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ewis\Documents\Lewis\GW\2018\Class 3 - 11.12.2018\"/>
    </mc:Choice>
  </mc:AlternateContent>
  <xr:revisionPtr revIDLastSave="0" documentId="13_ncr:1_{A55721D0-5EBA-4239-91A6-89B7C659BB67}" xr6:coauthVersionLast="38" xr6:coauthVersionMax="38" xr10:uidLastSave="{00000000-0000-0000-0000-000000000000}"/>
  <bookViews>
    <workbookView xWindow="0" yWindow="0" windowWidth="28800" windowHeight="12165" xr2:uid="{155F8104-CE44-47C8-815F-64728596CC00}"/>
  </bookViews>
  <sheets>
    <sheet name="Repucom data" sheetId="1" r:id="rId1"/>
  </sheets>
  <externalReferences>
    <externalReference r:id="rId2"/>
  </externalReferences>
  <definedNames>
    <definedName name="_xlnm._FilterDatabase" localSheetId="0" hidden="1">'Repucom data'!$A$1:$Y$3577</definedName>
    <definedName name="brand_location">[1]brand_locations!$B$2:$E$272</definedName>
    <definedName name="brand_rename">[1]Renames!$F$2:$G$133</definedName>
    <definedName name="demos">'[1]Media Rates'!$AK$41:$AK$45</definedName>
    <definedName name="location_rename">[1]Renames!$I$2:$J$34</definedName>
    <definedName name="markets">'[1]Media Rates'!$AK$33:$AK$37</definedName>
    <definedName name="national_games">[1]Permissions!$F$4:$F$17</definedName>
    <definedName name="permissions">[1]Permissions!$A$1:$C$64</definedName>
    <definedName name="rate_lookup_table">'[1]Media Rates'!$AK$5:$AN$29</definedName>
    <definedName name="rates">'[1]Media Rates'!$A$3:$AH$48</definedName>
    <definedName name="seasons">'[1]Media Rates'!$AK$49:$AK$51</definedName>
    <definedName name="title_rename">[1]Renames!$B$2:$C$83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2" i="1" l="1"/>
  <c r="L2" i="1" s="1"/>
  <c r="Q2" i="1" s="1"/>
  <c r="O2" i="1"/>
  <c r="U2" i="1" s="1"/>
  <c r="P2" i="1"/>
  <c r="X2" i="1" s="1"/>
  <c r="N3" i="1"/>
  <c r="O3" i="1"/>
  <c r="P3" i="1"/>
  <c r="X3" i="1" s="1"/>
  <c r="N4" i="1"/>
  <c r="O4" i="1"/>
  <c r="W4" i="1" s="1"/>
  <c r="P4" i="1"/>
  <c r="X4" i="1" s="1"/>
  <c r="N5" i="1"/>
  <c r="L5" i="1" s="1"/>
  <c r="O5" i="1"/>
  <c r="P5" i="1"/>
  <c r="X5" i="1" s="1"/>
  <c r="N6" i="1"/>
  <c r="O6" i="1"/>
  <c r="P6" i="1"/>
  <c r="X6" i="1" s="1"/>
  <c r="N7" i="1"/>
  <c r="L7" i="1" s="1"/>
  <c r="Q7" i="1" s="1"/>
  <c r="O7" i="1"/>
  <c r="W7" i="1" s="1"/>
  <c r="P7" i="1"/>
  <c r="X7" i="1" s="1"/>
  <c r="N8" i="1"/>
  <c r="L8" i="1" s="1"/>
  <c r="O8" i="1"/>
  <c r="W8" i="1" s="1"/>
  <c r="P8" i="1"/>
  <c r="X8" i="1" s="1"/>
  <c r="N9" i="1"/>
  <c r="L9" i="1" s="1"/>
  <c r="O9" i="1"/>
  <c r="W9" i="1" s="1"/>
  <c r="P9" i="1"/>
  <c r="X9" i="1" s="1"/>
  <c r="N10" i="1"/>
  <c r="L10" i="1" s="1"/>
  <c r="Q10" i="1" s="1"/>
  <c r="O10" i="1"/>
  <c r="W10" i="1" s="1"/>
  <c r="P10" i="1"/>
  <c r="X10" i="1" s="1"/>
  <c r="N11" i="1"/>
  <c r="O11" i="1"/>
  <c r="W11" i="1" s="1"/>
  <c r="P11" i="1"/>
  <c r="X11" i="1" s="1"/>
  <c r="N12" i="1"/>
  <c r="O12" i="1"/>
  <c r="W12" i="1" s="1"/>
  <c r="P12" i="1"/>
  <c r="N13" i="1"/>
  <c r="L13" i="1" s="1"/>
  <c r="O13" i="1"/>
  <c r="P13" i="1"/>
  <c r="X13" i="1" s="1"/>
  <c r="N14" i="1"/>
  <c r="O14" i="1"/>
  <c r="W14" i="1" s="1"/>
  <c r="P14" i="1"/>
  <c r="X14" i="1" s="1"/>
  <c r="N15" i="1"/>
  <c r="L15" i="1" s="1"/>
  <c r="Q15" i="1" s="1"/>
  <c r="O15" i="1"/>
  <c r="W15" i="1" s="1"/>
  <c r="P15" i="1"/>
  <c r="X15" i="1" s="1"/>
  <c r="N16" i="1"/>
  <c r="L16" i="1" s="1"/>
  <c r="O16" i="1"/>
  <c r="W16" i="1" s="1"/>
  <c r="P16" i="1"/>
  <c r="X16" i="1" s="1"/>
  <c r="N17" i="1"/>
  <c r="L17" i="1" s="1"/>
  <c r="O17" i="1"/>
  <c r="W17" i="1" s="1"/>
  <c r="P17" i="1"/>
  <c r="N18" i="1"/>
  <c r="L18" i="1" s="1"/>
  <c r="Q18" i="1" s="1"/>
  <c r="O18" i="1"/>
  <c r="W18" i="1" s="1"/>
  <c r="P18" i="1"/>
  <c r="X18" i="1" s="1"/>
  <c r="N19" i="1"/>
  <c r="L19" i="1" s="1"/>
  <c r="O19" i="1"/>
  <c r="P19" i="1"/>
  <c r="X19" i="1" s="1"/>
  <c r="N20" i="1"/>
  <c r="L20" i="1" s="1"/>
  <c r="O20" i="1"/>
  <c r="W20" i="1" s="1"/>
  <c r="P20" i="1"/>
  <c r="N21" i="1"/>
  <c r="L21" i="1" s="1"/>
  <c r="O21" i="1"/>
  <c r="W21" i="1" s="1"/>
  <c r="P21" i="1"/>
  <c r="X21" i="1" s="1"/>
  <c r="N22" i="1"/>
  <c r="O22" i="1"/>
  <c r="P22" i="1"/>
  <c r="X22" i="1" s="1"/>
  <c r="N23" i="1"/>
  <c r="L23" i="1" s="1"/>
  <c r="Q23" i="1" s="1"/>
  <c r="O23" i="1"/>
  <c r="W23" i="1" s="1"/>
  <c r="P23" i="1"/>
  <c r="X23" i="1" s="1"/>
  <c r="N24" i="1"/>
  <c r="L24" i="1" s="1"/>
  <c r="O24" i="1"/>
  <c r="W24" i="1" s="1"/>
  <c r="P24" i="1"/>
  <c r="X24" i="1" s="1"/>
  <c r="N25" i="1"/>
  <c r="L25" i="1" s="1"/>
  <c r="O25" i="1"/>
  <c r="P25" i="1"/>
  <c r="X25" i="1" s="1"/>
  <c r="N26" i="1"/>
  <c r="L26" i="1" s="1"/>
  <c r="Q26" i="1" s="1"/>
  <c r="O26" i="1"/>
  <c r="W26" i="1" s="1"/>
  <c r="P26" i="1"/>
  <c r="X26" i="1" s="1"/>
  <c r="N27" i="1"/>
  <c r="L27" i="1" s="1"/>
  <c r="O27" i="1"/>
  <c r="P27" i="1"/>
  <c r="X27" i="1" s="1"/>
  <c r="N28" i="1"/>
  <c r="L28" i="1" s="1"/>
  <c r="O28" i="1"/>
  <c r="W28" i="1" s="1"/>
  <c r="P28" i="1"/>
  <c r="N29" i="1"/>
  <c r="L29" i="1" s="1"/>
  <c r="O29" i="1"/>
  <c r="W29" i="1" s="1"/>
  <c r="P29" i="1"/>
  <c r="N30" i="1"/>
  <c r="O30" i="1"/>
  <c r="W30" i="1" s="1"/>
  <c r="P30" i="1"/>
  <c r="X30" i="1" s="1"/>
  <c r="N31" i="1"/>
  <c r="O31" i="1"/>
  <c r="W31" i="1" s="1"/>
  <c r="P31" i="1"/>
  <c r="X31" i="1" s="1"/>
  <c r="N32" i="1"/>
  <c r="L32" i="1" s="1"/>
  <c r="O32" i="1"/>
  <c r="W32" i="1" s="1"/>
  <c r="P32" i="1"/>
  <c r="X32" i="1" s="1"/>
  <c r="N33" i="1"/>
  <c r="L33" i="1" s="1"/>
  <c r="Q33" i="1" s="1"/>
  <c r="O33" i="1"/>
  <c r="W33" i="1" s="1"/>
  <c r="P33" i="1"/>
  <c r="X33" i="1" s="1"/>
  <c r="N34" i="1"/>
  <c r="L34" i="1" s="1"/>
  <c r="Q34" i="1" s="1"/>
  <c r="O34" i="1"/>
  <c r="W34" i="1" s="1"/>
  <c r="P34" i="1"/>
  <c r="X34" i="1" s="1"/>
  <c r="N35" i="1"/>
  <c r="O35" i="1"/>
  <c r="W35" i="1" s="1"/>
  <c r="P35" i="1"/>
  <c r="X35" i="1" s="1"/>
  <c r="N36" i="1"/>
  <c r="L36" i="1" s="1"/>
  <c r="O36" i="1"/>
  <c r="W36" i="1" s="1"/>
  <c r="P36" i="1"/>
  <c r="N37" i="1"/>
  <c r="L37" i="1" s="1"/>
  <c r="O37" i="1"/>
  <c r="P37" i="1"/>
  <c r="N38" i="1"/>
  <c r="O38" i="1"/>
  <c r="P38" i="1"/>
  <c r="X38" i="1" s="1"/>
  <c r="N39" i="1"/>
  <c r="L39" i="1" s="1"/>
  <c r="Q39" i="1" s="1"/>
  <c r="O39" i="1"/>
  <c r="P39" i="1"/>
  <c r="X39" i="1" s="1"/>
  <c r="N40" i="1"/>
  <c r="L40" i="1" s="1"/>
  <c r="O40" i="1"/>
  <c r="W40" i="1" s="1"/>
  <c r="P40" i="1"/>
  <c r="N41" i="1"/>
  <c r="L41" i="1" s="1"/>
  <c r="O41" i="1"/>
  <c r="W41" i="1" s="1"/>
  <c r="P41" i="1"/>
  <c r="N42" i="1"/>
  <c r="L42" i="1" s="1"/>
  <c r="O42" i="1"/>
  <c r="P42" i="1"/>
  <c r="X42" i="1" s="1"/>
  <c r="N43" i="1"/>
  <c r="O43" i="1"/>
  <c r="W43" i="1" s="1"/>
  <c r="P43" i="1"/>
  <c r="X43" i="1" s="1"/>
  <c r="N44" i="1"/>
  <c r="O44" i="1"/>
  <c r="W44" i="1" s="1"/>
  <c r="P44" i="1"/>
  <c r="X44" i="1" s="1"/>
  <c r="N45" i="1"/>
  <c r="L45" i="1" s="1"/>
  <c r="O45" i="1"/>
  <c r="P45" i="1"/>
  <c r="X45" i="1" s="1"/>
  <c r="N46" i="1"/>
  <c r="O46" i="1"/>
  <c r="P46" i="1"/>
  <c r="X46" i="1" s="1"/>
  <c r="N47" i="1"/>
  <c r="L47" i="1" s="1"/>
  <c r="Q47" i="1" s="1"/>
  <c r="O47" i="1"/>
  <c r="W47" i="1" s="1"/>
  <c r="P47" i="1"/>
  <c r="X47" i="1" s="1"/>
  <c r="N48" i="1"/>
  <c r="L48" i="1" s="1"/>
  <c r="O48" i="1"/>
  <c r="W48" i="1" s="1"/>
  <c r="P48" i="1"/>
  <c r="X48" i="1" s="1"/>
  <c r="N49" i="1"/>
  <c r="L49" i="1" s="1"/>
  <c r="R49" i="1" s="1"/>
  <c r="S49" i="1" s="1"/>
  <c r="T49" i="1" s="1"/>
  <c r="O49" i="1"/>
  <c r="P49" i="1"/>
  <c r="X49" i="1" s="1"/>
  <c r="N50" i="1"/>
  <c r="O50" i="1"/>
  <c r="P50" i="1"/>
  <c r="X50" i="1" s="1"/>
  <c r="N51" i="1"/>
  <c r="O51" i="1"/>
  <c r="W51" i="1" s="1"/>
  <c r="P51" i="1"/>
  <c r="X51" i="1" s="1"/>
  <c r="N52" i="1"/>
  <c r="L52" i="1" s="1"/>
  <c r="O52" i="1"/>
  <c r="W52" i="1" s="1"/>
  <c r="P52" i="1"/>
  <c r="N53" i="1"/>
  <c r="L53" i="1" s="1"/>
  <c r="R53" i="1" s="1"/>
  <c r="S53" i="1" s="1"/>
  <c r="T53" i="1" s="1"/>
  <c r="O53" i="1"/>
  <c r="W53" i="1" s="1"/>
  <c r="P53" i="1"/>
  <c r="X53" i="1" s="1"/>
  <c r="N54" i="1"/>
  <c r="O54" i="1"/>
  <c r="P54" i="1"/>
  <c r="X54" i="1" s="1"/>
  <c r="N55" i="1"/>
  <c r="L55" i="1" s="1"/>
  <c r="O55" i="1"/>
  <c r="P55" i="1"/>
  <c r="X55" i="1" s="1"/>
  <c r="N56" i="1"/>
  <c r="L56" i="1" s="1"/>
  <c r="O56" i="1"/>
  <c r="W56" i="1" s="1"/>
  <c r="P56" i="1"/>
  <c r="N57" i="1"/>
  <c r="L57" i="1" s="1"/>
  <c r="Q57" i="1" s="1"/>
  <c r="O57" i="1"/>
  <c r="W57" i="1" s="1"/>
  <c r="P57" i="1"/>
  <c r="X57" i="1" s="1"/>
  <c r="N58" i="1"/>
  <c r="O58" i="1"/>
  <c r="W58" i="1" s="1"/>
  <c r="P58" i="1"/>
  <c r="X58" i="1" s="1"/>
  <c r="N59" i="1"/>
  <c r="O59" i="1"/>
  <c r="P59" i="1"/>
  <c r="X59" i="1" s="1"/>
  <c r="N60" i="1"/>
  <c r="L60" i="1" s="1"/>
  <c r="O60" i="1"/>
  <c r="W60" i="1" s="1"/>
  <c r="P60" i="1"/>
  <c r="N61" i="1"/>
  <c r="O61" i="1"/>
  <c r="W61" i="1" s="1"/>
  <c r="P61" i="1"/>
  <c r="X61" i="1" s="1"/>
  <c r="N62" i="1"/>
  <c r="O62" i="1"/>
  <c r="P62" i="1"/>
  <c r="X62" i="1" s="1"/>
  <c r="N63" i="1"/>
  <c r="L63" i="1" s="1"/>
  <c r="R63" i="1" s="1"/>
  <c r="S63" i="1" s="1"/>
  <c r="T63" i="1" s="1"/>
  <c r="O63" i="1"/>
  <c r="P63" i="1"/>
  <c r="X63" i="1" s="1"/>
  <c r="N64" i="1"/>
  <c r="L64" i="1" s="1"/>
  <c r="O64" i="1"/>
  <c r="W64" i="1" s="1"/>
  <c r="P64" i="1"/>
  <c r="X64" i="1" s="1"/>
  <c r="N65" i="1"/>
  <c r="O65" i="1"/>
  <c r="P65" i="1"/>
  <c r="X65" i="1" s="1"/>
  <c r="N66" i="1"/>
  <c r="O66" i="1"/>
  <c r="W66" i="1" s="1"/>
  <c r="P66" i="1"/>
  <c r="X66" i="1" s="1"/>
  <c r="N67" i="1"/>
  <c r="O67" i="1"/>
  <c r="P67" i="1"/>
  <c r="X67" i="1" s="1"/>
  <c r="N68" i="1"/>
  <c r="O68" i="1"/>
  <c r="W68" i="1" s="1"/>
  <c r="P68" i="1"/>
  <c r="X68" i="1" s="1"/>
  <c r="N69" i="1"/>
  <c r="L69" i="1" s="1"/>
  <c r="Q69" i="1" s="1"/>
  <c r="O69" i="1"/>
  <c r="P69" i="1"/>
  <c r="X69" i="1" s="1"/>
  <c r="N70" i="1"/>
  <c r="O70" i="1"/>
  <c r="W70" i="1" s="1"/>
  <c r="P70" i="1"/>
  <c r="X70" i="1" s="1"/>
  <c r="N71" i="1"/>
  <c r="O71" i="1"/>
  <c r="W71" i="1" s="1"/>
  <c r="P71" i="1"/>
  <c r="X71" i="1" s="1"/>
  <c r="N72" i="1"/>
  <c r="L72" i="1" s="1"/>
  <c r="Q72" i="1" s="1"/>
  <c r="O72" i="1"/>
  <c r="W72" i="1" s="1"/>
  <c r="P72" i="1"/>
  <c r="N73" i="1"/>
  <c r="O73" i="1"/>
  <c r="P73" i="1"/>
  <c r="X73" i="1" s="1"/>
  <c r="N74" i="1"/>
  <c r="O74" i="1"/>
  <c r="W74" i="1" s="1"/>
  <c r="P74" i="1"/>
  <c r="X74" i="1" s="1"/>
  <c r="N75" i="1"/>
  <c r="O75" i="1"/>
  <c r="P75" i="1"/>
  <c r="X75" i="1" s="1"/>
  <c r="N76" i="1"/>
  <c r="O76" i="1"/>
  <c r="W76" i="1" s="1"/>
  <c r="P76" i="1"/>
  <c r="X76" i="1" s="1"/>
  <c r="N77" i="1"/>
  <c r="L77" i="1" s="1"/>
  <c r="Q77" i="1" s="1"/>
  <c r="O77" i="1"/>
  <c r="P77" i="1"/>
  <c r="X77" i="1" s="1"/>
  <c r="N78" i="1"/>
  <c r="O78" i="1"/>
  <c r="W78" i="1" s="1"/>
  <c r="P78" i="1"/>
  <c r="X78" i="1" s="1"/>
  <c r="N79" i="1"/>
  <c r="O79" i="1"/>
  <c r="P79" i="1"/>
  <c r="X79" i="1" s="1"/>
  <c r="N80" i="1"/>
  <c r="L80" i="1" s="1"/>
  <c r="Q80" i="1" s="1"/>
  <c r="O80" i="1"/>
  <c r="W80" i="1" s="1"/>
  <c r="P80" i="1"/>
  <c r="N81" i="1"/>
  <c r="L81" i="1" s="1"/>
  <c r="R81" i="1" s="1"/>
  <c r="S81" i="1" s="1"/>
  <c r="T81" i="1" s="1"/>
  <c r="O81" i="1"/>
  <c r="P81" i="1"/>
  <c r="X81" i="1" s="1"/>
  <c r="N82" i="1"/>
  <c r="O82" i="1"/>
  <c r="W82" i="1" s="1"/>
  <c r="P82" i="1"/>
  <c r="X82" i="1" s="1"/>
  <c r="N83" i="1"/>
  <c r="L83" i="1" s="1"/>
  <c r="R83" i="1" s="1"/>
  <c r="S83" i="1" s="1"/>
  <c r="T83" i="1" s="1"/>
  <c r="O83" i="1"/>
  <c r="P83" i="1"/>
  <c r="X83" i="1" s="1"/>
  <c r="N84" i="1"/>
  <c r="O84" i="1"/>
  <c r="W84" i="1" s="1"/>
  <c r="P84" i="1"/>
  <c r="N85" i="1"/>
  <c r="O85" i="1"/>
  <c r="P85" i="1"/>
  <c r="X85" i="1" s="1"/>
  <c r="N86" i="1"/>
  <c r="O86" i="1"/>
  <c r="W86" i="1" s="1"/>
  <c r="P86" i="1"/>
  <c r="X86" i="1" s="1"/>
  <c r="N87" i="1"/>
  <c r="O87" i="1"/>
  <c r="P87" i="1"/>
  <c r="X87" i="1" s="1"/>
  <c r="N88" i="1"/>
  <c r="O88" i="1"/>
  <c r="W88" i="1" s="1"/>
  <c r="P88" i="1"/>
  <c r="X88" i="1" s="1"/>
  <c r="N89" i="1"/>
  <c r="O89" i="1"/>
  <c r="W89" i="1" s="1"/>
  <c r="P89" i="1"/>
  <c r="X89" i="1" s="1"/>
  <c r="N90" i="1"/>
  <c r="O90" i="1"/>
  <c r="W90" i="1" s="1"/>
  <c r="P90" i="1"/>
  <c r="X90" i="1" s="1"/>
  <c r="N91" i="1"/>
  <c r="O91" i="1"/>
  <c r="W91" i="1" s="1"/>
  <c r="P91" i="1"/>
  <c r="X91" i="1" s="1"/>
  <c r="N92" i="1"/>
  <c r="O92" i="1"/>
  <c r="W92" i="1" s="1"/>
  <c r="P92" i="1"/>
  <c r="X92" i="1" s="1"/>
  <c r="N93" i="1"/>
  <c r="O93" i="1"/>
  <c r="W93" i="1" s="1"/>
  <c r="P93" i="1"/>
  <c r="X93" i="1" s="1"/>
  <c r="N94" i="1"/>
  <c r="O94" i="1"/>
  <c r="W94" i="1" s="1"/>
  <c r="P94" i="1"/>
  <c r="X94" i="1" s="1"/>
  <c r="N95" i="1"/>
  <c r="L95" i="1" s="1"/>
  <c r="O95" i="1"/>
  <c r="W95" i="1" s="1"/>
  <c r="P95" i="1"/>
  <c r="X95" i="1" s="1"/>
  <c r="N96" i="1"/>
  <c r="O96" i="1"/>
  <c r="W96" i="1" s="1"/>
  <c r="P96" i="1"/>
  <c r="N97" i="1"/>
  <c r="L97" i="1" s="1"/>
  <c r="O97" i="1"/>
  <c r="P97" i="1"/>
  <c r="X97" i="1" s="1"/>
  <c r="N98" i="1"/>
  <c r="O98" i="1"/>
  <c r="P98" i="1"/>
  <c r="X98" i="1" s="1"/>
  <c r="N99" i="1"/>
  <c r="O99" i="1"/>
  <c r="P99" i="1"/>
  <c r="X99" i="1" s="1"/>
  <c r="N100" i="1"/>
  <c r="O100" i="1"/>
  <c r="W100" i="1" s="1"/>
  <c r="P100" i="1"/>
  <c r="N101" i="1"/>
  <c r="O101" i="1"/>
  <c r="P101" i="1"/>
  <c r="X101" i="1" s="1"/>
  <c r="N102" i="1"/>
  <c r="O102" i="1"/>
  <c r="W102" i="1" s="1"/>
  <c r="P102" i="1"/>
  <c r="X102" i="1" s="1"/>
  <c r="N103" i="1"/>
  <c r="O103" i="1"/>
  <c r="P103" i="1"/>
  <c r="X103" i="1" s="1"/>
  <c r="N104" i="1"/>
  <c r="O104" i="1"/>
  <c r="W104" i="1" s="1"/>
  <c r="P104" i="1"/>
  <c r="N105" i="1"/>
  <c r="O105" i="1"/>
  <c r="W105" i="1" s="1"/>
  <c r="P105" i="1"/>
  <c r="N106" i="1"/>
  <c r="O106" i="1"/>
  <c r="W106" i="1" s="1"/>
  <c r="P106" i="1"/>
  <c r="X106" i="1" s="1"/>
  <c r="N107" i="1"/>
  <c r="O107" i="1"/>
  <c r="P107" i="1"/>
  <c r="X107" i="1" s="1"/>
  <c r="N108" i="1"/>
  <c r="O108" i="1"/>
  <c r="W108" i="1" s="1"/>
  <c r="P108" i="1"/>
  <c r="X108" i="1" s="1"/>
  <c r="N109" i="1"/>
  <c r="L109" i="1" s="1"/>
  <c r="O109" i="1"/>
  <c r="W109" i="1" s="1"/>
  <c r="P109" i="1"/>
  <c r="N110" i="1"/>
  <c r="O110" i="1"/>
  <c r="W110" i="1" s="1"/>
  <c r="P110" i="1"/>
  <c r="X110" i="1" s="1"/>
  <c r="N111" i="1"/>
  <c r="L111" i="1" s="1"/>
  <c r="O111" i="1"/>
  <c r="W111" i="1" s="1"/>
  <c r="P111" i="1"/>
  <c r="X111" i="1" s="1"/>
  <c r="N112" i="1"/>
  <c r="O112" i="1"/>
  <c r="W112" i="1" s="1"/>
  <c r="P112" i="1"/>
  <c r="N113" i="1"/>
  <c r="O113" i="1"/>
  <c r="P113" i="1"/>
  <c r="X113" i="1" s="1"/>
  <c r="N114" i="1"/>
  <c r="O114" i="1"/>
  <c r="P114" i="1"/>
  <c r="X114" i="1" s="1"/>
  <c r="N115" i="1"/>
  <c r="O115" i="1"/>
  <c r="P115" i="1"/>
  <c r="X115" i="1" s="1"/>
  <c r="N116" i="1"/>
  <c r="L116" i="1" s="1"/>
  <c r="Q116" i="1" s="1"/>
  <c r="O116" i="1"/>
  <c r="W116" i="1" s="1"/>
  <c r="P116" i="1"/>
  <c r="N117" i="1"/>
  <c r="L117" i="1" s="1"/>
  <c r="R117" i="1" s="1"/>
  <c r="S117" i="1" s="1"/>
  <c r="T117" i="1" s="1"/>
  <c r="O117" i="1"/>
  <c r="P117" i="1"/>
  <c r="N118" i="1"/>
  <c r="O118" i="1"/>
  <c r="W118" i="1" s="1"/>
  <c r="P118" i="1"/>
  <c r="X118" i="1" s="1"/>
  <c r="N119" i="1"/>
  <c r="O119" i="1"/>
  <c r="P119" i="1"/>
  <c r="N120" i="1"/>
  <c r="L120" i="1" s="1"/>
  <c r="O120" i="1"/>
  <c r="P120" i="1"/>
  <c r="N121" i="1"/>
  <c r="O121" i="1"/>
  <c r="W121" i="1" s="1"/>
  <c r="P121" i="1"/>
  <c r="X121" i="1" s="1"/>
  <c r="N122" i="1"/>
  <c r="L122" i="1" s="1"/>
  <c r="O122" i="1"/>
  <c r="P122" i="1"/>
  <c r="X122" i="1" s="1"/>
  <c r="N123" i="1"/>
  <c r="O123" i="1"/>
  <c r="P123" i="1"/>
  <c r="X123" i="1" s="1"/>
  <c r="N124" i="1"/>
  <c r="L124" i="1" s="1"/>
  <c r="O124" i="1"/>
  <c r="P124" i="1"/>
  <c r="X124" i="1" s="1"/>
  <c r="N125" i="1"/>
  <c r="L125" i="1" s="1"/>
  <c r="O125" i="1"/>
  <c r="W125" i="1" s="1"/>
  <c r="P125" i="1"/>
  <c r="X125" i="1" s="1"/>
  <c r="N126" i="1"/>
  <c r="L126" i="1" s="1"/>
  <c r="R126" i="1" s="1"/>
  <c r="S126" i="1" s="1"/>
  <c r="T126" i="1" s="1"/>
  <c r="O126" i="1"/>
  <c r="W126" i="1" s="1"/>
  <c r="P126" i="1"/>
  <c r="N127" i="1"/>
  <c r="O127" i="1"/>
  <c r="P127" i="1"/>
  <c r="X127" i="1" s="1"/>
  <c r="N128" i="1"/>
  <c r="O128" i="1"/>
  <c r="P128" i="1"/>
  <c r="X128" i="1" s="1"/>
  <c r="N129" i="1"/>
  <c r="O129" i="1"/>
  <c r="W129" i="1" s="1"/>
  <c r="P129" i="1"/>
  <c r="X129" i="1" s="1"/>
  <c r="N130" i="1"/>
  <c r="O130" i="1"/>
  <c r="W130" i="1" s="1"/>
  <c r="P130" i="1"/>
  <c r="X130" i="1" s="1"/>
  <c r="N131" i="1"/>
  <c r="O131" i="1"/>
  <c r="P131" i="1"/>
  <c r="X131" i="1" s="1"/>
  <c r="N132" i="1"/>
  <c r="O132" i="1"/>
  <c r="P132" i="1"/>
  <c r="X132" i="1" s="1"/>
  <c r="N133" i="1"/>
  <c r="L133" i="1" s="1"/>
  <c r="O133" i="1"/>
  <c r="W133" i="1" s="1"/>
  <c r="P133" i="1"/>
  <c r="X133" i="1" s="1"/>
  <c r="N134" i="1"/>
  <c r="O134" i="1"/>
  <c r="W134" i="1" s="1"/>
  <c r="P134" i="1"/>
  <c r="N135" i="1"/>
  <c r="O135" i="1"/>
  <c r="W135" i="1" s="1"/>
  <c r="P135" i="1"/>
  <c r="X135" i="1" s="1"/>
  <c r="N136" i="1"/>
  <c r="O136" i="1"/>
  <c r="W136" i="1" s="1"/>
  <c r="P136" i="1"/>
  <c r="X136" i="1" s="1"/>
  <c r="N137" i="1"/>
  <c r="L137" i="1" s="1"/>
  <c r="O137" i="1"/>
  <c r="P137" i="1"/>
  <c r="X137" i="1" s="1"/>
  <c r="N138" i="1"/>
  <c r="O138" i="1"/>
  <c r="W138" i="1" s="1"/>
  <c r="P138" i="1"/>
  <c r="N139" i="1"/>
  <c r="L139" i="1" s="1"/>
  <c r="O139" i="1"/>
  <c r="P139" i="1"/>
  <c r="X139" i="1" s="1"/>
  <c r="N140" i="1"/>
  <c r="L140" i="1" s="1"/>
  <c r="O140" i="1"/>
  <c r="P140" i="1"/>
  <c r="X140" i="1" s="1"/>
  <c r="N141" i="1"/>
  <c r="O141" i="1"/>
  <c r="W141" i="1" s="1"/>
  <c r="P141" i="1"/>
  <c r="X141" i="1" s="1"/>
  <c r="N142" i="1"/>
  <c r="L142" i="1" s="1"/>
  <c r="R142" i="1" s="1"/>
  <c r="S142" i="1" s="1"/>
  <c r="T142" i="1" s="1"/>
  <c r="O142" i="1"/>
  <c r="P142" i="1"/>
  <c r="X142" i="1" s="1"/>
  <c r="N143" i="1"/>
  <c r="L143" i="1" s="1"/>
  <c r="Q143" i="1" s="1"/>
  <c r="O143" i="1"/>
  <c r="W143" i="1" s="1"/>
  <c r="P143" i="1"/>
  <c r="X143" i="1" s="1"/>
  <c r="N144" i="1"/>
  <c r="O144" i="1"/>
  <c r="P144" i="1"/>
  <c r="X144" i="1" s="1"/>
  <c r="N145" i="1"/>
  <c r="L145" i="1" s="1"/>
  <c r="Q145" i="1" s="1"/>
  <c r="O145" i="1"/>
  <c r="P145" i="1"/>
  <c r="X145" i="1" s="1"/>
  <c r="N146" i="1"/>
  <c r="L146" i="1" s="1"/>
  <c r="O146" i="1"/>
  <c r="W146" i="1" s="1"/>
  <c r="P146" i="1"/>
  <c r="N147" i="1"/>
  <c r="L147" i="1" s="1"/>
  <c r="R147" i="1" s="1"/>
  <c r="S147" i="1" s="1"/>
  <c r="T147" i="1" s="1"/>
  <c r="O147" i="1"/>
  <c r="P147" i="1"/>
  <c r="X147" i="1" s="1"/>
  <c r="N148" i="1"/>
  <c r="L148" i="1" s="1"/>
  <c r="Q148" i="1" s="1"/>
  <c r="O148" i="1"/>
  <c r="P148" i="1"/>
  <c r="X148" i="1" s="1"/>
  <c r="N149" i="1"/>
  <c r="O149" i="1"/>
  <c r="W149" i="1" s="1"/>
  <c r="P149" i="1"/>
  <c r="X149" i="1" s="1"/>
  <c r="N150" i="1"/>
  <c r="L150" i="1" s="1"/>
  <c r="R150" i="1" s="1"/>
  <c r="S150" i="1" s="1"/>
  <c r="T150" i="1" s="1"/>
  <c r="O150" i="1"/>
  <c r="W150" i="1" s="1"/>
  <c r="P150" i="1"/>
  <c r="X150" i="1" s="1"/>
  <c r="N151" i="1"/>
  <c r="L151" i="1" s="1"/>
  <c r="O151" i="1"/>
  <c r="W151" i="1" s="1"/>
  <c r="P151" i="1"/>
  <c r="N152" i="1"/>
  <c r="O152" i="1"/>
  <c r="W152" i="1" s="1"/>
  <c r="P152" i="1"/>
  <c r="X152" i="1" s="1"/>
  <c r="N153" i="1"/>
  <c r="L153" i="1" s="1"/>
  <c r="Q153" i="1" s="1"/>
  <c r="O153" i="1"/>
  <c r="P153" i="1"/>
  <c r="X153" i="1" s="1"/>
  <c r="N154" i="1"/>
  <c r="L154" i="1" s="1"/>
  <c r="Q154" i="1" s="1"/>
  <c r="O154" i="1"/>
  <c r="W154" i="1" s="1"/>
  <c r="P154" i="1"/>
  <c r="X154" i="1" s="1"/>
  <c r="N155" i="1"/>
  <c r="L155" i="1" s="1"/>
  <c r="Q155" i="1" s="1"/>
  <c r="O155" i="1"/>
  <c r="W155" i="1" s="1"/>
  <c r="P155" i="1"/>
  <c r="X155" i="1" s="1"/>
  <c r="N156" i="1"/>
  <c r="L156" i="1" s="1"/>
  <c r="O156" i="1"/>
  <c r="P156" i="1"/>
  <c r="X156" i="1" s="1"/>
  <c r="N157" i="1"/>
  <c r="O157" i="1"/>
  <c r="P157" i="1"/>
  <c r="X157" i="1" s="1"/>
  <c r="N158" i="1"/>
  <c r="L158" i="1" s="1"/>
  <c r="R158" i="1" s="1"/>
  <c r="S158" i="1" s="1"/>
  <c r="T158" i="1" s="1"/>
  <c r="O158" i="1"/>
  <c r="W158" i="1" s="1"/>
  <c r="P158" i="1"/>
  <c r="X158" i="1" s="1"/>
  <c r="N159" i="1"/>
  <c r="O159" i="1"/>
  <c r="P159" i="1"/>
  <c r="X159" i="1" s="1"/>
  <c r="N160" i="1"/>
  <c r="O160" i="1"/>
  <c r="W160" i="1" s="1"/>
  <c r="P160" i="1"/>
  <c r="X160" i="1" s="1"/>
  <c r="N161" i="1"/>
  <c r="O161" i="1"/>
  <c r="P161" i="1"/>
  <c r="X161" i="1" s="1"/>
  <c r="N162" i="1"/>
  <c r="L162" i="1" s="1"/>
  <c r="O162" i="1"/>
  <c r="W162" i="1" s="1"/>
  <c r="P162" i="1"/>
  <c r="N163" i="1"/>
  <c r="O163" i="1"/>
  <c r="W163" i="1" s="1"/>
  <c r="P163" i="1"/>
  <c r="N164" i="1"/>
  <c r="O164" i="1"/>
  <c r="P164" i="1"/>
  <c r="X164" i="1" s="1"/>
  <c r="N165" i="1"/>
  <c r="L165" i="1" s="1"/>
  <c r="O165" i="1"/>
  <c r="P165" i="1"/>
  <c r="X165" i="1" s="1"/>
  <c r="N166" i="1"/>
  <c r="L166" i="1" s="1"/>
  <c r="R166" i="1" s="1"/>
  <c r="S166" i="1" s="1"/>
  <c r="T166" i="1" s="1"/>
  <c r="O166" i="1"/>
  <c r="W166" i="1" s="1"/>
  <c r="P166" i="1"/>
  <c r="N167" i="1"/>
  <c r="O167" i="1"/>
  <c r="P167" i="1"/>
  <c r="X167" i="1" s="1"/>
  <c r="N168" i="1"/>
  <c r="O168" i="1"/>
  <c r="W168" i="1" s="1"/>
  <c r="P168" i="1"/>
  <c r="X168" i="1" s="1"/>
  <c r="N169" i="1"/>
  <c r="O169" i="1"/>
  <c r="W169" i="1" s="1"/>
  <c r="P169" i="1"/>
  <c r="X169" i="1" s="1"/>
  <c r="N170" i="1"/>
  <c r="O170" i="1"/>
  <c r="P170" i="1"/>
  <c r="X170" i="1" s="1"/>
  <c r="N171" i="1"/>
  <c r="L171" i="1" s="1"/>
  <c r="Q171" i="1" s="1"/>
  <c r="O171" i="1"/>
  <c r="P171" i="1"/>
  <c r="N172" i="1"/>
  <c r="O172" i="1"/>
  <c r="W172" i="1" s="1"/>
  <c r="P172" i="1"/>
  <c r="N173" i="1"/>
  <c r="O173" i="1"/>
  <c r="P173" i="1"/>
  <c r="X173" i="1" s="1"/>
  <c r="N174" i="1"/>
  <c r="L174" i="1" s="1"/>
  <c r="Q174" i="1" s="1"/>
  <c r="O174" i="1"/>
  <c r="W174" i="1" s="1"/>
  <c r="P174" i="1"/>
  <c r="N175" i="1"/>
  <c r="O175" i="1"/>
  <c r="P175" i="1"/>
  <c r="X175" i="1" s="1"/>
  <c r="N176" i="1"/>
  <c r="L176" i="1" s="1"/>
  <c r="Q176" i="1" s="1"/>
  <c r="O176" i="1"/>
  <c r="W176" i="1" s="1"/>
  <c r="P176" i="1"/>
  <c r="X176" i="1" s="1"/>
  <c r="N177" i="1"/>
  <c r="O177" i="1"/>
  <c r="W177" i="1" s="1"/>
  <c r="P177" i="1"/>
  <c r="X177" i="1" s="1"/>
  <c r="N178" i="1"/>
  <c r="L178" i="1" s="1"/>
  <c r="R178" i="1" s="1"/>
  <c r="S178" i="1" s="1"/>
  <c r="T178" i="1" s="1"/>
  <c r="O178" i="1"/>
  <c r="P178" i="1"/>
  <c r="X178" i="1" s="1"/>
  <c r="N179" i="1"/>
  <c r="L179" i="1" s="1"/>
  <c r="Q179" i="1" s="1"/>
  <c r="O179" i="1"/>
  <c r="P179" i="1"/>
  <c r="X179" i="1" s="1"/>
  <c r="N180" i="1"/>
  <c r="O180" i="1"/>
  <c r="W180" i="1" s="1"/>
  <c r="P180" i="1"/>
  <c r="X180" i="1" s="1"/>
  <c r="N181" i="1"/>
  <c r="O181" i="1"/>
  <c r="P181" i="1"/>
  <c r="X181" i="1" s="1"/>
  <c r="N182" i="1"/>
  <c r="L182" i="1" s="1"/>
  <c r="Q182" i="1" s="1"/>
  <c r="O182" i="1"/>
  <c r="W182" i="1" s="1"/>
  <c r="P182" i="1"/>
  <c r="N183" i="1"/>
  <c r="O183" i="1"/>
  <c r="P183" i="1"/>
  <c r="X183" i="1" s="1"/>
  <c r="N184" i="1"/>
  <c r="L184" i="1" s="1"/>
  <c r="Q184" i="1" s="1"/>
  <c r="O184" i="1"/>
  <c r="W184" i="1" s="1"/>
  <c r="P184" i="1"/>
  <c r="X184" i="1" s="1"/>
  <c r="N185" i="1"/>
  <c r="O185" i="1"/>
  <c r="W185" i="1" s="1"/>
  <c r="P185" i="1"/>
  <c r="X185" i="1" s="1"/>
  <c r="N186" i="1"/>
  <c r="L186" i="1" s="1"/>
  <c r="R186" i="1" s="1"/>
  <c r="S186" i="1" s="1"/>
  <c r="T186" i="1" s="1"/>
  <c r="O186" i="1"/>
  <c r="W186" i="1" s="1"/>
  <c r="P186" i="1"/>
  <c r="X186" i="1" s="1"/>
  <c r="N187" i="1"/>
  <c r="L187" i="1" s="1"/>
  <c r="O187" i="1"/>
  <c r="P187" i="1"/>
  <c r="N188" i="1"/>
  <c r="O188" i="1"/>
  <c r="W188" i="1" s="1"/>
  <c r="P188" i="1"/>
  <c r="N189" i="1"/>
  <c r="O189" i="1"/>
  <c r="W189" i="1" s="1"/>
  <c r="P189" i="1"/>
  <c r="X189" i="1" s="1"/>
  <c r="N190" i="1"/>
  <c r="L190" i="1" s="1"/>
  <c r="Q190" i="1" s="1"/>
  <c r="O190" i="1"/>
  <c r="W190" i="1" s="1"/>
  <c r="P190" i="1"/>
  <c r="X190" i="1" s="1"/>
  <c r="N191" i="1"/>
  <c r="O191" i="1"/>
  <c r="P191" i="1"/>
  <c r="X191" i="1" s="1"/>
  <c r="N192" i="1"/>
  <c r="L192" i="1" s="1"/>
  <c r="Q192" i="1" s="1"/>
  <c r="O192" i="1"/>
  <c r="P192" i="1"/>
  <c r="X192" i="1" s="1"/>
  <c r="N193" i="1"/>
  <c r="O193" i="1"/>
  <c r="W193" i="1" s="1"/>
  <c r="P193" i="1"/>
  <c r="X193" i="1" s="1"/>
  <c r="N194" i="1"/>
  <c r="L194" i="1" s="1"/>
  <c r="R194" i="1" s="1"/>
  <c r="S194" i="1" s="1"/>
  <c r="T194" i="1" s="1"/>
  <c r="O194" i="1"/>
  <c r="P194" i="1"/>
  <c r="X194" i="1" s="1"/>
  <c r="N195" i="1"/>
  <c r="L195" i="1" s="1"/>
  <c r="Q195" i="1" s="1"/>
  <c r="O195" i="1"/>
  <c r="W195" i="1" s="1"/>
  <c r="P195" i="1"/>
  <c r="N196" i="1"/>
  <c r="O196" i="1"/>
  <c r="P196" i="1"/>
  <c r="X196" i="1" s="1"/>
  <c r="N197" i="1"/>
  <c r="L197" i="1" s="1"/>
  <c r="O197" i="1"/>
  <c r="P197" i="1"/>
  <c r="X197" i="1" s="1"/>
  <c r="N198" i="1"/>
  <c r="L198" i="1" s="1"/>
  <c r="O198" i="1"/>
  <c r="P198" i="1"/>
  <c r="X198" i="1" s="1"/>
  <c r="N199" i="1"/>
  <c r="L199" i="1" s="1"/>
  <c r="R199" i="1" s="1"/>
  <c r="S199" i="1" s="1"/>
  <c r="T199" i="1" s="1"/>
  <c r="O199" i="1"/>
  <c r="P199" i="1"/>
  <c r="X199" i="1" s="1"/>
  <c r="N200" i="1"/>
  <c r="L200" i="1" s="1"/>
  <c r="Q200" i="1" s="1"/>
  <c r="O200" i="1"/>
  <c r="P200" i="1"/>
  <c r="X200" i="1" s="1"/>
  <c r="N201" i="1"/>
  <c r="O201" i="1"/>
  <c r="W201" i="1" s="1"/>
  <c r="P201" i="1"/>
  <c r="X201" i="1" s="1"/>
  <c r="N202" i="1"/>
  <c r="L202" i="1" s="1"/>
  <c r="R202" i="1" s="1"/>
  <c r="S202" i="1" s="1"/>
  <c r="T202" i="1" s="1"/>
  <c r="O202" i="1"/>
  <c r="P202" i="1"/>
  <c r="X202" i="1" s="1"/>
  <c r="N203" i="1"/>
  <c r="L203" i="1" s="1"/>
  <c r="O203" i="1"/>
  <c r="W203" i="1" s="1"/>
  <c r="P203" i="1"/>
  <c r="N204" i="1"/>
  <c r="O204" i="1"/>
  <c r="W204" i="1" s="1"/>
  <c r="P204" i="1"/>
  <c r="X204" i="1" s="1"/>
  <c r="N205" i="1"/>
  <c r="L205" i="1" s="1"/>
  <c r="O205" i="1"/>
  <c r="W205" i="1" s="1"/>
  <c r="P205" i="1"/>
  <c r="X205" i="1" s="1"/>
  <c r="N206" i="1"/>
  <c r="L206" i="1" s="1"/>
  <c r="O206" i="1"/>
  <c r="W206" i="1" s="1"/>
  <c r="P206" i="1"/>
  <c r="N207" i="1"/>
  <c r="L207" i="1" s="1"/>
  <c r="R207" i="1" s="1"/>
  <c r="S207" i="1" s="1"/>
  <c r="T207" i="1" s="1"/>
  <c r="O207" i="1"/>
  <c r="W207" i="1" s="1"/>
  <c r="P207" i="1"/>
  <c r="X207" i="1" s="1"/>
  <c r="N208" i="1"/>
  <c r="L208" i="1" s="1"/>
  <c r="Q208" i="1" s="1"/>
  <c r="O208" i="1"/>
  <c r="P208" i="1"/>
  <c r="X208" i="1" s="1"/>
  <c r="N209" i="1"/>
  <c r="O209" i="1"/>
  <c r="P209" i="1"/>
  <c r="X209" i="1" s="1"/>
  <c r="N210" i="1"/>
  <c r="L210" i="1" s="1"/>
  <c r="R210" i="1" s="1"/>
  <c r="S210" i="1" s="1"/>
  <c r="T210" i="1" s="1"/>
  <c r="O210" i="1"/>
  <c r="P210" i="1"/>
  <c r="X210" i="1" s="1"/>
  <c r="N211" i="1"/>
  <c r="L211" i="1" s="1"/>
  <c r="O211" i="1"/>
  <c r="P211" i="1"/>
  <c r="X211" i="1" s="1"/>
  <c r="N212" i="1"/>
  <c r="O212" i="1"/>
  <c r="W212" i="1" s="1"/>
  <c r="P212" i="1"/>
  <c r="N213" i="1"/>
  <c r="L213" i="1" s="1"/>
  <c r="Q213" i="1" s="1"/>
  <c r="O213" i="1"/>
  <c r="P213" i="1"/>
  <c r="X213" i="1" s="1"/>
  <c r="N214" i="1"/>
  <c r="L214" i="1" s="1"/>
  <c r="O214" i="1"/>
  <c r="P214" i="1"/>
  <c r="X214" i="1" s="1"/>
  <c r="N215" i="1"/>
  <c r="L215" i="1" s="1"/>
  <c r="R215" i="1" s="1"/>
  <c r="S215" i="1" s="1"/>
  <c r="T215" i="1" s="1"/>
  <c r="O215" i="1"/>
  <c r="P215" i="1"/>
  <c r="N216" i="1"/>
  <c r="L216" i="1" s="1"/>
  <c r="Q216" i="1" s="1"/>
  <c r="O216" i="1"/>
  <c r="P216" i="1"/>
  <c r="X216" i="1" s="1"/>
  <c r="N217" i="1"/>
  <c r="O217" i="1"/>
  <c r="W217" i="1" s="1"/>
  <c r="P217" i="1"/>
  <c r="X217" i="1" s="1"/>
  <c r="N218" i="1"/>
  <c r="O218" i="1"/>
  <c r="P218" i="1"/>
  <c r="X218" i="1" s="1"/>
  <c r="N219" i="1"/>
  <c r="O219" i="1"/>
  <c r="P219" i="1"/>
  <c r="X219" i="1" s="1"/>
  <c r="N220" i="1"/>
  <c r="L220" i="1" s="1"/>
  <c r="O220" i="1"/>
  <c r="P220" i="1"/>
  <c r="N221" i="1"/>
  <c r="O221" i="1"/>
  <c r="P221" i="1"/>
  <c r="X221" i="1" s="1"/>
  <c r="N222" i="1"/>
  <c r="L222" i="1" s="1"/>
  <c r="O222" i="1"/>
  <c r="P222" i="1"/>
  <c r="X222" i="1" s="1"/>
  <c r="N223" i="1"/>
  <c r="L223" i="1" s="1"/>
  <c r="O223" i="1"/>
  <c r="P223" i="1"/>
  <c r="N224" i="1"/>
  <c r="O224" i="1"/>
  <c r="P224" i="1"/>
  <c r="N225" i="1"/>
  <c r="O225" i="1"/>
  <c r="W225" i="1" s="1"/>
  <c r="P225" i="1"/>
  <c r="X225" i="1" s="1"/>
  <c r="N226" i="1"/>
  <c r="L226" i="1" s="1"/>
  <c r="Q226" i="1" s="1"/>
  <c r="O226" i="1"/>
  <c r="P226" i="1"/>
  <c r="X226" i="1" s="1"/>
  <c r="N227" i="1"/>
  <c r="L227" i="1" s="1"/>
  <c r="O227" i="1"/>
  <c r="W227" i="1" s="1"/>
  <c r="P227" i="1"/>
  <c r="X227" i="1" s="1"/>
  <c r="N228" i="1"/>
  <c r="O228" i="1"/>
  <c r="W228" i="1" s="1"/>
  <c r="P228" i="1"/>
  <c r="X228" i="1" s="1"/>
  <c r="N229" i="1"/>
  <c r="O229" i="1"/>
  <c r="P229" i="1"/>
  <c r="X229" i="1" s="1"/>
  <c r="N230" i="1"/>
  <c r="L230" i="1" s="1"/>
  <c r="O230" i="1"/>
  <c r="P230" i="1"/>
  <c r="X230" i="1" s="1"/>
  <c r="N231" i="1"/>
  <c r="L231" i="1" s="1"/>
  <c r="R231" i="1" s="1"/>
  <c r="S231" i="1" s="1"/>
  <c r="T231" i="1" s="1"/>
  <c r="O231" i="1"/>
  <c r="P231" i="1"/>
  <c r="N232" i="1"/>
  <c r="O232" i="1"/>
  <c r="P232" i="1"/>
  <c r="X232" i="1" s="1"/>
  <c r="N233" i="1"/>
  <c r="O233" i="1"/>
  <c r="P233" i="1"/>
  <c r="X233" i="1" s="1"/>
  <c r="N234" i="1"/>
  <c r="O234" i="1"/>
  <c r="W234" i="1" s="1"/>
  <c r="P234" i="1"/>
  <c r="X234" i="1" s="1"/>
  <c r="N235" i="1"/>
  <c r="L235" i="1" s="1"/>
  <c r="O235" i="1"/>
  <c r="W235" i="1" s="1"/>
  <c r="P235" i="1"/>
  <c r="X235" i="1" s="1"/>
  <c r="N236" i="1"/>
  <c r="L236" i="1" s="1"/>
  <c r="O236" i="1"/>
  <c r="P236" i="1"/>
  <c r="X236" i="1" s="1"/>
  <c r="N237" i="1"/>
  <c r="O237" i="1"/>
  <c r="W237" i="1" s="1"/>
  <c r="P237" i="1"/>
  <c r="X237" i="1" s="1"/>
  <c r="N238" i="1"/>
  <c r="O238" i="1"/>
  <c r="P238" i="1"/>
  <c r="X238" i="1" s="1"/>
  <c r="N239" i="1"/>
  <c r="O239" i="1"/>
  <c r="W239" i="1" s="1"/>
  <c r="P239" i="1"/>
  <c r="N240" i="1"/>
  <c r="O240" i="1"/>
  <c r="P240" i="1"/>
  <c r="X240" i="1" s="1"/>
  <c r="N241" i="1"/>
  <c r="L241" i="1" s="1"/>
  <c r="O241" i="1"/>
  <c r="W241" i="1" s="1"/>
  <c r="P241" i="1"/>
  <c r="X241" i="1" s="1"/>
  <c r="N242" i="1"/>
  <c r="L242" i="1" s="1"/>
  <c r="Q242" i="1" s="1"/>
  <c r="O242" i="1"/>
  <c r="P242" i="1"/>
  <c r="X242" i="1" s="1"/>
  <c r="N243" i="1"/>
  <c r="L243" i="1" s="1"/>
  <c r="O243" i="1"/>
  <c r="W243" i="1" s="1"/>
  <c r="P243" i="1"/>
  <c r="X243" i="1" s="1"/>
  <c r="N244" i="1"/>
  <c r="O244" i="1"/>
  <c r="P244" i="1"/>
  <c r="X244" i="1" s="1"/>
  <c r="N245" i="1"/>
  <c r="O245" i="1"/>
  <c r="P245" i="1"/>
  <c r="X245" i="1" s="1"/>
  <c r="N246" i="1"/>
  <c r="L246" i="1" s="1"/>
  <c r="R246" i="1" s="1"/>
  <c r="S246" i="1" s="1"/>
  <c r="T246" i="1" s="1"/>
  <c r="O246" i="1"/>
  <c r="P246" i="1"/>
  <c r="X246" i="1" s="1"/>
  <c r="N247" i="1"/>
  <c r="L247" i="1" s="1"/>
  <c r="O247" i="1"/>
  <c r="W247" i="1" s="1"/>
  <c r="P247" i="1"/>
  <c r="N248" i="1"/>
  <c r="O248" i="1"/>
  <c r="P248" i="1"/>
  <c r="X248" i="1" s="1"/>
  <c r="N249" i="1"/>
  <c r="L249" i="1" s="1"/>
  <c r="O249" i="1"/>
  <c r="W249" i="1" s="1"/>
  <c r="P249" i="1"/>
  <c r="X249" i="1" s="1"/>
  <c r="N250" i="1"/>
  <c r="L250" i="1" s="1"/>
  <c r="Q250" i="1" s="1"/>
  <c r="O250" i="1"/>
  <c r="W250" i="1" s="1"/>
  <c r="P250" i="1"/>
  <c r="N251" i="1"/>
  <c r="L251" i="1" s="1"/>
  <c r="O251" i="1"/>
  <c r="W251" i="1" s="1"/>
  <c r="P251" i="1"/>
  <c r="X251" i="1" s="1"/>
  <c r="N252" i="1"/>
  <c r="L252" i="1" s="1"/>
  <c r="O252" i="1"/>
  <c r="P252" i="1"/>
  <c r="X252" i="1" s="1"/>
  <c r="N253" i="1"/>
  <c r="O253" i="1"/>
  <c r="P253" i="1"/>
  <c r="X253" i="1" s="1"/>
  <c r="N254" i="1"/>
  <c r="L254" i="1" s="1"/>
  <c r="O254" i="1"/>
  <c r="P254" i="1"/>
  <c r="X254" i="1" s="1"/>
  <c r="N255" i="1"/>
  <c r="L255" i="1" s="1"/>
  <c r="O255" i="1"/>
  <c r="W255" i="1" s="1"/>
  <c r="P255" i="1"/>
  <c r="X255" i="1" s="1"/>
  <c r="N256" i="1"/>
  <c r="L256" i="1" s="1"/>
  <c r="Q256" i="1" s="1"/>
  <c r="O256" i="1"/>
  <c r="P256" i="1"/>
  <c r="X256" i="1" s="1"/>
  <c r="N257" i="1"/>
  <c r="L257" i="1" s="1"/>
  <c r="O257" i="1"/>
  <c r="W257" i="1" s="1"/>
  <c r="P257" i="1"/>
  <c r="X257" i="1" s="1"/>
  <c r="N258" i="1"/>
  <c r="O258" i="1"/>
  <c r="W258" i="1" s="1"/>
  <c r="P258" i="1"/>
  <c r="N259" i="1"/>
  <c r="L259" i="1" s="1"/>
  <c r="O259" i="1"/>
  <c r="W259" i="1" s="1"/>
  <c r="P259" i="1"/>
  <c r="X259" i="1" s="1"/>
  <c r="N260" i="1"/>
  <c r="L260" i="1" s="1"/>
  <c r="O260" i="1"/>
  <c r="P260" i="1"/>
  <c r="X260" i="1" s="1"/>
  <c r="N261" i="1"/>
  <c r="O261" i="1"/>
  <c r="P261" i="1"/>
  <c r="X261" i="1" s="1"/>
  <c r="N262" i="1"/>
  <c r="L262" i="1" s="1"/>
  <c r="O262" i="1"/>
  <c r="W262" i="1" s="1"/>
  <c r="P262" i="1"/>
  <c r="X262" i="1" s="1"/>
  <c r="N263" i="1"/>
  <c r="L263" i="1" s="1"/>
  <c r="Q263" i="1" s="1"/>
  <c r="O263" i="1"/>
  <c r="P263" i="1"/>
  <c r="N264" i="1"/>
  <c r="O264" i="1"/>
  <c r="P264" i="1"/>
  <c r="X264" i="1" s="1"/>
  <c r="N265" i="1"/>
  <c r="L265" i="1" s="1"/>
  <c r="O265" i="1"/>
  <c r="P265" i="1"/>
  <c r="X265" i="1" s="1"/>
  <c r="N266" i="1"/>
  <c r="L266" i="1" s="1"/>
  <c r="Q266" i="1" s="1"/>
  <c r="O266" i="1"/>
  <c r="P266" i="1"/>
  <c r="X266" i="1" s="1"/>
  <c r="N267" i="1"/>
  <c r="O267" i="1"/>
  <c r="W267" i="1" s="1"/>
  <c r="P267" i="1"/>
  <c r="N268" i="1"/>
  <c r="L268" i="1" s="1"/>
  <c r="Q268" i="1" s="1"/>
  <c r="O268" i="1"/>
  <c r="W268" i="1" s="1"/>
  <c r="P268" i="1"/>
  <c r="X268" i="1" s="1"/>
  <c r="N269" i="1"/>
  <c r="O269" i="1"/>
  <c r="W269" i="1" s="1"/>
  <c r="P269" i="1"/>
  <c r="X269" i="1" s="1"/>
  <c r="N270" i="1"/>
  <c r="O270" i="1"/>
  <c r="P270" i="1"/>
  <c r="X270" i="1" s="1"/>
  <c r="N271" i="1"/>
  <c r="L271" i="1" s="1"/>
  <c r="Q271" i="1" s="1"/>
  <c r="O271" i="1"/>
  <c r="P271" i="1"/>
  <c r="N272" i="1"/>
  <c r="O272" i="1"/>
  <c r="P272" i="1"/>
  <c r="X272" i="1" s="1"/>
  <c r="N273" i="1"/>
  <c r="L273" i="1" s="1"/>
  <c r="O273" i="1"/>
  <c r="W273" i="1" s="1"/>
  <c r="P273" i="1"/>
  <c r="X273" i="1" s="1"/>
  <c r="N274" i="1"/>
  <c r="O274" i="1"/>
  <c r="P274" i="1"/>
  <c r="X274" i="1" s="1"/>
  <c r="N275" i="1"/>
  <c r="O275" i="1"/>
  <c r="W275" i="1" s="1"/>
  <c r="P275" i="1"/>
  <c r="N276" i="1"/>
  <c r="L276" i="1" s="1"/>
  <c r="O276" i="1"/>
  <c r="P276" i="1"/>
  <c r="X276" i="1" s="1"/>
  <c r="N277" i="1"/>
  <c r="O277" i="1"/>
  <c r="P277" i="1"/>
  <c r="X277" i="1" s="1"/>
  <c r="N278" i="1"/>
  <c r="L278" i="1" s="1"/>
  <c r="O278" i="1"/>
  <c r="P278" i="1"/>
  <c r="X278" i="1" s="1"/>
  <c r="N279" i="1"/>
  <c r="L279" i="1" s="1"/>
  <c r="Q279" i="1" s="1"/>
  <c r="O279" i="1"/>
  <c r="P279" i="1"/>
  <c r="X279" i="1" s="1"/>
  <c r="N280" i="1"/>
  <c r="O280" i="1"/>
  <c r="P280" i="1"/>
  <c r="X280" i="1" s="1"/>
  <c r="N281" i="1"/>
  <c r="L281" i="1" s="1"/>
  <c r="Q281" i="1" s="1"/>
  <c r="O281" i="1"/>
  <c r="P281" i="1"/>
  <c r="X281" i="1" s="1"/>
  <c r="N282" i="1"/>
  <c r="L282" i="1" s="1"/>
  <c r="O282" i="1"/>
  <c r="P282" i="1"/>
  <c r="N283" i="1"/>
  <c r="O283" i="1"/>
  <c r="W283" i="1" s="1"/>
  <c r="P283" i="1"/>
  <c r="N284" i="1"/>
  <c r="L284" i="1" s="1"/>
  <c r="O284" i="1"/>
  <c r="P284" i="1"/>
  <c r="X284" i="1" s="1"/>
  <c r="N285" i="1"/>
  <c r="O285" i="1"/>
  <c r="P285" i="1"/>
  <c r="X285" i="1" s="1"/>
  <c r="N286" i="1"/>
  <c r="L286" i="1" s="1"/>
  <c r="O286" i="1"/>
  <c r="P286" i="1"/>
  <c r="X286" i="1" s="1"/>
  <c r="N287" i="1"/>
  <c r="L287" i="1" s="1"/>
  <c r="Q287" i="1" s="1"/>
  <c r="O287" i="1"/>
  <c r="P287" i="1"/>
  <c r="N288" i="1"/>
  <c r="O288" i="1"/>
  <c r="P288" i="1"/>
  <c r="X288" i="1" s="1"/>
  <c r="N289" i="1"/>
  <c r="L289" i="1" s="1"/>
  <c r="Q289" i="1" s="1"/>
  <c r="O289" i="1"/>
  <c r="W289" i="1" s="1"/>
  <c r="P289" i="1"/>
  <c r="X289" i="1" s="1"/>
  <c r="N290" i="1"/>
  <c r="L290" i="1" s="1"/>
  <c r="O290" i="1"/>
  <c r="P290" i="1"/>
  <c r="X290" i="1" s="1"/>
  <c r="N291" i="1"/>
  <c r="O291" i="1"/>
  <c r="P291" i="1"/>
  <c r="X291" i="1" s="1"/>
  <c r="N292" i="1"/>
  <c r="L292" i="1" s="1"/>
  <c r="O292" i="1"/>
  <c r="P292" i="1"/>
  <c r="X292" i="1" s="1"/>
  <c r="N293" i="1"/>
  <c r="O293" i="1"/>
  <c r="W293" i="1" s="1"/>
  <c r="P293" i="1"/>
  <c r="X293" i="1" s="1"/>
  <c r="N294" i="1"/>
  <c r="L294" i="1" s="1"/>
  <c r="O294" i="1"/>
  <c r="P294" i="1"/>
  <c r="X294" i="1" s="1"/>
  <c r="N295" i="1"/>
  <c r="L295" i="1" s="1"/>
  <c r="Q295" i="1" s="1"/>
  <c r="O295" i="1"/>
  <c r="W295" i="1" s="1"/>
  <c r="P295" i="1"/>
  <c r="N296" i="1"/>
  <c r="O296" i="1"/>
  <c r="P296" i="1"/>
  <c r="X296" i="1" s="1"/>
  <c r="N297" i="1"/>
  <c r="L297" i="1" s="1"/>
  <c r="Q297" i="1" s="1"/>
  <c r="O297" i="1"/>
  <c r="W297" i="1" s="1"/>
  <c r="P297" i="1"/>
  <c r="X297" i="1" s="1"/>
  <c r="N298" i="1"/>
  <c r="L298" i="1" s="1"/>
  <c r="O298" i="1"/>
  <c r="P298" i="1"/>
  <c r="X298" i="1" s="1"/>
  <c r="N299" i="1"/>
  <c r="O299" i="1"/>
  <c r="P299" i="1"/>
  <c r="N300" i="1"/>
  <c r="L300" i="1" s="1"/>
  <c r="O300" i="1"/>
  <c r="P300" i="1"/>
  <c r="X300" i="1" s="1"/>
  <c r="N301" i="1"/>
  <c r="O301" i="1"/>
  <c r="W301" i="1" s="1"/>
  <c r="P301" i="1"/>
  <c r="X301" i="1" s="1"/>
  <c r="N302" i="1"/>
  <c r="L302" i="1" s="1"/>
  <c r="O302" i="1"/>
  <c r="P302" i="1"/>
  <c r="X302" i="1" s="1"/>
  <c r="N303" i="1"/>
  <c r="O303" i="1"/>
  <c r="P303" i="1"/>
  <c r="N304" i="1"/>
  <c r="O304" i="1"/>
  <c r="P304" i="1"/>
  <c r="X304" i="1" s="1"/>
  <c r="N305" i="1"/>
  <c r="O305" i="1"/>
  <c r="W305" i="1" s="1"/>
  <c r="P305" i="1"/>
  <c r="X305" i="1" s="1"/>
  <c r="N306" i="1"/>
  <c r="L306" i="1" s="1"/>
  <c r="R306" i="1" s="1"/>
  <c r="S306" i="1" s="1"/>
  <c r="T306" i="1" s="1"/>
  <c r="O306" i="1"/>
  <c r="P306" i="1"/>
  <c r="X306" i="1" s="1"/>
  <c r="N307" i="1"/>
  <c r="O307" i="1"/>
  <c r="P307" i="1"/>
  <c r="X307" i="1" s="1"/>
  <c r="N308" i="1"/>
  <c r="O308" i="1"/>
  <c r="P308" i="1"/>
  <c r="X308" i="1" s="1"/>
  <c r="N309" i="1"/>
  <c r="O309" i="1"/>
  <c r="W309" i="1" s="1"/>
  <c r="P309" i="1"/>
  <c r="X309" i="1" s="1"/>
  <c r="N310" i="1"/>
  <c r="O310" i="1"/>
  <c r="W310" i="1" s="1"/>
  <c r="P310" i="1"/>
  <c r="N311" i="1"/>
  <c r="L311" i="1" s="1"/>
  <c r="Q311" i="1" s="1"/>
  <c r="O311" i="1"/>
  <c r="P311" i="1"/>
  <c r="X311" i="1" s="1"/>
  <c r="N312" i="1"/>
  <c r="L312" i="1" s="1"/>
  <c r="O312" i="1"/>
  <c r="P312" i="1"/>
  <c r="X312" i="1" s="1"/>
  <c r="N313" i="1"/>
  <c r="O313" i="1"/>
  <c r="W313" i="1" s="1"/>
  <c r="P313" i="1"/>
  <c r="X313" i="1" s="1"/>
  <c r="N314" i="1"/>
  <c r="O314" i="1"/>
  <c r="P314" i="1"/>
  <c r="X314" i="1" s="1"/>
  <c r="N315" i="1"/>
  <c r="L315" i="1" s="1"/>
  <c r="Q315" i="1" s="1"/>
  <c r="O315" i="1"/>
  <c r="W315" i="1" s="1"/>
  <c r="P315" i="1"/>
  <c r="N316" i="1"/>
  <c r="L316" i="1" s="1"/>
  <c r="O316" i="1"/>
  <c r="W316" i="1" s="1"/>
  <c r="P316" i="1"/>
  <c r="X316" i="1" s="1"/>
  <c r="N317" i="1"/>
  <c r="O317" i="1"/>
  <c r="P317" i="1"/>
  <c r="X317" i="1" s="1"/>
  <c r="N318" i="1"/>
  <c r="L318" i="1" s="1"/>
  <c r="Q318" i="1" s="1"/>
  <c r="O318" i="1"/>
  <c r="P318" i="1"/>
  <c r="X318" i="1" s="1"/>
  <c r="N319" i="1"/>
  <c r="O319" i="1"/>
  <c r="P319" i="1"/>
  <c r="X319" i="1" s="1"/>
  <c r="N320" i="1"/>
  <c r="L320" i="1" s="1"/>
  <c r="O320" i="1"/>
  <c r="W320" i="1" s="1"/>
  <c r="P320" i="1"/>
  <c r="X320" i="1" s="1"/>
  <c r="N321" i="1"/>
  <c r="L321" i="1" s="1"/>
  <c r="Q321" i="1" s="1"/>
  <c r="O321" i="1"/>
  <c r="P321" i="1"/>
  <c r="X321" i="1" s="1"/>
  <c r="N322" i="1"/>
  <c r="L322" i="1" s="1"/>
  <c r="O322" i="1"/>
  <c r="P322" i="1"/>
  <c r="N323" i="1"/>
  <c r="L323" i="1" s="1"/>
  <c r="O323" i="1"/>
  <c r="W323" i="1" s="1"/>
  <c r="P323" i="1"/>
  <c r="N324" i="1"/>
  <c r="L324" i="1" s="1"/>
  <c r="O324" i="1"/>
  <c r="W324" i="1" s="1"/>
  <c r="P324" i="1"/>
  <c r="X324" i="1" s="1"/>
  <c r="N325" i="1"/>
  <c r="O325" i="1"/>
  <c r="P325" i="1"/>
  <c r="X325" i="1" s="1"/>
  <c r="N326" i="1"/>
  <c r="L326" i="1" s="1"/>
  <c r="O326" i="1"/>
  <c r="W326" i="1" s="1"/>
  <c r="P326" i="1"/>
  <c r="X326" i="1" s="1"/>
  <c r="N327" i="1"/>
  <c r="O327" i="1"/>
  <c r="P327" i="1"/>
  <c r="X327" i="1" s="1"/>
  <c r="N328" i="1"/>
  <c r="L328" i="1" s="1"/>
  <c r="O328" i="1"/>
  <c r="W328" i="1" s="1"/>
  <c r="P328" i="1"/>
  <c r="X328" i="1" s="1"/>
  <c r="N329" i="1"/>
  <c r="L329" i="1" s="1"/>
  <c r="Q329" i="1" s="1"/>
  <c r="O329" i="1"/>
  <c r="W329" i="1" s="1"/>
  <c r="P329" i="1"/>
  <c r="X329" i="1" s="1"/>
  <c r="N330" i="1"/>
  <c r="O330" i="1"/>
  <c r="W330" i="1" s="1"/>
  <c r="P330" i="1"/>
  <c r="N331" i="1"/>
  <c r="O331" i="1"/>
  <c r="P331" i="1"/>
  <c r="X331" i="1" s="1"/>
  <c r="N332" i="1"/>
  <c r="O332" i="1"/>
  <c r="P332" i="1"/>
  <c r="X332" i="1" s="1"/>
  <c r="N333" i="1"/>
  <c r="L333" i="1" s="1"/>
  <c r="O333" i="1"/>
  <c r="W333" i="1" s="1"/>
  <c r="P333" i="1"/>
  <c r="X333" i="1" s="1"/>
  <c r="N334" i="1"/>
  <c r="L334" i="1" s="1"/>
  <c r="O334" i="1"/>
  <c r="W334" i="1" s="1"/>
  <c r="P334" i="1"/>
  <c r="X334" i="1" s="1"/>
  <c r="N335" i="1"/>
  <c r="L335" i="1" s="1"/>
  <c r="R335" i="1" s="1"/>
  <c r="S335" i="1" s="1"/>
  <c r="T335" i="1" s="1"/>
  <c r="O335" i="1"/>
  <c r="P335" i="1"/>
  <c r="X335" i="1" s="1"/>
  <c r="N336" i="1"/>
  <c r="O336" i="1"/>
  <c r="P336" i="1"/>
  <c r="X336" i="1" s="1"/>
  <c r="N337" i="1"/>
  <c r="O337" i="1"/>
  <c r="P337" i="1"/>
  <c r="X337" i="1" s="1"/>
  <c r="N338" i="1"/>
  <c r="O338" i="1"/>
  <c r="W338" i="1" s="1"/>
  <c r="P338" i="1"/>
  <c r="N339" i="1"/>
  <c r="O339" i="1"/>
  <c r="P339" i="1"/>
  <c r="N340" i="1"/>
  <c r="O340" i="1"/>
  <c r="W340" i="1" s="1"/>
  <c r="P340" i="1"/>
  <c r="X340" i="1" s="1"/>
  <c r="N341" i="1"/>
  <c r="O341" i="1"/>
  <c r="W341" i="1" s="1"/>
  <c r="P341" i="1"/>
  <c r="X341" i="1" s="1"/>
  <c r="N342" i="1"/>
  <c r="O342" i="1"/>
  <c r="W342" i="1" s="1"/>
  <c r="P342" i="1"/>
  <c r="N343" i="1"/>
  <c r="O343" i="1"/>
  <c r="P343" i="1"/>
  <c r="X343" i="1" s="1"/>
  <c r="N344" i="1"/>
  <c r="O344" i="1"/>
  <c r="W344" i="1" s="1"/>
  <c r="P344" i="1"/>
  <c r="X344" i="1" s="1"/>
  <c r="N345" i="1"/>
  <c r="L345" i="1" s="1"/>
  <c r="R345" i="1" s="1"/>
  <c r="S345" i="1" s="1"/>
  <c r="T345" i="1" s="1"/>
  <c r="O345" i="1"/>
  <c r="W345" i="1" s="1"/>
  <c r="P345" i="1"/>
  <c r="X345" i="1" s="1"/>
  <c r="N346" i="1"/>
  <c r="O346" i="1"/>
  <c r="W346" i="1" s="1"/>
  <c r="P346" i="1"/>
  <c r="N347" i="1"/>
  <c r="O347" i="1"/>
  <c r="P347" i="1"/>
  <c r="X347" i="1" s="1"/>
  <c r="N348" i="1"/>
  <c r="O348" i="1"/>
  <c r="W348" i="1" s="1"/>
  <c r="P348" i="1"/>
  <c r="X348" i="1" s="1"/>
  <c r="N349" i="1"/>
  <c r="L349" i="1" s="1"/>
  <c r="R349" i="1" s="1"/>
  <c r="S349" i="1" s="1"/>
  <c r="T349" i="1" s="1"/>
  <c r="O349" i="1"/>
  <c r="W349" i="1" s="1"/>
  <c r="P349" i="1"/>
  <c r="N350" i="1"/>
  <c r="O350" i="1"/>
  <c r="W350" i="1" s="1"/>
  <c r="P350" i="1"/>
  <c r="X350" i="1" s="1"/>
  <c r="N351" i="1"/>
  <c r="L351" i="1" s="1"/>
  <c r="R351" i="1" s="1"/>
  <c r="S351" i="1" s="1"/>
  <c r="T351" i="1" s="1"/>
  <c r="O351" i="1"/>
  <c r="W351" i="1" s="1"/>
  <c r="P351" i="1"/>
  <c r="X351" i="1" s="1"/>
  <c r="N352" i="1"/>
  <c r="O352" i="1"/>
  <c r="W352" i="1" s="1"/>
  <c r="P352" i="1"/>
  <c r="X352" i="1" s="1"/>
  <c r="N353" i="1"/>
  <c r="L353" i="1" s="1"/>
  <c r="O353" i="1"/>
  <c r="W353" i="1" s="1"/>
  <c r="P353" i="1"/>
  <c r="X353" i="1" s="1"/>
  <c r="N354" i="1"/>
  <c r="O354" i="1"/>
  <c r="P354" i="1"/>
  <c r="N355" i="1"/>
  <c r="L355" i="1" s="1"/>
  <c r="R355" i="1" s="1"/>
  <c r="S355" i="1" s="1"/>
  <c r="T355" i="1" s="1"/>
  <c r="O355" i="1"/>
  <c r="P355" i="1"/>
  <c r="X355" i="1" s="1"/>
  <c r="N356" i="1"/>
  <c r="O356" i="1"/>
  <c r="W356" i="1" s="1"/>
  <c r="P356" i="1"/>
  <c r="X356" i="1" s="1"/>
  <c r="N357" i="1"/>
  <c r="L357" i="1" s="1"/>
  <c r="R357" i="1" s="1"/>
  <c r="S357" i="1" s="1"/>
  <c r="T357" i="1" s="1"/>
  <c r="O357" i="1"/>
  <c r="P357" i="1"/>
  <c r="X357" i="1" s="1"/>
  <c r="N358" i="1"/>
  <c r="O358" i="1"/>
  <c r="W358" i="1" s="1"/>
  <c r="P358" i="1"/>
  <c r="N359" i="1"/>
  <c r="L359" i="1" s="1"/>
  <c r="Q359" i="1" s="1"/>
  <c r="O359" i="1"/>
  <c r="W359" i="1" s="1"/>
  <c r="P359" i="1"/>
  <c r="N360" i="1"/>
  <c r="O360" i="1"/>
  <c r="W360" i="1" s="1"/>
  <c r="P360" i="1"/>
  <c r="X360" i="1" s="1"/>
  <c r="N361" i="1"/>
  <c r="L361" i="1" s="1"/>
  <c r="R361" i="1" s="1"/>
  <c r="S361" i="1" s="1"/>
  <c r="T361" i="1" s="1"/>
  <c r="O361" i="1"/>
  <c r="W361" i="1" s="1"/>
  <c r="P361" i="1"/>
  <c r="N362" i="1"/>
  <c r="L362" i="1" s="1"/>
  <c r="Q362" i="1" s="1"/>
  <c r="O362" i="1"/>
  <c r="W362" i="1" s="1"/>
  <c r="P362" i="1"/>
  <c r="X362" i="1" s="1"/>
  <c r="N363" i="1"/>
  <c r="O363" i="1"/>
  <c r="W363" i="1" s="1"/>
  <c r="P363" i="1"/>
  <c r="X363" i="1" s="1"/>
  <c r="N364" i="1"/>
  <c r="O364" i="1"/>
  <c r="P364" i="1"/>
  <c r="X364" i="1" s="1"/>
  <c r="N365" i="1"/>
  <c r="O365" i="1"/>
  <c r="W365" i="1" s="1"/>
  <c r="P365" i="1"/>
  <c r="X365" i="1" s="1"/>
  <c r="N366" i="1"/>
  <c r="L366" i="1" s="1"/>
  <c r="O366" i="1"/>
  <c r="P366" i="1"/>
  <c r="X366" i="1" s="1"/>
  <c r="N367" i="1"/>
  <c r="O367" i="1"/>
  <c r="W367" i="1" s="1"/>
  <c r="P367" i="1"/>
  <c r="N368" i="1"/>
  <c r="O368" i="1"/>
  <c r="W368" i="1" s="1"/>
  <c r="P368" i="1"/>
  <c r="X368" i="1" s="1"/>
  <c r="N369" i="1"/>
  <c r="O369" i="1"/>
  <c r="P369" i="1"/>
  <c r="X369" i="1" s="1"/>
  <c r="N370" i="1"/>
  <c r="L370" i="1" s="1"/>
  <c r="Q370" i="1" s="1"/>
  <c r="O370" i="1"/>
  <c r="P370" i="1"/>
  <c r="X370" i="1" s="1"/>
  <c r="N371" i="1"/>
  <c r="O371" i="1"/>
  <c r="P371" i="1"/>
  <c r="X371" i="1" s="1"/>
  <c r="N372" i="1"/>
  <c r="O372" i="1"/>
  <c r="P372" i="1"/>
  <c r="X372" i="1" s="1"/>
  <c r="N373" i="1"/>
  <c r="O373" i="1"/>
  <c r="W373" i="1" s="1"/>
  <c r="P373" i="1"/>
  <c r="N374" i="1"/>
  <c r="L374" i="1" s="1"/>
  <c r="O374" i="1"/>
  <c r="W374" i="1" s="1"/>
  <c r="P374" i="1"/>
  <c r="X374" i="1" s="1"/>
  <c r="N375" i="1"/>
  <c r="L375" i="1" s="1"/>
  <c r="Q375" i="1" s="1"/>
  <c r="O375" i="1"/>
  <c r="W375" i="1" s="1"/>
  <c r="P375" i="1"/>
  <c r="N376" i="1"/>
  <c r="O376" i="1"/>
  <c r="W376" i="1" s="1"/>
  <c r="P376" i="1"/>
  <c r="X376" i="1" s="1"/>
  <c r="N377" i="1"/>
  <c r="O377" i="1"/>
  <c r="W377" i="1" s="1"/>
  <c r="P377" i="1"/>
  <c r="X377" i="1" s="1"/>
  <c r="N378" i="1"/>
  <c r="L378" i="1" s="1"/>
  <c r="O378" i="1"/>
  <c r="P378" i="1"/>
  <c r="N379" i="1"/>
  <c r="O379" i="1"/>
  <c r="W379" i="1" s="1"/>
  <c r="P379" i="1"/>
  <c r="X379" i="1" s="1"/>
  <c r="N380" i="1"/>
  <c r="L380" i="1" s="1"/>
  <c r="O380" i="1"/>
  <c r="W380" i="1" s="1"/>
  <c r="P380" i="1"/>
  <c r="N381" i="1"/>
  <c r="O381" i="1"/>
  <c r="W381" i="1" s="1"/>
  <c r="P381" i="1"/>
  <c r="N382" i="1"/>
  <c r="L382" i="1" s="1"/>
  <c r="O382" i="1"/>
  <c r="P382" i="1"/>
  <c r="X382" i="1" s="1"/>
  <c r="N383" i="1"/>
  <c r="L383" i="1" s="1"/>
  <c r="Q383" i="1" s="1"/>
  <c r="O383" i="1"/>
  <c r="P383" i="1"/>
  <c r="X383" i="1" s="1"/>
  <c r="N384" i="1"/>
  <c r="O384" i="1"/>
  <c r="W384" i="1" s="1"/>
  <c r="P384" i="1"/>
  <c r="X384" i="1" s="1"/>
  <c r="N385" i="1"/>
  <c r="L385" i="1" s="1"/>
  <c r="O385" i="1"/>
  <c r="W385" i="1" s="1"/>
  <c r="P385" i="1"/>
  <c r="X385" i="1" s="1"/>
  <c r="N386" i="1"/>
  <c r="L386" i="1" s="1"/>
  <c r="O386" i="1"/>
  <c r="P386" i="1"/>
  <c r="N387" i="1"/>
  <c r="O387" i="1"/>
  <c r="P387" i="1"/>
  <c r="X387" i="1" s="1"/>
  <c r="N388" i="1"/>
  <c r="O388" i="1"/>
  <c r="P388" i="1"/>
  <c r="X388" i="1" s="1"/>
  <c r="N389" i="1"/>
  <c r="O389" i="1"/>
  <c r="W389" i="1" s="1"/>
  <c r="P389" i="1"/>
  <c r="N390" i="1"/>
  <c r="L390" i="1" s="1"/>
  <c r="O390" i="1"/>
  <c r="P390" i="1"/>
  <c r="X390" i="1" s="1"/>
  <c r="N391" i="1"/>
  <c r="O391" i="1"/>
  <c r="P391" i="1"/>
  <c r="X391" i="1" s="1"/>
  <c r="N392" i="1"/>
  <c r="O392" i="1"/>
  <c r="P392" i="1"/>
  <c r="X392" i="1" s="1"/>
  <c r="N393" i="1"/>
  <c r="L393" i="1" s="1"/>
  <c r="O393" i="1"/>
  <c r="W393" i="1" s="1"/>
  <c r="P393" i="1"/>
  <c r="X393" i="1" s="1"/>
  <c r="N394" i="1"/>
  <c r="L394" i="1" s="1"/>
  <c r="O394" i="1"/>
  <c r="W394" i="1" s="1"/>
  <c r="P394" i="1"/>
  <c r="N395" i="1"/>
  <c r="O395" i="1"/>
  <c r="P395" i="1"/>
  <c r="X395" i="1" s="1"/>
  <c r="N396" i="1"/>
  <c r="O396" i="1"/>
  <c r="P396" i="1"/>
  <c r="X396" i="1" s="1"/>
  <c r="N397" i="1"/>
  <c r="O397" i="1"/>
  <c r="P397" i="1"/>
  <c r="N398" i="1"/>
  <c r="L398" i="1" s="1"/>
  <c r="O398" i="1"/>
  <c r="P398" i="1"/>
  <c r="X398" i="1" s="1"/>
  <c r="N399" i="1"/>
  <c r="O399" i="1"/>
  <c r="P399" i="1"/>
  <c r="X399" i="1" s="1"/>
  <c r="N400" i="1"/>
  <c r="O400" i="1"/>
  <c r="W400" i="1" s="1"/>
  <c r="P400" i="1"/>
  <c r="X400" i="1" s="1"/>
  <c r="N401" i="1"/>
  <c r="O401" i="1"/>
  <c r="W401" i="1" s="1"/>
  <c r="P401" i="1"/>
  <c r="X401" i="1" s="1"/>
  <c r="N402" i="1"/>
  <c r="L402" i="1" s="1"/>
  <c r="O402" i="1"/>
  <c r="W402" i="1" s="1"/>
  <c r="P402" i="1"/>
  <c r="X402" i="1" s="1"/>
  <c r="N403" i="1"/>
  <c r="O403" i="1"/>
  <c r="P403" i="1"/>
  <c r="X403" i="1" s="1"/>
  <c r="N404" i="1"/>
  <c r="O404" i="1"/>
  <c r="W404" i="1" s="1"/>
  <c r="P404" i="1"/>
  <c r="X404" i="1" s="1"/>
  <c r="N405" i="1"/>
  <c r="O405" i="1"/>
  <c r="P405" i="1"/>
  <c r="X405" i="1" s="1"/>
  <c r="N406" i="1"/>
  <c r="L406" i="1" s="1"/>
  <c r="O406" i="1"/>
  <c r="W406" i="1" s="1"/>
  <c r="P406" i="1"/>
  <c r="X406" i="1" s="1"/>
  <c r="N407" i="1"/>
  <c r="O407" i="1"/>
  <c r="W407" i="1" s="1"/>
  <c r="P407" i="1"/>
  <c r="N408" i="1"/>
  <c r="O408" i="1"/>
  <c r="P408" i="1"/>
  <c r="X408" i="1" s="1"/>
  <c r="N409" i="1"/>
  <c r="L409" i="1" s="1"/>
  <c r="O409" i="1"/>
  <c r="W409" i="1" s="1"/>
  <c r="P409" i="1"/>
  <c r="X409" i="1" s="1"/>
  <c r="N410" i="1"/>
  <c r="L410" i="1" s="1"/>
  <c r="O410" i="1"/>
  <c r="W410" i="1" s="1"/>
  <c r="P410" i="1"/>
  <c r="X410" i="1" s="1"/>
  <c r="N411" i="1"/>
  <c r="O411" i="1"/>
  <c r="P411" i="1"/>
  <c r="X411" i="1" s="1"/>
  <c r="N412" i="1"/>
  <c r="O412" i="1"/>
  <c r="W412" i="1" s="1"/>
  <c r="P412" i="1"/>
  <c r="N413" i="1"/>
  <c r="O413" i="1"/>
  <c r="W413" i="1" s="1"/>
  <c r="P413" i="1"/>
  <c r="X413" i="1" s="1"/>
  <c r="N414" i="1"/>
  <c r="L414" i="1" s="1"/>
  <c r="O414" i="1"/>
  <c r="W414" i="1" s="1"/>
  <c r="P414" i="1"/>
  <c r="X414" i="1" s="1"/>
  <c r="N415" i="1"/>
  <c r="L415" i="1" s="1"/>
  <c r="Q415" i="1" s="1"/>
  <c r="O415" i="1"/>
  <c r="P415" i="1"/>
  <c r="X415" i="1" s="1"/>
  <c r="N416" i="1"/>
  <c r="O416" i="1"/>
  <c r="W416" i="1" s="1"/>
  <c r="P416" i="1"/>
  <c r="X416" i="1" s="1"/>
  <c r="N417" i="1"/>
  <c r="L417" i="1" s="1"/>
  <c r="O417" i="1"/>
  <c r="W417" i="1" s="1"/>
  <c r="P417" i="1"/>
  <c r="X417" i="1" s="1"/>
  <c r="N418" i="1"/>
  <c r="L418" i="1" s="1"/>
  <c r="O418" i="1"/>
  <c r="W418" i="1" s="1"/>
  <c r="P418" i="1"/>
  <c r="X418" i="1" s="1"/>
  <c r="N419" i="1"/>
  <c r="O419" i="1"/>
  <c r="W419" i="1" s="1"/>
  <c r="P419" i="1"/>
  <c r="X419" i="1" s="1"/>
  <c r="N420" i="1"/>
  <c r="L420" i="1" s="1"/>
  <c r="O420" i="1"/>
  <c r="W420" i="1" s="1"/>
  <c r="P420" i="1"/>
  <c r="X420" i="1" s="1"/>
  <c r="N421" i="1"/>
  <c r="O421" i="1"/>
  <c r="W421" i="1" s="1"/>
  <c r="P421" i="1"/>
  <c r="N422" i="1"/>
  <c r="L422" i="1" s="1"/>
  <c r="Q422" i="1" s="1"/>
  <c r="O422" i="1"/>
  <c r="P422" i="1"/>
  <c r="X422" i="1" s="1"/>
  <c r="N423" i="1"/>
  <c r="O423" i="1"/>
  <c r="P423" i="1"/>
  <c r="X423" i="1" s="1"/>
  <c r="N424" i="1"/>
  <c r="O424" i="1"/>
  <c r="P424" i="1"/>
  <c r="X424" i="1" s="1"/>
  <c r="N425" i="1"/>
  <c r="L425" i="1" s="1"/>
  <c r="O425" i="1"/>
  <c r="P425" i="1"/>
  <c r="X425" i="1" s="1"/>
  <c r="N426" i="1"/>
  <c r="O426" i="1"/>
  <c r="W426" i="1" s="1"/>
  <c r="P426" i="1"/>
  <c r="X426" i="1" s="1"/>
  <c r="N427" i="1"/>
  <c r="O427" i="1"/>
  <c r="P427" i="1"/>
  <c r="X427" i="1" s="1"/>
  <c r="N428" i="1"/>
  <c r="L428" i="1" s="1"/>
  <c r="O428" i="1"/>
  <c r="W428" i="1" s="1"/>
  <c r="P428" i="1"/>
  <c r="X428" i="1" s="1"/>
  <c r="N429" i="1"/>
  <c r="O429" i="1"/>
  <c r="P429" i="1"/>
  <c r="N430" i="1"/>
  <c r="L430" i="1" s="1"/>
  <c r="Q430" i="1" s="1"/>
  <c r="O430" i="1"/>
  <c r="P430" i="1"/>
  <c r="X430" i="1" s="1"/>
  <c r="N431" i="1"/>
  <c r="L431" i="1" s="1"/>
  <c r="O431" i="1"/>
  <c r="W431" i="1" s="1"/>
  <c r="P431" i="1"/>
  <c r="X431" i="1" s="1"/>
  <c r="N432" i="1"/>
  <c r="O432" i="1"/>
  <c r="W432" i="1" s="1"/>
  <c r="P432" i="1"/>
  <c r="X432" i="1" s="1"/>
  <c r="N433" i="1"/>
  <c r="L433" i="1" s="1"/>
  <c r="O433" i="1"/>
  <c r="P433" i="1"/>
  <c r="X433" i="1" s="1"/>
  <c r="N434" i="1"/>
  <c r="O434" i="1"/>
  <c r="W434" i="1" s="1"/>
  <c r="P434" i="1"/>
  <c r="N435" i="1"/>
  <c r="O435" i="1"/>
  <c r="P435" i="1"/>
  <c r="X435" i="1" s="1"/>
  <c r="N436" i="1"/>
  <c r="L436" i="1" s="1"/>
  <c r="O436" i="1"/>
  <c r="W436" i="1" s="1"/>
  <c r="P436" i="1"/>
  <c r="X436" i="1" s="1"/>
  <c r="N437" i="1"/>
  <c r="O437" i="1"/>
  <c r="W437" i="1" s="1"/>
  <c r="P437" i="1"/>
  <c r="N438" i="1"/>
  <c r="L438" i="1" s="1"/>
  <c r="Q438" i="1" s="1"/>
  <c r="O438" i="1"/>
  <c r="P438" i="1"/>
  <c r="X438" i="1" s="1"/>
  <c r="N439" i="1"/>
  <c r="L439" i="1" s="1"/>
  <c r="O439" i="1"/>
  <c r="P439" i="1"/>
  <c r="X439" i="1" s="1"/>
  <c r="N440" i="1"/>
  <c r="O440" i="1"/>
  <c r="W440" i="1" s="1"/>
  <c r="P440" i="1"/>
  <c r="X440" i="1" s="1"/>
  <c r="N441" i="1"/>
  <c r="O441" i="1"/>
  <c r="P441" i="1"/>
  <c r="X441" i="1" s="1"/>
  <c r="N442" i="1"/>
  <c r="O442" i="1"/>
  <c r="W442" i="1" s="1"/>
  <c r="P442" i="1"/>
  <c r="X442" i="1" s="1"/>
  <c r="N443" i="1"/>
  <c r="O443" i="1"/>
  <c r="W443" i="1" s="1"/>
  <c r="P443" i="1"/>
  <c r="X443" i="1" s="1"/>
  <c r="N444" i="1"/>
  <c r="O444" i="1"/>
  <c r="W444" i="1" s="1"/>
  <c r="P444" i="1"/>
  <c r="X444" i="1" s="1"/>
  <c r="N445" i="1"/>
  <c r="O445" i="1"/>
  <c r="W445" i="1" s="1"/>
  <c r="P445" i="1"/>
  <c r="X445" i="1" s="1"/>
  <c r="N446" i="1"/>
  <c r="L446" i="1" s="1"/>
  <c r="Q446" i="1" s="1"/>
  <c r="O446" i="1"/>
  <c r="P446" i="1"/>
  <c r="X446" i="1" s="1"/>
  <c r="N447" i="1"/>
  <c r="O447" i="1"/>
  <c r="W447" i="1" s="1"/>
  <c r="P447" i="1"/>
  <c r="X447" i="1" s="1"/>
  <c r="N448" i="1"/>
  <c r="O448" i="1"/>
  <c r="P448" i="1"/>
  <c r="X448" i="1" s="1"/>
  <c r="N449" i="1"/>
  <c r="L449" i="1" s="1"/>
  <c r="O449" i="1"/>
  <c r="P449" i="1"/>
  <c r="X449" i="1" s="1"/>
  <c r="N450" i="1"/>
  <c r="O450" i="1"/>
  <c r="W450" i="1" s="1"/>
  <c r="P450" i="1"/>
  <c r="X450" i="1" s="1"/>
  <c r="N451" i="1"/>
  <c r="O451" i="1"/>
  <c r="P451" i="1"/>
  <c r="X451" i="1" s="1"/>
  <c r="N452" i="1"/>
  <c r="O452" i="1"/>
  <c r="W452" i="1" s="1"/>
  <c r="P452" i="1"/>
  <c r="X452" i="1" s="1"/>
  <c r="N453" i="1"/>
  <c r="O453" i="1"/>
  <c r="W453" i="1" s="1"/>
  <c r="P453" i="1"/>
  <c r="N454" i="1"/>
  <c r="L454" i="1" s="1"/>
  <c r="Q454" i="1" s="1"/>
  <c r="O454" i="1"/>
  <c r="W454" i="1" s="1"/>
  <c r="P454" i="1"/>
  <c r="X454" i="1" s="1"/>
  <c r="N455" i="1"/>
  <c r="O455" i="1"/>
  <c r="W455" i="1" s="1"/>
  <c r="P455" i="1"/>
  <c r="X455" i="1" s="1"/>
  <c r="N456" i="1"/>
  <c r="O456" i="1"/>
  <c r="P456" i="1"/>
  <c r="X456" i="1" s="1"/>
  <c r="N457" i="1"/>
  <c r="L457" i="1" s="1"/>
  <c r="Q457" i="1" s="1"/>
  <c r="O457" i="1"/>
  <c r="P457" i="1"/>
  <c r="X457" i="1" s="1"/>
  <c r="N458" i="1"/>
  <c r="L458" i="1" s="1"/>
  <c r="O458" i="1"/>
  <c r="W458" i="1" s="1"/>
  <c r="P458" i="1"/>
  <c r="N459" i="1"/>
  <c r="O459" i="1"/>
  <c r="P459" i="1"/>
  <c r="X459" i="1" s="1"/>
  <c r="N460" i="1"/>
  <c r="O460" i="1"/>
  <c r="P460" i="1"/>
  <c r="X460" i="1" s="1"/>
  <c r="N461" i="1"/>
  <c r="O461" i="1"/>
  <c r="W461" i="1" s="1"/>
  <c r="P461" i="1"/>
  <c r="N462" i="1"/>
  <c r="L462" i="1" s="1"/>
  <c r="Q462" i="1" s="1"/>
  <c r="O462" i="1"/>
  <c r="P462" i="1"/>
  <c r="X462" i="1" s="1"/>
  <c r="N463" i="1"/>
  <c r="O463" i="1"/>
  <c r="P463" i="1"/>
  <c r="X463" i="1" s="1"/>
  <c r="N464" i="1"/>
  <c r="O464" i="1"/>
  <c r="P464" i="1"/>
  <c r="X464" i="1" s="1"/>
  <c r="N465" i="1"/>
  <c r="L465" i="1" s="1"/>
  <c r="Q465" i="1" s="1"/>
  <c r="O465" i="1"/>
  <c r="P465" i="1"/>
  <c r="X465" i="1" s="1"/>
  <c r="N466" i="1"/>
  <c r="L466" i="1" s="1"/>
  <c r="O466" i="1"/>
  <c r="W466" i="1" s="1"/>
  <c r="P466" i="1"/>
  <c r="N467" i="1"/>
  <c r="O467" i="1"/>
  <c r="P467" i="1"/>
  <c r="N468" i="1"/>
  <c r="L468" i="1" s="1"/>
  <c r="O468" i="1"/>
  <c r="P468" i="1"/>
  <c r="N469" i="1"/>
  <c r="O469" i="1"/>
  <c r="W469" i="1" s="1"/>
  <c r="P469" i="1"/>
  <c r="N470" i="1"/>
  <c r="L470" i="1" s="1"/>
  <c r="R470" i="1" s="1"/>
  <c r="S470" i="1" s="1"/>
  <c r="T470" i="1" s="1"/>
  <c r="O470" i="1"/>
  <c r="P470" i="1"/>
  <c r="X470" i="1" s="1"/>
  <c r="N471" i="1"/>
  <c r="L471" i="1" s="1"/>
  <c r="O471" i="1"/>
  <c r="P471" i="1"/>
  <c r="X471" i="1" s="1"/>
  <c r="N472" i="1"/>
  <c r="O472" i="1"/>
  <c r="P472" i="1"/>
  <c r="X472" i="1" s="1"/>
  <c r="N473" i="1"/>
  <c r="O473" i="1"/>
  <c r="P473" i="1"/>
  <c r="X473" i="1" s="1"/>
  <c r="N474" i="1"/>
  <c r="L474" i="1" s="1"/>
  <c r="R474" i="1" s="1"/>
  <c r="S474" i="1" s="1"/>
  <c r="T474" i="1" s="1"/>
  <c r="O474" i="1"/>
  <c r="W474" i="1" s="1"/>
  <c r="P474" i="1"/>
  <c r="N475" i="1"/>
  <c r="O475" i="1"/>
  <c r="P475" i="1"/>
  <c r="X475" i="1" s="1"/>
  <c r="N476" i="1"/>
  <c r="L476" i="1" s="1"/>
  <c r="Q476" i="1" s="1"/>
  <c r="O476" i="1"/>
  <c r="W476" i="1" s="1"/>
  <c r="P476" i="1"/>
  <c r="N477" i="1"/>
  <c r="O477" i="1"/>
  <c r="W477" i="1" s="1"/>
  <c r="P477" i="1"/>
  <c r="N478" i="1"/>
  <c r="L478" i="1" s="1"/>
  <c r="Q478" i="1" s="1"/>
  <c r="O478" i="1"/>
  <c r="P478" i="1"/>
  <c r="X478" i="1" s="1"/>
  <c r="N479" i="1"/>
  <c r="L479" i="1" s="1"/>
  <c r="O479" i="1"/>
  <c r="W479" i="1" s="1"/>
  <c r="P479" i="1"/>
  <c r="X479" i="1" s="1"/>
  <c r="N480" i="1"/>
  <c r="O480" i="1"/>
  <c r="W480" i="1" s="1"/>
  <c r="P480" i="1"/>
  <c r="X480" i="1" s="1"/>
  <c r="N481" i="1"/>
  <c r="L481" i="1" s="1"/>
  <c r="Q481" i="1" s="1"/>
  <c r="O481" i="1"/>
  <c r="P481" i="1"/>
  <c r="N482" i="1"/>
  <c r="O482" i="1"/>
  <c r="P482" i="1"/>
  <c r="X482" i="1" s="1"/>
  <c r="N483" i="1"/>
  <c r="O483" i="1"/>
  <c r="W483" i="1" s="1"/>
  <c r="P483" i="1"/>
  <c r="X483" i="1" s="1"/>
  <c r="N484" i="1"/>
  <c r="O484" i="1"/>
  <c r="W484" i="1" s="1"/>
  <c r="P484" i="1"/>
  <c r="X484" i="1" s="1"/>
  <c r="N485" i="1"/>
  <c r="O485" i="1"/>
  <c r="W485" i="1" s="1"/>
  <c r="P485" i="1"/>
  <c r="N486" i="1"/>
  <c r="L486" i="1" s="1"/>
  <c r="Q486" i="1" s="1"/>
  <c r="O486" i="1"/>
  <c r="P486" i="1"/>
  <c r="X486" i="1" s="1"/>
  <c r="N487" i="1"/>
  <c r="L487" i="1" s="1"/>
  <c r="O487" i="1"/>
  <c r="P487" i="1"/>
  <c r="X487" i="1" s="1"/>
  <c r="N488" i="1"/>
  <c r="O488" i="1"/>
  <c r="P488" i="1"/>
  <c r="N489" i="1"/>
  <c r="O489" i="1"/>
  <c r="P489" i="1"/>
  <c r="X489" i="1" s="1"/>
  <c r="N490" i="1"/>
  <c r="O490" i="1"/>
  <c r="P490" i="1"/>
  <c r="X490" i="1" s="1"/>
  <c r="N491" i="1"/>
  <c r="L491" i="1" s="1"/>
  <c r="O491" i="1"/>
  <c r="P491" i="1"/>
  <c r="X491" i="1" s="1"/>
  <c r="N492" i="1"/>
  <c r="O492" i="1"/>
  <c r="W492" i="1" s="1"/>
  <c r="P492" i="1"/>
  <c r="X492" i="1" s="1"/>
  <c r="N493" i="1"/>
  <c r="L493" i="1" s="1"/>
  <c r="O493" i="1"/>
  <c r="W493" i="1" s="1"/>
  <c r="P493" i="1"/>
  <c r="X493" i="1" s="1"/>
  <c r="N494" i="1"/>
  <c r="O494" i="1"/>
  <c r="W494" i="1" s="1"/>
  <c r="P494" i="1"/>
  <c r="X494" i="1" s="1"/>
  <c r="N495" i="1"/>
  <c r="L495" i="1" s="1"/>
  <c r="Q495" i="1" s="1"/>
  <c r="O495" i="1"/>
  <c r="W495" i="1" s="1"/>
  <c r="P495" i="1"/>
  <c r="X495" i="1" s="1"/>
  <c r="N496" i="1"/>
  <c r="O496" i="1"/>
  <c r="W496" i="1" s="1"/>
  <c r="P496" i="1"/>
  <c r="X496" i="1" s="1"/>
  <c r="N497" i="1"/>
  <c r="O497" i="1"/>
  <c r="W497" i="1" s="1"/>
  <c r="P497" i="1"/>
  <c r="X497" i="1" s="1"/>
  <c r="N498" i="1"/>
  <c r="L498" i="1" s="1"/>
  <c r="O498" i="1"/>
  <c r="P498" i="1"/>
  <c r="X498" i="1" s="1"/>
  <c r="N499" i="1"/>
  <c r="O499" i="1"/>
  <c r="P499" i="1"/>
  <c r="X499" i="1" s="1"/>
  <c r="N500" i="1"/>
  <c r="O500" i="1"/>
  <c r="W500" i="1" s="1"/>
  <c r="P500" i="1"/>
  <c r="X500" i="1" s="1"/>
  <c r="N501" i="1"/>
  <c r="L501" i="1" s="1"/>
  <c r="O501" i="1"/>
  <c r="W501" i="1" s="1"/>
  <c r="P501" i="1"/>
  <c r="N502" i="1"/>
  <c r="O502" i="1"/>
  <c r="W502" i="1" s="1"/>
  <c r="P502" i="1"/>
  <c r="X502" i="1" s="1"/>
  <c r="N503" i="1"/>
  <c r="L503" i="1" s="1"/>
  <c r="Q503" i="1" s="1"/>
  <c r="O503" i="1"/>
  <c r="P503" i="1"/>
  <c r="X503" i="1" s="1"/>
  <c r="N504" i="1"/>
  <c r="L504" i="1" s="1"/>
  <c r="O504" i="1"/>
  <c r="W504" i="1" s="1"/>
  <c r="P504" i="1"/>
  <c r="X504" i="1" s="1"/>
  <c r="N505" i="1"/>
  <c r="O505" i="1"/>
  <c r="W505" i="1" s="1"/>
  <c r="P505" i="1"/>
  <c r="X505" i="1" s="1"/>
  <c r="N506" i="1"/>
  <c r="L506" i="1" s="1"/>
  <c r="Q506" i="1" s="1"/>
  <c r="O506" i="1"/>
  <c r="P506" i="1"/>
  <c r="X506" i="1" s="1"/>
  <c r="N507" i="1"/>
  <c r="O507" i="1"/>
  <c r="P507" i="1"/>
  <c r="X507" i="1" s="1"/>
  <c r="N508" i="1"/>
  <c r="O508" i="1"/>
  <c r="W508" i="1" s="1"/>
  <c r="P508" i="1"/>
  <c r="X508" i="1" s="1"/>
  <c r="N509" i="1"/>
  <c r="L509" i="1" s="1"/>
  <c r="O509" i="1"/>
  <c r="P509" i="1"/>
  <c r="X509" i="1" s="1"/>
  <c r="N510" i="1"/>
  <c r="L510" i="1" s="1"/>
  <c r="R510" i="1" s="1"/>
  <c r="S510" i="1" s="1"/>
  <c r="T510" i="1" s="1"/>
  <c r="O510" i="1"/>
  <c r="P510" i="1"/>
  <c r="X510" i="1" s="1"/>
  <c r="N511" i="1"/>
  <c r="O511" i="1"/>
  <c r="P511" i="1"/>
  <c r="X511" i="1" s="1"/>
  <c r="N512" i="1"/>
  <c r="L512" i="1" s="1"/>
  <c r="Q512" i="1" s="1"/>
  <c r="O512" i="1"/>
  <c r="P512" i="1"/>
  <c r="X512" i="1" s="1"/>
  <c r="N513" i="1"/>
  <c r="O513" i="1"/>
  <c r="W513" i="1" s="1"/>
  <c r="P513" i="1"/>
  <c r="N514" i="1"/>
  <c r="L514" i="1" s="1"/>
  <c r="Q514" i="1" s="1"/>
  <c r="O514" i="1"/>
  <c r="P514" i="1"/>
  <c r="X514" i="1" s="1"/>
  <c r="N515" i="1"/>
  <c r="O515" i="1"/>
  <c r="W515" i="1" s="1"/>
  <c r="P515" i="1"/>
  <c r="X515" i="1" s="1"/>
  <c r="N516" i="1"/>
  <c r="L516" i="1" s="1"/>
  <c r="O516" i="1"/>
  <c r="P516" i="1"/>
  <c r="X516" i="1" s="1"/>
  <c r="N517" i="1"/>
  <c r="O517" i="1"/>
  <c r="P517" i="1"/>
  <c r="X517" i="1" s="1"/>
  <c r="N518" i="1"/>
  <c r="L518" i="1" s="1"/>
  <c r="O518" i="1"/>
  <c r="P518" i="1"/>
  <c r="X518" i="1" s="1"/>
  <c r="N519" i="1"/>
  <c r="O519" i="1"/>
  <c r="P519" i="1"/>
  <c r="X519" i="1" s="1"/>
  <c r="N520" i="1"/>
  <c r="O520" i="1"/>
  <c r="W520" i="1" s="1"/>
  <c r="P520" i="1"/>
  <c r="X520" i="1" s="1"/>
  <c r="N521" i="1"/>
  <c r="O521" i="1"/>
  <c r="P521" i="1"/>
  <c r="N522" i="1"/>
  <c r="O522" i="1"/>
  <c r="P522" i="1"/>
  <c r="X522" i="1" s="1"/>
  <c r="N523" i="1"/>
  <c r="O523" i="1"/>
  <c r="P523" i="1"/>
  <c r="X523" i="1" s="1"/>
  <c r="N524" i="1"/>
  <c r="L524" i="1" s="1"/>
  <c r="O524" i="1"/>
  <c r="W524" i="1" s="1"/>
  <c r="P524" i="1"/>
  <c r="X524" i="1" s="1"/>
  <c r="N525" i="1"/>
  <c r="L525" i="1" s="1"/>
  <c r="Q525" i="1" s="1"/>
  <c r="O525" i="1"/>
  <c r="P525" i="1"/>
  <c r="X525" i="1" s="1"/>
  <c r="N526" i="1"/>
  <c r="O526" i="1"/>
  <c r="P526" i="1"/>
  <c r="X526" i="1" s="1"/>
  <c r="N527" i="1"/>
  <c r="O527" i="1"/>
  <c r="W527" i="1" s="1"/>
  <c r="P527" i="1"/>
  <c r="N528" i="1"/>
  <c r="L528" i="1" s="1"/>
  <c r="O528" i="1"/>
  <c r="P528" i="1"/>
  <c r="X528" i="1" s="1"/>
  <c r="N529" i="1"/>
  <c r="O529" i="1"/>
  <c r="W529" i="1" s="1"/>
  <c r="P529" i="1"/>
  <c r="N530" i="1"/>
  <c r="L530" i="1" s="1"/>
  <c r="O530" i="1"/>
  <c r="W530" i="1" s="1"/>
  <c r="P530" i="1"/>
  <c r="X530" i="1" s="1"/>
  <c r="N531" i="1"/>
  <c r="L531" i="1" s="1"/>
  <c r="Q531" i="1" s="1"/>
  <c r="O531" i="1"/>
  <c r="P531" i="1"/>
  <c r="X531" i="1" s="1"/>
  <c r="N532" i="1"/>
  <c r="O532" i="1"/>
  <c r="P532" i="1"/>
  <c r="X532" i="1" s="1"/>
  <c r="N533" i="1"/>
  <c r="O533" i="1"/>
  <c r="P533" i="1"/>
  <c r="X533" i="1" s="1"/>
  <c r="N534" i="1"/>
  <c r="O534" i="1"/>
  <c r="P534" i="1"/>
  <c r="X534" i="1" s="1"/>
  <c r="N535" i="1"/>
  <c r="O535" i="1"/>
  <c r="W535" i="1" s="1"/>
  <c r="P535" i="1"/>
  <c r="X535" i="1" s="1"/>
  <c r="N536" i="1"/>
  <c r="O536" i="1"/>
  <c r="W536" i="1" s="1"/>
  <c r="P536" i="1"/>
  <c r="X536" i="1" s="1"/>
  <c r="N537" i="1"/>
  <c r="L537" i="1" s="1"/>
  <c r="O537" i="1"/>
  <c r="W537" i="1" s="1"/>
  <c r="P537" i="1"/>
  <c r="X537" i="1" s="1"/>
  <c r="N538" i="1"/>
  <c r="L538" i="1" s="1"/>
  <c r="O538" i="1"/>
  <c r="W538" i="1" s="1"/>
  <c r="P538" i="1"/>
  <c r="X538" i="1" s="1"/>
  <c r="N539" i="1"/>
  <c r="L539" i="1" s="1"/>
  <c r="O539" i="1"/>
  <c r="W539" i="1" s="1"/>
  <c r="P539" i="1"/>
  <c r="N540" i="1"/>
  <c r="O540" i="1"/>
  <c r="W540" i="1" s="1"/>
  <c r="P540" i="1"/>
  <c r="X540" i="1" s="1"/>
  <c r="N541" i="1"/>
  <c r="L541" i="1" s="1"/>
  <c r="Q541" i="1" s="1"/>
  <c r="O541" i="1"/>
  <c r="W541" i="1" s="1"/>
  <c r="P541" i="1"/>
  <c r="N542" i="1"/>
  <c r="L542" i="1" s="1"/>
  <c r="Q542" i="1" s="1"/>
  <c r="O542" i="1"/>
  <c r="P542" i="1"/>
  <c r="N543" i="1"/>
  <c r="O543" i="1"/>
  <c r="P543" i="1"/>
  <c r="X543" i="1" s="1"/>
  <c r="N544" i="1"/>
  <c r="O544" i="1"/>
  <c r="P544" i="1"/>
  <c r="X544" i="1" s="1"/>
  <c r="N545" i="1"/>
  <c r="L545" i="1" s="1"/>
  <c r="O545" i="1"/>
  <c r="P545" i="1"/>
  <c r="X545" i="1" s="1"/>
  <c r="N546" i="1"/>
  <c r="L546" i="1" s="1"/>
  <c r="Q546" i="1" s="1"/>
  <c r="O546" i="1"/>
  <c r="W546" i="1" s="1"/>
  <c r="P546" i="1"/>
  <c r="X546" i="1" s="1"/>
  <c r="N547" i="1"/>
  <c r="L547" i="1" s="1"/>
  <c r="O547" i="1"/>
  <c r="P547" i="1"/>
  <c r="X547" i="1" s="1"/>
  <c r="N548" i="1"/>
  <c r="O548" i="1"/>
  <c r="P548" i="1"/>
  <c r="X548" i="1" s="1"/>
  <c r="N549" i="1"/>
  <c r="L549" i="1" s="1"/>
  <c r="Q549" i="1" s="1"/>
  <c r="O549" i="1"/>
  <c r="P549" i="1"/>
  <c r="X549" i="1" s="1"/>
  <c r="N550" i="1"/>
  <c r="O550" i="1"/>
  <c r="P550" i="1"/>
  <c r="X550" i="1" s="1"/>
  <c r="N551" i="1"/>
  <c r="O551" i="1"/>
  <c r="W551" i="1" s="1"/>
  <c r="P551" i="1"/>
  <c r="X551" i="1" s="1"/>
  <c r="N552" i="1"/>
  <c r="O552" i="1"/>
  <c r="W552" i="1" s="1"/>
  <c r="P552" i="1"/>
  <c r="N553" i="1"/>
  <c r="L553" i="1" s="1"/>
  <c r="Q553" i="1" s="1"/>
  <c r="O553" i="1"/>
  <c r="W553" i="1" s="1"/>
  <c r="P553" i="1"/>
  <c r="X553" i="1" s="1"/>
  <c r="N554" i="1"/>
  <c r="L554" i="1" s="1"/>
  <c r="O554" i="1"/>
  <c r="P554" i="1"/>
  <c r="X554" i="1" s="1"/>
  <c r="N555" i="1"/>
  <c r="O555" i="1"/>
  <c r="W555" i="1" s="1"/>
  <c r="P555" i="1"/>
  <c r="X555" i="1" s="1"/>
  <c r="N556" i="1"/>
  <c r="L556" i="1" s="1"/>
  <c r="R556" i="1" s="1"/>
  <c r="S556" i="1" s="1"/>
  <c r="T556" i="1" s="1"/>
  <c r="O556" i="1"/>
  <c r="P556" i="1"/>
  <c r="X556" i="1" s="1"/>
  <c r="N557" i="1"/>
  <c r="L557" i="1" s="1"/>
  <c r="Q557" i="1" s="1"/>
  <c r="O557" i="1"/>
  <c r="P557" i="1"/>
  <c r="N558" i="1"/>
  <c r="O558" i="1"/>
  <c r="W558" i="1" s="1"/>
  <c r="P558" i="1"/>
  <c r="X558" i="1" s="1"/>
  <c r="N559" i="1"/>
  <c r="L559" i="1" s="1"/>
  <c r="R559" i="1" s="1"/>
  <c r="S559" i="1" s="1"/>
  <c r="T559" i="1" s="1"/>
  <c r="O559" i="1"/>
  <c r="P559" i="1"/>
  <c r="X559" i="1" s="1"/>
  <c r="N560" i="1"/>
  <c r="O560" i="1"/>
  <c r="W560" i="1" s="1"/>
  <c r="P560" i="1"/>
  <c r="X560" i="1" s="1"/>
  <c r="N561" i="1"/>
  <c r="L561" i="1" s="1"/>
  <c r="Q561" i="1" s="1"/>
  <c r="O561" i="1"/>
  <c r="P561" i="1"/>
  <c r="X561" i="1" s="1"/>
  <c r="N562" i="1"/>
  <c r="L562" i="1" s="1"/>
  <c r="O562" i="1"/>
  <c r="W562" i="1" s="1"/>
  <c r="P562" i="1"/>
  <c r="X562" i="1" s="1"/>
  <c r="N563" i="1"/>
  <c r="O563" i="1"/>
  <c r="P563" i="1"/>
  <c r="X563" i="1" s="1"/>
  <c r="N564" i="1"/>
  <c r="L564" i="1" s="1"/>
  <c r="O564" i="1"/>
  <c r="P564" i="1"/>
  <c r="X564" i="1" s="1"/>
  <c r="N565" i="1"/>
  <c r="L565" i="1" s="1"/>
  <c r="O565" i="1"/>
  <c r="W565" i="1" s="1"/>
  <c r="P565" i="1"/>
  <c r="X565" i="1" s="1"/>
  <c r="N566" i="1"/>
  <c r="O566" i="1"/>
  <c r="W566" i="1" s="1"/>
  <c r="P566" i="1"/>
  <c r="X566" i="1" s="1"/>
  <c r="N567" i="1"/>
  <c r="L567" i="1" s="1"/>
  <c r="O567" i="1"/>
  <c r="P567" i="1"/>
  <c r="X567" i="1" s="1"/>
  <c r="N568" i="1"/>
  <c r="O568" i="1"/>
  <c r="W568" i="1" s="1"/>
  <c r="P568" i="1"/>
  <c r="X568" i="1" s="1"/>
  <c r="N569" i="1"/>
  <c r="O569" i="1"/>
  <c r="W569" i="1" s="1"/>
  <c r="P569" i="1"/>
  <c r="X569" i="1" s="1"/>
  <c r="N570" i="1"/>
  <c r="L570" i="1" s="1"/>
  <c r="O570" i="1"/>
  <c r="W570" i="1" s="1"/>
  <c r="P570" i="1"/>
  <c r="X570" i="1" s="1"/>
  <c r="N571" i="1"/>
  <c r="L571" i="1" s="1"/>
  <c r="R571" i="1" s="1"/>
  <c r="S571" i="1" s="1"/>
  <c r="T571" i="1" s="1"/>
  <c r="O571" i="1"/>
  <c r="P571" i="1"/>
  <c r="X571" i="1" s="1"/>
  <c r="N572" i="1"/>
  <c r="L572" i="1" s="1"/>
  <c r="Q572" i="1" s="1"/>
  <c r="O572" i="1"/>
  <c r="W572" i="1" s="1"/>
  <c r="P572" i="1"/>
  <c r="X572" i="1" s="1"/>
  <c r="N573" i="1"/>
  <c r="L573" i="1" s="1"/>
  <c r="O573" i="1"/>
  <c r="W573" i="1" s="1"/>
  <c r="P573" i="1"/>
  <c r="X573" i="1" s="1"/>
  <c r="N574" i="1"/>
  <c r="O574" i="1"/>
  <c r="W574" i="1" s="1"/>
  <c r="P574" i="1"/>
  <c r="X574" i="1" s="1"/>
  <c r="N575" i="1"/>
  <c r="L575" i="1" s="1"/>
  <c r="R575" i="1" s="1"/>
  <c r="S575" i="1" s="1"/>
  <c r="T575" i="1" s="1"/>
  <c r="O575" i="1"/>
  <c r="P575" i="1"/>
  <c r="X575" i="1" s="1"/>
  <c r="N576" i="1"/>
  <c r="O576" i="1"/>
  <c r="W576" i="1" s="1"/>
  <c r="P576" i="1"/>
  <c r="X576" i="1" s="1"/>
  <c r="N577" i="1"/>
  <c r="L577" i="1" s="1"/>
  <c r="Q577" i="1" s="1"/>
  <c r="O577" i="1"/>
  <c r="W577" i="1" s="1"/>
  <c r="P577" i="1"/>
  <c r="X577" i="1" s="1"/>
  <c r="N578" i="1"/>
  <c r="L578" i="1" s="1"/>
  <c r="O578" i="1"/>
  <c r="W578" i="1" s="1"/>
  <c r="P578" i="1"/>
  <c r="X578" i="1" s="1"/>
  <c r="N579" i="1"/>
  <c r="L579" i="1" s="1"/>
  <c r="O579" i="1"/>
  <c r="W579" i="1" s="1"/>
  <c r="P579" i="1"/>
  <c r="X579" i="1" s="1"/>
  <c r="N580" i="1"/>
  <c r="L580" i="1" s="1"/>
  <c r="Q580" i="1" s="1"/>
  <c r="O580" i="1"/>
  <c r="P580" i="1"/>
  <c r="X580" i="1" s="1"/>
  <c r="N581" i="1"/>
  <c r="O581" i="1"/>
  <c r="W581" i="1" s="1"/>
  <c r="P581" i="1"/>
  <c r="X581" i="1" s="1"/>
  <c r="N582" i="1"/>
  <c r="O582" i="1"/>
  <c r="W582" i="1" s="1"/>
  <c r="P582" i="1"/>
  <c r="N583" i="1"/>
  <c r="O583" i="1"/>
  <c r="W583" i="1" s="1"/>
  <c r="P583" i="1"/>
  <c r="N584" i="1"/>
  <c r="O584" i="1"/>
  <c r="P584" i="1"/>
  <c r="X584" i="1" s="1"/>
  <c r="N585" i="1"/>
  <c r="L585" i="1" s="1"/>
  <c r="Q585" i="1" s="1"/>
  <c r="O585" i="1"/>
  <c r="W585" i="1" s="1"/>
  <c r="P585" i="1"/>
  <c r="X585" i="1" s="1"/>
  <c r="N586" i="1"/>
  <c r="L586" i="1" s="1"/>
  <c r="O586" i="1"/>
  <c r="W586" i="1" s="1"/>
  <c r="P586" i="1"/>
  <c r="X586" i="1" s="1"/>
  <c r="N587" i="1"/>
  <c r="L587" i="1" s="1"/>
  <c r="O587" i="1"/>
  <c r="W587" i="1" s="1"/>
  <c r="P587" i="1"/>
  <c r="X587" i="1" s="1"/>
  <c r="N588" i="1"/>
  <c r="L588" i="1" s="1"/>
  <c r="Q588" i="1" s="1"/>
  <c r="O588" i="1"/>
  <c r="W588" i="1" s="1"/>
  <c r="P588" i="1"/>
  <c r="X588" i="1" s="1"/>
  <c r="N589" i="1"/>
  <c r="O589" i="1"/>
  <c r="P589" i="1"/>
  <c r="X589" i="1" s="1"/>
  <c r="N590" i="1"/>
  <c r="O590" i="1"/>
  <c r="W590" i="1" s="1"/>
  <c r="P590" i="1"/>
  <c r="X590" i="1" s="1"/>
  <c r="N591" i="1"/>
  <c r="L591" i="1" s="1"/>
  <c r="R591" i="1" s="1"/>
  <c r="S591" i="1" s="1"/>
  <c r="T591" i="1" s="1"/>
  <c r="O591" i="1"/>
  <c r="P591" i="1"/>
  <c r="X591" i="1" s="1"/>
  <c r="N592" i="1"/>
  <c r="O592" i="1"/>
  <c r="W592" i="1" s="1"/>
  <c r="P592" i="1"/>
  <c r="X592" i="1" s="1"/>
  <c r="N593" i="1"/>
  <c r="L593" i="1" s="1"/>
  <c r="O593" i="1"/>
  <c r="P593" i="1"/>
  <c r="N594" i="1"/>
  <c r="O594" i="1"/>
  <c r="W594" i="1" s="1"/>
  <c r="P594" i="1"/>
  <c r="N595" i="1"/>
  <c r="L595" i="1" s="1"/>
  <c r="R595" i="1" s="1"/>
  <c r="S595" i="1" s="1"/>
  <c r="T595" i="1" s="1"/>
  <c r="O595" i="1"/>
  <c r="P595" i="1"/>
  <c r="X595" i="1" s="1"/>
  <c r="N596" i="1"/>
  <c r="O596" i="1"/>
  <c r="P596" i="1"/>
  <c r="X596" i="1" s="1"/>
  <c r="N597" i="1"/>
  <c r="L597" i="1" s="1"/>
  <c r="R597" i="1" s="1"/>
  <c r="S597" i="1" s="1"/>
  <c r="T597" i="1" s="1"/>
  <c r="O597" i="1"/>
  <c r="W597" i="1" s="1"/>
  <c r="P597" i="1"/>
  <c r="X597" i="1" s="1"/>
  <c r="N598" i="1"/>
  <c r="O598" i="1"/>
  <c r="W598" i="1" s="1"/>
  <c r="P598" i="1"/>
  <c r="N599" i="1"/>
  <c r="O599" i="1"/>
  <c r="W599" i="1" s="1"/>
  <c r="P599" i="1"/>
  <c r="X599" i="1" s="1"/>
  <c r="N600" i="1"/>
  <c r="O600" i="1"/>
  <c r="W600" i="1" s="1"/>
  <c r="P600" i="1"/>
  <c r="X600" i="1" s="1"/>
  <c r="N601" i="1"/>
  <c r="O601" i="1"/>
  <c r="P601" i="1"/>
  <c r="X601" i="1" s="1"/>
  <c r="N602" i="1"/>
  <c r="O602" i="1"/>
  <c r="W602" i="1" s="1"/>
  <c r="P602" i="1"/>
  <c r="X602" i="1" s="1"/>
  <c r="N603" i="1"/>
  <c r="L603" i="1" s="1"/>
  <c r="R603" i="1" s="1"/>
  <c r="S603" i="1" s="1"/>
  <c r="T603" i="1" s="1"/>
  <c r="O603" i="1"/>
  <c r="W603" i="1" s="1"/>
  <c r="P603" i="1"/>
  <c r="X603" i="1" s="1"/>
  <c r="N604" i="1"/>
  <c r="O604" i="1"/>
  <c r="P604" i="1"/>
  <c r="X604" i="1" s="1"/>
  <c r="N605" i="1"/>
  <c r="L605" i="1" s="1"/>
  <c r="R605" i="1" s="1"/>
  <c r="S605" i="1" s="1"/>
  <c r="T605" i="1" s="1"/>
  <c r="O605" i="1"/>
  <c r="P605" i="1"/>
  <c r="X605" i="1" s="1"/>
  <c r="N606" i="1"/>
  <c r="O606" i="1"/>
  <c r="W606" i="1" s="1"/>
  <c r="P606" i="1"/>
  <c r="X606" i="1" s="1"/>
  <c r="N607" i="1"/>
  <c r="O607" i="1"/>
  <c r="W607" i="1" s="1"/>
  <c r="P607" i="1"/>
  <c r="X607" i="1" s="1"/>
  <c r="N608" i="1"/>
  <c r="O608" i="1"/>
  <c r="W608" i="1" s="1"/>
  <c r="P608" i="1"/>
  <c r="X608" i="1" s="1"/>
  <c r="N609" i="1"/>
  <c r="L609" i="1" s="1"/>
  <c r="R609" i="1" s="1"/>
  <c r="S609" i="1" s="1"/>
  <c r="T609" i="1" s="1"/>
  <c r="O609" i="1"/>
  <c r="P609" i="1"/>
  <c r="X609" i="1" s="1"/>
  <c r="N610" i="1"/>
  <c r="O610" i="1"/>
  <c r="W610" i="1" s="1"/>
  <c r="P610" i="1"/>
  <c r="X610" i="1" s="1"/>
  <c r="N611" i="1"/>
  <c r="O611" i="1"/>
  <c r="P611" i="1"/>
  <c r="X611" i="1" s="1"/>
  <c r="N612" i="1"/>
  <c r="O612" i="1"/>
  <c r="W612" i="1" s="1"/>
  <c r="P612" i="1"/>
  <c r="X612" i="1" s="1"/>
  <c r="N613" i="1"/>
  <c r="O613" i="1"/>
  <c r="P613" i="1"/>
  <c r="X613" i="1" s="1"/>
  <c r="N614" i="1"/>
  <c r="O614" i="1"/>
  <c r="W614" i="1" s="1"/>
  <c r="P614" i="1"/>
  <c r="N615" i="1"/>
  <c r="O615" i="1"/>
  <c r="W615" i="1" s="1"/>
  <c r="P615" i="1"/>
  <c r="X615" i="1" s="1"/>
  <c r="N616" i="1"/>
  <c r="O616" i="1"/>
  <c r="P616" i="1"/>
  <c r="X616" i="1" s="1"/>
  <c r="N617" i="1"/>
  <c r="L617" i="1" s="1"/>
  <c r="R617" i="1" s="1"/>
  <c r="S617" i="1" s="1"/>
  <c r="T617" i="1" s="1"/>
  <c r="O617" i="1"/>
  <c r="P617" i="1"/>
  <c r="X617" i="1" s="1"/>
  <c r="N618" i="1"/>
  <c r="O618" i="1"/>
  <c r="W618" i="1" s="1"/>
  <c r="P618" i="1"/>
  <c r="X618" i="1" s="1"/>
  <c r="N619" i="1"/>
  <c r="O619" i="1"/>
  <c r="W619" i="1" s="1"/>
  <c r="P619" i="1"/>
  <c r="X619" i="1" s="1"/>
  <c r="N620" i="1"/>
  <c r="O620" i="1"/>
  <c r="W620" i="1" s="1"/>
  <c r="P620" i="1"/>
  <c r="X620" i="1" s="1"/>
  <c r="N621" i="1"/>
  <c r="O621" i="1"/>
  <c r="P621" i="1"/>
  <c r="X621" i="1" s="1"/>
  <c r="N622" i="1"/>
  <c r="O622" i="1"/>
  <c r="W622" i="1" s="1"/>
  <c r="P622" i="1"/>
  <c r="X622" i="1" s="1"/>
  <c r="N623" i="1"/>
  <c r="L623" i="1" s="1"/>
  <c r="O623" i="1"/>
  <c r="P623" i="1"/>
  <c r="X623" i="1" s="1"/>
  <c r="N624" i="1"/>
  <c r="O624" i="1"/>
  <c r="W624" i="1" s="1"/>
  <c r="P624" i="1"/>
  <c r="X624" i="1" s="1"/>
  <c r="N625" i="1"/>
  <c r="O625" i="1"/>
  <c r="W625" i="1" s="1"/>
  <c r="P625" i="1"/>
  <c r="X625" i="1" s="1"/>
  <c r="N626" i="1"/>
  <c r="O626" i="1"/>
  <c r="W626" i="1" s="1"/>
  <c r="P626" i="1"/>
  <c r="X626" i="1" s="1"/>
  <c r="N627" i="1"/>
  <c r="L627" i="1" s="1"/>
  <c r="R627" i="1" s="1"/>
  <c r="S627" i="1" s="1"/>
  <c r="T627" i="1" s="1"/>
  <c r="O627" i="1"/>
  <c r="P627" i="1"/>
  <c r="X627" i="1" s="1"/>
  <c r="N628" i="1"/>
  <c r="O628" i="1"/>
  <c r="W628" i="1" s="1"/>
  <c r="P628" i="1"/>
  <c r="X628" i="1" s="1"/>
  <c r="N629" i="1"/>
  <c r="O629" i="1"/>
  <c r="P629" i="1"/>
  <c r="X629" i="1" s="1"/>
  <c r="N630" i="1"/>
  <c r="O630" i="1"/>
  <c r="W630" i="1" s="1"/>
  <c r="P630" i="1"/>
  <c r="N631" i="1"/>
  <c r="O631" i="1"/>
  <c r="W631" i="1" s="1"/>
  <c r="P631" i="1"/>
  <c r="X631" i="1" s="1"/>
  <c r="N632" i="1"/>
  <c r="O632" i="1"/>
  <c r="W632" i="1" s="1"/>
  <c r="P632" i="1"/>
  <c r="X632" i="1" s="1"/>
  <c r="N633" i="1"/>
  <c r="O633" i="1"/>
  <c r="P633" i="1"/>
  <c r="X633" i="1" s="1"/>
  <c r="N634" i="1"/>
  <c r="O634" i="1"/>
  <c r="W634" i="1" s="1"/>
  <c r="P634" i="1"/>
  <c r="X634" i="1" s="1"/>
  <c r="N635" i="1"/>
  <c r="O635" i="1"/>
  <c r="W635" i="1" s="1"/>
  <c r="P635" i="1"/>
  <c r="X635" i="1" s="1"/>
  <c r="N636" i="1"/>
  <c r="O636" i="1"/>
  <c r="W636" i="1" s="1"/>
  <c r="P636" i="1"/>
  <c r="X636" i="1" s="1"/>
  <c r="N637" i="1"/>
  <c r="L637" i="1" s="1"/>
  <c r="O637" i="1"/>
  <c r="P637" i="1"/>
  <c r="X637" i="1" s="1"/>
  <c r="N638" i="1"/>
  <c r="L638" i="1" s="1"/>
  <c r="Q638" i="1" s="1"/>
  <c r="O638" i="1"/>
  <c r="P638" i="1"/>
  <c r="N639" i="1"/>
  <c r="L639" i="1" s="1"/>
  <c r="O639" i="1"/>
  <c r="W639" i="1" s="1"/>
  <c r="P639" i="1"/>
  <c r="X639" i="1" s="1"/>
  <c r="N640" i="1"/>
  <c r="O640" i="1"/>
  <c r="W640" i="1" s="1"/>
  <c r="P640" i="1"/>
  <c r="X640" i="1" s="1"/>
  <c r="N641" i="1"/>
  <c r="O641" i="1"/>
  <c r="W641" i="1" s="1"/>
  <c r="P641" i="1"/>
  <c r="X641" i="1" s="1"/>
  <c r="N642" i="1"/>
  <c r="O642" i="1"/>
  <c r="W642" i="1" s="1"/>
  <c r="P642" i="1"/>
  <c r="N643" i="1"/>
  <c r="L643" i="1" s="1"/>
  <c r="O643" i="1"/>
  <c r="P643" i="1"/>
  <c r="X643" i="1" s="1"/>
  <c r="N644" i="1"/>
  <c r="O644" i="1"/>
  <c r="W644" i="1" s="1"/>
  <c r="P644" i="1"/>
  <c r="X644" i="1" s="1"/>
  <c r="N645" i="1"/>
  <c r="L645" i="1" s="1"/>
  <c r="O645" i="1"/>
  <c r="W645" i="1" s="1"/>
  <c r="P645" i="1"/>
  <c r="X645" i="1" s="1"/>
  <c r="N646" i="1"/>
  <c r="L646" i="1" s="1"/>
  <c r="O646" i="1"/>
  <c r="W646" i="1" s="1"/>
  <c r="P646" i="1"/>
  <c r="N647" i="1"/>
  <c r="O647" i="1"/>
  <c r="P647" i="1"/>
  <c r="X647" i="1" s="1"/>
  <c r="N648" i="1"/>
  <c r="O648" i="1"/>
  <c r="W648" i="1" s="1"/>
  <c r="P648" i="1"/>
  <c r="X648" i="1" s="1"/>
  <c r="N649" i="1"/>
  <c r="O649" i="1"/>
  <c r="P649" i="1"/>
  <c r="X649" i="1" s="1"/>
  <c r="N650" i="1"/>
  <c r="L650" i="1" s="1"/>
  <c r="Q650" i="1" s="1"/>
  <c r="O650" i="1"/>
  <c r="W650" i="1" s="1"/>
  <c r="P650" i="1"/>
  <c r="X650" i="1" s="1"/>
  <c r="N651" i="1"/>
  <c r="L651" i="1" s="1"/>
  <c r="Q651" i="1" s="1"/>
  <c r="O651" i="1"/>
  <c r="W651" i="1" s="1"/>
  <c r="P651" i="1"/>
  <c r="N652" i="1"/>
  <c r="O652" i="1"/>
  <c r="P652" i="1"/>
  <c r="X652" i="1" s="1"/>
  <c r="N653" i="1"/>
  <c r="L653" i="1" s="1"/>
  <c r="R653" i="1" s="1"/>
  <c r="S653" i="1" s="1"/>
  <c r="T653" i="1" s="1"/>
  <c r="O653" i="1"/>
  <c r="P653" i="1"/>
  <c r="X653" i="1" s="1"/>
  <c r="N654" i="1"/>
  <c r="L654" i="1" s="1"/>
  <c r="O654" i="1"/>
  <c r="W654" i="1" s="1"/>
  <c r="P654" i="1"/>
  <c r="X654" i="1" s="1"/>
  <c r="N655" i="1"/>
  <c r="L655" i="1" s="1"/>
  <c r="O655" i="1"/>
  <c r="P655" i="1"/>
  <c r="X655" i="1" s="1"/>
  <c r="N656" i="1"/>
  <c r="O656" i="1"/>
  <c r="P656" i="1"/>
  <c r="X656" i="1" s="1"/>
  <c r="N657" i="1"/>
  <c r="O657" i="1"/>
  <c r="W657" i="1" s="1"/>
  <c r="P657" i="1"/>
  <c r="N658" i="1"/>
  <c r="O658" i="1"/>
  <c r="W658" i="1" s="1"/>
  <c r="P658" i="1"/>
  <c r="X658" i="1" s="1"/>
  <c r="N659" i="1"/>
  <c r="L659" i="1" s="1"/>
  <c r="O659" i="1"/>
  <c r="W659" i="1" s="1"/>
  <c r="P659" i="1"/>
  <c r="N660" i="1"/>
  <c r="L660" i="1" s="1"/>
  <c r="O660" i="1"/>
  <c r="P660" i="1"/>
  <c r="X660" i="1" s="1"/>
  <c r="N661" i="1"/>
  <c r="O661" i="1"/>
  <c r="P661" i="1"/>
  <c r="X661" i="1" s="1"/>
  <c r="N662" i="1"/>
  <c r="L662" i="1" s="1"/>
  <c r="Q662" i="1" s="1"/>
  <c r="O662" i="1"/>
  <c r="W662" i="1" s="1"/>
  <c r="P662" i="1"/>
  <c r="X662" i="1" s="1"/>
  <c r="N663" i="1"/>
  <c r="L663" i="1" s="1"/>
  <c r="O663" i="1"/>
  <c r="P663" i="1"/>
  <c r="X663" i="1" s="1"/>
  <c r="N664" i="1"/>
  <c r="L664" i="1" s="1"/>
  <c r="O664" i="1"/>
  <c r="W664" i="1" s="1"/>
  <c r="P664" i="1"/>
  <c r="N665" i="1"/>
  <c r="O665" i="1"/>
  <c r="W665" i="1" s="1"/>
  <c r="P665" i="1"/>
  <c r="X665" i="1" s="1"/>
  <c r="N666" i="1"/>
  <c r="O666" i="1"/>
  <c r="W666" i="1" s="1"/>
  <c r="P666" i="1"/>
  <c r="X666" i="1" s="1"/>
  <c r="N667" i="1"/>
  <c r="L667" i="1" s="1"/>
  <c r="O667" i="1"/>
  <c r="P667" i="1"/>
  <c r="X667" i="1" s="1"/>
  <c r="N668" i="1"/>
  <c r="L668" i="1" s="1"/>
  <c r="O668" i="1"/>
  <c r="P668" i="1"/>
  <c r="X668" i="1" s="1"/>
  <c r="N669" i="1"/>
  <c r="O669" i="1"/>
  <c r="P669" i="1"/>
  <c r="X669" i="1" s="1"/>
  <c r="N670" i="1"/>
  <c r="L670" i="1" s="1"/>
  <c r="Q670" i="1" s="1"/>
  <c r="O670" i="1"/>
  <c r="P670" i="1"/>
  <c r="X670" i="1" s="1"/>
  <c r="N671" i="1"/>
  <c r="O671" i="1"/>
  <c r="W671" i="1" s="1"/>
  <c r="P671" i="1"/>
  <c r="N672" i="1"/>
  <c r="O672" i="1"/>
  <c r="W672" i="1" s="1"/>
  <c r="P672" i="1"/>
  <c r="N673" i="1"/>
  <c r="O673" i="1"/>
  <c r="W673" i="1" s="1"/>
  <c r="P673" i="1"/>
  <c r="X673" i="1" s="1"/>
  <c r="N674" i="1"/>
  <c r="O674" i="1"/>
  <c r="P674" i="1"/>
  <c r="X674" i="1" s="1"/>
  <c r="N675" i="1"/>
  <c r="L675" i="1" s="1"/>
  <c r="O675" i="1"/>
  <c r="P675" i="1"/>
  <c r="X675" i="1" s="1"/>
  <c r="N676" i="1"/>
  <c r="L676" i="1" s="1"/>
  <c r="O676" i="1"/>
  <c r="P676" i="1"/>
  <c r="X676" i="1" s="1"/>
  <c r="N677" i="1"/>
  <c r="O677" i="1"/>
  <c r="W677" i="1" s="1"/>
  <c r="P677" i="1"/>
  <c r="X677" i="1" s="1"/>
  <c r="N678" i="1"/>
  <c r="L678" i="1" s="1"/>
  <c r="Q678" i="1" s="1"/>
  <c r="O678" i="1"/>
  <c r="W678" i="1" s="1"/>
  <c r="P678" i="1"/>
  <c r="X678" i="1" s="1"/>
  <c r="N679" i="1"/>
  <c r="O679" i="1"/>
  <c r="W679" i="1" s="1"/>
  <c r="P679" i="1"/>
  <c r="X679" i="1" s="1"/>
  <c r="N680" i="1"/>
  <c r="O680" i="1"/>
  <c r="W680" i="1" s="1"/>
  <c r="P680" i="1"/>
  <c r="N681" i="1"/>
  <c r="O681" i="1"/>
  <c r="P681" i="1"/>
  <c r="X681" i="1" s="1"/>
  <c r="N682" i="1"/>
  <c r="L682" i="1" s="1"/>
  <c r="Q682" i="1" s="1"/>
  <c r="O682" i="1"/>
  <c r="P682" i="1"/>
  <c r="X682" i="1" s="1"/>
  <c r="N683" i="1"/>
  <c r="L683" i="1" s="1"/>
  <c r="O683" i="1"/>
  <c r="W683" i="1" s="1"/>
  <c r="P683" i="1"/>
  <c r="X683" i="1" s="1"/>
  <c r="N684" i="1"/>
  <c r="O684" i="1"/>
  <c r="P684" i="1"/>
  <c r="X684" i="1" s="1"/>
  <c r="N685" i="1"/>
  <c r="O685" i="1"/>
  <c r="W685" i="1" s="1"/>
  <c r="P685" i="1"/>
  <c r="X685" i="1" s="1"/>
  <c r="N686" i="1"/>
  <c r="O686" i="1"/>
  <c r="W686" i="1" s="1"/>
  <c r="P686" i="1"/>
  <c r="X686" i="1" s="1"/>
  <c r="N687" i="1"/>
  <c r="L687" i="1" s="1"/>
  <c r="R687" i="1" s="1"/>
  <c r="S687" i="1" s="1"/>
  <c r="T687" i="1" s="1"/>
  <c r="O687" i="1"/>
  <c r="W687" i="1" s="1"/>
  <c r="P687" i="1"/>
  <c r="N688" i="1"/>
  <c r="L688" i="1" s="1"/>
  <c r="Q688" i="1" s="1"/>
  <c r="O688" i="1"/>
  <c r="P688" i="1"/>
  <c r="N689" i="1"/>
  <c r="O689" i="1"/>
  <c r="W689" i="1" s="1"/>
  <c r="P689" i="1"/>
  <c r="X689" i="1" s="1"/>
  <c r="N690" i="1"/>
  <c r="L690" i="1" s="1"/>
  <c r="Q690" i="1" s="1"/>
  <c r="O690" i="1"/>
  <c r="P690" i="1"/>
  <c r="X690" i="1" s="1"/>
  <c r="N691" i="1"/>
  <c r="O691" i="1"/>
  <c r="W691" i="1" s="1"/>
  <c r="P691" i="1"/>
  <c r="X691" i="1" s="1"/>
  <c r="N692" i="1"/>
  <c r="O692" i="1"/>
  <c r="W692" i="1" s="1"/>
  <c r="P692" i="1"/>
  <c r="X692" i="1" s="1"/>
  <c r="N693" i="1"/>
  <c r="O693" i="1"/>
  <c r="P693" i="1"/>
  <c r="X693" i="1" s="1"/>
  <c r="N694" i="1"/>
  <c r="L694" i="1" s="1"/>
  <c r="Q694" i="1" s="1"/>
  <c r="O694" i="1"/>
  <c r="W694" i="1" s="1"/>
  <c r="P694" i="1"/>
  <c r="X694" i="1" s="1"/>
  <c r="N695" i="1"/>
  <c r="L695" i="1" s="1"/>
  <c r="R695" i="1" s="1"/>
  <c r="S695" i="1" s="1"/>
  <c r="T695" i="1" s="1"/>
  <c r="O695" i="1"/>
  <c r="W695" i="1" s="1"/>
  <c r="P695" i="1"/>
  <c r="X695" i="1" s="1"/>
  <c r="N696" i="1"/>
  <c r="L696" i="1" s="1"/>
  <c r="Q696" i="1" s="1"/>
  <c r="O696" i="1"/>
  <c r="W696" i="1" s="1"/>
  <c r="P696" i="1"/>
  <c r="X696" i="1" s="1"/>
  <c r="N697" i="1"/>
  <c r="O697" i="1"/>
  <c r="W697" i="1" s="1"/>
  <c r="P697" i="1"/>
  <c r="X697" i="1" s="1"/>
  <c r="N698" i="1"/>
  <c r="O698" i="1"/>
  <c r="W698" i="1" s="1"/>
  <c r="P698" i="1"/>
  <c r="X698" i="1" s="1"/>
  <c r="N699" i="1"/>
  <c r="O699" i="1"/>
  <c r="W699" i="1" s="1"/>
  <c r="P699" i="1"/>
  <c r="X699" i="1" s="1"/>
  <c r="N700" i="1"/>
  <c r="O700" i="1"/>
  <c r="W700" i="1" s="1"/>
  <c r="P700" i="1"/>
  <c r="X700" i="1" s="1"/>
  <c r="N701" i="1"/>
  <c r="O701" i="1"/>
  <c r="W701" i="1" s="1"/>
  <c r="P701" i="1"/>
  <c r="X701" i="1" s="1"/>
  <c r="N702" i="1"/>
  <c r="O702" i="1"/>
  <c r="P702" i="1"/>
  <c r="X702" i="1" s="1"/>
  <c r="N703" i="1"/>
  <c r="O703" i="1"/>
  <c r="W703" i="1" s="1"/>
  <c r="P703" i="1"/>
  <c r="X703" i="1" s="1"/>
  <c r="N704" i="1"/>
  <c r="O704" i="1"/>
  <c r="P704" i="1"/>
  <c r="X704" i="1" s="1"/>
  <c r="N705" i="1"/>
  <c r="O705" i="1"/>
  <c r="W705" i="1" s="1"/>
  <c r="P705" i="1"/>
  <c r="X705" i="1" s="1"/>
  <c r="N706" i="1"/>
  <c r="L706" i="1" s="1"/>
  <c r="Q706" i="1" s="1"/>
  <c r="O706" i="1"/>
  <c r="W706" i="1" s="1"/>
  <c r="P706" i="1"/>
  <c r="X706" i="1" s="1"/>
  <c r="N707" i="1"/>
  <c r="L707" i="1" s="1"/>
  <c r="R707" i="1" s="1"/>
  <c r="S707" i="1" s="1"/>
  <c r="T707" i="1" s="1"/>
  <c r="O707" i="1"/>
  <c r="W707" i="1" s="1"/>
  <c r="P707" i="1"/>
  <c r="X707" i="1" s="1"/>
  <c r="N708" i="1"/>
  <c r="O708" i="1"/>
  <c r="W708" i="1" s="1"/>
  <c r="P708" i="1"/>
  <c r="X708" i="1" s="1"/>
  <c r="N709" i="1"/>
  <c r="O709" i="1"/>
  <c r="W709" i="1" s="1"/>
  <c r="P709" i="1"/>
  <c r="X709" i="1" s="1"/>
  <c r="N710" i="1"/>
  <c r="L710" i="1" s="1"/>
  <c r="Q710" i="1" s="1"/>
  <c r="O710" i="1"/>
  <c r="W710" i="1" s="1"/>
  <c r="P710" i="1"/>
  <c r="X710" i="1" s="1"/>
  <c r="N711" i="1"/>
  <c r="O711" i="1"/>
  <c r="P711" i="1"/>
  <c r="X711" i="1" s="1"/>
  <c r="N712" i="1"/>
  <c r="O712" i="1"/>
  <c r="W712" i="1" s="1"/>
  <c r="P712" i="1"/>
  <c r="X712" i="1" s="1"/>
  <c r="N713" i="1"/>
  <c r="O713" i="1"/>
  <c r="W713" i="1" s="1"/>
  <c r="P713" i="1"/>
  <c r="X713" i="1" s="1"/>
  <c r="N714" i="1"/>
  <c r="O714" i="1"/>
  <c r="P714" i="1"/>
  <c r="X714" i="1" s="1"/>
  <c r="N715" i="1"/>
  <c r="O715" i="1"/>
  <c r="P715" i="1"/>
  <c r="X715" i="1" s="1"/>
  <c r="N716" i="1"/>
  <c r="O716" i="1"/>
  <c r="P716" i="1"/>
  <c r="X716" i="1" s="1"/>
  <c r="N717" i="1"/>
  <c r="O717" i="1"/>
  <c r="W717" i="1" s="1"/>
  <c r="P717" i="1"/>
  <c r="X717" i="1" s="1"/>
  <c r="N718" i="1"/>
  <c r="O718" i="1"/>
  <c r="W718" i="1" s="1"/>
  <c r="P718" i="1"/>
  <c r="X718" i="1" s="1"/>
  <c r="N719" i="1"/>
  <c r="O719" i="1"/>
  <c r="P719" i="1"/>
  <c r="N720" i="1"/>
  <c r="L720" i="1" s="1"/>
  <c r="Q720" i="1" s="1"/>
  <c r="O720" i="1"/>
  <c r="P720" i="1"/>
  <c r="X720" i="1" s="1"/>
  <c r="N721" i="1"/>
  <c r="O721" i="1"/>
  <c r="W721" i="1" s="1"/>
  <c r="P721" i="1"/>
  <c r="X721" i="1" s="1"/>
  <c r="N722" i="1"/>
  <c r="L722" i="1" s="1"/>
  <c r="O722" i="1"/>
  <c r="W722" i="1" s="1"/>
  <c r="P722" i="1"/>
  <c r="X722" i="1" s="1"/>
  <c r="N723" i="1"/>
  <c r="O723" i="1"/>
  <c r="W723" i="1" s="1"/>
  <c r="P723" i="1"/>
  <c r="X723" i="1" s="1"/>
  <c r="N724" i="1"/>
  <c r="O724" i="1"/>
  <c r="W724" i="1" s="1"/>
  <c r="P724" i="1"/>
  <c r="N725" i="1"/>
  <c r="O725" i="1"/>
  <c r="W725" i="1" s="1"/>
  <c r="P725" i="1"/>
  <c r="X725" i="1" s="1"/>
  <c r="N726" i="1"/>
  <c r="O726" i="1"/>
  <c r="W726" i="1" s="1"/>
  <c r="P726" i="1"/>
  <c r="X726" i="1" s="1"/>
  <c r="N727" i="1"/>
  <c r="O727" i="1"/>
  <c r="W727" i="1" s="1"/>
  <c r="P727" i="1"/>
  <c r="X727" i="1" s="1"/>
  <c r="N728" i="1"/>
  <c r="L728" i="1" s="1"/>
  <c r="R728" i="1" s="1"/>
  <c r="S728" i="1" s="1"/>
  <c r="T728" i="1" s="1"/>
  <c r="O728" i="1"/>
  <c r="W728" i="1" s="1"/>
  <c r="P728" i="1"/>
  <c r="X728" i="1" s="1"/>
  <c r="N729" i="1"/>
  <c r="O729" i="1"/>
  <c r="W729" i="1" s="1"/>
  <c r="P729" i="1"/>
  <c r="X729" i="1" s="1"/>
  <c r="N730" i="1"/>
  <c r="L730" i="1" s="1"/>
  <c r="R730" i="1" s="1"/>
  <c r="S730" i="1" s="1"/>
  <c r="T730" i="1" s="1"/>
  <c r="O730" i="1"/>
  <c r="P730" i="1"/>
  <c r="X730" i="1" s="1"/>
  <c r="N731" i="1"/>
  <c r="L731" i="1" s="1"/>
  <c r="Q731" i="1" s="1"/>
  <c r="O731" i="1"/>
  <c r="W731" i="1" s="1"/>
  <c r="P731" i="1"/>
  <c r="X731" i="1" s="1"/>
  <c r="N732" i="1"/>
  <c r="O732" i="1"/>
  <c r="W732" i="1" s="1"/>
  <c r="P732" i="1"/>
  <c r="N733" i="1"/>
  <c r="O733" i="1"/>
  <c r="W733" i="1" s="1"/>
  <c r="P733" i="1"/>
  <c r="X733" i="1" s="1"/>
  <c r="N734" i="1"/>
  <c r="O734" i="1"/>
  <c r="W734" i="1" s="1"/>
  <c r="P734" i="1"/>
  <c r="X734" i="1" s="1"/>
  <c r="N735" i="1"/>
  <c r="L735" i="1" s="1"/>
  <c r="R735" i="1" s="1"/>
  <c r="S735" i="1" s="1"/>
  <c r="T735" i="1" s="1"/>
  <c r="O735" i="1"/>
  <c r="W735" i="1" s="1"/>
  <c r="P735" i="1"/>
  <c r="X735" i="1" s="1"/>
  <c r="N736" i="1"/>
  <c r="L736" i="1" s="1"/>
  <c r="Q736" i="1" s="1"/>
  <c r="O736" i="1"/>
  <c r="P736" i="1"/>
  <c r="X736" i="1" s="1"/>
  <c r="N737" i="1"/>
  <c r="O737" i="1"/>
  <c r="P737" i="1"/>
  <c r="X737" i="1" s="1"/>
  <c r="N738" i="1"/>
  <c r="L738" i="1" s="1"/>
  <c r="R738" i="1" s="1"/>
  <c r="S738" i="1" s="1"/>
  <c r="T738" i="1" s="1"/>
  <c r="O738" i="1"/>
  <c r="W738" i="1" s="1"/>
  <c r="P738" i="1"/>
  <c r="N739" i="1"/>
  <c r="L739" i="1" s="1"/>
  <c r="Q739" i="1" s="1"/>
  <c r="O739" i="1"/>
  <c r="P739" i="1"/>
  <c r="X739" i="1" s="1"/>
  <c r="N740" i="1"/>
  <c r="O740" i="1"/>
  <c r="W740" i="1" s="1"/>
  <c r="P740" i="1"/>
  <c r="X740" i="1" s="1"/>
  <c r="N741" i="1"/>
  <c r="O741" i="1"/>
  <c r="W741" i="1" s="1"/>
  <c r="P741" i="1"/>
  <c r="X741" i="1" s="1"/>
  <c r="N742" i="1"/>
  <c r="O742" i="1"/>
  <c r="P742" i="1"/>
  <c r="X742" i="1" s="1"/>
  <c r="N743" i="1"/>
  <c r="L743" i="1" s="1"/>
  <c r="R743" i="1" s="1"/>
  <c r="S743" i="1" s="1"/>
  <c r="T743" i="1" s="1"/>
  <c r="O743" i="1"/>
  <c r="P743" i="1"/>
  <c r="X743" i="1" s="1"/>
  <c r="N744" i="1"/>
  <c r="O744" i="1"/>
  <c r="P744" i="1"/>
  <c r="X744" i="1" s="1"/>
  <c r="N745" i="1"/>
  <c r="O745" i="1"/>
  <c r="W745" i="1" s="1"/>
  <c r="P745" i="1"/>
  <c r="X745" i="1" s="1"/>
  <c r="N746" i="1"/>
  <c r="O746" i="1"/>
  <c r="P746" i="1"/>
  <c r="X746" i="1" s="1"/>
  <c r="N747" i="1"/>
  <c r="L747" i="1" s="1"/>
  <c r="R747" i="1" s="1"/>
  <c r="S747" i="1" s="1"/>
  <c r="T747" i="1" s="1"/>
  <c r="O747" i="1"/>
  <c r="W747" i="1" s="1"/>
  <c r="P747" i="1"/>
  <c r="X747" i="1" s="1"/>
  <c r="N748" i="1"/>
  <c r="O748" i="1"/>
  <c r="P748" i="1"/>
  <c r="X748" i="1" s="1"/>
  <c r="N749" i="1"/>
  <c r="O749" i="1"/>
  <c r="P749" i="1"/>
  <c r="X749" i="1" s="1"/>
  <c r="N750" i="1"/>
  <c r="O750" i="1"/>
  <c r="W750" i="1" s="1"/>
  <c r="P750" i="1"/>
  <c r="X750" i="1" s="1"/>
  <c r="N751" i="1"/>
  <c r="L751" i="1" s="1"/>
  <c r="Q751" i="1" s="1"/>
  <c r="O751" i="1"/>
  <c r="P751" i="1"/>
  <c r="X751" i="1" s="1"/>
  <c r="N752" i="1"/>
  <c r="O752" i="1"/>
  <c r="W752" i="1" s="1"/>
  <c r="P752" i="1"/>
  <c r="X752" i="1" s="1"/>
  <c r="N753" i="1"/>
  <c r="O753" i="1"/>
  <c r="W753" i="1" s="1"/>
  <c r="P753" i="1"/>
  <c r="X753" i="1" s="1"/>
  <c r="N754" i="1"/>
  <c r="O754" i="1"/>
  <c r="W754" i="1" s="1"/>
  <c r="P754" i="1"/>
  <c r="N755" i="1"/>
  <c r="L755" i="1" s="1"/>
  <c r="O755" i="1"/>
  <c r="P755" i="1"/>
  <c r="X755" i="1" s="1"/>
  <c r="N756" i="1"/>
  <c r="L756" i="1" s="1"/>
  <c r="O756" i="1"/>
  <c r="P756" i="1"/>
  <c r="X756" i="1" s="1"/>
  <c r="N757" i="1"/>
  <c r="O757" i="1"/>
  <c r="W757" i="1" s="1"/>
  <c r="P757" i="1"/>
  <c r="X757" i="1" s="1"/>
  <c r="N758" i="1"/>
  <c r="L758" i="1" s="1"/>
  <c r="R758" i="1" s="1"/>
  <c r="S758" i="1" s="1"/>
  <c r="T758" i="1" s="1"/>
  <c r="O758" i="1"/>
  <c r="P758" i="1"/>
  <c r="N759" i="1"/>
  <c r="O759" i="1"/>
  <c r="W759" i="1" s="1"/>
  <c r="P759" i="1"/>
  <c r="X759" i="1" s="1"/>
  <c r="N760" i="1"/>
  <c r="O760" i="1"/>
  <c r="P760" i="1"/>
  <c r="X760" i="1" s="1"/>
  <c r="N761" i="1"/>
  <c r="O761" i="1"/>
  <c r="W761" i="1" s="1"/>
  <c r="P761" i="1"/>
  <c r="X761" i="1" s="1"/>
  <c r="N762" i="1"/>
  <c r="L762" i="1" s="1"/>
  <c r="O762" i="1"/>
  <c r="P762" i="1"/>
  <c r="N763" i="1"/>
  <c r="L763" i="1" s="1"/>
  <c r="Q763" i="1" s="1"/>
  <c r="O763" i="1"/>
  <c r="P763" i="1"/>
  <c r="X763" i="1" s="1"/>
  <c r="N764" i="1"/>
  <c r="O764" i="1"/>
  <c r="W764" i="1" s="1"/>
  <c r="P764" i="1"/>
  <c r="X764" i="1" s="1"/>
  <c r="N765" i="1"/>
  <c r="O765" i="1"/>
  <c r="P765" i="1"/>
  <c r="X765" i="1" s="1"/>
  <c r="N766" i="1"/>
  <c r="L766" i="1" s="1"/>
  <c r="R766" i="1" s="1"/>
  <c r="S766" i="1" s="1"/>
  <c r="T766" i="1" s="1"/>
  <c r="O766" i="1"/>
  <c r="P766" i="1"/>
  <c r="X766" i="1" s="1"/>
  <c r="N767" i="1"/>
  <c r="L767" i="1" s="1"/>
  <c r="O767" i="1"/>
  <c r="P767" i="1"/>
  <c r="N768" i="1"/>
  <c r="L768" i="1" s="1"/>
  <c r="O768" i="1"/>
  <c r="W768" i="1" s="1"/>
  <c r="P768" i="1"/>
  <c r="X768" i="1" s="1"/>
  <c r="N769" i="1"/>
  <c r="L769" i="1" s="1"/>
  <c r="O769" i="1"/>
  <c r="W769" i="1" s="1"/>
  <c r="P769" i="1"/>
  <c r="X769" i="1" s="1"/>
  <c r="N770" i="1"/>
  <c r="O770" i="1"/>
  <c r="W770" i="1" s="1"/>
  <c r="P770" i="1"/>
  <c r="X770" i="1" s="1"/>
  <c r="N771" i="1"/>
  <c r="O771" i="1"/>
  <c r="W771" i="1" s="1"/>
  <c r="P771" i="1"/>
  <c r="X771" i="1" s="1"/>
  <c r="N772" i="1"/>
  <c r="L772" i="1" s="1"/>
  <c r="O772" i="1"/>
  <c r="W772" i="1" s="1"/>
  <c r="P772" i="1"/>
  <c r="X772" i="1" s="1"/>
  <c r="N773" i="1"/>
  <c r="O773" i="1"/>
  <c r="W773" i="1" s="1"/>
  <c r="P773" i="1"/>
  <c r="X773" i="1" s="1"/>
  <c r="N774" i="1"/>
  <c r="O774" i="1"/>
  <c r="P774" i="1"/>
  <c r="X774" i="1" s="1"/>
  <c r="N775" i="1"/>
  <c r="O775" i="1"/>
  <c r="P775" i="1"/>
  <c r="X775" i="1" s="1"/>
  <c r="N776" i="1"/>
  <c r="L776" i="1" s="1"/>
  <c r="O776" i="1"/>
  <c r="W776" i="1" s="1"/>
  <c r="P776" i="1"/>
  <c r="X776" i="1" s="1"/>
  <c r="N777" i="1"/>
  <c r="L777" i="1" s="1"/>
  <c r="O777" i="1"/>
  <c r="W777" i="1" s="1"/>
  <c r="P777" i="1"/>
  <c r="X777" i="1" s="1"/>
  <c r="N778" i="1"/>
  <c r="O778" i="1"/>
  <c r="W778" i="1" s="1"/>
  <c r="P778" i="1"/>
  <c r="X778" i="1" s="1"/>
  <c r="N779" i="1"/>
  <c r="O779" i="1"/>
  <c r="W779" i="1" s="1"/>
  <c r="P779" i="1"/>
  <c r="X779" i="1" s="1"/>
  <c r="N780" i="1"/>
  <c r="O780" i="1"/>
  <c r="W780" i="1" s="1"/>
  <c r="P780" i="1"/>
  <c r="X780" i="1" s="1"/>
  <c r="N781" i="1"/>
  <c r="O781" i="1"/>
  <c r="P781" i="1"/>
  <c r="X781" i="1" s="1"/>
  <c r="N782" i="1"/>
  <c r="O782" i="1"/>
  <c r="W782" i="1" s="1"/>
  <c r="P782" i="1"/>
  <c r="X782" i="1" s="1"/>
  <c r="N783" i="1"/>
  <c r="O783" i="1"/>
  <c r="P783" i="1"/>
  <c r="X783" i="1" s="1"/>
  <c r="N784" i="1"/>
  <c r="L784" i="1" s="1"/>
  <c r="O784" i="1"/>
  <c r="W784" i="1" s="1"/>
  <c r="P784" i="1"/>
  <c r="X784" i="1" s="1"/>
  <c r="N785" i="1"/>
  <c r="L785" i="1" s="1"/>
  <c r="O785" i="1"/>
  <c r="W785" i="1" s="1"/>
  <c r="P785" i="1"/>
  <c r="X785" i="1" s="1"/>
  <c r="N786" i="1"/>
  <c r="O786" i="1"/>
  <c r="P786" i="1"/>
  <c r="X786" i="1" s="1"/>
  <c r="N787" i="1"/>
  <c r="O787" i="1"/>
  <c r="W787" i="1" s="1"/>
  <c r="P787" i="1"/>
  <c r="X787" i="1" s="1"/>
  <c r="N788" i="1"/>
  <c r="O788" i="1"/>
  <c r="W788" i="1" s="1"/>
  <c r="P788" i="1"/>
  <c r="X788" i="1" s="1"/>
  <c r="N789" i="1"/>
  <c r="O789" i="1"/>
  <c r="P789" i="1"/>
  <c r="X789" i="1" s="1"/>
  <c r="N790" i="1"/>
  <c r="O790" i="1"/>
  <c r="P790" i="1"/>
  <c r="X790" i="1" s="1"/>
  <c r="N791" i="1"/>
  <c r="L791" i="1" s="1"/>
  <c r="Q791" i="1" s="1"/>
  <c r="O791" i="1"/>
  <c r="P791" i="1"/>
  <c r="X791" i="1" s="1"/>
  <c r="N792" i="1"/>
  <c r="L792" i="1" s="1"/>
  <c r="O792" i="1"/>
  <c r="P792" i="1"/>
  <c r="X792" i="1" s="1"/>
  <c r="N793" i="1"/>
  <c r="L793" i="1" s="1"/>
  <c r="O793" i="1"/>
  <c r="P793" i="1"/>
  <c r="X793" i="1" s="1"/>
  <c r="N794" i="1"/>
  <c r="O794" i="1"/>
  <c r="P794" i="1"/>
  <c r="X794" i="1" s="1"/>
  <c r="N795" i="1"/>
  <c r="O795" i="1"/>
  <c r="W795" i="1" s="1"/>
  <c r="P795" i="1"/>
  <c r="X795" i="1" s="1"/>
  <c r="N796" i="1"/>
  <c r="L796" i="1" s="1"/>
  <c r="O796" i="1"/>
  <c r="W796" i="1" s="1"/>
  <c r="P796" i="1"/>
  <c r="X796" i="1" s="1"/>
  <c r="N797" i="1"/>
  <c r="O797" i="1"/>
  <c r="W797" i="1" s="1"/>
  <c r="P797" i="1"/>
  <c r="N798" i="1"/>
  <c r="O798" i="1"/>
  <c r="W798" i="1" s="1"/>
  <c r="P798" i="1"/>
  <c r="X798" i="1" s="1"/>
  <c r="N799" i="1"/>
  <c r="O799" i="1"/>
  <c r="W799" i="1" s="1"/>
  <c r="P799" i="1"/>
  <c r="X799" i="1" s="1"/>
  <c r="N800" i="1"/>
  <c r="L800" i="1" s="1"/>
  <c r="O800" i="1"/>
  <c r="W800" i="1" s="1"/>
  <c r="P800" i="1"/>
  <c r="X800" i="1" s="1"/>
  <c r="N801" i="1"/>
  <c r="L801" i="1" s="1"/>
  <c r="O801" i="1"/>
  <c r="W801" i="1" s="1"/>
  <c r="P801" i="1"/>
  <c r="X801" i="1" s="1"/>
  <c r="N802" i="1"/>
  <c r="O802" i="1"/>
  <c r="W802" i="1" s="1"/>
  <c r="P802" i="1"/>
  <c r="X802" i="1" s="1"/>
  <c r="N803" i="1"/>
  <c r="O803" i="1"/>
  <c r="P803" i="1"/>
  <c r="X803" i="1" s="1"/>
  <c r="N804" i="1"/>
  <c r="L804" i="1" s="1"/>
  <c r="O804" i="1"/>
  <c r="P804" i="1"/>
  <c r="X804" i="1" s="1"/>
  <c r="N805" i="1"/>
  <c r="O805" i="1"/>
  <c r="P805" i="1"/>
  <c r="X805" i="1" s="1"/>
  <c r="N806" i="1"/>
  <c r="O806" i="1"/>
  <c r="P806" i="1"/>
  <c r="X806" i="1" s="1"/>
  <c r="N807" i="1"/>
  <c r="O807" i="1"/>
  <c r="P807" i="1"/>
  <c r="X807" i="1" s="1"/>
  <c r="N808" i="1"/>
  <c r="O808" i="1"/>
  <c r="P808" i="1"/>
  <c r="X808" i="1" s="1"/>
  <c r="N809" i="1"/>
  <c r="L809" i="1" s="1"/>
  <c r="O809" i="1"/>
  <c r="P809" i="1"/>
  <c r="X809" i="1" s="1"/>
  <c r="N810" i="1"/>
  <c r="O810" i="1"/>
  <c r="W810" i="1" s="1"/>
  <c r="P810" i="1"/>
  <c r="X810" i="1" s="1"/>
  <c r="N811" i="1"/>
  <c r="O811" i="1"/>
  <c r="W811" i="1" s="1"/>
  <c r="P811" i="1"/>
  <c r="X811" i="1" s="1"/>
  <c r="N812" i="1"/>
  <c r="L812" i="1" s="1"/>
  <c r="O812" i="1"/>
  <c r="W812" i="1" s="1"/>
  <c r="P812" i="1"/>
  <c r="X812" i="1" s="1"/>
  <c r="N813" i="1"/>
  <c r="O813" i="1"/>
  <c r="W813" i="1" s="1"/>
  <c r="P813" i="1"/>
  <c r="X813" i="1" s="1"/>
  <c r="N814" i="1"/>
  <c r="O814" i="1"/>
  <c r="W814" i="1" s="1"/>
  <c r="P814" i="1"/>
  <c r="X814" i="1" s="1"/>
  <c r="N815" i="1"/>
  <c r="O815" i="1"/>
  <c r="W815" i="1" s="1"/>
  <c r="P815" i="1"/>
  <c r="X815" i="1" s="1"/>
  <c r="N816" i="1"/>
  <c r="L816" i="1" s="1"/>
  <c r="O816" i="1"/>
  <c r="W816" i="1" s="1"/>
  <c r="P816" i="1"/>
  <c r="X816" i="1" s="1"/>
  <c r="N817" i="1"/>
  <c r="L817" i="1" s="1"/>
  <c r="O817" i="1"/>
  <c r="W817" i="1" s="1"/>
  <c r="P817" i="1"/>
  <c r="X817" i="1" s="1"/>
  <c r="N818" i="1"/>
  <c r="O818" i="1"/>
  <c r="W818" i="1" s="1"/>
  <c r="P818" i="1"/>
  <c r="X818" i="1" s="1"/>
  <c r="N819" i="1"/>
  <c r="O819" i="1"/>
  <c r="W819" i="1" s="1"/>
  <c r="P819" i="1"/>
  <c r="N820" i="1"/>
  <c r="L820" i="1" s="1"/>
  <c r="R820" i="1" s="1"/>
  <c r="S820" i="1" s="1"/>
  <c r="T820" i="1" s="1"/>
  <c r="O820" i="1"/>
  <c r="W820" i="1" s="1"/>
  <c r="P820" i="1"/>
  <c r="N821" i="1"/>
  <c r="O821" i="1"/>
  <c r="P821" i="1"/>
  <c r="X821" i="1" s="1"/>
  <c r="N822" i="1"/>
  <c r="O822" i="1"/>
  <c r="P822" i="1"/>
  <c r="X822" i="1" s="1"/>
  <c r="N823" i="1"/>
  <c r="O823" i="1"/>
  <c r="P823" i="1"/>
  <c r="X823" i="1" s="1"/>
  <c r="N824" i="1"/>
  <c r="O824" i="1"/>
  <c r="P824" i="1"/>
  <c r="X824" i="1" s="1"/>
  <c r="N825" i="1"/>
  <c r="O825" i="1"/>
  <c r="P825" i="1"/>
  <c r="X825" i="1" s="1"/>
  <c r="N826" i="1"/>
  <c r="O826" i="1"/>
  <c r="W826" i="1" s="1"/>
  <c r="P826" i="1"/>
  <c r="X826" i="1" s="1"/>
  <c r="N827" i="1"/>
  <c r="O827" i="1"/>
  <c r="W827" i="1" s="1"/>
  <c r="P827" i="1"/>
  <c r="N828" i="1"/>
  <c r="O828" i="1"/>
  <c r="W828" i="1" s="1"/>
  <c r="P828" i="1"/>
  <c r="N829" i="1"/>
  <c r="O829" i="1"/>
  <c r="P829" i="1"/>
  <c r="X829" i="1" s="1"/>
  <c r="N830" i="1"/>
  <c r="O830" i="1"/>
  <c r="W830" i="1" s="1"/>
  <c r="P830" i="1"/>
  <c r="X830" i="1" s="1"/>
  <c r="N831" i="1"/>
  <c r="O831" i="1"/>
  <c r="P831" i="1"/>
  <c r="X831" i="1" s="1"/>
  <c r="N832" i="1"/>
  <c r="L832" i="1" s="1"/>
  <c r="O832" i="1"/>
  <c r="W832" i="1" s="1"/>
  <c r="P832" i="1"/>
  <c r="X832" i="1" s="1"/>
  <c r="N833" i="1"/>
  <c r="O833" i="1"/>
  <c r="P833" i="1"/>
  <c r="X833" i="1" s="1"/>
  <c r="N834" i="1"/>
  <c r="O834" i="1"/>
  <c r="P834" i="1"/>
  <c r="X834" i="1" s="1"/>
  <c r="N835" i="1"/>
  <c r="O835" i="1"/>
  <c r="W835" i="1" s="1"/>
  <c r="P835" i="1"/>
  <c r="X835" i="1" s="1"/>
  <c r="N836" i="1"/>
  <c r="O836" i="1"/>
  <c r="W836" i="1" s="1"/>
  <c r="P836" i="1"/>
  <c r="N837" i="1"/>
  <c r="O837" i="1"/>
  <c r="W837" i="1" s="1"/>
  <c r="P837" i="1"/>
  <c r="X837" i="1" s="1"/>
  <c r="N838" i="1"/>
  <c r="O838" i="1"/>
  <c r="P838" i="1"/>
  <c r="X838" i="1" s="1"/>
  <c r="N839" i="1"/>
  <c r="L839" i="1" s="1"/>
  <c r="Q839" i="1" s="1"/>
  <c r="O839" i="1"/>
  <c r="P839" i="1"/>
  <c r="X839" i="1" s="1"/>
  <c r="N840" i="1"/>
  <c r="L840" i="1" s="1"/>
  <c r="O840" i="1"/>
  <c r="P840" i="1"/>
  <c r="X840" i="1" s="1"/>
  <c r="N841" i="1"/>
  <c r="O841" i="1"/>
  <c r="W841" i="1" s="1"/>
  <c r="P841" i="1"/>
  <c r="X841" i="1" s="1"/>
  <c r="N842" i="1"/>
  <c r="O842" i="1"/>
  <c r="W842" i="1" s="1"/>
  <c r="P842" i="1"/>
  <c r="X842" i="1" s="1"/>
  <c r="N843" i="1"/>
  <c r="O843" i="1"/>
  <c r="P843" i="1"/>
  <c r="X843" i="1" s="1"/>
  <c r="N844" i="1"/>
  <c r="L844" i="1" s="1"/>
  <c r="O844" i="1"/>
  <c r="W844" i="1" s="1"/>
  <c r="P844" i="1"/>
  <c r="N845" i="1"/>
  <c r="O845" i="1"/>
  <c r="W845" i="1" s="1"/>
  <c r="P845" i="1"/>
  <c r="X845" i="1" s="1"/>
  <c r="N846" i="1"/>
  <c r="O846" i="1"/>
  <c r="W846" i="1" s="1"/>
  <c r="P846" i="1"/>
  <c r="X846" i="1" s="1"/>
  <c r="N847" i="1"/>
  <c r="O847" i="1"/>
  <c r="P847" i="1"/>
  <c r="X847" i="1" s="1"/>
  <c r="N848" i="1"/>
  <c r="L848" i="1" s="1"/>
  <c r="O848" i="1"/>
  <c r="W848" i="1" s="1"/>
  <c r="P848" i="1"/>
  <c r="X848" i="1" s="1"/>
  <c r="N849" i="1"/>
  <c r="L849" i="1" s="1"/>
  <c r="O849" i="1"/>
  <c r="P849" i="1"/>
  <c r="X849" i="1" s="1"/>
  <c r="N850" i="1"/>
  <c r="O850" i="1"/>
  <c r="P850" i="1"/>
  <c r="X850" i="1" s="1"/>
  <c r="N851" i="1"/>
  <c r="O851" i="1"/>
  <c r="W851" i="1" s="1"/>
  <c r="P851" i="1"/>
  <c r="X851" i="1" s="1"/>
  <c r="N852" i="1"/>
  <c r="L852" i="1" s="1"/>
  <c r="R852" i="1" s="1"/>
  <c r="S852" i="1" s="1"/>
  <c r="T852" i="1" s="1"/>
  <c r="O852" i="1"/>
  <c r="W852" i="1" s="1"/>
  <c r="P852" i="1"/>
  <c r="N853" i="1"/>
  <c r="O853" i="1"/>
  <c r="W853" i="1" s="1"/>
  <c r="P853" i="1"/>
  <c r="X853" i="1" s="1"/>
  <c r="N854" i="1"/>
  <c r="O854" i="1"/>
  <c r="W854" i="1" s="1"/>
  <c r="P854" i="1"/>
  <c r="X854" i="1" s="1"/>
  <c r="N855" i="1"/>
  <c r="L855" i="1" s="1"/>
  <c r="O855" i="1"/>
  <c r="W855" i="1" s="1"/>
  <c r="P855" i="1"/>
  <c r="N856" i="1"/>
  <c r="O856" i="1"/>
  <c r="P856" i="1"/>
  <c r="X856" i="1" s="1"/>
  <c r="N857" i="1"/>
  <c r="L857" i="1" s="1"/>
  <c r="Q857" i="1" s="1"/>
  <c r="O857" i="1"/>
  <c r="P857" i="1"/>
  <c r="X857" i="1" s="1"/>
  <c r="N858" i="1"/>
  <c r="O858" i="1"/>
  <c r="P858" i="1"/>
  <c r="X858" i="1" s="1"/>
  <c r="N859" i="1"/>
  <c r="O859" i="1"/>
  <c r="P859" i="1"/>
  <c r="X859" i="1" s="1"/>
  <c r="N860" i="1"/>
  <c r="L860" i="1" s="1"/>
  <c r="Q860" i="1" s="1"/>
  <c r="O860" i="1"/>
  <c r="W860" i="1" s="1"/>
  <c r="P860" i="1"/>
  <c r="N861" i="1"/>
  <c r="O861" i="1"/>
  <c r="W861" i="1" s="1"/>
  <c r="P861" i="1"/>
  <c r="N862" i="1"/>
  <c r="O862" i="1"/>
  <c r="P862" i="1"/>
  <c r="X862" i="1" s="1"/>
  <c r="N863" i="1"/>
  <c r="L863" i="1" s="1"/>
  <c r="O863" i="1"/>
  <c r="W863" i="1" s="1"/>
  <c r="P863" i="1"/>
  <c r="X863" i="1" s="1"/>
  <c r="N864" i="1"/>
  <c r="L864" i="1" s="1"/>
  <c r="R864" i="1" s="1"/>
  <c r="S864" i="1" s="1"/>
  <c r="T864" i="1" s="1"/>
  <c r="O864" i="1"/>
  <c r="P864" i="1"/>
  <c r="X864" i="1" s="1"/>
  <c r="N865" i="1"/>
  <c r="O865" i="1"/>
  <c r="P865" i="1"/>
  <c r="X865" i="1" s="1"/>
  <c r="N866" i="1"/>
  <c r="O866" i="1"/>
  <c r="W866" i="1" s="1"/>
  <c r="P866" i="1"/>
  <c r="X866" i="1" s="1"/>
  <c r="N867" i="1"/>
  <c r="O867" i="1"/>
  <c r="W867" i="1" s="1"/>
  <c r="P867" i="1"/>
  <c r="X867" i="1" s="1"/>
  <c r="N868" i="1"/>
  <c r="L868" i="1" s="1"/>
  <c r="O868" i="1"/>
  <c r="W868" i="1" s="1"/>
  <c r="P868" i="1"/>
  <c r="N869" i="1"/>
  <c r="O869" i="1"/>
  <c r="W869" i="1" s="1"/>
  <c r="P869" i="1"/>
  <c r="N870" i="1"/>
  <c r="O870" i="1"/>
  <c r="W870" i="1" s="1"/>
  <c r="P870" i="1"/>
  <c r="X870" i="1" s="1"/>
  <c r="N871" i="1"/>
  <c r="L871" i="1" s="1"/>
  <c r="O871" i="1"/>
  <c r="W871" i="1" s="1"/>
  <c r="P871" i="1"/>
  <c r="N872" i="1"/>
  <c r="L872" i="1" s="1"/>
  <c r="R872" i="1" s="1"/>
  <c r="S872" i="1" s="1"/>
  <c r="T872" i="1" s="1"/>
  <c r="O872" i="1"/>
  <c r="P872" i="1"/>
  <c r="X872" i="1" s="1"/>
  <c r="N873" i="1"/>
  <c r="L873" i="1" s="1"/>
  <c r="Q873" i="1" s="1"/>
  <c r="O873" i="1"/>
  <c r="P873" i="1"/>
  <c r="X873" i="1" s="1"/>
  <c r="N874" i="1"/>
  <c r="O874" i="1"/>
  <c r="P874" i="1"/>
  <c r="X874" i="1" s="1"/>
  <c r="N875" i="1"/>
  <c r="O875" i="1"/>
  <c r="P875" i="1"/>
  <c r="N876" i="1"/>
  <c r="L876" i="1" s="1"/>
  <c r="Q876" i="1" s="1"/>
  <c r="O876" i="1"/>
  <c r="W876" i="1" s="1"/>
  <c r="P876" i="1"/>
  <c r="X876" i="1" s="1"/>
  <c r="N877" i="1"/>
  <c r="L877" i="1" s="1"/>
  <c r="O877" i="1"/>
  <c r="W877" i="1" s="1"/>
  <c r="P877" i="1"/>
  <c r="X877" i="1" s="1"/>
  <c r="N878" i="1"/>
  <c r="O878" i="1"/>
  <c r="W878" i="1" s="1"/>
  <c r="P878" i="1"/>
  <c r="X878" i="1" s="1"/>
  <c r="N879" i="1"/>
  <c r="L879" i="1" s="1"/>
  <c r="O879" i="1"/>
  <c r="P879" i="1"/>
  <c r="X879" i="1" s="1"/>
  <c r="N880" i="1"/>
  <c r="O880" i="1"/>
  <c r="P880" i="1"/>
  <c r="X880" i="1" s="1"/>
  <c r="N881" i="1"/>
  <c r="O881" i="1"/>
  <c r="P881" i="1"/>
  <c r="X881" i="1" s="1"/>
  <c r="N882" i="1"/>
  <c r="O882" i="1"/>
  <c r="P882" i="1"/>
  <c r="X882" i="1" s="1"/>
  <c r="N883" i="1"/>
  <c r="L883" i="1" s="1"/>
  <c r="O883" i="1"/>
  <c r="P883" i="1"/>
  <c r="X883" i="1" s="1"/>
  <c r="N884" i="1"/>
  <c r="L884" i="1" s="1"/>
  <c r="O884" i="1"/>
  <c r="W884" i="1" s="1"/>
  <c r="P884" i="1"/>
  <c r="X884" i="1" s="1"/>
  <c r="N885" i="1"/>
  <c r="L885" i="1" s="1"/>
  <c r="R885" i="1" s="1"/>
  <c r="S885" i="1" s="1"/>
  <c r="T885" i="1" s="1"/>
  <c r="O885" i="1"/>
  <c r="W885" i="1" s="1"/>
  <c r="P885" i="1"/>
  <c r="X885" i="1" s="1"/>
  <c r="N886" i="1"/>
  <c r="L886" i="1" s="1"/>
  <c r="Q886" i="1" s="1"/>
  <c r="O886" i="1"/>
  <c r="P886" i="1"/>
  <c r="X886" i="1" s="1"/>
  <c r="N887" i="1"/>
  <c r="O887" i="1"/>
  <c r="W887" i="1" s="1"/>
  <c r="P887" i="1"/>
  <c r="N888" i="1"/>
  <c r="O888" i="1"/>
  <c r="P888" i="1"/>
  <c r="X888" i="1" s="1"/>
  <c r="N889" i="1"/>
  <c r="O889" i="1"/>
  <c r="P889" i="1"/>
  <c r="X889" i="1" s="1"/>
  <c r="N890" i="1"/>
  <c r="O890" i="1"/>
  <c r="W890" i="1" s="1"/>
  <c r="P890" i="1"/>
  <c r="X890" i="1" s="1"/>
  <c r="N891" i="1"/>
  <c r="L891" i="1" s="1"/>
  <c r="O891" i="1"/>
  <c r="W891" i="1" s="1"/>
  <c r="P891" i="1"/>
  <c r="X891" i="1" s="1"/>
  <c r="N892" i="1"/>
  <c r="L892" i="1" s="1"/>
  <c r="O892" i="1"/>
  <c r="P892" i="1"/>
  <c r="X892" i="1" s="1"/>
  <c r="N893" i="1"/>
  <c r="L893" i="1" s="1"/>
  <c r="R893" i="1" s="1"/>
  <c r="S893" i="1" s="1"/>
  <c r="T893" i="1" s="1"/>
  <c r="O893" i="1"/>
  <c r="P893" i="1"/>
  <c r="X893" i="1" s="1"/>
  <c r="N894" i="1"/>
  <c r="L894" i="1" s="1"/>
  <c r="Q894" i="1" s="1"/>
  <c r="O894" i="1"/>
  <c r="P894" i="1"/>
  <c r="X894" i="1" s="1"/>
  <c r="N895" i="1"/>
  <c r="L895" i="1" s="1"/>
  <c r="O895" i="1"/>
  <c r="W895" i="1" s="1"/>
  <c r="P895" i="1"/>
  <c r="N896" i="1"/>
  <c r="O896" i="1"/>
  <c r="P896" i="1"/>
  <c r="X896" i="1" s="1"/>
  <c r="N897" i="1"/>
  <c r="O897" i="1"/>
  <c r="W897" i="1" s="1"/>
  <c r="P897" i="1"/>
  <c r="X897" i="1" s="1"/>
  <c r="N898" i="1"/>
  <c r="O898" i="1"/>
  <c r="P898" i="1"/>
  <c r="X898" i="1" s="1"/>
  <c r="N899" i="1"/>
  <c r="L899" i="1" s="1"/>
  <c r="O899" i="1"/>
  <c r="W899" i="1" s="1"/>
  <c r="P899" i="1"/>
  <c r="X899" i="1" s="1"/>
  <c r="N900" i="1"/>
  <c r="L900" i="1" s="1"/>
  <c r="O900" i="1"/>
  <c r="P900" i="1"/>
  <c r="X900" i="1" s="1"/>
  <c r="N901" i="1"/>
  <c r="L901" i="1" s="1"/>
  <c r="R901" i="1" s="1"/>
  <c r="S901" i="1" s="1"/>
  <c r="T901" i="1" s="1"/>
  <c r="O901" i="1"/>
  <c r="W901" i="1" s="1"/>
  <c r="P901" i="1"/>
  <c r="X901" i="1" s="1"/>
  <c r="N902" i="1"/>
  <c r="O902" i="1"/>
  <c r="P902" i="1"/>
  <c r="X902" i="1" s="1"/>
  <c r="N903" i="1"/>
  <c r="L903" i="1" s="1"/>
  <c r="O903" i="1"/>
  <c r="W903" i="1" s="1"/>
  <c r="P903" i="1"/>
  <c r="N904" i="1"/>
  <c r="O904" i="1"/>
  <c r="W904" i="1" s="1"/>
  <c r="P904" i="1"/>
  <c r="N905" i="1"/>
  <c r="L905" i="1" s="1"/>
  <c r="Q905" i="1" s="1"/>
  <c r="O905" i="1"/>
  <c r="P905" i="1"/>
  <c r="X905" i="1" s="1"/>
  <c r="N906" i="1"/>
  <c r="O906" i="1"/>
  <c r="W906" i="1" s="1"/>
  <c r="P906" i="1"/>
  <c r="N907" i="1"/>
  <c r="L907" i="1" s="1"/>
  <c r="O907" i="1"/>
  <c r="P907" i="1"/>
  <c r="X907" i="1" s="1"/>
  <c r="N908" i="1"/>
  <c r="L908" i="1" s="1"/>
  <c r="O908" i="1"/>
  <c r="W908" i="1" s="1"/>
  <c r="P908" i="1"/>
  <c r="X908" i="1" s="1"/>
  <c r="N909" i="1"/>
  <c r="L909" i="1" s="1"/>
  <c r="R909" i="1" s="1"/>
  <c r="S909" i="1" s="1"/>
  <c r="T909" i="1" s="1"/>
  <c r="O909" i="1"/>
  <c r="W909" i="1" s="1"/>
  <c r="P909" i="1"/>
  <c r="X909" i="1" s="1"/>
  <c r="N910" i="1"/>
  <c r="O910" i="1"/>
  <c r="W910" i="1" s="1"/>
  <c r="P910" i="1"/>
  <c r="N911" i="1"/>
  <c r="L911" i="1" s="1"/>
  <c r="O911" i="1"/>
  <c r="W911" i="1" s="1"/>
  <c r="P911" i="1"/>
  <c r="N912" i="1"/>
  <c r="O912" i="1"/>
  <c r="W912" i="1" s="1"/>
  <c r="P912" i="1"/>
  <c r="N913" i="1"/>
  <c r="O913" i="1"/>
  <c r="W913" i="1" s="1"/>
  <c r="P913" i="1"/>
  <c r="N914" i="1"/>
  <c r="O914" i="1"/>
  <c r="P914" i="1"/>
  <c r="X914" i="1" s="1"/>
  <c r="N915" i="1"/>
  <c r="L915" i="1" s="1"/>
  <c r="O915" i="1"/>
  <c r="W915" i="1" s="1"/>
  <c r="P915" i="1"/>
  <c r="X915" i="1" s="1"/>
  <c r="N916" i="1"/>
  <c r="L916" i="1" s="1"/>
  <c r="O916" i="1"/>
  <c r="P916" i="1"/>
  <c r="X916" i="1" s="1"/>
  <c r="N917" i="1"/>
  <c r="L917" i="1" s="1"/>
  <c r="R917" i="1" s="1"/>
  <c r="S917" i="1" s="1"/>
  <c r="T917" i="1" s="1"/>
  <c r="O917" i="1"/>
  <c r="P917" i="1"/>
  <c r="X917" i="1" s="1"/>
  <c r="N918" i="1"/>
  <c r="L918" i="1" s="1"/>
  <c r="Q918" i="1" s="1"/>
  <c r="O918" i="1"/>
  <c r="W918" i="1" s="1"/>
  <c r="P918" i="1"/>
  <c r="N919" i="1"/>
  <c r="O919" i="1"/>
  <c r="W919" i="1" s="1"/>
  <c r="P919" i="1"/>
  <c r="X919" i="1" s="1"/>
  <c r="N920" i="1"/>
  <c r="O920" i="1"/>
  <c r="W920" i="1" s="1"/>
  <c r="P920" i="1"/>
  <c r="X920" i="1" s="1"/>
  <c r="N921" i="1"/>
  <c r="L921" i="1" s="1"/>
  <c r="O921" i="1"/>
  <c r="W921" i="1" s="1"/>
  <c r="P921" i="1"/>
  <c r="X921" i="1" s="1"/>
  <c r="N922" i="1"/>
  <c r="O922" i="1"/>
  <c r="W922" i="1" s="1"/>
  <c r="P922" i="1"/>
  <c r="X922" i="1" s="1"/>
  <c r="N923" i="1"/>
  <c r="L923" i="1" s="1"/>
  <c r="O923" i="1"/>
  <c r="P923" i="1"/>
  <c r="X923" i="1" s="1"/>
  <c r="N924" i="1"/>
  <c r="O924" i="1"/>
  <c r="W924" i="1" s="1"/>
  <c r="P924" i="1"/>
  <c r="X924" i="1" s="1"/>
  <c r="N925" i="1"/>
  <c r="L925" i="1" s="1"/>
  <c r="R925" i="1" s="1"/>
  <c r="S925" i="1" s="1"/>
  <c r="T925" i="1" s="1"/>
  <c r="O925" i="1"/>
  <c r="P925" i="1"/>
  <c r="X925" i="1" s="1"/>
  <c r="N926" i="1"/>
  <c r="O926" i="1"/>
  <c r="W926" i="1" s="1"/>
  <c r="P926" i="1"/>
  <c r="N927" i="1"/>
  <c r="L927" i="1" s="1"/>
  <c r="R927" i="1" s="1"/>
  <c r="S927" i="1" s="1"/>
  <c r="T927" i="1" s="1"/>
  <c r="O927" i="1"/>
  <c r="W927" i="1" s="1"/>
  <c r="P927" i="1"/>
  <c r="N928" i="1"/>
  <c r="O928" i="1"/>
  <c r="P928" i="1"/>
  <c r="X928" i="1" s="1"/>
  <c r="N929" i="1"/>
  <c r="O929" i="1"/>
  <c r="P929" i="1"/>
  <c r="X929" i="1" s="1"/>
  <c r="N930" i="1"/>
  <c r="O930" i="1"/>
  <c r="P930" i="1"/>
  <c r="N931" i="1"/>
  <c r="L931" i="1" s="1"/>
  <c r="O931" i="1"/>
  <c r="P931" i="1"/>
  <c r="X931" i="1" s="1"/>
  <c r="N932" i="1"/>
  <c r="O932" i="1"/>
  <c r="W932" i="1" s="1"/>
  <c r="P932" i="1"/>
  <c r="X932" i="1" s="1"/>
  <c r="N933" i="1"/>
  <c r="L933" i="1" s="1"/>
  <c r="R933" i="1" s="1"/>
  <c r="S933" i="1" s="1"/>
  <c r="T933" i="1" s="1"/>
  <c r="O933" i="1"/>
  <c r="P933" i="1"/>
  <c r="X933" i="1" s="1"/>
  <c r="N934" i="1"/>
  <c r="O934" i="1"/>
  <c r="P934" i="1"/>
  <c r="N935" i="1"/>
  <c r="L935" i="1" s="1"/>
  <c r="O935" i="1"/>
  <c r="W935" i="1" s="1"/>
  <c r="P935" i="1"/>
  <c r="N936" i="1"/>
  <c r="O936" i="1"/>
  <c r="P936" i="1"/>
  <c r="X936" i="1" s="1"/>
  <c r="N937" i="1"/>
  <c r="L937" i="1" s="1"/>
  <c r="O937" i="1"/>
  <c r="W937" i="1" s="1"/>
  <c r="P937" i="1"/>
  <c r="X937" i="1" s="1"/>
  <c r="N938" i="1"/>
  <c r="O938" i="1"/>
  <c r="P938" i="1"/>
  <c r="X938" i="1" s="1"/>
  <c r="N939" i="1"/>
  <c r="L939" i="1" s="1"/>
  <c r="O939" i="1"/>
  <c r="W939" i="1" s="1"/>
  <c r="P939" i="1"/>
  <c r="X939" i="1" s="1"/>
  <c r="N940" i="1"/>
  <c r="O940" i="1"/>
  <c r="W940" i="1" s="1"/>
  <c r="P940" i="1"/>
  <c r="X940" i="1" s="1"/>
  <c r="N941" i="1"/>
  <c r="L941" i="1" s="1"/>
  <c r="R941" i="1" s="1"/>
  <c r="S941" i="1" s="1"/>
  <c r="T941" i="1" s="1"/>
  <c r="O941" i="1"/>
  <c r="P941" i="1"/>
  <c r="X941" i="1" s="1"/>
  <c r="N942" i="1"/>
  <c r="O942" i="1"/>
  <c r="W942" i="1" s="1"/>
  <c r="P942" i="1"/>
  <c r="N943" i="1"/>
  <c r="L943" i="1" s="1"/>
  <c r="R943" i="1" s="1"/>
  <c r="S943" i="1" s="1"/>
  <c r="T943" i="1" s="1"/>
  <c r="O943" i="1"/>
  <c r="W943" i="1" s="1"/>
  <c r="P943" i="1"/>
  <c r="X943" i="1" s="1"/>
  <c r="N944" i="1"/>
  <c r="O944" i="1"/>
  <c r="W944" i="1" s="1"/>
  <c r="P944" i="1"/>
  <c r="N945" i="1"/>
  <c r="L945" i="1" s="1"/>
  <c r="O945" i="1"/>
  <c r="P945" i="1"/>
  <c r="X945" i="1" s="1"/>
  <c r="N946" i="1"/>
  <c r="O946" i="1"/>
  <c r="P946" i="1"/>
  <c r="X946" i="1" s="1"/>
  <c r="N947" i="1"/>
  <c r="L947" i="1" s="1"/>
  <c r="O947" i="1"/>
  <c r="P947" i="1"/>
  <c r="X947" i="1" s="1"/>
  <c r="N948" i="1"/>
  <c r="O948" i="1"/>
  <c r="W948" i="1" s="1"/>
  <c r="P948" i="1"/>
  <c r="X948" i="1" s="1"/>
  <c r="N949" i="1"/>
  <c r="L949" i="1" s="1"/>
  <c r="O949" i="1"/>
  <c r="P949" i="1"/>
  <c r="X949" i="1" s="1"/>
  <c r="N950" i="1"/>
  <c r="L950" i="1" s="1"/>
  <c r="O950" i="1"/>
  <c r="P950" i="1"/>
  <c r="X950" i="1" s="1"/>
  <c r="N951" i="1"/>
  <c r="O951" i="1"/>
  <c r="W951" i="1" s="1"/>
  <c r="P951" i="1"/>
  <c r="N952" i="1"/>
  <c r="O952" i="1"/>
  <c r="W952" i="1" s="1"/>
  <c r="P952" i="1"/>
  <c r="N953" i="1"/>
  <c r="L953" i="1" s="1"/>
  <c r="O953" i="1"/>
  <c r="P953" i="1"/>
  <c r="X953" i="1" s="1"/>
  <c r="N954" i="1"/>
  <c r="O954" i="1"/>
  <c r="W954" i="1" s="1"/>
  <c r="P954" i="1"/>
  <c r="X954" i="1" s="1"/>
  <c r="N955" i="1"/>
  <c r="L955" i="1" s="1"/>
  <c r="O955" i="1"/>
  <c r="P955" i="1"/>
  <c r="X955" i="1" s="1"/>
  <c r="N956" i="1"/>
  <c r="O956" i="1"/>
  <c r="W956" i="1" s="1"/>
  <c r="P956" i="1"/>
  <c r="X956" i="1" s="1"/>
  <c r="N957" i="1"/>
  <c r="L957" i="1" s="1"/>
  <c r="O957" i="1"/>
  <c r="P957" i="1"/>
  <c r="N958" i="1"/>
  <c r="O958" i="1"/>
  <c r="P958" i="1"/>
  <c r="X958" i="1" s="1"/>
  <c r="N959" i="1"/>
  <c r="O959" i="1"/>
  <c r="W959" i="1" s="1"/>
  <c r="P959" i="1"/>
  <c r="N960" i="1"/>
  <c r="O960" i="1"/>
  <c r="P960" i="1"/>
  <c r="X960" i="1" s="1"/>
  <c r="N961" i="1"/>
  <c r="L961" i="1" s="1"/>
  <c r="O961" i="1"/>
  <c r="P961" i="1"/>
  <c r="X961" i="1" s="1"/>
  <c r="N962" i="1"/>
  <c r="L962" i="1" s="1"/>
  <c r="O962" i="1"/>
  <c r="W962" i="1" s="1"/>
  <c r="P962" i="1"/>
  <c r="X962" i="1" s="1"/>
  <c r="N963" i="1"/>
  <c r="L963" i="1" s="1"/>
  <c r="O963" i="1"/>
  <c r="P963" i="1"/>
  <c r="X963" i="1" s="1"/>
  <c r="N964" i="1"/>
  <c r="O964" i="1"/>
  <c r="P964" i="1"/>
  <c r="X964" i="1" s="1"/>
  <c r="N965" i="1"/>
  <c r="L965" i="1" s="1"/>
  <c r="R965" i="1" s="1"/>
  <c r="S965" i="1" s="1"/>
  <c r="T965" i="1" s="1"/>
  <c r="O965" i="1"/>
  <c r="P965" i="1"/>
  <c r="X965" i="1" s="1"/>
  <c r="N966" i="1"/>
  <c r="L966" i="1" s="1"/>
  <c r="O966" i="1"/>
  <c r="P966" i="1"/>
  <c r="X966" i="1" s="1"/>
  <c r="N967" i="1"/>
  <c r="L967" i="1" s="1"/>
  <c r="Q967" i="1" s="1"/>
  <c r="O967" i="1"/>
  <c r="W967" i="1" s="1"/>
  <c r="P967" i="1"/>
  <c r="N968" i="1"/>
  <c r="O968" i="1"/>
  <c r="W968" i="1" s="1"/>
  <c r="P968" i="1"/>
  <c r="X968" i="1" s="1"/>
  <c r="N969" i="1"/>
  <c r="O969" i="1"/>
  <c r="W969" i="1" s="1"/>
  <c r="P969" i="1"/>
  <c r="X969" i="1" s="1"/>
  <c r="N970" i="1"/>
  <c r="L970" i="1" s="1"/>
  <c r="O970" i="1"/>
  <c r="W970" i="1" s="1"/>
  <c r="P970" i="1"/>
  <c r="X970" i="1" s="1"/>
  <c r="N971" i="1"/>
  <c r="L971" i="1" s="1"/>
  <c r="R971" i="1" s="1"/>
  <c r="S971" i="1" s="1"/>
  <c r="T971" i="1" s="1"/>
  <c r="O971" i="1"/>
  <c r="P971" i="1"/>
  <c r="X971" i="1" s="1"/>
  <c r="N972" i="1"/>
  <c r="O972" i="1"/>
  <c r="P972" i="1"/>
  <c r="X972" i="1" s="1"/>
  <c r="N973" i="1"/>
  <c r="O973" i="1"/>
  <c r="P973" i="1"/>
  <c r="X973" i="1" s="1"/>
  <c r="N974" i="1"/>
  <c r="L974" i="1" s="1"/>
  <c r="O974" i="1"/>
  <c r="W974" i="1" s="1"/>
  <c r="P974" i="1"/>
  <c r="X974" i="1" s="1"/>
  <c r="N975" i="1"/>
  <c r="L975" i="1" s="1"/>
  <c r="Q975" i="1" s="1"/>
  <c r="O975" i="1"/>
  <c r="W975" i="1" s="1"/>
  <c r="P975" i="1"/>
  <c r="X975" i="1" s="1"/>
  <c r="N976" i="1"/>
  <c r="L976" i="1" s="1"/>
  <c r="O976" i="1"/>
  <c r="P976" i="1"/>
  <c r="X976" i="1" s="1"/>
  <c r="N977" i="1"/>
  <c r="L977" i="1" s="1"/>
  <c r="O977" i="1"/>
  <c r="P977" i="1"/>
  <c r="X977" i="1" s="1"/>
  <c r="N978" i="1"/>
  <c r="O978" i="1"/>
  <c r="W978" i="1" s="1"/>
  <c r="P978" i="1"/>
  <c r="X978" i="1" s="1"/>
  <c r="N979" i="1"/>
  <c r="O979" i="1"/>
  <c r="P979" i="1"/>
  <c r="X979" i="1" s="1"/>
  <c r="N980" i="1"/>
  <c r="L980" i="1" s="1"/>
  <c r="O980" i="1"/>
  <c r="P980" i="1"/>
  <c r="N981" i="1"/>
  <c r="O981" i="1"/>
  <c r="W981" i="1" s="1"/>
  <c r="P981" i="1"/>
  <c r="X981" i="1" s="1"/>
  <c r="N982" i="1"/>
  <c r="L982" i="1" s="1"/>
  <c r="Q982" i="1" s="1"/>
  <c r="O982" i="1"/>
  <c r="P982" i="1"/>
  <c r="X982" i="1" s="1"/>
  <c r="N983" i="1"/>
  <c r="L983" i="1" s="1"/>
  <c r="O983" i="1"/>
  <c r="P983" i="1"/>
  <c r="X983" i="1" s="1"/>
  <c r="N984" i="1"/>
  <c r="L984" i="1" s="1"/>
  <c r="O984" i="1"/>
  <c r="P984" i="1"/>
  <c r="X984" i="1" s="1"/>
  <c r="N985" i="1"/>
  <c r="L985" i="1" s="1"/>
  <c r="Q985" i="1" s="1"/>
  <c r="O985" i="1"/>
  <c r="P985" i="1"/>
  <c r="X985" i="1" s="1"/>
  <c r="N986" i="1"/>
  <c r="L986" i="1" s="1"/>
  <c r="R986" i="1" s="1"/>
  <c r="S986" i="1" s="1"/>
  <c r="T986" i="1" s="1"/>
  <c r="O986" i="1"/>
  <c r="W986" i="1" s="1"/>
  <c r="P986" i="1"/>
  <c r="N987" i="1"/>
  <c r="L987" i="1" s="1"/>
  <c r="Q987" i="1" s="1"/>
  <c r="O987" i="1"/>
  <c r="P987" i="1"/>
  <c r="X987" i="1" s="1"/>
  <c r="N988" i="1"/>
  <c r="L988" i="1" s="1"/>
  <c r="R988" i="1" s="1"/>
  <c r="S988" i="1" s="1"/>
  <c r="T988" i="1" s="1"/>
  <c r="O988" i="1"/>
  <c r="P988" i="1"/>
  <c r="X988" i="1" s="1"/>
  <c r="N989" i="1"/>
  <c r="O989" i="1"/>
  <c r="P989" i="1"/>
  <c r="X989" i="1" s="1"/>
  <c r="N990" i="1"/>
  <c r="O990" i="1"/>
  <c r="P990" i="1"/>
  <c r="X990" i="1" s="1"/>
  <c r="N991" i="1"/>
  <c r="L991" i="1" s="1"/>
  <c r="O991" i="1"/>
  <c r="W991" i="1" s="1"/>
  <c r="P991" i="1"/>
  <c r="X991" i="1" s="1"/>
  <c r="N992" i="1"/>
  <c r="L992" i="1" s="1"/>
  <c r="R992" i="1" s="1"/>
  <c r="S992" i="1" s="1"/>
  <c r="T992" i="1" s="1"/>
  <c r="O992" i="1"/>
  <c r="P992" i="1"/>
  <c r="X992" i="1" s="1"/>
  <c r="N993" i="1"/>
  <c r="L993" i="1" s="1"/>
  <c r="O993" i="1"/>
  <c r="P993" i="1"/>
  <c r="X993" i="1" s="1"/>
  <c r="N994" i="1"/>
  <c r="O994" i="1"/>
  <c r="W994" i="1" s="1"/>
  <c r="P994" i="1"/>
  <c r="X994" i="1" s="1"/>
  <c r="N995" i="1"/>
  <c r="L995" i="1" s="1"/>
  <c r="Q995" i="1" s="1"/>
  <c r="O995" i="1"/>
  <c r="P995" i="1"/>
  <c r="N996" i="1"/>
  <c r="L996" i="1" s="1"/>
  <c r="Q996" i="1" s="1"/>
  <c r="O996" i="1"/>
  <c r="P996" i="1"/>
  <c r="X996" i="1" s="1"/>
  <c r="N997" i="1"/>
  <c r="O997" i="1"/>
  <c r="P997" i="1"/>
  <c r="X997" i="1" s="1"/>
  <c r="N998" i="1"/>
  <c r="L998" i="1" s="1"/>
  <c r="O998" i="1"/>
  <c r="P998" i="1"/>
  <c r="X998" i="1" s="1"/>
  <c r="N999" i="1"/>
  <c r="L999" i="1" s="1"/>
  <c r="R999" i="1" s="1"/>
  <c r="S999" i="1" s="1"/>
  <c r="T999" i="1" s="1"/>
  <c r="O999" i="1"/>
  <c r="P999" i="1"/>
  <c r="N1000" i="1"/>
  <c r="L1000" i="1" s="1"/>
  <c r="O1000" i="1"/>
  <c r="P1000" i="1"/>
  <c r="X1000" i="1" s="1"/>
  <c r="N1001" i="1"/>
  <c r="O1001" i="1"/>
  <c r="W1001" i="1" s="1"/>
  <c r="P1001" i="1"/>
  <c r="N1002" i="1"/>
  <c r="O1002" i="1"/>
  <c r="P1002" i="1"/>
  <c r="X1002" i="1" s="1"/>
  <c r="N1003" i="1"/>
  <c r="L1003" i="1" s="1"/>
  <c r="R1003" i="1" s="1"/>
  <c r="S1003" i="1" s="1"/>
  <c r="T1003" i="1" s="1"/>
  <c r="O1003" i="1"/>
  <c r="P1003" i="1"/>
  <c r="X1003" i="1" s="1"/>
  <c r="N1004" i="1"/>
  <c r="O1004" i="1"/>
  <c r="W1004" i="1" s="1"/>
  <c r="P1004" i="1"/>
  <c r="N1005" i="1"/>
  <c r="O1005" i="1"/>
  <c r="W1005" i="1" s="1"/>
  <c r="P1005" i="1"/>
  <c r="X1005" i="1" s="1"/>
  <c r="N1006" i="1"/>
  <c r="L1006" i="1" s="1"/>
  <c r="O1006" i="1"/>
  <c r="W1006" i="1" s="1"/>
  <c r="P1006" i="1"/>
  <c r="X1006" i="1" s="1"/>
  <c r="N1007" i="1"/>
  <c r="L1007" i="1" s="1"/>
  <c r="R1007" i="1" s="1"/>
  <c r="S1007" i="1" s="1"/>
  <c r="T1007" i="1" s="1"/>
  <c r="O1007" i="1"/>
  <c r="W1007" i="1" s="1"/>
  <c r="P1007" i="1"/>
  <c r="X1007" i="1" s="1"/>
  <c r="N1008" i="1"/>
  <c r="L1008" i="1" s="1"/>
  <c r="O1008" i="1"/>
  <c r="W1008" i="1" s="1"/>
  <c r="P1008" i="1"/>
  <c r="X1008" i="1" s="1"/>
  <c r="N1009" i="1"/>
  <c r="O1009" i="1"/>
  <c r="W1009" i="1" s="1"/>
  <c r="P1009" i="1"/>
  <c r="X1009" i="1" s="1"/>
  <c r="N1010" i="1"/>
  <c r="O1010" i="1"/>
  <c r="P1010" i="1"/>
  <c r="X1010" i="1" s="1"/>
  <c r="N1011" i="1"/>
  <c r="L1011" i="1" s="1"/>
  <c r="Q1011" i="1" s="1"/>
  <c r="O1011" i="1"/>
  <c r="P1011" i="1"/>
  <c r="X1011" i="1" s="1"/>
  <c r="N1012" i="1"/>
  <c r="O1012" i="1"/>
  <c r="P1012" i="1"/>
  <c r="N1013" i="1"/>
  <c r="L1013" i="1" s="1"/>
  <c r="O1013" i="1"/>
  <c r="W1013" i="1" s="1"/>
  <c r="P1013" i="1"/>
  <c r="X1013" i="1" s="1"/>
  <c r="N1014" i="1"/>
  <c r="L1014" i="1" s="1"/>
  <c r="O1014" i="1"/>
  <c r="W1014" i="1" s="1"/>
  <c r="P1014" i="1"/>
  <c r="X1014" i="1" s="1"/>
  <c r="N1015" i="1"/>
  <c r="L1015" i="1" s="1"/>
  <c r="O1015" i="1"/>
  <c r="P1015" i="1"/>
  <c r="X1015" i="1" s="1"/>
  <c r="N1016" i="1"/>
  <c r="O1016" i="1"/>
  <c r="W1016" i="1" s="1"/>
  <c r="P1016" i="1"/>
  <c r="N1017" i="1"/>
  <c r="O1017" i="1"/>
  <c r="W1017" i="1" s="1"/>
  <c r="P1017" i="1"/>
  <c r="X1017" i="1" s="1"/>
  <c r="N1018" i="1"/>
  <c r="L1018" i="1" s="1"/>
  <c r="Q1018" i="1" s="1"/>
  <c r="O1018" i="1"/>
  <c r="W1018" i="1" s="1"/>
  <c r="P1018" i="1"/>
  <c r="X1018" i="1" s="1"/>
  <c r="N1019" i="1"/>
  <c r="O1019" i="1"/>
  <c r="P1019" i="1"/>
  <c r="N1020" i="1"/>
  <c r="O1020" i="1"/>
  <c r="W1020" i="1" s="1"/>
  <c r="P1020" i="1"/>
  <c r="X1020" i="1" s="1"/>
  <c r="N1021" i="1"/>
  <c r="L1021" i="1" s="1"/>
  <c r="O1021" i="1"/>
  <c r="P1021" i="1"/>
  <c r="X1021" i="1" s="1"/>
  <c r="N1022" i="1"/>
  <c r="L1022" i="1" s="1"/>
  <c r="O1022" i="1"/>
  <c r="W1022" i="1" s="1"/>
  <c r="P1022" i="1"/>
  <c r="X1022" i="1" s="1"/>
  <c r="N1023" i="1"/>
  <c r="L1023" i="1" s="1"/>
  <c r="R1023" i="1" s="1"/>
  <c r="S1023" i="1" s="1"/>
  <c r="T1023" i="1" s="1"/>
  <c r="O1023" i="1"/>
  <c r="P1023" i="1"/>
  <c r="X1023" i="1" s="1"/>
  <c r="N1024" i="1"/>
  <c r="L1024" i="1" s="1"/>
  <c r="O1024" i="1"/>
  <c r="W1024" i="1" s="1"/>
  <c r="P1024" i="1"/>
  <c r="X1024" i="1" s="1"/>
  <c r="N1025" i="1"/>
  <c r="O1025" i="1"/>
  <c r="P1025" i="1"/>
  <c r="X1025" i="1" s="1"/>
  <c r="N1026" i="1"/>
  <c r="L1026" i="1" s="1"/>
  <c r="Q1026" i="1" s="1"/>
  <c r="O1026" i="1"/>
  <c r="P1026" i="1"/>
  <c r="X1026" i="1" s="1"/>
  <c r="N1027" i="1"/>
  <c r="L1027" i="1" s="1"/>
  <c r="Q1027" i="1" s="1"/>
  <c r="O1027" i="1"/>
  <c r="P1027" i="1"/>
  <c r="X1027" i="1" s="1"/>
  <c r="N1028" i="1"/>
  <c r="O1028" i="1"/>
  <c r="W1028" i="1" s="1"/>
  <c r="P1028" i="1"/>
  <c r="X1028" i="1" s="1"/>
  <c r="N1029" i="1"/>
  <c r="L1029" i="1" s="1"/>
  <c r="O1029" i="1"/>
  <c r="W1029" i="1" s="1"/>
  <c r="P1029" i="1"/>
  <c r="X1029" i="1" s="1"/>
  <c r="N1030" i="1"/>
  <c r="L1030" i="1" s="1"/>
  <c r="O1030" i="1"/>
  <c r="W1030" i="1" s="1"/>
  <c r="P1030" i="1"/>
  <c r="X1030" i="1" s="1"/>
  <c r="N1031" i="1"/>
  <c r="L1031" i="1" s="1"/>
  <c r="R1031" i="1" s="1"/>
  <c r="S1031" i="1" s="1"/>
  <c r="T1031" i="1" s="1"/>
  <c r="O1031" i="1"/>
  <c r="P1031" i="1"/>
  <c r="X1031" i="1" s="1"/>
  <c r="N1032" i="1"/>
  <c r="O1032" i="1"/>
  <c r="P1032" i="1"/>
  <c r="X1032" i="1" s="1"/>
  <c r="N1033" i="1"/>
  <c r="O1033" i="1"/>
  <c r="W1033" i="1" s="1"/>
  <c r="P1033" i="1"/>
  <c r="X1033" i="1" s="1"/>
  <c r="N1034" i="1"/>
  <c r="L1034" i="1" s="1"/>
  <c r="Q1034" i="1" s="1"/>
  <c r="O1034" i="1"/>
  <c r="W1034" i="1" s="1"/>
  <c r="P1034" i="1"/>
  <c r="X1034" i="1" s="1"/>
  <c r="N1035" i="1"/>
  <c r="O1035" i="1"/>
  <c r="W1035" i="1" s="1"/>
  <c r="P1035" i="1"/>
  <c r="N1036" i="1"/>
  <c r="O1036" i="1"/>
  <c r="W1036" i="1" s="1"/>
  <c r="P1036" i="1"/>
  <c r="X1036" i="1" s="1"/>
  <c r="N1037" i="1"/>
  <c r="L1037" i="1" s="1"/>
  <c r="O1037" i="1"/>
  <c r="W1037" i="1" s="1"/>
  <c r="P1037" i="1"/>
  <c r="X1037" i="1" s="1"/>
  <c r="N1038" i="1"/>
  <c r="L1038" i="1" s="1"/>
  <c r="O1038" i="1"/>
  <c r="P1038" i="1"/>
  <c r="X1038" i="1" s="1"/>
  <c r="N1039" i="1"/>
  <c r="L1039" i="1" s="1"/>
  <c r="R1039" i="1" s="1"/>
  <c r="S1039" i="1" s="1"/>
  <c r="T1039" i="1" s="1"/>
  <c r="O1039" i="1"/>
  <c r="P1039" i="1"/>
  <c r="X1039" i="1" s="1"/>
  <c r="N1040" i="1"/>
  <c r="O1040" i="1"/>
  <c r="P1040" i="1"/>
  <c r="X1040" i="1" s="1"/>
  <c r="N1041" i="1"/>
  <c r="O1041" i="1"/>
  <c r="P1041" i="1"/>
  <c r="X1041" i="1" s="1"/>
  <c r="N1042" i="1"/>
  <c r="O1042" i="1"/>
  <c r="W1042" i="1" s="1"/>
  <c r="P1042" i="1"/>
  <c r="X1042" i="1" s="1"/>
  <c r="N1043" i="1"/>
  <c r="L1043" i="1" s="1"/>
  <c r="Q1043" i="1" s="1"/>
  <c r="O1043" i="1"/>
  <c r="W1043" i="1" s="1"/>
  <c r="P1043" i="1"/>
  <c r="N1044" i="1"/>
  <c r="O1044" i="1"/>
  <c r="P1044" i="1"/>
  <c r="X1044" i="1" s="1"/>
  <c r="N1045" i="1"/>
  <c r="L1045" i="1" s="1"/>
  <c r="O1045" i="1"/>
  <c r="W1045" i="1" s="1"/>
  <c r="P1045" i="1"/>
  <c r="X1045" i="1" s="1"/>
  <c r="N1046" i="1"/>
  <c r="L1046" i="1" s="1"/>
  <c r="O1046" i="1"/>
  <c r="W1046" i="1" s="1"/>
  <c r="P1046" i="1"/>
  <c r="X1046" i="1" s="1"/>
  <c r="N1047" i="1"/>
  <c r="L1047" i="1" s="1"/>
  <c r="R1047" i="1" s="1"/>
  <c r="S1047" i="1" s="1"/>
  <c r="T1047" i="1" s="1"/>
  <c r="O1047" i="1"/>
  <c r="W1047" i="1" s="1"/>
  <c r="P1047" i="1"/>
  <c r="X1047" i="1" s="1"/>
  <c r="N1048" i="1"/>
  <c r="O1048" i="1"/>
  <c r="P1048" i="1"/>
  <c r="X1048" i="1" s="1"/>
  <c r="N1049" i="1"/>
  <c r="O1049" i="1"/>
  <c r="W1049" i="1" s="1"/>
  <c r="P1049" i="1"/>
  <c r="X1049" i="1" s="1"/>
  <c r="N1050" i="1"/>
  <c r="L1050" i="1" s="1"/>
  <c r="Q1050" i="1" s="1"/>
  <c r="O1050" i="1"/>
  <c r="W1050" i="1" s="1"/>
  <c r="P1050" i="1"/>
  <c r="X1050" i="1" s="1"/>
  <c r="N1051" i="1"/>
  <c r="L1051" i="1" s="1"/>
  <c r="Q1051" i="1" s="1"/>
  <c r="O1051" i="1"/>
  <c r="P1051" i="1"/>
  <c r="N1052" i="1"/>
  <c r="O1052" i="1"/>
  <c r="P1052" i="1"/>
  <c r="X1052" i="1" s="1"/>
  <c r="N1053" i="1"/>
  <c r="L1053" i="1" s="1"/>
  <c r="O1053" i="1"/>
  <c r="W1053" i="1" s="1"/>
  <c r="P1053" i="1"/>
  <c r="X1053" i="1" s="1"/>
  <c r="N1054" i="1"/>
  <c r="L1054" i="1" s="1"/>
  <c r="O1054" i="1"/>
  <c r="W1054" i="1" s="1"/>
  <c r="P1054" i="1"/>
  <c r="X1054" i="1" s="1"/>
  <c r="N1055" i="1"/>
  <c r="L1055" i="1" s="1"/>
  <c r="R1055" i="1" s="1"/>
  <c r="S1055" i="1" s="1"/>
  <c r="T1055" i="1" s="1"/>
  <c r="O1055" i="1"/>
  <c r="P1055" i="1"/>
  <c r="X1055" i="1" s="1"/>
  <c r="N1056" i="1"/>
  <c r="L1056" i="1" s="1"/>
  <c r="O1056" i="1"/>
  <c r="W1056" i="1" s="1"/>
  <c r="P1056" i="1"/>
  <c r="N1057" i="1"/>
  <c r="O1057" i="1"/>
  <c r="P1057" i="1"/>
  <c r="X1057" i="1" s="1"/>
  <c r="N1058" i="1"/>
  <c r="L1058" i="1" s="1"/>
  <c r="Q1058" i="1" s="1"/>
  <c r="O1058" i="1"/>
  <c r="P1058" i="1"/>
  <c r="X1058" i="1" s="1"/>
  <c r="N1059" i="1"/>
  <c r="O1059" i="1"/>
  <c r="P1059" i="1"/>
  <c r="X1059" i="1" s="1"/>
  <c r="N1060" i="1"/>
  <c r="O1060" i="1"/>
  <c r="P1060" i="1"/>
  <c r="X1060" i="1" s="1"/>
  <c r="N1061" i="1"/>
  <c r="L1061" i="1" s="1"/>
  <c r="O1061" i="1"/>
  <c r="P1061" i="1"/>
  <c r="X1061" i="1" s="1"/>
  <c r="N1062" i="1"/>
  <c r="L1062" i="1" s="1"/>
  <c r="O1062" i="1"/>
  <c r="W1062" i="1" s="1"/>
  <c r="P1062" i="1"/>
  <c r="X1062" i="1" s="1"/>
  <c r="N1063" i="1"/>
  <c r="L1063" i="1" s="1"/>
  <c r="R1063" i="1" s="1"/>
  <c r="S1063" i="1" s="1"/>
  <c r="T1063" i="1" s="1"/>
  <c r="O1063" i="1"/>
  <c r="W1063" i="1" s="1"/>
  <c r="P1063" i="1"/>
  <c r="X1063" i="1" s="1"/>
  <c r="N1064" i="1"/>
  <c r="L1064" i="1" s="1"/>
  <c r="O1064" i="1"/>
  <c r="W1064" i="1" s="1"/>
  <c r="P1064" i="1"/>
  <c r="N1065" i="1"/>
  <c r="O1065" i="1"/>
  <c r="P1065" i="1"/>
  <c r="X1065" i="1" s="1"/>
  <c r="N1066" i="1"/>
  <c r="L1066" i="1" s="1"/>
  <c r="O1066" i="1"/>
  <c r="W1066" i="1" s="1"/>
  <c r="P1066" i="1"/>
  <c r="X1066" i="1" s="1"/>
  <c r="N1067" i="1"/>
  <c r="L1067" i="1" s="1"/>
  <c r="Q1067" i="1" s="1"/>
  <c r="O1067" i="1"/>
  <c r="W1067" i="1" s="1"/>
  <c r="P1067" i="1"/>
  <c r="N1068" i="1"/>
  <c r="L1068" i="1" s="1"/>
  <c r="O1068" i="1"/>
  <c r="P1068" i="1"/>
  <c r="X1068" i="1" s="1"/>
  <c r="N1069" i="1"/>
  <c r="L1069" i="1" s="1"/>
  <c r="O1069" i="1"/>
  <c r="P1069" i="1"/>
  <c r="X1069" i="1" s="1"/>
  <c r="N1070" i="1"/>
  <c r="O1070" i="1"/>
  <c r="W1070" i="1" s="1"/>
  <c r="P1070" i="1"/>
  <c r="X1070" i="1" s="1"/>
  <c r="N1071" i="1"/>
  <c r="L1071" i="1" s="1"/>
  <c r="O1071" i="1"/>
  <c r="P1071" i="1"/>
  <c r="X1071" i="1" s="1"/>
  <c r="N1072" i="1"/>
  <c r="O1072" i="1"/>
  <c r="W1072" i="1" s="1"/>
  <c r="P1072" i="1"/>
  <c r="X1072" i="1" s="1"/>
  <c r="N1073" i="1"/>
  <c r="O1073" i="1"/>
  <c r="W1073" i="1" s="1"/>
  <c r="P1073" i="1"/>
  <c r="X1073" i="1" s="1"/>
  <c r="N1074" i="1"/>
  <c r="L1074" i="1" s="1"/>
  <c r="Q1074" i="1" s="1"/>
  <c r="O1074" i="1"/>
  <c r="W1074" i="1" s="1"/>
  <c r="P1074" i="1"/>
  <c r="X1074" i="1" s="1"/>
  <c r="N1075" i="1"/>
  <c r="O1075" i="1"/>
  <c r="W1075" i="1" s="1"/>
  <c r="P1075" i="1"/>
  <c r="N1076" i="1"/>
  <c r="L1076" i="1" s="1"/>
  <c r="R1076" i="1" s="1"/>
  <c r="S1076" i="1" s="1"/>
  <c r="T1076" i="1" s="1"/>
  <c r="O1076" i="1"/>
  <c r="P1076" i="1"/>
  <c r="N1077" i="1"/>
  <c r="L1077" i="1" s="1"/>
  <c r="Q1077" i="1" s="1"/>
  <c r="O1077" i="1"/>
  <c r="P1077" i="1"/>
  <c r="X1077" i="1" s="1"/>
  <c r="N1078" i="1"/>
  <c r="O1078" i="1"/>
  <c r="W1078" i="1" s="1"/>
  <c r="P1078" i="1"/>
  <c r="X1078" i="1" s="1"/>
  <c r="N1079" i="1"/>
  <c r="L1079" i="1" s="1"/>
  <c r="R1079" i="1" s="1"/>
  <c r="S1079" i="1" s="1"/>
  <c r="T1079" i="1" s="1"/>
  <c r="O1079" i="1"/>
  <c r="P1079" i="1"/>
  <c r="X1079" i="1" s="1"/>
  <c r="N1080" i="1"/>
  <c r="O1080" i="1"/>
  <c r="W1080" i="1" s="1"/>
  <c r="P1080" i="1"/>
  <c r="N1081" i="1"/>
  <c r="O1081" i="1"/>
  <c r="W1081" i="1" s="1"/>
  <c r="P1081" i="1"/>
  <c r="X1081" i="1" s="1"/>
  <c r="N1082" i="1"/>
  <c r="L1082" i="1" s="1"/>
  <c r="O1082" i="1"/>
  <c r="P1082" i="1"/>
  <c r="X1082" i="1" s="1"/>
  <c r="N1083" i="1"/>
  <c r="L1083" i="1" s="1"/>
  <c r="O1083" i="1"/>
  <c r="P1083" i="1"/>
  <c r="N1084" i="1"/>
  <c r="L1084" i="1" s="1"/>
  <c r="R1084" i="1" s="1"/>
  <c r="S1084" i="1" s="1"/>
  <c r="T1084" i="1" s="1"/>
  <c r="O1084" i="1"/>
  <c r="P1084" i="1"/>
  <c r="X1084" i="1" s="1"/>
  <c r="N1085" i="1"/>
  <c r="O1085" i="1"/>
  <c r="W1085" i="1" s="1"/>
  <c r="P1085" i="1"/>
  <c r="N1086" i="1"/>
  <c r="O1086" i="1"/>
  <c r="W1086" i="1" s="1"/>
  <c r="P1086" i="1"/>
  <c r="X1086" i="1" s="1"/>
  <c r="N1087" i="1"/>
  <c r="L1087" i="1" s="1"/>
  <c r="Q1087" i="1" s="1"/>
  <c r="O1087" i="1"/>
  <c r="W1087" i="1" s="1"/>
  <c r="P1087" i="1"/>
  <c r="X1087" i="1" s="1"/>
  <c r="N1088" i="1"/>
  <c r="L1088" i="1" s="1"/>
  <c r="Q1088" i="1" s="1"/>
  <c r="O1088" i="1"/>
  <c r="W1088" i="1" s="1"/>
  <c r="P1088" i="1"/>
  <c r="X1088" i="1" s="1"/>
  <c r="N1089" i="1"/>
  <c r="O1089" i="1"/>
  <c r="W1089" i="1" s="1"/>
  <c r="P1089" i="1"/>
  <c r="X1089" i="1" s="1"/>
  <c r="N1090" i="1"/>
  <c r="O1090" i="1"/>
  <c r="P1090" i="1"/>
  <c r="X1090" i="1" s="1"/>
  <c r="N1091" i="1"/>
  <c r="L1091" i="1" s="1"/>
  <c r="O1091" i="1"/>
  <c r="W1091" i="1" s="1"/>
  <c r="P1091" i="1"/>
  <c r="N1092" i="1"/>
  <c r="O1092" i="1"/>
  <c r="W1092" i="1" s="1"/>
  <c r="P1092" i="1"/>
  <c r="X1092" i="1" s="1"/>
  <c r="N1093" i="1"/>
  <c r="O1093" i="1"/>
  <c r="P1093" i="1"/>
  <c r="X1093" i="1" s="1"/>
  <c r="N1094" i="1"/>
  <c r="O1094" i="1"/>
  <c r="P1094" i="1"/>
  <c r="X1094" i="1" s="1"/>
  <c r="N1095" i="1"/>
  <c r="L1095" i="1" s="1"/>
  <c r="R1095" i="1" s="1"/>
  <c r="S1095" i="1" s="1"/>
  <c r="T1095" i="1" s="1"/>
  <c r="O1095" i="1"/>
  <c r="P1095" i="1"/>
  <c r="X1095" i="1" s="1"/>
  <c r="N1096" i="1"/>
  <c r="L1096" i="1" s="1"/>
  <c r="O1096" i="1"/>
  <c r="P1096" i="1"/>
  <c r="N1097" i="1"/>
  <c r="O1097" i="1"/>
  <c r="P1097" i="1"/>
  <c r="X1097" i="1" s="1"/>
  <c r="N1098" i="1"/>
  <c r="L1098" i="1" s="1"/>
  <c r="R1098" i="1" s="1"/>
  <c r="S1098" i="1" s="1"/>
  <c r="T1098" i="1" s="1"/>
  <c r="O1098" i="1"/>
  <c r="P1098" i="1"/>
  <c r="X1098" i="1" s="1"/>
  <c r="N1099" i="1"/>
  <c r="O1099" i="1"/>
  <c r="W1099" i="1" s="1"/>
  <c r="P1099" i="1"/>
  <c r="X1099" i="1" s="1"/>
  <c r="N1100" i="1"/>
  <c r="O1100" i="1"/>
  <c r="P1100" i="1"/>
  <c r="X1100" i="1" s="1"/>
  <c r="N1101" i="1"/>
  <c r="L1101" i="1" s="1"/>
  <c r="Q1101" i="1" s="1"/>
  <c r="O1101" i="1"/>
  <c r="P1101" i="1"/>
  <c r="X1101" i="1" s="1"/>
  <c r="N1102" i="1"/>
  <c r="L1102" i="1" s="1"/>
  <c r="O1102" i="1"/>
  <c r="W1102" i="1" s="1"/>
  <c r="P1102" i="1"/>
  <c r="X1102" i="1" s="1"/>
  <c r="N1103" i="1"/>
  <c r="O1103" i="1"/>
  <c r="P1103" i="1"/>
  <c r="N1104" i="1"/>
  <c r="L1104" i="1" s="1"/>
  <c r="O1104" i="1"/>
  <c r="P1104" i="1"/>
  <c r="X1104" i="1" s="1"/>
  <c r="N1105" i="1"/>
  <c r="O1105" i="1"/>
  <c r="W1105" i="1" s="1"/>
  <c r="P1105" i="1"/>
  <c r="X1105" i="1" s="1"/>
  <c r="N1106" i="1"/>
  <c r="L1106" i="1" s="1"/>
  <c r="O1106" i="1"/>
  <c r="W1106" i="1" s="1"/>
  <c r="P1106" i="1"/>
  <c r="X1106" i="1" s="1"/>
  <c r="N1107" i="1"/>
  <c r="O1107" i="1"/>
  <c r="P1107" i="1"/>
  <c r="N1108" i="1"/>
  <c r="L1108" i="1" s="1"/>
  <c r="Q1108" i="1" s="1"/>
  <c r="O1108" i="1"/>
  <c r="W1108" i="1" s="1"/>
  <c r="P1108" i="1"/>
  <c r="N1109" i="1"/>
  <c r="O1109" i="1"/>
  <c r="P1109" i="1"/>
  <c r="X1109" i="1" s="1"/>
  <c r="N1110" i="1"/>
  <c r="O1110" i="1"/>
  <c r="P1110" i="1"/>
  <c r="X1110" i="1" s="1"/>
  <c r="N1111" i="1"/>
  <c r="O1111" i="1"/>
  <c r="P1111" i="1"/>
  <c r="X1111" i="1" s="1"/>
  <c r="N1112" i="1"/>
  <c r="O1112" i="1"/>
  <c r="W1112" i="1" s="1"/>
  <c r="P1112" i="1"/>
  <c r="X1112" i="1" s="1"/>
  <c r="N1113" i="1"/>
  <c r="O1113" i="1"/>
  <c r="W1113" i="1" s="1"/>
  <c r="P1113" i="1"/>
  <c r="X1113" i="1" s="1"/>
  <c r="N1114" i="1"/>
  <c r="L1114" i="1" s="1"/>
  <c r="O1114" i="1"/>
  <c r="W1114" i="1" s="1"/>
  <c r="P1114" i="1"/>
  <c r="X1114" i="1" s="1"/>
  <c r="N1115" i="1"/>
  <c r="L1115" i="1" s="1"/>
  <c r="R1115" i="1" s="1"/>
  <c r="S1115" i="1" s="1"/>
  <c r="T1115" i="1" s="1"/>
  <c r="O1115" i="1"/>
  <c r="P1115" i="1"/>
  <c r="X1115" i="1" s="1"/>
  <c r="N1116" i="1"/>
  <c r="L1116" i="1" s="1"/>
  <c r="O1116" i="1"/>
  <c r="W1116" i="1" s="1"/>
  <c r="P1116" i="1"/>
  <c r="X1116" i="1" s="1"/>
  <c r="N1117" i="1"/>
  <c r="O1117" i="1"/>
  <c r="W1117" i="1" s="1"/>
  <c r="P1117" i="1"/>
  <c r="X1117" i="1" s="1"/>
  <c r="N1118" i="1"/>
  <c r="O1118" i="1"/>
  <c r="W1118" i="1" s="1"/>
  <c r="P1118" i="1"/>
  <c r="N1119" i="1"/>
  <c r="L1119" i="1" s="1"/>
  <c r="O1119" i="1"/>
  <c r="W1119" i="1" s="1"/>
  <c r="P1119" i="1"/>
  <c r="X1119" i="1" s="1"/>
  <c r="N1120" i="1"/>
  <c r="O1120" i="1"/>
  <c r="W1120" i="1" s="1"/>
  <c r="P1120" i="1"/>
  <c r="N1121" i="1"/>
  <c r="O1121" i="1"/>
  <c r="W1121" i="1" s="1"/>
  <c r="P1121" i="1"/>
  <c r="X1121" i="1" s="1"/>
  <c r="N1122" i="1"/>
  <c r="L1122" i="1" s="1"/>
  <c r="O1122" i="1"/>
  <c r="W1122" i="1" s="1"/>
  <c r="P1122" i="1"/>
  <c r="X1122" i="1" s="1"/>
  <c r="N1123" i="1"/>
  <c r="L1123" i="1" s="1"/>
  <c r="R1123" i="1" s="1"/>
  <c r="S1123" i="1" s="1"/>
  <c r="T1123" i="1" s="1"/>
  <c r="O1123" i="1"/>
  <c r="P1123" i="1"/>
  <c r="X1123" i="1" s="1"/>
  <c r="N1124" i="1"/>
  <c r="L1124" i="1" s="1"/>
  <c r="Q1124" i="1" s="1"/>
  <c r="O1124" i="1"/>
  <c r="P1124" i="1"/>
  <c r="X1124" i="1" s="1"/>
  <c r="N1125" i="1"/>
  <c r="O1125" i="1"/>
  <c r="P1125" i="1"/>
  <c r="X1125" i="1" s="1"/>
  <c r="N1126" i="1"/>
  <c r="O1126" i="1"/>
  <c r="P1126" i="1"/>
  <c r="N1127" i="1"/>
  <c r="L1127" i="1" s="1"/>
  <c r="R1127" i="1" s="1"/>
  <c r="S1127" i="1" s="1"/>
  <c r="T1127" i="1" s="1"/>
  <c r="O1127" i="1"/>
  <c r="P1127" i="1"/>
  <c r="X1127" i="1" s="1"/>
  <c r="N1128" i="1"/>
  <c r="O1128" i="1"/>
  <c r="W1128" i="1" s="1"/>
  <c r="P1128" i="1"/>
  <c r="N1129" i="1"/>
  <c r="L1129" i="1" s="1"/>
  <c r="R1129" i="1" s="1"/>
  <c r="S1129" i="1" s="1"/>
  <c r="T1129" i="1" s="1"/>
  <c r="O1129" i="1"/>
  <c r="W1129" i="1" s="1"/>
  <c r="P1129" i="1"/>
  <c r="X1129" i="1" s="1"/>
  <c r="N1130" i="1"/>
  <c r="L1130" i="1" s="1"/>
  <c r="O1130" i="1"/>
  <c r="W1130" i="1" s="1"/>
  <c r="P1130" i="1"/>
  <c r="X1130" i="1" s="1"/>
  <c r="N1131" i="1"/>
  <c r="O1131" i="1"/>
  <c r="P1131" i="1"/>
  <c r="X1131" i="1" s="1"/>
  <c r="N1132" i="1"/>
  <c r="L1132" i="1" s="1"/>
  <c r="Q1132" i="1" s="1"/>
  <c r="O1132" i="1"/>
  <c r="W1132" i="1" s="1"/>
  <c r="P1132" i="1"/>
  <c r="X1132" i="1" s="1"/>
  <c r="N1133" i="1"/>
  <c r="L1133" i="1" s="1"/>
  <c r="O1133" i="1"/>
  <c r="P1133" i="1"/>
  <c r="X1133" i="1" s="1"/>
  <c r="N1134" i="1"/>
  <c r="O1134" i="1"/>
  <c r="P1134" i="1"/>
  <c r="X1134" i="1" s="1"/>
  <c r="N1135" i="1"/>
  <c r="O1135" i="1"/>
  <c r="P1135" i="1"/>
  <c r="X1135" i="1" s="1"/>
  <c r="N1136" i="1"/>
  <c r="O1136" i="1"/>
  <c r="W1136" i="1" s="1"/>
  <c r="P1136" i="1"/>
  <c r="X1136" i="1" s="1"/>
  <c r="N1137" i="1"/>
  <c r="O1137" i="1"/>
  <c r="W1137" i="1" s="1"/>
  <c r="P1137" i="1"/>
  <c r="X1137" i="1" s="1"/>
  <c r="N1138" i="1"/>
  <c r="L1138" i="1" s="1"/>
  <c r="O1138" i="1"/>
  <c r="W1138" i="1" s="1"/>
  <c r="P1138" i="1"/>
  <c r="N1139" i="1"/>
  <c r="O1139" i="1"/>
  <c r="P1139" i="1"/>
  <c r="N1140" i="1"/>
  <c r="L1140" i="1" s="1"/>
  <c r="Q1140" i="1" s="1"/>
  <c r="O1140" i="1"/>
  <c r="W1140" i="1" s="1"/>
  <c r="P1140" i="1"/>
  <c r="X1140" i="1" s="1"/>
  <c r="N1141" i="1"/>
  <c r="O1141" i="1"/>
  <c r="W1141" i="1" s="1"/>
  <c r="P1141" i="1"/>
  <c r="X1141" i="1" s="1"/>
  <c r="N1142" i="1"/>
  <c r="O1142" i="1"/>
  <c r="P1142" i="1"/>
  <c r="N1143" i="1"/>
  <c r="O1143" i="1"/>
  <c r="P1143" i="1"/>
  <c r="X1143" i="1" s="1"/>
  <c r="N1144" i="1"/>
  <c r="O1144" i="1"/>
  <c r="W1144" i="1" s="1"/>
  <c r="P1144" i="1"/>
  <c r="X1144" i="1" s="1"/>
  <c r="N1145" i="1"/>
  <c r="O1145" i="1"/>
  <c r="W1145" i="1" s="1"/>
  <c r="P1145" i="1"/>
  <c r="X1145" i="1" s="1"/>
  <c r="N1146" i="1"/>
  <c r="L1146" i="1" s="1"/>
  <c r="O1146" i="1"/>
  <c r="W1146" i="1" s="1"/>
  <c r="P1146" i="1"/>
  <c r="N1147" i="1"/>
  <c r="L1147" i="1" s="1"/>
  <c r="R1147" i="1" s="1"/>
  <c r="S1147" i="1" s="1"/>
  <c r="T1147" i="1" s="1"/>
  <c r="O1147" i="1"/>
  <c r="W1147" i="1" s="1"/>
  <c r="P1147" i="1"/>
  <c r="X1147" i="1" s="1"/>
  <c r="N1148" i="1"/>
  <c r="L1148" i="1" s="1"/>
  <c r="Q1148" i="1" s="1"/>
  <c r="O1148" i="1"/>
  <c r="W1148" i="1" s="1"/>
  <c r="P1148" i="1"/>
  <c r="X1148" i="1" s="1"/>
  <c r="N1149" i="1"/>
  <c r="O1149" i="1"/>
  <c r="W1149" i="1" s="1"/>
  <c r="P1149" i="1"/>
  <c r="N1150" i="1"/>
  <c r="O1150" i="1"/>
  <c r="W1150" i="1" s="1"/>
  <c r="P1150" i="1"/>
  <c r="N1151" i="1"/>
  <c r="L1151" i="1" s="1"/>
  <c r="O1151" i="1"/>
  <c r="W1151" i="1" s="1"/>
  <c r="P1151" i="1"/>
  <c r="X1151" i="1" s="1"/>
  <c r="N1152" i="1"/>
  <c r="O1152" i="1"/>
  <c r="W1152" i="1" s="1"/>
  <c r="P1152" i="1"/>
  <c r="N1153" i="1"/>
  <c r="L1153" i="1" s="1"/>
  <c r="O1153" i="1"/>
  <c r="P1153" i="1"/>
  <c r="X1153" i="1" s="1"/>
  <c r="N1154" i="1"/>
  <c r="L1154" i="1" s="1"/>
  <c r="O1154" i="1"/>
  <c r="W1154" i="1" s="1"/>
  <c r="P1154" i="1"/>
  <c r="N1155" i="1"/>
  <c r="L1155" i="1" s="1"/>
  <c r="R1155" i="1" s="1"/>
  <c r="S1155" i="1" s="1"/>
  <c r="T1155" i="1" s="1"/>
  <c r="O1155" i="1"/>
  <c r="P1155" i="1"/>
  <c r="X1155" i="1" s="1"/>
  <c r="N1156" i="1"/>
  <c r="L1156" i="1" s="1"/>
  <c r="O1156" i="1"/>
  <c r="P1156" i="1"/>
  <c r="X1156" i="1" s="1"/>
  <c r="N1157" i="1"/>
  <c r="O1157" i="1"/>
  <c r="W1157" i="1" s="1"/>
  <c r="P1157" i="1"/>
  <c r="X1157" i="1" s="1"/>
  <c r="N1158" i="1"/>
  <c r="O1158" i="1"/>
  <c r="P1158" i="1"/>
  <c r="X1158" i="1" s="1"/>
  <c r="N1159" i="1"/>
  <c r="O1159" i="1"/>
  <c r="W1159" i="1" s="1"/>
  <c r="P1159" i="1"/>
  <c r="X1159" i="1" s="1"/>
  <c r="N1160" i="1"/>
  <c r="O1160" i="1"/>
  <c r="W1160" i="1" s="1"/>
  <c r="P1160" i="1"/>
  <c r="X1160" i="1" s="1"/>
  <c r="N1161" i="1"/>
  <c r="O1161" i="1"/>
  <c r="P1161" i="1"/>
  <c r="X1161" i="1" s="1"/>
  <c r="N1162" i="1"/>
  <c r="L1162" i="1" s="1"/>
  <c r="Q1162" i="1" s="1"/>
  <c r="O1162" i="1"/>
  <c r="W1162" i="1" s="1"/>
  <c r="P1162" i="1"/>
  <c r="N1163" i="1"/>
  <c r="L1163" i="1" s="1"/>
  <c r="O1163" i="1"/>
  <c r="W1163" i="1" s="1"/>
  <c r="P1163" i="1"/>
  <c r="X1163" i="1" s="1"/>
  <c r="N1164" i="1"/>
  <c r="L1164" i="1" s="1"/>
  <c r="Q1164" i="1" s="1"/>
  <c r="O1164" i="1"/>
  <c r="P1164" i="1"/>
  <c r="X1164" i="1" s="1"/>
  <c r="N1165" i="1"/>
  <c r="L1165" i="1" s="1"/>
  <c r="O1165" i="1"/>
  <c r="P1165" i="1"/>
  <c r="X1165" i="1" s="1"/>
  <c r="N1166" i="1"/>
  <c r="O1166" i="1"/>
  <c r="W1166" i="1" s="1"/>
  <c r="P1166" i="1"/>
  <c r="N1167" i="1"/>
  <c r="O1167" i="1"/>
  <c r="P1167" i="1"/>
  <c r="X1167" i="1" s="1"/>
  <c r="N1168" i="1"/>
  <c r="O1168" i="1"/>
  <c r="W1168" i="1" s="1"/>
  <c r="P1168" i="1"/>
  <c r="X1168" i="1" s="1"/>
  <c r="N1169" i="1"/>
  <c r="O1169" i="1"/>
  <c r="P1169" i="1"/>
  <c r="X1169" i="1" s="1"/>
  <c r="N1170" i="1"/>
  <c r="L1170" i="1" s="1"/>
  <c r="Q1170" i="1" s="1"/>
  <c r="O1170" i="1"/>
  <c r="W1170" i="1" s="1"/>
  <c r="P1170" i="1"/>
  <c r="N1171" i="1"/>
  <c r="O1171" i="1"/>
  <c r="W1171" i="1" s="1"/>
  <c r="P1171" i="1"/>
  <c r="X1171" i="1" s="1"/>
  <c r="N1172" i="1"/>
  <c r="O1172" i="1"/>
  <c r="P1172" i="1"/>
  <c r="X1172" i="1" s="1"/>
  <c r="N1173" i="1"/>
  <c r="O1173" i="1"/>
  <c r="P1173" i="1"/>
  <c r="X1173" i="1" s="1"/>
  <c r="N1174" i="1"/>
  <c r="O1174" i="1"/>
  <c r="W1174" i="1" s="1"/>
  <c r="P1174" i="1"/>
  <c r="N1175" i="1"/>
  <c r="L1175" i="1" s="1"/>
  <c r="R1175" i="1" s="1"/>
  <c r="S1175" i="1" s="1"/>
  <c r="T1175" i="1" s="1"/>
  <c r="O1175" i="1"/>
  <c r="W1175" i="1" s="1"/>
  <c r="P1175" i="1"/>
  <c r="X1175" i="1" s="1"/>
  <c r="N1176" i="1"/>
  <c r="O1176" i="1"/>
  <c r="W1176" i="1" s="1"/>
  <c r="P1176" i="1"/>
  <c r="X1176" i="1" s="1"/>
  <c r="N1177" i="1"/>
  <c r="O1177" i="1"/>
  <c r="P1177" i="1"/>
  <c r="X1177" i="1" s="1"/>
  <c r="N1178" i="1"/>
  <c r="L1178" i="1" s="1"/>
  <c r="O1178" i="1"/>
  <c r="W1178" i="1" s="1"/>
  <c r="P1178" i="1"/>
  <c r="N1179" i="1"/>
  <c r="L1179" i="1" s="1"/>
  <c r="O1179" i="1"/>
  <c r="P1179" i="1"/>
  <c r="X1179" i="1" s="1"/>
  <c r="N1180" i="1"/>
  <c r="O1180" i="1"/>
  <c r="W1180" i="1" s="1"/>
  <c r="P1180" i="1"/>
  <c r="X1180" i="1" s="1"/>
  <c r="N1181" i="1"/>
  <c r="L1181" i="1" s="1"/>
  <c r="O1181" i="1"/>
  <c r="P1181" i="1"/>
  <c r="X1181" i="1" s="1"/>
  <c r="N1182" i="1"/>
  <c r="O1182" i="1"/>
  <c r="W1182" i="1" s="1"/>
  <c r="P1182" i="1"/>
  <c r="X1182" i="1" s="1"/>
  <c r="N1183" i="1"/>
  <c r="O1183" i="1"/>
  <c r="P1183" i="1"/>
  <c r="X1183" i="1" s="1"/>
  <c r="N1184" i="1"/>
  <c r="O1184" i="1"/>
  <c r="W1184" i="1" s="1"/>
  <c r="P1184" i="1"/>
  <c r="X1184" i="1" s="1"/>
  <c r="N1185" i="1"/>
  <c r="O1185" i="1"/>
  <c r="P1185" i="1"/>
  <c r="X1185" i="1" s="1"/>
  <c r="N1186" i="1"/>
  <c r="O1186" i="1"/>
  <c r="P1186" i="1"/>
  <c r="X1186" i="1" s="1"/>
  <c r="N1187" i="1"/>
  <c r="L1187" i="1" s="1"/>
  <c r="O1187" i="1"/>
  <c r="P1187" i="1"/>
  <c r="X1187" i="1" s="1"/>
  <c r="N1188" i="1"/>
  <c r="O1188" i="1"/>
  <c r="P1188" i="1"/>
  <c r="X1188" i="1" s="1"/>
  <c r="N1189" i="1"/>
  <c r="O1189" i="1"/>
  <c r="W1189" i="1" s="1"/>
  <c r="P1189" i="1"/>
  <c r="X1189" i="1" s="1"/>
  <c r="N1190" i="1"/>
  <c r="O1190" i="1"/>
  <c r="W1190" i="1" s="1"/>
  <c r="P1190" i="1"/>
  <c r="X1190" i="1" s="1"/>
  <c r="N1191" i="1"/>
  <c r="O1191" i="1"/>
  <c r="W1191" i="1" s="1"/>
  <c r="P1191" i="1"/>
  <c r="X1191" i="1" s="1"/>
  <c r="N1192" i="1"/>
  <c r="O1192" i="1"/>
  <c r="W1192" i="1" s="1"/>
  <c r="P1192" i="1"/>
  <c r="X1192" i="1" s="1"/>
  <c r="N1193" i="1"/>
  <c r="L1193" i="1" s="1"/>
  <c r="O1193" i="1"/>
  <c r="W1193" i="1" s="1"/>
  <c r="P1193" i="1"/>
  <c r="N1194" i="1"/>
  <c r="L1194" i="1" s="1"/>
  <c r="Q1194" i="1" s="1"/>
  <c r="O1194" i="1"/>
  <c r="W1194" i="1" s="1"/>
  <c r="P1194" i="1"/>
  <c r="X1194" i="1" s="1"/>
  <c r="N1195" i="1"/>
  <c r="L1195" i="1" s="1"/>
  <c r="O1195" i="1"/>
  <c r="W1195" i="1" s="1"/>
  <c r="P1195" i="1"/>
  <c r="X1195" i="1" s="1"/>
  <c r="N1196" i="1"/>
  <c r="O1196" i="1"/>
  <c r="P1196" i="1"/>
  <c r="X1196" i="1" s="1"/>
  <c r="N1197" i="1"/>
  <c r="L1197" i="1" s="1"/>
  <c r="O1197" i="1"/>
  <c r="P1197" i="1"/>
  <c r="X1197" i="1" s="1"/>
  <c r="N1198" i="1"/>
  <c r="O1198" i="1"/>
  <c r="P1198" i="1"/>
  <c r="X1198" i="1" s="1"/>
  <c r="N1199" i="1"/>
  <c r="L1199" i="1" s="1"/>
  <c r="Q1199" i="1" s="1"/>
  <c r="O1199" i="1"/>
  <c r="W1199" i="1" s="1"/>
  <c r="P1199" i="1"/>
  <c r="N1200" i="1"/>
  <c r="O1200" i="1"/>
  <c r="W1200" i="1" s="1"/>
  <c r="P1200" i="1"/>
  <c r="X1200" i="1" s="1"/>
  <c r="N1201" i="1"/>
  <c r="O1201" i="1"/>
  <c r="P1201" i="1"/>
  <c r="N1202" i="1"/>
  <c r="L1202" i="1" s="1"/>
  <c r="Q1202" i="1" s="1"/>
  <c r="O1202" i="1"/>
  <c r="W1202" i="1" s="1"/>
  <c r="P1202" i="1"/>
  <c r="X1202" i="1" s="1"/>
  <c r="N1203" i="1"/>
  <c r="L1203" i="1" s="1"/>
  <c r="R1203" i="1" s="1"/>
  <c r="S1203" i="1" s="1"/>
  <c r="T1203" i="1" s="1"/>
  <c r="O1203" i="1"/>
  <c r="W1203" i="1" s="1"/>
  <c r="P1203" i="1"/>
  <c r="N1204" i="1"/>
  <c r="O1204" i="1"/>
  <c r="P1204" i="1"/>
  <c r="X1204" i="1" s="1"/>
  <c r="N1205" i="1"/>
  <c r="L1205" i="1" s="1"/>
  <c r="O1205" i="1"/>
  <c r="W1205" i="1" s="1"/>
  <c r="P1205" i="1"/>
  <c r="N1206" i="1"/>
  <c r="O1206" i="1"/>
  <c r="W1206" i="1" s="1"/>
  <c r="P1206" i="1"/>
  <c r="X1206" i="1" s="1"/>
  <c r="N1207" i="1"/>
  <c r="L1207" i="1" s="1"/>
  <c r="Q1207" i="1" s="1"/>
  <c r="O1207" i="1"/>
  <c r="W1207" i="1" s="1"/>
  <c r="P1207" i="1"/>
  <c r="X1207" i="1" s="1"/>
  <c r="N1208" i="1"/>
  <c r="L1208" i="1" s="1"/>
  <c r="O1208" i="1"/>
  <c r="W1208" i="1" s="1"/>
  <c r="P1208" i="1"/>
  <c r="X1208" i="1" s="1"/>
  <c r="N1209" i="1"/>
  <c r="L1209" i="1" s="1"/>
  <c r="R1209" i="1" s="1"/>
  <c r="S1209" i="1" s="1"/>
  <c r="T1209" i="1" s="1"/>
  <c r="O1209" i="1"/>
  <c r="P1209" i="1"/>
  <c r="X1209" i="1" s="1"/>
  <c r="N1210" i="1"/>
  <c r="L1210" i="1" s="1"/>
  <c r="O1210" i="1"/>
  <c r="P1210" i="1"/>
  <c r="X1210" i="1" s="1"/>
  <c r="N1211" i="1"/>
  <c r="O1211" i="1"/>
  <c r="W1211" i="1" s="1"/>
  <c r="P1211" i="1"/>
  <c r="X1211" i="1" s="1"/>
  <c r="N1212" i="1"/>
  <c r="L1212" i="1" s="1"/>
  <c r="Q1212" i="1" s="1"/>
  <c r="O1212" i="1"/>
  <c r="P1212" i="1"/>
  <c r="X1212" i="1" s="1"/>
  <c r="N1213" i="1"/>
  <c r="L1213" i="1" s="1"/>
  <c r="Q1213" i="1" s="1"/>
  <c r="O1213" i="1"/>
  <c r="P1213" i="1"/>
  <c r="X1213" i="1" s="1"/>
  <c r="N1214" i="1"/>
  <c r="O1214" i="1"/>
  <c r="P1214" i="1"/>
  <c r="X1214" i="1" s="1"/>
  <c r="N1215" i="1"/>
  <c r="O1215" i="1"/>
  <c r="P1215" i="1"/>
  <c r="X1215" i="1" s="1"/>
  <c r="N1216" i="1"/>
  <c r="L1216" i="1" s="1"/>
  <c r="O1216" i="1"/>
  <c r="W1216" i="1" s="1"/>
  <c r="P1216" i="1"/>
  <c r="N1217" i="1"/>
  <c r="L1217" i="1" s="1"/>
  <c r="O1217" i="1"/>
  <c r="W1217" i="1" s="1"/>
  <c r="P1217" i="1"/>
  <c r="X1217" i="1" s="1"/>
  <c r="N1218" i="1"/>
  <c r="L1218" i="1" s="1"/>
  <c r="O1218" i="1"/>
  <c r="W1218" i="1" s="1"/>
  <c r="P1218" i="1"/>
  <c r="N1219" i="1"/>
  <c r="O1219" i="1"/>
  <c r="W1219" i="1" s="1"/>
  <c r="P1219" i="1"/>
  <c r="X1219" i="1" s="1"/>
  <c r="N1220" i="1"/>
  <c r="L1220" i="1" s="1"/>
  <c r="O1220" i="1"/>
  <c r="P1220" i="1"/>
  <c r="X1220" i="1" s="1"/>
  <c r="N1221" i="1"/>
  <c r="O1221" i="1"/>
  <c r="W1221" i="1" s="1"/>
  <c r="P1221" i="1"/>
  <c r="N1222" i="1"/>
  <c r="O1222" i="1"/>
  <c r="W1222" i="1" s="1"/>
  <c r="P1222" i="1"/>
  <c r="X1222" i="1" s="1"/>
  <c r="N1223" i="1"/>
  <c r="L1223" i="1" s="1"/>
  <c r="O1223" i="1"/>
  <c r="W1223" i="1" s="1"/>
  <c r="P1223" i="1"/>
  <c r="N1224" i="1"/>
  <c r="L1224" i="1" s="1"/>
  <c r="R1224" i="1" s="1"/>
  <c r="S1224" i="1" s="1"/>
  <c r="T1224" i="1" s="1"/>
  <c r="O1224" i="1"/>
  <c r="W1224" i="1" s="1"/>
  <c r="P1224" i="1"/>
  <c r="N1225" i="1"/>
  <c r="L1225" i="1" s="1"/>
  <c r="Q1225" i="1" s="1"/>
  <c r="O1225" i="1"/>
  <c r="P1225" i="1"/>
  <c r="X1225" i="1" s="1"/>
  <c r="N1226" i="1"/>
  <c r="L1226" i="1" s="1"/>
  <c r="O1226" i="1"/>
  <c r="W1226" i="1" s="1"/>
  <c r="P1226" i="1"/>
  <c r="N1227" i="1"/>
  <c r="O1227" i="1"/>
  <c r="P1227" i="1"/>
  <c r="X1227" i="1" s="1"/>
  <c r="N1228" i="1"/>
  <c r="L1228" i="1" s="1"/>
  <c r="O1228" i="1"/>
  <c r="W1228" i="1" s="1"/>
  <c r="P1228" i="1"/>
  <c r="X1228" i="1" s="1"/>
  <c r="N1229" i="1"/>
  <c r="O1229" i="1"/>
  <c r="W1229" i="1" s="1"/>
  <c r="P1229" i="1"/>
  <c r="N1230" i="1"/>
  <c r="O1230" i="1"/>
  <c r="W1230" i="1" s="1"/>
  <c r="P1230" i="1"/>
  <c r="X1230" i="1" s="1"/>
  <c r="N1231" i="1"/>
  <c r="L1231" i="1" s="1"/>
  <c r="Q1231" i="1" s="1"/>
  <c r="O1231" i="1"/>
  <c r="W1231" i="1" s="1"/>
  <c r="P1231" i="1"/>
  <c r="X1231" i="1" s="1"/>
  <c r="N1232" i="1"/>
  <c r="L1232" i="1" s="1"/>
  <c r="O1232" i="1"/>
  <c r="W1232" i="1" s="1"/>
  <c r="P1232" i="1"/>
  <c r="N1233" i="1"/>
  <c r="L1233" i="1" s="1"/>
  <c r="Q1233" i="1" s="1"/>
  <c r="O1233" i="1"/>
  <c r="P1233" i="1"/>
  <c r="X1233" i="1" s="1"/>
  <c r="N1234" i="1"/>
  <c r="L1234" i="1" s="1"/>
  <c r="O1234" i="1"/>
  <c r="P1234" i="1"/>
  <c r="X1234" i="1" s="1"/>
  <c r="N1235" i="1"/>
  <c r="O1235" i="1"/>
  <c r="P1235" i="1"/>
  <c r="X1235" i="1" s="1"/>
  <c r="N1236" i="1"/>
  <c r="L1236" i="1" s="1"/>
  <c r="O1236" i="1"/>
  <c r="W1236" i="1" s="1"/>
  <c r="P1236" i="1"/>
  <c r="X1236" i="1" s="1"/>
  <c r="N1237" i="1"/>
  <c r="O1237" i="1"/>
  <c r="W1237" i="1" s="1"/>
  <c r="P1237" i="1"/>
  <c r="X1237" i="1" s="1"/>
  <c r="N1238" i="1"/>
  <c r="O1238" i="1"/>
  <c r="P1238" i="1"/>
  <c r="X1238" i="1" s="1"/>
  <c r="N1239" i="1"/>
  <c r="L1239" i="1" s="1"/>
  <c r="O1239" i="1"/>
  <c r="W1239" i="1" s="1"/>
  <c r="P1239" i="1"/>
  <c r="N1240" i="1"/>
  <c r="L1240" i="1" s="1"/>
  <c r="R1240" i="1" s="1"/>
  <c r="S1240" i="1" s="1"/>
  <c r="T1240" i="1" s="1"/>
  <c r="O1240" i="1"/>
  <c r="W1240" i="1" s="1"/>
  <c r="P1240" i="1"/>
  <c r="N1241" i="1"/>
  <c r="L1241" i="1" s="1"/>
  <c r="Q1241" i="1" s="1"/>
  <c r="O1241" i="1"/>
  <c r="P1241" i="1"/>
  <c r="X1241" i="1" s="1"/>
  <c r="N1242" i="1"/>
  <c r="L1242" i="1" s="1"/>
  <c r="O1242" i="1"/>
  <c r="P1242" i="1"/>
  <c r="X1242" i="1" s="1"/>
  <c r="N1243" i="1"/>
  <c r="O1243" i="1"/>
  <c r="P1243" i="1"/>
  <c r="X1243" i="1" s="1"/>
  <c r="N1244" i="1"/>
  <c r="L1244" i="1" s="1"/>
  <c r="O1244" i="1"/>
  <c r="P1244" i="1"/>
  <c r="X1244" i="1" s="1"/>
  <c r="N1245" i="1"/>
  <c r="O1245" i="1"/>
  <c r="W1245" i="1" s="1"/>
  <c r="P1245" i="1"/>
  <c r="X1245" i="1" s="1"/>
  <c r="N1246" i="1"/>
  <c r="O1246" i="1"/>
  <c r="W1246" i="1" s="1"/>
  <c r="P1246" i="1"/>
  <c r="X1246" i="1" s="1"/>
  <c r="N1247" i="1"/>
  <c r="L1247" i="1" s="1"/>
  <c r="O1247" i="1"/>
  <c r="P1247" i="1"/>
  <c r="X1247" i="1" s="1"/>
  <c r="N1248" i="1"/>
  <c r="L1248" i="1" s="1"/>
  <c r="R1248" i="1" s="1"/>
  <c r="S1248" i="1" s="1"/>
  <c r="T1248" i="1" s="1"/>
  <c r="O1248" i="1"/>
  <c r="P1248" i="1"/>
  <c r="X1248" i="1" s="1"/>
  <c r="N1249" i="1"/>
  <c r="L1249" i="1" s="1"/>
  <c r="Q1249" i="1" s="1"/>
  <c r="O1249" i="1"/>
  <c r="P1249" i="1"/>
  <c r="X1249" i="1" s="1"/>
  <c r="N1250" i="1"/>
  <c r="L1250" i="1" s="1"/>
  <c r="O1250" i="1"/>
  <c r="P1250" i="1"/>
  <c r="X1250" i="1" s="1"/>
  <c r="N1251" i="1"/>
  <c r="O1251" i="1"/>
  <c r="P1251" i="1"/>
  <c r="X1251" i="1" s="1"/>
  <c r="N1252" i="1"/>
  <c r="L1252" i="1" s="1"/>
  <c r="O1252" i="1"/>
  <c r="P1252" i="1"/>
  <c r="X1252" i="1" s="1"/>
  <c r="N1253" i="1"/>
  <c r="O1253" i="1"/>
  <c r="W1253" i="1" s="1"/>
  <c r="P1253" i="1"/>
  <c r="X1253" i="1" s="1"/>
  <c r="N1254" i="1"/>
  <c r="O1254" i="1"/>
  <c r="P1254" i="1"/>
  <c r="X1254" i="1" s="1"/>
  <c r="N1255" i="1"/>
  <c r="L1255" i="1" s="1"/>
  <c r="O1255" i="1"/>
  <c r="W1255" i="1" s="1"/>
  <c r="P1255" i="1"/>
  <c r="N1256" i="1"/>
  <c r="L1256" i="1" s="1"/>
  <c r="R1256" i="1" s="1"/>
  <c r="S1256" i="1" s="1"/>
  <c r="T1256" i="1" s="1"/>
  <c r="O1256" i="1"/>
  <c r="W1256" i="1" s="1"/>
  <c r="P1256" i="1"/>
  <c r="N1257" i="1"/>
  <c r="L1257" i="1" s="1"/>
  <c r="Q1257" i="1" s="1"/>
  <c r="O1257" i="1"/>
  <c r="P1257" i="1"/>
  <c r="X1257" i="1" s="1"/>
  <c r="N1258" i="1"/>
  <c r="L1258" i="1" s="1"/>
  <c r="O1258" i="1"/>
  <c r="P1258" i="1"/>
  <c r="X1258" i="1" s="1"/>
  <c r="N1259" i="1"/>
  <c r="O1259" i="1"/>
  <c r="P1259" i="1"/>
  <c r="X1259" i="1" s="1"/>
  <c r="N1260" i="1"/>
  <c r="L1260" i="1" s="1"/>
  <c r="O1260" i="1"/>
  <c r="P1260" i="1"/>
  <c r="X1260" i="1" s="1"/>
  <c r="N1261" i="1"/>
  <c r="O1261" i="1"/>
  <c r="W1261" i="1" s="1"/>
  <c r="P1261" i="1"/>
  <c r="X1261" i="1" s="1"/>
  <c r="N1262" i="1"/>
  <c r="O1262" i="1"/>
  <c r="W1262" i="1" s="1"/>
  <c r="P1262" i="1"/>
  <c r="X1262" i="1" s="1"/>
  <c r="N1263" i="1"/>
  <c r="O1263" i="1"/>
  <c r="P1263" i="1"/>
  <c r="X1263" i="1" s="1"/>
  <c r="N1264" i="1"/>
  <c r="L1264" i="1" s="1"/>
  <c r="R1264" i="1" s="1"/>
  <c r="S1264" i="1" s="1"/>
  <c r="T1264" i="1" s="1"/>
  <c r="O1264" i="1"/>
  <c r="P1264" i="1"/>
  <c r="X1264" i="1" s="1"/>
  <c r="N1265" i="1"/>
  <c r="L1265" i="1" s="1"/>
  <c r="Q1265" i="1" s="1"/>
  <c r="O1265" i="1"/>
  <c r="P1265" i="1"/>
  <c r="X1265" i="1" s="1"/>
  <c r="N1266" i="1"/>
  <c r="L1266" i="1" s="1"/>
  <c r="O1266" i="1"/>
  <c r="P1266" i="1"/>
  <c r="X1266" i="1" s="1"/>
  <c r="N1267" i="1"/>
  <c r="O1267" i="1"/>
  <c r="P1267" i="1"/>
  <c r="X1267" i="1" s="1"/>
  <c r="N1268" i="1"/>
  <c r="L1268" i="1" s="1"/>
  <c r="O1268" i="1"/>
  <c r="P1268" i="1"/>
  <c r="X1268" i="1" s="1"/>
  <c r="N1269" i="1"/>
  <c r="O1269" i="1"/>
  <c r="W1269" i="1" s="1"/>
  <c r="P1269" i="1"/>
  <c r="X1269" i="1" s="1"/>
  <c r="N1270" i="1"/>
  <c r="O1270" i="1"/>
  <c r="W1270" i="1" s="1"/>
  <c r="P1270" i="1"/>
  <c r="X1270" i="1" s="1"/>
  <c r="N1271" i="1"/>
  <c r="L1271" i="1" s="1"/>
  <c r="O1271" i="1"/>
  <c r="W1271" i="1" s="1"/>
  <c r="P1271" i="1"/>
  <c r="N1272" i="1"/>
  <c r="L1272" i="1" s="1"/>
  <c r="R1272" i="1" s="1"/>
  <c r="S1272" i="1" s="1"/>
  <c r="T1272" i="1" s="1"/>
  <c r="O1272" i="1"/>
  <c r="W1272" i="1" s="1"/>
  <c r="P1272" i="1"/>
  <c r="N1273" i="1"/>
  <c r="L1273" i="1" s="1"/>
  <c r="Q1273" i="1" s="1"/>
  <c r="O1273" i="1"/>
  <c r="P1273" i="1"/>
  <c r="X1273" i="1" s="1"/>
  <c r="N1274" i="1"/>
  <c r="O1274" i="1"/>
  <c r="P1274" i="1"/>
  <c r="X1274" i="1" s="1"/>
  <c r="N1275" i="1"/>
  <c r="O1275" i="1"/>
  <c r="P1275" i="1"/>
  <c r="X1275" i="1" s="1"/>
  <c r="N1276" i="1"/>
  <c r="O1276" i="1"/>
  <c r="P1276" i="1"/>
  <c r="X1276" i="1" s="1"/>
  <c r="N1277" i="1"/>
  <c r="O1277" i="1"/>
  <c r="W1277" i="1" s="1"/>
  <c r="P1277" i="1"/>
  <c r="X1277" i="1" s="1"/>
  <c r="N1278" i="1"/>
  <c r="O1278" i="1"/>
  <c r="W1278" i="1" s="1"/>
  <c r="P1278" i="1"/>
  <c r="X1278" i="1" s="1"/>
  <c r="N1279" i="1"/>
  <c r="L1279" i="1" s="1"/>
  <c r="O1279" i="1"/>
  <c r="P1279" i="1"/>
  <c r="X1279" i="1" s="1"/>
  <c r="N1280" i="1"/>
  <c r="O1280" i="1"/>
  <c r="P1280" i="1"/>
  <c r="X1280" i="1" s="1"/>
  <c r="N1281" i="1"/>
  <c r="L1281" i="1" s="1"/>
  <c r="O1281" i="1"/>
  <c r="P1281" i="1"/>
  <c r="X1281" i="1" s="1"/>
  <c r="N1282" i="1"/>
  <c r="L1282" i="1" s="1"/>
  <c r="O1282" i="1"/>
  <c r="P1282" i="1"/>
  <c r="X1282" i="1" s="1"/>
  <c r="N1283" i="1"/>
  <c r="O1283" i="1"/>
  <c r="P1283" i="1"/>
  <c r="X1283" i="1" s="1"/>
  <c r="N1284" i="1"/>
  <c r="O1284" i="1"/>
  <c r="P1284" i="1"/>
  <c r="X1284" i="1" s="1"/>
  <c r="N1285" i="1"/>
  <c r="O1285" i="1"/>
  <c r="W1285" i="1" s="1"/>
  <c r="P1285" i="1"/>
  <c r="X1285" i="1" s="1"/>
  <c r="N1286" i="1"/>
  <c r="O1286" i="1"/>
  <c r="W1286" i="1" s="1"/>
  <c r="P1286" i="1"/>
  <c r="X1286" i="1" s="1"/>
  <c r="N1287" i="1"/>
  <c r="O1287" i="1"/>
  <c r="P1287" i="1"/>
  <c r="N1288" i="1"/>
  <c r="L1288" i="1" s="1"/>
  <c r="R1288" i="1" s="1"/>
  <c r="S1288" i="1" s="1"/>
  <c r="T1288" i="1" s="1"/>
  <c r="O1288" i="1"/>
  <c r="P1288" i="1"/>
  <c r="X1288" i="1" s="1"/>
  <c r="N1289" i="1"/>
  <c r="L1289" i="1" s="1"/>
  <c r="O1289" i="1"/>
  <c r="P1289" i="1"/>
  <c r="X1289" i="1" s="1"/>
  <c r="N1290" i="1"/>
  <c r="L1290" i="1" s="1"/>
  <c r="O1290" i="1"/>
  <c r="P1290" i="1"/>
  <c r="X1290" i="1" s="1"/>
  <c r="N1291" i="1"/>
  <c r="O1291" i="1"/>
  <c r="P1291" i="1"/>
  <c r="X1291" i="1" s="1"/>
  <c r="N1292" i="1"/>
  <c r="L1292" i="1" s="1"/>
  <c r="O1292" i="1"/>
  <c r="P1292" i="1"/>
  <c r="X1292" i="1" s="1"/>
  <c r="N1293" i="1"/>
  <c r="O1293" i="1"/>
  <c r="W1293" i="1" s="1"/>
  <c r="P1293" i="1"/>
  <c r="X1293" i="1" s="1"/>
  <c r="N1294" i="1"/>
  <c r="O1294" i="1"/>
  <c r="W1294" i="1" s="1"/>
  <c r="P1294" i="1"/>
  <c r="X1294" i="1" s="1"/>
  <c r="N1295" i="1"/>
  <c r="L1295" i="1" s="1"/>
  <c r="O1295" i="1"/>
  <c r="P1295" i="1"/>
  <c r="X1295" i="1" s="1"/>
  <c r="N1296" i="1"/>
  <c r="O1296" i="1"/>
  <c r="P1296" i="1"/>
  <c r="X1296" i="1" s="1"/>
  <c r="N1297" i="1"/>
  <c r="L1297" i="1" s="1"/>
  <c r="Q1297" i="1" s="1"/>
  <c r="O1297" i="1"/>
  <c r="P1297" i="1"/>
  <c r="X1297" i="1" s="1"/>
  <c r="N1298" i="1"/>
  <c r="L1298" i="1" s="1"/>
  <c r="O1298" i="1"/>
  <c r="P1298" i="1"/>
  <c r="X1298" i="1" s="1"/>
  <c r="N1299" i="1"/>
  <c r="O1299" i="1"/>
  <c r="P1299" i="1"/>
  <c r="X1299" i="1" s="1"/>
  <c r="N1300" i="1"/>
  <c r="L1300" i="1" s="1"/>
  <c r="O1300" i="1"/>
  <c r="P1300" i="1"/>
  <c r="X1300" i="1" s="1"/>
  <c r="N1301" i="1"/>
  <c r="O1301" i="1"/>
  <c r="W1301" i="1" s="1"/>
  <c r="P1301" i="1"/>
  <c r="X1301" i="1" s="1"/>
  <c r="N1302" i="1"/>
  <c r="O1302" i="1"/>
  <c r="W1302" i="1" s="1"/>
  <c r="P1302" i="1"/>
  <c r="X1302" i="1" s="1"/>
  <c r="N1303" i="1"/>
  <c r="O1303" i="1"/>
  <c r="W1303" i="1" s="1"/>
  <c r="P1303" i="1"/>
  <c r="X1303" i="1" s="1"/>
  <c r="N1304" i="1"/>
  <c r="O1304" i="1"/>
  <c r="W1304" i="1" s="1"/>
  <c r="P1304" i="1"/>
  <c r="X1304" i="1" s="1"/>
  <c r="N1305" i="1"/>
  <c r="L1305" i="1" s="1"/>
  <c r="O1305" i="1"/>
  <c r="W1305" i="1" s="1"/>
  <c r="P1305" i="1"/>
  <c r="X1305" i="1" s="1"/>
  <c r="N1306" i="1"/>
  <c r="O1306" i="1"/>
  <c r="W1306" i="1" s="1"/>
  <c r="P1306" i="1"/>
  <c r="N1307" i="1"/>
  <c r="O1307" i="1"/>
  <c r="P1307" i="1"/>
  <c r="X1307" i="1" s="1"/>
  <c r="N1308" i="1"/>
  <c r="L1308" i="1" s="1"/>
  <c r="O1308" i="1"/>
  <c r="P1308" i="1"/>
  <c r="X1308" i="1" s="1"/>
  <c r="N1309" i="1"/>
  <c r="O1309" i="1"/>
  <c r="W1309" i="1" s="1"/>
  <c r="P1309" i="1"/>
  <c r="X1309" i="1" s="1"/>
  <c r="N1310" i="1"/>
  <c r="O1310" i="1"/>
  <c r="W1310" i="1" s="1"/>
  <c r="P1310" i="1"/>
  <c r="X1310" i="1" s="1"/>
  <c r="N1311" i="1"/>
  <c r="O1311" i="1"/>
  <c r="P1311" i="1"/>
  <c r="X1311" i="1" s="1"/>
  <c r="N1312" i="1"/>
  <c r="L1312" i="1" s="1"/>
  <c r="R1312" i="1" s="1"/>
  <c r="S1312" i="1" s="1"/>
  <c r="T1312" i="1" s="1"/>
  <c r="O1312" i="1"/>
  <c r="W1312" i="1" s="1"/>
  <c r="P1312" i="1"/>
  <c r="X1312" i="1" s="1"/>
  <c r="N1313" i="1"/>
  <c r="L1313" i="1" s="1"/>
  <c r="Q1313" i="1" s="1"/>
  <c r="O1313" i="1"/>
  <c r="W1313" i="1" s="1"/>
  <c r="P1313" i="1"/>
  <c r="X1313" i="1" s="1"/>
  <c r="N1314" i="1"/>
  <c r="O1314" i="1"/>
  <c r="W1314" i="1" s="1"/>
  <c r="P1314" i="1"/>
  <c r="N1315" i="1"/>
  <c r="O1315" i="1"/>
  <c r="P1315" i="1"/>
  <c r="X1315" i="1" s="1"/>
  <c r="N1316" i="1"/>
  <c r="O1316" i="1"/>
  <c r="W1316" i="1" s="1"/>
  <c r="P1316" i="1"/>
  <c r="X1316" i="1" s="1"/>
  <c r="N1317" i="1"/>
  <c r="O1317" i="1"/>
  <c r="W1317" i="1" s="1"/>
  <c r="P1317" i="1"/>
  <c r="N1318" i="1"/>
  <c r="O1318" i="1"/>
  <c r="W1318" i="1" s="1"/>
  <c r="P1318" i="1"/>
  <c r="X1318" i="1" s="1"/>
  <c r="N1319" i="1"/>
  <c r="L1319" i="1" s="1"/>
  <c r="O1319" i="1"/>
  <c r="W1319" i="1" s="1"/>
  <c r="P1319" i="1"/>
  <c r="N1320" i="1"/>
  <c r="L1320" i="1" s="1"/>
  <c r="O1320" i="1"/>
  <c r="W1320" i="1" s="1"/>
  <c r="P1320" i="1"/>
  <c r="N1321" i="1"/>
  <c r="L1321" i="1" s="1"/>
  <c r="Q1321" i="1" s="1"/>
  <c r="O1321" i="1"/>
  <c r="P1321" i="1"/>
  <c r="X1321" i="1" s="1"/>
  <c r="N1322" i="1"/>
  <c r="O1322" i="1"/>
  <c r="P1322" i="1"/>
  <c r="N1323" i="1"/>
  <c r="O1323" i="1"/>
  <c r="W1323" i="1" s="1"/>
  <c r="P1323" i="1"/>
  <c r="X1323" i="1" s="1"/>
  <c r="N1324" i="1"/>
  <c r="L1324" i="1" s="1"/>
  <c r="R1324" i="1" s="1"/>
  <c r="S1324" i="1" s="1"/>
  <c r="T1324" i="1" s="1"/>
  <c r="O1324" i="1"/>
  <c r="P1324" i="1"/>
  <c r="X1324" i="1" s="1"/>
  <c r="N1325" i="1"/>
  <c r="O1325" i="1"/>
  <c r="W1325" i="1" s="1"/>
  <c r="P1325" i="1"/>
  <c r="N1326" i="1"/>
  <c r="O1326" i="1"/>
  <c r="W1326" i="1" s="1"/>
  <c r="P1326" i="1"/>
  <c r="X1326" i="1" s="1"/>
  <c r="N1327" i="1"/>
  <c r="O1327" i="1"/>
  <c r="P1327" i="1"/>
  <c r="N1328" i="1"/>
  <c r="L1328" i="1" s="1"/>
  <c r="R1328" i="1" s="1"/>
  <c r="S1328" i="1" s="1"/>
  <c r="T1328" i="1" s="1"/>
  <c r="O1328" i="1"/>
  <c r="W1328" i="1" s="1"/>
  <c r="P1328" i="1"/>
  <c r="N1329" i="1"/>
  <c r="L1329" i="1" s="1"/>
  <c r="O1329" i="1"/>
  <c r="W1329" i="1" s="1"/>
  <c r="P1329" i="1"/>
  <c r="X1329" i="1" s="1"/>
  <c r="N1330" i="1"/>
  <c r="O1330" i="1"/>
  <c r="P1330" i="1"/>
  <c r="N1331" i="1"/>
  <c r="O1331" i="1"/>
  <c r="W1331" i="1" s="1"/>
  <c r="P1331" i="1"/>
  <c r="X1331" i="1" s="1"/>
  <c r="N1332" i="1"/>
  <c r="L1332" i="1" s="1"/>
  <c r="R1332" i="1" s="1"/>
  <c r="S1332" i="1" s="1"/>
  <c r="T1332" i="1" s="1"/>
  <c r="O1332" i="1"/>
  <c r="P1332" i="1"/>
  <c r="X1332" i="1" s="1"/>
  <c r="N1333" i="1"/>
  <c r="O1333" i="1"/>
  <c r="W1333" i="1" s="1"/>
  <c r="P1333" i="1"/>
  <c r="N1334" i="1"/>
  <c r="O1334" i="1"/>
  <c r="W1334" i="1" s="1"/>
  <c r="P1334" i="1"/>
  <c r="X1334" i="1" s="1"/>
  <c r="N1335" i="1"/>
  <c r="O1335" i="1"/>
  <c r="W1335" i="1" s="1"/>
  <c r="P1335" i="1"/>
  <c r="N1336" i="1"/>
  <c r="L1336" i="1" s="1"/>
  <c r="R1336" i="1" s="1"/>
  <c r="S1336" i="1" s="1"/>
  <c r="T1336" i="1" s="1"/>
  <c r="O1336" i="1"/>
  <c r="P1336" i="1"/>
  <c r="X1336" i="1" s="1"/>
  <c r="N1337" i="1"/>
  <c r="L1337" i="1" s="1"/>
  <c r="Q1337" i="1" s="1"/>
  <c r="O1337" i="1"/>
  <c r="W1337" i="1" s="1"/>
  <c r="P1337" i="1"/>
  <c r="X1337" i="1" s="1"/>
  <c r="N1338" i="1"/>
  <c r="O1338" i="1"/>
  <c r="P1338" i="1"/>
  <c r="N1339" i="1"/>
  <c r="O1339" i="1"/>
  <c r="W1339" i="1" s="1"/>
  <c r="P1339" i="1"/>
  <c r="N1340" i="1"/>
  <c r="O1340" i="1"/>
  <c r="P1340" i="1"/>
  <c r="X1340" i="1" s="1"/>
  <c r="N1341" i="1"/>
  <c r="O1341" i="1"/>
  <c r="W1341" i="1" s="1"/>
  <c r="P1341" i="1"/>
  <c r="N1342" i="1"/>
  <c r="O1342" i="1"/>
  <c r="W1342" i="1" s="1"/>
  <c r="P1342" i="1"/>
  <c r="X1342" i="1" s="1"/>
  <c r="N1343" i="1"/>
  <c r="O1343" i="1"/>
  <c r="W1343" i="1" s="1"/>
  <c r="P1343" i="1"/>
  <c r="N1344" i="1"/>
  <c r="O1344" i="1"/>
  <c r="W1344" i="1" s="1"/>
  <c r="P1344" i="1"/>
  <c r="X1344" i="1" s="1"/>
  <c r="N1345" i="1"/>
  <c r="L1345" i="1" s="1"/>
  <c r="Q1345" i="1" s="1"/>
  <c r="O1345" i="1"/>
  <c r="W1345" i="1" s="1"/>
  <c r="P1345" i="1"/>
  <c r="X1345" i="1" s="1"/>
  <c r="N1346" i="1"/>
  <c r="O1346" i="1"/>
  <c r="W1346" i="1" s="1"/>
  <c r="P1346" i="1"/>
  <c r="N1347" i="1"/>
  <c r="O1347" i="1"/>
  <c r="P1347" i="1"/>
  <c r="X1347" i="1" s="1"/>
  <c r="N1348" i="1"/>
  <c r="O1348" i="1"/>
  <c r="P1348" i="1"/>
  <c r="X1348" i="1" s="1"/>
  <c r="N1349" i="1"/>
  <c r="O1349" i="1"/>
  <c r="W1349" i="1" s="1"/>
  <c r="P1349" i="1"/>
  <c r="N1350" i="1"/>
  <c r="O1350" i="1"/>
  <c r="P1350" i="1"/>
  <c r="X1350" i="1" s="1"/>
  <c r="N1351" i="1"/>
  <c r="O1351" i="1"/>
  <c r="P1351" i="1"/>
  <c r="X1351" i="1" s="1"/>
  <c r="N1352" i="1"/>
  <c r="O1352" i="1"/>
  <c r="P1352" i="1"/>
  <c r="X1352" i="1" s="1"/>
  <c r="N1353" i="1"/>
  <c r="L1353" i="1" s="1"/>
  <c r="Q1353" i="1" s="1"/>
  <c r="O1353" i="1"/>
  <c r="W1353" i="1" s="1"/>
  <c r="P1353" i="1"/>
  <c r="X1353" i="1" s="1"/>
  <c r="N1354" i="1"/>
  <c r="O1354" i="1"/>
  <c r="P1354" i="1"/>
  <c r="N1355" i="1"/>
  <c r="O1355" i="1"/>
  <c r="P1355" i="1"/>
  <c r="X1355" i="1" s="1"/>
  <c r="N1356" i="1"/>
  <c r="L1356" i="1" s="1"/>
  <c r="Q1356" i="1" s="1"/>
  <c r="O1356" i="1"/>
  <c r="P1356" i="1"/>
  <c r="X1356" i="1" s="1"/>
  <c r="N1357" i="1"/>
  <c r="O1357" i="1"/>
  <c r="W1357" i="1" s="1"/>
  <c r="P1357" i="1"/>
  <c r="N1358" i="1"/>
  <c r="O1358" i="1"/>
  <c r="P1358" i="1"/>
  <c r="X1358" i="1" s="1"/>
  <c r="N1359" i="1"/>
  <c r="L1359" i="1" s="1"/>
  <c r="O1359" i="1"/>
  <c r="W1359" i="1" s="1"/>
  <c r="P1359" i="1"/>
  <c r="N1360" i="1"/>
  <c r="O1360" i="1"/>
  <c r="W1360" i="1" s="1"/>
  <c r="P1360" i="1"/>
  <c r="X1360" i="1" s="1"/>
  <c r="N1361" i="1"/>
  <c r="L1361" i="1" s="1"/>
  <c r="Q1361" i="1" s="1"/>
  <c r="O1361" i="1"/>
  <c r="P1361" i="1"/>
  <c r="X1361" i="1" s="1"/>
  <c r="N1362" i="1"/>
  <c r="O1362" i="1"/>
  <c r="W1362" i="1" s="1"/>
  <c r="P1362" i="1"/>
  <c r="N1363" i="1"/>
  <c r="O1363" i="1"/>
  <c r="W1363" i="1" s="1"/>
  <c r="P1363" i="1"/>
  <c r="X1363" i="1" s="1"/>
  <c r="N1364" i="1"/>
  <c r="O1364" i="1"/>
  <c r="P1364" i="1"/>
  <c r="X1364" i="1" s="1"/>
  <c r="N1365" i="1"/>
  <c r="O1365" i="1"/>
  <c r="W1365" i="1" s="1"/>
  <c r="P1365" i="1"/>
  <c r="N1366" i="1"/>
  <c r="O1366" i="1"/>
  <c r="W1366" i="1" s="1"/>
  <c r="P1366" i="1"/>
  <c r="X1366" i="1" s="1"/>
  <c r="N1367" i="1"/>
  <c r="L1367" i="1" s="1"/>
  <c r="O1367" i="1"/>
  <c r="P1367" i="1"/>
  <c r="X1367" i="1" s="1"/>
  <c r="N1368" i="1"/>
  <c r="O1368" i="1"/>
  <c r="P1368" i="1"/>
  <c r="X1368" i="1" s="1"/>
  <c r="N1369" i="1"/>
  <c r="L1369" i="1" s="1"/>
  <c r="O1369" i="1"/>
  <c r="W1369" i="1" s="1"/>
  <c r="P1369" i="1"/>
  <c r="X1369" i="1" s="1"/>
  <c r="N1370" i="1"/>
  <c r="O1370" i="1"/>
  <c r="P1370" i="1"/>
  <c r="X1370" i="1" s="1"/>
  <c r="N1371" i="1"/>
  <c r="O1371" i="1"/>
  <c r="W1371" i="1" s="1"/>
  <c r="P1371" i="1"/>
  <c r="X1371" i="1" s="1"/>
  <c r="N1372" i="1"/>
  <c r="L1372" i="1" s="1"/>
  <c r="O1372" i="1"/>
  <c r="P1372" i="1"/>
  <c r="X1372" i="1" s="1"/>
  <c r="N1373" i="1"/>
  <c r="O1373" i="1"/>
  <c r="W1373" i="1" s="1"/>
  <c r="P1373" i="1"/>
  <c r="X1373" i="1" s="1"/>
  <c r="N1374" i="1"/>
  <c r="O1374" i="1"/>
  <c r="P1374" i="1"/>
  <c r="X1374" i="1" s="1"/>
  <c r="N1375" i="1"/>
  <c r="O1375" i="1"/>
  <c r="W1375" i="1" s="1"/>
  <c r="P1375" i="1"/>
  <c r="X1375" i="1" s="1"/>
  <c r="N1376" i="1"/>
  <c r="O1376" i="1"/>
  <c r="P1376" i="1"/>
  <c r="X1376" i="1" s="1"/>
  <c r="N1377" i="1"/>
  <c r="L1377" i="1" s="1"/>
  <c r="O1377" i="1"/>
  <c r="W1377" i="1" s="1"/>
  <c r="P1377" i="1"/>
  <c r="X1377" i="1" s="1"/>
  <c r="N1378" i="1"/>
  <c r="O1378" i="1"/>
  <c r="W1378" i="1" s="1"/>
  <c r="P1378" i="1"/>
  <c r="N1379" i="1"/>
  <c r="O1379" i="1"/>
  <c r="P1379" i="1"/>
  <c r="X1379" i="1" s="1"/>
  <c r="N1380" i="1"/>
  <c r="L1380" i="1" s="1"/>
  <c r="Q1380" i="1" s="1"/>
  <c r="O1380" i="1"/>
  <c r="P1380" i="1"/>
  <c r="X1380" i="1" s="1"/>
  <c r="N1381" i="1"/>
  <c r="O1381" i="1"/>
  <c r="W1381" i="1" s="1"/>
  <c r="P1381" i="1"/>
  <c r="N1382" i="1"/>
  <c r="O1382" i="1"/>
  <c r="W1382" i="1" s="1"/>
  <c r="P1382" i="1"/>
  <c r="X1382" i="1" s="1"/>
  <c r="N1383" i="1"/>
  <c r="O1383" i="1"/>
  <c r="W1383" i="1" s="1"/>
  <c r="P1383" i="1"/>
  <c r="N1384" i="1"/>
  <c r="O1384" i="1"/>
  <c r="P1384" i="1"/>
  <c r="X1384" i="1" s="1"/>
  <c r="N1385" i="1"/>
  <c r="L1385" i="1" s="1"/>
  <c r="O1385" i="1"/>
  <c r="W1385" i="1" s="1"/>
  <c r="P1385" i="1"/>
  <c r="X1385" i="1" s="1"/>
  <c r="N1386" i="1"/>
  <c r="L1386" i="1" s="1"/>
  <c r="O1386" i="1"/>
  <c r="W1386" i="1" s="1"/>
  <c r="P1386" i="1"/>
  <c r="N1387" i="1"/>
  <c r="O1387" i="1"/>
  <c r="P1387" i="1"/>
  <c r="X1387" i="1" s="1"/>
  <c r="N1388" i="1"/>
  <c r="L1388" i="1" s="1"/>
  <c r="R1388" i="1" s="1"/>
  <c r="S1388" i="1" s="1"/>
  <c r="T1388" i="1" s="1"/>
  <c r="O1388" i="1"/>
  <c r="W1388" i="1" s="1"/>
  <c r="P1388" i="1"/>
  <c r="X1388" i="1" s="1"/>
  <c r="N1389" i="1"/>
  <c r="O1389" i="1"/>
  <c r="W1389" i="1" s="1"/>
  <c r="P1389" i="1"/>
  <c r="X1389" i="1" s="1"/>
  <c r="N1390" i="1"/>
  <c r="O1390" i="1"/>
  <c r="W1390" i="1" s="1"/>
  <c r="P1390" i="1"/>
  <c r="X1390" i="1" s="1"/>
  <c r="N1391" i="1"/>
  <c r="O1391" i="1"/>
  <c r="P1391" i="1"/>
  <c r="X1391" i="1" s="1"/>
  <c r="N1392" i="1"/>
  <c r="O1392" i="1"/>
  <c r="W1392" i="1" s="1"/>
  <c r="P1392" i="1"/>
  <c r="X1392" i="1" s="1"/>
  <c r="N1393" i="1"/>
  <c r="L1393" i="1" s="1"/>
  <c r="Q1393" i="1" s="1"/>
  <c r="O1393" i="1"/>
  <c r="W1393" i="1" s="1"/>
  <c r="P1393" i="1"/>
  <c r="X1393" i="1" s="1"/>
  <c r="N1394" i="1"/>
  <c r="L1394" i="1" s="1"/>
  <c r="O1394" i="1"/>
  <c r="W1394" i="1" s="1"/>
  <c r="P1394" i="1"/>
  <c r="N1395" i="1"/>
  <c r="O1395" i="1"/>
  <c r="P1395" i="1"/>
  <c r="X1395" i="1" s="1"/>
  <c r="N1396" i="1"/>
  <c r="L1396" i="1" s="1"/>
  <c r="O1396" i="1"/>
  <c r="P1396" i="1"/>
  <c r="X1396" i="1" s="1"/>
  <c r="N1397" i="1"/>
  <c r="O1397" i="1"/>
  <c r="W1397" i="1" s="1"/>
  <c r="P1397" i="1"/>
  <c r="X1397" i="1" s="1"/>
  <c r="N1398" i="1"/>
  <c r="O1398" i="1"/>
  <c r="W1398" i="1" s="1"/>
  <c r="P1398" i="1"/>
  <c r="X1398" i="1" s="1"/>
  <c r="N1399" i="1"/>
  <c r="L1399" i="1" s="1"/>
  <c r="O1399" i="1"/>
  <c r="W1399" i="1" s="1"/>
  <c r="P1399" i="1"/>
  <c r="X1399" i="1" s="1"/>
  <c r="N1400" i="1"/>
  <c r="O1400" i="1"/>
  <c r="W1400" i="1" s="1"/>
  <c r="P1400" i="1"/>
  <c r="X1400" i="1" s="1"/>
  <c r="N1401" i="1"/>
  <c r="L1401" i="1" s="1"/>
  <c r="O1401" i="1"/>
  <c r="W1401" i="1" s="1"/>
  <c r="P1401" i="1"/>
  <c r="X1401" i="1" s="1"/>
  <c r="N1402" i="1"/>
  <c r="L1402" i="1" s="1"/>
  <c r="O1402" i="1"/>
  <c r="P1402" i="1"/>
  <c r="X1402" i="1" s="1"/>
  <c r="N1403" i="1"/>
  <c r="O1403" i="1"/>
  <c r="P1403" i="1"/>
  <c r="X1403" i="1" s="1"/>
  <c r="N1404" i="1"/>
  <c r="O1404" i="1"/>
  <c r="P1404" i="1"/>
  <c r="X1404" i="1" s="1"/>
  <c r="N1405" i="1"/>
  <c r="O1405" i="1"/>
  <c r="W1405" i="1" s="1"/>
  <c r="P1405" i="1"/>
  <c r="X1405" i="1" s="1"/>
  <c r="N1406" i="1"/>
  <c r="L1406" i="1" s="1"/>
  <c r="R1406" i="1" s="1"/>
  <c r="S1406" i="1" s="1"/>
  <c r="T1406" i="1" s="1"/>
  <c r="O1406" i="1"/>
  <c r="P1406" i="1"/>
  <c r="X1406" i="1" s="1"/>
  <c r="N1407" i="1"/>
  <c r="L1407" i="1" s="1"/>
  <c r="Q1407" i="1" s="1"/>
  <c r="O1407" i="1"/>
  <c r="P1407" i="1"/>
  <c r="X1407" i="1" s="1"/>
  <c r="N1408" i="1"/>
  <c r="O1408" i="1"/>
  <c r="P1408" i="1"/>
  <c r="X1408" i="1" s="1"/>
  <c r="N1409" i="1"/>
  <c r="L1409" i="1" s="1"/>
  <c r="O1409" i="1"/>
  <c r="W1409" i="1" s="1"/>
  <c r="P1409" i="1"/>
  <c r="X1409" i="1" s="1"/>
  <c r="N1410" i="1"/>
  <c r="L1410" i="1" s="1"/>
  <c r="O1410" i="1"/>
  <c r="W1410" i="1" s="1"/>
  <c r="P1410" i="1"/>
  <c r="N1411" i="1"/>
  <c r="O1411" i="1"/>
  <c r="P1411" i="1"/>
  <c r="X1411" i="1" s="1"/>
  <c r="N1412" i="1"/>
  <c r="L1412" i="1" s="1"/>
  <c r="Q1412" i="1" s="1"/>
  <c r="O1412" i="1"/>
  <c r="P1412" i="1"/>
  <c r="X1412" i="1" s="1"/>
  <c r="N1413" i="1"/>
  <c r="O1413" i="1"/>
  <c r="W1413" i="1" s="1"/>
  <c r="P1413" i="1"/>
  <c r="X1413" i="1" s="1"/>
  <c r="N1414" i="1"/>
  <c r="L1414" i="1" s="1"/>
  <c r="O1414" i="1"/>
  <c r="P1414" i="1"/>
  <c r="X1414" i="1" s="1"/>
  <c r="N1415" i="1"/>
  <c r="L1415" i="1" s="1"/>
  <c r="Q1415" i="1" s="1"/>
  <c r="O1415" i="1"/>
  <c r="P1415" i="1"/>
  <c r="X1415" i="1" s="1"/>
  <c r="N1416" i="1"/>
  <c r="O1416" i="1"/>
  <c r="P1416" i="1"/>
  <c r="X1416" i="1" s="1"/>
  <c r="N1417" i="1"/>
  <c r="L1417" i="1" s="1"/>
  <c r="O1417" i="1"/>
  <c r="W1417" i="1" s="1"/>
  <c r="P1417" i="1"/>
  <c r="X1417" i="1" s="1"/>
  <c r="N1418" i="1"/>
  <c r="L1418" i="1" s="1"/>
  <c r="O1418" i="1"/>
  <c r="W1418" i="1" s="1"/>
  <c r="P1418" i="1"/>
  <c r="N1419" i="1"/>
  <c r="O1419" i="1"/>
  <c r="W1419" i="1" s="1"/>
  <c r="P1419" i="1"/>
  <c r="X1419" i="1" s="1"/>
  <c r="N1420" i="1"/>
  <c r="O1420" i="1"/>
  <c r="P1420" i="1"/>
  <c r="X1420" i="1" s="1"/>
  <c r="N1421" i="1"/>
  <c r="O1421" i="1"/>
  <c r="W1421" i="1" s="1"/>
  <c r="P1421" i="1"/>
  <c r="N1422" i="1"/>
  <c r="O1422" i="1"/>
  <c r="W1422" i="1" s="1"/>
  <c r="P1422" i="1"/>
  <c r="X1422" i="1" s="1"/>
  <c r="N1423" i="1"/>
  <c r="L1423" i="1" s="1"/>
  <c r="O1423" i="1"/>
  <c r="W1423" i="1" s="1"/>
  <c r="P1423" i="1"/>
  <c r="X1423" i="1" s="1"/>
  <c r="N1424" i="1"/>
  <c r="L1424" i="1" s="1"/>
  <c r="O1424" i="1"/>
  <c r="W1424" i="1" s="1"/>
  <c r="P1424" i="1"/>
  <c r="X1424" i="1" s="1"/>
  <c r="N1425" i="1"/>
  <c r="O1425" i="1"/>
  <c r="W1425" i="1" s="1"/>
  <c r="P1425" i="1"/>
  <c r="X1425" i="1" s="1"/>
  <c r="N1426" i="1"/>
  <c r="L1426" i="1" s="1"/>
  <c r="R1426" i="1" s="1"/>
  <c r="S1426" i="1" s="1"/>
  <c r="T1426" i="1" s="1"/>
  <c r="O1426" i="1"/>
  <c r="P1426" i="1"/>
  <c r="X1426" i="1" s="1"/>
  <c r="N1427" i="1"/>
  <c r="O1427" i="1"/>
  <c r="W1427" i="1" s="1"/>
  <c r="P1427" i="1"/>
  <c r="N1428" i="1"/>
  <c r="O1428" i="1"/>
  <c r="P1428" i="1"/>
  <c r="X1428" i="1" s="1"/>
  <c r="N1429" i="1"/>
  <c r="O1429" i="1"/>
  <c r="W1429" i="1" s="1"/>
  <c r="P1429" i="1"/>
  <c r="X1429" i="1" s="1"/>
  <c r="N1430" i="1"/>
  <c r="L1430" i="1" s="1"/>
  <c r="O1430" i="1"/>
  <c r="P1430" i="1"/>
  <c r="N1431" i="1"/>
  <c r="L1431" i="1" s="1"/>
  <c r="Q1431" i="1" s="1"/>
  <c r="O1431" i="1"/>
  <c r="P1431" i="1"/>
  <c r="X1431" i="1" s="1"/>
  <c r="N1432" i="1"/>
  <c r="L1432" i="1" s="1"/>
  <c r="O1432" i="1"/>
  <c r="P1432" i="1"/>
  <c r="X1432" i="1" s="1"/>
  <c r="N1433" i="1"/>
  <c r="O1433" i="1"/>
  <c r="W1433" i="1" s="1"/>
  <c r="P1433" i="1"/>
  <c r="X1433" i="1" s="1"/>
  <c r="N1434" i="1"/>
  <c r="L1434" i="1" s="1"/>
  <c r="R1434" i="1" s="1"/>
  <c r="S1434" i="1" s="1"/>
  <c r="T1434" i="1" s="1"/>
  <c r="O1434" i="1"/>
  <c r="P1434" i="1"/>
  <c r="X1434" i="1" s="1"/>
  <c r="N1435" i="1"/>
  <c r="O1435" i="1"/>
  <c r="W1435" i="1" s="1"/>
  <c r="P1435" i="1"/>
  <c r="X1435" i="1" s="1"/>
  <c r="N1436" i="1"/>
  <c r="L1436" i="1" s="1"/>
  <c r="Q1436" i="1" s="1"/>
  <c r="O1436" i="1"/>
  <c r="P1436" i="1"/>
  <c r="X1436" i="1" s="1"/>
  <c r="N1437" i="1"/>
  <c r="O1437" i="1"/>
  <c r="W1437" i="1" s="1"/>
  <c r="P1437" i="1"/>
  <c r="X1437" i="1" s="1"/>
  <c r="N1438" i="1"/>
  <c r="O1438" i="1"/>
  <c r="P1438" i="1"/>
  <c r="X1438" i="1" s="1"/>
  <c r="N1439" i="1"/>
  <c r="L1439" i="1" s="1"/>
  <c r="Q1439" i="1" s="1"/>
  <c r="O1439" i="1"/>
  <c r="W1439" i="1" s="1"/>
  <c r="P1439" i="1"/>
  <c r="N1440" i="1"/>
  <c r="O1440" i="1"/>
  <c r="P1440" i="1"/>
  <c r="X1440" i="1" s="1"/>
  <c r="N1441" i="1"/>
  <c r="O1441" i="1"/>
  <c r="P1441" i="1"/>
  <c r="X1441" i="1" s="1"/>
  <c r="N1442" i="1"/>
  <c r="L1442" i="1" s="1"/>
  <c r="O1442" i="1"/>
  <c r="W1442" i="1" s="1"/>
  <c r="P1442" i="1"/>
  <c r="N1443" i="1"/>
  <c r="O1443" i="1"/>
  <c r="W1443" i="1" s="1"/>
  <c r="P1443" i="1"/>
  <c r="X1443" i="1" s="1"/>
  <c r="N1444" i="1"/>
  <c r="L1444" i="1" s="1"/>
  <c r="Q1444" i="1" s="1"/>
  <c r="O1444" i="1"/>
  <c r="P1444" i="1"/>
  <c r="X1444" i="1" s="1"/>
  <c r="N1445" i="1"/>
  <c r="O1445" i="1"/>
  <c r="W1445" i="1" s="1"/>
  <c r="P1445" i="1"/>
  <c r="X1445" i="1" s="1"/>
  <c r="N1446" i="1"/>
  <c r="L1446" i="1" s="1"/>
  <c r="O1446" i="1"/>
  <c r="P1446" i="1"/>
  <c r="X1446" i="1" s="1"/>
  <c r="N1447" i="1"/>
  <c r="O1447" i="1"/>
  <c r="P1447" i="1"/>
  <c r="X1447" i="1" s="1"/>
  <c r="N1448" i="1"/>
  <c r="L1448" i="1" s="1"/>
  <c r="O1448" i="1"/>
  <c r="P1448" i="1"/>
  <c r="X1448" i="1" s="1"/>
  <c r="N1449" i="1"/>
  <c r="O1449" i="1"/>
  <c r="W1449" i="1" s="1"/>
  <c r="P1449" i="1"/>
  <c r="X1449" i="1" s="1"/>
  <c r="N1450" i="1"/>
  <c r="L1450" i="1" s="1"/>
  <c r="O1450" i="1"/>
  <c r="P1450" i="1"/>
  <c r="X1450" i="1" s="1"/>
  <c r="N1451" i="1"/>
  <c r="O1451" i="1"/>
  <c r="W1451" i="1" s="1"/>
  <c r="P1451" i="1"/>
  <c r="X1451" i="1" s="1"/>
  <c r="N1452" i="1"/>
  <c r="L1452" i="1" s="1"/>
  <c r="R1452" i="1" s="1"/>
  <c r="S1452" i="1" s="1"/>
  <c r="T1452" i="1" s="1"/>
  <c r="O1452" i="1"/>
  <c r="P1452" i="1"/>
  <c r="X1452" i="1" s="1"/>
  <c r="N1453" i="1"/>
  <c r="O1453" i="1"/>
  <c r="W1453" i="1" s="1"/>
  <c r="P1453" i="1"/>
  <c r="N1454" i="1"/>
  <c r="L1454" i="1" s="1"/>
  <c r="O1454" i="1"/>
  <c r="P1454" i="1"/>
  <c r="X1454" i="1" s="1"/>
  <c r="N1455" i="1"/>
  <c r="L1455" i="1" s="1"/>
  <c r="O1455" i="1"/>
  <c r="W1455" i="1" s="1"/>
  <c r="P1455" i="1"/>
  <c r="N1456" i="1"/>
  <c r="L1456" i="1" s="1"/>
  <c r="O1456" i="1"/>
  <c r="P1456" i="1"/>
  <c r="X1456" i="1" s="1"/>
  <c r="N1457" i="1"/>
  <c r="O1457" i="1"/>
  <c r="P1457" i="1"/>
  <c r="X1457" i="1" s="1"/>
  <c r="N1458" i="1"/>
  <c r="L1458" i="1" s="1"/>
  <c r="R1458" i="1" s="1"/>
  <c r="S1458" i="1" s="1"/>
  <c r="T1458" i="1" s="1"/>
  <c r="O1458" i="1"/>
  <c r="P1458" i="1"/>
  <c r="X1458" i="1" s="1"/>
  <c r="N1459" i="1"/>
  <c r="O1459" i="1"/>
  <c r="W1459" i="1" s="1"/>
  <c r="P1459" i="1"/>
  <c r="X1459" i="1" s="1"/>
  <c r="N1460" i="1"/>
  <c r="L1460" i="1" s="1"/>
  <c r="Q1460" i="1" s="1"/>
  <c r="O1460" i="1"/>
  <c r="P1460" i="1"/>
  <c r="X1460" i="1" s="1"/>
  <c r="N1461" i="1"/>
  <c r="O1461" i="1"/>
  <c r="W1461" i="1" s="1"/>
  <c r="P1461" i="1"/>
  <c r="N1462" i="1"/>
  <c r="O1462" i="1"/>
  <c r="P1462" i="1"/>
  <c r="X1462" i="1" s="1"/>
  <c r="N1463" i="1"/>
  <c r="O1463" i="1"/>
  <c r="P1463" i="1"/>
  <c r="X1463" i="1" s="1"/>
  <c r="N1464" i="1"/>
  <c r="O1464" i="1"/>
  <c r="P1464" i="1"/>
  <c r="N1465" i="1"/>
  <c r="O1465" i="1"/>
  <c r="W1465" i="1" s="1"/>
  <c r="P1465" i="1"/>
  <c r="X1465" i="1" s="1"/>
  <c r="N1466" i="1"/>
  <c r="L1466" i="1" s="1"/>
  <c r="O1466" i="1"/>
  <c r="W1466" i="1" s="1"/>
  <c r="P1466" i="1"/>
  <c r="N1467" i="1"/>
  <c r="O1467" i="1"/>
  <c r="W1467" i="1" s="1"/>
  <c r="P1467" i="1"/>
  <c r="X1467" i="1" s="1"/>
  <c r="N1468" i="1"/>
  <c r="L1468" i="1" s="1"/>
  <c r="O1468" i="1"/>
  <c r="W1468" i="1" s="1"/>
  <c r="P1468" i="1"/>
  <c r="N1469" i="1"/>
  <c r="O1469" i="1"/>
  <c r="W1469" i="1" s="1"/>
  <c r="P1469" i="1"/>
  <c r="N1470" i="1"/>
  <c r="L1470" i="1" s="1"/>
  <c r="Q1470" i="1" s="1"/>
  <c r="O1470" i="1"/>
  <c r="W1470" i="1" s="1"/>
  <c r="P1470" i="1"/>
  <c r="X1470" i="1" s="1"/>
  <c r="N1471" i="1"/>
  <c r="L1471" i="1" s="1"/>
  <c r="Q1471" i="1" s="1"/>
  <c r="O1471" i="1"/>
  <c r="P1471" i="1"/>
  <c r="X1471" i="1" s="1"/>
  <c r="N1472" i="1"/>
  <c r="O1472" i="1"/>
  <c r="P1472" i="1"/>
  <c r="X1472" i="1" s="1"/>
  <c r="N1473" i="1"/>
  <c r="L1473" i="1" s="1"/>
  <c r="Q1473" i="1" s="1"/>
  <c r="O1473" i="1"/>
  <c r="W1473" i="1" s="1"/>
  <c r="P1473" i="1"/>
  <c r="X1473" i="1" s="1"/>
  <c r="N1474" i="1"/>
  <c r="O1474" i="1"/>
  <c r="P1474" i="1"/>
  <c r="X1474" i="1" s="1"/>
  <c r="N1475" i="1"/>
  <c r="O1475" i="1"/>
  <c r="P1475" i="1"/>
  <c r="X1475" i="1" s="1"/>
  <c r="N1476" i="1"/>
  <c r="L1476" i="1" s="1"/>
  <c r="O1476" i="1"/>
  <c r="P1476" i="1"/>
  <c r="X1476" i="1" s="1"/>
  <c r="N1477" i="1"/>
  <c r="O1477" i="1"/>
  <c r="W1477" i="1" s="1"/>
  <c r="P1477" i="1"/>
  <c r="X1477" i="1" s="1"/>
  <c r="N1478" i="1"/>
  <c r="O1478" i="1"/>
  <c r="W1478" i="1" s="1"/>
  <c r="P1478" i="1"/>
  <c r="X1478" i="1" s="1"/>
  <c r="N1479" i="1"/>
  <c r="O1479" i="1"/>
  <c r="W1479" i="1" s="1"/>
  <c r="P1479" i="1"/>
  <c r="N1480" i="1"/>
  <c r="O1480" i="1"/>
  <c r="P1480" i="1"/>
  <c r="X1480" i="1" s="1"/>
  <c r="N1481" i="1"/>
  <c r="O1481" i="1"/>
  <c r="W1481" i="1" s="1"/>
  <c r="P1481" i="1"/>
  <c r="X1481" i="1" s="1"/>
  <c r="N1482" i="1"/>
  <c r="O1482" i="1"/>
  <c r="P1482" i="1"/>
  <c r="X1482" i="1" s="1"/>
  <c r="N1483" i="1"/>
  <c r="O1483" i="1"/>
  <c r="W1483" i="1" s="1"/>
  <c r="P1483" i="1"/>
  <c r="N1484" i="1"/>
  <c r="O1484" i="1"/>
  <c r="W1484" i="1" s="1"/>
  <c r="P1484" i="1"/>
  <c r="X1484" i="1" s="1"/>
  <c r="N1485" i="1"/>
  <c r="O1485" i="1"/>
  <c r="W1485" i="1" s="1"/>
  <c r="P1485" i="1"/>
  <c r="X1485" i="1" s="1"/>
  <c r="N1486" i="1"/>
  <c r="L1486" i="1" s="1"/>
  <c r="O1486" i="1"/>
  <c r="W1486" i="1" s="1"/>
  <c r="P1486" i="1"/>
  <c r="X1486" i="1" s="1"/>
  <c r="N1487" i="1"/>
  <c r="L1487" i="1" s="1"/>
  <c r="O1487" i="1"/>
  <c r="W1487" i="1" s="1"/>
  <c r="P1487" i="1"/>
  <c r="X1487" i="1" s="1"/>
  <c r="N1488" i="1"/>
  <c r="O1488" i="1"/>
  <c r="W1488" i="1" s="1"/>
  <c r="P1488" i="1"/>
  <c r="X1488" i="1" s="1"/>
  <c r="N1489" i="1"/>
  <c r="L1489" i="1" s="1"/>
  <c r="O1489" i="1"/>
  <c r="P1489" i="1"/>
  <c r="X1489" i="1" s="1"/>
  <c r="N1490" i="1"/>
  <c r="L1490" i="1" s="1"/>
  <c r="O1490" i="1"/>
  <c r="P1490" i="1"/>
  <c r="X1490" i="1" s="1"/>
  <c r="N1491" i="1"/>
  <c r="L1491" i="1" s="1"/>
  <c r="O1491" i="1"/>
  <c r="P1491" i="1"/>
  <c r="X1491" i="1" s="1"/>
  <c r="N1492" i="1"/>
  <c r="O1492" i="1"/>
  <c r="P1492" i="1"/>
  <c r="X1492" i="1" s="1"/>
  <c r="N1493" i="1"/>
  <c r="L1493" i="1" s="1"/>
  <c r="Q1493" i="1" s="1"/>
  <c r="O1493" i="1"/>
  <c r="W1493" i="1" s="1"/>
  <c r="P1493" i="1"/>
  <c r="X1493" i="1" s="1"/>
  <c r="N1494" i="1"/>
  <c r="L1494" i="1" s="1"/>
  <c r="O1494" i="1"/>
  <c r="W1494" i="1" s="1"/>
  <c r="P1494" i="1"/>
  <c r="X1494" i="1" s="1"/>
  <c r="N1495" i="1"/>
  <c r="L1495" i="1" s="1"/>
  <c r="O1495" i="1"/>
  <c r="P1495" i="1"/>
  <c r="X1495" i="1" s="1"/>
  <c r="N1496" i="1"/>
  <c r="O1496" i="1"/>
  <c r="P1496" i="1"/>
  <c r="X1496" i="1" s="1"/>
  <c r="N1497" i="1"/>
  <c r="L1497" i="1" s="1"/>
  <c r="O1497" i="1"/>
  <c r="P1497" i="1"/>
  <c r="X1497" i="1" s="1"/>
  <c r="N1498" i="1"/>
  <c r="L1498" i="1" s="1"/>
  <c r="O1498" i="1"/>
  <c r="W1498" i="1" s="1"/>
  <c r="P1498" i="1"/>
  <c r="X1498" i="1" s="1"/>
  <c r="N1499" i="1"/>
  <c r="L1499" i="1" s="1"/>
  <c r="O1499" i="1"/>
  <c r="P1499" i="1"/>
  <c r="X1499" i="1" s="1"/>
  <c r="N1500" i="1"/>
  <c r="O1500" i="1"/>
  <c r="P1500" i="1"/>
  <c r="X1500" i="1" s="1"/>
  <c r="N1501" i="1"/>
  <c r="L1501" i="1" s="1"/>
  <c r="Q1501" i="1" s="1"/>
  <c r="O1501" i="1"/>
  <c r="W1501" i="1" s="1"/>
  <c r="P1501" i="1"/>
  <c r="X1501" i="1" s="1"/>
  <c r="N1502" i="1"/>
  <c r="L1502" i="1" s="1"/>
  <c r="O1502" i="1"/>
  <c r="W1502" i="1" s="1"/>
  <c r="P1502" i="1"/>
  <c r="X1502" i="1" s="1"/>
  <c r="N1503" i="1"/>
  <c r="L1503" i="1" s="1"/>
  <c r="R1503" i="1" s="1"/>
  <c r="S1503" i="1" s="1"/>
  <c r="T1503" i="1" s="1"/>
  <c r="O1503" i="1"/>
  <c r="P1503" i="1"/>
  <c r="X1503" i="1" s="1"/>
  <c r="N1504" i="1"/>
  <c r="O1504" i="1"/>
  <c r="W1504" i="1" s="1"/>
  <c r="P1504" i="1"/>
  <c r="X1504" i="1" s="1"/>
  <c r="N1505" i="1"/>
  <c r="L1505" i="1" s="1"/>
  <c r="O1505" i="1"/>
  <c r="P1505" i="1"/>
  <c r="X1505" i="1" s="1"/>
  <c r="N1506" i="1"/>
  <c r="L1506" i="1" s="1"/>
  <c r="O1506" i="1"/>
  <c r="W1506" i="1" s="1"/>
  <c r="P1506" i="1"/>
  <c r="X1506" i="1" s="1"/>
  <c r="N1507" i="1"/>
  <c r="L1507" i="1" s="1"/>
  <c r="O1507" i="1"/>
  <c r="W1507" i="1" s="1"/>
  <c r="P1507" i="1"/>
  <c r="X1507" i="1" s="1"/>
  <c r="N1508" i="1"/>
  <c r="O1508" i="1"/>
  <c r="P1508" i="1"/>
  <c r="X1508" i="1" s="1"/>
  <c r="N1509" i="1"/>
  <c r="L1509" i="1" s="1"/>
  <c r="Q1509" i="1" s="1"/>
  <c r="O1509" i="1"/>
  <c r="W1509" i="1" s="1"/>
  <c r="P1509" i="1"/>
  <c r="X1509" i="1" s="1"/>
  <c r="N1510" i="1"/>
  <c r="L1510" i="1" s="1"/>
  <c r="O1510" i="1"/>
  <c r="W1510" i="1" s="1"/>
  <c r="P1510" i="1"/>
  <c r="X1510" i="1" s="1"/>
  <c r="N1511" i="1"/>
  <c r="O1511" i="1"/>
  <c r="W1511" i="1" s="1"/>
  <c r="P1511" i="1"/>
  <c r="N1512" i="1"/>
  <c r="O1512" i="1"/>
  <c r="W1512" i="1" s="1"/>
  <c r="P1512" i="1"/>
  <c r="X1512" i="1" s="1"/>
  <c r="N1513" i="1"/>
  <c r="L1513" i="1" s="1"/>
  <c r="O1513" i="1"/>
  <c r="W1513" i="1" s="1"/>
  <c r="P1513" i="1"/>
  <c r="X1513" i="1" s="1"/>
  <c r="N1514" i="1"/>
  <c r="L1514" i="1" s="1"/>
  <c r="O1514" i="1"/>
  <c r="P1514" i="1"/>
  <c r="X1514" i="1" s="1"/>
  <c r="N1515" i="1"/>
  <c r="L1515" i="1" s="1"/>
  <c r="O1515" i="1"/>
  <c r="P1515" i="1"/>
  <c r="X1515" i="1" s="1"/>
  <c r="N1516" i="1"/>
  <c r="O1516" i="1"/>
  <c r="W1516" i="1" s="1"/>
  <c r="P1516" i="1"/>
  <c r="X1516" i="1" s="1"/>
  <c r="N1517" i="1"/>
  <c r="L1517" i="1" s="1"/>
  <c r="Q1517" i="1" s="1"/>
  <c r="O1517" i="1"/>
  <c r="W1517" i="1" s="1"/>
  <c r="P1517" i="1"/>
  <c r="X1517" i="1" s="1"/>
  <c r="N1518" i="1"/>
  <c r="L1518" i="1" s="1"/>
  <c r="O1518" i="1"/>
  <c r="W1518" i="1" s="1"/>
  <c r="P1518" i="1"/>
  <c r="X1518" i="1" s="1"/>
  <c r="N1519" i="1"/>
  <c r="L1519" i="1" s="1"/>
  <c r="R1519" i="1" s="1"/>
  <c r="S1519" i="1" s="1"/>
  <c r="T1519" i="1" s="1"/>
  <c r="O1519" i="1"/>
  <c r="P1519" i="1"/>
  <c r="X1519" i="1" s="1"/>
  <c r="N1520" i="1"/>
  <c r="O1520" i="1"/>
  <c r="W1520" i="1" s="1"/>
  <c r="P1520" i="1"/>
  <c r="X1520" i="1" s="1"/>
  <c r="N1521" i="1"/>
  <c r="O1521" i="1"/>
  <c r="W1521" i="1" s="1"/>
  <c r="P1521" i="1"/>
  <c r="X1521" i="1" s="1"/>
  <c r="N1522" i="1"/>
  <c r="L1522" i="1" s="1"/>
  <c r="O1522" i="1"/>
  <c r="P1522" i="1"/>
  <c r="X1522" i="1" s="1"/>
  <c r="N1523" i="1"/>
  <c r="L1523" i="1" s="1"/>
  <c r="O1523" i="1"/>
  <c r="W1523" i="1" s="1"/>
  <c r="P1523" i="1"/>
  <c r="X1523" i="1" s="1"/>
  <c r="N1524" i="1"/>
  <c r="O1524" i="1"/>
  <c r="W1524" i="1" s="1"/>
  <c r="P1524" i="1"/>
  <c r="X1524" i="1" s="1"/>
  <c r="N1525" i="1"/>
  <c r="O1525" i="1"/>
  <c r="W1525" i="1" s="1"/>
  <c r="P1525" i="1"/>
  <c r="X1525" i="1" s="1"/>
  <c r="N1526" i="1"/>
  <c r="O1526" i="1"/>
  <c r="W1526" i="1" s="1"/>
  <c r="P1526" i="1"/>
  <c r="X1526" i="1" s="1"/>
  <c r="N1527" i="1"/>
  <c r="L1527" i="1" s="1"/>
  <c r="R1527" i="1" s="1"/>
  <c r="S1527" i="1" s="1"/>
  <c r="T1527" i="1" s="1"/>
  <c r="O1527" i="1"/>
  <c r="P1527" i="1"/>
  <c r="X1527" i="1" s="1"/>
  <c r="N1528" i="1"/>
  <c r="O1528" i="1"/>
  <c r="W1528" i="1" s="1"/>
  <c r="P1528" i="1"/>
  <c r="X1528" i="1" s="1"/>
  <c r="N1529" i="1"/>
  <c r="O1529" i="1"/>
  <c r="P1529" i="1"/>
  <c r="X1529" i="1" s="1"/>
  <c r="N1530" i="1"/>
  <c r="O1530" i="1"/>
  <c r="P1530" i="1"/>
  <c r="X1530" i="1" s="1"/>
  <c r="N1531" i="1"/>
  <c r="L1531" i="1" s="1"/>
  <c r="O1531" i="1"/>
  <c r="P1531" i="1"/>
  <c r="X1531" i="1" s="1"/>
  <c r="N1532" i="1"/>
  <c r="O1532" i="1"/>
  <c r="P1532" i="1"/>
  <c r="X1532" i="1" s="1"/>
  <c r="N1533" i="1"/>
  <c r="L1533" i="1" s="1"/>
  <c r="Q1533" i="1" s="1"/>
  <c r="O1533" i="1"/>
  <c r="W1533" i="1" s="1"/>
  <c r="P1533" i="1"/>
  <c r="X1533" i="1" s="1"/>
  <c r="N1534" i="1"/>
  <c r="L1534" i="1" s="1"/>
  <c r="O1534" i="1"/>
  <c r="W1534" i="1" s="1"/>
  <c r="P1534" i="1"/>
  <c r="X1534" i="1" s="1"/>
  <c r="N1535" i="1"/>
  <c r="L1535" i="1" s="1"/>
  <c r="R1535" i="1" s="1"/>
  <c r="S1535" i="1" s="1"/>
  <c r="T1535" i="1" s="1"/>
  <c r="O1535" i="1"/>
  <c r="W1535" i="1" s="1"/>
  <c r="P1535" i="1"/>
  <c r="X1535" i="1" s="1"/>
  <c r="N1536" i="1"/>
  <c r="O1536" i="1"/>
  <c r="W1536" i="1" s="1"/>
  <c r="P1536" i="1"/>
  <c r="X1536" i="1" s="1"/>
  <c r="N1537" i="1"/>
  <c r="O1537" i="1"/>
  <c r="P1537" i="1"/>
  <c r="X1537" i="1" s="1"/>
  <c r="N1538" i="1"/>
  <c r="L1538" i="1" s="1"/>
  <c r="O1538" i="1"/>
  <c r="W1538" i="1" s="1"/>
  <c r="P1538" i="1"/>
  <c r="X1538" i="1" s="1"/>
  <c r="N1539" i="1"/>
  <c r="L1539" i="1" s="1"/>
  <c r="O1539" i="1"/>
  <c r="P1539" i="1"/>
  <c r="X1539" i="1" s="1"/>
  <c r="N1540" i="1"/>
  <c r="O1540" i="1"/>
  <c r="P1540" i="1"/>
  <c r="X1540" i="1" s="1"/>
  <c r="N1541" i="1"/>
  <c r="L1541" i="1" s="1"/>
  <c r="Q1541" i="1" s="1"/>
  <c r="O1541" i="1"/>
  <c r="W1541" i="1" s="1"/>
  <c r="P1541" i="1"/>
  <c r="X1541" i="1" s="1"/>
  <c r="N1542" i="1"/>
  <c r="L1542" i="1" s="1"/>
  <c r="O1542" i="1"/>
  <c r="W1542" i="1" s="1"/>
  <c r="P1542" i="1"/>
  <c r="X1542" i="1" s="1"/>
  <c r="N1543" i="1"/>
  <c r="L1543" i="1" s="1"/>
  <c r="R1543" i="1" s="1"/>
  <c r="S1543" i="1" s="1"/>
  <c r="T1543" i="1" s="1"/>
  <c r="O1543" i="1"/>
  <c r="W1543" i="1" s="1"/>
  <c r="P1543" i="1"/>
  <c r="N1544" i="1"/>
  <c r="O1544" i="1"/>
  <c r="P1544" i="1"/>
  <c r="X1544" i="1" s="1"/>
  <c r="N1545" i="1"/>
  <c r="L1545" i="1" s="1"/>
  <c r="O1545" i="1"/>
  <c r="P1545" i="1"/>
  <c r="X1545" i="1" s="1"/>
  <c r="N1546" i="1"/>
  <c r="L1546" i="1" s="1"/>
  <c r="O1546" i="1"/>
  <c r="P1546" i="1"/>
  <c r="X1546" i="1" s="1"/>
  <c r="N1547" i="1"/>
  <c r="L1547" i="1" s="1"/>
  <c r="O1547" i="1"/>
  <c r="W1547" i="1" s="1"/>
  <c r="P1547" i="1"/>
  <c r="X1547" i="1" s="1"/>
  <c r="N1548" i="1"/>
  <c r="O1548" i="1"/>
  <c r="P1548" i="1"/>
  <c r="X1548" i="1" s="1"/>
  <c r="N1549" i="1"/>
  <c r="L1549" i="1" s="1"/>
  <c r="Q1549" i="1" s="1"/>
  <c r="O1549" i="1"/>
  <c r="W1549" i="1" s="1"/>
  <c r="P1549" i="1"/>
  <c r="X1549" i="1" s="1"/>
  <c r="N1550" i="1"/>
  <c r="L1550" i="1" s="1"/>
  <c r="O1550" i="1"/>
  <c r="W1550" i="1" s="1"/>
  <c r="P1550" i="1"/>
  <c r="X1550" i="1" s="1"/>
  <c r="N1551" i="1"/>
  <c r="L1551" i="1" s="1"/>
  <c r="R1551" i="1" s="1"/>
  <c r="S1551" i="1" s="1"/>
  <c r="T1551" i="1" s="1"/>
  <c r="O1551" i="1"/>
  <c r="P1551" i="1"/>
  <c r="X1551" i="1" s="1"/>
  <c r="N1552" i="1"/>
  <c r="O1552" i="1"/>
  <c r="W1552" i="1" s="1"/>
  <c r="P1552" i="1"/>
  <c r="X1552" i="1" s="1"/>
  <c r="N1553" i="1"/>
  <c r="L1553" i="1" s="1"/>
  <c r="O1553" i="1"/>
  <c r="W1553" i="1" s="1"/>
  <c r="P1553" i="1"/>
  <c r="X1553" i="1" s="1"/>
  <c r="N1554" i="1"/>
  <c r="L1554" i="1" s="1"/>
  <c r="O1554" i="1"/>
  <c r="P1554" i="1"/>
  <c r="X1554" i="1" s="1"/>
  <c r="N1555" i="1"/>
  <c r="L1555" i="1" s="1"/>
  <c r="O1555" i="1"/>
  <c r="W1555" i="1" s="1"/>
  <c r="P1555" i="1"/>
  <c r="X1555" i="1" s="1"/>
  <c r="N1556" i="1"/>
  <c r="O1556" i="1"/>
  <c r="P1556" i="1"/>
  <c r="X1556" i="1" s="1"/>
  <c r="N1557" i="1"/>
  <c r="L1557" i="1" s="1"/>
  <c r="Q1557" i="1" s="1"/>
  <c r="O1557" i="1"/>
  <c r="W1557" i="1" s="1"/>
  <c r="P1557" i="1"/>
  <c r="X1557" i="1" s="1"/>
  <c r="N1558" i="1"/>
  <c r="L1558" i="1" s="1"/>
  <c r="O1558" i="1"/>
  <c r="W1558" i="1" s="1"/>
  <c r="P1558" i="1"/>
  <c r="X1558" i="1" s="1"/>
  <c r="N1559" i="1"/>
  <c r="L1559" i="1" s="1"/>
  <c r="R1559" i="1" s="1"/>
  <c r="S1559" i="1" s="1"/>
  <c r="T1559" i="1" s="1"/>
  <c r="O1559" i="1"/>
  <c r="W1559" i="1" s="1"/>
  <c r="P1559" i="1"/>
  <c r="X1559" i="1" s="1"/>
  <c r="N1560" i="1"/>
  <c r="O1560" i="1"/>
  <c r="W1560" i="1" s="1"/>
  <c r="P1560" i="1"/>
  <c r="X1560" i="1" s="1"/>
  <c r="N1561" i="1"/>
  <c r="L1561" i="1" s="1"/>
  <c r="O1561" i="1"/>
  <c r="W1561" i="1" s="1"/>
  <c r="P1561" i="1"/>
  <c r="X1561" i="1" s="1"/>
  <c r="N1562" i="1"/>
  <c r="L1562" i="1" s="1"/>
  <c r="O1562" i="1"/>
  <c r="P1562" i="1"/>
  <c r="X1562" i="1" s="1"/>
  <c r="N1563" i="1"/>
  <c r="L1563" i="1" s="1"/>
  <c r="O1563" i="1"/>
  <c r="P1563" i="1"/>
  <c r="X1563" i="1" s="1"/>
  <c r="N1564" i="1"/>
  <c r="O1564" i="1"/>
  <c r="W1564" i="1" s="1"/>
  <c r="P1564" i="1"/>
  <c r="X1564" i="1" s="1"/>
  <c r="N1565" i="1"/>
  <c r="L1565" i="1" s="1"/>
  <c r="Q1565" i="1" s="1"/>
  <c r="O1565" i="1"/>
  <c r="W1565" i="1" s="1"/>
  <c r="P1565" i="1"/>
  <c r="X1565" i="1" s="1"/>
  <c r="N1566" i="1"/>
  <c r="L1566" i="1" s="1"/>
  <c r="O1566" i="1"/>
  <c r="W1566" i="1" s="1"/>
  <c r="P1566" i="1"/>
  <c r="X1566" i="1" s="1"/>
  <c r="N1567" i="1"/>
  <c r="O1567" i="1"/>
  <c r="P1567" i="1"/>
  <c r="X1567" i="1" s="1"/>
  <c r="N1568" i="1"/>
  <c r="O1568" i="1"/>
  <c r="W1568" i="1" s="1"/>
  <c r="P1568" i="1"/>
  <c r="X1568" i="1" s="1"/>
  <c r="N1569" i="1"/>
  <c r="O1569" i="1"/>
  <c r="P1569" i="1"/>
  <c r="X1569" i="1" s="1"/>
  <c r="N1570" i="1"/>
  <c r="O1570" i="1"/>
  <c r="W1570" i="1" s="1"/>
  <c r="P1570" i="1"/>
  <c r="N1571" i="1"/>
  <c r="O1571" i="1"/>
  <c r="W1571" i="1" s="1"/>
  <c r="P1571" i="1"/>
  <c r="X1571" i="1" s="1"/>
  <c r="N1572" i="1"/>
  <c r="O1572" i="1"/>
  <c r="P1572" i="1"/>
  <c r="X1572" i="1" s="1"/>
  <c r="N1573" i="1"/>
  <c r="O1573" i="1"/>
  <c r="W1573" i="1" s="1"/>
  <c r="P1573" i="1"/>
  <c r="X1573" i="1" s="1"/>
  <c r="N1574" i="1"/>
  <c r="L1574" i="1" s="1"/>
  <c r="O1574" i="1"/>
  <c r="W1574" i="1" s="1"/>
  <c r="P1574" i="1"/>
  <c r="X1574" i="1" s="1"/>
  <c r="N1575" i="1"/>
  <c r="O1575" i="1"/>
  <c r="P1575" i="1"/>
  <c r="X1575" i="1" s="1"/>
  <c r="N1576" i="1"/>
  <c r="O1576" i="1"/>
  <c r="W1576" i="1" s="1"/>
  <c r="P1576" i="1"/>
  <c r="X1576" i="1" s="1"/>
  <c r="N1577" i="1"/>
  <c r="L1577" i="1" s="1"/>
  <c r="O1577" i="1"/>
  <c r="W1577" i="1" s="1"/>
  <c r="P1577" i="1"/>
  <c r="X1577" i="1" s="1"/>
  <c r="N1578" i="1"/>
  <c r="O1578" i="1"/>
  <c r="P1578" i="1"/>
  <c r="X1578" i="1" s="1"/>
  <c r="N1579" i="1"/>
  <c r="L1579" i="1" s="1"/>
  <c r="Q1579" i="1" s="1"/>
  <c r="O1579" i="1"/>
  <c r="P1579" i="1"/>
  <c r="X1579" i="1" s="1"/>
  <c r="N1580" i="1"/>
  <c r="O1580" i="1"/>
  <c r="W1580" i="1" s="1"/>
  <c r="P1580" i="1"/>
  <c r="X1580" i="1" s="1"/>
  <c r="N1581" i="1"/>
  <c r="O1581" i="1"/>
  <c r="W1581" i="1" s="1"/>
  <c r="P1581" i="1"/>
  <c r="X1581" i="1" s="1"/>
  <c r="N1582" i="1"/>
  <c r="O1582" i="1"/>
  <c r="W1582" i="1" s="1"/>
  <c r="P1582" i="1"/>
  <c r="N1583" i="1"/>
  <c r="O1583" i="1"/>
  <c r="P1583" i="1"/>
  <c r="X1583" i="1" s="1"/>
  <c r="N1584" i="1"/>
  <c r="O1584" i="1"/>
  <c r="W1584" i="1" s="1"/>
  <c r="P1584" i="1"/>
  <c r="X1584" i="1" s="1"/>
  <c r="N1585" i="1"/>
  <c r="L1585" i="1" s="1"/>
  <c r="O1585" i="1"/>
  <c r="W1585" i="1" s="1"/>
  <c r="P1585" i="1"/>
  <c r="X1585" i="1" s="1"/>
  <c r="N1586" i="1"/>
  <c r="L1586" i="1" s="1"/>
  <c r="O1586" i="1"/>
  <c r="P1586" i="1"/>
  <c r="X1586" i="1" s="1"/>
  <c r="N1587" i="1"/>
  <c r="O1587" i="1"/>
  <c r="P1587" i="1"/>
  <c r="X1587" i="1" s="1"/>
  <c r="N1588" i="1"/>
  <c r="O1588" i="1"/>
  <c r="P1588" i="1"/>
  <c r="X1588" i="1" s="1"/>
  <c r="N1589" i="1"/>
  <c r="O1589" i="1"/>
  <c r="W1589" i="1" s="1"/>
  <c r="P1589" i="1"/>
  <c r="X1589" i="1" s="1"/>
  <c r="N1590" i="1"/>
  <c r="O1590" i="1"/>
  <c r="P1590" i="1"/>
  <c r="N1591" i="1"/>
  <c r="O1591" i="1"/>
  <c r="P1591" i="1"/>
  <c r="X1591" i="1" s="1"/>
  <c r="N1592" i="1"/>
  <c r="O1592" i="1"/>
  <c r="W1592" i="1" s="1"/>
  <c r="P1592" i="1"/>
  <c r="X1592" i="1" s="1"/>
  <c r="N1593" i="1"/>
  <c r="O1593" i="1"/>
  <c r="W1593" i="1" s="1"/>
  <c r="P1593" i="1"/>
  <c r="X1593" i="1" s="1"/>
  <c r="N1594" i="1"/>
  <c r="O1594" i="1"/>
  <c r="W1594" i="1" s="1"/>
  <c r="P1594" i="1"/>
  <c r="X1594" i="1" s="1"/>
  <c r="N1595" i="1"/>
  <c r="L1595" i="1" s="1"/>
  <c r="Q1595" i="1" s="1"/>
  <c r="O1595" i="1"/>
  <c r="P1595" i="1"/>
  <c r="N1596" i="1"/>
  <c r="L1596" i="1" s="1"/>
  <c r="O1596" i="1"/>
  <c r="P1596" i="1"/>
  <c r="X1596" i="1" s="1"/>
  <c r="N1597" i="1"/>
  <c r="O1597" i="1"/>
  <c r="W1597" i="1" s="1"/>
  <c r="P1597" i="1"/>
  <c r="X1597" i="1" s="1"/>
  <c r="N1598" i="1"/>
  <c r="O1598" i="1"/>
  <c r="W1598" i="1" s="1"/>
  <c r="P1598" i="1"/>
  <c r="N1599" i="1"/>
  <c r="O1599" i="1"/>
  <c r="P1599" i="1"/>
  <c r="X1599" i="1" s="1"/>
  <c r="N1600" i="1"/>
  <c r="O1600" i="1"/>
  <c r="W1600" i="1" s="1"/>
  <c r="P1600" i="1"/>
  <c r="X1600" i="1" s="1"/>
  <c r="N1601" i="1"/>
  <c r="O1601" i="1"/>
  <c r="P1601" i="1"/>
  <c r="X1601" i="1" s="1"/>
  <c r="N1602" i="1"/>
  <c r="O1602" i="1"/>
  <c r="P1602" i="1"/>
  <c r="X1602" i="1" s="1"/>
  <c r="N1603" i="1"/>
  <c r="L1603" i="1" s="1"/>
  <c r="Q1603" i="1" s="1"/>
  <c r="O1603" i="1"/>
  <c r="P1603" i="1"/>
  <c r="X1603" i="1" s="1"/>
  <c r="N1604" i="1"/>
  <c r="O1604" i="1"/>
  <c r="P1604" i="1"/>
  <c r="X1604" i="1" s="1"/>
  <c r="N1605" i="1"/>
  <c r="O1605" i="1"/>
  <c r="W1605" i="1" s="1"/>
  <c r="P1605" i="1"/>
  <c r="X1605" i="1" s="1"/>
  <c r="N1606" i="1"/>
  <c r="O1606" i="1"/>
  <c r="P1606" i="1"/>
  <c r="X1606" i="1" s="1"/>
  <c r="N1607" i="1"/>
  <c r="O1607" i="1"/>
  <c r="P1607" i="1"/>
  <c r="X1607" i="1" s="1"/>
  <c r="N1608" i="1"/>
  <c r="O1608" i="1"/>
  <c r="P1608" i="1"/>
  <c r="X1608" i="1" s="1"/>
  <c r="N1609" i="1"/>
  <c r="O1609" i="1"/>
  <c r="W1609" i="1" s="1"/>
  <c r="P1609" i="1"/>
  <c r="X1609" i="1" s="1"/>
  <c r="N1610" i="1"/>
  <c r="O1610" i="1"/>
  <c r="P1610" i="1"/>
  <c r="X1610" i="1" s="1"/>
  <c r="N1611" i="1"/>
  <c r="L1611" i="1" s="1"/>
  <c r="Q1611" i="1" s="1"/>
  <c r="O1611" i="1"/>
  <c r="P1611" i="1"/>
  <c r="X1611" i="1" s="1"/>
  <c r="N1612" i="1"/>
  <c r="O1612" i="1"/>
  <c r="P1612" i="1"/>
  <c r="X1612" i="1" s="1"/>
  <c r="N1613" i="1"/>
  <c r="L1613" i="1" s="1"/>
  <c r="Q1613" i="1" s="1"/>
  <c r="O1613" i="1"/>
  <c r="W1613" i="1" s="1"/>
  <c r="P1613" i="1"/>
  <c r="X1613" i="1" s="1"/>
  <c r="N1614" i="1"/>
  <c r="L1614" i="1" s="1"/>
  <c r="R1614" i="1" s="1"/>
  <c r="S1614" i="1" s="1"/>
  <c r="T1614" i="1" s="1"/>
  <c r="O1614" i="1"/>
  <c r="W1614" i="1" s="1"/>
  <c r="P1614" i="1"/>
  <c r="X1614" i="1" s="1"/>
  <c r="N1615" i="1"/>
  <c r="O1615" i="1"/>
  <c r="P1615" i="1"/>
  <c r="X1615" i="1" s="1"/>
  <c r="N1616" i="1"/>
  <c r="O1616" i="1"/>
  <c r="P1616" i="1"/>
  <c r="X1616" i="1" s="1"/>
  <c r="N1617" i="1"/>
  <c r="O1617" i="1"/>
  <c r="W1617" i="1" s="1"/>
  <c r="P1617" i="1"/>
  <c r="X1617" i="1" s="1"/>
  <c r="N1618" i="1"/>
  <c r="L1618" i="1" s="1"/>
  <c r="R1618" i="1" s="1"/>
  <c r="S1618" i="1" s="1"/>
  <c r="T1618" i="1" s="1"/>
  <c r="O1618" i="1"/>
  <c r="P1618" i="1"/>
  <c r="X1618" i="1" s="1"/>
  <c r="N1619" i="1"/>
  <c r="L1619" i="1" s="1"/>
  <c r="Q1619" i="1" s="1"/>
  <c r="O1619" i="1"/>
  <c r="W1619" i="1" s="1"/>
  <c r="P1619" i="1"/>
  <c r="N1620" i="1"/>
  <c r="O1620" i="1"/>
  <c r="P1620" i="1"/>
  <c r="X1620" i="1" s="1"/>
  <c r="N1621" i="1"/>
  <c r="O1621" i="1"/>
  <c r="W1621" i="1" s="1"/>
  <c r="P1621" i="1"/>
  <c r="X1621" i="1" s="1"/>
  <c r="N1622" i="1"/>
  <c r="L1622" i="1" s="1"/>
  <c r="R1622" i="1" s="1"/>
  <c r="S1622" i="1" s="1"/>
  <c r="T1622" i="1" s="1"/>
  <c r="O1622" i="1"/>
  <c r="W1622" i="1" s="1"/>
  <c r="P1622" i="1"/>
  <c r="N1623" i="1"/>
  <c r="O1623" i="1"/>
  <c r="W1623" i="1" s="1"/>
  <c r="P1623" i="1"/>
  <c r="X1623" i="1" s="1"/>
  <c r="N1624" i="1"/>
  <c r="O1624" i="1"/>
  <c r="P1624" i="1"/>
  <c r="X1624" i="1" s="1"/>
  <c r="N1625" i="1"/>
  <c r="O1625" i="1"/>
  <c r="P1625" i="1"/>
  <c r="X1625" i="1" s="1"/>
  <c r="N1626" i="1"/>
  <c r="L1626" i="1" s="1"/>
  <c r="R1626" i="1" s="1"/>
  <c r="S1626" i="1" s="1"/>
  <c r="T1626" i="1" s="1"/>
  <c r="O1626" i="1"/>
  <c r="W1626" i="1" s="1"/>
  <c r="P1626" i="1"/>
  <c r="N1627" i="1"/>
  <c r="L1627" i="1" s="1"/>
  <c r="O1627" i="1"/>
  <c r="P1627" i="1"/>
  <c r="X1627" i="1" s="1"/>
  <c r="N1628" i="1"/>
  <c r="O1628" i="1"/>
  <c r="P1628" i="1"/>
  <c r="X1628" i="1" s="1"/>
  <c r="N1629" i="1"/>
  <c r="O1629" i="1"/>
  <c r="W1629" i="1" s="1"/>
  <c r="P1629" i="1"/>
  <c r="X1629" i="1" s="1"/>
  <c r="N1630" i="1"/>
  <c r="L1630" i="1" s="1"/>
  <c r="O1630" i="1"/>
  <c r="W1630" i="1" s="1"/>
  <c r="P1630" i="1"/>
  <c r="N1631" i="1"/>
  <c r="L1631" i="1" s="1"/>
  <c r="R1631" i="1" s="1"/>
  <c r="S1631" i="1" s="1"/>
  <c r="T1631" i="1" s="1"/>
  <c r="O1631" i="1"/>
  <c r="P1631" i="1"/>
  <c r="X1631" i="1" s="1"/>
  <c r="N1632" i="1"/>
  <c r="O1632" i="1"/>
  <c r="W1632" i="1" s="1"/>
  <c r="P1632" i="1"/>
  <c r="X1632" i="1" s="1"/>
  <c r="N1633" i="1"/>
  <c r="O1633" i="1"/>
  <c r="P1633" i="1"/>
  <c r="X1633" i="1" s="1"/>
  <c r="N1634" i="1"/>
  <c r="L1634" i="1" s="1"/>
  <c r="O1634" i="1"/>
  <c r="W1634" i="1" s="1"/>
  <c r="P1634" i="1"/>
  <c r="X1634" i="1" s="1"/>
  <c r="N1635" i="1"/>
  <c r="O1635" i="1"/>
  <c r="P1635" i="1"/>
  <c r="X1635" i="1" s="1"/>
  <c r="N1636" i="1"/>
  <c r="O1636" i="1"/>
  <c r="P1636" i="1"/>
  <c r="X1636" i="1" s="1"/>
  <c r="N1637" i="1"/>
  <c r="O1637" i="1"/>
  <c r="P1637" i="1"/>
  <c r="X1637" i="1" s="1"/>
  <c r="N1638" i="1"/>
  <c r="O1638" i="1"/>
  <c r="P1638" i="1"/>
  <c r="X1638" i="1" s="1"/>
  <c r="N1639" i="1"/>
  <c r="O1639" i="1"/>
  <c r="W1639" i="1" s="1"/>
  <c r="P1639" i="1"/>
  <c r="X1639" i="1" s="1"/>
  <c r="N1640" i="1"/>
  <c r="O1640" i="1"/>
  <c r="P1640" i="1"/>
  <c r="X1640" i="1" s="1"/>
  <c r="N1641" i="1"/>
  <c r="O1641" i="1"/>
  <c r="W1641" i="1" s="1"/>
  <c r="P1641" i="1"/>
  <c r="X1641" i="1" s="1"/>
  <c r="N1642" i="1"/>
  <c r="O1642" i="1"/>
  <c r="W1642" i="1" s="1"/>
  <c r="P1642" i="1"/>
  <c r="X1642" i="1" s="1"/>
  <c r="N1643" i="1"/>
  <c r="O1643" i="1"/>
  <c r="W1643" i="1" s="1"/>
  <c r="P1643" i="1"/>
  <c r="X1643" i="1" s="1"/>
  <c r="N1644" i="1"/>
  <c r="O1644" i="1"/>
  <c r="W1644" i="1" s="1"/>
  <c r="P1644" i="1"/>
  <c r="X1644" i="1" s="1"/>
  <c r="N1645" i="1"/>
  <c r="O1645" i="1"/>
  <c r="W1645" i="1" s="1"/>
  <c r="P1645" i="1"/>
  <c r="X1645" i="1" s="1"/>
  <c r="N1646" i="1"/>
  <c r="L1646" i="1" s="1"/>
  <c r="R1646" i="1" s="1"/>
  <c r="S1646" i="1" s="1"/>
  <c r="T1646" i="1" s="1"/>
  <c r="O1646" i="1"/>
  <c r="W1646" i="1" s="1"/>
  <c r="P1646" i="1"/>
  <c r="N1647" i="1"/>
  <c r="L1647" i="1" s="1"/>
  <c r="Q1647" i="1" s="1"/>
  <c r="O1647" i="1"/>
  <c r="P1647" i="1"/>
  <c r="X1647" i="1" s="1"/>
  <c r="N1648" i="1"/>
  <c r="O1648" i="1"/>
  <c r="W1648" i="1" s="1"/>
  <c r="P1648" i="1"/>
  <c r="X1648" i="1" s="1"/>
  <c r="N1649" i="1"/>
  <c r="O1649" i="1"/>
  <c r="W1649" i="1" s="1"/>
  <c r="P1649" i="1"/>
  <c r="X1649" i="1" s="1"/>
  <c r="N1650" i="1"/>
  <c r="O1650" i="1"/>
  <c r="W1650" i="1" s="1"/>
  <c r="P1650" i="1"/>
  <c r="N1651" i="1"/>
  <c r="L1651" i="1" s="1"/>
  <c r="Q1651" i="1" s="1"/>
  <c r="O1651" i="1"/>
  <c r="P1651" i="1"/>
  <c r="X1651" i="1" s="1"/>
  <c r="N1652" i="1"/>
  <c r="O1652" i="1"/>
  <c r="W1652" i="1" s="1"/>
  <c r="P1652" i="1"/>
  <c r="X1652" i="1" s="1"/>
  <c r="N1653" i="1"/>
  <c r="L1653" i="1" s="1"/>
  <c r="O1653" i="1"/>
  <c r="W1653" i="1" s="1"/>
  <c r="P1653" i="1"/>
  <c r="X1653" i="1" s="1"/>
  <c r="N1654" i="1"/>
  <c r="L1654" i="1" s="1"/>
  <c r="O1654" i="1"/>
  <c r="W1654" i="1" s="1"/>
  <c r="P1654" i="1"/>
  <c r="N1655" i="1"/>
  <c r="O1655" i="1"/>
  <c r="P1655" i="1"/>
  <c r="X1655" i="1" s="1"/>
  <c r="N1656" i="1"/>
  <c r="O1656" i="1"/>
  <c r="W1656" i="1" s="1"/>
  <c r="P1656" i="1"/>
  <c r="X1656" i="1" s="1"/>
  <c r="N1657" i="1"/>
  <c r="L1657" i="1" s="1"/>
  <c r="R1657" i="1" s="1"/>
  <c r="S1657" i="1" s="1"/>
  <c r="T1657" i="1" s="1"/>
  <c r="O1657" i="1"/>
  <c r="P1657" i="1"/>
  <c r="X1657" i="1" s="1"/>
  <c r="N1658" i="1"/>
  <c r="O1658" i="1"/>
  <c r="W1658" i="1" s="1"/>
  <c r="P1658" i="1"/>
  <c r="X1658" i="1" s="1"/>
  <c r="N1659" i="1"/>
  <c r="L1659" i="1" s="1"/>
  <c r="R1659" i="1" s="1"/>
  <c r="S1659" i="1" s="1"/>
  <c r="T1659" i="1" s="1"/>
  <c r="O1659" i="1"/>
  <c r="P1659" i="1"/>
  <c r="X1659" i="1" s="1"/>
  <c r="N1660" i="1"/>
  <c r="O1660" i="1"/>
  <c r="W1660" i="1" s="1"/>
  <c r="P1660" i="1"/>
  <c r="X1660" i="1" s="1"/>
  <c r="N1661" i="1"/>
  <c r="L1661" i="1" s="1"/>
  <c r="R1661" i="1" s="1"/>
  <c r="S1661" i="1" s="1"/>
  <c r="T1661" i="1" s="1"/>
  <c r="O1661" i="1"/>
  <c r="P1661" i="1"/>
  <c r="X1661" i="1" s="1"/>
  <c r="N1662" i="1"/>
  <c r="L1662" i="1" s="1"/>
  <c r="O1662" i="1"/>
  <c r="W1662" i="1" s="1"/>
  <c r="P1662" i="1"/>
  <c r="N1663" i="1"/>
  <c r="O1663" i="1"/>
  <c r="P1663" i="1"/>
  <c r="X1663" i="1" s="1"/>
  <c r="N1664" i="1"/>
  <c r="O1664" i="1"/>
  <c r="W1664" i="1" s="1"/>
  <c r="P1664" i="1"/>
  <c r="X1664" i="1" s="1"/>
  <c r="N1665" i="1"/>
  <c r="L1665" i="1" s="1"/>
  <c r="R1665" i="1" s="1"/>
  <c r="S1665" i="1" s="1"/>
  <c r="T1665" i="1" s="1"/>
  <c r="O1665" i="1"/>
  <c r="P1665" i="1"/>
  <c r="X1665" i="1" s="1"/>
  <c r="N1666" i="1"/>
  <c r="L1666" i="1" s="1"/>
  <c r="Q1666" i="1" s="1"/>
  <c r="O1666" i="1"/>
  <c r="W1666" i="1" s="1"/>
  <c r="P1666" i="1"/>
  <c r="N1667" i="1"/>
  <c r="L1667" i="1" s="1"/>
  <c r="Q1667" i="1" s="1"/>
  <c r="O1667" i="1"/>
  <c r="P1667" i="1"/>
  <c r="X1667" i="1" s="1"/>
  <c r="N1668" i="1"/>
  <c r="O1668" i="1"/>
  <c r="W1668" i="1" s="1"/>
  <c r="P1668" i="1"/>
  <c r="X1668" i="1" s="1"/>
  <c r="N1669" i="1"/>
  <c r="O1669" i="1"/>
  <c r="W1669" i="1" s="1"/>
  <c r="P1669" i="1"/>
  <c r="N1670" i="1"/>
  <c r="L1670" i="1" s="1"/>
  <c r="O1670" i="1"/>
  <c r="W1670" i="1" s="1"/>
  <c r="P1670" i="1"/>
  <c r="X1670" i="1" s="1"/>
  <c r="N1671" i="1"/>
  <c r="L1671" i="1" s="1"/>
  <c r="O1671" i="1"/>
  <c r="P1671" i="1"/>
  <c r="X1671" i="1" s="1"/>
  <c r="N1672" i="1"/>
  <c r="O1672" i="1"/>
  <c r="P1672" i="1"/>
  <c r="X1672" i="1" s="1"/>
  <c r="N1673" i="1"/>
  <c r="O1673" i="1"/>
  <c r="P1673" i="1"/>
  <c r="X1673" i="1" s="1"/>
  <c r="N1674" i="1"/>
  <c r="L1674" i="1" s="1"/>
  <c r="R1674" i="1" s="1"/>
  <c r="S1674" i="1" s="1"/>
  <c r="T1674" i="1" s="1"/>
  <c r="O1674" i="1"/>
  <c r="P1674" i="1"/>
  <c r="X1674" i="1" s="1"/>
  <c r="N1675" i="1"/>
  <c r="L1675" i="1" s="1"/>
  <c r="O1675" i="1"/>
  <c r="P1675" i="1"/>
  <c r="X1675" i="1" s="1"/>
  <c r="N1676" i="1"/>
  <c r="O1676" i="1"/>
  <c r="P1676" i="1"/>
  <c r="X1676" i="1" s="1"/>
  <c r="N1677" i="1"/>
  <c r="O1677" i="1"/>
  <c r="W1677" i="1" s="1"/>
  <c r="P1677" i="1"/>
  <c r="N1678" i="1"/>
  <c r="L1678" i="1" s="1"/>
  <c r="R1678" i="1" s="1"/>
  <c r="S1678" i="1" s="1"/>
  <c r="T1678" i="1" s="1"/>
  <c r="O1678" i="1"/>
  <c r="W1678" i="1" s="1"/>
  <c r="P1678" i="1"/>
  <c r="X1678" i="1" s="1"/>
  <c r="N1679" i="1"/>
  <c r="L1679" i="1" s="1"/>
  <c r="R1679" i="1" s="1"/>
  <c r="S1679" i="1" s="1"/>
  <c r="T1679" i="1" s="1"/>
  <c r="O1679" i="1"/>
  <c r="W1679" i="1" s="1"/>
  <c r="P1679" i="1"/>
  <c r="X1679" i="1" s="1"/>
  <c r="N1680" i="1"/>
  <c r="L1680" i="1" s="1"/>
  <c r="O1680" i="1"/>
  <c r="W1680" i="1" s="1"/>
  <c r="P1680" i="1"/>
  <c r="X1680" i="1" s="1"/>
  <c r="N1681" i="1"/>
  <c r="L1681" i="1" s="1"/>
  <c r="R1681" i="1" s="1"/>
  <c r="S1681" i="1" s="1"/>
  <c r="T1681" i="1" s="1"/>
  <c r="O1681" i="1"/>
  <c r="P1681" i="1"/>
  <c r="N1682" i="1"/>
  <c r="L1682" i="1" s="1"/>
  <c r="R1682" i="1" s="1"/>
  <c r="S1682" i="1" s="1"/>
  <c r="T1682" i="1" s="1"/>
  <c r="O1682" i="1"/>
  <c r="P1682" i="1"/>
  <c r="X1682" i="1" s="1"/>
  <c r="N1683" i="1"/>
  <c r="O1683" i="1"/>
  <c r="P1683" i="1"/>
  <c r="X1683" i="1" s="1"/>
  <c r="N1684" i="1"/>
  <c r="O1684" i="1"/>
  <c r="W1684" i="1" s="1"/>
  <c r="P1684" i="1"/>
  <c r="X1684" i="1" s="1"/>
  <c r="N1685" i="1"/>
  <c r="L1685" i="1" s="1"/>
  <c r="R1685" i="1" s="1"/>
  <c r="S1685" i="1" s="1"/>
  <c r="T1685" i="1" s="1"/>
  <c r="O1685" i="1"/>
  <c r="P1685" i="1"/>
  <c r="X1685" i="1" s="1"/>
  <c r="N1686" i="1"/>
  <c r="L1686" i="1" s="1"/>
  <c r="R1686" i="1" s="1"/>
  <c r="S1686" i="1" s="1"/>
  <c r="T1686" i="1" s="1"/>
  <c r="O1686" i="1"/>
  <c r="P1686" i="1"/>
  <c r="N1687" i="1"/>
  <c r="O1687" i="1"/>
  <c r="P1687" i="1"/>
  <c r="X1687" i="1" s="1"/>
  <c r="N1688" i="1"/>
  <c r="O1688" i="1"/>
  <c r="W1688" i="1" s="1"/>
  <c r="P1688" i="1"/>
  <c r="X1688" i="1" s="1"/>
  <c r="N1689" i="1"/>
  <c r="L1689" i="1" s="1"/>
  <c r="R1689" i="1" s="1"/>
  <c r="S1689" i="1" s="1"/>
  <c r="T1689" i="1" s="1"/>
  <c r="O1689" i="1"/>
  <c r="P1689" i="1"/>
  <c r="X1689" i="1" s="1"/>
  <c r="N1690" i="1"/>
  <c r="O1690" i="1"/>
  <c r="P1690" i="1"/>
  <c r="X1690" i="1" s="1"/>
  <c r="N1691" i="1"/>
  <c r="L1691" i="1" s="1"/>
  <c r="R1691" i="1" s="1"/>
  <c r="S1691" i="1" s="1"/>
  <c r="T1691" i="1" s="1"/>
  <c r="O1691" i="1"/>
  <c r="P1691" i="1"/>
  <c r="X1691" i="1" s="1"/>
  <c r="N1692" i="1"/>
  <c r="O1692" i="1"/>
  <c r="W1692" i="1" s="1"/>
  <c r="P1692" i="1"/>
  <c r="X1692" i="1" s="1"/>
  <c r="N1693" i="1"/>
  <c r="O1693" i="1"/>
  <c r="P1693" i="1"/>
  <c r="X1693" i="1" s="1"/>
  <c r="N1694" i="1"/>
  <c r="L1694" i="1" s="1"/>
  <c r="O1694" i="1"/>
  <c r="W1694" i="1" s="1"/>
  <c r="P1694" i="1"/>
  <c r="N1695" i="1"/>
  <c r="L1695" i="1" s="1"/>
  <c r="R1695" i="1" s="1"/>
  <c r="S1695" i="1" s="1"/>
  <c r="T1695" i="1" s="1"/>
  <c r="O1695" i="1"/>
  <c r="P1695" i="1"/>
  <c r="X1695" i="1" s="1"/>
  <c r="N1696" i="1"/>
  <c r="L1696" i="1" s="1"/>
  <c r="R1696" i="1" s="1"/>
  <c r="S1696" i="1" s="1"/>
  <c r="T1696" i="1" s="1"/>
  <c r="O1696" i="1"/>
  <c r="W1696" i="1" s="1"/>
  <c r="P1696" i="1"/>
  <c r="N1697" i="1"/>
  <c r="O1697" i="1"/>
  <c r="P1697" i="1"/>
  <c r="X1697" i="1" s="1"/>
  <c r="N1698" i="1"/>
  <c r="O1698" i="1"/>
  <c r="W1698" i="1" s="1"/>
  <c r="P1698" i="1"/>
  <c r="X1698" i="1" s="1"/>
  <c r="N1699" i="1"/>
  <c r="L1699" i="1" s="1"/>
  <c r="O1699" i="1"/>
  <c r="P1699" i="1"/>
  <c r="X1699" i="1" s="1"/>
  <c r="N1700" i="1"/>
  <c r="L1700" i="1" s="1"/>
  <c r="O1700" i="1"/>
  <c r="W1700" i="1" s="1"/>
  <c r="P1700" i="1"/>
  <c r="X1700" i="1" s="1"/>
  <c r="N1701" i="1"/>
  <c r="O1701" i="1"/>
  <c r="P1701" i="1"/>
  <c r="X1701" i="1" s="1"/>
  <c r="N1702" i="1"/>
  <c r="L1702" i="1" s="1"/>
  <c r="O1702" i="1"/>
  <c r="W1702" i="1" s="1"/>
  <c r="P1702" i="1"/>
  <c r="X1702" i="1" s="1"/>
  <c r="N1703" i="1"/>
  <c r="L1703" i="1" s="1"/>
  <c r="R1703" i="1" s="1"/>
  <c r="S1703" i="1" s="1"/>
  <c r="T1703" i="1" s="1"/>
  <c r="O1703" i="1"/>
  <c r="W1703" i="1" s="1"/>
  <c r="P1703" i="1"/>
  <c r="X1703" i="1" s="1"/>
  <c r="N1704" i="1"/>
  <c r="L1704" i="1" s="1"/>
  <c r="R1704" i="1" s="1"/>
  <c r="S1704" i="1" s="1"/>
  <c r="T1704" i="1" s="1"/>
  <c r="O1704" i="1"/>
  <c r="W1704" i="1" s="1"/>
  <c r="P1704" i="1"/>
  <c r="X1704" i="1" s="1"/>
  <c r="N1705" i="1"/>
  <c r="L1705" i="1" s="1"/>
  <c r="Q1705" i="1" s="1"/>
  <c r="O1705" i="1"/>
  <c r="P1705" i="1"/>
  <c r="X1705" i="1" s="1"/>
  <c r="N1706" i="1"/>
  <c r="O1706" i="1"/>
  <c r="P1706" i="1"/>
  <c r="N1707" i="1"/>
  <c r="L1707" i="1" s="1"/>
  <c r="O1707" i="1"/>
  <c r="W1707" i="1" s="1"/>
  <c r="P1707" i="1"/>
  <c r="X1707" i="1" s="1"/>
  <c r="N1708" i="1"/>
  <c r="L1708" i="1" s="1"/>
  <c r="O1708" i="1"/>
  <c r="P1708" i="1"/>
  <c r="X1708" i="1" s="1"/>
  <c r="N1709" i="1"/>
  <c r="O1709" i="1"/>
  <c r="P1709" i="1"/>
  <c r="X1709" i="1" s="1"/>
  <c r="N1710" i="1"/>
  <c r="L1710" i="1" s="1"/>
  <c r="O1710" i="1"/>
  <c r="W1710" i="1" s="1"/>
  <c r="P1710" i="1"/>
  <c r="X1710" i="1" s="1"/>
  <c r="N1711" i="1"/>
  <c r="L1711" i="1" s="1"/>
  <c r="Q1711" i="1" s="1"/>
  <c r="O1711" i="1"/>
  <c r="W1711" i="1" s="1"/>
  <c r="P1711" i="1"/>
  <c r="X1711" i="1" s="1"/>
  <c r="N1712" i="1"/>
  <c r="L1712" i="1" s="1"/>
  <c r="R1712" i="1" s="1"/>
  <c r="S1712" i="1" s="1"/>
  <c r="T1712" i="1" s="1"/>
  <c r="O1712" i="1"/>
  <c r="P1712" i="1"/>
  <c r="X1712" i="1" s="1"/>
  <c r="N1713" i="1"/>
  <c r="O1713" i="1"/>
  <c r="P1713" i="1"/>
  <c r="X1713" i="1" s="1"/>
  <c r="N1714" i="1"/>
  <c r="L1714" i="1" s="1"/>
  <c r="O1714" i="1"/>
  <c r="W1714" i="1" s="1"/>
  <c r="P1714" i="1"/>
  <c r="N1715" i="1"/>
  <c r="O1715" i="1"/>
  <c r="W1715" i="1" s="1"/>
  <c r="P1715" i="1"/>
  <c r="X1715" i="1" s="1"/>
  <c r="N1716" i="1"/>
  <c r="L1716" i="1" s="1"/>
  <c r="O1716" i="1"/>
  <c r="P1716" i="1"/>
  <c r="X1716" i="1" s="1"/>
  <c r="N1717" i="1"/>
  <c r="O1717" i="1"/>
  <c r="W1717" i="1" s="1"/>
  <c r="P1717" i="1"/>
  <c r="X1717" i="1" s="1"/>
  <c r="N1718" i="1"/>
  <c r="L1718" i="1" s="1"/>
  <c r="O1718" i="1"/>
  <c r="P1718" i="1"/>
  <c r="X1718" i="1" s="1"/>
  <c r="N1719" i="1"/>
  <c r="O1719" i="1"/>
  <c r="W1719" i="1" s="1"/>
  <c r="P1719" i="1"/>
  <c r="X1719" i="1" s="1"/>
  <c r="N1720" i="1"/>
  <c r="L1720" i="1" s="1"/>
  <c r="R1720" i="1" s="1"/>
  <c r="S1720" i="1" s="1"/>
  <c r="T1720" i="1" s="1"/>
  <c r="O1720" i="1"/>
  <c r="P1720" i="1"/>
  <c r="X1720" i="1" s="1"/>
  <c r="N1721" i="1"/>
  <c r="L1721" i="1" s="1"/>
  <c r="O1721" i="1"/>
  <c r="W1721" i="1" s="1"/>
  <c r="P1721" i="1"/>
  <c r="X1721" i="1" s="1"/>
  <c r="N1722" i="1"/>
  <c r="O1722" i="1"/>
  <c r="W1722" i="1" s="1"/>
  <c r="P1722" i="1"/>
  <c r="N1723" i="1"/>
  <c r="L1723" i="1" s="1"/>
  <c r="O1723" i="1"/>
  <c r="W1723" i="1" s="1"/>
  <c r="P1723" i="1"/>
  <c r="X1723" i="1" s="1"/>
  <c r="N1724" i="1"/>
  <c r="L1724" i="1" s="1"/>
  <c r="O1724" i="1"/>
  <c r="W1724" i="1" s="1"/>
  <c r="P1724" i="1"/>
  <c r="X1724" i="1" s="1"/>
  <c r="N1725" i="1"/>
  <c r="O1725" i="1"/>
  <c r="P1725" i="1"/>
  <c r="X1725" i="1" s="1"/>
  <c r="N1726" i="1"/>
  <c r="L1726" i="1" s="1"/>
  <c r="O1726" i="1"/>
  <c r="W1726" i="1" s="1"/>
  <c r="P1726" i="1"/>
  <c r="X1726" i="1" s="1"/>
  <c r="N1727" i="1"/>
  <c r="O1727" i="1"/>
  <c r="W1727" i="1" s="1"/>
  <c r="P1727" i="1"/>
  <c r="X1727" i="1" s="1"/>
  <c r="N1728" i="1"/>
  <c r="L1728" i="1" s="1"/>
  <c r="R1728" i="1" s="1"/>
  <c r="S1728" i="1" s="1"/>
  <c r="T1728" i="1" s="1"/>
  <c r="O1728" i="1"/>
  <c r="W1728" i="1" s="1"/>
  <c r="P1728" i="1"/>
  <c r="X1728" i="1" s="1"/>
  <c r="N1729" i="1"/>
  <c r="O1729" i="1"/>
  <c r="P1729" i="1"/>
  <c r="X1729" i="1" s="1"/>
  <c r="N1730" i="1"/>
  <c r="O1730" i="1"/>
  <c r="P1730" i="1"/>
  <c r="X1730" i="1" s="1"/>
  <c r="N1731" i="1"/>
  <c r="L1731" i="1" s="1"/>
  <c r="O1731" i="1"/>
  <c r="P1731" i="1"/>
  <c r="X1731" i="1" s="1"/>
  <c r="N1732" i="1"/>
  <c r="L1732" i="1" s="1"/>
  <c r="O1732" i="1"/>
  <c r="W1732" i="1" s="1"/>
  <c r="P1732" i="1"/>
  <c r="X1732" i="1" s="1"/>
  <c r="N1733" i="1"/>
  <c r="O1733" i="1"/>
  <c r="P1733" i="1"/>
  <c r="X1733" i="1" s="1"/>
  <c r="N1734" i="1"/>
  <c r="L1734" i="1" s="1"/>
  <c r="O1734" i="1"/>
  <c r="W1734" i="1" s="1"/>
  <c r="P1734" i="1"/>
  <c r="X1734" i="1" s="1"/>
  <c r="N1735" i="1"/>
  <c r="L1735" i="1" s="1"/>
  <c r="O1735" i="1"/>
  <c r="W1735" i="1" s="1"/>
  <c r="P1735" i="1"/>
  <c r="X1735" i="1" s="1"/>
  <c r="N1736" i="1"/>
  <c r="L1736" i="1" s="1"/>
  <c r="R1736" i="1" s="1"/>
  <c r="S1736" i="1" s="1"/>
  <c r="T1736" i="1" s="1"/>
  <c r="O1736" i="1"/>
  <c r="W1736" i="1" s="1"/>
  <c r="P1736" i="1"/>
  <c r="X1736" i="1" s="1"/>
  <c r="N1737" i="1"/>
  <c r="O1737" i="1"/>
  <c r="P1737" i="1"/>
  <c r="X1737" i="1" s="1"/>
  <c r="N1738" i="1"/>
  <c r="O1738" i="1"/>
  <c r="P1738" i="1"/>
  <c r="X1738" i="1" s="1"/>
  <c r="N1739" i="1"/>
  <c r="L1739" i="1" s="1"/>
  <c r="O1739" i="1"/>
  <c r="P1739" i="1"/>
  <c r="X1739" i="1" s="1"/>
  <c r="N1740" i="1"/>
  <c r="L1740" i="1" s="1"/>
  <c r="O1740" i="1"/>
  <c r="P1740" i="1"/>
  <c r="X1740" i="1" s="1"/>
  <c r="N1741" i="1"/>
  <c r="O1741" i="1"/>
  <c r="P1741" i="1"/>
  <c r="X1741" i="1" s="1"/>
  <c r="N1742" i="1"/>
  <c r="L1742" i="1" s="1"/>
  <c r="O1742" i="1"/>
  <c r="W1742" i="1" s="1"/>
  <c r="P1742" i="1"/>
  <c r="X1742" i="1" s="1"/>
  <c r="N1743" i="1"/>
  <c r="O1743" i="1"/>
  <c r="W1743" i="1" s="1"/>
  <c r="P1743" i="1"/>
  <c r="X1743" i="1" s="1"/>
  <c r="N1744" i="1"/>
  <c r="L1744" i="1" s="1"/>
  <c r="O1744" i="1"/>
  <c r="P1744" i="1"/>
  <c r="X1744" i="1" s="1"/>
  <c r="N1745" i="1"/>
  <c r="L1745" i="1" s="1"/>
  <c r="O1745" i="1"/>
  <c r="W1745" i="1" s="1"/>
  <c r="P1745" i="1"/>
  <c r="X1745" i="1" s="1"/>
  <c r="N1746" i="1"/>
  <c r="L1746" i="1" s="1"/>
  <c r="O1746" i="1"/>
  <c r="W1746" i="1" s="1"/>
  <c r="P1746" i="1"/>
  <c r="X1746" i="1" s="1"/>
  <c r="N1747" i="1"/>
  <c r="L1747" i="1" s="1"/>
  <c r="O1747" i="1"/>
  <c r="P1747" i="1"/>
  <c r="X1747" i="1" s="1"/>
  <c r="N1748" i="1"/>
  <c r="L1748" i="1" s="1"/>
  <c r="O1748" i="1"/>
  <c r="P1748" i="1"/>
  <c r="X1748" i="1" s="1"/>
  <c r="N1749" i="1"/>
  <c r="O1749" i="1"/>
  <c r="W1749" i="1" s="1"/>
  <c r="P1749" i="1"/>
  <c r="X1749" i="1" s="1"/>
  <c r="N1750" i="1"/>
  <c r="L1750" i="1" s="1"/>
  <c r="O1750" i="1"/>
  <c r="W1750" i="1" s="1"/>
  <c r="P1750" i="1"/>
  <c r="X1750" i="1" s="1"/>
  <c r="N1751" i="1"/>
  <c r="O1751" i="1"/>
  <c r="W1751" i="1" s="1"/>
  <c r="P1751" i="1"/>
  <c r="N1752" i="1"/>
  <c r="L1752" i="1" s="1"/>
  <c r="R1752" i="1" s="1"/>
  <c r="S1752" i="1" s="1"/>
  <c r="T1752" i="1" s="1"/>
  <c r="O1752" i="1"/>
  <c r="W1752" i="1" s="1"/>
  <c r="P1752" i="1"/>
  <c r="X1752" i="1" s="1"/>
  <c r="N1753" i="1"/>
  <c r="L1753" i="1" s="1"/>
  <c r="Q1753" i="1" s="1"/>
  <c r="O1753" i="1"/>
  <c r="W1753" i="1" s="1"/>
  <c r="P1753" i="1"/>
  <c r="X1753" i="1" s="1"/>
  <c r="N1754" i="1"/>
  <c r="O1754" i="1"/>
  <c r="W1754" i="1" s="1"/>
  <c r="P1754" i="1"/>
  <c r="N1755" i="1"/>
  <c r="O1755" i="1"/>
  <c r="W1755" i="1" s="1"/>
  <c r="P1755" i="1"/>
  <c r="N1756" i="1"/>
  <c r="L1756" i="1" s="1"/>
  <c r="Q1756" i="1" s="1"/>
  <c r="O1756" i="1"/>
  <c r="W1756" i="1" s="1"/>
  <c r="P1756" i="1"/>
  <c r="X1756" i="1" s="1"/>
  <c r="N1757" i="1"/>
  <c r="O1757" i="1"/>
  <c r="W1757" i="1" s="1"/>
  <c r="P1757" i="1"/>
  <c r="X1757" i="1" s="1"/>
  <c r="N1758" i="1"/>
  <c r="L1758" i="1" s="1"/>
  <c r="O1758" i="1"/>
  <c r="W1758" i="1" s="1"/>
  <c r="P1758" i="1"/>
  <c r="X1758" i="1" s="1"/>
  <c r="N1759" i="1"/>
  <c r="L1759" i="1" s="1"/>
  <c r="R1759" i="1" s="1"/>
  <c r="S1759" i="1" s="1"/>
  <c r="T1759" i="1" s="1"/>
  <c r="O1759" i="1"/>
  <c r="W1759" i="1" s="1"/>
  <c r="P1759" i="1"/>
  <c r="N1760" i="1"/>
  <c r="O1760" i="1"/>
  <c r="P1760" i="1"/>
  <c r="X1760" i="1" s="1"/>
  <c r="N1761" i="1"/>
  <c r="L1761" i="1" s="1"/>
  <c r="O1761" i="1"/>
  <c r="P1761" i="1"/>
  <c r="X1761" i="1" s="1"/>
  <c r="N1762" i="1"/>
  <c r="L1762" i="1" s="1"/>
  <c r="O1762" i="1"/>
  <c r="W1762" i="1" s="1"/>
  <c r="P1762" i="1"/>
  <c r="N1763" i="1"/>
  <c r="L1763" i="1" s="1"/>
  <c r="O1763" i="1"/>
  <c r="P1763" i="1"/>
  <c r="X1763" i="1" s="1"/>
  <c r="N1764" i="1"/>
  <c r="L1764" i="1" s="1"/>
  <c r="Q1764" i="1" s="1"/>
  <c r="O1764" i="1"/>
  <c r="W1764" i="1" s="1"/>
  <c r="P1764" i="1"/>
  <c r="X1764" i="1" s="1"/>
  <c r="N1765" i="1"/>
  <c r="O1765" i="1"/>
  <c r="W1765" i="1" s="1"/>
  <c r="P1765" i="1"/>
  <c r="X1765" i="1" s="1"/>
  <c r="N1766" i="1"/>
  <c r="L1766" i="1" s="1"/>
  <c r="O1766" i="1"/>
  <c r="W1766" i="1" s="1"/>
  <c r="P1766" i="1"/>
  <c r="X1766" i="1" s="1"/>
  <c r="N1767" i="1"/>
  <c r="O1767" i="1"/>
  <c r="W1767" i="1" s="1"/>
  <c r="P1767" i="1"/>
  <c r="N1768" i="1"/>
  <c r="O1768" i="1"/>
  <c r="P1768" i="1"/>
  <c r="X1768" i="1" s="1"/>
  <c r="N1769" i="1"/>
  <c r="L1769" i="1" s="1"/>
  <c r="Q1769" i="1" s="1"/>
  <c r="O1769" i="1"/>
  <c r="W1769" i="1" s="1"/>
  <c r="P1769" i="1"/>
  <c r="X1769" i="1" s="1"/>
  <c r="N1770" i="1"/>
  <c r="L1770" i="1" s="1"/>
  <c r="O1770" i="1"/>
  <c r="W1770" i="1" s="1"/>
  <c r="P1770" i="1"/>
  <c r="N1771" i="1"/>
  <c r="L1771" i="1" s="1"/>
  <c r="R1771" i="1" s="1"/>
  <c r="S1771" i="1" s="1"/>
  <c r="T1771" i="1" s="1"/>
  <c r="O1771" i="1"/>
  <c r="W1771" i="1" s="1"/>
  <c r="P1771" i="1"/>
  <c r="X1771" i="1" s="1"/>
  <c r="N1772" i="1"/>
  <c r="O1772" i="1"/>
  <c r="W1772" i="1" s="1"/>
  <c r="P1772" i="1"/>
  <c r="X1772" i="1" s="1"/>
  <c r="N1773" i="1"/>
  <c r="O1773" i="1"/>
  <c r="W1773" i="1" s="1"/>
  <c r="P1773" i="1"/>
  <c r="X1773" i="1" s="1"/>
  <c r="N1774" i="1"/>
  <c r="L1774" i="1" s="1"/>
  <c r="O1774" i="1"/>
  <c r="W1774" i="1" s="1"/>
  <c r="P1774" i="1"/>
  <c r="X1774" i="1" s="1"/>
  <c r="N1775" i="1"/>
  <c r="L1775" i="1" s="1"/>
  <c r="O1775" i="1"/>
  <c r="P1775" i="1"/>
  <c r="X1775" i="1" s="1"/>
  <c r="N1776" i="1"/>
  <c r="O1776" i="1"/>
  <c r="P1776" i="1"/>
  <c r="X1776" i="1" s="1"/>
  <c r="N1777" i="1"/>
  <c r="O1777" i="1"/>
  <c r="W1777" i="1" s="1"/>
  <c r="P1777" i="1"/>
  <c r="X1777" i="1" s="1"/>
  <c r="N1778" i="1"/>
  <c r="O1778" i="1"/>
  <c r="W1778" i="1" s="1"/>
  <c r="P1778" i="1"/>
  <c r="N1779" i="1"/>
  <c r="L1779" i="1" s="1"/>
  <c r="R1779" i="1" s="1"/>
  <c r="S1779" i="1" s="1"/>
  <c r="T1779" i="1" s="1"/>
  <c r="O1779" i="1"/>
  <c r="P1779" i="1"/>
  <c r="X1779" i="1" s="1"/>
  <c r="N1780" i="1"/>
  <c r="L1780" i="1" s="1"/>
  <c r="Q1780" i="1" s="1"/>
  <c r="O1780" i="1"/>
  <c r="P1780" i="1"/>
  <c r="X1780" i="1" s="1"/>
  <c r="N1781" i="1"/>
  <c r="O1781" i="1"/>
  <c r="W1781" i="1" s="1"/>
  <c r="P1781" i="1"/>
  <c r="X1781" i="1" s="1"/>
  <c r="N1782" i="1"/>
  <c r="L1782" i="1" s="1"/>
  <c r="O1782" i="1"/>
  <c r="P1782" i="1"/>
  <c r="X1782" i="1" s="1"/>
  <c r="N1783" i="1"/>
  <c r="O1783" i="1"/>
  <c r="W1783" i="1" s="1"/>
  <c r="P1783" i="1"/>
  <c r="N1784" i="1"/>
  <c r="O1784" i="1"/>
  <c r="W1784" i="1" s="1"/>
  <c r="P1784" i="1"/>
  <c r="X1784" i="1" s="1"/>
  <c r="N1785" i="1"/>
  <c r="L1785" i="1" s="1"/>
  <c r="O1785" i="1"/>
  <c r="W1785" i="1" s="1"/>
  <c r="P1785" i="1"/>
  <c r="X1785" i="1" s="1"/>
  <c r="N1786" i="1"/>
  <c r="O1786" i="1"/>
  <c r="W1786" i="1" s="1"/>
  <c r="P1786" i="1"/>
  <c r="X1786" i="1" s="1"/>
  <c r="N1787" i="1"/>
  <c r="L1787" i="1" s="1"/>
  <c r="R1787" i="1" s="1"/>
  <c r="S1787" i="1" s="1"/>
  <c r="T1787" i="1" s="1"/>
  <c r="O1787" i="1"/>
  <c r="P1787" i="1"/>
  <c r="X1787" i="1" s="1"/>
  <c r="N1788" i="1"/>
  <c r="O1788" i="1"/>
  <c r="W1788" i="1" s="1"/>
  <c r="P1788" i="1"/>
  <c r="X1788" i="1" s="1"/>
  <c r="N1789" i="1"/>
  <c r="O1789" i="1"/>
  <c r="W1789" i="1" s="1"/>
  <c r="P1789" i="1"/>
  <c r="X1789" i="1" s="1"/>
  <c r="N1790" i="1"/>
  <c r="L1790" i="1" s="1"/>
  <c r="O1790" i="1"/>
  <c r="P1790" i="1"/>
  <c r="X1790" i="1" s="1"/>
  <c r="N1791" i="1"/>
  <c r="O1791" i="1"/>
  <c r="W1791" i="1" s="1"/>
  <c r="P1791" i="1"/>
  <c r="N1792" i="1"/>
  <c r="O1792" i="1"/>
  <c r="W1792" i="1" s="1"/>
  <c r="P1792" i="1"/>
  <c r="X1792" i="1" s="1"/>
  <c r="N1793" i="1"/>
  <c r="L1793" i="1" s="1"/>
  <c r="O1793" i="1"/>
  <c r="W1793" i="1" s="1"/>
  <c r="P1793" i="1"/>
  <c r="X1793" i="1" s="1"/>
  <c r="N1794" i="1"/>
  <c r="O1794" i="1"/>
  <c r="W1794" i="1" s="1"/>
  <c r="P1794" i="1"/>
  <c r="N1795" i="1"/>
  <c r="L1795" i="1" s="1"/>
  <c r="R1795" i="1" s="1"/>
  <c r="S1795" i="1" s="1"/>
  <c r="T1795" i="1" s="1"/>
  <c r="O1795" i="1"/>
  <c r="W1795" i="1" s="1"/>
  <c r="P1795" i="1"/>
  <c r="X1795" i="1" s="1"/>
  <c r="N1796" i="1"/>
  <c r="L1796" i="1" s="1"/>
  <c r="Q1796" i="1" s="1"/>
  <c r="O1796" i="1"/>
  <c r="P1796" i="1"/>
  <c r="X1796" i="1" s="1"/>
  <c r="N1797" i="1"/>
  <c r="O1797" i="1"/>
  <c r="W1797" i="1" s="1"/>
  <c r="P1797" i="1"/>
  <c r="X1797" i="1" s="1"/>
  <c r="N1798" i="1"/>
  <c r="L1798" i="1" s="1"/>
  <c r="O1798" i="1"/>
  <c r="P1798" i="1"/>
  <c r="X1798" i="1" s="1"/>
  <c r="N1799" i="1"/>
  <c r="O1799" i="1"/>
  <c r="P1799" i="1"/>
  <c r="N1800" i="1"/>
  <c r="O1800" i="1"/>
  <c r="W1800" i="1" s="1"/>
  <c r="P1800" i="1"/>
  <c r="N1801" i="1"/>
  <c r="O1801" i="1"/>
  <c r="W1801" i="1" s="1"/>
  <c r="P1801" i="1"/>
  <c r="X1801" i="1" s="1"/>
  <c r="N1802" i="1"/>
  <c r="O1802" i="1"/>
  <c r="W1802" i="1" s="1"/>
  <c r="P1802" i="1"/>
  <c r="N1803" i="1"/>
  <c r="L1803" i="1" s="1"/>
  <c r="R1803" i="1" s="1"/>
  <c r="S1803" i="1" s="1"/>
  <c r="T1803" i="1" s="1"/>
  <c r="O1803" i="1"/>
  <c r="P1803" i="1"/>
  <c r="X1803" i="1" s="1"/>
  <c r="N1804" i="1"/>
  <c r="L1804" i="1" s="1"/>
  <c r="Q1804" i="1" s="1"/>
  <c r="O1804" i="1"/>
  <c r="P1804" i="1"/>
  <c r="X1804" i="1" s="1"/>
  <c r="N1805" i="1"/>
  <c r="O1805" i="1"/>
  <c r="P1805" i="1"/>
  <c r="X1805" i="1" s="1"/>
  <c r="N1806" i="1"/>
  <c r="L1806" i="1" s="1"/>
  <c r="O1806" i="1"/>
  <c r="P1806" i="1"/>
  <c r="X1806" i="1" s="1"/>
  <c r="N1807" i="1"/>
  <c r="O1807" i="1"/>
  <c r="W1807" i="1" s="1"/>
  <c r="P1807" i="1"/>
  <c r="N1808" i="1"/>
  <c r="O1808" i="1"/>
  <c r="W1808" i="1" s="1"/>
  <c r="P1808" i="1"/>
  <c r="X1808" i="1" s="1"/>
  <c r="N1809" i="1"/>
  <c r="O1809" i="1"/>
  <c r="W1809" i="1" s="1"/>
  <c r="P1809" i="1"/>
  <c r="X1809" i="1" s="1"/>
  <c r="N1810" i="1"/>
  <c r="O1810" i="1"/>
  <c r="P1810" i="1"/>
  <c r="X1810" i="1" s="1"/>
  <c r="N1811" i="1"/>
  <c r="L1811" i="1" s="1"/>
  <c r="R1811" i="1" s="1"/>
  <c r="S1811" i="1" s="1"/>
  <c r="T1811" i="1" s="1"/>
  <c r="O1811" i="1"/>
  <c r="P1811" i="1"/>
  <c r="N1812" i="1"/>
  <c r="L1812" i="1" s="1"/>
  <c r="Q1812" i="1" s="1"/>
  <c r="O1812" i="1"/>
  <c r="W1812" i="1" s="1"/>
  <c r="P1812" i="1"/>
  <c r="X1812" i="1" s="1"/>
  <c r="N1813" i="1"/>
  <c r="O1813" i="1"/>
  <c r="P1813" i="1"/>
  <c r="X1813" i="1" s="1"/>
  <c r="N1814" i="1"/>
  <c r="L1814" i="1" s="1"/>
  <c r="O1814" i="1"/>
  <c r="P1814" i="1"/>
  <c r="X1814" i="1" s="1"/>
  <c r="N1815" i="1"/>
  <c r="L1815" i="1" s="1"/>
  <c r="O1815" i="1"/>
  <c r="W1815" i="1" s="1"/>
  <c r="P1815" i="1"/>
  <c r="N1816" i="1"/>
  <c r="O1816" i="1"/>
  <c r="W1816" i="1" s="1"/>
  <c r="P1816" i="1"/>
  <c r="X1816" i="1" s="1"/>
  <c r="N1817" i="1"/>
  <c r="L1817" i="1" s="1"/>
  <c r="O1817" i="1"/>
  <c r="W1817" i="1" s="1"/>
  <c r="P1817" i="1"/>
  <c r="X1817" i="1" s="1"/>
  <c r="N1818" i="1"/>
  <c r="O1818" i="1"/>
  <c r="P1818" i="1"/>
  <c r="X1818" i="1" s="1"/>
  <c r="N1819" i="1"/>
  <c r="L1819" i="1" s="1"/>
  <c r="O1819" i="1"/>
  <c r="P1819" i="1"/>
  <c r="X1819" i="1" s="1"/>
  <c r="N1820" i="1"/>
  <c r="L1820" i="1" s="1"/>
  <c r="Q1820" i="1" s="1"/>
  <c r="O1820" i="1"/>
  <c r="W1820" i="1" s="1"/>
  <c r="P1820" i="1"/>
  <c r="X1820" i="1" s="1"/>
  <c r="N1821" i="1"/>
  <c r="O1821" i="1"/>
  <c r="W1821" i="1" s="1"/>
  <c r="P1821" i="1"/>
  <c r="X1821" i="1" s="1"/>
  <c r="N1822" i="1"/>
  <c r="L1822" i="1" s="1"/>
  <c r="O1822" i="1"/>
  <c r="W1822" i="1" s="1"/>
  <c r="P1822" i="1"/>
  <c r="X1822" i="1" s="1"/>
  <c r="N1823" i="1"/>
  <c r="O1823" i="1"/>
  <c r="W1823" i="1" s="1"/>
  <c r="P1823" i="1"/>
  <c r="X1823" i="1" s="1"/>
  <c r="N1824" i="1"/>
  <c r="O1824" i="1"/>
  <c r="P1824" i="1"/>
  <c r="X1824" i="1" s="1"/>
  <c r="N1825" i="1"/>
  <c r="O1825" i="1"/>
  <c r="P1825" i="1"/>
  <c r="X1825" i="1" s="1"/>
  <c r="N1826" i="1"/>
  <c r="O1826" i="1"/>
  <c r="P1826" i="1"/>
  <c r="X1826" i="1" s="1"/>
  <c r="N1827" i="1"/>
  <c r="L1827" i="1" s="1"/>
  <c r="O1827" i="1"/>
  <c r="W1827" i="1" s="1"/>
  <c r="P1827" i="1"/>
  <c r="N1828" i="1"/>
  <c r="L1828" i="1" s="1"/>
  <c r="Q1828" i="1" s="1"/>
  <c r="O1828" i="1"/>
  <c r="P1828" i="1"/>
  <c r="X1828" i="1" s="1"/>
  <c r="N1829" i="1"/>
  <c r="O1829" i="1"/>
  <c r="P1829" i="1"/>
  <c r="X1829" i="1" s="1"/>
  <c r="N1830" i="1"/>
  <c r="L1830" i="1" s="1"/>
  <c r="O1830" i="1"/>
  <c r="P1830" i="1"/>
  <c r="X1830" i="1" s="1"/>
  <c r="N1831" i="1"/>
  <c r="L1831" i="1" s="1"/>
  <c r="O1831" i="1"/>
  <c r="W1831" i="1" s="1"/>
  <c r="P1831" i="1"/>
  <c r="N1832" i="1"/>
  <c r="O1832" i="1"/>
  <c r="W1832" i="1" s="1"/>
  <c r="P1832" i="1"/>
  <c r="N1833" i="1"/>
  <c r="L1833" i="1" s="1"/>
  <c r="O1833" i="1"/>
  <c r="W1833" i="1" s="1"/>
  <c r="P1833" i="1"/>
  <c r="X1833" i="1" s="1"/>
  <c r="N1834" i="1"/>
  <c r="O1834" i="1"/>
  <c r="W1834" i="1" s="1"/>
  <c r="P1834" i="1"/>
  <c r="N1835" i="1"/>
  <c r="L1835" i="1" s="1"/>
  <c r="R1835" i="1" s="1"/>
  <c r="S1835" i="1" s="1"/>
  <c r="T1835" i="1" s="1"/>
  <c r="O1835" i="1"/>
  <c r="W1835" i="1" s="1"/>
  <c r="P1835" i="1"/>
  <c r="X1835" i="1" s="1"/>
  <c r="N1836" i="1"/>
  <c r="O1836" i="1"/>
  <c r="W1836" i="1" s="1"/>
  <c r="P1836" i="1"/>
  <c r="X1836" i="1" s="1"/>
  <c r="N1837" i="1"/>
  <c r="O1837" i="1"/>
  <c r="W1837" i="1" s="1"/>
  <c r="P1837" i="1"/>
  <c r="X1837" i="1" s="1"/>
  <c r="N1838" i="1"/>
  <c r="L1838" i="1" s="1"/>
  <c r="O1838" i="1"/>
  <c r="W1838" i="1" s="1"/>
  <c r="P1838" i="1"/>
  <c r="X1838" i="1" s="1"/>
  <c r="N1839" i="1"/>
  <c r="L1839" i="1" s="1"/>
  <c r="O1839" i="1"/>
  <c r="W1839" i="1" s="1"/>
  <c r="P1839" i="1"/>
  <c r="X1839" i="1" s="1"/>
  <c r="N1840" i="1"/>
  <c r="O1840" i="1"/>
  <c r="W1840" i="1" s="1"/>
  <c r="P1840" i="1"/>
  <c r="X1840" i="1" s="1"/>
  <c r="N1841" i="1"/>
  <c r="O1841" i="1"/>
  <c r="W1841" i="1" s="1"/>
  <c r="P1841" i="1"/>
  <c r="X1841" i="1" s="1"/>
  <c r="N1842" i="1"/>
  <c r="O1842" i="1"/>
  <c r="P1842" i="1"/>
  <c r="N1843" i="1"/>
  <c r="L1843" i="1" s="1"/>
  <c r="R1843" i="1" s="1"/>
  <c r="S1843" i="1" s="1"/>
  <c r="T1843" i="1" s="1"/>
  <c r="O1843" i="1"/>
  <c r="P1843" i="1"/>
  <c r="X1843" i="1" s="1"/>
  <c r="N1844" i="1"/>
  <c r="L1844" i="1" s="1"/>
  <c r="Q1844" i="1" s="1"/>
  <c r="O1844" i="1"/>
  <c r="P1844" i="1"/>
  <c r="X1844" i="1" s="1"/>
  <c r="N1845" i="1"/>
  <c r="O1845" i="1"/>
  <c r="P1845" i="1"/>
  <c r="X1845" i="1" s="1"/>
  <c r="N1846" i="1"/>
  <c r="L1846" i="1" s="1"/>
  <c r="O1846" i="1"/>
  <c r="W1846" i="1" s="1"/>
  <c r="P1846" i="1"/>
  <c r="X1846" i="1" s="1"/>
  <c r="N1847" i="1"/>
  <c r="O1847" i="1"/>
  <c r="W1847" i="1" s="1"/>
  <c r="P1847" i="1"/>
  <c r="N1848" i="1"/>
  <c r="O1848" i="1"/>
  <c r="W1848" i="1" s="1"/>
  <c r="P1848" i="1"/>
  <c r="X1848" i="1" s="1"/>
  <c r="N1849" i="1"/>
  <c r="O1849" i="1"/>
  <c r="W1849" i="1" s="1"/>
  <c r="P1849" i="1"/>
  <c r="X1849" i="1" s="1"/>
  <c r="N1850" i="1"/>
  <c r="O1850" i="1"/>
  <c r="W1850" i="1" s="1"/>
  <c r="P1850" i="1"/>
  <c r="N1851" i="1"/>
  <c r="L1851" i="1" s="1"/>
  <c r="R1851" i="1" s="1"/>
  <c r="S1851" i="1" s="1"/>
  <c r="T1851" i="1" s="1"/>
  <c r="O1851" i="1"/>
  <c r="W1851" i="1" s="1"/>
  <c r="P1851" i="1"/>
  <c r="X1851" i="1" s="1"/>
  <c r="N1852" i="1"/>
  <c r="O1852" i="1"/>
  <c r="P1852" i="1"/>
  <c r="X1852" i="1" s="1"/>
  <c r="N1853" i="1"/>
  <c r="O1853" i="1"/>
  <c r="P1853" i="1"/>
  <c r="X1853" i="1" s="1"/>
  <c r="N1854" i="1"/>
  <c r="L1854" i="1" s="1"/>
  <c r="Q1854" i="1" s="1"/>
  <c r="O1854" i="1"/>
  <c r="P1854" i="1"/>
  <c r="X1854" i="1" s="1"/>
  <c r="N1855" i="1"/>
  <c r="O1855" i="1"/>
  <c r="W1855" i="1" s="1"/>
  <c r="P1855" i="1"/>
  <c r="X1855" i="1" s="1"/>
  <c r="N1856" i="1"/>
  <c r="O1856" i="1"/>
  <c r="P1856" i="1"/>
  <c r="X1856" i="1" s="1"/>
  <c r="N1857" i="1"/>
  <c r="L1857" i="1" s="1"/>
  <c r="Q1857" i="1" s="1"/>
  <c r="O1857" i="1"/>
  <c r="W1857" i="1" s="1"/>
  <c r="P1857" i="1"/>
  <c r="X1857" i="1" s="1"/>
  <c r="N1858" i="1"/>
  <c r="O1858" i="1"/>
  <c r="W1858" i="1" s="1"/>
  <c r="P1858" i="1"/>
  <c r="N1859" i="1"/>
  <c r="O1859" i="1"/>
  <c r="P1859" i="1"/>
  <c r="X1859" i="1" s="1"/>
  <c r="N1860" i="1"/>
  <c r="L1860" i="1" s="1"/>
  <c r="Q1860" i="1" s="1"/>
  <c r="O1860" i="1"/>
  <c r="W1860" i="1" s="1"/>
  <c r="P1860" i="1"/>
  <c r="N1861" i="1"/>
  <c r="O1861" i="1"/>
  <c r="P1861" i="1"/>
  <c r="X1861" i="1" s="1"/>
  <c r="N1862" i="1"/>
  <c r="L1862" i="1" s="1"/>
  <c r="Q1862" i="1" s="1"/>
  <c r="O1862" i="1"/>
  <c r="W1862" i="1" s="1"/>
  <c r="P1862" i="1"/>
  <c r="X1862" i="1" s="1"/>
  <c r="N1863" i="1"/>
  <c r="O1863" i="1"/>
  <c r="P1863" i="1"/>
  <c r="X1863" i="1" s="1"/>
  <c r="N1864" i="1"/>
  <c r="O1864" i="1"/>
  <c r="W1864" i="1" s="1"/>
  <c r="P1864" i="1"/>
  <c r="X1864" i="1" s="1"/>
  <c r="N1865" i="1"/>
  <c r="O1865" i="1"/>
  <c r="P1865" i="1"/>
  <c r="X1865" i="1" s="1"/>
  <c r="N1866" i="1"/>
  <c r="O1866" i="1"/>
  <c r="W1866" i="1" s="1"/>
  <c r="P1866" i="1"/>
  <c r="N1867" i="1"/>
  <c r="L1867" i="1" s="1"/>
  <c r="R1867" i="1" s="1"/>
  <c r="S1867" i="1" s="1"/>
  <c r="T1867" i="1" s="1"/>
  <c r="O1867" i="1"/>
  <c r="P1867" i="1"/>
  <c r="X1867" i="1" s="1"/>
  <c r="N1868" i="1"/>
  <c r="L1868" i="1" s="1"/>
  <c r="O1868" i="1"/>
  <c r="W1868" i="1" s="1"/>
  <c r="P1868" i="1"/>
  <c r="X1868" i="1" s="1"/>
  <c r="N1869" i="1"/>
  <c r="O1869" i="1"/>
  <c r="P1869" i="1"/>
  <c r="X1869" i="1" s="1"/>
  <c r="N1870" i="1"/>
  <c r="L1870" i="1" s="1"/>
  <c r="O1870" i="1"/>
  <c r="P1870" i="1"/>
  <c r="X1870" i="1" s="1"/>
  <c r="N1871" i="1"/>
  <c r="L1871" i="1" s="1"/>
  <c r="R1871" i="1" s="1"/>
  <c r="S1871" i="1" s="1"/>
  <c r="T1871" i="1" s="1"/>
  <c r="O1871" i="1"/>
  <c r="P1871" i="1"/>
  <c r="X1871" i="1" s="1"/>
  <c r="N1872" i="1"/>
  <c r="O1872" i="1"/>
  <c r="W1872" i="1" s="1"/>
  <c r="P1872" i="1"/>
  <c r="X1872" i="1" s="1"/>
  <c r="N1873" i="1"/>
  <c r="O1873" i="1"/>
  <c r="P1873" i="1"/>
  <c r="X1873" i="1" s="1"/>
  <c r="N1874" i="1"/>
  <c r="O1874" i="1"/>
  <c r="P1874" i="1"/>
  <c r="X1874" i="1" s="1"/>
  <c r="W1874" i="1"/>
  <c r="N1875" i="1"/>
  <c r="L1875" i="1" s="1"/>
  <c r="R1875" i="1" s="1"/>
  <c r="S1875" i="1" s="1"/>
  <c r="T1875" i="1" s="1"/>
  <c r="O1875" i="1"/>
  <c r="P1875" i="1"/>
  <c r="X1875" i="1" s="1"/>
  <c r="N1876" i="1"/>
  <c r="L1876" i="1" s="1"/>
  <c r="Q1876" i="1" s="1"/>
  <c r="O1876" i="1"/>
  <c r="P1876" i="1"/>
  <c r="X1876" i="1" s="1"/>
  <c r="N1877" i="1"/>
  <c r="O1877" i="1"/>
  <c r="P1877" i="1"/>
  <c r="X1877" i="1" s="1"/>
  <c r="N1878" i="1"/>
  <c r="L1878" i="1" s="1"/>
  <c r="R1878" i="1" s="1"/>
  <c r="S1878" i="1" s="1"/>
  <c r="T1878" i="1" s="1"/>
  <c r="O1878" i="1"/>
  <c r="P1878" i="1"/>
  <c r="X1878" i="1" s="1"/>
  <c r="N1879" i="1"/>
  <c r="L1879" i="1" s="1"/>
  <c r="O1879" i="1"/>
  <c r="W1879" i="1" s="1"/>
  <c r="P1879" i="1"/>
  <c r="X1879" i="1" s="1"/>
  <c r="N1880" i="1"/>
  <c r="O1880" i="1"/>
  <c r="P1880" i="1"/>
  <c r="X1880" i="1" s="1"/>
  <c r="N1881" i="1"/>
  <c r="O1881" i="1"/>
  <c r="P1881" i="1"/>
  <c r="X1881" i="1" s="1"/>
  <c r="N1882" i="1"/>
  <c r="O1882" i="1"/>
  <c r="W1882" i="1" s="1"/>
  <c r="P1882" i="1"/>
  <c r="X1882" i="1" s="1"/>
  <c r="N1883" i="1"/>
  <c r="L1883" i="1" s="1"/>
  <c r="R1883" i="1" s="1"/>
  <c r="S1883" i="1" s="1"/>
  <c r="T1883" i="1" s="1"/>
  <c r="O1883" i="1"/>
  <c r="P1883" i="1"/>
  <c r="X1883" i="1" s="1"/>
  <c r="N1884" i="1"/>
  <c r="L1884" i="1" s="1"/>
  <c r="Q1884" i="1" s="1"/>
  <c r="O1884" i="1"/>
  <c r="W1884" i="1" s="1"/>
  <c r="P1884" i="1"/>
  <c r="N1885" i="1"/>
  <c r="O1885" i="1"/>
  <c r="W1885" i="1" s="1"/>
  <c r="P1885" i="1"/>
  <c r="X1885" i="1" s="1"/>
  <c r="N1886" i="1"/>
  <c r="L1886" i="1" s="1"/>
  <c r="Q1886" i="1" s="1"/>
  <c r="O1886" i="1"/>
  <c r="W1886" i="1" s="1"/>
  <c r="P1886" i="1"/>
  <c r="X1886" i="1" s="1"/>
  <c r="N1887" i="1"/>
  <c r="L1887" i="1" s="1"/>
  <c r="O1887" i="1"/>
  <c r="W1887" i="1" s="1"/>
  <c r="P1887" i="1"/>
  <c r="N1888" i="1"/>
  <c r="O1888" i="1"/>
  <c r="P1888" i="1"/>
  <c r="X1888" i="1" s="1"/>
  <c r="N1889" i="1"/>
  <c r="O1889" i="1"/>
  <c r="P1889" i="1"/>
  <c r="X1889" i="1" s="1"/>
  <c r="N1890" i="1"/>
  <c r="L1890" i="1" s="1"/>
  <c r="O1890" i="1"/>
  <c r="W1890" i="1" s="1"/>
  <c r="P1890" i="1"/>
  <c r="X1890" i="1" s="1"/>
  <c r="N1891" i="1"/>
  <c r="L1891" i="1" s="1"/>
  <c r="R1891" i="1" s="1"/>
  <c r="S1891" i="1" s="1"/>
  <c r="T1891" i="1" s="1"/>
  <c r="O1891" i="1"/>
  <c r="P1891" i="1"/>
  <c r="X1891" i="1" s="1"/>
  <c r="N1892" i="1"/>
  <c r="L1892" i="1" s="1"/>
  <c r="Q1892" i="1" s="1"/>
  <c r="O1892" i="1"/>
  <c r="P1892" i="1"/>
  <c r="X1892" i="1" s="1"/>
  <c r="N1893" i="1"/>
  <c r="O1893" i="1"/>
  <c r="P1893" i="1"/>
  <c r="X1893" i="1" s="1"/>
  <c r="N1894" i="1"/>
  <c r="L1894" i="1" s="1"/>
  <c r="R1894" i="1" s="1"/>
  <c r="S1894" i="1" s="1"/>
  <c r="T1894" i="1" s="1"/>
  <c r="O1894" i="1"/>
  <c r="P1894" i="1"/>
  <c r="X1894" i="1" s="1"/>
  <c r="N1895" i="1"/>
  <c r="O1895" i="1"/>
  <c r="P1895" i="1"/>
  <c r="N1896" i="1"/>
  <c r="O1896" i="1"/>
  <c r="P1896" i="1"/>
  <c r="X1896" i="1" s="1"/>
  <c r="N1897" i="1"/>
  <c r="O1897" i="1"/>
  <c r="P1897" i="1"/>
  <c r="X1897" i="1" s="1"/>
  <c r="N1898" i="1"/>
  <c r="L1898" i="1" s="1"/>
  <c r="O1898" i="1"/>
  <c r="P1898" i="1"/>
  <c r="N1899" i="1"/>
  <c r="L1899" i="1" s="1"/>
  <c r="R1899" i="1" s="1"/>
  <c r="S1899" i="1" s="1"/>
  <c r="T1899" i="1" s="1"/>
  <c r="O1899" i="1"/>
  <c r="P1899" i="1"/>
  <c r="X1899" i="1" s="1"/>
  <c r="N1900" i="1"/>
  <c r="O1900" i="1"/>
  <c r="W1900" i="1" s="1"/>
  <c r="P1900" i="1"/>
  <c r="N1901" i="1"/>
  <c r="O1901" i="1"/>
  <c r="W1901" i="1" s="1"/>
  <c r="P1901" i="1"/>
  <c r="X1901" i="1" s="1"/>
  <c r="N1902" i="1"/>
  <c r="L1902" i="1" s="1"/>
  <c r="O1902" i="1"/>
  <c r="W1902" i="1" s="1"/>
  <c r="P1902" i="1"/>
  <c r="X1902" i="1" s="1"/>
  <c r="N1903" i="1"/>
  <c r="O1903" i="1"/>
  <c r="P1903" i="1"/>
  <c r="X1903" i="1" s="1"/>
  <c r="N1904" i="1"/>
  <c r="O1904" i="1"/>
  <c r="W1904" i="1" s="1"/>
  <c r="P1904" i="1"/>
  <c r="X1904" i="1" s="1"/>
  <c r="N1905" i="1"/>
  <c r="L1905" i="1" s="1"/>
  <c r="R1905" i="1" s="1"/>
  <c r="S1905" i="1" s="1"/>
  <c r="T1905" i="1" s="1"/>
  <c r="O1905" i="1"/>
  <c r="P1905" i="1"/>
  <c r="X1905" i="1" s="1"/>
  <c r="N1906" i="1"/>
  <c r="O1906" i="1"/>
  <c r="P1906" i="1"/>
  <c r="N1907" i="1"/>
  <c r="O1907" i="1"/>
  <c r="P1907" i="1"/>
  <c r="X1907" i="1" s="1"/>
  <c r="N1908" i="1"/>
  <c r="L1908" i="1" s="1"/>
  <c r="Q1908" i="1" s="1"/>
  <c r="O1908" i="1"/>
  <c r="P1908" i="1"/>
  <c r="X1908" i="1" s="1"/>
  <c r="N1909" i="1"/>
  <c r="L1909" i="1" s="1"/>
  <c r="O1909" i="1"/>
  <c r="W1909" i="1" s="1"/>
  <c r="P1909" i="1"/>
  <c r="N1910" i="1"/>
  <c r="O1910" i="1"/>
  <c r="W1910" i="1" s="1"/>
  <c r="P1910" i="1"/>
  <c r="X1910" i="1" s="1"/>
  <c r="N1911" i="1"/>
  <c r="L1911" i="1" s="1"/>
  <c r="O1911" i="1"/>
  <c r="W1911" i="1" s="1"/>
  <c r="P1911" i="1"/>
  <c r="N1912" i="1"/>
  <c r="O1912" i="1"/>
  <c r="W1912" i="1" s="1"/>
  <c r="P1912" i="1"/>
  <c r="N1913" i="1"/>
  <c r="O1913" i="1"/>
  <c r="P1913" i="1"/>
  <c r="X1913" i="1" s="1"/>
  <c r="N1914" i="1"/>
  <c r="O1914" i="1"/>
  <c r="W1914" i="1" s="1"/>
  <c r="P1914" i="1"/>
  <c r="X1914" i="1" s="1"/>
  <c r="N1915" i="1"/>
  <c r="O1915" i="1"/>
  <c r="W1915" i="1" s="1"/>
  <c r="P1915" i="1"/>
  <c r="X1915" i="1" s="1"/>
  <c r="N1916" i="1"/>
  <c r="O1916" i="1"/>
  <c r="W1916" i="1" s="1"/>
  <c r="P1916" i="1"/>
  <c r="X1916" i="1" s="1"/>
  <c r="N1917" i="1"/>
  <c r="L1917" i="1" s="1"/>
  <c r="O1917" i="1"/>
  <c r="W1917" i="1" s="1"/>
  <c r="P1917" i="1"/>
  <c r="N1918" i="1"/>
  <c r="O1918" i="1"/>
  <c r="W1918" i="1" s="1"/>
  <c r="P1918" i="1"/>
  <c r="X1918" i="1" s="1"/>
  <c r="N1919" i="1"/>
  <c r="L1919" i="1" s="1"/>
  <c r="O1919" i="1"/>
  <c r="W1919" i="1" s="1"/>
  <c r="P1919" i="1"/>
  <c r="X1919" i="1" s="1"/>
  <c r="N1920" i="1"/>
  <c r="L1920" i="1" s="1"/>
  <c r="O1920" i="1"/>
  <c r="W1920" i="1" s="1"/>
  <c r="P1920" i="1"/>
  <c r="N1921" i="1"/>
  <c r="O1921" i="1"/>
  <c r="W1921" i="1" s="1"/>
  <c r="P1921" i="1"/>
  <c r="X1921" i="1" s="1"/>
  <c r="N1922" i="1"/>
  <c r="L1922" i="1" s="1"/>
  <c r="Q1922" i="1" s="1"/>
  <c r="O1922" i="1"/>
  <c r="P1922" i="1"/>
  <c r="X1922" i="1" s="1"/>
  <c r="N1923" i="1"/>
  <c r="O1923" i="1"/>
  <c r="W1923" i="1" s="1"/>
  <c r="P1923" i="1"/>
  <c r="X1923" i="1" s="1"/>
  <c r="N1924" i="1"/>
  <c r="O1924" i="1"/>
  <c r="W1924" i="1" s="1"/>
  <c r="P1924" i="1"/>
  <c r="X1924" i="1" s="1"/>
  <c r="N1925" i="1"/>
  <c r="L1925" i="1" s="1"/>
  <c r="O1925" i="1"/>
  <c r="W1925" i="1" s="1"/>
  <c r="P1925" i="1"/>
  <c r="N1926" i="1"/>
  <c r="L1926" i="1" s="1"/>
  <c r="O1926" i="1"/>
  <c r="P1926" i="1"/>
  <c r="X1926" i="1" s="1"/>
  <c r="N1927" i="1"/>
  <c r="L1927" i="1" s="1"/>
  <c r="Q1927" i="1" s="1"/>
  <c r="O1927" i="1"/>
  <c r="P1927" i="1"/>
  <c r="X1927" i="1" s="1"/>
  <c r="N1928" i="1"/>
  <c r="O1928" i="1"/>
  <c r="P1928" i="1"/>
  <c r="X1928" i="1" s="1"/>
  <c r="N1929" i="1"/>
  <c r="O1929" i="1"/>
  <c r="P1929" i="1"/>
  <c r="N1930" i="1"/>
  <c r="L1930" i="1" s="1"/>
  <c r="Q1930" i="1" s="1"/>
  <c r="O1930" i="1"/>
  <c r="P1930" i="1"/>
  <c r="X1930" i="1" s="1"/>
  <c r="N1931" i="1"/>
  <c r="O1931" i="1"/>
  <c r="W1931" i="1" s="1"/>
  <c r="P1931" i="1"/>
  <c r="N1932" i="1"/>
  <c r="L1932" i="1" s="1"/>
  <c r="Q1932" i="1" s="1"/>
  <c r="O1932" i="1"/>
  <c r="W1932" i="1" s="1"/>
  <c r="P1932" i="1"/>
  <c r="X1932" i="1" s="1"/>
  <c r="N1933" i="1"/>
  <c r="L1933" i="1" s="1"/>
  <c r="O1933" i="1"/>
  <c r="W1933" i="1" s="1"/>
  <c r="P1933" i="1"/>
  <c r="X1933" i="1" s="1"/>
  <c r="N1934" i="1"/>
  <c r="O1934" i="1"/>
  <c r="W1934" i="1" s="1"/>
  <c r="P1934" i="1"/>
  <c r="X1934" i="1" s="1"/>
  <c r="N1935" i="1"/>
  <c r="L1935" i="1" s="1"/>
  <c r="Q1935" i="1" s="1"/>
  <c r="O1935" i="1"/>
  <c r="P1935" i="1"/>
  <c r="X1935" i="1" s="1"/>
  <c r="N1936" i="1"/>
  <c r="O1936" i="1"/>
  <c r="P1936" i="1"/>
  <c r="X1936" i="1" s="1"/>
  <c r="N1937" i="1"/>
  <c r="O1937" i="1"/>
  <c r="P1937" i="1"/>
  <c r="N1938" i="1"/>
  <c r="O1938" i="1"/>
  <c r="W1938" i="1" s="1"/>
  <c r="P1938" i="1"/>
  <c r="X1938" i="1" s="1"/>
  <c r="N1939" i="1"/>
  <c r="O1939" i="1"/>
  <c r="W1939" i="1" s="1"/>
  <c r="P1939" i="1"/>
  <c r="N1940" i="1"/>
  <c r="O1940" i="1"/>
  <c r="P1940" i="1"/>
  <c r="X1940" i="1" s="1"/>
  <c r="N1941" i="1"/>
  <c r="O1941" i="1"/>
  <c r="W1941" i="1" s="1"/>
  <c r="P1941" i="1"/>
  <c r="N1942" i="1"/>
  <c r="O1942" i="1"/>
  <c r="P1942" i="1"/>
  <c r="X1942" i="1" s="1"/>
  <c r="N1943" i="1"/>
  <c r="L1943" i="1" s="1"/>
  <c r="Q1943" i="1" s="1"/>
  <c r="O1943" i="1"/>
  <c r="W1943" i="1" s="1"/>
  <c r="P1943" i="1"/>
  <c r="X1943" i="1" s="1"/>
  <c r="N1944" i="1"/>
  <c r="L1944" i="1" s="1"/>
  <c r="R1944" i="1" s="1"/>
  <c r="S1944" i="1" s="1"/>
  <c r="T1944" i="1" s="1"/>
  <c r="O1944" i="1"/>
  <c r="W1944" i="1" s="1"/>
  <c r="P1944" i="1"/>
  <c r="N1945" i="1"/>
  <c r="O1945" i="1"/>
  <c r="W1945" i="1" s="1"/>
  <c r="P1945" i="1"/>
  <c r="X1945" i="1" s="1"/>
  <c r="N1946" i="1"/>
  <c r="O1946" i="1"/>
  <c r="P1946" i="1"/>
  <c r="X1946" i="1" s="1"/>
  <c r="N1947" i="1"/>
  <c r="O1947" i="1"/>
  <c r="W1947" i="1" s="1"/>
  <c r="P1947" i="1"/>
  <c r="X1947" i="1" s="1"/>
  <c r="N1948" i="1"/>
  <c r="O1948" i="1"/>
  <c r="P1948" i="1"/>
  <c r="X1948" i="1" s="1"/>
  <c r="N1949" i="1"/>
  <c r="O1949" i="1"/>
  <c r="P1949" i="1"/>
  <c r="X1949" i="1" s="1"/>
  <c r="N1950" i="1"/>
  <c r="O1950" i="1"/>
  <c r="P1950" i="1"/>
  <c r="N1951" i="1"/>
  <c r="O1951" i="1"/>
  <c r="W1951" i="1" s="1"/>
  <c r="P1951" i="1"/>
  <c r="X1951" i="1" s="1"/>
  <c r="N1952" i="1"/>
  <c r="O1952" i="1"/>
  <c r="W1952" i="1" s="1"/>
  <c r="P1952" i="1"/>
  <c r="X1952" i="1" s="1"/>
  <c r="N1953" i="1"/>
  <c r="O1953" i="1"/>
  <c r="W1953" i="1" s="1"/>
  <c r="P1953" i="1"/>
  <c r="X1953" i="1" s="1"/>
  <c r="N1954" i="1"/>
  <c r="O1954" i="1"/>
  <c r="P1954" i="1"/>
  <c r="X1954" i="1" s="1"/>
  <c r="N1955" i="1"/>
  <c r="O1955" i="1"/>
  <c r="W1955" i="1" s="1"/>
  <c r="P1955" i="1"/>
  <c r="X1955" i="1" s="1"/>
  <c r="N1956" i="1"/>
  <c r="L1956" i="1" s="1"/>
  <c r="O1956" i="1"/>
  <c r="P1956" i="1"/>
  <c r="X1956" i="1" s="1"/>
  <c r="N1957" i="1"/>
  <c r="O1957" i="1"/>
  <c r="P1957" i="1"/>
  <c r="X1957" i="1" s="1"/>
  <c r="N1958" i="1"/>
  <c r="O1958" i="1"/>
  <c r="P1958" i="1"/>
  <c r="X1958" i="1" s="1"/>
  <c r="N1959" i="1"/>
  <c r="O1959" i="1"/>
  <c r="W1959" i="1" s="1"/>
  <c r="P1959" i="1"/>
  <c r="X1959" i="1" s="1"/>
  <c r="N1960" i="1"/>
  <c r="L1960" i="1" s="1"/>
  <c r="R1960" i="1" s="1"/>
  <c r="S1960" i="1" s="1"/>
  <c r="T1960" i="1" s="1"/>
  <c r="O1960" i="1"/>
  <c r="P1960" i="1"/>
  <c r="N1961" i="1"/>
  <c r="O1961" i="1"/>
  <c r="W1961" i="1" s="1"/>
  <c r="P1961" i="1"/>
  <c r="X1961" i="1" s="1"/>
  <c r="N1962" i="1"/>
  <c r="L1962" i="1" s="1"/>
  <c r="R1962" i="1" s="1"/>
  <c r="S1962" i="1" s="1"/>
  <c r="T1962" i="1" s="1"/>
  <c r="O1962" i="1"/>
  <c r="W1962" i="1" s="1"/>
  <c r="P1962" i="1"/>
  <c r="X1962" i="1" s="1"/>
  <c r="N1963" i="1"/>
  <c r="O1963" i="1"/>
  <c r="W1963" i="1" s="1"/>
  <c r="P1963" i="1"/>
  <c r="N1964" i="1"/>
  <c r="L1964" i="1" s="1"/>
  <c r="R1964" i="1" s="1"/>
  <c r="S1964" i="1" s="1"/>
  <c r="T1964" i="1" s="1"/>
  <c r="O1964" i="1"/>
  <c r="P1964" i="1"/>
  <c r="X1964" i="1" s="1"/>
  <c r="N1965" i="1"/>
  <c r="O1965" i="1"/>
  <c r="W1965" i="1" s="1"/>
  <c r="P1965" i="1"/>
  <c r="N1966" i="1"/>
  <c r="L1966" i="1" s="1"/>
  <c r="O1966" i="1"/>
  <c r="P1966" i="1"/>
  <c r="X1966" i="1" s="1"/>
  <c r="N1967" i="1"/>
  <c r="O1967" i="1"/>
  <c r="W1967" i="1" s="1"/>
  <c r="P1967" i="1"/>
  <c r="X1967" i="1" s="1"/>
  <c r="N1968" i="1"/>
  <c r="L1968" i="1" s="1"/>
  <c r="R1968" i="1" s="1"/>
  <c r="S1968" i="1" s="1"/>
  <c r="T1968" i="1" s="1"/>
  <c r="O1968" i="1"/>
  <c r="P1968" i="1"/>
  <c r="X1968" i="1" s="1"/>
  <c r="N1969" i="1"/>
  <c r="O1969" i="1"/>
  <c r="W1969" i="1" s="1"/>
  <c r="P1969" i="1"/>
  <c r="N1970" i="1"/>
  <c r="L1970" i="1" s="1"/>
  <c r="O1970" i="1"/>
  <c r="W1970" i="1" s="1"/>
  <c r="P1970" i="1"/>
  <c r="N1971" i="1"/>
  <c r="O1971" i="1"/>
  <c r="W1971" i="1" s="1"/>
  <c r="P1971" i="1"/>
  <c r="X1971" i="1" s="1"/>
  <c r="N1972" i="1"/>
  <c r="L1972" i="1" s="1"/>
  <c r="O1972" i="1"/>
  <c r="W1972" i="1" s="1"/>
  <c r="P1972" i="1"/>
  <c r="N1973" i="1"/>
  <c r="O1973" i="1"/>
  <c r="W1973" i="1" s="1"/>
  <c r="P1973" i="1"/>
  <c r="N1974" i="1"/>
  <c r="O1974" i="1"/>
  <c r="P1974" i="1"/>
  <c r="X1974" i="1" s="1"/>
  <c r="N1975" i="1"/>
  <c r="O1975" i="1"/>
  <c r="W1975" i="1" s="1"/>
  <c r="P1975" i="1"/>
  <c r="X1975" i="1" s="1"/>
  <c r="N1976" i="1"/>
  <c r="L1976" i="1" s="1"/>
  <c r="R1976" i="1" s="1"/>
  <c r="S1976" i="1" s="1"/>
  <c r="T1976" i="1" s="1"/>
  <c r="O1976" i="1"/>
  <c r="W1976" i="1" s="1"/>
  <c r="P1976" i="1"/>
  <c r="N1977" i="1"/>
  <c r="O1977" i="1"/>
  <c r="W1977" i="1" s="1"/>
  <c r="P1977" i="1"/>
  <c r="N1978" i="1"/>
  <c r="L1978" i="1" s="1"/>
  <c r="R1978" i="1" s="1"/>
  <c r="S1978" i="1" s="1"/>
  <c r="T1978" i="1" s="1"/>
  <c r="O1978" i="1"/>
  <c r="P1978" i="1"/>
  <c r="X1978" i="1" s="1"/>
  <c r="N1979" i="1"/>
  <c r="O1979" i="1"/>
  <c r="W1979" i="1" s="1"/>
  <c r="P1979" i="1"/>
  <c r="N1980" i="1"/>
  <c r="O1980" i="1"/>
  <c r="P1980" i="1"/>
  <c r="X1980" i="1" s="1"/>
  <c r="N1981" i="1"/>
  <c r="O1981" i="1"/>
  <c r="W1981" i="1" s="1"/>
  <c r="P1981" i="1"/>
  <c r="N1982" i="1"/>
  <c r="O1982" i="1"/>
  <c r="P1982" i="1"/>
  <c r="X1982" i="1" s="1"/>
  <c r="N1983" i="1"/>
  <c r="O1983" i="1"/>
  <c r="W1983" i="1" s="1"/>
  <c r="P1983" i="1"/>
  <c r="X1983" i="1" s="1"/>
  <c r="N1984" i="1"/>
  <c r="L1984" i="1" s="1"/>
  <c r="R1984" i="1" s="1"/>
  <c r="S1984" i="1" s="1"/>
  <c r="T1984" i="1" s="1"/>
  <c r="O1984" i="1"/>
  <c r="P1984" i="1"/>
  <c r="X1984" i="1" s="1"/>
  <c r="N1985" i="1"/>
  <c r="O1985" i="1"/>
  <c r="W1985" i="1" s="1"/>
  <c r="P1985" i="1"/>
  <c r="N1986" i="1"/>
  <c r="L1986" i="1" s="1"/>
  <c r="O1986" i="1"/>
  <c r="W1986" i="1" s="1"/>
  <c r="P1986" i="1"/>
  <c r="N1987" i="1"/>
  <c r="O1987" i="1"/>
  <c r="W1987" i="1" s="1"/>
  <c r="P1987" i="1"/>
  <c r="X1987" i="1" s="1"/>
  <c r="N1988" i="1"/>
  <c r="L1988" i="1" s="1"/>
  <c r="O1988" i="1"/>
  <c r="W1988" i="1" s="1"/>
  <c r="P1988" i="1"/>
  <c r="N1989" i="1"/>
  <c r="O1989" i="1"/>
  <c r="W1989" i="1" s="1"/>
  <c r="P1989" i="1"/>
  <c r="N1990" i="1"/>
  <c r="O1990" i="1"/>
  <c r="P1990" i="1"/>
  <c r="X1990" i="1" s="1"/>
  <c r="N1991" i="1"/>
  <c r="O1991" i="1"/>
  <c r="W1991" i="1" s="1"/>
  <c r="P1991" i="1"/>
  <c r="X1991" i="1" s="1"/>
  <c r="N1992" i="1"/>
  <c r="L1992" i="1" s="1"/>
  <c r="R1992" i="1" s="1"/>
  <c r="S1992" i="1" s="1"/>
  <c r="T1992" i="1" s="1"/>
  <c r="O1992" i="1"/>
  <c r="W1992" i="1" s="1"/>
  <c r="P1992" i="1"/>
  <c r="N1993" i="1"/>
  <c r="O1993" i="1"/>
  <c r="W1993" i="1" s="1"/>
  <c r="P1993" i="1"/>
  <c r="N1994" i="1"/>
  <c r="L1994" i="1" s="1"/>
  <c r="R1994" i="1" s="1"/>
  <c r="S1994" i="1" s="1"/>
  <c r="T1994" i="1" s="1"/>
  <c r="O1994" i="1"/>
  <c r="P1994" i="1"/>
  <c r="X1994" i="1" s="1"/>
  <c r="N1995" i="1"/>
  <c r="O1995" i="1"/>
  <c r="W1995" i="1" s="1"/>
  <c r="P1995" i="1"/>
  <c r="N1996" i="1"/>
  <c r="L1996" i="1" s="1"/>
  <c r="O1996" i="1"/>
  <c r="P1996" i="1"/>
  <c r="X1996" i="1" s="1"/>
  <c r="N1997" i="1"/>
  <c r="O1997" i="1"/>
  <c r="P1997" i="1"/>
  <c r="X1997" i="1" s="1"/>
  <c r="N1998" i="1"/>
  <c r="O1998" i="1"/>
  <c r="P1998" i="1"/>
  <c r="X1998" i="1" s="1"/>
  <c r="N1999" i="1"/>
  <c r="O1999" i="1"/>
  <c r="P1999" i="1"/>
  <c r="X1999" i="1" s="1"/>
  <c r="N2000" i="1"/>
  <c r="O2000" i="1"/>
  <c r="W2000" i="1" s="1"/>
  <c r="P2000" i="1"/>
  <c r="X2000" i="1" s="1"/>
  <c r="N2001" i="1"/>
  <c r="O2001" i="1"/>
  <c r="W2001" i="1" s="1"/>
  <c r="P2001" i="1"/>
  <c r="X2001" i="1" s="1"/>
  <c r="N2002" i="1"/>
  <c r="O2002" i="1"/>
  <c r="W2002" i="1" s="1"/>
  <c r="P2002" i="1"/>
  <c r="X2002" i="1" s="1"/>
  <c r="N2003" i="1"/>
  <c r="O2003" i="1"/>
  <c r="W2003" i="1" s="1"/>
  <c r="P2003" i="1"/>
  <c r="X2003" i="1" s="1"/>
  <c r="N2004" i="1"/>
  <c r="O2004" i="1"/>
  <c r="P2004" i="1"/>
  <c r="X2004" i="1" s="1"/>
  <c r="N2005" i="1"/>
  <c r="L2005" i="1" s="1"/>
  <c r="Q2005" i="1" s="1"/>
  <c r="O2005" i="1"/>
  <c r="W2005" i="1" s="1"/>
  <c r="P2005" i="1"/>
  <c r="X2005" i="1" s="1"/>
  <c r="N2006" i="1"/>
  <c r="L2006" i="1" s="1"/>
  <c r="O2006" i="1"/>
  <c r="P2006" i="1"/>
  <c r="N2007" i="1"/>
  <c r="O2007" i="1"/>
  <c r="P2007" i="1"/>
  <c r="X2007" i="1" s="1"/>
  <c r="N2008" i="1"/>
  <c r="O2008" i="1"/>
  <c r="P2008" i="1"/>
  <c r="X2008" i="1" s="1"/>
  <c r="N2009" i="1"/>
  <c r="O2009" i="1"/>
  <c r="W2009" i="1" s="1"/>
  <c r="P2009" i="1"/>
  <c r="N2010" i="1"/>
  <c r="O2010" i="1"/>
  <c r="P2010" i="1"/>
  <c r="N2011" i="1"/>
  <c r="O2011" i="1"/>
  <c r="P2011" i="1"/>
  <c r="N2012" i="1"/>
  <c r="O2012" i="1"/>
  <c r="W2012" i="1" s="1"/>
  <c r="P2012" i="1"/>
  <c r="X2012" i="1" s="1"/>
  <c r="N2013" i="1"/>
  <c r="L2013" i="1" s="1"/>
  <c r="O2013" i="1"/>
  <c r="P2013" i="1"/>
  <c r="X2013" i="1" s="1"/>
  <c r="N2014" i="1"/>
  <c r="O2014" i="1"/>
  <c r="P2014" i="1"/>
  <c r="X2014" i="1" s="1"/>
  <c r="N2015" i="1"/>
  <c r="L2015" i="1" s="1"/>
  <c r="Q2015" i="1" s="1"/>
  <c r="O2015" i="1"/>
  <c r="W2015" i="1" s="1"/>
  <c r="P2015" i="1"/>
  <c r="X2015" i="1" s="1"/>
  <c r="N2016" i="1"/>
  <c r="L2016" i="1" s="1"/>
  <c r="O2016" i="1"/>
  <c r="P2016" i="1"/>
  <c r="X2016" i="1" s="1"/>
  <c r="N2017" i="1"/>
  <c r="O2017" i="1"/>
  <c r="P2017" i="1"/>
  <c r="X2017" i="1" s="1"/>
  <c r="N2018" i="1"/>
  <c r="O2018" i="1"/>
  <c r="W2018" i="1" s="1"/>
  <c r="P2018" i="1"/>
  <c r="X2018" i="1" s="1"/>
  <c r="N2019" i="1"/>
  <c r="O2019" i="1"/>
  <c r="W2019" i="1" s="1"/>
  <c r="P2019" i="1"/>
  <c r="X2019" i="1" s="1"/>
  <c r="N2020" i="1"/>
  <c r="L2020" i="1" s="1"/>
  <c r="O2020" i="1"/>
  <c r="W2020" i="1" s="1"/>
  <c r="P2020" i="1"/>
  <c r="X2020" i="1" s="1"/>
  <c r="N2021" i="1"/>
  <c r="L2021" i="1" s="1"/>
  <c r="O2021" i="1"/>
  <c r="W2021" i="1" s="1"/>
  <c r="P2021" i="1"/>
  <c r="X2021" i="1" s="1"/>
  <c r="N2022" i="1"/>
  <c r="O2022" i="1"/>
  <c r="W2022" i="1" s="1"/>
  <c r="P2022" i="1"/>
  <c r="N2023" i="1"/>
  <c r="O2023" i="1"/>
  <c r="P2023" i="1"/>
  <c r="X2023" i="1" s="1"/>
  <c r="N2024" i="1"/>
  <c r="L2024" i="1" s="1"/>
  <c r="O2024" i="1"/>
  <c r="P2024" i="1"/>
  <c r="X2024" i="1" s="1"/>
  <c r="N2025" i="1"/>
  <c r="O2025" i="1"/>
  <c r="P2025" i="1"/>
  <c r="X2025" i="1" s="1"/>
  <c r="N2026" i="1"/>
  <c r="L2026" i="1" s="1"/>
  <c r="Q2026" i="1" s="1"/>
  <c r="O2026" i="1"/>
  <c r="P2026" i="1"/>
  <c r="X2026" i="1" s="1"/>
  <c r="N2027" i="1"/>
  <c r="L2027" i="1" s="1"/>
  <c r="O2027" i="1"/>
  <c r="W2027" i="1" s="1"/>
  <c r="P2027" i="1"/>
  <c r="N2028" i="1"/>
  <c r="O2028" i="1"/>
  <c r="P2028" i="1"/>
  <c r="X2028" i="1" s="1"/>
  <c r="N2029" i="1"/>
  <c r="L2029" i="1" s="1"/>
  <c r="Q2029" i="1" s="1"/>
  <c r="O2029" i="1"/>
  <c r="P2029" i="1"/>
  <c r="X2029" i="1" s="1"/>
  <c r="N2030" i="1"/>
  <c r="O2030" i="1"/>
  <c r="W2030" i="1" s="1"/>
  <c r="P2030" i="1"/>
  <c r="X2030" i="1" s="1"/>
  <c r="N2031" i="1"/>
  <c r="O2031" i="1"/>
  <c r="P2031" i="1"/>
  <c r="X2031" i="1" s="1"/>
  <c r="N2032" i="1"/>
  <c r="L2032" i="1" s="1"/>
  <c r="R2032" i="1" s="1"/>
  <c r="S2032" i="1" s="1"/>
  <c r="T2032" i="1" s="1"/>
  <c r="O2032" i="1"/>
  <c r="W2032" i="1" s="1"/>
  <c r="P2032" i="1"/>
  <c r="N2033" i="1"/>
  <c r="O2033" i="1"/>
  <c r="P2033" i="1"/>
  <c r="X2033" i="1" s="1"/>
  <c r="N2034" i="1"/>
  <c r="O2034" i="1"/>
  <c r="W2034" i="1" s="1"/>
  <c r="P2034" i="1"/>
  <c r="N2035" i="1"/>
  <c r="L2035" i="1" s="1"/>
  <c r="O2035" i="1"/>
  <c r="P2035" i="1"/>
  <c r="X2035" i="1" s="1"/>
  <c r="N2036" i="1"/>
  <c r="L2036" i="1" s="1"/>
  <c r="O2036" i="1"/>
  <c r="P2036" i="1"/>
  <c r="X2036" i="1" s="1"/>
  <c r="N2037" i="1"/>
  <c r="O2037" i="1"/>
  <c r="P2037" i="1"/>
  <c r="X2037" i="1" s="1"/>
  <c r="N2038" i="1"/>
  <c r="O2038" i="1"/>
  <c r="W2038" i="1" s="1"/>
  <c r="P2038" i="1"/>
  <c r="X2038" i="1" s="1"/>
  <c r="N2039" i="1"/>
  <c r="L2039" i="1" s="1"/>
  <c r="O2039" i="1"/>
  <c r="W2039" i="1" s="1"/>
  <c r="P2039" i="1"/>
  <c r="X2039" i="1" s="1"/>
  <c r="N2040" i="1"/>
  <c r="L2040" i="1" s="1"/>
  <c r="R2040" i="1" s="1"/>
  <c r="S2040" i="1" s="1"/>
  <c r="T2040" i="1" s="1"/>
  <c r="O2040" i="1"/>
  <c r="W2040" i="1" s="1"/>
  <c r="P2040" i="1"/>
  <c r="X2040" i="1" s="1"/>
  <c r="N2041" i="1"/>
  <c r="O2041" i="1"/>
  <c r="W2041" i="1" s="1"/>
  <c r="P2041" i="1"/>
  <c r="X2041" i="1" s="1"/>
  <c r="N2042" i="1"/>
  <c r="O2042" i="1"/>
  <c r="P2042" i="1"/>
  <c r="X2042" i="1" s="1"/>
  <c r="N2043" i="1"/>
  <c r="L2043" i="1" s="1"/>
  <c r="O2043" i="1"/>
  <c r="P2043" i="1"/>
  <c r="X2043" i="1" s="1"/>
  <c r="N2044" i="1"/>
  <c r="L2044" i="1" s="1"/>
  <c r="Q2044" i="1" s="1"/>
  <c r="O2044" i="1"/>
  <c r="W2044" i="1" s="1"/>
  <c r="P2044" i="1"/>
  <c r="N2045" i="1"/>
  <c r="O2045" i="1"/>
  <c r="W2045" i="1" s="1"/>
  <c r="P2045" i="1"/>
  <c r="X2045" i="1" s="1"/>
  <c r="N2046" i="1"/>
  <c r="L2046" i="1" s="1"/>
  <c r="O2046" i="1"/>
  <c r="W2046" i="1" s="1"/>
  <c r="P2046" i="1"/>
  <c r="X2046" i="1" s="1"/>
  <c r="N2047" i="1"/>
  <c r="L2047" i="1" s="1"/>
  <c r="O2047" i="1"/>
  <c r="W2047" i="1" s="1"/>
  <c r="P2047" i="1"/>
  <c r="X2047" i="1" s="1"/>
  <c r="N2048" i="1"/>
  <c r="L2048" i="1" s="1"/>
  <c r="R2048" i="1" s="1"/>
  <c r="S2048" i="1" s="1"/>
  <c r="T2048" i="1" s="1"/>
  <c r="O2048" i="1"/>
  <c r="P2048" i="1"/>
  <c r="X2048" i="1" s="1"/>
  <c r="N2049" i="1"/>
  <c r="O2049" i="1"/>
  <c r="P2049" i="1"/>
  <c r="X2049" i="1" s="1"/>
  <c r="N2050" i="1"/>
  <c r="O2050" i="1"/>
  <c r="W2050" i="1" s="1"/>
  <c r="P2050" i="1"/>
  <c r="N2051" i="1"/>
  <c r="O2051" i="1"/>
  <c r="P2051" i="1"/>
  <c r="X2051" i="1" s="1"/>
  <c r="N2052" i="1"/>
  <c r="O2052" i="1"/>
  <c r="P2052" i="1"/>
  <c r="X2052" i="1" s="1"/>
  <c r="N2053" i="1"/>
  <c r="O2053" i="1"/>
  <c r="P2053" i="1"/>
  <c r="X2053" i="1" s="1"/>
  <c r="N2054" i="1"/>
  <c r="O2054" i="1"/>
  <c r="W2054" i="1" s="1"/>
  <c r="P2054" i="1"/>
  <c r="X2054" i="1" s="1"/>
  <c r="N2055" i="1"/>
  <c r="L2055" i="1" s="1"/>
  <c r="O2055" i="1"/>
  <c r="W2055" i="1" s="1"/>
  <c r="P2055" i="1"/>
  <c r="X2055" i="1" s="1"/>
  <c r="N2056" i="1"/>
  <c r="L2056" i="1" s="1"/>
  <c r="R2056" i="1" s="1"/>
  <c r="S2056" i="1" s="1"/>
  <c r="T2056" i="1" s="1"/>
  <c r="O2056" i="1"/>
  <c r="P2056" i="1"/>
  <c r="X2056" i="1" s="1"/>
  <c r="N2057" i="1"/>
  <c r="O2057" i="1"/>
  <c r="W2057" i="1" s="1"/>
  <c r="P2057" i="1"/>
  <c r="X2057" i="1" s="1"/>
  <c r="N2058" i="1"/>
  <c r="L2058" i="1" s="1"/>
  <c r="O2058" i="1"/>
  <c r="P2058" i="1"/>
  <c r="X2058" i="1" s="1"/>
  <c r="N2059" i="1"/>
  <c r="L2059" i="1" s="1"/>
  <c r="O2059" i="1"/>
  <c r="P2059" i="1"/>
  <c r="N2060" i="1"/>
  <c r="L2060" i="1" s="1"/>
  <c r="Q2060" i="1" s="1"/>
  <c r="O2060" i="1"/>
  <c r="P2060" i="1"/>
  <c r="X2060" i="1" s="1"/>
  <c r="N2061" i="1"/>
  <c r="O2061" i="1"/>
  <c r="W2061" i="1" s="1"/>
  <c r="P2061" i="1"/>
  <c r="X2061" i="1" s="1"/>
  <c r="N2062" i="1"/>
  <c r="L2062" i="1" s="1"/>
  <c r="O2062" i="1"/>
  <c r="W2062" i="1" s="1"/>
  <c r="P2062" i="1"/>
  <c r="X2062" i="1" s="1"/>
  <c r="N2063" i="1"/>
  <c r="L2063" i="1" s="1"/>
  <c r="O2063" i="1"/>
  <c r="W2063" i="1" s="1"/>
  <c r="P2063" i="1"/>
  <c r="X2063" i="1" s="1"/>
  <c r="N2064" i="1"/>
  <c r="L2064" i="1" s="1"/>
  <c r="O2064" i="1"/>
  <c r="W2064" i="1" s="1"/>
  <c r="P2064" i="1"/>
  <c r="X2064" i="1" s="1"/>
  <c r="N2065" i="1"/>
  <c r="O2065" i="1"/>
  <c r="W2065" i="1" s="1"/>
  <c r="P2065" i="1"/>
  <c r="X2065" i="1" s="1"/>
  <c r="N2066" i="1"/>
  <c r="L2066" i="1" s="1"/>
  <c r="O2066" i="1"/>
  <c r="W2066" i="1" s="1"/>
  <c r="P2066" i="1"/>
  <c r="X2066" i="1" s="1"/>
  <c r="N2067" i="1"/>
  <c r="L2067" i="1" s="1"/>
  <c r="O2067" i="1"/>
  <c r="W2067" i="1" s="1"/>
  <c r="P2067" i="1"/>
  <c r="X2067" i="1"/>
  <c r="N2068" i="1"/>
  <c r="L2068" i="1" s="1"/>
  <c r="Q2068" i="1" s="1"/>
  <c r="O2068" i="1"/>
  <c r="W2068" i="1" s="1"/>
  <c r="P2068" i="1"/>
  <c r="N2069" i="1"/>
  <c r="O2069" i="1"/>
  <c r="W2069" i="1" s="1"/>
  <c r="P2069" i="1"/>
  <c r="X2069" i="1" s="1"/>
  <c r="N2070" i="1"/>
  <c r="O2070" i="1"/>
  <c r="W2070" i="1" s="1"/>
  <c r="P2070" i="1"/>
  <c r="X2070" i="1" s="1"/>
  <c r="N2071" i="1"/>
  <c r="L2071" i="1" s="1"/>
  <c r="O2071" i="1"/>
  <c r="W2071" i="1" s="1"/>
  <c r="P2071" i="1"/>
  <c r="X2071" i="1" s="1"/>
  <c r="N2072" i="1"/>
  <c r="L2072" i="1" s="1"/>
  <c r="R2072" i="1" s="1"/>
  <c r="S2072" i="1" s="1"/>
  <c r="T2072" i="1" s="1"/>
  <c r="O2072" i="1"/>
  <c r="W2072" i="1" s="1"/>
  <c r="P2072" i="1"/>
  <c r="X2072" i="1" s="1"/>
  <c r="N2073" i="1"/>
  <c r="O2073" i="1"/>
  <c r="P2073" i="1"/>
  <c r="X2073" i="1" s="1"/>
  <c r="N2074" i="1"/>
  <c r="L2074" i="1" s="1"/>
  <c r="O2074" i="1"/>
  <c r="W2074" i="1" s="1"/>
  <c r="P2074" i="1"/>
  <c r="N2075" i="1"/>
  <c r="L2075" i="1" s="1"/>
  <c r="O2075" i="1"/>
  <c r="W2075" i="1" s="1"/>
  <c r="P2075" i="1"/>
  <c r="N2076" i="1"/>
  <c r="O2076" i="1"/>
  <c r="P2076" i="1"/>
  <c r="X2076" i="1" s="1"/>
  <c r="N2077" i="1"/>
  <c r="O2077" i="1"/>
  <c r="P2077" i="1"/>
  <c r="X2077" i="1" s="1"/>
  <c r="N2078" i="1"/>
  <c r="L2078" i="1" s="1"/>
  <c r="O2078" i="1"/>
  <c r="P2078" i="1"/>
  <c r="X2078" i="1" s="1"/>
  <c r="N2079" i="1"/>
  <c r="L2079" i="1" s="1"/>
  <c r="O2079" i="1"/>
  <c r="W2079" i="1" s="1"/>
  <c r="P2079" i="1"/>
  <c r="X2079" i="1" s="1"/>
  <c r="N2080" i="1"/>
  <c r="L2080" i="1" s="1"/>
  <c r="R2080" i="1" s="1"/>
  <c r="S2080" i="1" s="1"/>
  <c r="T2080" i="1" s="1"/>
  <c r="O2080" i="1"/>
  <c r="W2080" i="1" s="1"/>
  <c r="P2080" i="1"/>
  <c r="X2080" i="1" s="1"/>
  <c r="N2081" i="1"/>
  <c r="O2081" i="1"/>
  <c r="W2081" i="1" s="1"/>
  <c r="P2081" i="1"/>
  <c r="X2081" i="1" s="1"/>
  <c r="N2082" i="1"/>
  <c r="O2082" i="1"/>
  <c r="W2082" i="1" s="1"/>
  <c r="P2082" i="1"/>
  <c r="N2083" i="1"/>
  <c r="L2083" i="1" s="1"/>
  <c r="O2083" i="1"/>
  <c r="P2083" i="1"/>
  <c r="N2084" i="1"/>
  <c r="L2084" i="1" s="1"/>
  <c r="Q2084" i="1" s="1"/>
  <c r="O2084" i="1"/>
  <c r="P2084" i="1"/>
  <c r="N2085" i="1"/>
  <c r="O2085" i="1"/>
  <c r="P2085" i="1"/>
  <c r="X2085" i="1" s="1"/>
  <c r="N2086" i="1"/>
  <c r="L2086" i="1" s="1"/>
  <c r="O2086" i="1"/>
  <c r="P2086" i="1"/>
  <c r="X2086" i="1" s="1"/>
  <c r="N2087" i="1"/>
  <c r="L2087" i="1" s="1"/>
  <c r="O2087" i="1"/>
  <c r="W2087" i="1" s="1"/>
  <c r="P2087" i="1"/>
  <c r="N2088" i="1"/>
  <c r="L2088" i="1" s="1"/>
  <c r="R2088" i="1" s="1"/>
  <c r="S2088" i="1" s="1"/>
  <c r="T2088" i="1" s="1"/>
  <c r="O2088" i="1"/>
  <c r="W2088" i="1" s="1"/>
  <c r="P2088" i="1"/>
  <c r="X2088" i="1" s="1"/>
  <c r="N2089" i="1"/>
  <c r="O2089" i="1"/>
  <c r="W2089" i="1" s="1"/>
  <c r="P2089" i="1"/>
  <c r="X2089" i="1" s="1"/>
  <c r="N2090" i="1"/>
  <c r="L2090" i="1" s="1"/>
  <c r="O2090" i="1"/>
  <c r="P2090" i="1"/>
  <c r="X2090" i="1" s="1"/>
  <c r="N2091" i="1"/>
  <c r="L2091" i="1" s="1"/>
  <c r="O2091" i="1"/>
  <c r="P2091" i="1"/>
  <c r="X2091" i="1" s="1"/>
  <c r="N2092" i="1"/>
  <c r="L2092" i="1" s="1"/>
  <c r="Q2092" i="1" s="1"/>
  <c r="O2092" i="1"/>
  <c r="W2092" i="1" s="1"/>
  <c r="P2092" i="1"/>
  <c r="X2092" i="1" s="1"/>
  <c r="N2093" i="1"/>
  <c r="O2093" i="1"/>
  <c r="W2093" i="1" s="1"/>
  <c r="P2093" i="1"/>
  <c r="X2093" i="1" s="1"/>
  <c r="N2094" i="1"/>
  <c r="L2094" i="1" s="1"/>
  <c r="O2094" i="1"/>
  <c r="W2094" i="1" s="1"/>
  <c r="P2094" i="1"/>
  <c r="X2094" i="1" s="1"/>
  <c r="N2095" i="1"/>
  <c r="L2095" i="1" s="1"/>
  <c r="O2095" i="1"/>
  <c r="W2095" i="1" s="1"/>
  <c r="P2095" i="1"/>
  <c r="N2096" i="1"/>
  <c r="L2096" i="1" s="1"/>
  <c r="R2096" i="1" s="1"/>
  <c r="S2096" i="1" s="1"/>
  <c r="T2096" i="1" s="1"/>
  <c r="O2096" i="1"/>
  <c r="P2096" i="1"/>
  <c r="X2096" i="1" s="1"/>
  <c r="N2097" i="1"/>
  <c r="O2097" i="1"/>
  <c r="W2097" i="1" s="1"/>
  <c r="P2097" i="1"/>
  <c r="X2097" i="1" s="1"/>
  <c r="N2098" i="1"/>
  <c r="L2098" i="1" s="1"/>
  <c r="O2098" i="1"/>
  <c r="P2098" i="1"/>
  <c r="N2099" i="1"/>
  <c r="L2099" i="1" s="1"/>
  <c r="O2099" i="1"/>
  <c r="P2099" i="1"/>
  <c r="N2100" i="1"/>
  <c r="L2100" i="1" s="1"/>
  <c r="Q2100" i="1" s="1"/>
  <c r="O2100" i="1"/>
  <c r="W2100" i="1" s="1"/>
  <c r="P2100" i="1"/>
  <c r="N2101" i="1"/>
  <c r="O2101" i="1"/>
  <c r="P2101" i="1"/>
  <c r="X2101" i="1" s="1"/>
  <c r="N2102" i="1"/>
  <c r="L2102" i="1" s="1"/>
  <c r="O2102" i="1"/>
  <c r="W2102" i="1" s="1"/>
  <c r="P2102" i="1"/>
  <c r="X2102" i="1" s="1"/>
  <c r="N2103" i="1"/>
  <c r="L2103" i="1" s="1"/>
  <c r="O2103" i="1"/>
  <c r="W2103" i="1" s="1"/>
  <c r="P2103" i="1"/>
  <c r="X2103" i="1" s="1"/>
  <c r="N2104" i="1"/>
  <c r="L2104" i="1" s="1"/>
  <c r="R2104" i="1" s="1"/>
  <c r="S2104" i="1" s="1"/>
  <c r="T2104" i="1" s="1"/>
  <c r="O2104" i="1"/>
  <c r="P2104" i="1"/>
  <c r="X2104" i="1" s="1"/>
  <c r="N2105" i="1"/>
  <c r="O2105" i="1"/>
  <c r="W2105" i="1" s="1"/>
  <c r="P2105" i="1"/>
  <c r="X2105" i="1" s="1"/>
  <c r="N2106" i="1"/>
  <c r="O2106" i="1"/>
  <c r="P2106" i="1"/>
  <c r="X2106" i="1" s="1"/>
  <c r="N2107" i="1"/>
  <c r="L2107" i="1" s="1"/>
  <c r="O2107" i="1"/>
  <c r="P2107" i="1"/>
  <c r="X2107" i="1" s="1"/>
  <c r="N2108" i="1"/>
  <c r="L2108" i="1" s="1"/>
  <c r="Q2108" i="1" s="1"/>
  <c r="O2108" i="1"/>
  <c r="W2108" i="1" s="1"/>
  <c r="P2108" i="1"/>
  <c r="X2108" i="1" s="1"/>
  <c r="N2109" i="1"/>
  <c r="O2109" i="1"/>
  <c r="W2109" i="1" s="1"/>
  <c r="P2109" i="1"/>
  <c r="X2109" i="1" s="1"/>
  <c r="N2110" i="1"/>
  <c r="L2110" i="1" s="1"/>
  <c r="O2110" i="1"/>
  <c r="W2110" i="1" s="1"/>
  <c r="P2110" i="1"/>
  <c r="X2110" i="1" s="1"/>
  <c r="N2111" i="1"/>
  <c r="L2111" i="1" s="1"/>
  <c r="O2111" i="1"/>
  <c r="W2111" i="1" s="1"/>
  <c r="P2111" i="1"/>
  <c r="X2111" i="1" s="1"/>
  <c r="N2112" i="1"/>
  <c r="L2112" i="1" s="1"/>
  <c r="R2112" i="1" s="1"/>
  <c r="S2112" i="1" s="1"/>
  <c r="T2112" i="1" s="1"/>
  <c r="O2112" i="1"/>
  <c r="W2112" i="1" s="1"/>
  <c r="P2112" i="1"/>
  <c r="X2112" i="1" s="1"/>
  <c r="N2113" i="1"/>
  <c r="O2113" i="1"/>
  <c r="W2113" i="1" s="1"/>
  <c r="P2113" i="1"/>
  <c r="X2113" i="1" s="1"/>
  <c r="N2114" i="1"/>
  <c r="O2114" i="1"/>
  <c r="W2114" i="1" s="1"/>
  <c r="P2114" i="1"/>
  <c r="N2115" i="1"/>
  <c r="L2115" i="1" s="1"/>
  <c r="O2115" i="1"/>
  <c r="W2115" i="1" s="1"/>
  <c r="P2115" i="1"/>
  <c r="X2115" i="1" s="1"/>
  <c r="N2116" i="1"/>
  <c r="L2116" i="1" s="1"/>
  <c r="Q2116" i="1" s="1"/>
  <c r="O2116" i="1"/>
  <c r="W2116" i="1" s="1"/>
  <c r="P2116" i="1"/>
  <c r="X2116" i="1" s="1"/>
  <c r="N2117" i="1"/>
  <c r="O2117" i="1"/>
  <c r="P2117" i="1"/>
  <c r="X2117" i="1" s="1"/>
  <c r="N2118" i="1"/>
  <c r="L2118" i="1" s="1"/>
  <c r="O2118" i="1"/>
  <c r="W2118" i="1" s="1"/>
  <c r="P2118" i="1"/>
  <c r="X2118" i="1" s="1"/>
  <c r="N2119" i="1"/>
  <c r="L2119" i="1" s="1"/>
  <c r="O2119" i="1"/>
  <c r="W2119" i="1" s="1"/>
  <c r="P2119" i="1"/>
  <c r="X2119" i="1" s="1"/>
  <c r="N2120" i="1"/>
  <c r="L2120" i="1" s="1"/>
  <c r="R2120" i="1" s="1"/>
  <c r="S2120" i="1" s="1"/>
  <c r="T2120" i="1" s="1"/>
  <c r="O2120" i="1"/>
  <c r="P2120" i="1"/>
  <c r="X2120" i="1" s="1"/>
  <c r="N2121" i="1"/>
  <c r="O2121" i="1"/>
  <c r="P2121" i="1"/>
  <c r="X2121" i="1" s="1"/>
  <c r="N2122" i="1"/>
  <c r="O2122" i="1"/>
  <c r="W2122" i="1" s="1"/>
  <c r="P2122" i="1"/>
  <c r="N2123" i="1"/>
  <c r="O2123" i="1"/>
  <c r="P2123" i="1"/>
  <c r="X2123" i="1" s="1"/>
  <c r="N2124" i="1"/>
  <c r="O2124" i="1"/>
  <c r="W2124" i="1" s="1"/>
  <c r="P2124" i="1"/>
  <c r="N2125" i="1"/>
  <c r="O2125" i="1"/>
  <c r="P2125" i="1"/>
  <c r="X2125" i="1" s="1"/>
  <c r="N2126" i="1"/>
  <c r="O2126" i="1"/>
  <c r="W2126" i="1" s="1"/>
  <c r="P2126" i="1"/>
  <c r="X2126" i="1" s="1"/>
  <c r="N2127" i="1"/>
  <c r="L2127" i="1" s="1"/>
  <c r="O2127" i="1"/>
  <c r="W2127" i="1" s="1"/>
  <c r="P2127" i="1"/>
  <c r="X2127" i="1" s="1"/>
  <c r="N2128" i="1"/>
  <c r="L2128" i="1" s="1"/>
  <c r="O2128" i="1"/>
  <c r="W2128" i="1" s="1"/>
  <c r="P2128" i="1"/>
  <c r="X2128" i="1" s="1"/>
  <c r="N2129" i="1"/>
  <c r="O2129" i="1"/>
  <c r="W2129" i="1" s="1"/>
  <c r="P2129" i="1"/>
  <c r="X2129" i="1" s="1"/>
  <c r="N2130" i="1"/>
  <c r="O2130" i="1"/>
  <c r="P2130" i="1"/>
  <c r="X2130" i="1" s="1"/>
  <c r="N2131" i="1"/>
  <c r="L2131" i="1" s="1"/>
  <c r="O2131" i="1"/>
  <c r="W2131" i="1" s="1"/>
  <c r="P2131" i="1"/>
  <c r="X2131" i="1" s="1"/>
  <c r="N2132" i="1"/>
  <c r="L2132" i="1" s="1"/>
  <c r="Q2132" i="1" s="1"/>
  <c r="O2132" i="1"/>
  <c r="W2132" i="1" s="1"/>
  <c r="P2132" i="1"/>
  <c r="N2133" i="1"/>
  <c r="O2133" i="1"/>
  <c r="P2133" i="1"/>
  <c r="X2133" i="1" s="1"/>
  <c r="N2134" i="1"/>
  <c r="L2134" i="1" s="1"/>
  <c r="O2134" i="1"/>
  <c r="W2134" i="1" s="1"/>
  <c r="P2134" i="1"/>
  <c r="X2134" i="1" s="1"/>
  <c r="N2135" i="1"/>
  <c r="L2135" i="1" s="1"/>
  <c r="O2135" i="1"/>
  <c r="W2135" i="1" s="1"/>
  <c r="P2135" i="1"/>
  <c r="X2135" i="1" s="1"/>
  <c r="N2136" i="1"/>
  <c r="L2136" i="1" s="1"/>
  <c r="R2136" i="1" s="1"/>
  <c r="S2136" i="1" s="1"/>
  <c r="T2136" i="1" s="1"/>
  <c r="O2136" i="1"/>
  <c r="P2136" i="1"/>
  <c r="X2136" i="1" s="1"/>
  <c r="N2137" i="1"/>
  <c r="O2137" i="1"/>
  <c r="W2137" i="1" s="1"/>
  <c r="P2137" i="1"/>
  <c r="X2137" i="1" s="1"/>
  <c r="N2138" i="1"/>
  <c r="L2138" i="1" s="1"/>
  <c r="O2138" i="1"/>
  <c r="W2138" i="1" s="1"/>
  <c r="P2138" i="1"/>
  <c r="X2138" i="1" s="1"/>
  <c r="N2139" i="1"/>
  <c r="O2139" i="1"/>
  <c r="W2139" i="1" s="1"/>
  <c r="P2139" i="1"/>
  <c r="X2139" i="1" s="1"/>
  <c r="N2140" i="1"/>
  <c r="O2140" i="1"/>
  <c r="W2140" i="1" s="1"/>
  <c r="P2140" i="1"/>
  <c r="X2140" i="1" s="1"/>
  <c r="N2141" i="1"/>
  <c r="O2141" i="1"/>
  <c r="W2141" i="1" s="1"/>
  <c r="P2141" i="1"/>
  <c r="X2141" i="1" s="1"/>
  <c r="N2142" i="1"/>
  <c r="L2142" i="1" s="1"/>
  <c r="O2142" i="1"/>
  <c r="P2142" i="1"/>
  <c r="X2142" i="1" s="1"/>
  <c r="N2143" i="1"/>
  <c r="L2143" i="1" s="1"/>
  <c r="O2143" i="1"/>
  <c r="W2143" i="1" s="1"/>
  <c r="P2143" i="1"/>
  <c r="X2143" i="1" s="1"/>
  <c r="N2144" i="1"/>
  <c r="L2144" i="1" s="1"/>
  <c r="R2144" i="1" s="1"/>
  <c r="S2144" i="1" s="1"/>
  <c r="T2144" i="1" s="1"/>
  <c r="O2144" i="1"/>
  <c r="P2144" i="1"/>
  <c r="X2144" i="1" s="1"/>
  <c r="N2145" i="1"/>
  <c r="O2145" i="1"/>
  <c r="W2145" i="1" s="1"/>
  <c r="P2145" i="1"/>
  <c r="X2145" i="1" s="1"/>
  <c r="N2146" i="1"/>
  <c r="L2146" i="1" s="1"/>
  <c r="O2146" i="1"/>
  <c r="W2146" i="1" s="1"/>
  <c r="P2146" i="1"/>
  <c r="N2147" i="1"/>
  <c r="L2147" i="1" s="1"/>
  <c r="O2147" i="1"/>
  <c r="W2147" i="1" s="1"/>
  <c r="P2147" i="1"/>
  <c r="N2148" i="1"/>
  <c r="O2148" i="1"/>
  <c r="P2148" i="1"/>
  <c r="X2148" i="1" s="1"/>
  <c r="N2149" i="1"/>
  <c r="O2149" i="1"/>
  <c r="P2149" i="1"/>
  <c r="X2149" i="1" s="1"/>
  <c r="N2150" i="1"/>
  <c r="O2150" i="1"/>
  <c r="P2150" i="1"/>
  <c r="X2150" i="1" s="1"/>
  <c r="N2151" i="1"/>
  <c r="L2151" i="1" s="1"/>
  <c r="O2151" i="1"/>
  <c r="W2151" i="1" s="1"/>
  <c r="P2151" i="1"/>
  <c r="N2152" i="1"/>
  <c r="L2152" i="1" s="1"/>
  <c r="O2152" i="1"/>
  <c r="W2152" i="1" s="1"/>
  <c r="P2152" i="1"/>
  <c r="X2152" i="1" s="1"/>
  <c r="N2153" i="1"/>
  <c r="O2153" i="1"/>
  <c r="W2153" i="1" s="1"/>
  <c r="P2153" i="1"/>
  <c r="X2153" i="1" s="1"/>
  <c r="N2154" i="1"/>
  <c r="O2154" i="1"/>
  <c r="W2154" i="1" s="1"/>
  <c r="P2154" i="1"/>
  <c r="N2155" i="1"/>
  <c r="L2155" i="1" s="1"/>
  <c r="O2155" i="1"/>
  <c r="P2155" i="1"/>
  <c r="X2155" i="1" s="1"/>
  <c r="N2156" i="1"/>
  <c r="O2156" i="1"/>
  <c r="W2156" i="1" s="1"/>
  <c r="P2156" i="1"/>
  <c r="X2156" i="1" s="1"/>
  <c r="N2157" i="1"/>
  <c r="O2157" i="1"/>
  <c r="W2157" i="1" s="1"/>
  <c r="P2157" i="1"/>
  <c r="X2157" i="1" s="1"/>
  <c r="N2158" i="1"/>
  <c r="L2158" i="1" s="1"/>
  <c r="O2158" i="1"/>
  <c r="W2158" i="1" s="1"/>
  <c r="P2158" i="1"/>
  <c r="X2158" i="1" s="1"/>
  <c r="N2159" i="1"/>
  <c r="O2159" i="1"/>
  <c r="W2159" i="1" s="1"/>
  <c r="P2159" i="1"/>
  <c r="N2160" i="1"/>
  <c r="L2160" i="1" s="1"/>
  <c r="O2160" i="1"/>
  <c r="P2160" i="1"/>
  <c r="X2160" i="1" s="1"/>
  <c r="N2161" i="1"/>
  <c r="O2161" i="1"/>
  <c r="W2161" i="1" s="1"/>
  <c r="P2161" i="1"/>
  <c r="X2161" i="1" s="1"/>
  <c r="N2162" i="1"/>
  <c r="O2162" i="1"/>
  <c r="P2162" i="1"/>
  <c r="X2162" i="1" s="1"/>
  <c r="N2163" i="1"/>
  <c r="L2163" i="1" s="1"/>
  <c r="Q2163" i="1" s="1"/>
  <c r="O2163" i="1"/>
  <c r="P2163" i="1"/>
  <c r="X2163" i="1" s="1"/>
  <c r="N2164" i="1"/>
  <c r="O2164" i="1"/>
  <c r="P2164" i="1"/>
  <c r="X2164" i="1" s="1"/>
  <c r="N2165" i="1"/>
  <c r="O2165" i="1"/>
  <c r="P2165" i="1"/>
  <c r="X2165" i="1" s="1"/>
  <c r="N2166" i="1"/>
  <c r="O2166" i="1"/>
  <c r="P2166" i="1"/>
  <c r="X2166" i="1" s="1"/>
  <c r="N2167" i="1"/>
  <c r="O2167" i="1"/>
  <c r="W2167" i="1" s="1"/>
  <c r="P2167" i="1"/>
  <c r="N2168" i="1"/>
  <c r="O2168" i="1"/>
  <c r="P2168" i="1"/>
  <c r="X2168" i="1" s="1"/>
  <c r="N2169" i="1"/>
  <c r="O2169" i="1"/>
  <c r="W2169" i="1" s="1"/>
  <c r="P2169" i="1"/>
  <c r="X2169" i="1" s="1"/>
  <c r="N2170" i="1"/>
  <c r="O2170" i="1"/>
  <c r="P2170" i="1"/>
  <c r="N2171" i="1"/>
  <c r="L2171" i="1" s="1"/>
  <c r="Q2171" i="1" s="1"/>
  <c r="O2171" i="1"/>
  <c r="P2171" i="1"/>
  <c r="X2171" i="1" s="1"/>
  <c r="N2172" i="1"/>
  <c r="O2172" i="1"/>
  <c r="P2172" i="1"/>
  <c r="X2172" i="1" s="1"/>
  <c r="N2173" i="1"/>
  <c r="O2173" i="1"/>
  <c r="P2173" i="1"/>
  <c r="X2173" i="1" s="1"/>
  <c r="N2174" i="1"/>
  <c r="O2174" i="1"/>
  <c r="W2174" i="1" s="1"/>
  <c r="P2174" i="1"/>
  <c r="N2175" i="1"/>
  <c r="O2175" i="1"/>
  <c r="W2175" i="1" s="1"/>
  <c r="P2175" i="1"/>
  <c r="X2175" i="1" s="1"/>
  <c r="N2176" i="1"/>
  <c r="O2176" i="1"/>
  <c r="P2176" i="1"/>
  <c r="X2176" i="1" s="1"/>
  <c r="N2177" i="1"/>
  <c r="L2177" i="1" s="1"/>
  <c r="O2177" i="1"/>
  <c r="W2177" i="1" s="1"/>
  <c r="P2177" i="1"/>
  <c r="X2177" i="1" s="1"/>
  <c r="N2178" i="1"/>
  <c r="O2178" i="1"/>
  <c r="W2178" i="1" s="1"/>
  <c r="P2178" i="1"/>
  <c r="N2179" i="1"/>
  <c r="L2179" i="1" s="1"/>
  <c r="Q2179" i="1" s="1"/>
  <c r="O2179" i="1"/>
  <c r="P2179" i="1"/>
  <c r="X2179" i="1" s="1"/>
  <c r="N2180" i="1"/>
  <c r="O2180" i="1"/>
  <c r="W2180" i="1" s="1"/>
  <c r="P2180" i="1"/>
  <c r="N2181" i="1"/>
  <c r="O2181" i="1"/>
  <c r="P2181" i="1"/>
  <c r="X2181" i="1" s="1"/>
  <c r="N2182" i="1"/>
  <c r="L2182" i="1" s="1"/>
  <c r="O2182" i="1"/>
  <c r="W2182" i="1" s="1"/>
  <c r="P2182" i="1"/>
  <c r="X2182" i="1" s="1"/>
  <c r="N2183" i="1"/>
  <c r="O2183" i="1"/>
  <c r="W2183" i="1" s="1"/>
  <c r="P2183" i="1"/>
  <c r="X2183" i="1" s="1"/>
  <c r="N2184" i="1"/>
  <c r="O2184" i="1"/>
  <c r="W2184" i="1" s="1"/>
  <c r="P2184" i="1"/>
  <c r="X2184" i="1" s="1"/>
  <c r="N2185" i="1"/>
  <c r="O2185" i="1"/>
  <c r="W2185" i="1" s="1"/>
  <c r="P2185" i="1"/>
  <c r="X2185" i="1" s="1"/>
  <c r="N2186" i="1"/>
  <c r="O2186" i="1"/>
  <c r="P2186" i="1"/>
  <c r="N2187" i="1"/>
  <c r="L2187" i="1" s="1"/>
  <c r="Q2187" i="1" s="1"/>
  <c r="O2187" i="1"/>
  <c r="W2187" i="1" s="1"/>
  <c r="P2187" i="1"/>
  <c r="X2187" i="1" s="1"/>
  <c r="N2188" i="1"/>
  <c r="L2188" i="1" s="1"/>
  <c r="O2188" i="1"/>
  <c r="P2188" i="1"/>
  <c r="X2188" i="1" s="1"/>
  <c r="N2189" i="1"/>
  <c r="O2189" i="1"/>
  <c r="P2189" i="1"/>
  <c r="X2189" i="1" s="1"/>
  <c r="N2190" i="1"/>
  <c r="L2190" i="1" s="1"/>
  <c r="O2190" i="1"/>
  <c r="P2190" i="1"/>
  <c r="X2190" i="1" s="1"/>
  <c r="N2191" i="1"/>
  <c r="O2191" i="1"/>
  <c r="P2191" i="1"/>
  <c r="X2191" i="1" s="1"/>
  <c r="N2192" i="1"/>
  <c r="O2192" i="1"/>
  <c r="P2192" i="1"/>
  <c r="X2192" i="1" s="1"/>
  <c r="N2193" i="1"/>
  <c r="O2193" i="1"/>
  <c r="W2193" i="1" s="1"/>
  <c r="P2193" i="1"/>
  <c r="X2193" i="1" s="1"/>
  <c r="N2194" i="1"/>
  <c r="L2194" i="1" s="1"/>
  <c r="O2194" i="1"/>
  <c r="W2194" i="1" s="1"/>
  <c r="P2194" i="1"/>
  <c r="X2194" i="1" s="1"/>
  <c r="N2195" i="1"/>
  <c r="O2195" i="1"/>
  <c r="W2195" i="1" s="1"/>
  <c r="P2195" i="1"/>
  <c r="X2195" i="1" s="1"/>
  <c r="N2196" i="1"/>
  <c r="L2196" i="1" s="1"/>
  <c r="O2196" i="1"/>
  <c r="W2196" i="1" s="1"/>
  <c r="P2196" i="1"/>
  <c r="X2196" i="1" s="1"/>
  <c r="N2197" i="1"/>
  <c r="O2197" i="1"/>
  <c r="P2197" i="1"/>
  <c r="X2197" i="1" s="1"/>
  <c r="N2198" i="1"/>
  <c r="O2198" i="1"/>
  <c r="P2198" i="1"/>
  <c r="X2198" i="1" s="1"/>
  <c r="N2199" i="1"/>
  <c r="O2199" i="1"/>
  <c r="W2199" i="1" s="1"/>
  <c r="P2199" i="1"/>
  <c r="N2200" i="1"/>
  <c r="O2200" i="1"/>
  <c r="P2200" i="1"/>
  <c r="X2200" i="1" s="1"/>
  <c r="N2201" i="1"/>
  <c r="O2201" i="1"/>
  <c r="W2201" i="1" s="1"/>
  <c r="P2201" i="1"/>
  <c r="X2201" i="1" s="1"/>
  <c r="N2202" i="1"/>
  <c r="O2202" i="1"/>
  <c r="W2202" i="1" s="1"/>
  <c r="P2202" i="1"/>
  <c r="X2202" i="1" s="1"/>
  <c r="N2203" i="1"/>
  <c r="L2203" i="1" s="1"/>
  <c r="Q2203" i="1" s="1"/>
  <c r="O2203" i="1"/>
  <c r="P2203" i="1"/>
  <c r="X2203" i="1" s="1"/>
  <c r="N2204" i="1"/>
  <c r="L2204" i="1" s="1"/>
  <c r="O2204" i="1"/>
  <c r="P2204" i="1"/>
  <c r="X2204" i="1" s="1"/>
  <c r="N2205" i="1"/>
  <c r="O2205" i="1"/>
  <c r="P2205" i="1"/>
  <c r="X2205" i="1" s="1"/>
  <c r="N2206" i="1"/>
  <c r="O2206" i="1"/>
  <c r="P2206" i="1"/>
  <c r="X2206" i="1" s="1"/>
  <c r="N2207" i="1"/>
  <c r="O2207" i="1"/>
  <c r="P2207" i="1"/>
  <c r="X2207" i="1" s="1"/>
  <c r="N2208" i="1"/>
  <c r="O2208" i="1"/>
  <c r="U2208" i="1" s="1"/>
  <c r="P2208" i="1"/>
  <c r="X2208" i="1" s="1"/>
  <c r="N2209" i="1"/>
  <c r="O2209" i="1"/>
  <c r="W2209" i="1" s="1"/>
  <c r="P2209" i="1"/>
  <c r="X2209" i="1" s="1"/>
  <c r="N2210" i="1"/>
  <c r="O2210" i="1"/>
  <c r="W2210" i="1" s="1"/>
  <c r="P2210" i="1"/>
  <c r="X2210" i="1" s="1"/>
  <c r="N2211" i="1"/>
  <c r="O2211" i="1"/>
  <c r="P2211" i="1"/>
  <c r="X2211" i="1" s="1"/>
  <c r="N2212" i="1"/>
  <c r="L2212" i="1" s="1"/>
  <c r="O2212" i="1"/>
  <c r="W2212" i="1" s="1"/>
  <c r="P2212" i="1"/>
  <c r="X2212" i="1" s="1"/>
  <c r="N2213" i="1"/>
  <c r="O2213" i="1"/>
  <c r="P2213" i="1"/>
  <c r="X2213" i="1" s="1"/>
  <c r="N2214" i="1"/>
  <c r="L2214" i="1" s="1"/>
  <c r="O2214" i="1"/>
  <c r="P2214" i="1"/>
  <c r="X2214" i="1" s="1"/>
  <c r="N2215" i="1"/>
  <c r="O2215" i="1"/>
  <c r="W2215" i="1" s="1"/>
  <c r="P2215" i="1"/>
  <c r="X2215" i="1" s="1"/>
  <c r="N2216" i="1"/>
  <c r="O2216" i="1"/>
  <c r="W2216" i="1" s="1"/>
  <c r="P2216" i="1"/>
  <c r="X2216" i="1" s="1"/>
  <c r="N2217" i="1"/>
  <c r="L2217" i="1" s="1"/>
  <c r="Q2217" i="1" s="1"/>
  <c r="O2217" i="1"/>
  <c r="W2217" i="1" s="1"/>
  <c r="P2217" i="1"/>
  <c r="X2217" i="1" s="1"/>
  <c r="N2218" i="1"/>
  <c r="O2218" i="1"/>
  <c r="P2218" i="1"/>
  <c r="X2218" i="1" s="1"/>
  <c r="N2219" i="1"/>
  <c r="L2219" i="1" s="1"/>
  <c r="Q2219" i="1" s="1"/>
  <c r="O2219" i="1"/>
  <c r="P2219" i="1"/>
  <c r="X2219" i="1" s="1"/>
  <c r="N2220" i="1"/>
  <c r="L2220" i="1" s="1"/>
  <c r="O2220" i="1"/>
  <c r="P2220" i="1"/>
  <c r="X2220" i="1" s="1"/>
  <c r="N2221" i="1"/>
  <c r="O2221" i="1"/>
  <c r="W2221" i="1" s="1"/>
  <c r="P2221" i="1"/>
  <c r="X2221" i="1" s="1"/>
  <c r="N2222" i="1"/>
  <c r="O2222" i="1"/>
  <c r="W2222" i="1" s="1"/>
  <c r="P2222" i="1"/>
  <c r="X2222" i="1" s="1"/>
  <c r="N2223" i="1"/>
  <c r="O2223" i="1"/>
  <c r="P2223" i="1"/>
  <c r="N2224" i="1"/>
  <c r="O2224" i="1"/>
  <c r="P2224" i="1"/>
  <c r="X2224" i="1" s="1"/>
  <c r="N2225" i="1"/>
  <c r="O2225" i="1"/>
  <c r="P2225" i="1"/>
  <c r="X2225" i="1" s="1"/>
  <c r="N2226" i="1"/>
  <c r="O2226" i="1"/>
  <c r="P2226" i="1"/>
  <c r="X2226" i="1" s="1"/>
  <c r="N2227" i="1"/>
  <c r="O2227" i="1"/>
  <c r="P2227" i="1"/>
  <c r="X2227" i="1" s="1"/>
  <c r="N2228" i="1"/>
  <c r="L2228" i="1" s="1"/>
  <c r="O2228" i="1"/>
  <c r="P2228" i="1"/>
  <c r="X2228" i="1" s="1"/>
  <c r="N2229" i="1"/>
  <c r="O2229" i="1"/>
  <c r="P2229" i="1"/>
  <c r="X2229" i="1" s="1"/>
  <c r="N2230" i="1"/>
  <c r="O2230" i="1"/>
  <c r="P2230" i="1"/>
  <c r="X2230" i="1" s="1"/>
  <c r="N2231" i="1"/>
  <c r="O2231" i="1"/>
  <c r="W2231" i="1" s="1"/>
  <c r="P2231" i="1"/>
  <c r="N2232" i="1"/>
  <c r="O2232" i="1"/>
  <c r="P2232" i="1"/>
  <c r="X2232" i="1" s="1"/>
  <c r="N2233" i="1"/>
  <c r="O2233" i="1"/>
  <c r="W2233" i="1" s="1"/>
  <c r="P2233" i="1"/>
  <c r="X2233" i="1" s="1"/>
  <c r="N2234" i="1"/>
  <c r="O2234" i="1"/>
  <c r="P2234" i="1"/>
  <c r="X2234" i="1" s="1"/>
  <c r="N2235" i="1"/>
  <c r="O2235" i="1"/>
  <c r="P2235" i="1"/>
  <c r="X2235" i="1" s="1"/>
  <c r="N2236" i="1"/>
  <c r="L2236" i="1" s="1"/>
  <c r="O2236" i="1"/>
  <c r="P2236" i="1"/>
  <c r="X2236" i="1" s="1"/>
  <c r="N2237" i="1"/>
  <c r="O2237" i="1"/>
  <c r="W2237" i="1" s="1"/>
  <c r="P2237" i="1"/>
  <c r="X2237" i="1" s="1"/>
  <c r="N2238" i="1"/>
  <c r="L2238" i="1" s="1"/>
  <c r="R2238" i="1" s="1"/>
  <c r="S2238" i="1" s="1"/>
  <c r="T2238" i="1" s="1"/>
  <c r="O2238" i="1"/>
  <c r="P2238" i="1"/>
  <c r="X2238" i="1" s="1"/>
  <c r="N2239" i="1"/>
  <c r="L2239" i="1" s="1"/>
  <c r="R2239" i="1" s="1"/>
  <c r="S2239" i="1" s="1"/>
  <c r="T2239" i="1" s="1"/>
  <c r="O2239" i="1"/>
  <c r="W2239" i="1" s="1"/>
  <c r="P2239" i="1"/>
  <c r="N2240" i="1"/>
  <c r="O2240" i="1"/>
  <c r="P2240" i="1"/>
  <c r="X2240" i="1" s="1"/>
  <c r="N2241" i="1"/>
  <c r="O2241" i="1"/>
  <c r="P2241" i="1"/>
  <c r="X2241" i="1" s="1"/>
  <c r="N2242" i="1"/>
  <c r="L2242" i="1" s="1"/>
  <c r="R2242" i="1" s="1"/>
  <c r="S2242" i="1" s="1"/>
  <c r="T2242" i="1" s="1"/>
  <c r="O2242" i="1"/>
  <c r="W2242" i="1" s="1"/>
  <c r="P2242" i="1"/>
  <c r="N2243" i="1"/>
  <c r="L2243" i="1" s="1"/>
  <c r="O2243" i="1"/>
  <c r="P2243" i="1"/>
  <c r="X2243" i="1" s="1"/>
  <c r="N2244" i="1"/>
  <c r="O2244" i="1"/>
  <c r="W2244" i="1" s="1"/>
  <c r="P2244" i="1"/>
  <c r="X2244" i="1" s="1"/>
  <c r="N2245" i="1"/>
  <c r="O2245" i="1"/>
  <c r="P2245" i="1"/>
  <c r="X2245" i="1" s="1"/>
  <c r="N2246" i="1"/>
  <c r="L2246" i="1" s="1"/>
  <c r="O2246" i="1"/>
  <c r="P2246" i="1"/>
  <c r="X2246" i="1" s="1"/>
  <c r="N2247" i="1"/>
  <c r="L2247" i="1" s="1"/>
  <c r="R2247" i="1" s="1"/>
  <c r="S2247" i="1" s="1"/>
  <c r="T2247" i="1" s="1"/>
  <c r="O2247" i="1"/>
  <c r="W2247" i="1" s="1"/>
  <c r="P2247" i="1"/>
  <c r="X2247" i="1" s="1"/>
  <c r="N2248" i="1"/>
  <c r="O2248" i="1"/>
  <c r="P2248" i="1"/>
  <c r="X2248" i="1" s="1"/>
  <c r="N2249" i="1"/>
  <c r="O2249" i="1"/>
  <c r="P2249" i="1"/>
  <c r="X2249" i="1" s="1"/>
  <c r="N2250" i="1"/>
  <c r="O2250" i="1"/>
  <c r="W2250" i="1" s="1"/>
  <c r="P2250" i="1"/>
  <c r="N2251" i="1"/>
  <c r="L2251" i="1" s="1"/>
  <c r="Q2251" i="1" s="1"/>
  <c r="O2251" i="1"/>
  <c r="P2251" i="1"/>
  <c r="X2251" i="1" s="1"/>
  <c r="N2252" i="1"/>
  <c r="O2252" i="1"/>
  <c r="W2252" i="1" s="1"/>
  <c r="P2252" i="1"/>
  <c r="X2252" i="1" s="1"/>
  <c r="N2253" i="1"/>
  <c r="O2253" i="1"/>
  <c r="P2253" i="1"/>
  <c r="X2253" i="1" s="1"/>
  <c r="N2254" i="1"/>
  <c r="L2254" i="1" s="1"/>
  <c r="R2254" i="1" s="1"/>
  <c r="S2254" i="1" s="1"/>
  <c r="T2254" i="1" s="1"/>
  <c r="O2254" i="1"/>
  <c r="P2254" i="1"/>
  <c r="N2255" i="1"/>
  <c r="O2255" i="1"/>
  <c r="P2255" i="1"/>
  <c r="X2255" i="1" s="1"/>
  <c r="N2256" i="1"/>
  <c r="O2256" i="1"/>
  <c r="P2256" i="1"/>
  <c r="X2256" i="1" s="1"/>
  <c r="N2257" i="1"/>
  <c r="O2257" i="1"/>
  <c r="W2257" i="1" s="1"/>
  <c r="P2257" i="1"/>
  <c r="X2257" i="1" s="1"/>
  <c r="N2258" i="1"/>
  <c r="L2258" i="1" s="1"/>
  <c r="O2258" i="1"/>
  <c r="P2258" i="1"/>
  <c r="X2258" i="1" s="1"/>
  <c r="N2259" i="1"/>
  <c r="O2259" i="1"/>
  <c r="P2259" i="1"/>
  <c r="X2259" i="1" s="1"/>
  <c r="N2260" i="1"/>
  <c r="O2260" i="1"/>
  <c r="P2260" i="1"/>
  <c r="X2260" i="1" s="1"/>
  <c r="N2261" i="1"/>
  <c r="O2261" i="1"/>
  <c r="W2261" i="1" s="1"/>
  <c r="P2261" i="1"/>
  <c r="X2261" i="1" s="1"/>
  <c r="N2262" i="1"/>
  <c r="L2262" i="1" s="1"/>
  <c r="Q2262" i="1" s="1"/>
  <c r="O2262" i="1"/>
  <c r="P2262" i="1"/>
  <c r="X2262" i="1" s="1"/>
  <c r="N2263" i="1"/>
  <c r="O2263" i="1"/>
  <c r="W2263" i="1" s="1"/>
  <c r="P2263" i="1"/>
  <c r="N2264" i="1"/>
  <c r="O2264" i="1"/>
  <c r="W2264" i="1" s="1"/>
  <c r="P2264" i="1"/>
  <c r="X2264" i="1" s="1"/>
  <c r="N2265" i="1"/>
  <c r="L2265" i="1" s="1"/>
  <c r="O2265" i="1"/>
  <c r="P2265" i="1"/>
  <c r="X2265" i="1" s="1"/>
  <c r="N2266" i="1"/>
  <c r="O2266" i="1"/>
  <c r="P2266" i="1"/>
  <c r="X2266" i="1" s="1"/>
  <c r="N2267" i="1"/>
  <c r="O2267" i="1"/>
  <c r="W2267" i="1" s="1"/>
  <c r="P2267" i="1"/>
  <c r="X2267" i="1" s="1"/>
  <c r="N2268" i="1"/>
  <c r="L2268" i="1" s="1"/>
  <c r="O2268" i="1"/>
  <c r="W2268" i="1" s="1"/>
  <c r="P2268" i="1"/>
  <c r="X2268" i="1" s="1"/>
  <c r="N2269" i="1"/>
  <c r="O2269" i="1"/>
  <c r="W2269" i="1" s="1"/>
  <c r="P2269" i="1"/>
  <c r="N2270" i="1"/>
  <c r="O2270" i="1"/>
  <c r="P2270" i="1"/>
  <c r="N2271" i="1"/>
  <c r="O2271" i="1"/>
  <c r="P2271" i="1"/>
  <c r="X2271" i="1" s="1"/>
  <c r="N2272" i="1"/>
  <c r="O2272" i="1"/>
  <c r="P2272" i="1"/>
  <c r="X2272" i="1" s="1"/>
  <c r="N2273" i="1"/>
  <c r="O2273" i="1"/>
  <c r="P2273" i="1"/>
  <c r="X2273" i="1" s="1"/>
  <c r="N2274" i="1"/>
  <c r="L2274" i="1" s="1"/>
  <c r="O2274" i="1"/>
  <c r="P2274" i="1"/>
  <c r="N2275" i="1"/>
  <c r="O2275" i="1"/>
  <c r="P2275" i="1"/>
  <c r="X2275" i="1" s="1"/>
  <c r="N2276" i="1"/>
  <c r="O2276" i="1"/>
  <c r="P2276" i="1"/>
  <c r="X2276" i="1" s="1"/>
  <c r="N2277" i="1"/>
  <c r="L2277" i="1" s="1"/>
  <c r="O2277" i="1"/>
  <c r="P2277" i="1"/>
  <c r="X2277" i="1" s="1"/>
  <c r="N2278" i="1"/>
  <c r="L2278" i="1" s="1"/>
  <c r="O2278" i="1"/>
  <c r="P2278" i="1"/>
  <c r="X2278" i="1" s="1"/>
  <c r="N2279" i="1"/>
  <c r="O2279" i="1"/>
  <c r="P2279" i="1"/>
  <c r="X2279" i="1" s="1"/>
  <c r="N2280" i="1"/>
  <c r="O2280" i="1"/>
  <c r="W2280" i="1" s="1"/>
  <c r="P2280" i="1"/>
  <c r="X2280" i="1" s="1"/>
  <c r="N2281" i="1"/>
  <c r="O2281" i="1"/>
  <c r="W2281" i="1" s="1"/>
  <c r="P2281" i="1"/>
  <c r="X2281" i="1" s="1"/>
  <c r="N2282" i="1"/>
  <c r="L2282" i="1" s="1"/>
  <c r="O2282" i="1"/>
  <c r="W2282" i="1" s="1"/>
  <c r="P2282" i="1"/>
  <c r="X2282" i="1" s="1"/>
  <c r="N2283" i="1"/>
  <c r="O2283" i="1"/>
  <c r="W2283" i="1" s="1"/>
  <c r="P2283" i="1"/>
  <c r="X2283" i="1" s="1"/>
  <c r="N2284" i="1"/>
  <c r="O2284" i="1"/>
  <c r="P2284" i="1"/>
  <c r="X2284" i="1" s="1"/>
  <c r="N2285" i="1"/>
  <c r="O2285" i="1"/>
  <c r="W2285" i="1" s="1"/>
  <c r="P2285" i="1"/>
  <c r="X2285" i="1" s="1"/>
  <c r="N2286" i="1"/>
  <c r="L2286" i="1" s="1"/>
  <c r="O2286" i="1"/>
  <c r="W2286" i="1" s="1"/>
  <c r="P2286" i="1"/>
  <c r="X2286" i="1" s="1"/>
  <c r="N2287" i="1"/>
  <c r="L2287" i="1" s="1"/>
  <c r="O2287" i="1"/>
  <c r="W2287" i="1" s="1"/>
  <c r="P2287" i="1"/>
  <c r="N2288" i="1"/>
  <c r="L2288" i="1" s="1"/>
  <c r="O2288" i="1"/>
  <c r="P2288" i="1"/>
  <c r="X2288" i="1" s="1"/>
  <c r="N2289" i="1"/>
  <c r="O2289" i="1"/>
  <c r="P2289" i="1"/>
  <c r="X2289" i="1" s="1"/>
  <c r="N2290" i="1"/>
  <c r="O2290" i="1"/>
  <c r="P2290" i="1"/>
  <c r="X2290" i="1" s="1"/>
  <c r="N2291" i="1"/>
  <c r="L2291" i="1" s="1"/>
  <c r="O2291" i="1"/>
  <c r="P2291" i="1"/>
  <c r="X2291" i="1" s="1"/>
  <c r="N2292" i="1"/>
  <c r="L2292" i="1" s="1"/>
  <c r="Q2292" i="1" s="1"/>
  <c r="O2292" i="1"/>
  <c r="W2292" i="1" s="1"/>
  <c r="P2292" i="1"/>
  <c r="N2293" i="1"/>
  <c r="O2293" i="1"/>
  <c r="W2293" i="1" s="1"/>
  <c r="P2293" i="1"/>
  <c r="X2293" i="1" s="1"/>
  <c r="N2294" i="1"/>
  <c r="L2294" i="1" s="1"/>
  <c r="O2294" i="1"/>
  <c r="W2294" i="1" s="1"/>
  <c r="P2294" i="1"/>
  <c r="X2294" i="1" s="1"/>
  <c r="N2295" i="1"/>
  <c r="L2295" i="1" s="1"/>
  <c r="O2295" i="1"/>
  <c r="P2295" i="1"/>
  <c r="N2296" i="1"/>
  <c r="L2296" i="1" s="1"/>
  <c r="R2296" i="1" s="1"/>
  <c r="S2296" i="1" s="1"/>
  <c r="T2296" i="1" s="1"/>
  <c r="O2296" i="1"/>
  <c r="P2296" i="1"/>
  <c r="X2296" i="1" s="1"/>
  <c r="N2297" i="1"/>
  <c r="L2297" i="1" s="1"/>
  <c r="O2297" i="1"/>
  <c r="W2297" i="1" s="1"/>
  <c r="P2297" i="1"/>
  <c r="X2297" i="1" s="1"/>
  <c r="N2298" i="1"/>
  <c r="L2298" i="1" s="1"/>
  <c r="O2298" i="1"/>
  <c r="W2298" i="1" s="1"/>
  <c r="P2298" i="1"/>
  <c r="X2298" i="1" s="1"/>
  <c r="N2299" i="1"/>
  <c r="O2299" i="1"/>
  <c r="W2299" i="1" s="1"/>
  <c r="P2299" i="1"/>
  <c r="N2300" i="1"/>
  <c r="O2300" i="1"/>
  <c r="P2300" i="1"/>
  <c r="X2300" i="1" s="1"/>
  <c r="N2301" i="1"/>
  <c r="O2301" i="1"/>
  <c r="P2301" i="1"/>
  <c r="X2301" i="1" s="1"/>
  <c r="N2302" i="1"/>
  <c r="L2302" i="1" s="1"/>
  <c r="O2302" i="1"/>
  <c r="P2302" i="1"/>
  <c r="X2302" i="1" s="1"/>
  <c r="N2303" i="1"/>
  <c r="L2303" i="1" s="1"/>
  <c r="O2303" i="1"/>
  <c r="W2303" i="1" s="1"/>
  <c r="P2303" i="1"/>
  <c r="N2304" i="1"/>
  <c r="L2304" i="1" s="1"/>
  <c r="R2304" i="1" s="1"/>
  <c r="S2304" i="1" s="1"/>
  <c r="T2304" i="1" s="1"/>
  <c r="O2304" i="1"/>
  <c r="P2304" i="1"/>
  <c r="X2304" i="1" s="1"/>
  <c r="N2305" i="1"/>
  <c r="O2305" i="1"/>
  <c r="W2305" i="1" s="1"/>
  <c r="P2305" i="1"/>
  <c r="X2305" i="1" s="1"/>
  <c r="N2306" i="1"/>
  <c r="L2306" i="1" s="1"/>
  <c r="O2306" i="1"/>
  <c r="P2306" i="1"/>
  <c r="X2306" i="1" s="1"/>
  <c r="N2307" i="1"/>
  <c r="L2307" i="1" s="1"/>
  <c r="Q2307" i="1" s="1"/>
  <c r="O2307" i="1"/>
  <c r="P2307" i="1"/>
  <c r="X2307" i="1" s="1"/>
  <c r="N2308" i="1"/>
  <c r="O2308" i="1"/>
  <c r="W2308" i="1" s="1"/>
  <c r="P2308" i="1"/>
  <c r="N2309" i="1"/>
  <c r="O2309" i="1"/>
  <c r="P2309" i="1"/>
  <c r="X2309" i="1" s="1"/>
  <c r="N2310" i="1"/>
  <c r="L2310" i="1" s="1"/>
  <c r="O2310" i="1"/>
  <c r="W2310" i="1" s="1"/>
  <c r="P2310" i="1"/>
  <c r="X2310" i="1" s="1"/>
  <c r="N2311" i="1"/>
  <c r="L2311" i="1" s="1"/>
  <c r="O2311" i="1"/>
  <c r="W2311" i="1" s="1"/>
  <c r="P2311" i="1"/>
  <c r="X2311" i="1" s="1"/>
  <c r="N2312" i="1"/>
  <c r="L2312" i="1" s="1"/>
  <c r="R2312" i="1" s="1"/>
  <c r="S2312" i="1" s="1"/>
  <c r="T2312" i="1" s="1"/>
  <c r="O2312" i="1"/>
  <c r="P2312" i="1"/>
  <c r="X2312" i="1" s="1"/>
  <c r="N2313" i="1"/>
  <c r="O2313" i="1"/>
  <c r="P2313" i="1"/>
  <c r="X2313" i="1" s="1"/>
  <c r="N2314" i="1"/>
  <c r="L2314" i="1" s="1"/>
  <c r="O2314" i="1"/>
  <c r="P2314" i="1"/>
  <c r="X2314" i="1" s="1"/>
  <c r="N2315" i="1"/>
  <c r="L2315" i="1" s="1"/>
  <c r="R2315" i="1" s="1"/>
  <c r="S2315" i="1" s="1"/>
  <c r="T2315" i="1" s="1"/>
  <c r="O2315" i="1"/>
  <c r="W2315" i="1" s="1"/>
  <c r="P2315" i="1"/>
  <c r="N2316" i="1"/>
  <c r="O2316" i="1"/>
  <c r="P2316" i="1"/>
  <c r="X2316" i="1" s="1"/>
  <c r="N2317" i="1"/>
  <c r="O2317" i="1"/>
  <c r="P2317" i="1"/>
  <c r="X2317" i="1" s="1"/>
  <c r="N2318" i="1"/>
  <c r="O2318" i="1"/>
  <c r="P2318" i="1"/>
  <c r="X2318" i="1" s="1"/>
  <c r="N2319" i="1"/>
  <c r="L2319" i="1" s="1"/>
  <c r="O2319" i="1"/>
  <c r="W2319" i="1" s="1"/>
  <c r="P2319" i="1"/>
  <c r="N2320" i="1"/>
  <c r="L2320" i="1" s="1"/>
  <c r="R2320" i="1" s="1"/>
  <c r="S2320" i="1" s="1"/>
  <c r="T2320" i="1" s="1"/>
  <c r="O2320" i="1"/>
  <c r="W2320" i="1" s="1"/>
  <c r="P2320" i="1"/>
  <c r="X2320" i="1" s="1"/>
  <c r="N2321" i="1"/>
  <c r="O2321" i="1"/>
  <c r="W2321" i="1" s="1"/>
  <c r="P2321" i="1"/>
  <c r="X2321" i="1" s="1"/>
  <c r="N2322" i="1"/>
  <c r="L2322" i="1" s="1"/>
  <c r="O2322" i="1"/>
  <c r="W2322" i="1" s="1"/>
  <c r="P2322" i="1"/>
  <c r="N2323" i="1"/>
  <c r="L2323" i="1" s="1"/>
  <c r="Q2323" i="1" s="1"/>
  <c r="O2323" i="1"/>
  <c r="W2323" i="1" s="1"/>
  <c r="P2323" i="1"/>
  <c r="N2324" i="1"/>
  <c r="L2324" i="1" s="1"/>
  <c r="Q2324" i="1" s="1"/>
  <c r="O2324" i="1"/>
  <c r="P2324" i="1"/>
  <c r="X2324" i="1" s="1"/>
  <c r="N2325" i="1"/>
  <c r="O2325" i="1"/>
  <c r="W2325" i="1" s="1"/>
  <c r="P2325" i="1"/>
  <c r="X2325" i="1" s="1"/>
  <c r="N2326" i="1"/>
  <c r="O2326" i="1"/>
  <c r="W2326" i="1" s="1"/>
  <c r="P2326" i="1"/>
  <c r="X2326" i="1" s="1"/>
  <c r="N2327" i="1"/>
  <c r="L2327" i="1" s="1"/>
  <c r="O2327" i="1"/>
  <c r="W2327" i="1" s="1"/>
  <c r="P2327" i="1"/>
  <c r="X2327" i="1" s="1"/>
  <c r="N2328" i="1"/>
  <c r="L2328" i="1" s="1"/>
  <c r="O2328" i="1"/>
  <c r="P2328" i="1"/>
  <c r="X2328" i="1" s="1"/>
  <c r="N2329" i="1"/>
  <c r="O2329" i="1"/>
  <c r="W2329" i="1" s="1"/>
  <c r="P2329" i="1"/>
  <c r="X2329" i="1" s="1"/>
  <c r="N2330" i="1"/>
  <c r="L2330" i="1" s="1"/>
  <c r="O2330" i="1"/>
  <c r="P2330" i="1"/>
  <c r="X2330" i="1" s="1"/>
  <c r="N2331" i="1"/>
  <c r="L2331" i="1" s="1"/>
  <c r="O2331" i="1"/>
  <c r="W2331" i="1" s="1"/>
  <c r="P2331" i="1"/>
  <c r="X2331" i="1" s="1"/>
  <c r="N2332" i="1"/>
  <c r="L2332" i="1" s="1"/>
  <c r="Q2332" i="1" s="1"/>
  <c r="O2332" i="1"/>
  <c r="W2332" i="1" s="1"/>
  <c r="P2332" i="1"/>
  <c r="N2333" i="1"/>
  <c r="O2333" i="1"/>
  <c r="P2333" i="1"/>
  <c r="X2333" i="1" s="1"/>
  <c r="N2334" i="1"/>
  <c r="L2334" i="1" s="1"/>
  <c r="O2334" i="1"/>
  <c r="W2334" i="1" s="1"/>
  <c r="P2334" i="1"/>
  <c r="X2334" i="1" s="1"/>
  <c r="N2335" i="1"/>
  <c r="L2335" i="1" s="1"/>
  <c r="O2335" i="1"/>
  <c r="W2335" i="1" s="1"/>
  <c r="P2335" i="1"/>
  <c r="X2335" i="1" s="1"/>
  <c r="N2336" i="1"/>
  <c r="L2336" i="1" s="1"/>
  <c r="R2336" i="1" s="1"/>
  <c r="S2336" i="1" s="1"/>
  <c r="T2336" i="1" s="1"/>
  <c r="O2336" i="1"/>
  <c r="W2336" i="1" s="1"/>
  <c r="P2336" i="1"/>
  <c r="N2337" i="1"/>
  <c r="L2337" i="1" s="1"/>
  <c r="O2337" i="1"/>
  <c r="W2337" i="1" s="1"/>
  <c r="P2337" i="1"/>
  <c r="X2337" i="1" s="1"/>
  <c r="N2338" i="1"/>
  <c r="O2338" i="1"/>
  <c r="W2338" i="1" s="1"/>
  <c r="P2338" i="1"/>
  <c r="N2339" i="1"/>
  <c r="O2339" i="1"/>
  <c r="P2339" i="1"/>
  <c r="X2339" i="1" s="1"/>
  <c r="N2340" i="1"/>
  <c r="L2340" i="1" s="1"/>
  <c r="Q2340" i="1" s="1"/>
  <c r="O2340" i="1"/>
  <c r="P2340" i="1"/>
  <c r="X2340" i="1" s="1"/>
  <c r="N2341" i="1"/>
  <c r="O2341" i="1"/>
  <c r="W2341" i="1" s="1"/>
  <c r="P2341" i="1"/>
  <c r="X2341" i="1" s="1"/>
  <c r="N2342" i="1"/>
  <c r="L2342" i="1" s="1"/>
  <c r="O2342" i="1"/>
  <c r="P2342" i="1"/>
  <c r="X2342" i="1" s="1"/>
  <c r="N2343" i="1"/>
  <c r="L2343" i="1" s="1"/>
  <c r="O2343" i="1"/>
  <c r="W2343" i="1" s="1"/>
  <c r="P2343" i="1"/>
  <c r="X2343" i="1" s="1"/>
  <c r="N2344" i="1"/>
  <c r="L2344" i="1" s="1"/>
  <c r="O2344" i="1"/>
  <c r="P2344" i="1"/>
  <c r="X2344" i="1" s="1"/>
  <c r="N2345" i="1"/>
  <c r="O2345" i="1"/>
  <c r="P2345" i="1"/>
  <c r="X2345" i="1" s="1"/>
  <c r="N2346" i="1"/>
  <c r="O2346" i="1"/>
  <c r="W2346" i="1" s="1"/>
  <c r="P2346" i="1"/>
  <c r="X2346" i="1" s="1"/>
  <c r="N2347" i="1"/>
  <c r="L2347" i="1" s="1"/>
  <c r="O2347" i="1"/>
  <c r="W2347" i="1" s="1"/>
  <c r="P2347" i="1"/>
  <c r="X2347" i="1" s="1"/>
  <c r="N2348" i="1"/>
  <c r="O2348" i="1"/>
  <c r="W2348" i="1" s="1"/>
  <c r="P2348" i="1"/>
  <c r="N2349" i="1"/>
  <c r="O2349" i="1"/>
  <c r="W2349" i="1" s="1"/>
  <c r="P2349" i="1"/>
  <c r="X2349" i="1" s="1"/>
  <c r="N2350" i="1"/>
  <c r="L2350" i="1" s="1"/>
  <c r="O2350" i="1"/>
  <c r="W2350" i="1" s="1"/>
  <c r="P2350" i="1"/>
  <c r="X2350" i="1" s="1"/>
  <c r="N2351" i="1"/>
  <c r="L2351" i="1" s="1"/>
  <c r="O2351" i="1"/>
  <c r="W2351" i="1" s="1"/>
  <c r="P2351" i="1"/>
  <c r="N2352" i="1"/>
  <c r="L2352" i="1" s="1"/>
  <c r="R2352" i="1" s="1"/>
  <c r="S2352" i="1" s="1"/>
  <c r="T2352" i="1" s="1"/>
  <c r="O2352" i="1"/>
  <c r="P2352" i="1"/>
  <c r="X2352" i="1" s="1"/>
  <c r="N2353" i="1"/>
  <c r="O2353" i="1"/>
  <c r="P2353" i="1"/>
  <c r="X2353" i="1" s="1"/>
  <c r="N2354" i="1"/>
  <c r="L2354" i="1" s="1"/>
  <c r="O2354" i="1"/>
  <c r="P2354" i="1"/>
  <c r="X2354" i="1" s="1"/>
  <c r="N2355" i="1"/>
  <c r="O2355" i="1"/>
  <c r="W2355" i="1" s="1"/>
  <c r="P2355" i="1"/>
  <c r="X2355" i="1" s="1"/>
  <c r="N2356" i="1"/>
  <c r="O2356" i="1"/>
  <c r="W2356" i="1" s="1"/>
  <c r="P2356" i="1"/>
  <c r="N2357" i="1"/>
  <c r="O2357" i="1"/>
  <c r="W2357" i="1" s="1"/>
  <c r="P2357" i="1"/>
  <c r="X2357" i="1" s="1"/>
  <c r="N2358" i="1"/>
  <c r="L2358" i="1" s="1"/>
  <c r="O2358" i="1"/>
  <c r="P2358" i="1"/>
  <c r="X2358" i="1" s="1"/>
  <c r="N2359" i="1"/>
  <c r="L2359" i="1" s="1"/>
  <c r="O2359" i="1"/>
  <c r="W2359" i="1" s="1"/>
  <c r="P2359" i="1"/>
  <c r="N2360" i="1"/>
  <c r="L2360" i="1" s="1"/>
  <c r="R2360" i="1" s="1"/>
  <c r="S2360" i="1" s="1"/>
  <c r="T2360" i="1" s="1"/>
  <c r="O2360" i="1"/>
  <c r="W2360" i="1" s="1"/>
  <c r="P2360" i="1"/>
  <c r="N2361" i="1"/>
  <c r="O2361" i="1"/>
  <c r="P2361" i="1"/>
  <c r="X2361" i="1" s="1"/>
  <c r="N2362" i="1"/>
  <c r="O2362" i="1"/>
  <c r="W2362" i="1" s="1"/>
  <c r="P2362" i="1"/>
  <c r="X2362" i="1" s="1"/>
  <c r="N2363" i="1"/>
  <c r="L2363" i="1" s="1"/>
  <c r="O2363" i="1"/>
  <c r="P2363" i="1"/>
  <c r="X2363" i="1" s="1"/>
  <c r="N2364" i="1"/>
  <c r="O2364" i="1"/>
  <c r="P2364" i="1"/>
  <c r="X2364" i="1" s="1"/>
  <c r="N2365" i="1"/>
  <c r="O2365" i="1"/>
  <c r="P2365" i="1"/>
  <c r="X2365" i="1" s="1"/>
  <c r="N2366" i="1"/>
  <c r="L2366" i="1" s="1"/>
  <c r="O2366" i="1"/>
  <c r="W2366" i="1" s="1"/>
  <c r="P2366" i="1"/>
  <c r="X2366" i="1" s="1"/>
  <c r="N2367" i="1"/>
  <c r="L2367" i="1" s="1"/>
  <c r="O2367" i="1"/>
  <c r="W2367" i="1" s="1"/>
  <c r="P2367" i="1"/>
  <c r="N2368" i="1"/>
  <c r="L2368" i="1" s="1"/>
  <c r="R2368" i="1" s="1"/>
  <c r="S2368" i="1" s="1"/>
  <c r="T2368" i="1" s="1"/>
  <c r="O2368" i="1"/>
  <c r="P2368" i="1"/>
  <c r="X2368" i="1" s="1"/>
  <c r="N2369" i="1"/>
  <c r="L2369" i="1" s="1"/>
  <c r="Q2369" i="1" s="1"/>
  <c r="O2369" i="1"/>
  <c r="W2369" i="1" s="1"/>
  <c r="P2369" i="1"/>
  <c r="N2370" i="1"/>
  <c r="O2370" i="1"/>
  <c r="P2370" i="1"/>
  <c r="X2370" i="1" s="1"/>
  <c r="N2371" i="1"/>
  <c r="O2371" i="1"/>
  <c r="W2371" i="1" s="1"/>
  <c r="P2371" i="1"/>
  <c r="X2371" i="1" s="1"/>
  <c r="N2372" i="1"/>
  <c r="L2372" i="1" s="1"/>
  <c r="Q2372" i="1" s="1"/>
  <c r="O2372" i="1"/>
  <c r="P2372" i="1"/>
  <c r="X2372" i="1" s="1"/>
  <c r="N2373" i="1"/>
  <c r="O2373" i="1"/>
  <c r="W2373" i="1" s="1"/>
  <c r="P2373" i="1"/>
  <c r="X2373" i="1" s="1"/>
  <c r="N2374" i="1"/>
  <c r="L2374" i="1" s="1"/>
  <c r="O2374" i="1"/>
  <c r="P2374" i="1"/>
  <c r="X2374" i="1" s="1"/>
  <c r="N2375" i="1"/>
  <c r="L2375" i="1" s="1"/>
  <c r="O2375" i="1"/>
  <c r="W2375" i="1" s="1"/>
  <c r="P2375" i="1"/>
  <c r="N2376" i="1"/>
  <c r="L2376" i="1" s="1"/>
  <c r="R2376" i="1" s="1"/>
  <c r="S2376" i="1" s="1"/>
  <c r="T2376" i="1" s="1"/>
  <c r="O2376" i="1"/>
  <c r="P2376" i="1"/>
  <c r="X2376" i="1" s="1"/>
  <c r="N2377" i="1"/>
  <c r="O2377" i="1"/>
  <c r="P2377" i="1"/>
  <c r="Y2377" i="1" s="1"/>
  <c r="W2377" i="1"/>
  <c r="N2378" i="1"/>
  <c r="L2378" i="1" s="1"/>
  <c r="O2378" i="1"/>
  <c r="W2378" i="1" s="1"/>
  <c r="P2378" i="1"/>
  <c r="N2379" i="1"/>
  <c r="O2379" i="1"/>
  <c r="P2379" i="1"/>
  <c r="X2379" i="1" s="1"/>
  <c r="N2380" i="1"/>
  <c r="L2380" i="1" s="1"/>
  <c r="Q2380" i="1" s="1"/>
  <c r="O2380" i="1"/>
  <c r="P2380" i="1"/>
  <c r="X2380" i="1" s="1"/>
  <c r="N2381" i="1"/>
  <c r="O2381" i="1"/>
  <c r="W2381" i="1" s="1"/>
  <c r="P2381" i="1"/>
  <c r="X2381" i="1" s="1"/>
  <c r="N2382" i="1"/>
  <c r="O2382" i="1"/>
  <c r="W2382" i="1" s="1"/>
  <c r="P2382" i="1"/>
  <c r="X2382" i="1" s="1"/>
  <c r="N2383" i="1"/>
  <c r="L2383" i="1" s="1"/>
  <c r="O2383" i="1"/>
  <c r="W2383" i="1" s="1"/>
  <c r="P2383" i="1"/>
  <c r="N2384" i="1"/>
  <c r="L2384" i="1" s="1"/>
  <c r="R2384" i="1" s="1"/>
  <c r="S2384" i="1" s="1"/>
  <c r="T2384" i="1" s="1"/>
  <c r="O2384" i="1"/>
  <c r="P2384" i="1"/>
  <c r="X2384" i="1" s="1"/>
  <c r="N2385" i="1"/>
  <c r="O2385" i="1"/>
  <c r="W2385" i="1" s="1"/>
  <c r="P2385" i="1"/>
  <c r="X2385" i="1" s="1"/>
  <c r="N2386" i="1"/>
  <c r="L2386" i="1" s="1"/>
  <c r="O2386" i="1"/>
  <c r="P2386" i="1"/>
  <c r="X2386" i="1" s="1"/>
  <c r="N2387" i="1"/>
  <c r="O2387" i="1"/>
  <c r="P2387" i="1"/>
  <c r="X2387" i="1" s="1"/>
  <c r="N2388" i="1"/>
  <c r="L2388" i="1" s="1"/>
  <c r="Q2388" i="1" s="1"/>
  <c r="O2388" i="1"/>
  <c r="W2388" i="1" s="1"/>
  <c r="P2388" i="1"/>
  <c r="N2389" i="1"/>
  <c r="O2389" i="1"/>
  <c r="P2389" i="1"/>
  <c r="X2389" i="1" s="1"/>
  <c r="N2390" i="1"/>
  <c r="L2390" i="1" s="1"/>
  <c r="O2390" i="1"/>
  <c r="P2390" i="1"/>
  <c r="X2390" i="1" s="1"/>
  <c r="N2391" i="1"/>
  <c r="L2391" i="1" s="1"/>
  <c r="O2391" i="1"/>
  <c r="W2391" i="1" s="1"/>
  <c r="P2391" i="1"/>
  <c r="N2392" i="1"/>
  <c r="L2392" i="1" s="1"/>
  <c r="R2392" i="1" s="1"/>
  <c r="S2392" i="1" s="1"/>
  <c r="T2392" i="1" s="1"/>
  <c r="O2392" i="1"/>
  <c r="W2392" i="1" s="1"/>
  <c r="P2392" i="1"/>
  <c r="X2392" i="1" s="1"/>
  <c r="N2393" i="1"/>
  <c r="L2393" i="1" s="1"/>
  <c r="O2393" i="1"/>
  <c r="P2393" i="1"/>
  <c r="X2393" i="1" s="1"/>
  <c r="N2394" i="1"/>
  <c r="O2394" i="1"/>
  <c r="W2394" i="1" s="1"/>
  <c r="P2394" i="1"/>
  <c r="N2395" i="1"/>
  <c r="O2395" i="1"/>
  <c r="P2395" i="1"/>
  <c r="X2395" i="1" s="1"/>
  <c r="N2396" i="1"/>
  <c r="O2396" i="1"/>
  <c r="P2396" i="1"/>
  <c r="X2396" i="1" s="1"/>
  <c r="N2397" i="1"/>
  <c r="O2397" i="1"/>
  <c r="W2397" i="1" s="1"/>
  <c r="P2397" i="1"/>
  <c r="X2397" i="1" s="1"/>
  <c r="N2398" i="1"/>
  <c r="O2398" i="1"/>
  <c r="W2398" i="1" s="1"/>
  <c r="P2398" i="1"/>
  <c r="X2398" i="1" s="1"/>
  <c r="N2399" i="1"/>
  <c r="L2399" i="1" s="1"/>
  <c r="O2399" i="1"/>
  <c r="W2399" i="1" s="1"/>
  <c r="P2399" i="1"/>
  <c r="N2400" i="1"/>
  <c r="L2400" i="1" s="1"/>
  <c r="R2400" i="1" s="1"/>
  <c r="S2400" i="1" s="1"/>
  <c r="T2400" i="1" s="1"/>
  <c r="O2400" i="1"/>
  <c r="P2400" i="1"/>
  <c r="X2400" i="1" s="1"/>
  <c r="N2401" i="1"/>
  <c r="O2401" i="1"/>
  <c r="P2401" i="1"/>
  <c r="X2401" i="1" s="1"/>
  <c r="N2402" i="1"/>
  <c r="L2402" i="1" s="1"/>
  <c r="O2402" i="1"/>
  <c r="P2402" i="1"/>
  <c r="X2402" i="1" s="1"/>
  <c r="N2403" i="1"/>
  <c r="L2403" i="1" s="1"/>
  <c r="Q2403" i="1" s="1"/>
  <c r="O2403" i="1"/>
  <c r="P2403" i="1"/>
  <c r="X2403" i="1" s="1"/>
  <c r="N2404" i="1"/>
  <c r="O2404" i="1"/>
  <c r="W2404" i="1" s="1"/>
  <c r="P2404" i="1"/>
  <c r="N2405" i="1"/>
  <c r="O2405" i="1"/>
  <c r="W2405" i="1" s="1"/>
  <c r="P2405" i="1"/>
  <c r="X2405" i="1" s="1"/>
  <c r="N2406" i="1"/>
  <c r="L2406" i="1" s="1"/>
  <c r="O2406" i="1"/>
  <c r="P2406" i="1"/>
  <c r="X2406" i="1" s="1"/>
  <c r="N2407" i="1"/>
  <c r="L2407" i="1" s="1"/>
  <c r="O2407" i="1"/>
  <c r="W2407" i="1" s="1"/>
  <c r="P2407" i="1"/>
  <c r="N2408" i="1"/>
  <c r="L2408" i="1" s="1"/>
  <c r="R2408" i="1" s="1"/>
  <c r="S2408" i="1" s="1"/>
  <c r="T2408" i="1" s="1"/>
  <c r="O2408" i="1"/>
  <c r="P2408" i="1"/>
  <c r="X2408" i="1" s="1"/>
  <c r="N2409" i="1"/>
  <c r="O2409" i="1"/>
  <c r="P2409" i="1"/>
  <c r="X2409" i="1" s="1"/>
  <c r="N2410" i="1"/>
  <c r="O2410" i="1"/>
  <c r="P2410" i="1"/>
  <c r="X2410" i="1" s="1"/>
  <c r="N2411" i="1"/>
  <c r="L2411" i="1" s="1"/>
  <c r="O2411" i="1"/>
  <c r="W2411" i="1" s="1"/>
  <c r="P2411" i="1"/>
  <c r="X2411" i="1" s="1"/>
  <c r="N2412" i="1"/>
  <c r="O2412" i="1"/>
  <c r="P2412" i="1"/>
  <c r="X2412" i="1" s="1"/>
  <c r="N2413" i="1"/>
  <c r="O2413" i="1"/>
  <c r="W2413" i="1" s="1"/>
  <c r="P2413" i="1"/>
  <c r="X2413" i="1" s="1"/>
  <c r="N2414" i="1"/>
  <c r="L2414" i="1" s="1"/>
  <c r="O2414" i="1"/>
  <c r="W2414" i="1" s="1"/>
  <c r="P2414" i="1"/>
  <c r="X2414" i="1" s="1"/>
  <c r="N2415" i="1"/>
  <c r="L2415" i="1" s="1"/>
  <c r="O2415" i="1"/>
  <c r="W2415" i="1" s="1"/>
  <c r="P2415" i="1"/>
  <c r="N2416" i="1"/>
  <c r="L2416" i="1" s="1"/>
  <c r="R2416" i="1" s="1"/>
  <c r="S2416" i="1" s="1"/>
  <c r="T2416" i="1" s="1"/>
  <c r="O2416" i="1"/>
  <c r="P2416" i="1"/>
  <c r="X2416" i="1" s="1"/>
  <c r="N2417" i="1"/>
  <c r="O2417" i="1"/>
  <c r="W2417" i="1" s="1"/>
  <c r="P2417" i="1"/>
  <c r="N2418" i="1"/>
  <c r="O2418" i="1"/>
  <c r="W2418" i="1" s="1"/>
  <c r="P2418" i="1"/>
  <c r="N2419" i="1"/>
  <c r="O2419" i="1"/>
  <c r="W2419" i="1" s="1"/>
  <c r="P2419" i="1"/>
  <c r="X2419" i="1" s="1"/>
  <c r="N2420" i="1"/>
  <c r="O2420" i="1"/>
  <c r="P2420" i="1"/>
  <c r="X2420" i="1" s="1"/>
  <c r="N2421" i="1"/>
  <c r="O2421" i="1"/>
  <c r="W2421" i="1" s="1"/>
  <c r="P2421" i="1"/>
  <c r="X2421" i="1" s="1"/>
  <c r="N2422" i="1"/>
  <c r="L2422" i="1" s="1"/>
  <c r="O2422" i="1"/>
  <c r="P2422" i="1"/>
  <c r="X2422" i="1" s="1"/>
  <c r="N2423" i="1"/>
  <c r="L2423" i="1" s="1"/>
  <c r="O2423" i="1"/>
  <c r="W2423" i="1" s="1"/>
  <c r="P2423" i="1"/>
  <c r="N2424" i="1"/>
  <c r="L2424" i="1" s="1"/>
  <c r="R2424" i="1" s="1"/>
  <c r="S2424" i="1" s="1"/>
  <c r="T2424" i="1" s="1"/>
  <c r="O2424" i="1"/>
  <c r="P2424" i="1"/>
  <c r="X2424" i="1" s="1"/>
  <c r="N2425" i="1"/>
  <c r="L2425" i="1" s="1"/>
  <c r="O2425" i="1"/>
  <c r="P2425" i="1"/>
  <c r="X2425" i="1" s="1"/>
  <c r="N2426" i="1"/>
  <c r="O2426" i="1"/>
  <c r="W2426" i="1" s="1"/>
  <c r="P2426" i="1"/>
  <c r="X2426" i="1" s="1"/>
  <c r="N2427" i="1"/>
  <c r="L2427" i="1" s="1"/>
  <c r="O2427" i="1"/>
  <c r="W2427" i="1" s="1"/>
  <c r="P2427" i="1"/>
  <c r="N2428" i="1"/>
  <c r="L2428" i="1" s="1"/>
  <c r="Q2428" i="1" s="1"/>
  <c r="O2428" i="1"/>
  <c r="W2428" i="1" s="1"/>
  <c r="P2428" i="1"/>
  <c r="X2428" i="1" s="1"/>
  <c r="N2429" i="1"/>
  <c r="O2429" i="1"/>
  <c r="P2429" i="1"/>
  <c r="X2429" i="1" s="1"/>
  <c r="N2430" i="1"/>
  <c r="L2430" i="1" s="1"/>
  <c r="O2430" i="1"/>
  <c r="W2430" i="1" s="1"/>
  <c r="P2430" i="1"/>
  <c r="X2430" i="1" s="1"/>
  <c r="N2431" i="1"/>
  <c r="L2431" i="1" s="1"/>
  <c r="O2431" i="1"/>
  <c r="W2431" i="1" s="1"/>
  <c r="P2431" i="1"/>
  <c r="N2432" i="1"/>
  <c r="L2432" i="1" s="1"/>
  <c r="R2432" i="1" s="1"/>
  <c r="S2432" i="1" s="1"/>
  <c r="T2432" i="1" s="1"/>
  <c r="O2432" i="1"/>
  <c r="W2432" i="1" s="1"/>
  <c r="P2432" i="1"/>
  <c r="X2432" i="1" s="1"/>
  <c r="N2433" i="1"/>
  <c r="L2433" i="1" s="1"/>
  <c r="Q2433" i="1" s="1"/>
  <c r="O2433" i="1"/>
  <c r="P2433" i="1"/>
  <c r="N2434" i="1"/>
  <c r="O2434" i="1"/>
  <c r="W2434" i="1" s="1"/>
  <c r="P2434" i="1"/>
  <c r="N2435" i="1"/>
  <c r="O2435" i="1"/>
  <c r="W2435" i="1" s="1"/>
  <c r="P2435" i="1"/>
  <c r="X2435" i="1" s="1"/>
  <c r="N2436" i="1"/>
  <c r="O2436" i="1"/>
  <c r="W2436" i="1" s="1"/>
  <c r="P2436" i="1"/>
  <c r="X2436" i="1" s="1"/>
  <c r="N2437" i="1"/>
  <c r="O2437" i="1"/>
  <c r="P2437" i="1"/>
  <c r="X2437" i="1" s="1"/>
  <c r="N2438" i="1"/>
  <c r="O2438" i="1"/>
  <c r="P2438" i="1"/>
  <c r="X2438" i="1" s="1"/>
  <c r="N2439" i="1"/>
  <c r="L2439" i="1" s="1"/>
  <c r="O2439" i="1"/>
  <c r="W2439" i="1" s="1"/>
  <c r="P2439" i="1"/>
  <c r="N2440" i="1"/>
  <c r="L2440" i="1" s="1"/>
  <c r="R2440" i="1" s="1"/>
  <c r="S2440" i="1" s="1"/>
  <c r="T2440" i="1" s="1"/>
  <c r="O2440" i="1"/>
  <c r="P2440" i="1"/>
  <c r="X2440" i="1" s="1"/>
  <c r="N2441" i="1"/>
  <c r="L2441" i="1" s="1"/>
  <c r="O2441" i="1"/>
  <c r="W2441" i="1" s="1"/>
  <c r="P2441" i="1"/>
  <c r="N2442" i="1"/>
  <c r="L2442" i="1" s="1"/>
  <c r="O2442" i="1"/>
  <c r="P2442" i="1"/>
  <c r="N2443" i="1"/>
  <c r="O2443" i="1"/>
  <c r="P2443" i="1"/>
  <c r="X2443" i="1" s="1"/>
  <c r="N2444" i="1"/>
  <c r="L2444" i="1" s="1"/>
  <c r="Q2444" i="1" s="1"/>
  <c r="O2444" i="1"/>
  <c r="P2444" i="1"/>
  <c r="X2444" i="1" s="1"/>
  <c r="N2445" i="1"/>
  <c r="O2445" i="1"/>
  <c r="W2445" i="1" s="1"/>
  <c r="P2445" i="1"/>
  <c r="X2445" i="1" s="1"/>
  <c r="N2446" i="1"/>
  <c r="L2446" i="1" s="1"/>
  <c r="O2446" i="1"/>
  <c r="W2446" i="1" s="1"/>
  <c r="P2446" i="1"/>
  <c r="X2446" i="1" s="1"/>
  <c r="N2447" i="1"/>
  <c r="L2447" i="1" s="1"/>
  <c r="O2447" i="1"/>
  <c r="W2447" i="1" s="1"/>
  <c r="P2447" i="1"/>
  <c r="N2448" i="1"/>
  <c r="L2448" i="1" s="1"/>
  <c r="R2448" i="1" s="1"/>
  <c r="S2448" i="1" s="1"/>
  <c r="T2448" i="1" s="1"/>
  <c r="O2448" i="1"/>
  <c r="W2448" i="1" s="1"/>
  <c r="P2448" i="1"/>
  <c r="X2448" i="1" s="1"/>
  <c r="N2449" i="1"/>
  <c r="O2449" i="1"/>
  <c r="P2449" i="1"/>
  <c r="N2450" i="1"/>
  <c r="O2450" i="1"/>
  <c r="W2450" i="1" s="1"/>
  <c r="P2450" i="1"/>
  <c r="X2450" i="1" s="1"/>
  <c r="N2451" i="1"/>
  <c r="L2451" i="1" s="1"/>
  <c r="O2451" i="1"/>
  <c r="P2451" i="1"/>
  <c r="X2451" i="1" s="1"/>
  <c r="N2452" i="1"/>
  <c r="O2452" i="1"/>
  <c r="P2452" i="1"/>
  <c r="X2452" i="1" s="1"/>
  <c r="N2453" i="1"/>
  <c r="O2453" i="1"/>
  <c r="P2453" i="1"/>
  <c r="X2453" i="1" s="1"/>
  <c r="N2454" i="1"/>
  <c r="O2454" i="1"/>
  <c r="P2454" i="1"/>
  <c r="X2454" i="1" s="1"/>
  <c r="N2455" i="1"/>
  <c r="O2455" i="1"/>
  <c r="W2455" i="1" s="1"/>
  <c r="P2455" i="1"/>
  <c r="N2456" i="1"/>
  <c r="L2456" i="1" s="1"/>
  <c r="O2456" i="1"/>
  <c r="P2456" i="1"/>
  <c r="X2456" i="1" s="1"/>
  <c r="N2457" i="1"/>
  <c r="L2457" i="1" s="1"/>
  <c r="Q2457" i="1" s="1"/>
  <c r="O2457" i="1"/>
  <c r="W2457" i="1" s="1"/>
  <c r="P2457" i="1"/>
  <c r="N2458" i="1"/>
  <c r="O2458" i="1"/>
  <c r="P2458" i="1"/>
  <c r="X2458" i="1" s="1"/>
  <c r="N2459" i="1"/>
  <c r="L2459" i="1" s="1"/>
  <c r="Q2459" i="1" s="1"/>
  <c r="O2459" i="1"/>
  <c r="P2459" i="1"/>
  <c r="X2459" i="1" s="1"/>
  <c r="N2460" i="1"/>
  <c r="L2460" i="1" s="1"/>
  <c r="O2460" i="1"/>
  <c r="W2460" i="1" s="1"/>
  <c r="P2460" i="1"/>
  <c r="N2461" i="1"/>
  <c r="O2461" i="1"/>
  <c r="W2461" i="1" s="1"/>
  <c r="P2461" i="1"/>
  <c r="X2461" i="1" s="1"/>
  <c r="N2462" i="1"/>
  <c r="L2462" i="1" s="1"/>
  <c r="O2462" i="1"/>
  <c r="P2462" i="1"/>
  <c r="X2462" i="1" s="1"/>
  <c r="N2463" i="1"/>
  <c r="O2463" i="1"/>
  <c r="P2463" i="1"/>
  <c r="X2463" i="1" s="1"/>
  <c r="N2464" i="1"/>
  <c r="L2464" i="1" s="1"/>
  <c r="O2464" i="1"/>
  <c r="P2464" i="1"/>
  <c r="X2464" i="1" s="1"/>
  <c r="N2465" i="1"/>
  <c r="O2465" i="1"/>
  <c r="W2465" i="1" s="1"/>
  <c r="P2465" i="1"/>
  <c r="N2466" i="1"/>
  <c r="O2466" i="1"/>
  <c r="W2466" i="1" s="1"/>
  <c r="P2466" i="1"/>
  <c r="N2467" i="1"/>
  <c r="O2467" i="1"/>
  <c r="W2467" i="1" s="1"/>
  <c r="P2467" i="1"/>
  <c r="X2467" i="1" s="1"/>
  <c r="N2468" i="1"/>
  <c r="L2468" i="1" s="1"/>
  <c r="O2468" i="1"/>
  <c r="P2468" i="1"/>
  <c r="X2468" i="1" s="1"/>
  <c r="N2469" i="1"/>
  <c r="O2469" i="1"/>
  <c r="W2469" i="1" s="1"/>
  <c r="P2469" i="1"/>
  <c r="X2469" i="1" s="1"/>
  <c r="N2470" i="1"/>
  <c r="O2470" i="1"/>
  <c r="P2470" i="1"/>
  <c r="X2470" i="1" s="1"/>
  <c r="N2471" i="1"/>
  <c r="O2471" i="1"/>
  <c r="W2471" i="1" s="1"/>
  <c r="P2471" i="1"/>
  <c r="N2472" i="1"/>
  <c r="L2472" i="1" s="1"/>
  <c r="R2472" i="1" s="1"/>
  <c r="S2472" i="1" s="1"/>
  <c r="T2472" i="1" s="1"/>
  <c r="O2472" i="1"/>
  <c r="P2472" i="1"/>
  <c r="X2472" i="1" s="1"/>
  <c r="N2473" i="1"/>
  <c r="L2473" i="1" s="1"/>
  <c r="O2473" i="1"/>
  <c r="W2473" i="1" s="1"/>
  <c r="P2473" i="1"/>
  <c r="N2474" i="1"/>
  <c r="L2474" i="1" s="1"/>
  <c r="R2474" i="1" s="1"/>
  <c r="S2474" i="1" s="1"/>
  <c r="T2474" i="1" s="1"/>
  <c r="O2474" i="1"/>
  <c r="P2474" i="1"/>
  <c r="X2474" i="1" s="1"/>
  <c r="N2475" i="1"/>
  <c r="L2475" i="1" s="1"/>
  <c r="O2475" i="1"/>
  <c r="W2475" i="1" s="1"/>
  <c r="P2475" i="1"/>
  <c r="X2475" i="1" s="1"/>
  <c r="N2476" i="1"/>
  <c r="O2476" i="1"/>
  <c r="W2476" i="1" s="1"/>
  <c r="P2476" i="1"/>
  <c r="X2476" i="1" s="1"/>
  <c r="N2477" i="1"/>
  <c r="O2477" i="1"/>
  <c r="P2477" i="1"/>
  <c r="X2477" i="1" s="1"/>
  <c r="N2478" i="1"/>
  <c r="L2478" i="1" s="1"/>
  <c r="O2478" i="1"/>
  <c r="P2478" i="1"/>
  <c r="X2478" i="1" s="1"/>
  <c r="N2479" i="1"/>
  <c r="O2479" i="1"/>
  <c r="W2479" i="1" s="1"/>
  <c r="P2479" i="1"/>
  <c r="N2480" i="1"/>
  <c r="L2480" i="1" s="1"/>
  <c r="O2480" i="1"/>
  <c r="P2480" i="1"/>
  <c r="X2480" i="1" s="1"/>
  <c r="N2481" i="1"/>
  <c r="O2481" i="1"/>
  <c r="W2481" i="1" s="1"/>
  <c r="P2481" i="1"/>
  <c r="X2481" i="1" s="1"/>
  <c r="N2482" i="1"/>
  <c r="L2482" i="1" s="1"/>
  <c r="O2482" i="1"/>
  <c r="P2482" i="1"/>
  <c r="X2482" i="1" s="1"/>
  <c r="N2483" i="1"/>
  <c r="O2483" i="1"/>
  <c r="W2483" i="1" s="1"/>
  <c r="P2483" i="1"/>
  <c r="X2483" i="1" s="1"/>
  <c r="N2484" i="1"/>
  <c r="L2484" i="1" s="1"/>
  <c r="O2484" i="1"/>
  <c r="P2484" i="1"/>
  <c r="X2484" i="1" s="1"/>
  <c r="N2485" i="1"/>
  <c r="O2485" i="1"/>
  <c r="P2485" i="1"/>
  <c r="X2485" i="1" s="1"/>
  <c r="N2486" i="1"/>
  <c r="L2486" i="1" s="1"/>
  <c r="O2486" i="1"/>
  <c r="P2486" i="1"/>
  <c r="X2486" i="1" s="1"/>
  <c r="N2487" i="1"/>
  <c r="O2487" i="1"/>
  <c r="W2487" i="1" s="1"/>
  <c r="P2487" i="1"/>
  <c r="N2488" i="1"/>
  <c r="L2488" i="1" s="1"/>
  <c r="Q2488" i="1" s="1"/>
  <c r="O2488" i="1"/>
  <c r="P2488" i="1"/>
  <c r="X2488" i="1" s="1"/>
  <c r="N2489" i="1"/>
  <c r="O2489" i="1"/>
  <c r="W2489" i="1" s="1"/>
  <c r="P2489" i="1"/>
  <c r="X2489" i="1" s="1"/>
  <c r="N2490" i="1"/>
  <c r="O2490" i="1"/>
  <c r="W2490" i="1" s="1"/>
  <c r="P2490" i="1"/>
  <c r="N2491" i="1"/>
  <c r="L2491" i="1" s="1"/>
  <c r="O2491" i="1"/>
  <c r="P2491" i="1"/>
  <c r="N2492" i="1"/>
  <c r="L2492" i="1" s="1"/>
  <c r="O2492" i="1"/>
  <c r="P2492" i="1"/>
  <c r="X2492" i="1" s="1"/>
  <c r="N2493" i="1"/>
  <c r="O2493" i="1"/>
  <c r="P2493" i="1"/>
  <c r="X2493" i="1" s="1"/>
  <c r="N2494" i="1"/>
  <c r="L2494" i="1" s="1"/>
  <c r="O2494" i="1"/>
  <c r="P2494" i="1"/>
  <c r="X2494" i="1" s="1"/>
  <c r="N2495" i="1"/>
  <c r="O2495" i="1"/>
  <c r="W2495" i="1" s="1"/>
  <c r="P2495" i="1"/>
  <c r="N2496" i="1"/>
  <c r="L2496" i="1" s="1"/>
  <c r="Q2496" i="1" s="1"/>
  <c r="O2496" i="1"/>
  <c r="P2496" i="1"/>
  <c r="X2496" i="1" s="1"/>
  <c r="N2497" i="1"/>
  <c r="L2497" i="1" s="1"/>
  <c r="Q2497" i="1" s="1"/>
  <c r="O2497" i="1"/>
  <c r="P2497" i="1"/>
  <c r="X2497" i="1" s="1"/>
  <c r="N2498" i="1"/>
  <c r="L2498" i="1" s="1"/>
  <c r="O2498" i="1"/>
  <c r="P2498" i="1"/>
  <c r="X2498" i="1" s="1"/>
  <c r="N2499" i="1"/>
  <c r="O2499" i="1"/>
  <c r="W2499" i="1" s="1"/>
  <c r="P2499" i="1"/>
  <c r="X2499" i="1" s="1"/>
  <c r="N2500" i="1"/>
  <c r="L2500" i="1" s="1"/>
  <c r="O2500" i="1"/>
  <c r="P2500" i="1"/>
  <c r="X2500" i="1" s="1"/>
  <c r="N2501" i="1"/>
  <c r="O2501" i="1"/>
  <c r="P2501" i="1"/>
  <c r="X2501" i="1" s="1"/>
  <c r="N2502" i="1"/>
  <c r="L2502" i="1" s="1"/>
  <c r="O2502" i="1"/>
  <c r="P2502" i="1"/>
  <c r="X2502" i="1" s="1"/>
  <c r="N2503" i="1"/>
  <c r="O2503" i="1"/>
  <c r="W2503" i="1" s="1"/>
  <c r="P2503" i="1"/>
  <c r="N2504" i="1"/>
  <c r="L2504" i="1" s="1"/>
  <c r="Q2504" i="1" s="1"/>
  <c r="O2504" i="1"/>
  <c r="P2504" i="1"/>
  <c r="X2504" i="1" s="1"/>
  <c r="N2505" i="1"/>
  <c r="L2505" i="1" s="1"/>
  <c r="Q2505" i="1" s="1"/>
  <c r="O2505" i="1"/>
  <c r="W2505" i="1" s="1"/>
  <c r="P2505" i="1"/>
  <c r="X2505" i="1" s="1"/>
  <c r="N2506" i="1"/>
  <c r="L2506" i="1" s="1"/>
  <c r="O2506" i="1"/>
  <c r="W2506" i="1" s="1"/>
  <c r="P2506" i="1"/>
  <c r="N2507" i="1"/>
  <c r="L2507" i="1" s="1"/>
  <c r="O2507" i="1"/>
  <c r="W2507" i="1" s="1"/>
  <c r="P2507" i="1"/>
  <c r="N2508" i="1"/>
  <c r="L2508" i="1" s="1"/>
  <c r="O2508" i="1"/>
  <c r="P2508" i="1"/>
  <c r="X2508" i="1" s="1"/>
  <c r="N2509" i="1"/>
  <c r="O2509" i="1"/>
  <c r="P2509" i="1"/>
  <c r="X2509" i="1" s="1"/>
  <c r="N2510" i="1"/>
  <c r="O2510" i="1"/>
  <c r="P2510" i="1"/>
  <c r="X2510" i="1" s="1"/>
  <c r="N2511" i="1"/>
  <c r="O2511" i="1"/>
  <c r="W2511" i="1" s="1"/>
  <c r="P2511" i="1"/>
  <c r="N2512" i="1"/>
  <c r="L2512" i="1" s="1"/>
  <c r="Q2512" i="1" s="1"/>
  <c r="O2512" i="1"/>
  <c r="P2512" i="1"/>
  <c r="X2512" i="1" s="1"/>
  <c r="N2513" i="1"/>
  <c r="O2513" i="1"/>
  <c r="P2513" i="1"/>
  <c r="X2513" i="1" s="1"/>
  <c r="N2514" i="1"/>
  <c r="L2514" i="1" s="1"/>
  <c r="Q2514" i="1" s="1"/>
  <c r="O2514" i="1"/>
  <c r="P2514" i="1"/>
  <c r="N2515" i="1"/>
  <c r="O2515" i="1"/>
  <c r="P2515" i="1"/>
  <c r="X2515" i="1" s="1"/>
  <c r="N2516" i="1"/>
  <c r="O2516" i="1"/>
  <c r="P2516" i="1"/>
  <c r="X2516" i="1" s="1"/>
  <c r="N2517" i="1"/>
  <c r="L2517" i="1" s="1"/>
  <c r="O2517" i="1"/>
  <c r="P2517" i="1"/>
  <c r="X2517" i="1" s="1"/>
  <c r="N2518" i="1"/>
  <c r="L2518" i="1" s="1"/>
  <c r="O2518" i="1"/>
  <c r="W2518" i="1" s="1"/>
  <c r="P2518" i="1"/>
  <c r="X2518" i="1" s="1"/>
  <c r="N2519" i="1"/>
  <c r="L2519" i="1" s="1"/>
  <c r="R2519" i="1" s="1"/>
  <c r="S2519" i="1" s="1"/>
  <c r="T2519" i="1" s="1"/>
  <c r="O2519" i="1"/>
  <c r="P2519" i="1"/>
  <c r="X2519" i="1" s="1"/>
  <c r="N2520" i="1"/>
  <c r="O2520" i="1"/>
  <c r="W2520" i="1" s="1"/>
  <c r="P2520" i="1"/>
  <c r="X2520" i="1" s="1"/>
  <c r="N2521" i="1"/>
  <c r="L2521" i="1" s="1"/>
  <c r="O2521" i="1"/>
  <c r="W2521" i="1" s="1"/>
  <c r="P2521" i="1"/>
  <c r="X2521" i="1" s="1"/>
  <c r="N2522" i="1"/>
  <c r="O2522" i="1"/>
  <c r="W2522" i="1" s="1"/>
  <c r="P2522" i="1"/>
  <c r="N2523" i="1"/>
  <c r="L2523" i="1" s="1"/>
  <c r="Q2523" i="1" s="1"/>
  <c r="O2523" i="1"/>
  <c r="P2523" i="1"/>
  <c r="X2523" i="1" s="1"/>
  <c r="N2524" i="1"/>
  <c r="O2524" i="1"/>
  <c r="W2524" i="1" s="1"/>
  <c r="P2524" i="1"/>
  <c r="N2525" i="1"/>
  <c r="O2525" i="1"/>
  <c r="W2525" i="1" s="1"/>
  <c r="P2525" i="1"/>
  <c r="N2526" i="1"/>
  <c r="L2526" i="1" s="1"/>
  <c r="O2526" i="1"/>
  <c r="P2526" i="1"/>
  <c r="N2527" i="1"/>
  <c r="L2527" i="1" s="1"/>
  <c r="R2527" i="1" s="1"/>
  <c r="S2527" i="1" s="1"/>
  <c r="T2527" i="1" s="1"/>
  <c r="O2527" i="1"/>
  <c r="P2527" i="1"/>
  <c r="X2527" i="1" s="1"/>
  <c r="N2528" i="1"/>
  <c r="O2528" i="1"/>
  <c r="W2528" i="1" s="1"/>
  <c r="P2528" i="1"/>
  <c r="X2528" i="1" s="1"/>
  <c r="N2529" i="1"/>
  <c r="L2529" i="1" s="1"/>
  <c r="O2529" i="1"/>
  <c r="P2529" i="1"/>
  <c r="N2530" i="1"/>
  <c r="O2530" i="1"/>
  <c r="P2530" i="1"/>
  <c r="X2530" i="1" s="1"/>
  <c r="N2531" i="1"/>
  <c r="O2531" i="1"/>
  <c r="P2531" i="1"/>
  <c r="X2531" i="1" s="1"/>
  <c r="N2532" i="1"/>
  <c r="O2532" i="1"/>
  <c r="P2532" i="1"/>
  <c r="X2532" i="1" s="1"/>
  <c r="N2533" i="1"/>
  <c r="O2533" i="1"/>
  <c r="P2533" i="1"/>
  <c r="X2533" i="1" s="1"/>
  <c r="N2534" i="1"/>
  <c r="L2534" i="1" s="1"/>
  <c r="O2534" i="1"/>
  <c r="P2534" i="1"/>
  <c r="X2534" i="1" s="1"/>
  <c r="N2535" i="1"/>
  <c r="L2535" i="1" s="1"/>
  <c r="R2535" i="1" s="1"/>
  <c r="S2535" i="1" s="1"/>
  <c r="T2535" i="1" s="1"/>
  <c r="O2535" i="1"/>
  <c r="P2535" i="1"/>
  <c r="X2535" i="1" s="1"/>
  <c r="N2536" i="1"/>
  <c r="O2536" i="1"/>
  <c r="P2536" i="1"/>
  <c r="X2536" i="1" s="1"/>
  <c r="N2537" i="1"/>
  <c r="L2537" i="1" s="1"/>
  <c r="O2537" i="1"/>
  <c r="P2537" i="1"/>
  <c r="X2537" i="1" s="1"/>
  <c r="N2538" i="1"/>
  <c r="L2538" i="1" s="1"/>
  <c r="Q2538" i="1" s="1"/>
  <c r="O2538" i="1"/>
  <c r="W2538" i="1" s="1"/>
  <c r="P2538" i="1"/>
  <c r="N2539" i="1"/>
  <c r="L2539" i="1" s="1"/>
  <c r="O2539" i="1"/>
  <c r="P2539" i="1"/>
  <c r="X2539" i="1" s="1"/>
  <c r="N2540" i="1"/>
  <c r="L2540" i="1" s="1"/>
  <c r="Q2540" i="1" s="1"/>
  <c r="O2540" i="1"/>
  <c r="W2540" i="1" s="1"/>
  <c r="P2540" i="1"/>
  <c r="X2540" i="1" s="1"/>
  <c r="N2541" i="1"/>
  <c r="L2541" i="1" s="1"/>
  <c r="O2541" i="1"/>
  <c r="P2541" i="1"/>
  <c r="X2541" i="1" s="1"/>
  <c r="N2542" i="1"/>
  <c r="O2542" i="1"/>
  <c r="W2542" i="1" s="1"/>
  <c r="P2542" i="1"/>
  <c r="X2542" i="1" s="1"/>
  <c r="N2543" i="1"/>
  <c r="L2543" i="1" s="1"/>
  <c r="R2543" i="1" s="1"/>
  <c r="S2543" i="1" s="1"/>
  <c r="T2543" i="1" s="1"/>
  <c r="O2543" i="1"/>
  <c r="W2543" i="1" s="1"/>
  <c r="P2543" i="1"/>
  <c r="N2544" i="1"/>
  <c r="O2544" i="1"/>
  <c r="P2544" i="1"/>
  <c r="X2544" i="1" s="1"/>
  <c r="N2545" i="1"/>
  <c r="L2545" i="1" s="1"/>
  <c r="Q2545" i="1" s="1"/>
  <c r="O2545" i="1"/>
  <c r="W2545" i="1" s="1"/>
  <c r="P2545" i="1"/>
  <c r="X2545" i="1" s="1"/>
  <c r="N2546" i="1"/>
  <c r="O2546" i="1"/>
  <c r="W2546" i="1" s="1"/>
  <c r="P2546" i="1"/>
  <c r="N2547" i="1"/>
  <c r="L2547" i="1" s="1"/>
  <c r="O2547" i="1"/>
  <c r="W2547" i="1" s="1"/>
  <c r="P2547" i="1"/>
  <c r="X2547" i="1" s="1"/>
  <c r="N2548" i="1"/>
  <c r="O2548" i="1"/>
  <c r="W2548" i="1" s="1"/>
  <c r="P2548" i="1"/>
  <c r="X2548" i="1" s="1"/>
  <c r="N2549" i="1"/>
  <c r="L2549" i="1" s="1"/>
  <c r="O2549" i="1"/>
  <c r="P2549" i="1"/>
  <c r="X2549" i="1" s="1"/>
  <c r="N2550" i="1"/>
  <c r="L2550" i="1" s="1"/>
  <c r="O2550" i="1"/>
  <c r="W2550" i="1" s="1"/>
  <c r="P2550" i="1"/>
  <c r="N2551" i="1"/>
  <c r="L2551" i="1" s="1"/>
  <c r="O2551" i="1"/>
  <c r="W2551" i="1" s="1"/>
  <c r="P2551" i="1"/>
  <c r="X2551" i="1" s="1"/>
  <c r="N2552" i="1"/>
  <c r="O2552" i="1"/>
  <c r="P2552" i="1"/>
  <c r="X2552" i="1" s="1"/>
  <c r="N2553" i="1"/>
  <c r="O2553" i="1"/>
  <c r="W2553" i="1" s="1"/>
  <c r="P2553" i="1"/>
  <c r="X2553" i="1" s="1"/>
  <c r="N2554" i="1"/>
  <c r="O2554" i="1"/>
  <c r="W2554" i="1" s="1"/>
  <c r="P2554" i="1"/>
  <c r="X2554" i="1" s="1"/>
  <c r="N2555" i="1"/>
  <c r="L2555" i="1" s="1"/>
  <c r="O2555" i="1"/>
  <c r="P2555" i="1"/>
  <c r="X2555" i="1" s="1"/>
  <c r="N2556" i="1"/>
  <c r="O2556" i="1"/>
  <c r="P2556" i="1"/>
  <c r="X2556" i="1" s="1"/>
  <c r="N2557" i="1"/>
  <c r="L2557" i="1" s="1"/>
  <c r="O2557" i="1"/>
  <c r="P2557" i="1"/>
  <c r="X2557" i="1" s="1"/>
  <c r="N2558" i="1"/>
  <c r="L2558" i="1" s="1"/>
  <c r="R2558" i="1" s="1"/>
  <c r="S2558" i="1" s="1"/>
  <c r="T2558" i="1" s="1"/>
  <c r="O2558" i="1"/>
  <c r="P2558" i="1"/>
  <c r="N2559" i="1"/>
  <c r="L2559" i="1" s="1"/>
  <c r="O2559" i="1"/>
  <c r="P2559" i="1"/>
  <c r="X2559" i="1" s="1"/>
  <c r="N2560" i="1"/>
  <c r="O2560" i="1"/>
  <c r="P2560" i="1"/>
  <c r="N2561" i="1"/>
  <c r="L2561" i="1" s="1"/>
  <c r="O2561" i="1"/>
  <c r="P2561" i="1"/>
  <c r="X2561" i="1" s="1"/>
  <c r="N2562" i="1"/>
  <c r="O2562" i="1"/>
  <c r="W2562" i="1" s="1"/>
  <c r="P2562" i="1"/>
  <c r="N2563" i="1"/>
  <c r="O2563" i="1"/>
  <c r="W2563" i="1" s="1"/>
  <c r="P2563" i="1"/>
  <c r="X2563" i="1" s="1"/>
  <c r="N2564" i="1"/>
  <c r="L2564" i="1" s="1"/>
  <c r="Q2564" i="1" s="1"/>
  <c r="O2564" i="1"/>
  <c r="P2564" i="1"/>
  <c r="N2565" i="1"/>
  <c r="O2565" i="1"/>
  <c r="P2565" i="1"/>
  <c r="X2565" i="1" s="1"/>
  <c r="N2566" i="1"/>
  <c r="L2566" i="1" s="1"/>
  <c r="O2566" i="1"/>
  <c r="P2566" i="1"/>
  <c r="X2566" i="1" s="1"/>
  <c r="N2567" i="1"/>
  <c r="L2567" i="1" s="1"/>
  <c r="R2567" i="1" s="1"/>
  <c r="S2567" i="1" s="1"/>
  <c r="T2567" i="1" s="1"/>
  <c r="O2567" i="1"/>
  <c r="W2567" i="1" s="1"/>
  <c r="P2567" i="1"/>
  <c r="X2567" i="1" s="1"/>
  <c r="N2568" i="1"/>
  <c r="O2568" i="1"/>
  <c r="P2568" i="1"/>
  <c r="X2568" i="1" s="1"/>
  <c r="N2569" i="1"/>
  <c r="O2569" i="1"/>
  <c r="P2569" i="1"/>
  <c r="X2569" i="1" s="1"/>
  <c r="N2570" i="1"/>
  <c r="O2570" i="1"/>
  <c r="P2570" i="1"/>
  <c r="X2570" i="1" s="1"/>
  <c r="N2571" i="1"/>
  <c r="L2571" i="1" s="1"/>
  <c r="R2571" i="1" s="1"/>
  <c r="S2571" i="1" s="1"/>
  <c r="T2571" i="1" s="1"/>
  <c r="O2571" i="1"/>
  <c r="W2571" i="1" s="1"/>
  <c r="P2571" i="1"/>
  <c r="X2571" i="1" s="1"/>
  <c r="N2572" i="1"/>
  <c r="O2572" i="1"/>
  <c r="W2572" i="1" s="1"/>
  <c r="P2572" i="1"/>
  <c r="X2572" i="1" s="1"/>
  <c r="N2573" i="1"/>
  <c r="O2573" i="1"/>
  <c r="W2573" i="1" s="1"/>
  <c r="P2573" i="1"/>
  <c r="X2573" i="1" s="1"/>
  <c r="N2574" i="1"/>
  <c r="L2574" i="1" s="1"/>
  <c r="R2574" i="1" s="1"/>
  <c r="S2574" i="1" s="1"/>
  <c r="T2574" i="1" s="1"/>
  <c r="O2574" i="1"/>
  <c r="W2574" i="1" s="1"/>
  <c r="P2574" i="1"/>
  <c r="N2575" i="1"/>
  <c r="O2575" i="1"/>
  <c r="W2575" i="1" s="1"/>
  <c r="P2575" i="1"/>
  <c r="X2575" i="1" s="1"/>
  <c r="N2576" i="1"/>
  <c r="O2576" i="1"/>
  <c r="W2576" i="1" s="1"/>
  <c r="P2576" i="1"/>
  <c r="X2576" i="1" s="1"/>
  <c r="N2577" i="1"/>
  <c r="L2577" i="1" s="1"/>
  <c r="Q2577" i="1" s="1"/>
  <c r="O2577" i="1"/>
  <c r="W2577" i="1" s="1"/>
  <c r="P2577" i="1"/>
  <c r="X2577" i="1" s="1"/>
  <c r="N2578" i="1"/>
  <c r="O2578" i="1"/>
  <c r="W2578" i="1" s="1"/>
  <c r="P2578" i="1"/>
  <c r="N2579" i="1"/>
  <c r="L2579" i="1" s="1"/>
  <c r="O2579" i="1"/>
  <c r="P2579" i="1"/>
  <c r="X2579" i="1" s="1"/>
  <c r="N2580" i="1"/>
  <c r="O2580" i="1"/>
  <c r="P2580" i="1"/>
  <c r="X2580" i="1" s="1"/>
  <c r="N2581" i="1"/>
  <c r="O2581" i="1"/>
  <c r="P2581" i="1"/>
  <c r="X2581" i="1" s="1"/>
  <c r="N2582" i="1"/>
  <c r="L2582" i="1" s="1"/>
  <c r="O2582" i="1"/>
  <c r="P2582" i="1"/>
  <c r="N2583" i="1"/>
  <c r="O2583" i="1"/>
  <c r="P2583" i="1"/>
  <c r="X2583" i="1" s="1"/>
  <c r="N2584" i="1"/>
  <c r="O2584" i="1"/>
  <c r="P2584" i="1"/>
  <c r="X2584" i="1" s="1"/>
  <c r="N2585" i="1"/>
  <c r="L2585" i="1" s="1"/>
  <c r="Q2585" i="1" s="1"/>
  <c r="O2585" i="1"/>
  <c r="P2585" i="1"/>
  <c r="X2585" i="1" s="1"/>
  <c r="N2586" i="1"/>
  <c r="L2586" i="1" s="1"/>
  <c r="Q2586" i="1" s="1"/>
  <c r="O2586" i="1"/>
  <c r="W2586" i="1" s="1"/>
  <c r="P2586" i="1"/>
  <c r="X2586" i="1" s="1"/>
  <c r="N2587" i="1"/>
  <c r="O2587" i="1"/>
  <c r="P2587" i="1"/>
  <c r="X2587" i="1" s="1"/>
  <c r="N2588" i="1"/>
  <c r="O2588" i="1"/>
  <c r="P2588" i="1"/>
  <c r="X2588" i="1" s="1"/>
  <c r="N2589" i="1"/>
  <c r="L2589" i="1" s="1"/>
  <c r="O2589" i="1"/>
  <c r="P2589" i="1"/>
  <c r="X2589" i="1" s="1"/>
  <c r="N2590" i="1"/>
  <c r="O2590" i="1"/>
  <c r="W2590" i="1" s="1"/>
  <c r="P2590" i="1"/>
  <c r="X2590" i="1" s="1"/>
  <c r="N2591" i="1"/>
  <c r="L2591" i="1" s="1"/>
  <c r="Q2591" i="1" s="1"/>
  <c r="O2591" i="1"/>
  <c r="W2591" i="1" s="1"/>
  <c r="P2591" i="1"/>
  <c r="X2591" i="1" s="1"/>
  <c r="N2592" i="1"/>
  <c r="O2592" i="1"/>
  <c r="P2592" i="1"/>
  <c r="X2592" i="1" s="1"/>
  <c r="N2593" i="1"/>
  <c r="O2593" i="1"/>
  <c r="P2593" i="1"/>
  <c r="N2594" i="1"/>
  <c r="O2594" i="1"/>
  <c r="P2594" i="1"/>
  <c r="X2594" i="1" s="1"/>
  <c r="N2595" i="1"/>
  <c r="O2595" i="1"/>
  <c r="P2595" i="1"/>
  <c r="X2595" i="1" s="1"/>
  <c r="N2596" i="1"/>
  <c r="O2596" i="1"/>
  <c r="P2596" i="1"/>
  <c r="X2596" i="1" s="1"/>
  <c r="N2597" i="1"/>
  <c r="O2597" i="1"/>
  <c r="P2597" i="1"/>
  <c r="X2597" i="1" s="1"/>
  <c r="N2598" i="1"/>
  <c r="L2598" i="1" s="1"/>
  <c r="Q2598" i="1" s="1"/>
  <c r="O2598" i="1"/>
  <c r="P2598" i="1"/>
  <c r="X2598" i="1" s="1"/>
  <c r="N2599" i="1"/>
  <c r="L2599" i="1" s="1"/>
  <c r="O2599" i="1"/>
  <c r="P2599" i="1"/>
  <c r="X2599" i="1" s="1"/>
  <c r="N2600" i="1"/>
  <c r="O2600" i="1"/>
  <c r="P2600" i="1"/>
  <c r="X2600" i="1" s="1"/>
  <c r="N2601" i="1"/>
  <c r="L2601" i="1" s="1"/>
  <c r="O2601" i="1"/>
  <c r="P2601" i="1"/>
  <c r="X2601" i="1" s="1"/>
  <c r="N2602" i="1"/>
  <c r="O2602" i="1"/>
  <c r="W2602" i="1" s="1"/>
  <c r="P2602" i="1"/>
  <c r="X2602" i="1" s="1"/>
  <c r="N2603" i="1"/>
  <c r="L2603" i="1" s="1"/>
  <c r="O2603" i="1"/>
  <c r="P2603" i="1"/>
  <c r="X2603" i="1" s="1"/>
  <c r="N2604" i="1"/>
  <c r="O2604" i="1"/>
  <c r="W2604" i="1" s="1"/>
  <c r="P2604" i="1"/>
  <c r="N2605" i="1"/>
  <c r="O2605" i="1"/>
  <c r="W2605" i="1" s="1"/>
  <c r="P2605" i="1"/>
  <c r="N2606" i="1"/>
  <c r="O2606" i="1"/>
  <c r="W2606" i="1" s="1"/>
  <c r="P2606" i="1"/>
  <c r="X2606" i="1" s="1"/>
  <c r="N2607" i="1"/>
  <c r="O2607" i="1"/>
  <c r="P2607" i="1"/>
  <c r="N2608" i="1"/>
  <c r="O2608" i="1"/>
  <c r="P2608" i="1"/>
  <c r="X2608" i="1" s="1"/>
  <c r="N2609" i="1"/>
  <c r="O2609" i="1"/>
  <c r="W2609" i="1" s="1"/>
  <c r="P2609" i="1"/>
  <c r="X2609" i="1" s="1"/>
  <c r="N2610" i="1"/>
  <c r="O2610" i="1"/>
  <c r="W2610" i="1" s="1"/>
  <c r="P2610" i="1"/>
  <c r="X2610" i="1" s="1"/>
  <c r="N2611" i="1"/>
  <c r="O2611" i="1"/>
  <c r="P2611" i="1"/>
  <c r="X2611" i="1" s="1"/>
  <c r="N2612" i="1"/>
  <c r="L2612" i="1" s="1"/>
  <c r="O2612" i="1"/>
  <c r="P2612" i="1"/>
  <c r="X2612" i="1" s="1"/>
  <c r="N2613" i="1"/>
  <c r="O2613" i="1"/>
  <c r="P2613" i="1"/>
  <c r="X2613" i="1" s="1"/>
  <c r="N2614" i="1"/>
  <c r="L2614" i="1" s="1"/>
  <c r="R2614" i="1" s="1"/>
  <c r="S2614" i="1" s="1"/>
  <c r="T2614" i="1" s="1"/>
  <c r="O2614" i="1"/>
  <c r="P2614" i="1"/>
  <c r="X2614" i="1" s="1"/>
  <c r="N2615" i="1"/>
  <c r="L2615" i="1" s="1"/>
  <c r="O2615" i="1"/>
  <c r="P2615" i="1"/>
  <c r="X2615" i="1" s="1"/>
  <c r="N2616" i="1"/>
  <c r="O2616" i="1"/>
  <c r="W2616" i="1" s="1"/>
  <c r="P2616" i="1"/>
  <c r="X2616" i="1" s="1"/>
  <c r="N2617" i="1"/>
  <c r="L2617" i="1" s="1"/>
  <c r="Q2617" i="1" s="1"/>
  <c r="O2617" i="1"/>
  <c r="P2617" i="1"/>
  <c r="X2617" i="1" s="1"/>
  <c r="N2618" i="1"/>
  <c r="O2618" i="1"/>
  <c r="W2618" i="1" s="1"/>
  <c r="P2618" i="1"/>
  <c r="X2618" i="1" s="1"/>
  <c r="N2619" i="1"/>
  <c r="L2619" i="1" s="1"/>
  <c r="O2619" i="1"/>
  <c r="W2619" i="1" s="1"/>
  <c r="P2619" i="1"/>
  <c r="X2619" i="1" s="1"/>
  <c r="N2620" i="1"/>
  <c r="O2620" i="1"/>
  <c r="P2620" i="1"/>
  <c r="X2620" i="1" s="1"/>
  <c r="N2621" i="1"/>
  <c r="O2621" i="1"/>
  <c r="P2621" i="1"/>
  <c r="X2621" i="1" s="1"/>
  <c r="N2622" i="1"/>
  <c r="O2622" i="1"/>
  <c r="W2622" i="1" s="1"/>
  <c r="P2622" i="1"/>
  <c r="N2623" i="1"/>
  <c r="O2623" i="1"/>
  <c r="P2623" i="1"/>
  <c r="X2623" i="1" s="1"/>
  <c r="N2624" i="1"/>
  <c r="O2624" i="1"/>
  <c r="P2624" i="1"/>
  <c r="X2624" i="1" s="1"/>
  <c r="N2625" i="1"/>
  <c r="L2625" i="1" s="1"/>
  <c r="O2625" i="1"/>
  <c r="P2625" i="1"/>
  <c r="X2625" i="1" s="1"/>
  <c r="N2626" i="1"/>
  <c r="L2626" i="1" s="1"/>
  <c r="O2626" i="1"/>
  <c r="W2626" i="1" s="1"/>
  <c r="P2626" i="1"/>
  <c r="X2626" i="1" s="1"/>
  <c r="N2627" i="1"/>
  <c r="O2627" i="1"/>
  <c r="P2627" i="1"/>
  <c r="X2627" i="1" s="1"/>
  <c r="N2628" i="1"/>
  <c r="L2628" i="1" s="1"/>
  <c r="R2628" i="1" s="1"/>
  <c r="S2628" i="1" s="1"/>
  <c r="T2628" i="1" s="1"/>
  <c r="O2628" i="1"/>
  <c r="P2628" i="1"/>
  <c r="X2628" i="1" s="1"/>
  <c r="N2629" i="1"/>
  <c r="L2629" i="1" s="1"/>
  <c r="O2629" i="1"/>
  <c r="W2629" i="1" s="1"/>
  <c r="P2629" i="1"/>
  <c r="N2630" i="1"/>
  <c r="O2630" i="1"/>
  <c r="W2630" i="1" s="1"/>
  <c r="P2630" i="1"/>
  <c r="X2630" i="1" s="1"/>
  <c r="N2631" i="1"/>
  <c r="L2631" i="1" s="1"/>
  <c r="Q2631" i="1" s="1"/>
  <c r="O2631" i="1"/>
  <c r="W2631" i="1" s="1"/>
  <c r="P2631" i="1"/>
  <c r="X2631" i="1" s="1"/>
  <c r="N2632" i="1"/>
  <c r="L2632" i="1" s="1"/>
  <c r="O2632" i="1"/>
  <c r="P2632" i="1"/>
  <c r="N2633" i="1"/>
  <c r="O2633" i="1"/>
  <c r="W2633" i="1" s="1"/>
  <c r="P2633" i="1"/>
  <c r="X2633" i="1" s="1"/>
  <c r="N2634" i="1"/>
  <c r="L2634" i="1" s="1"/>
  <c r="O2634" i="1"/>
  <c r="W2634" i="1" s="1"/>
  <c r="P2634" i="1"/>
  <c r="X2634" i="1" s="1"/>
  <c r="N2635" i="1"/>
  <c r="O2635" i="1"/>
  <c r="W2635" i="1" s="1"/>
  <c r="P2635" i="1"/>
  <c r="X2635" i="1" s="1"/>
  <c r="N2636" i="1"/>
  <c r="O2636" i="1"/>
  <c r="W2636" i="1" s="1"/>
  <c r="P2636" i="1"/>
  <c r="X2636" i="1" s="1"/>
  <c r="N2637" i="1"/>
  <c r="L2637" i="1" s="1"/>
  <c r="Q2637" i="1" s="1"/>
  <c r="O2637" i="1"/>
  <c r="W2637" i="1" s="1"/>
  <c r="P2637" i="1"/>
  <c r="N2638" i="1"/>
  <c r="O2638" i="1"/>
  <c r="W2638" i="1" s="1"/>
  <c r="P2638" i="1"/>
  <c r="X2638" i="1" s="1"/>
  <c r="N2639" i="1"/>
  <c r="L2639" i="1" s="1"/>
  <c r="Q2639" i="1" s="1"/>
  <c r="O2639" i="1"/>
  <c r="W2639" i="1" s="1"/>
  <c r="P2639" i="1"/>
  <c r="X2639" i="1" s="1"/>
  <c r="N2640" i="1"/>
  <c r="O2640" i="1"/>
  <c r="P2640" i="1"/>
  <c r="N2641" i="1"/>
  <c r="O2641" i="1"/>
  <c r="W2641" i="1" s="1"/>
  <c r="P2641" i="1"/>
  <c r="X2641" i="1" s="1"/>
  <c r="N2642" i="1"/>
  <c r="L2642" i="1" s="1"/>
  <c r="O2642" i="1"/>
  <c r="W2642" i="1" s="1"/>
  <c r="P2642" i="1"/>
  <c r="X2642" i="1" s="1"/>
  <c r="N2643" i="1"/>
  <c r="O2643" i="1"/>
  <c r="P2643" i="1"/>
  <c r="X2643" i="1" s="1"/>
  <c r="N2644" i="1"/>
  <c r="L2644" i="1" s="1"/>
  <c r="R2644" i="1" s="1"/>
  <c r="S2644" i="1" s="1"/>
  <c r="T2644" i="1" s="1"/>
  <c r="O2644" i="1"/>
  <c r="P2644" i="1"/>
  <c r="X2644" i="1" s="1"/>
  <c r="N2645" i="1"/>
  <c r="O2645" i="1"/>
  <c r="P2645" i="1"/>
  <c r="X2645" i="1" s="1"/>
  <c r="N2646" i="1"/>
  <c r="O2646" i="1"/>
  <c r="P2646" i="1"/>
  <c r="X2646" i="1" s="1"/>
  <c r="N2647" i="1"/>
  <c r="L2647" i="1" s="1"/>
  <c r="Q2647" i="1" s="1"/>
  <c r="O2647" i="1"/>
  <c r="P2647" i="1"/>
  <c r="X2647" i="1" s="1"/>
  <c r="N2648" i="1"/>
  <c r="L2648" i="1" s="1"/>
  <c r="O2648" i="1"/>
  <c r="W2648" i="1" s="1"/>
  <c r="P2648" i="1"/>
  <c r="X2648" i="1" s="1"/>
  <c r="N2649" i="1"/>
  <c r="O2649" i="1"/>
  <c r="P2649" i="1"/>
  <c r="X2649" i="1" s="1"/>
  <c r="N2650" i="1"/>
  <c r="L2650" i="1" s="1"/>
  <c r="O2650" i="1"/>
  <c r="W2650" i="1" s="1"/>
  <c r="P2650" i="1"/>
  <c r="X2650" i="1" s="1"/>
  <c r="N2651" i="1"/>
  <c r="O2651" i="1"/>
  <c r="P2651" i="1"/>
  <c r="X2651" i="1" s="1"/>
  <c r="N2652" i="1"/>
  <c r="O2652" i="1"/>
  <c r="W2652" i="1" s="1"/>
  <c r="P2652" i="1"/>
  <c r="X2652" i="1" s="1"/>
  <c r="N2653" i="1"/>
  <c r="O2653" i="1"/>
  <c r="P2653" i="1"/>
  <c r="X2653" i="1" s="1"/>
  <c r="N2654" i="1"/>
  <c r="O2654" i="1"/>
  <c r="P2654" i="1"/>
  <c r="X2654" i="1" s="1"/>
  <c r="N2655" i="1"/>
  <c r="L2655" i="1" s="1"/>
  <c r="Q2655" i="1" s="1"/>
  <c r="O2655" i="1"/>
  <c r="P2655" i="1"/>
  <c r="X2655" i="1" s="1"/>
  <c r="N2656" i="1"/>
  <c r="L2656" i="1" s="1"/>
  <c r="O2656" i="1"/>
  <c r="W2656" i="1" s="1"/>
  <c r="P2656" i="1"/>
  <c r="X2656" i="1" s="1"/>
  <c r="N2657" i="1"/>
  <c r="O2657" i="1"/>
  <c r="P2657" i="1"/>
  <c r="X2657" i="1" s="1"/>
  <c r="N2658" i="1"/>
  <c r="L2658" i="1" s="1"/>
  <c r="O2658" i="1"/>
  <c r="W2658" i="1" s="1"/>
  <c r="P2658" i="1"/>
  <c r="X2658" i="1" s="1"/>
  <c r="N2659" i="1"/>
  <c r="O2659" i="1"/>
  <c r="P2659" i="1"/>
  <c r="X2659" i="1" s="1"/>
  <c r="N2660" i="1"/>
  <c r="L2660" i="1" s="1"/>
  <c r="R2660" i="1" s="1"/>
  <c r="S2660" i="1" s="1"/>
  <c r="T2660" i="1" s="1"/>
  <c r="O2660" i="1"/>
  <c r="W2660" i="1" s="1"/>
  <c r="P2660" i="1"/>
  <c r="N2661" i="1"/>
  <c r="L2661" i="1" s="1"/>
  <c r="O2661" i="1"/>
  <c r="P2661" i="1"/>
  <c r="X2661" i="1" s="1"/>
  <c r="N2662" i="1"/>
  <c r="O2662" i="1"/>
  <c r="P2662" i="1"/>
  <c r="X2662" i="1" s="1"/>
  <c r="N2663" i="1"/>
  <c r="O2663" i="1"/>
  <c r="P2663" i="1"/>
  <c r="X2663" i="1" s="1"/>
  <c r="N2664" i="1"/>
  <c r="O2664" i="1"/>
  <c r="P2664" i="1"/>
  <c r="X2664" i="1" s="1"/>
  <c r="N2665" i="1"/>
  <c r="O2665" i="1"/>
  <c r="P2665" i="1"/>
  <c r="X2665" i="1" s="1"/>
  <c r="N2666" i="1"/>
  <c r="L2666" i="1" s="1"/>
  <c r="O2666" i="1"/>
  <c r="W2666" i="1" s="1"/>
  <c r="P2666" i="1"/>
  <c r="X2666" i="1" s="1"/>
  <c r="N2667" i="1"/>
  <c r="O2667" i="1"/>
  <c r="P2667" i="1"/>
  <c r="X2667" i="1" s="1"/>
  <c r="N2668" i="1"/>
  <c r="L2668" i="1" s="1"/>
  <c r="R2668" i="1" s="1"/>
  <c r="S2668" i="1" s="1"/>
  <c r="T2668" i="1" s="1"/>
  <c r="O2668" i="1"/>
  <c r="P2668" i="1"/>
  <c r="X2668" i="1" s="1"/>
  <c r="N2669" i="1"/>
  <c r="L2669" i="1" s="1"/>
  <c r="Q2669" i="1" s="1"/>
  <c r="O2669" i="1"/>
  <c r="P2669" i="1"/>
  <c r="X2669" i="1" s="1"/>
  <c r="N2670" i="1"/>
  <c r="O2670" i="1"/>
  <c r="P2670" i="1"/>
  <c r="X2670" i="1" s="1"/>
  <c r="N2671" i="1"/>
  <c r="O2671" i="1"/>
  <c r="P2671" i="1"/>
  <c r="X2671" i="1" s="1"/>
  <c r="N2672" i="1"/>
  <c r="O2672" i="1"/>
  <c r="P2672" i="1"/>
  <c r="X2672" i="1" s="1"/>
  <c r="N2673" i="1"/>
  <c r="L2673" i="1" s="1"/>
  <c r="O2673" i="1"/>
  <c r="P2673" i="1"/>
  <c r="X2673" i="1" s="1"/>
  <c r="N2674" i="1"/>
  <c r="O2674" i="1"/>
  <c r="W2674" i="1" s="1"/>
  <c r="P2674" i="1"/>
  <c r="X2674" i="1" s="1"/>
  <c r="N2675" i="1"/>
  <c r="O2675" i="1"/>
  <c r="W2675" i="1" s="1"/>
  <c r="P2675" i="1"/>
  <c r="X2675" i="1" s="1"/>
  <c r="N2676" i="1"/>
  <c r="L2676" i="1" s="1"/>
  <c r="R2676" i="1" s="1"/>
  <c r="S2676" i="1" s="1"/>
  <c r="T2676" i="1" s="1"/>
  <c r="O2676" i="1"/>
  <c r="W2676" i="1" s="1"/>
  <c r="P2676" i="1"/>
  <c r="N2677" i="1"/>
  <c r="L2677" i="1" s="1"/>
  <c r="Q2677" i="1" s="1"/>
  <c r="O2677" i="1"/>
  <c r="W2677" i="1" s="1"/>
  <c r="P2677" i="1"/>
  <c r="N2678" i="1"/>
  <c r="O2678" i="1"/>
  <c r="P2678" i="1"/>
  <c r="X2678" i="1" s="1"/>
  <c r="N2679" i="1"/>
  <c r="O2679" i="1"/>
  <c r="W2679" i="1" s="1"/>
  <c r="P2679" i="1"/>
  <c r="X2679" i="1" s="1"/>
  <c r="N2680" i="1"/>
  <c r="L2680" i="1" s="1"/>
  <c r="O2680" i="1"/>
  <c r="P2680" i="1"/>
  <c r="X2680" i="1" s="1"/>
  <c r="N2681" i="1"/>
  <c r="L2681" i="1" s="1"/>
  <c r="R2681" i="1" s="1"/>
  <c r="S2681" i="1" s="1"/>
  <c r="T2681" i="1" s="1"/>
  <c r="O2681" i="1"/>
  <c r="W2681" i="1" s="1"/>
  <c r="P2681" i="1"/>
  <c r="N2682" i="1"/>
  <c r="O2682" i="1"/>
  <c r="W2682" i="1" s="1"/>
  <c r="P2682" i="1"/>
  <c r="X2682" i="1" s="1"/>
  <c r="N2683" i="1"/>
  <c r="O2683" i="1"/>
  <c r="W2683" i="1" s="1"/>
  <c r="P2683" i="1"/>
  <c r="X2683" i="1" s="1"/>
  <c r="N2684" i="1"/>
  <c r="L2684" i="1" s="1"/>
  <c r="R2684" i="1" s="1"/>
  <c r="S2684" i="1" s="1"/>
  <c r="T2684" i="1" s="1"/>
  <c r="O2684" i="1"/>
  <c r="P2684" i="1"/>
  <c r="X2684" i="1" s="1"/>
  <c r="N2685" i="1"/>
  <c r="L2685" i="1" s="1"/>
  <c r="Q2685" i="1" s="1"/>
  <c r="O2685" i="1"/>
  <c r="P2685" i="1"/>
  <c r="X2685" i="1" s="1"/>
  <c r="N2686" i="1"/>
  <c r="O2686" i="1"/>
  <c r="P2686" i="1"/>
  <c r="X2686" i="1" s="1"/>
  <c r="N2687" i="1"/>
  <c r="O2687" i="1"/>
  <c r="W2687" i="1" s="1"/>
  <c r="P2687" i="1"/>
  <c r="X2687" i="1" s="1"/>
  <c r="N2688" i="1"/>
  <c r="O2688" i="1"/>
  <c r="P2688" i="1"/>
  <c r="N2689" i="1"/>
  <c r="L2689" i="1" s="1"/>
  <c r="R2689" i="1" s="1"/>
  <c r="S2689" i="1" s="1"/>
  <c r="T2689" i="1" s="1"/>
  <c r="O2689" i="1"/>
  <c r="P2689" i="1"/>
  <c r="X2689" i="1" s="1"/>
  <c r="N2690" i="1"/>
  <c r="O2690" i="1"/>
  <c r="P2690" i="1"/>
  <c r="X2690" i="1" s="1"/>
  <c r="N2691" i="1"/>
  <c r="O2691" i="1"/>
  <c r="W2691" i="1" s="1"/>
  <c r="P2691" i="1"/>
  <c r="X2691" i="1" s="1"/>
  <c r="N2692" i="1"/>
  <c r="L2692" i="1" s="1"/>
  <c r="O2692" i="1"/>
  <c r="W2692" i="1" s="1"/>
  <c r="P2692" i="1"/>
  <c r="X2692" i="1" s="1"/>
  <c r="N2693" i="1"/>
  <c r="L2693" i="1" s="1"/>
  <c r="Q2693" i="1" s="1"/>
  <c r="O2693" i="1"/>
  <c r="W2693" i="1" s="1"/>
  <c r="P2693" i="1"/>
  <c r="X2693" i="1" s="1"/>
  <c r="N2694" i="1"/>
  <c r="O2694" i="1"/>
  <c r="W2694" i="1" s="1"/>
  <c r="P2694" i="1"/>
  <c r="X2694" i="1" s="1"/>
  <c r="N2695" i="1"/>
  <c r="L2695" i="1" s="1"/>
  <c r="O2695" i="1"/>
  <c r="W2695" i="1" s="1"/>
  <c r="P2695" i="1"/>
  <c r="X2695" i="1" s="1"/>
  <c r="N2696" i="1"/>
  <c r="L2696" i="1" s="1"/>
  <c r="O2696" i="1"/>
  <c r="P2696" i="1"/>
  <c r="X2696" i="1" s="1"/>
  <c r="N2697" i="1"/>
  <c r="L2697" i="1" s="1"/>
  <c r="R2697" i="1" s="1"/>
  <c r="S2697" i="1" s="1"/>
  <c r="T2697" i="1" s="1"/>
  <c r="O2697" i="1"/>
  <c r="W2697" i="1" s="1"/>
  <c r="P2697" i="1"/>
  <c r="N2698" i="1"/>
  <c r="O2698" i="1"/>
  <c r="P2698" i="1"/>
  <c r="X2698" i="1" s="1"/>
  <c r="N2699" i="1"/>
  <c r="O2699" i="1"/>
  <c r="P2699" i="1"/>
  <c r="X2699" i="1" s="1"/>
  <c r="N2700" i="1"/>
  <c r="L2700" i="1" s="1"/>
  <c r="R2700" i="1" s="1"/>
  <c r="S2700" i="1" s="1"/>
  <c r="T2700" i="1" s="1"/>
  <c r="O2700" i="1"/>
  <c r="P2700" i="1"/>
  <c r="X2700" i="1" s="1"/>
  <c r="N2701" i="1"/>
  <c r="O2701" i="1"/>
  <c r="P2701" i="1"/>
  <c r="X2701" i="1" s="1"/>
  <c r="N2702" i="1"/>
  <c r="O2702" i="1"/>
  <c r="P2702" i="1"/>
  <c r="X2702" i="1" s="1"/>
  <c r="N2703" i="1"/>
  <c r="L2703" i="1" s="1"/>
  <c r="O2703" i="1"/>
  <c r="P2703" i="1"/>
  <c r="X2703" i="1" s="1"/>
  <c r="N2704" i="1"/>
  <c r="O2704" i="1"/>
  <c r="W2704" i="1" s="1"/>
  <c r="P2704" i="1"/>
  <c r="X2704" i="1" s="1"/>
  <c r="N2705" i="1"/>
  <c r="O2705" i="1"/>
  <c r="P2705" i="1"/>
  <c r="X2705" i="1" s="1"/>
  <c r="N2706" i="1"/>
  <c r="O2706" i="1"/>
  <c r="P2706" i="1"/>
  <c r="X2706" i="1" s="1"/>
  <c r="N2707" i="1"/>
  <c r="O2707" i="1"/>
  <c r="P2707" i="1"/>
  <c r="X2707" i="1" s="1"/>
  <c r="N2708" i="1"/>
  <c r="L2708" i="1" s="1"/>
  <c r="R2708" i="1" s="1"/>
  <c r="S2708" i="1" s="1"/>
  <c r="T2708" i="1" s="1"/>
  <c r="O2708" i="1"/>
  <c r="W2708" i="1" s="1"/>
  <c r="P2708" i="1"/>
  <c r="N2709" i="1"/>
  <c r="L2709" i="1" s="1"/>
  <c r="O2709" i="1"/>
  <c r="W2709" i="1" s="1"/>
  <c r="P2709" i="1"/>
  <c r="N2710" i="1"/>
  <c r="O2710" i="1"/>
  <c r="W2710" i="1" s="1"/>
  <c r="P2710" i="1"/>
  <c r="X2710" i="1" s="1"/>
  <c r="N2711" i="1"/>
  <c r="L2711" i="1" s="1"/>
  <c r="O2711" i="1"/>
  <c r="P2711" i="1"/>
  <c r="X2711" i="1" s="1"/>
  <c r="N2712" i="1"/>
  <c r="O2712" i="1"/>
  <c r="P2712" i="1"/>
  <c r="X2712" i="1" s="1"/>
  <c r="N2713" i="1"/>
  <c r="L2713" i="1" s="1"/>
  <c r="R2713" i="1" s="1"/>
  <c r="S2713" i="1" s="1"/>
  <c r="T2713" i="1" s="1"/>
  <c r="O2713" i="1"/>
  <c r="W2713" i="1" s="1"/>
  <c r="P2713" i="1"/>
  <c r="X2713" i="1" s="1"/>
  <c r="N2714" i="1"/>
  <c r="O2714" i="1"/>
  <c r="W2714" i="1" s="1"/>
  <c r="P2714" i="1"/>
  <c r="X2714" i="1" s="1"/>
  <c r="N2715" i="1"/>
  <c r="O2715" i="1"/>
  <c r="W2715" i="1" s="1"/>
  <c r="P2715" i="1"/>
  <c r="X2715" i="1" s="1"/>
  <c r="N2716" i="1"/>
  <c r="L2716" i="1" s="1"/>
  <c r="R2716" i="1" s="1"/>
  <c r="S2716" i="1" s="1"/>
  <c r="T2716" i="1" s="1"/>
  <c r="O2716" i="1"/>
  <c r="W2716" i="1" s="1"/>
  <c r="P2716" i="1"/>
  <c r="N2717" i="1"/>
  <c r="O2717" i="1"/>
  <c r="W2717" i="1" s="1"/>
  <c r="P2717" i="1"/>
  <c r="X2717" i="1" s="1"/>
  <c r="N2718" i="1"/>
  <c r="O2718" i="1"/>
  <c r="P2718" i="1"/>
  <c r="X2718" i="1" s="1"/>
  <c r="N2719" i="1"/>
  <c r="O2719" i="1"/>
  <c r="W2719" i="1" s="1"/>
  <c r="P2719" i="1"/>
  <c r="X2719" i="1" s="1"/>
  <c r="N2720" i="1"/>
  <c r="L2720" i="1" s="1"/>
  <c r="O2720" i="1"/>
  <c r="W2720" i="1" s="1"/>
  <c r="P2720" i="1"/>
  <c r="N2721" i="1"/>
  <c r="O2721" i="1"/>
  <c r="W2721" i="1" s="1"/>
  <c r="P2721" i="1"/>
  <c r="X2721" i="1" s="1"/>
  <c r="N2722" i="1"/>
  <c r="L2722" i="1" s="1"/>
  <c r="O2722" i="1"/>
  <c r="P2722" i="1"/>
  <c r="X2722" i="1" s="1"/>
  <c r="N2723" i="1"/>
  <c r="O2723" i="1"/>
  <c r="W2723" i="1" s="1"/>
  <c r="P2723" i="1"/>
  <c r="X2723" i="1" s="1"/>
  <c r="N2724" i="1"/>
  <c r="L2724" i="1" s="1"/>
  <c r="R2724" i="1" s="1"/>
  <c r="S2724" i="1" s="1"/>
  <c r="T2724" i="1" s="1"/>
  <c r="O2724" i="1"/>
  <c r="P2724" i="1"/>
  <c r="X2724" i="1" s="1"/>
  <c r="N2725" i="1"/>
  <c r="L2725" i="1" s="1"/>
  <c r="R2725" i="1" s="1"/>
  <c r="S2725" i="1" s="1"/>
  <c r="T2725" i="1" s="1"/>
  <c r="O2725" i="1"/>
  <c r="W2725" i="1" s="1"/>
  <c r="P2725" i="1"/>
  <c r="N2726" i="1"/>
  <c r="O2726" i="1"/>
  <c r="P2726" i="1"/>
  <c r="X2726" i="1" s="1"/>
  <c r="N2727" i="1"/>
  <c r="L2727" i="1" s="1"/>
  <c r="O2727" i="1"/>
  <c r="P2727" i="1"/>
  <c r="X2727" i="1" s="1"/>
  <c r="N2728" i="1"/>
  <c r="L2728" i="1" s="1"/>
  <c r="R2728" i="1" s="1"/>
  <c r="S2728" i="1" s="1"/>
  <c r="T2728" i="1" s="1"/>
  <c r="O2728" i="1"/>
  <c r="W2728" i="1" s="1"/>
  <c r="P2728" i="1"/>
  <c r="N2729" i="1"/>
  <c r="L2729" i="1" s="1"/>
  <c r="R2729" i="1" s="1"/>
  <c r="S2729" i="1" s="1"/>
  <c r="T2729" i="1" s="1"/>
  <c r="O2729" i="1"/>
  <c r="W2729" i="1" s="1"/>
  <c r="P2729" i="1"/>
  <c r="X2729" i="1" s="1"/>
  <c r="N2730" i="1"/>
  <c r="O2730" i="1"/>
  <c r="P2730" i="1"/>
  <c r="X2730" i="1" s="1"/>
  <c r="N2731" i="1"/>
  <c r="O2731" i="1"/>
  <c r="P2731" i="1"/>
  <c r="X2731" i="1" s="1"/>
  <c r="N2732" i="1"/>
  <c r="L2732" i="1" s="1"/>
  <c r="R2732" i="1" s="1"/>
  <c r="S2732" i="1" s="1"/>
  <c r="T2732" i="1" s="1"/>
  <c r="O2732" i="1"/>
  <c r="W2732" i="1" s="1"/>
  <c r="P2732" i="1"/>
  <c r="X2732" i="1" s="1"/>
  <c r="N2733" i="1"/>
  <c r="L2733" i="1" s="1"/>
  <c r="Q2733" i="1" s="1"/>
  <c r="O2733" i="1"/>
  <c r="W2733" i="1" s="1"/>
  <c r="P2733" i="1"/>
  <c r="N2734" i="1"/>
  <c r="O2734" i="1"/>
  <c r="P2734" i="1"/>
  <c r="X2734" i="1" s="1"/>
  <c r="N2735" i="1"/>
  <c r="O2735" i="1"/>
  <c r="P2735" i="1"/>
  <c r="X2735" i="1" s="1"/>
  <c r="N2736" i="1"/>
  <c r="O2736" i="1"/>
  <c r="P2736" i="1"/>
  <c r="X2736" i="1" s="1"/>
  <c r="N2737" i="1"/>
  <c r="O2737" i="1"/>
  <c r="P2737" i="1"/>
  <c r="X2737" i="1" s="1"/>
  <c r="N2738" i="1"/>
  <c r="L2738" i="1" s="1"/>
  <c r="Q2738" i="1" s="1"/>
  <c r="O2738" i="1"/>
  <c r="P2738" i="1"/>
  <c r="X2738" i="1" s="1"/>
  <c r="N2739" i="1"/>
  <c r="O2739" i="1"/>
  <c r="P2739" i="1"/>
  <c r="X2739" i="1" s="1"/>
  <c r="N2740" i="1"/>
  <c r="L2740" i="1" s="1"/>
  <c r="Q2740" i="1" s="1"/>
  <c r="O2740" i="1"/>
  <c r="P2740" i="1"/>
  <c r="X2740" i="1" s="1"/>
  <c r="N2741" i="1"/>
  <c r="L2741" i="1" s="1"/>
  <c r="O2741" i="1"/>
  <c r="W2741" i="1" s="1"/>
  <c r="P2741" i="1"/>
  <c r="N2742" i="1"/>
  <c r="O2742" i="1"/>
  <c r="P2742" i="1"/>
  <c r="X2742" i="1" s="1"/>
  <c r="N2743" i="1"/>
  <c r="O2743" i="1"/>
  <c r="P2743" i="1"/>
  <c r="X2743" i="1" s="1"/>
  <c r="N2744" i="1"/>
  <c r="L2744" i="1" s="1"/>
  <c r="R2744" i="1" s="1"/>
  <c r="S2744" i="1" s="1"/>
  <c r="T2744" i="1" s="1"/>
  <c r="O2744" i="1"/>
  <c r="W2744" i="1" s="1"/>
  <c r="P2744" i="1"/>
  <c r="N2745" i="1"/>
  <c r="O2745" i="1"/>
  <c r="W2745" i="1" s="1"/>
  <c r="P2745" i="1"/>
  <c r="X2745" i="1" s="1"/>
  <c r="N2746" i="1"/>
  <c r="O2746" i="1"/>
  <c r="W2746" i="1" s="1"/>
  <c r="P2746" i="1"/>
  <c r="X2746" i="1" s="1"/>
  <c r="N2747" i="1"/>
  <c r="O2747" i="1"/>
  <c r="W2747" i="1" s="1"/>
  <c r="P2747" i="1"/>
  <c r="X2747" i="1" s="1"/>
  <c r="N2748" i="1"/>
  <c r="L2748" i="1" s="1"/>
  <c r="Q2748" i="1" s="1"/>
  <c r="O2748" i="1"/>
  <c r="P2748" i="1"/>
  <c r="X2748" i="1" s="1"/>
  <c r="N2749" i="1"/>
  <c r="L2749" i="1" s="1"/>
  <c r="O2749" i="1"/>
  <c r="W2749" i="1" s="1"/>
  <c r="P2749" i="1"/>
  <c r="X2749" i="1" s="1"/>
  <c r="N2750" i="1"/>
  <c r="O2750" i="1"/>
  <c r="W2750" i="1" s="1"/>
  <c r="P2750" i="1"/>
  <c r="X2750" i="1" s="1"/>
  <c r="N2751" i="1"/>
  <c r="L2751" i="1" s="1"/>
  <c r="Q2751" i="1" s="1"/>
  <c r="O2751" i="1"/>
  <c r="P2751" i="1"/>
  <c r="X2751" i="1" s="1"/>
  <c r="N2752" i="1"/>
  <c r="O2752" i="1"/>
  <c r="W2752" i="1" s="1"/>
  <c r="P2752" i="1"/>
  <c r="X2752" i="1" s="1"/>
  <c r="N2753" i="1"/>
  <c r="O2753" i="1"/>
  <c r="P2753" i="1"/>
  <c r="X2753" i="1" s="1"/>
  <c r="N2754" i="1"/>
  <c r="L2754" i="1" s="1"/>
  <c r="Q2754" i="1" s="1"/>
  <c r="O2754" i="1"/>
  <c r="P2754" i="1"/>
  <c r="X2754" i="1" s="1"/>
  <c r="N2755" i="1"/>
  <c r="O2755" i="1"/>
  <c r="W2755" i="1" s="1"/>
  <c r="P2755" i="1"/>
  <c r="X2755" i="1" s="1"/>
  <c r="N2756" i="1"/>
  <c r="L2756" i="1" s="1"/>
  <c r="Q2756" i="1" s="1"/>
  <c r="O2756" i="1"/>
  <c r="W2756" i="1" s="1"/>
  <c r="P2756" i="1"/>
  <c r="N2757" i="1"/>
  <c r="L2757" i="1" s="1"/>
  <c r="Q2757" i="1" s="1"/>
  <c r="O2757" i="1"/>
  <c r="P2757" i="1"/>
  <c r="X2757" i="1" s="1"/>
  <c r="N2758" i="1"/>
  <c r="O2758" i="1"/>
  <c r="P2758" i="1"/>
  <c r="X2758" i="1" s="1"/>
  <c r="N2759" i="1"/>
  <c r="O2759" i="1"/>
  <c r="P2759" i="1"/>
  <c r="N2760" i="1"/>
  <c r="L2760" i="1" s="1"/>
  <c r="O2760" i="1"/>
  <c r="W2760" i="1" s="1"/>
  <c r="P2760" i="1"/>
  <c r="N2761" i="1"/>
  <c r="L2761" i="1" s="1"/>
  <c r="R2761" i="1" s="1"/>
  <c r="S2761" i="1" s="1"/>
  <c r="T2761" i="1" s="1"/>
  <c r="O2761" i="1"/>
  <c r="P2761" i="1"/>
  <c r="X2761" i="1" s="1"/>
  <c r="N2762" i="1"/>
  <c r="O2762" i="1"/>
  <c r="P2762" i="1"/>
  <c r="X2762" i="1" s="1"/>
  <c r="N2763" i="1"/>
  <c r="O2763" i="1"/>
  <c r="P2763" i="1"/>
  <c r="X2763" i="1" s="1"/>
  <c r="N2764" i="1"/>
  <c r="L2764" i="1" s="1"/>
  <c r="Q2764" i="1" s="1"/>
  <c r="O2764" i="1"/>
  <c r="W2764" i="1" s="1"/>
  <c r="P2764" i="1"/>
  <c r="X2764" i="1" s="1"/>
  <c r="N2765" i="1"/>
  <c r="O2765" i="1"/>
  <c r="P2765" i="1"/>
  <c r="X2765" i="1" s="1"/>
  <c r="N2766" i="1"/>
  <c r="O2766" i="1"/>
  <c r="W2766" i="1" s="1"/>
  <c r="P2766" i="1"/>
  <c r="X2766" i="1" s="1"/>
  <c r="N2767" i="1"/>
  <c r="L2767" i="1" s="1"/>
  <c r="O2767" i="1"/>
  <c r="W2767" i="1" s="1"/>
  <c r="P2767" i="1"/>
  <c r="N2768" i="1"/>
  <c r="L2768" i="1" s="1"/>
  <c r="O2768" i="1"/>
  <c r="W2768" i="1" s="1"/>
  <c r="P2768" i="1"/>
  <c r="X2768" i="1" s="1"/>
  <c r="N2769" i="1"/>
  <c r="L2769" i="1" s="1"/>
  <c r="Q2769" i="1" s="1"/>
  <c r="O2769" i="1"/>
  <c r="P2769" i="1"/>
  <c r="X2769" i="1" s="1"/>
  <c r="N2770" i="1"/>
  <c r="L2770" i="1" s="1"/>
  <c r="Q2770" i="1" s="1"/>
  <c r="O2770" i="1"/>
  <c r="W2770" i="1" s="1"/>
  <c r="P2770" i="1"/>
  <c r="N2771" i="1"/>
  <c r="O2771" i="1"/>
  <c r="P2771" i="1"/>
  <c r="X2771" i="1" s="1"/>
  <c r="N2772" i="1"/>
  <c r="L2772" i="1" s="1"/>
  <c r="Q2772" i="1" s="1"/>
  <c r="O2772" i="1"/>
  <c r="W2772" i="1" s="1"/>
  <c r="P2772" i="1"/>
  <c r="X2772" i="1" s="1"/>
  <c r="N2773" i="1"/>
  <c r="L2773" i="1" s="1"/>
  <c r="O2773" i="1"/>
  <c r="W2773" i="1" s="1"/>
  <c r="P2773" i="1"/>
  <c r="N2774" i="1"/>
  <c r="O2774" i="1"/>
  <c r="P2774" i="1"/>
  <c r="X2774" i="1" s="1"/>
  <c r="N2775" i="1"/>
  <c r="L2775" i="1" s="1"/>
  <c r="Q2775" i="1" s="1"/>
  <c r="O2775" i="1"/>
  <c r="W2775" i="1" s="1"/>
  <c r="P2775" i="1"/>
  <c r="N2776" i="1"/>
  <c r="L2776" i="1" s="1"/>
  <c r="R2776" i="1" s="1"/>
  <c r="S2776" i="1" s="1"/>
  <c r="T2776" i="1" s="1"/>
  <c r="O2776" i="1"/>
  <c r="P2776" i="1"/>
  <c r="N2777" i="1"/>
  <c r="L2777" i="1" s="1"/>
  <c r="Q2777" i="1" s="1"/>
  <c r="O2777" i="1"/>
  <c r="W2777" i="1" s="1"/>
  <c r="P2777" i="1"/>
  <c r="X2777" i="1" s="1"/>
  <c r="N2778" i="1"/>
  <c r="O2778" i="1"/>
  <c r="P2778" i="1"/>
  <c r="X2778" i="1" s="1"/>
  <c r="N2779" i="1"/>
  <c r="O2779" i="1"/>
  <c r="W2779" i="1" s="1"/>
  <c r="P2779" i="1"/>
  <c r="X2779" i="1" s="1"/>
  <c r="N2780" i="1"/>
  <c r="L2780" i="1" s="1"/>
  <c r="Q2780" i="1" s="1"/>
  <c r="O2780" i="1"/>
  <c r="P2780" i="1"/>
  <c r="X2780" i="1" s="1"/>
  <c r="N2781" i="1"/>
  <c r="O2781" i="1"/>
  <c r="W2781" i="1" s="1"/>
  <c r="P2781" i="1"/>
  <c r="X2781" i="1" s="1"/>
  <c r="N2782" i="1"/>
  <c r="O2782" i="1"/>
  <c r="P2782" i="1"/>
  <c r="X2782" i="1" s="1"/>
  <c r="N2783" i="1"/>
  <c r="L2783" i="1" s="1"/>
  <c r="Q2783" i="1" s="1"/>
  <c r="O2783" i="1"/>
  <c r="P2783" i="1"/>
  <c r="X2783" i="1" s="1"/>
  <c r="N2784" i="1"/>
  <c r="O2784" i="1"/>
  <c r="W2784" i="1" s="1"/>
  <c r="P2784" i="1"/>
  <c r="X2784" i="1" s="1"/>
  <c r="N2785" i="1"/>
  <c r="O2785" i="1"/>
  <c r="W2785" i="1" s="1"/>
  <c r="P2785" i="1"/>
  <c r="X2785" i="1" s="1"/>
  <c r="N2786" i="1"/>
  <c r="L2786" i="1" s="1"/>
  <c r="O2786" i="1"/>
  <c r="P2786" i="1"/>
  <c r="X2786" i="1" s="1"/>
  <c r="N2787" i="1"/>
  <c r="O2787" i="1"/>
  <c r="W2787" i="1" s="1"/>
  <c r="P2787" i="1"/>
  <c r="X2787" i="1" s="1"/>
  <c r="N2788" i="1"/>
  <c r="O2788" i="1"/>
  <c r="W2788" i="1" s="1"/>
  <c r="P2788" i="1"/>
  <c r="N2789" i="1"/>
  <c r="O2789" i="1"/>
  <c r="P2789" i="1"/>
  <c r="X2789" i="1" s="1"/>
  <c r="N2790" i="1"/>
  <c r="O2790" i="1"/>
  <c r="P2790" i="1"/>
  <c r="X2790" i="1" s="1"/>
  <c r="N2791" i="1"/>
  <c r="L2791" i="1" s="1"/>
  <c r="Q2791" i="1" s="1"/>
  <c r="O2791" i="1"/>
  <c r="P2791" i="1"/>
  <c r="N2792" i="1"/>
  <c r="L2792" i="1" s="1"/>
  <c r="O2792" i="1"/>
  <c r="W2792" i="1" s="1"/>
  <c r="P2792" i="1"/>
  <c r="X2792" i="1" s="1"/>
  <c r="N2793" i="1"/>
  <c r="L2793" i="1" s="1"/>
  <c r="R2793" i="1" s="1"/>
  <c r="S2793" i="1" s="1"/>
  <c r="T2793" i="1" s="1"/>
  <c r="O2793" i="1"/>
  <c r="P2793" i="1"/>
  <c r="N2794" i="1"/>
  <c r="O2794" i="1"/>
  <c r="P2794" i="1"/>
  <c r="X2794" i="1" s="1"/>
  <c r="N2795" i="1"/>
  <c r="O2795" i="1"/>
  <c r="P2795" i="1"/>
  <c r="X2795" i="1" s="1"/>
  <c r="N2796" i="1"/>
  <c r="L2796" i="1" s="1"/>
  <c r="Q2796" i="1" s="1"/>
  <c r="O2796" i="1"/>
  <c r="W2796" i="1" s="1"/>
  <c r="P2796" i="1"/>
  <c r="X2796" i="1" s="1"/>
  <c r="N2797" i="1"/>
  <c r="O2797" i="1"/>
  <c r="W2797" i="1" s="1"/>
  <c r="P2797" i="1"/>
  <c r="X2797" i="1" s="1"/>
  <c r="N2798" i="1"/>
  <c r="O2798" i="1"/>
  <c r="W2798" i="1" s="1"/>
  <c r="P2798" i="1"/>
  <c r="X2798" i="1" s="1"/>
  <c r="N2799" i="1"/>
  <c r="O2799" i="1"/>
  <c r="W2799" i="1" s="1"/>
  <c r="P2799" i="1"/>
  <c r="N2800" i="1"/>
  <c r="L2800" i="1" s="1"/>
  <c r="O2800" i="1"/>
  <c r="W2800" i="1" s="1"/>
  <c r="P2800" i="1"/>
  <c r="N2801" i="1"/>
  <c r="O2801" i="1"/>
  <c r="W2801" i="1" s="1"/>
  <c r="P2801" i="1"/>
  <c r="X2801" i="1" s="1"/>
  <c r="N2802" i="1"/>
  <c r="L2802" i="1" s="1"/>
  <c r="O2802" i="1"/>
  <c r="P2802" i="1"/>
  <c r="X2802" i="1" s="1"/>
  <c r="N2803" i="1"/>
  <c r="O2803" i="1"/>
  <c r="P2803" i="1"/>
  <c r="X2803" i="1" s="1"/>
  <c r="N2804" i="1"/>
  <c r="L2804" i="1" s="1"/>
  <c r="Q2804" i="1" s="1"/>
  <c r="O2804" i="1"/>
  <c r="W2804" i="1" s="1"/>
  <c r="P2804" i="1"/>
  <c r="X2804" i="1" s="1"/>
  <c r="N2805" i="1"/>
  <c r="L2805" i="1" s="1"/>
  <c r="O2805" i="1"/>
  <c r="W2805" i="1" s="1"/>
  <c r="P2805" i="1"/>
  <c r="N2806" i="1"/>
  <c r="O2806" i="1"/>
  <c r="W2806" i="1" s="1"/>
  <c r="P2806" i="1"/>
  <c r="X2806" i="1" s="1"/>
  <c r="N2807" i="1"/>
  <c r="L2807" i="1" s="1"/>
  <c r="O2807" i="1"/>
  <c r="W2807" i="1" s="1"/>
  <c r="P2807" i="1"/>
  <c r="X2807" i="1" s="1"/>
  <c r="N2808" i="1"/>
  <c r="L2808" i="1" s="1"/>
  <c r="O2808" i="1"/>
  <c r="W2808" i="1" s="1"/>
  <c r="P2808" i="1"/>
  <c r="X2808" i="1" s="1"/>
  <c r="N2809" i="1"/>
  <c r="L2809" i="1" s="1"/>
  <c r="O2809" i="1"/>
  <c r="W2809" i="1" s="1"/>
  <c r="P2809" i="1"/>
  <c r="X2809" i="1" s="1"/>
  <c r="N2810" i="1"/>
  <c r="L2810" i="1" s="1"/>
  <c r="Q2810" i="1" s="1"/>
  <c r="O2810" i="1"/>
  <c r="P2810" i="1"/>
  <c r="X2810" i="1" s="1"/>
  <c r="N2811" i="1"/>
  <c r="O2811" i="1"/>
  <c r="W2811" i="1" s="1"/>
  <c r="P2811" i="1"/>
  <c r="N2812" i="1"/>
  <c r="L2812" i="1" s="1"/>
  <c r="O2812" i="1"/>
  <c r="W2812" i="1" s="1"/>
  <c r="P2812" i="1"/>
  <c r="N2813" i="1"/>
  <c r="L2813" i="1" s="1"/>
  <c r="O2813" i="1"/>
  <c r="W2813" i="1" s="1"/>
  <c r="P2813" i="1"/>
  <c r="N2814" i="1"/>
  <c r="L2814" i="1" s="1"/>
  <c r="O2814" i="1"/>
  <c r="W2814" i="1" s="1"/>
  <c r="P2814" i="1"/>
  <c r="N2815" i="1"/>
  <c r="O2815" i="1"/>
  <c r="W2815" i="1" s="1"/>
  <c r="P2815" i="1"/>
  <c r="X2815" i="1" s="1"/>
  <c r="N2816" i="1"/>
  <c r="L2816" i="1" s="1"/>
  <c r="R2816" i="1" s="1"/>
  <c r="S2816" i="1" s="1"/>
  <c r="T2816" i="1" s="1"/>
  <c r="O2816" i="1"/>
  <c r="W2816" i="1" s="1"/>
  <c r="P2816" i="1"/>
  <c r="X2816" i="1" s="1"/>
  <c r="N2817" i="1"/>
  <c r="L2817" i="1" s="1"/>
  <c r="R2817" i="1" s="1"/>
  <c r="S2817" i="1" s="1"/>
  <c r="T2817" i="1" s="1"/>
  <c r="O2817" i="1"/>
  <c r="W2817" i="1" s="1"/>
  <c r="P2817" i="1"/>
  <c r="X2817" i="1" s="1"/>
  <c r="N2818" i="1"/>
  <c r="O2818" i="1"/>
  <c r="P2818" i="1"/>
  <c r="X2818" i="1" s="1"/>
  <c r="N2819" i="1"/>
  <c r="O2819" i="1"/>
  <c r="W2819" i="1" s="1"/>
  <c r="P2819" i="1"/>
  <c r="X2819" i="1" s="1"/>
  <c r="N2820" i="1"/>
  <c r="O2820" i="1"/>
  <c r="W2820" i="1" s="1"/>
  <c r="P2820" i="1"/>
  <c r="N2821" i="1"/>
  <c r="L2821" i="1" s="1"/>
  <c r="O2821" i="1"/>
  <c r="W2821" i="1" s="1"/>
  <c r="P2821" i="1"/>
  <c r="N2822" i="1"/>
  <c r="L2822" i="1" s="1"/>
  <c r="O2822" i="1"/>
  <c r="W2822" i="1" s="1"/>
  <c r="P2822" i="1"/>
  <c r="X2822" i="1" s="1"/>
  <c r="N2823" i="1"/>
  <c r="O2823" i="1"/>
  <c r="W2823" i="1" s="1"/>
  <c r="P2823" i="1"/>
  <c r="X2823" i="1" s="1"/>
  <c r="N2824" i="1"/>
  <c r="O2824" i="1"/>
  <c r="W2824" i="1" s="1"/>
  <c r="P2824" i="1"/>
  <c r="X2824" i="1" s="1"/>
  <c r="N2825" i="1"/>
  <c r="L2825" i="1" s="1"/>
  <c r="R2825" i="1" s="1"/>
  <c r="S2825" i="1" s="1"/>
  <c r="T2825" i="1" s="1"/>
  <c r="O2825" i="1"/>
  <c r="W2825" i="1" s="1"/>
  <c r="P2825" i="1"/>
  <c r="N2826" i="1"/>
  <c r="O2826" i="1"/>
  <c r="W2826" i="1" s="1"/>
  <c r="P2826" i="1"/>
  <c r="N2827" i="1"/>
  <c r="O2827" i="1"/>
  <c r="W2827" i="1" s="1"/>
  <c r="P2827" i="1"/>
  <c r="X2827" i="1" s="1"/>
  <c r="N2828" i="1"/>
  <c r="O2828" i="1"/>
  <c r="W2828" i="1" s="1"/>
  <c r="P2828" i="1"/>
  <c r="X2828" i="1" s="1"/>
  <c r="N2829" i="1"/>
  <c r="L2829" i="1" s="1"/>
  <c r="O2829" i="1"/>
  <c r="W2829" i="1" s="1"/>
  <c r="P2829" i="1"/>
  <c r="N2830" i="1"/>
  <c r="L2830" i="1" s="1"/>
  <c r="O2830" i="1"/>
  <c r="W2830" i="1" s="1"/>
  <c r="P2830" i="1"/>
  <c r="X2830" i="1" s="1"/>
  <c r="N2831" i="1"/>
  <c r="O2831" i="1"/>
  <c r="W2831" i="1" s="1"/>
  <c r="P2831" i="1"/>
  <c r="X2831" i="1" s="1"/>
  <c r="N2832" i="1"/>
  <c r="L2832" i="1" s="1"/>
  <c r="O2832" i="1"/>
  <c r="W2832" i="1" s="1"/>
  <c r="P2832" i="1"/>
  <c r="X2832" i="1" s="1"/>
  <c r="N2833" i="1"/>
  <c r="L2833" i="1" s="1"/>
  <c r="R2833" i="1" s="1"/>
  <c r="S2833" i="1" s="1"/>
  <c r="T2833" i="1" s="1"/>
  <c r="O2833" i="1"/>
  <c r="W2833" i="1" s="1"/>
  <c r="P2833" i="1"/>
  <c r="X2833" i="1" s="1"/>
  <c r="N2834" i="1"/>
  <c r="O2834" i="1"/>
  <c r="W2834" i="1" s="1"/>
  <c r="P2834" i="1"/>
  <c r="X2834" i="1" s="1"/>
  <c r="N2835" i="1"/>
  <c r="O2835" i="1"/>
  <c r="W2835" i="1" s="1"/>
  <c r="P2835" i="1"/>
  <c r="N2836" i="1"/>
  <c r="O2836" i="1"/>
  <c r="P2836" i="1"/>
  <c r="X2836" i="1" s="1"/>
  <c r="N2837" i="1"/>
  <c r="L2837" i="1" s="1"/>
  <c r="O2837" i="1"/>
  <c r="P2837" i="1"/>
  <c r="X2837" i="1" s="1"/>
  <c r="N2838" i="1"/>
  <c r="L2838" i="1" s="1"/>
  <c r="O2838" i="1"/>
  <c r="P2838" i="1"/>
  <c r="X2838" i="1" s="1"/>
  <c r="N2839" i="1"/>
  <c r="O2839" i="1"/>
  <c r="W2839" i="1" s="1"/>
  <c r="P2839" i="1"/>
  <c r="X2839" i="1" s="1"/>
  <c r="N2840" i="1"/>
  <c r="L2840" i="1" s="1"/>
  <c r="R2840" i="1" s="1"/>
  <c r="S2840" i="1" s="1"/>
  <c r="T2840" i="1" s="1"/>
  <c r="O2840" i="1"/>
  <c r="P2840" i="1"/>
  <c r="X2840" i="1" s="1"/>
  <c r="N2841" i="1"/>
  <c r="L2841" i="1" s="1"/>
  <c r="R2841" i="1" s="1"/>
  <c r="S2841" i="1" s="1"/>
  <c r="T2841" i="1" s="1"/>
  <c r="O2841" i="1"/>
  <c r="W2841" i="1" s="1"/>
  <c r="P2841" i="1"/>
  <c r="N2842" i="1"/>
  <c r="L2842" i="1" s="1"/>
  <c r="O2842" i="1"/>
  <c r="W2842" i="1" s="1"/>
  <c r="P2842" i="1"/>
  <c r="X2842" i="1" s="1"/>
  <c r="N2843" i="1"/>
  <c r="O2843" i="1"/>
  <c r="W2843" i="1" s="1"/>
  <c r="P2843" i="1"/>
  <c r="X2843" i="1" s="1"/>
  <c r="N2844" i="1"/>
  <c r="O2844" i="1"/>
  <c r="P2844" i="1"/>
  <c r="X2844" i="1" s="1"/>
  <c r="N2845" i="1"/>
  <c r="O2845" i="1"/>
  <c r="P2845" i="1"/>
  <c r="X2845" i="1" s="1"/>
  <c r="N2846" i="1"/>
  <c r="O2846" i="1"/>
  <c r="P2846" i="1"/>
  <c r="X2846" i="1" s="1"/>
  <c r="N2847" i="1"/>
  <c r="O2847" i="1"/>
  <c r="W2847" i="1" s="1"/>
  <c r="P2847" i="1"/>
  <c r="X2847" i="1" s="1"/>
  <c r="N2848" i="1"/>
  <c r="L2848" i="1" s="1"/>
  <c r="O2848" i="1"/>
  <c r="W2848" i="1" s="1"/>
  <c r="P2848" i="1"/>
  <c r="X2848" i="1" s="1"/>
  <c r="N2849" i="1"/>
  <c r="L2849" i="1" s="1"/>
  <c r="O2849" i="1"/>
  <c r="W2849" i="1" s="1"/>
  <c r="P2849" i="1"/>
  <c r="X2849" i="1" s="1"/>
  <c r="N2850" i="1"/>
  <c r="L2850" i="1" s="1"/>
  <c r="O2850" i="1"/>
  <c r="P2850" i="1"/>
  <c r="X2850" i="1" s="1"/>
  <c r="N2851" i="1"/>
  <c r="O2851" i="1"/>
  <c r="W2851" i="1" s="1"/>
  <c r="P2851" i="1"/>
  <c r="X2851" i="1" s="1"/>
  <c r="N2852" i="1"/>
  <c r="L2852" i="1" s="1"/>
  <c r="O2852" i="1"/>
  <c r="W2852" i="1" s="1"/>
  <c r="P2852" i="1"/>
  <c r="N2853" i="1"/>
  <c r="L2853" i="1" s="1"/>
  <c r="O2853" i="1"/>
  <c r="W2853" i="1" s="1"/>
  <c r="P2853" i="1"/>
  <c r="N2854" i="1"/>
  <c r="L2854" i="1" s="1"/>
  <c r="O2854" i="1"/>
  <c r="W2854" i="1" s="1"/>
  <c r="P2854" i="1"/>
  <c r="N2855" i="1"/>
  <c r="O2855" i="1"/>
  <c r="W2855" i="1" s="1"/>
  <c r="P2855" i="1"/>
  <c r="X2855" i="1" s="1"/>
  <c r="N2856" i="1"/>
  <c r="L2856" i="1" s="1"/>
  <c r="O2856" i="1"/>
  <c r="W2856" i="1" s="1"/>
  <c r="P2856" i="1"/>
  <c r="X2856" i="1" s="1"/>
  <c r="N2857" i="1"/>
  <c r="L2857" i="1" s="1"/>
  <c r="R2857" i="1" s="1"/>
  <c r="S2857" i="1" s="1"/>
  <c r="T2857" i="1" s="1"/>
  <c r="O2857" i="1"/>
  <c r="P2857" i="1"/>
  <c r="X2857" i="1" s="1"/>
  <c r="N2858" i="1"/>
  <c r="L2858" i="1" s="1"/>
  <c r="O2858" i="1"/>
  <c r="P2858" i="1"/>
  <c r="X2858" i="1" s="1"/>
  <c r="N2859" i="1"/>
  <c r="O2859" i="1"/>
  <c r="W2859" i="1" s="1"/>
  <c r="P2859" i="1"/>
  <c r="X2859" i="1" s="1"/>
  <c r="N2860" i="1"/>
  <c r="L2860" i="1" s="1"/>
  <c r="O2860" i="1"/>
  <c r="W2860" i="1" s="1"/>
  <c r="P2860" i="1"/>
  <c r="N2861" i="1"/>
  <c r="L2861" i="1" s="1"/>
  <c r="O2861" i="1"/>
  <c r="W2861" i="1" s="1"/>
  <c r="P2861" i="1"/>
  <c r="N2862" i="1"/>
  <c r="L2862" i="1" s="1"/>
  <c r="O2862" i="1"/>
  <c r="W2862" i="1" s="1"/>
  <c r="P2862" i="1"/>
  <c r="N2863" i="1"/>
  <c r="O2863" i="1"/>
  <c r="W2863" i="1" s="1"/>
  <c r="P2863" i="1"/>
  <c r="X2863" i="1" s="1"/>
  <c r="N2864" i="1"/>
  <c r="L2864" i="1" s="1"/>
  <c r="O2864" i="1"/>
  <c r="W2864" i="1" s="1"/>
  <c r="P2864" i="1"/>
  <c r="X2864" i="1" s="1"/>
  <c r="N2865" i="1"/>
  <c r="L2865" i="1" s="1"/>
  <c r="R2865" i="1" s="1"/>
  <c r="S2865" i="1" s="1"/>
  <c r="T2865" i="1" s="1"/>
  <c r="O2865" i="1"/>
  <c r="P2865" i="1"/>
  <c r="X2865" i="1" s="1"/>
  <c r="N2866" i="1"/>
  <c r="O2866" i="1"/>
  <c r="W2866" i="1" s="1"/>
  <c r="P2866" i="1"/>
  <c r="X2866" i="1" s="1"/>
  <c r="N2867" i="1"/>
  <c r="O2867" i="1"/>
  <c r="W2867" i="1" s="1"/>
  <c r="P2867" i="1"/>
  <c r="X2867" i="1" s="1"/>
  <c r="N2868" i="1"/>
  <c r="L2868" i="1" s="1"/>
  <c r="O2868" i="1"/>
  <c r="P2868" i="1"/>
  <c r="X2868" i="1" s="1"/>
  <c r="N2869" i="1"/>
  <c r="L2869" i="1" s="1"/>
  <c r="O2869" i="1"/>
  <c r="W2869" i="1" s="1"/>
  <c r="P2869" i="1"/>
  <c r="X2869" i="1" s="1"/>
  <c r="N2870" i="1"/>
  <c r="L2870" i="1" s="1"/>
  <c r="O2870" i="1"/>
  <c r="P2870" i="1"/>
  <c r="X2870" i="1" s="1"/>
  <c r="N2871" i="1"/>
  <c r="O2871" i="1"/>
  <c r="W2871" i="1" s="1"/>
  <c r="P2871" i="1"/>
  <c r="X2871" i="1" s="1"/>
  <c r="N2872" i="1"/>
  <c r="L2872" i="1" s="1"/>
  <c r="O2872" i="1"/>
  <c r="P2872" i="1"/>
  <c r="X2872" i="1" s="1"/>
  <c r="N2873" i="1"/>
  <c r="L2873" i="1" s="1"/>
  <c r="R2873" i="1" s="1"/>
  <c r="S2873" i="1" s="1"/>
  <c r="T2873" i="1" s="1"/>
  <c r="O2873" i="1"/>
  <c r="W2873" i="1" s="1"/>
  <c r="P2873" i="1"/>
  <c r="N2874" i="1"/>
  <c r="L2874" i="1" s="1"/>
  <c r="O2874" i="1"/>
  <c r="W2874" i="1" s="1"/>
  <c r="P2874" i="1"/>
  <c r="X2874" i="1" s="1"/>
  <c r="N2875" i="1"/>
  <c r="O2875" i="1"/>
  <c r="W2875" i="1" s="1"/>
  <c r="P2875" i="1"/>
  <c r="X2875" i="1" s="1"/>
  <c r="N2876" i="1"/>
  <c r="L2876" i="1" s="1"/>
  <c r="O2876" i="1"/>
  <c r="P2876" i="1"/>
  <c r="X2876" i="1" s="1"/>
  <c r="N2877" i="1"/>
  <c r="L2877" i="1" s="1"/>
  <c r="O2877" i="1"/>
  <c r="P2877" i="1"/>
  <c r="X2877" i="1" s="1"/>
  <c r="N2878" i="1"/>
  <c r="O2878" i="1"/>
  <c r="P2878" i="1"/>
  <c r="X2878" i="1" s="1"/>
  <c r="N2879" i="1"/>
  <c r="O2879" i="1"/>
  <c r="W2879" i="1" s="1"/>
  <c r="P2879" i="1"/>
  <c r="X2879" i="1" s="1"/>
  <c r="N2880" i="1"/>
  <c r="O2880" i="1"/>
  <c r="W2880" i="1" s="1"/>
  <c r="P2880" i="1"/>
  <c r="X2880" i="1" s="1"/>
  <c r="N2881" i="1"/>
  <c r="L2881" i="1" s="1"/>
  <c r="O2881" i="1"/>
  <c r="W2881" i="1" s="1"/>
  <c r="P2881" i="1"/>
  <c r="X2881" i="1" s="1"/>
  <c r="N2882" i="1"/>
  <c r="O2882" i="1"/>
  <c r="P2882" i="1"/>
  <c r="X2882" i="1" s="1"/>
  <c r="N2883" i="1"/>
  <c r="O2883" i="1"/>
  <c r="W2883" i="1" s="1"/>
  <c r="P2883" i="1"/>
  <c r="N2884" i="1"/>
  <c r="O2884" i="1"/>
  <c r="P2884" i="1"/>
  <c r="X2884" i="1" s="1"/>
  <c r="N2885" i="1"/>
  <c r="O2885" i="1"/>
  <c r="P2885" i="1"/>
  <c r="X2885" i="1" s="1"/>
  <c r="N2886" i="1"/>
  <c r="L2886" i="1" s="1"/>
  <c r="O2886" i="1"/>
  <c r="P2886" i="1"/>
  <c r="X2886" i="1" s="1"/>
  <c r="N2887" i="1"/>
  <c r="O2887" i="1"/>
  <c r="W2887" i="1" s="1"/>
  <c r="P2887" i="1"/>
  <c r="X2887" i="1" s="1"/>
  <c r="N2888" i="1"/>
  <c r="O2888" i="1"/>
  <c r="W2888" i="1" s="1"/>
  <c r="P2888" i="1"/>
  <c r="X2888" i="1" s="1"/>
  <c r="N2889" i="1"/>
  <c r="L2889" i="1" s="1"/>
  <c r="R2889" i="1" s="1"/>
  <c r="S2889" i="1" s="1"/>
  <c r="T2889" i="1" s="1"/>
  <c r="O2889" i="1"/>
  <c r="W2889" i="1" s="1"/>
  <c r="P2889" i="1"/>
  <c r="X2889" i="1" s="1"/>
  <c r="N2890" i="1"/>
  <c r="O2890" i="1"/>
  <c r="W2890" i="1" s="1"/>
  <c r="P2890" i="1"/>
  <c r="N2891" i="1"/>
  <c r="O2891" i="1"/>
  <c r="W2891" i="1" s="1"/>
  <c r="P2891" i="1"/>
  <c r="N2892" i="1"/>
  <c r="O2892" i="1"/>
  <c r="P2892" i="1"/>
  <c r="X2892" i="1" s="1"/>
  <c r="N2893" i="1"/>
  <c r="O2893" i="1"/>
  <c r="P2893" i="1"/>
  <c r="X2893" i="1" s="1"/>
  <c r="N2894" i="1"/>
  <c r="O2894" i="1"/>
  <c r="P2894" i="1"/>
  <c r="X2894" i="1" s="1"/>
  <c r="N2895" i="1"/>
  <c r="O2895" i="1"/>
  <c r="W2895" i="1" s="1"/>
  <c r="P2895" i="1"/>
  <c r="X2895" i="1" s="1"/>
  <c r="N2896" i="1"/>
  <c r="O2896" i="1"/>
  <c r="P2896" i="1"/>
  <c r="X2896" i="1" s="1"/>
  <c r="N2897" i="1"/>
  <c r="L2897" i="1" s="1"/>
  <c r="R2897" i="1" s="1"/>
  <c r="S2897" i="1" s="1"/>
  <c r="T2897" i="1" s="1"/>
  <c r="O2897" i="1"/>
  <c r="W2897" i="1" s="1"/>
  <c r="P2897" i="1"/>
  <c r="N2898" i="1"/>
  <c r="L2898" i="1" s="1"/>
  <c r="R2898" i="1" s="1"/>
  <c r="S2898" i="1" s="1"/>
  <c r="T2898" i="1" s="1"/>
  <c r="O2898" i="1"/>
  <c r="W2898" i="1" s="1"/>
  <c r="P2898" i="1"/>
  <c r="X2898" i="1" s="1"/>
  <c r="N2899" i="1"/>
  <c r="O2899" i="1"/>
  <c r="W2899" i="1" s="1"/>
  <c r="P2899" i="1"/>
  <c r="X2899" i="1" s="1"/>
  <c r="N2900" i="1"/>
  <c r="L2900" i="1" s="1"/>
  <c r="O2900" i="1"/>
  <c r="P2900" i="1"/>
  <c r="X2900" i="1" s="1"/>
  <c r="N2901" i="1"/>
  <c r="L2901" i="1" s="1"/>
  <c r="O2901" i="1"/>
  <c r="P2901" i="1"/>
  <c r="X2901" i="1" s="1"/>
  <c r="N2902" i="1"/>
  <c r="L2902" i="1" s="1"/>
  <c r="O2902" i="1"/>
  <c r="P2902" i="1"/>
  <c r="X2902" i="1" s="1"/>
  <c r="N2903" i="1"/>
  <c r="O2903" i="1"/>
  <c r="W2903" i="1" s="1"/>
  <c r="P2903" i="1"/>
  <c r="X2903" i="1" s="1"/>
  <c r="N2904" i="1"/>
  <c r="O2904" i="1"/>
  <c r="P2904" i="1"/>
  <c r="X2904" i="1" s="1"/>
  <c r="N2905" i="1"/>
  <c r="L2905" i="1" s="1"/>
  <c r="R2905" i="1" s="1"/>
  <c r="S2905" i="1" s="1"/>
  <c r="T2905" i="1" s="1"/>
  <c r="O2905" i="1"/>
  <c r="W2905" i="1" s="1"/>
  <c r="P2905" i="1"/>
  <c r="N2906" i="1"/>
  <c r="L2906" i="1" s="1"/>
  <c r="O2906" i="1"/>
  <c r="W2906" i="1" s="1"/>
  <c r="P2906" i="1"/>
  <c r="X2906" i="1" s="1"/>
  <c r="N2907" i="1"/>
  <c r="O2907" i="1"/>
  <c r="W2907" i="1" s="1"/>
  <c r="P2907" i="1"/>
  <c r="X2907" i="1" s="1"/>
  <c r="N2908" i="1"/>
  <c r="O2908" i="1"/>
  <c r="W2908" i="1" s="1"/>
  <c r="P2908" i="1"/>
  <c r="N2909" i="1"/>
  <c r="L2909" i="1" s="1"/>
  <c r="O2909" i="1"/>
  <c r="W2909" i="1" s="1"/>
  <c r="P2909" i="1"/>
  <c r="N2910" i="1"/>
  <c r="O2910" i="1"/>
  <c r="P2910" i="1"/>
  <c r="X2910" i="1" s="1"/>
  <c r="N2911" i="1"/>
  <c r="O2911" i="1"/>
  <c r="W2911" i="1" s="1"/>
  <c r="P2911" i="1"/>
  <c r="X2911" i="1" s="1"/>
  <c r="N2912" i="1"/>
  <c r="O2912" i="1"/>
  <c r="W2912" i="1" s="1"/>
  <c r="P2912" i="1"/>
  <c r="X2912" i="1" s="1"/>
  <c r="N2913" i="1"/>
  <c r="L2913" i="1" s="1"/>
  <c r="O2913" i="1"/>
  <c r="P2913" i="1"/>
  <c r="X2913" i="1" s="1"/>
  <c r="N2914" i="1"/>
  <c r="L2914" i="1" s="1"/>
  <c r="O2914" i="1"/>
  <c r="W2914" i="1" s="1"/>
  <c r="P2914" i="1"/>
  <c r="N2915" i="1"/>
  <c r="O2915" i="1"/>
  <c r="W2915" i="1" s="1"/>
  <c r="P2915" i="1"/>
  <c r="X2915" i="1" s="1"/>
  <c r="N2916" i="1"/>
  <c r="L2916" i="1" s="1"/>
  <c r="O2916" i="1"/>
  <c r="W2916" i="1" s="1"/>
  <c r="P2916" i="1"/>
  <c r="X2916" i="1" s="1"/>
  <c r="N2917" i="1"/>
  <c r="O2917" i="1"/>
  <c r="P2917" i="1"/>
  <c r="X2917" i="1" s="1"/>
  <c r="N2918" i="1"/>
  <c r="L2918" i="1" s="1"/>
  <c r="O2918" i="1"/>
  <c r="P2918" i="1"/>
  <c r="X2918" i="1" s="1"/>
  <c r="N2919" i="1"/>
  <c r="O2919" i="1"/>
  <c r="P2919" i="1"/>
  <c r="X2919" i="1" s="1"/>
  <c r="N2920" i="1"/>
  <c r="O2920" i="1"/>
  <c r="W2920" i="1" s="1"/>
  <c r="P2920" i="1"/>
  <c r="X2920" i="1" s="1"/>
  <c r="N2921" i="1"/>
  <c r="L2921" i="1" s="1"/>
  <c r="O2921" i="1"/>
  <c r="W2921" i="1" s="1"/>
  <c r="P2921" i="1"/>
  <c r="X2921" i="1" s="1"/>
  <c r="N2922" i="1"/>
  <c r="O2922" i="1"/>
  <c r="W2922" i="1" s="1"/>
  <c r="P2922" i="1"/>
  <c r="X2922" i="1" s="1"/>
  <c r="N2923" i="1"/>
  <c r="O2923" i="1"/>
  <c r="W2923" i="1" s="1"/>
  <c r="P2923" i="1"/>
  <c r="X2923" i="1" s="1"/>
  <c r="N2924" i="1"/>
  <c r="O2924" i="1"/>
  <c r="W2924" i="1" s="1"/>
  <c r="P2924" i="1"/>
  <c r="X2924" i="1" s="1"/>
  <c r="N2925" i="1"/>
  <c r="L2925" i="1" s="1"/>
  <c r="O2925" i="1"/>
  <c r="W2925" i="1" s="1"/>
  <c r="P2925" i="1"/>
  <c r="N2926" i="1"/>
  <c r="O2926" i="1"/>
  <c r="P2926" i="1"/>
  <c r="X2926" i="1" s="1"/>
  <c r="N2927" i="1"/>
  <c r="O2927" i="1"/>
  <c r="W2927" i="1" s="1"/>
  <c r="P2927" i="1"/>
  <c r="X2927" i="1" s="1"/>
  <c r="N2928" i="1"/>
  <c r="L2928" i="1" s="1"/>
  <c r="O2928" i="1"/>
  <c r="P2928" i="1"/>
  <c r="X2928" i="1" s="1"/>
  <c r="N2929" i="1"/>
  <c r="L2929" i="1" s="1"/>
  <c r="O2929" i="1"/>
  <c r="W2929" i="1" s="1"/>
  <c r="P2929" i="1"/>
  <c r="X2929" i="1" s="1"/>
  <c r="N2930" i="1"/>
  <c r="O2930" i="1"/>
  <c r="P2930" i="1"/>
  <c r="X2930" i="1" s="1"/>
  <c r="N2931" i="1"/>
  <c r="O2931" i="1"/>
  <c r="W2931" i="1" s="1"/>
  <c r="P2931" i="1"/>
  <c r="X2931" i="1" s="1"/>
  <c r="N2932" i="1"/>
  <c r="L2932" i="1" s="1"/>
  <c r="O2932" i="1"/>
  <c r="W2932" i="1" s="1"/>
  <c r="P2932" i="1"/>
  <c r="N2933" i="1"/>
  <c r="L2933" i="1" s="1"/>
  <c r="O2933" i="1"/>
  <c r="W2933" i="1" s="1"/>
  <c r="P2933" i="1"/>
  <c r="X2933" i="1" s="1"/>
  <c r="N2934" i="1"/>
  <c r="O2934" i="1"/>
  <c r="W2934" i="1" s="1"/>
  <c r="P2934" i="1"/>
  <c r="X2934" i="1" s="1"/>
  <c r="N2935" i="1"/>
  <c r="O2935" i="1"/>
  <c r="W2935" i="1" s="1"/>
  <c r="P2935" i="1"/>
  <c r="X2935" i="1" s="1"/>
  <c r="N2936" i="1"/>
  <c r="O2936" i="1"/>
  <c r="W2936" i="1" s="1"/>
  <c r="P2936" i="1"/>
  <c r="N2937" i="1"/>
  <c r="L2937" i="1" s="1"/>
  <c r="O2937" i="1"/>
  <c r="W2937" i="1" s="1"/>
  <c r="P2937" i="1"/>
  <c r="N2938" i="1"/>
  <c r="L2938" i="1" s="1"/>
  <c r="Q2938" i="1" s="1"/>
  <c r="O2938" i="1"/>
  <c r="W2938" i="1" s="1"/>
  <c r="P2938" i="1"/>
  <c r="X2938" i="1" s="1"/>
  <c r="N2939" i="1"/>
  <c r="O2939" i="1"/>
  <c r="W2939" i="1" s="1"/>
  <c r="P2939" i="1"/>
  <c r="X2939" i="1" s="1"/>
  <c r="N2940" i="1"/>
  <c r="L2940" i="1" s="1"/>
  <c r="O2940" i="1"/>
  <c r="W2940" i="1" s="1"/>
  <c r="P2940" i="1"/>
  <c r="N2941" i="1"/>
  <c r="L2941" i="1" s="1"/>
  <c r="O2941" i="1"/>
  <c r="P2941" i="1"/>
  <c r="X2941" i="1" s="1"/>
  <c r="N2942" i="1"/>
  <c r="L2942" i="1" s="1"/>
  <c r="O2942" i="1"/>
  <c r="P2942" i="1"/>
  <c r="X2942" i="1" s="1"/>
  <c r="N2943" i="1"/>
  <c r="O2943" i="1"/>
  <c r="W2943" i="1" s="1"/>
  <c r="P2943" i="1"/>
  <c r="X2943" i="1" s="1"/>
  <c r="N2944" i="1"/>
  <c r="L2944" i="1" s="1"/>
  <c r="R2944" i="1" s="1"/>
  <c r="S2944" i="1" s="1"/>
  <c r="T2944" i="1" s="1"/>
  <c r="O2944" i="1"/>
  <c r="P2944" i="1"/>
  <c r="X2944" i="1" s="1"/>
  <c r="N2945" i="1"/>
  <c r="L2945" i="1" s="1"/>
  <c r="Q2945" i="1" s="1"/>
  <c r="O2945" i="1"/>
  <c r="W2945" i="1" s="1"/>
  <c r="P2945" i="1"/>
  <c r="N2946" i="1"/>
  <c r="L2946" i="1" s="1"/>
  <c r="Q2946" i="1" s="1"/>
  <c r="O2946" i="1"/>
  <c r="W2946" i="1" s="1"/>
  <c r="P2946" i="1"/>
  <c r="N2947" i="1"/>
  <c r="O2947" i="1"/>
  <c r="W2947" i="1" s="1"/>
  <c r="P2947" i="1"/>
  <c r="N2948" i="1"/>
  <c r="O2948" i="1"/>
  <c r="P2948" i="1"/>
  <c r="X2948" i="1" s="1"/>
  <c r="N2949" i="1"/>
  <c r="L2949" i="1" s="1"/>
  <c r="O2949" i="1"/>
  <c r="W2949" i="1" s="1"/>
  <c r="P2949" i="1"/>
  <c r="X2949" i="1" s="1"/>
  <c r="N2950" i="1"/>
  <c r="L2950" i="1" s="1"/>
  <c r="R2950" i="1" s="1"/>
  <c r="S2950" i="1" s="1"/>
  <c r="T2950" i="1" s="1"/>
  <c r="O2950" i="1"/>
  <c r="P2950" i="1"/>
  <c r="X2950" i="1" s="1"/>
  <c r="N2951" i="1"/>
  <c r="O2951" i="1"/>
  <c r="W2951" i="1" s="1"/>
  <c r="P2951" i="1"/>
  <c r="X2951" i="1" s="1"/>
  <c r="N2952" i="1"/>
  <c r="O2952" i="1"/>
  <c r="P2952" i="1"/>
  <c r="X2952" i="1" s="1"/>
  <c r="N2953" i="1"/>
  <c r="L2953" i="1" s="1"/>
  <c r="Q2953" i="1" s="1"/>
  <c r="O2953" i="1"/>
  <c r="P2953" i="1"/>
  <c r="X2953" i="1" s="1"/>
  <c r="N2954" i="1"/>
  <c r="O2954" i="1"/>
  <c r="W2954" i="1" s="1"/>
  <c r="P2954" i="1"/>
  <c r="X2954" i="1" s="1"/>
  <c r="N2955" i="1"/>
  <c r="O2955" i="1"/>
  <c r="W2955" i="1" s="1"/>
  <c r="P2955" i="1"/>
  <c r="N2956" i="1"/>
  <c r="O2956" i="1"/>
  <c r="P2956" i="1"/>
  <c r="X2956" i="1" s="1"/>
  <c r="N2957" i="1"/>
  <c r="O2957" i="1"/>
  <c r="P2957" i="1"/>
  <c r="X2957" i="1" s="1"/>
  <c r="W2957" i="1"/>
  <c r="N2958" i="1"/>
  <c r="L2958" i="1" s="1"/>
  <c r="R2958" i="1" s="1"/>
  <c r="S2958" i="1" s="1"/>
  <c r="T2958" i="1" s="1"/>
  <c r="O2958" i="1"/>
  <c r="W2958" i="1" s="1"/>
  <c r="P2958" i="1"/>
  <c r="X2958" i="1" s="1"/>
  <c r="N2959" i="1"/>
  <c r="O2959" i="1"/>
  <c r="P2959" i="1"/>
  <c r="X2959" i="1" s="1"/>
  <c r="N2960" i="1"/>
  <c r="O2960" i="1"/>
  <c r="P2960" i="1"/>
  <c r="X2960" i="1" s="1"/>
  <c r="N2961" i="1"/>
  <c r="O2961" i="1"/>
  <c r="W2961" i="1" s="1"/>
  <c r="P2961" i="1"/>
  <c r="X2961" i="1" s="1"/>
  <c r="N2962" i="1"/>
  <c r="L2962" i="1" s="1"/>
  <c r="Q2962" i="1" s="1"/>
  <c r="O2962" i="1"/>
  <c r="W2962" i="1" s="1"/>
  <c r="P2962" i="1"/>
  <c r="N2963" i="1"/>
  <c r="O2963" i="1"/>
  <c r="W2963" i="1" s="1"/>
  <c r="P2963" i="1"/>
  <c r="X2963" i="1" s="1"/>
  <c r="N2964" i="1"/>
  <c r="L2964" i="1" s="1"/>
  <c r="R2964" i="1" s="1"/>
  <c r="S2964" i="1" s="1"/>
  <c r="T2964" i="1" s="1"/>
  <c r="O2964" i="1"/>
  <c r="W2964" i="1" s="1"/>
  <c r="P2964" i="1"/>
  <c r="X2964" i="1" s="1"/>
  <c r="N2965" i="1"/>
  <c r="L2965" i="1" s="1"/>
  <c r="Q2965" i="1" s="1"/>
  <c r="O2965" i="1"/>
  <c r="W2965" i="1" s="1"/>
  <c r="P2965" i="1"/>
  <c r="X2965" i="1" s="1"/>
  <c r="N2966" i="1"/>
  <c r="L2966" i="1" s="1"/>
  <c r="R2966" i="1" s="1"/>
  <c r="S2966" i="1" s="1"/>
  <c r="T2966" i="1" s="1"/>
  <c r="O2966" i="1"/>
  <c r="P2966" i="1"/>
  <c r="X2966" i="1" s="1"/>
  <c r="N2967" i="1"/>
  <c r="O2967" i="1"/>
  <c r="W2967" i="1" s="1"/>
  <c r="P2967" i="1"/>
  <c r="X2967" i="1" s="1"/>
  <c r="N2968" i="1"/>
  <c r="L2968" i="1" s="1"/>
  <c r="R2968" i="1" s="1"/>
  <c r="S2968" i="1" s="1"/>
  <c r="T2968" i="1" s="1"/>
  <c r="O2968" i="1"/>
  <c r="W2968" i="1" s="1"/>
  <c r="P2968" i="1"/>
  <c r="X2968" i="1" s="1"/>
  <c r="N2969" i="1"/>
  <c r="O2969" i="1"/>
  <c r="W2969" i="1" s="1"/>
  <c r="P2969" i="1"/>
  <c r="N2970" i="1"/>
  <c r="O2970" i="1"/>
  <c r="P2970" i="1"/>
  <c r="X2970" i="1" s="1"/>
  <c r="N2971" i="1"/>
  <c r="O2971" i="1"/>
  <c r="W2971" i="1" s="1"/>
  <c r="P2971" i="1"/>
  <c r="X2971" i="1" s="1"/>
  <c r="N2972" i="1"/>
  <c r="O2972" i="1"/>
  <c r="P2972" i="1"/>
  <c r="X2972" i="1" s="1"/>
  <c r="N2973" i="1"/>
  <c r="O2973" i="1"/>
  <c r="P2973" i="1"/>
  <c r="X2973" i="1" s="1"/>
  <c r="N2974" i="1"/>
  <c r="O2974" i="1"/>
  <c r="P2974" i="1"/>
  <c r="X2974" i="1" s="1"/>
  <c r="N2975" i="1"/>
  <c r="O2975" i="1"/>
  <c r="W2975" i="1" s="1"/>
  <c r="P2975" i="1"/>
  <c r="X2975" i="1" s="1"/>
  <c r="N2976" i="1"/>
  <c r="L2976" i="1" s="1"/>
  <c r="R2976" i="1" s="1"/>
  <c r="S2976" i="1" s="1"/>
  <c r="T2976" i="1" s="1"/>
  <c r="O2976" i="1"/>
  <c r="P2976" i="1"/>
  <c r="X2976" i="1" s="1"/>
  <c r="N2977" i="1"/>
  <c r="O2977" i="1"/>
  <c r="W2977" i="1" s="1"/>
  <c r="P2977" i="1"/>
  <c r="N2978" i="1"/>
  <c r="L2978" i="1" s="1"/>
  <c r="O2978" i="1"/>
  <c r="W2978" i="1" s="1"/>
  <c r="P2978" i="1"/>
  <c r="X2978" i="1" s="1"/>
  <c r="N2979" i="1"/>
  <c r="O2979" i="1"/>
  <c r="W2979" i="1" s="1"/>
  <c r="P2979" i="1"/>
  <c r="N2980" i="1"/>
  <c r="L2980" i="1" s="1"/>
  <c r="O2980" i="1"/>
  <c r="P2980" i="1"/>
  <c r="X2980" i="1" s="1"/>
  <c r="N2981" i="1"/>
  <c r="L2981" i="1" s="1"/>
  <c r="Q2981" i="1" s="1"/>
  <c r="O2981" i="1"/>
  <c r="W2981" i="1" s="1"/>
  <c r="P2981" i="1"/>
  <c r="N2982" i="1"/>
  <c r="O2982" i="1"/>
  <c r="P2982" i="1"/>
  <c r="X2982" i="1" s="1"/>
  <c r="N2983" i="1"/>
  <c r="O2983" i="1"/>
  <c r="P2983" i="1"/>
  <c r="X2983" i="1" s="1"/>
  <c r="N2984" i="1"/>
  <c r="O2984" i="1"/>
  <c r="W2984" i="1" s="1"/>
  <c r="P2984" i="1"/>
  <c r="N2985" i="1"/>
  <c r="O2985" i="1"/>
  <c r="W2985" i="1" s="1"/>
  <c r="P2985" i="1"/>
  <c r="X2985" i="1" s="1"/>
  <c r="N2986" i="1"/>
  <c r="L2986" i="1" s="1"/>
  <c r="O2986" i="1"/>
  <c r="P2986" i="1"/>
  <c r="X2986" i="1" s="1"/>
  <c r="N2987" i="1"/>
  <c r="O2987" i="1"/>
  <c r="W2987" i="1" s="1"/>
  <c r="P2987" i="1"/>
  <c r="N2988" i="1"/>
  <c r="O2988" i="1"/>
  <c r="W2988" i="1" s="1"/>
  <c r="P2988" i="1"/>
  <c r="N2989" i="1"/>
  <c r="L2989" i="1" s="1"/>
  <c r="Q2989" i="1" s="1"/>
  <c r="O2989" i="1"/>
  <c r="W2989" i="1" s="1"/>
  <c r="P2989" i="1"/>
  <c r="X2989" i="1" s="1"/>
  <c r="N2990" i="1"/>
  <c r="L2990" i="1" s="1"/>
  <c r="O2990" i="1"/>
  <c r="P2990" i="1"/>
  <c r="N2991" i="1"/>
  <c r="O2991" i="1"/>
  <c r="W2991" i="1" s="1"/>
  <c r="P2991" i="1"/>
  <c r="X2991" i="1" s="1"/>
  <c r="N2992" i="1"/>
  <c r="L2992" i="1" s="1"/>
  <c r="O2992" i="1"/>
  <c r="P2992" i="1"/>
  <c r="X2992" i="1" s="1"/>
  <c r="N2993" i="1"/>
  <c r="O2993" i="1"/>
  <c r="W2993" i="1" s="1"/>
  <c r="P2993" i="1"/>
  <c r="X2993" i="1" s="1"/>
  <c r="N2994" i="1"/>
  <c r="L2994" i="1" s="1"/>
  <c r="O2994" i="1"/>
  <c r="W2994" i="1" s="1"/>
  <c r="P2994" i="1"/>
  <c r="X2994" i="1" s="1"/>
  <c r="N2995" i="1"/>
  <c r="O2995" i="1"/>
  <c r="W2995" i="1" s="1"/>
  <c r="P2995" i="1"/>
  <c r="N2996" i="1"/>
  <c r="O2996" i="1"/>
  <c r="W2996" i="1" s="1"/>
  <c r="P2996" i="1"/>
  <c r="X2996" i="1" s="1"/>
  <c r="N2997" i="1"/>
  <c r="L2997" i="1" s="1"/>
  <c r="Q2997" i="1" s="1"/>
  <c r="O2997" i="1"/>
  <c r="W2997" i="1" s="1"/>
  <c r="P2997" i="1"/>
  <c r="N2998" i="1"/>
  <c r="O2998" i="1"/>
  <c r="P2998" i="1"/>
  <c r="X2998" i="1" s="1"/>
  <c r="N2999" i="1"/>
  <c r="O2999" i="1"/>
  <c r="W2999" i="1" s="1"/>
  <c r="P2999" i="1"/>
  <c r="X2999" i="1" s="1"/>
  <c r="N3000" i="1"/>
  <c r="O3000" i="1"/>
  <c r="W3000" i="1" s="1"/>
  <c r="P3000" i="1"/>
  <c r="N3001" i="1"/>
  <c r="O3001" i="1"/>
  <c r="W3001" i="1" s="1"/>
  <c r="P3001" i="1"/>
  <c r="N3002" i="1"/>
  <c r="O3002" i="1"/>
  <c r="P3002" i="1"/>
  <c r="X3002" i="1" s="1"/>
  <c r="N3003" i="1"/>
  <c r="O3003" i="1"/>
  <c r="W3003" i="1" s="1"/>
  <c r="P3003" i="1"/>
  <c r="N3004" i="1"/>
  <c r="O3004" i="1"/>
  <c r="P3004" i="1"/>
  <c r="X3004" i="1" s="1"/>
  <c r="N3005" i="1"/>
  <c r="L3005" i="1" s="1"/>
  <c r="Q3005" i="1" s="1"/>
  <c r="O3005" i="1"/>
  <c r="W3005" i="1" s="1"/>
  <c r="P3005" i="1"/>
  <c r="X3005" i="1" s="1"/>
  <c r="N3006" i="1"/>
  <c r="O3006" i="1"/>
  <c r="P3006" i="1"/>
  <c r="X3006" i="1" s="1"/>
  <c r="N3007" i="1"/>
  <c r="O3007" i="1"/>
  <c r="W3007" i="1" s="1"/>
  <c r="P3007" i="1"/>
  <c r="X3007" i="1" s="1"/>
  <c r="N3008" i="1"/>
  <c r="L3008" i="1" s="1"/>
  <c r="O3008" i="1"/>
  <c r="W3008" i="1" s="1"/>
  <c r="P3008" i="1"/>
  <c r="X3008" i="1" s="1"/>
  <c r="N3009" i="1"/>
  <c r="O3009" i="1"/>
  <c r="W3009" i="1" s="1"/>
  <c r="P3009" i="1"/>
  <c r="X3009" i="1" s="1"/>
  <c r="N3010" i="1"/>
  <c r="L3010" i="1" s="1"/>
  <c r="O3010" i="1"/>
  <c r="P3010" i="1"/>
  <c r="X3010" i="1" s="1"/>
  <c r="N3011" i="1"/>
  <c r="O3011" i="1"/>
  <c r="P3011" i="1"/>
  <c r="X3011" i="1" s="1"/>
  <c r="N3012" i="1"/>
  <c r="O3012" i="1"/>
  <c r="P3012" i="1"/>
  <c r="N3013" i="1"/>
  <c r="O3013" i="1"/>
  <c r="W3013" i="1" s="1"/>
  <c r="P3013" i="1"/>
  <c r="X3013" i="1" s="1"/>
  <c r="N3014" i="1"/>
  <c r="O3014" i="1"/>
  <c r="W3014" i="1" s="1"/>
  <c r="P3014" i="1"/>
  <c r="N3015" i="1"/>
  <c r="O3015" i="1"/>
  <c r="P3015" i="1"/>
  <c r="X3015" i="1" s="1"/>
  <c r="N3016" i="1"/>
  <c r="O3016" i="1"/>
  <c r="P3016" i="1"/>
  <c r="X3016" i="1" s="1"/>
  <c r="N3017" i="1"/>
  <c r="O3017" i="1"/>
  <c r="P3017" i="1"/>
  <c r="X3017" i="1" s="1"/>
  <c r="N3018" i="1"/>
  <c r="L3018" i="1" s="1"/>
  <c r="Q3018" i="1" s="1"/>
  <c r="O3018" i="1"/>
  <c r="P3018" i="1"/>
  <c r="X3018" i="1" s="1"/>
  <c r="N3019" i="1"/>
  <c r="L3019" i="1" s="1"/>
  <c r="O3019" i="1"/>
  <c r="W3019" i="1" s="1"/>
  <c r="P3019" i="1"/>
  <c r="X3019" i="1" s="1"/>
  <c r="N3020" i="1"/>
  <c r="O3020" i="1"/>
  <c r="W3020" i="1" s="1"/>
  <c r="P3020" i="1"/>
  <c r="X3020" i="1" s="1"/>
  <c r="N3021" i="1"/>
  <c r="O3021" i="1"/>
  <c r="W3021" i="1" s="1"/>
  <c r="P3021" i="1"/>
  <c r="X3021" i="1" s="1"/>
  <c r="N3022" i="1"/>
  <c r="O3022" i="1"/>
  <c r="W3022" i="1" s="1"/>
  <c r="P3022" i="1"/>
  <c r="X3022" i="1" s="1"/>
  <c r="N3023" i="1"/>
  <c r="O3023" i="1"/>
  <c r="W3023" i="1" s="1"/>
  <c r="P3023" i="1"/>
  <c r="N3024" i="1"/>
  <c r="O3024" i="1"/>
  <c r="P3024" i="1"/>
  <c r="X3024" i="1" s="1"/>
  <c r="N3025" i="1"/>
  <c r="O3025" i="1"/>
  <c r="W3025" i="1" s="1"/>
  <c r="P3025" i="1"/>
  <c r="N3026" i="1"/>
  <c r="L3026" i="1" s="1"/>
  <c r="Q3026" i="1" s="1"/>
  <c r="O3026" i="1"/>
  <c r="W3026" i="1" s="1"/>
  <c r="P3026" i="1"/>
  <c r="X3026" i="1" s="1"/>
  <c r="N3027" i="1"/>
  <c r="L3027" i="1" s="1"/>
  <c r="O3027" i="1"/>
  <c r="W3027" i="1" s="1"/>
  <c r="P3027" i="1"/>
  <c r="N3028" i="1"/>
  <c r="O3028" i="1"/>
  <c r="W3028" i="1" s="1"/>
  <c r="P3028" i="1"/>
  <c r="X3028" i="1" s="1"/>
  <c r="N3029" i="1"/>
  <c r="O3029" i="1"/>
  <c r="P3029" i="1"/>
  <c r="X3029" i="1" s="1"/>
  <c r="N3030" i="1"/>
  <c r="L3030" i="1" s="1"/>
  <c r="O3030" i="1"/>
  <c r="W3030" i="1" s="1"/>
  <c r="P3030" i="1"/>
  <c r="N3031" i="1"/>
  <c r="O3031" i="1"/>
  <c r="W3031" i="1" s="1"/>
  <c r="P3031" i="1"/>
  <c r="N3032" i="1"/>
  <c r="O3032" i="1"/>
  <c r="W3032" i="1" s="1"/>
  <c r="P3032" i="1"/>
  <c r="X3032" i="1" s="1"/>
  <c r="N3033" i="1"/>
  <c r="O3033" i="1"/>
  <c r="W3033" i="1" s="1"/>
  <c r="P3033" i="1"/>
  <c r="N3034" i="1"/>
  <c r="O3034" i="1"/>
  <c r="P3034" i="1"/>
  <c r="X3034" i="1" s="1"/>
  <c r="N3035" i="1"/>
  <c r="O3035" i="1"/>
  <c r="P3035" i="1"/>
  <c r="N3036" i="1"/>
  <c r="O3036" i="1"/>
  <c r="P3036" i="1"/>
  <c r="X3036" i="1" s="1"/>
  <c r="N3037" i="1"/>
  <c r="L3037" i="1" s="1"/>
  <c r="O3037" i="1"/>
  <c r="P3037" i="1"/>
  <c r="X3037" i="1" s="1"/>
  <c r="N3038" i="1"/>
  <c r="O3038" i="1"/>
  <c r="W3038" i="1" s="1"/>
  <c r="P3038" i="1"/>
  <c r="N3039" i="1"/>
  <c r="O3039" i="1"/>
  <c r="P3039" i="1"/>
  <c r="X3039" i="1" s="1"/>
  <c r="N3040" i="1"/>
  <c r="O3040" i="1"/>
  <c r="W3040" i="1" s="1"/>
  <c r="P3040" i="1"/>
  <c r="X3040" i="1" s="1"/>
  <c r="N3041" i="1"/>
  <c r="O3041" i="1"/>
  <c r="W3041" i="1" s="1"/>
  <c r="P3041" i="1"/>
  <c r="N3042" i="1"/>
  <c r="O3042" i="1"/>
  <c r="W3042" i="1" s="1"/>
  <c r="P3042" i="1"/>
  <c r="X3042" i="1" s="1"/>
  <c r="N3043" i="1"/>
  <c r="O3043" i="1"/>
  <c r="W3043" i="1" s="1"/>
  <c r="P3043" i="1"/>
  <c r="X3043" i="1" s="1"/>
  <c r="N3044" i="1"/>
  <c r="O3044" i="1"/>
  <c r="P3044" i="1"/>
  <c r="X3044" i="1" s="1"/>
  <c r="N3045" i="1"/>
  <c r="L3045" i="1" s="1"/>
  <c r="O3045" i="1"/>
  <c r="P3045" i="1"/>
  <c r="X3045" i="1" s="1"/>
  <c r="N3046" i="1"/>
  <c r="L3046" i="1" s="1"/>
  <c r="O3046" i="1"/>
  <c r="W3046" i="1" s="1"/>
  <c r="P3046" i="1"/>
  <c r="X3046" i="1" s="1"/>
  <c r="N3047" i="1"/>
  <c r="O3047" i="1"/>
  <c r="P3047" i="1"/>
  <c r="X3047" i="1" s="1"/>
  <c r="N3048" i="1"/>
  <c r="O3048" i="1"/>
  <c r="P3048" i="1"/>
  <c r="X3048" i="1" s="1"/>
  <c r="N3049" i="1"/>
  <c r="O3049" i="1"/>
  <c r="W3049" i="1" s="1"/>
  <c r="P3049" i="1"/>
  <c r="N3050" i="1"/>
  <c r="L3050" i="1" s="1"/>
  <c r="Q3050" i="1" s="1"/>
  <c r="O3050" i="1"/>
  <c r="P3050" i="1"/>
  <c r="X3050" i="1"/>
  <c r="N3051" i="1"/>
  <c r="L3051" i="1" s="1"/>
  <c r="Q3051" i="1" s="1"/>
  <c r="O3051" i="1"/>
  <c r="P3051" i="1"/>
  <c r="X3051" i="1" s="1"/>
  <c r="N3052" i="1"/>
  <c r="O3052" i="1"/>
  <c r="W3052" i="1" s="1"/>
  <c r="P3052" i="1"/>
  <c r="N3053" i="1"/>
  <c r="L3053" i="1" s="1"/>
  <c r="O3053" i="1"/>
  <c r="W3053" i="1" s="1"/>
  <c r="P3053" i="1"/>
  <c r="X3053" i="1" s="1"/>
  <c r="N3054" i="1"/>
  <c r="L3054" i="1" s="1"/>
  <c r="O3054" i="1"/>
  <c r="W3054" i="1" s="1"/>
  <c r="P3054" i="1"/>
  <c r="N3055" i="1"/>
  <c r="O3055" i="1"/>
  <c r="P3055" i="1"/>
  <c r="X3055" i="1" s="1"/>
  <c r="N3056" i="1"/>
  <c r="L3056" i="1" s="1"/>
  <c r="Q3056" i="1" s="1"/>
  <c r="O3056" i="1"/>
  <c r="P3056" i="1"/>
  <c r="X3056" i="1" s="1"/>
  <c r="N3057" i="1"/>
  <c r="O3057" i="1"/>
  <c r="P3057" i="1"/>
  <c r="N3058" i="1"/>
  <c r="L3058" i="1" s="1"/>
  <c r="O3058" i="1"/>
  <c r="P3058" i="1"/>
  <c r="X3058" i="1" s="1"/>
  <c r="N3059" i="1"/>
  <c r="L3059" i="1" s="1"/>
  <c r="Q3059" i="1" s="1"/>
  <c r="O3059" i="1"/>
  <c r="W3059" i="1" s="1"/>
  <c r="P3059" i="1"/>
  <c r="N3060" i="1"/>
  <c r="O3060" i="1"/>
  <c r="W3060" i="1" s="1"/>
  <c r="P3060" i="1"/>
  <c r="X3060" i="1" s="1"/>
  <c r="N3061" i="1"/>
  <c r="L3061" i="1" s="1"/>
  <c r="O3061" i="1"/>
  <c r="P3061" i="1"/>
  <c r="X3061" i="1" s="1"/>
  <c r="N3062" i="1"/>
  <c r="O3062" i="1"/>
  <c r="W3062" i="1" s="1"/>
  <c r="P3062" i="1"/>
  <c r="N3063" i="1"/>
  <c r="O3063" i="1"/>
  <c r="W3063" i="1" s="1"/>
  <c r="P3063" i="1"/>
  <c r="X3063" i="1" s="1"/>
  <c r="N3064" i="1"/>
  <c r="L3064" i="1" s="1"/>
  <c r="Q3064" i="1" s="1"/>
  <c r="O3064" i="1"/>
  <c r="W3064" i="1" s="1"/>
  <c r="P3064" i="1"/>
  <c r="X3064" i="1" s="1"/>
  <c r="N3065" i="1"/>
  <c r="O3065" i="1"/>
  <c r="W3065" i="1" s="1"/>
  <c r="P3065" i="1"/>
  <c r="N3066" i="1"/>
  <c r="L3066" i="1" s="1"/>
  <c r="O3066" i="1"/>
  <c r="P3066" i="1"/>
  <c r="N3067" i="1"/>
  <c r="L3067" i="1" s="1"/>
  <c r="Q3067" i="1" s="1"/>
  <c r="O3067" i="1"/>
  <c r="W3067" i="1" s="1"/>
  <c r="P3067" i="1"/>
  <c r="N3068" i="1"/>
  <c r="O3068" i="1"/>
  <c r="P3068" i="1"/>
  <c r="X3068" i="1" s="1"/>
  <c r="N3069" i="1"/>
  <c r="O3069" i="1"/>
  <c r="P3069" i="1"/>
  <c r="X3069" i="1" s="1"/>
  <c r="N3070" i="1"/>
  <c r="L3070" i="1" s="1"/>
  <c r="O3070" i="1"/>
  <c r="W3070" i="1" s="1"/>
  <c r="P3070" i="1"/>
  <c r="X3070" i="1" s="1"/>
  <c r="N3071" i="1"/>
  <c r="O3071" i="1"/>
  <c r="W3071" i="1" s="1"/>
  <c r="P3071" i="1"/>
  <c r="X3071" i="1" s="1"/>
  <c r="N3072" i="1"/>
  <c r="O3072" i="1"/>
  <c r="W3072" i="1" s="1"/>
  <c r="P3072" i="1"/>
  <c r="X3072" i="1" s="1"/>
  <c r="N3073" i="1"/>
  <c r="O3073" i="1"/>
  <c r="W3073" i="1" s="1"/>
  <c r="P3073" i="1"/>
  <c r="N3074" i="1"/>
  <c r="O3074" i="1"/>
  <c r="W3074" i="1" s="1"/>
  <c r="P3074" i="1"/>
  <c r="X3074" i="1" s="1"/>
  <c r="N3075" i="1"/>
  <c r="L3075" i="1" s="1"/>
  <c r="Q3075" i="1" s="1"/>
  <c r="O3075" i="1"/>
  <c r="W3075" i="1" s="1"/>
  <c r="P3075" i="1"/>
  <c r="N3076" i="1"/>
  <c r="O3076" i="1"/>
  <c r="P3076" i="1"/>
  <c r="X3076" i="1" s="1"/>
  <c r="N3077" i="1"/>
  <c r="O3077" i="1"/>
  <c r="P3077" i="1"/>
  <c r="X3077" i="1" s="1"/>
  <c r="N3078" i="1"/>
  <c r="L3078" i="1" s="1"/>
  <c r="O3078" i="1"/>
  <c r="W3078" i="1" s="1"/>
  <c r="P3078" i="1"/>
  <c r="N3079" i="1"/>
  <c r="O3079" i="1"/>
  <c r="W3079" i="1" s="1"/>
  <c r="P3079" i="1"/>
  <c r="X3079" i="1" s="1"/>
  <c r="N3080" i="1"/>
  <c r="O3080" i="1"/>
  <c r="P3080" i="1"/>
  <c r="X3080" i="1" s="1"/>
  <c r="N3081" i="1"/>
  <c r="O3081" i="1"/>
  <c r="W3081" i="1" s="1"/>
  <c r="P3081" i="1"/>
  <c r="N3082" i="1"/>
  <c r="L3082" i="1" s="1"/>
  <c r="O3082" i="1"/>
  <c r="P3082" i="1"/>
  <c r="X3082" i="1" s="1"/>
  <c r="N3083" i="1"/>
  <c r="O3083" i="1"/>
  <c r="P3083" i="1"/>
  <c r="X3083" i="1" s="1"/>
  <c r="N3084" i="1"/>
  <c r="O3084" i="1"/>
  <c r="P3084" i="1"/>
  <c r="X3084" i="1" s="1"/>
  <c r="N3085" i="1"/>
  <c r="L3085" i="1" s="1"/>
  <c r="O3085" i="1"/>
  <c r="W3085" i="1" s="1"/>
  <c r="P3085" i="1"/>
  <c r="X3085" i="1" s="1"/>
  <c r="N3086" i="1"/>
  <c r="O3086" i="1"/>
  <c r="W3086" i="1" s="1"/>
  <c r="P3086" i="1"/>
  <c r="N3087" i="1"/>
  <c r="O3087" i="1"/>
  <c r="W3087" i="1" s="1"/>
  <c r="P3087" i="1"/>
  <c r="X3087" i="1" s="1"/>
  <c r="N3088" i="1"/>
  <c r="O3088" i="1"/>
  <c r="P3088" i="1"/>
  <c r="X3088" i="1" s="1"/>
  <c r="N3089" i="1"/>
  <c r="O3089" i="1"/>
  <c r="W3089" i="1" s="1"/>
  <c r="P3089" i="1"/>
  <c r="N3090" i="1"/>
  <c r="O3090" i="1"/>
  <c r="P3090" i="1"/>
  <c r="X3090" i="1" s="1"/>
  <c r="N3091" i="1"/>
  <c r="O3091" i="1"/>
  <c r="W3091" i="1" s="1"/>
  <c r="P3091" i="1"/>
  <c r="N3092" i="1"/>
  <c r="O3092" i="1"/>
  <c r="P3092" i="1"/>
  <c r="X3092" i="1" s="1"/>
  <c r="N3093" i="1"/>
  <c r="L3093" i="1" s="1"/>
  <c r="O3093" i="1"/>
  <c r="P3093" i="1"/>
  <c r="X3093" i="1" s="1"/>
  <c r="N3094" i="1"/>
  <c r="L3094" i="1" s="1"/>
  <c r="O3094" i="1"/>
  <c r="P3094" i="1"/>
  <c r="N3095" i="1"/>
  <c r="O3095" i="1"/>
  <c r="P3095" i="1"/>
  <c r="X3095" i="1" s="1"/>
  <c r="N3096" i="1"/>
  <c r="O3096" i="1"/>
  <c r="W3096" i="1" s="1"/>
  <c r="P3096" i="1"/>
  <c r="X3096" i="1" s="1"/>
  <c r="N3097" i="1"/>
  <c r="O3097" i="1"/>
  <c r="W3097" i="1" s="1"/>
  <c r="P3097" i="1"/>
  <c r="N3098" i="1"/>
  <c r="O3098" i="1"/>
  <c r="P3098" i="1"/>
  <c r="X3098" i="1" s="1"/>
  <c r="N3099" i="1"/>
  <c r="L3099" i="1" s="1"/>
  <c r="O3099" i="1"/>
  <c r="W3099" i="1" s="1"/>
  <c r="P3099" i="1"/>
  <c r="N3100" i="1"/>
  <c r="O3100" i="1"/>
  <c r="W3100" i="1" s="1"/>
  <c r="P3100" i="1"/>
  <c r="X3100" i="1" s="1"/>
  <c r="N3101" i="1"/>
  <c r="L3101" i="1" s="1"/>
  <c r="O3101" i="1"/>
  <c r="P3101" i="1"/>
  <c r="X3101" i="1" s="1"/>
  <c r="N3102" i="1"/>
  <c r="L3102" i="1" s="1"/>
  <c r="O3102" i="1"/>
  <c r="P3102" i="1"/>
  <c r="N3103" i="1"/>
  <c r="O3103" i="1"/>
  <c r="P3103" i="1"/>
  <c r="X3103" i="1" s="1"/>
  <c r="N3104" i="1"/>
  <c r="O3104" i="1"/>
  <c r="W3104" i="1" s="1"/>
  <c r="P3104" i="1"/>
  <c r="X3104" i="1" s="1"/>
  <c r="N3105" i="1"/>
  <c r="O3105" i="1"/>
  <c r="W3105" i="1" s="1"/>
  <c r="P3105" i="1"/>
  <c r="N3106" i="1"/>
  <c r="L3106" i="1" s="1"/>
  <c r="O3106" i="1"/>
  <c r="P3106" i="1"/>
  <c r="X3106" i="1" s="1"/>
  <c r="N3107" i="1"/>
  <c r="O3107" i="1"/>
  <c r="W3107" i="1" s="1"/>
  <c r="P3107" i="1"/>
  <c r="N3108" i="1"/>
  <c r="O3108" i="1"/>
  <c r="P3108" i="1"/>
  <c r="X3108" i="1" s="1"/>
  <c r="N3109" i="1"/>
  <c r="O3109" i="1"/>
  <c r="W3109" i="1" s="1"/>
  <c r="P3109" i="1"/>
  <c r="X3109" i="1" s="1"/>
  <c r="N3110" i="1"/>
  <c r="L3110" i="1" s="1"/>
  <c r="O3110" i="1"/>
  <c r="W3110" i="1" s="1"/>
  <c r="P3110" i="1"/>
  <c r="X3110" i="1" s="1"/>
  <c r="N3111" i="1"/>
  <c r="O3111" i="1"/>
  <c r="P3111" i="1"/>
  <c r="X3111" i="1" s="1"/>
  <c r="N3112" i="1"/>
  <c r="L3112" i="1" s="1"/>
  <c r="O3112" i="1"/>
  <c r="W3112" i="1" s="1"/>
  <c r="P3112" i="1"/>
  <c r="X3112" i="1" s="1"/>
  <c r="N3113" i="1"/>
  <c r="O3113" i="1"/>
  <c r="W3113" i="1" s="1"/>
  <c r="P3113" i="1"/>
  <c r="N3114" i="1"/>
  <c r="O3114" i="1"/>
  <c r="P3114" i="1"/>
  <c r="X3114" i="1" s="1"/>
  <c r="N3115" i="1"/>
  <c r="O3115" i="1"/>
  <c r="W3115" i="1" s="1"/>
  <c r="P3115" i="1"/>
  <c r="X3115" i="1" s="1"/>
  <c r="N3116" i="1"/>
  <c r="O3116" i="1"/>
  <c r="W3116" i="1" s="1"/>
  <c r="P3116" i="1"/>
  <c r="X3116" i="1" s="1"/>
  <c r="N3117" i="1"/>
  <c r="O3117" i="1"/>
  <c r="P3117" i="1"/>
  <c r="X3117" i="1" s="1"/>
  <c r="N3118" i="1"/>
  <c r="O3118" i="1"/>
  <c r="P3118" i="1"/>
  <c r="X3118" i="1" s="1"/>
  <c r="N3119" i="1"/>
  <c r="O3119" i="1"/>
  <c r="W3119" i="1" s="1"/>
  <c r="P3119" i="1"/>
  <c r="N3120" i="1"/>
  <c r="O3120" i="1"/>
  <c r="W3120" i="1" s="1"/>
  <c r="P3120" i="1"/>
  <c r="X3120" i="1" s="1"/>
  <c r="N3121" i="1"/>
  <c r="O3121" i="1"/>
  <c r="W3121" i="1" s="1"/>
  <c r="P3121" i="1"/>
  <c r="X3121" i="1" s="1"/>
  <c r="N3122" i="1"/>
  <c r="O3122" i="1"/>
  <c r="W3122" i="1" s="1"/>
  <c r="P3122" i="1"/>
  <c r="N3123" i="1"/>
  <c r="L3123" i="1" s="1"/>
  <c r="O3123" i="1"/>
  <c r="W3123" i="1" s="1"/>
  <c r="P3123" i="1"/>
  <c r="N3124" i="1"/>
  <c r="O3124" i="1"/>
  <c r="W3124" i="1" s="1"/>
  <c r="P3124" i="1"/>
  <c r="X3124" i="1" s="1"/>
  <c r="N3125" i="1"/>
  <c r="L3125" i="1" s="1"/>
  <c r="O3125" i="1"/>
  <c r="P3125" i="1"/>
  <c r="X3125" i="1" s="1"/>
  <c r="N3126" i="1"/>
  <c r="L3126" i="1" s="1"/>
  <c r="O3126" i="1"/>
  <c r="P3126" i="1"/>
  <c r="N3127" i="1"/>
  <c r="O3127" i="1"/>
  <c r="P3127" i="1"/>
  <c r="X3127" i="1" s="1"/>
  <c r="N3128" i="1"/>
  <c r="O3128" i="1"/>
  <c r="W3128" i="1" s="1"/>
  <c r="P3128" i="1"/>
  <c r="X3128" i="1" s="1"/>
  <c r="N3129" i="1"/>
  <c r="O3129" i="1"/>
  <c r="W3129" i="1" s="1"/>
  <c r="P3129" i="1"/>
  <c r="N3130" i="1"/>
  <c r="L3130" i="1" s="1"/>
  <c r="R3130" i="1" s="1"/>
  <c r="S3130" i="1" s="1"/>
  <c r="T3130" i="1" s="1"/>
  <c r="O3130" i="1"/>
  <c r="P3130" i="1"/>
  <c r="X3130" i="1" s="1"/>
  <c r="N3131" i="1"/>
  <c r="O3131" i="1"/>
  <c r="W3131" i="1" s="1"/>
  <c r="P3131" i="1"/>
  <c r="N3132" i="1"/>
  <c r="O3132" i="1"/>
  <c r="P3132" i="1"/>
  <c r="X3132" i="1" s="1"/>
  <c r="N3133" i="1"/>
  <c r="O3133" i="1"/>
  <c r="W3133" i="1" s="1"/>
  <c r="P3133" i="1"/>
  <c r="X3133" i="1" s="1"/>
  <c r="N3134" i="1"/>
  <c r="O3134" i="1"/>
  <c r="W3134" i="1" s="1"/>
  <c r="P3134" i="1"/>
  <c r="X3134" i="1" s="1"/>
  <c r="N3135" i="1"/>
  <c r="O3135" i="1"/>
  <c r="P3135" i="1"/>
  <c r="X3135" i="1" s="1"/>
  <c r="N3136" i="1"/>
  <c r="O3136" i="1"/>
  <c r="W3136" i="1" s="1"/>
  <c r="P3136" i="1"/>
  <c r="X3136" i="1" s="1"/>
  <c r="N3137" i="1"/>
  <c r="O3137" i="1"/>
  <c r="W3137" i="1" s="1"/>
  <c r="P3137" i="1"/>
  <c r="X3137" i="1" s="1"/>
  <c r="N3138" i="1"/>
  <c r="O3138" i="1"/>
  <c r="W3138" i="1" s="1"/>
  <c r="P3138" i="1"/>
  <c r="X3138" i="1" s="1"/>
  <c r="N3139" i="1"/>
  <c r="O3139" i="1"/>
  <c r="P3139" i="1"/>
  <c r="X3139" i="1" s="1"/>
  <c r="N3140" i="1"/>
  <c r="O3140" i="1"/>
  <c r="W3140" i="1" s="1"/>
  <c r="P3140" i="1"/>
  <c r="X3140" i="1" s="1"/>
  <c r="N3141" i="1"/>
  <c r="O3141" i="1"/>
  <c r="P3141" i="1"/>
  <c r="N3142" i="1"/>
  <c r="O3142" i="1"/>
  <c r="W3142" i="1" s="1"/>
  <c r="P3142" i="1"/>
  <c r="X3142" i="1" s="1"/>
  <c r="N3143" i="1"/>
  <c r="O3143" i="1"/>
  <c r="W3143" i="1" s="1"/>
  <c r="P3143" i="1"/>
  <c r="X3143" i="1"/>
  <c r="N3144" i="1"/>
  <c r="O3144" i="1"/>
  <c r="P3144" i="1"/>
  <c r="X3144" i="1" s="1"/>
  <c r="N3145" i="1"/>
  <c r="O3145" i="1"/>
  <c r="P3145" i="1"/>
  <c r="X3145" i="1" s="1"/>
  <c r="N3146" i="1"/>
  <c r="O3146" i="1"/>
  <c r="W3146" i="1" s="1"/>
  <c r="P3146" i="1"/>
  <c r="X3146" i="1" s="1"/>
  <c r="N3147" i="1"/>
  <c r="O3147" i="1"/>
  <c r="W3147" i="1" s="1"/>
  <c r="P3147" i="1"/>
  <c r="N3148" i="1"/>
  <c r="O3148" i="1"/>
  <c r="W3148" i="1" s="1"/>
  <c r="P3148" i="1"/>
  <c r="X3148" i="1" s="1"/>
  <c r="N3149" i="1"/>
  <c r="O3149" i="1"/>
  <c r="W3149" i="1" s="1"/>
  <c r="P3149" i="1"/>
  <c r="N3150" i="1"/>
  <c r="O3150" i="1"/>
  <c r="W3150" i="1" s="1"/>
  <c r="P3150" i="1"/>
  <c r="X3150" i="1" s="1"/>
  <c r="N3151" i="1"/>
  <c r="O3151" i="1"/>
  <c r="P3151" i="1"/>
  <c r="X3151" i="1" s="1"/>
  <c r="N3152" i="1"/>
  <c r="L3152" i="1" s="1"/>
  <c r="O3152" i="1"/>
  <c r="W3152" i="1" s="1"/>
  <c r="P3152" i="1"/>
  <c r="X3152" i="1" s="1"/>
  <c r="N3153" i="1"/>
  <c r="O3153" i="1"/>
  <c r="W3153" i="1" s="1"/>
  <c r="P3153" i="1"/>
  <c r="N3154" i="1"/>
  <c r="O3154" i="1"/>
  <c r="P3154" i="1"/>
  <c r="X3154" i="1" s="1"/>
  <c r="N3155" i="1"/>
  <c r="O3155" i="1"/>
  <c r="W3155" i="1" s="1"/>
  <c r="P3155" i="1"/>
  <c r="X3155" i="1" s="1"/>
  <c r="N3156" i="1"/>
  <c r="O3156" i="1"/>
  <c r="W3156" i="1" s="1"/>
  <c r="P3156" i="1"/>
  <c r="X3156" i="1" s="1"/>
  <c r="N3157" i="1"/>
  <c r="O3157" i="1"/>
  <c r="W3157" i="1" s="1"/>
  <c r="P3157" i="1"/>
  <c r="X3157" i="1" s="1"/>
  <c r="N3158" i="1"/>
  <c r="O3158" i="1"/>
  <c r="W3158" i="1" s="1"/>
  <c r="P3158" i="1"/>
  <c r="X3158" i="1" s="1"/>
  <c r="N3159" i="1"/>
  <c r="O3159" i="1"/>
  <c r="P3159" i="1"/>
  <c r="X3159" i="1" s="1"/>
  <c r="N3160" i="1"/>
  <c r="L3160" i="1" s="1"/>
  <c r="Q3160" i="1" s="1"/>
  <c r="O3160" i="1"/>
  <c r="P3160" i="1"/>
  <c r="X3160" i="1" s="1"/>
  <c r="N3161" i="1"/>
  <c r="O3161" i="1"/>
  <c r="W3161" i="1" s="1"/>
  <c r="P3161" i="1"/>
  <c r="N3162" i="1"/>
  <c r="O3162" i="1"/>
  <c r="W3162" i="1" s="1"/>
  <c r="P3162" i="1"/>
  <c r="X3162" i="1" s="1"/>
  <c r="N3163" i="1"/>
  <c r="O3163" i="1"/>
  <c r="W3163" i="1" s="1"/>
  <c r="P3163" i="1"/>
  <c r="N3164" i="1"/>
  <c r="O3164" i="1"/>
  <c r="P3164" i="1"/>
  <c r="X3164" i="1" s="1"/>
  <c r="N3165" i="1"/>
  <c r="L3165" i="1" s="1"/>
  <c r="O3165" i="1"/>
  <c r="P3165" i="1"/>
  <c r="X3165" i="1" s="1"/>
  <c r="N3166" i="1"/>
  <c r="L3166" i="1" s="1"/>
  <c r="O3166" i="1"/>
  <c r="P3166" i="1"/>
  <c r="X3166" i="1" s="1"/>
  <c r="N3167" i="1"/>
  <c r="O3167" i="1"/>
  <c r="W3167" i="1" s="1"/>
  <c r="P3167" i="1"/>
  <c r="X3167" i="1" s="1"/>
  <c r="N3168" i="1"/>
  <c r="O3168" i="1"/>
  <c r="W3168" i="1" s="1"/>
  <c r="P3168" i="1"/>
  <c r="X3168" i="1" s="1"/>
  <c r="N3169" i="1"/>
  <c r="O3169" i="1"/>
  <c r="P3169" i="1"/>
  <c r="N3170" i="1"/>
  <c r="L3170" i="1" s="1"/>
  <c r="R3170" i="1" s="1"/>
  <c r="S3170" i="1" s="1"/>
  <c r="T3170" i="1" s="1"/>
  <c r="O3170" i="1"/>
  <c r="P3170" i="1"/>
  <c r="X3170" i="1" s="1"/>
  <c r="N3171" i="1"/>
  <c r="L3171" i="1" s="1"/>
  <c r="Q3171" i="1" s="1"/>
  <c r="O3171" i="1"/>
  <c r="W3171" i="1" s="1"/>
  <c r="P3171" i="1"/>
  <c r="N3172" i="1"/>
  <c r="O3172" i="1"/>
  <c r="P3172" i="1"/>
  <c r="X3172" i="1" s="1"/>
  <c r="N3173" i="1"/>
  <c r="O3173" i="1"/>
  <c r="W3173" i="1" s="1"/>
  <c r="P3173" i="1"/>
  <c r="N3174" i="1"/>
  <c r="L3174" i="1" s="1"/>
  <c r="O3174" i="1"/>
  <c r="W3174" i="1" s="1"/>
  <c r="P3174" i="1"/>
  <c r="N3175" i="1"/>
  <c r="O3175" i="1"/>
  <c r="W3175" i="1" s="1"/>
  <c r="P3175" i="1"/>
  <c r="X3175" i="1" s="1"/>
  <c r="N3176" i="1"/>
  <c r="O3176" i="1"/>
  <c r="W3176" i="1" s="1"/>
  <c r="P3176" i="1"/>
  <c r="X3176" i="1" s="1"/>
  <c r="N3177" i="1"/>
  <c r="O3177" i="1"/>
  <c r="W3177" i="1" s="1"/>
  <c r="P3177" i="1"/>
  <c r="N3178" i="1"/>
  <c r="O3178" i="1"/>
  <c r="W3178" i="1" s="1"/>
  <c r="P3178" i="1"/>
  <c r="X3178" i="1" s="1"/>
  <c r="N3179" i="1"/>
  <c r="L3179" i="1" s="1"/>
  <c r="Q3179" i="1" s="1"/>
  <c r="O3179" i="1"/>
  <c r="W3179" i="1" s="1"/>
  <c r="P3179" i="1"/>
  <c r="N3180" i="1"/>
  <c r="O3180" i="1"/>
  <c r="P3180" i="1"/>
  <c r="X3180" i="1" s="1"/>
  <c r="N3181" i="1"/>
  <c r="O3181" i="1"/>
  <c r="W3181" i="1" s="1"/>
  <c r="P3181" i="1"/>
  <c r="N3182" i="1"/>
  <c r="L3182" i="1" s="1"/>
  <c r="O3182" i="1"/>
  <c r="W3182" i="1" s="1"/>
  <c r="P3182" i="1"/>
  <c r="N3183" i="1"/>
  <c r="O3183" i="1"/>
  <c r="P3183" i="1"/>
  <c r="X3183" i="1" s="1"/>
  <c r="N3184" i="1"/>
  <c r="O3184" i="1"/>
  <c r="W3184" i="1" s="1"/>
  <c r="P3184" i="1"/>
  <c r="X3184" i="1" s="1"/>
  <c r="N3185" i="1"/>
  <c r="O3185" i="1"/>
  <c r="W3185" i="1" s="1"/>
  <c r="P3185" i="1"/>
  <c r="N3186" i="1"/>
  <c r="O3186" i="1"/>
  <c r="W3186" i="1" s="1"/>
  <c r="P3186" i="1"/>
  <c r="X3186" i="1" s="1"/>
  <c r="N3187" i="1"/>
  <c r="O3187" i="1"/>
  <c r="P3187" i="1"/>
  <c r="N3188" i="1"/>
  <c r="O3188" i="1"/>
  <c r="W3188" i="1" s="1"/>
  <c r="P3188" i="1"/>
  <c r="X3188" i="1" s="1"/>
  <c r="N3189" i="1"/>
  <c r="O3189" i="1"/>
  <c r="W3189" i="1" s="1"/>
  <c r="P3189" i="1"/>
  <c r="X3189" i="1" s="1"/>
  <c r="N3190" i="1"/>
  <c r="O3190" i="1"/>
  <c r="P3190" i="1"/>
  <c r="N3191" i="1"/>
  <c r="O3191" i="1"/>
  <c r="W3191" i="1" s="1"/>
  <c r="P3191" i="1"/>
  <c r="X3191" i="1" s="1"/>
  <c r="N3192" i="1"/>
  <c r="O3192" i="1"/>
  <c r="W3192" i="1" s="1"/>
  <c r="P3192" i="1"/>
  <c r="X3192" i="1" s="1"/>
  <c r="N3193" i="1"/>
  <c r="O3193" i="1"/>
  <c r="W3193" i="1" s="1"/>
  <c r="P3193" i="1"/>
  <c r="N3194" i="1"/>
  <c r="L3194" i="1" s="1"/>
  <c r="O3194" i="1"/>
  <c r="P3194" i="1"/>
  <c r="X3194" i="1" s="1"/>
  <c r="N3195" i="1"/>
  <c r="O3195" i="1"/>
  <c r="W3195" i="1" s="1"/>
  <c r="P3195" i="1"/>
  <c r="X3195" i="1" s="1"/>
  <c r="N3196" i="1"/>
  <c r="O3196" i="1"/>
  <c r="W3196" i="1" s="1"/>
  <c r="P3196" i="1"/>
  <c r="X3196" i="1" s="1"/>
  <c r="N3197" i="1"/>
  <c r="O3197" i="1"/>
  <c r="W3197" i="1" s="1"/>
  <c r="P3197" i="1"/>
  <c r="X3197" i="1" s="1"/>
  <c r="N3198" i="1"/>
  <c r="O3198" i="1"/>
  <c r="W3198" i="1" s="1"/>
  <c r="P3198" i="1"/>
  <c r="X3198" i="1" s="1"/>
  <c r="N3199" i="1"/>
  <c r="O3199" i="1"/>
  <c r="P3199" i="1"/>
  <c r="X3199" i="1" s="1"/>
  <c r="N3200" i="1"/>
  <c r="L3200" i="1" s="1"/>
  <c r="Q3200" i="1" s="1"/>
  <c r="O3200" i="1"/>
  <c r="W3200" i="1" s="1"/>
  <c r="P3200" i="1"/>
  <c r="X3200" i="1" s="1"/>
  <c r="N3201" i="1"/>
  <c r="O3201" i="1"/>
  <c r="W3201" i="1" s="1"/>
  <c r="P3201" i="1"/>
  <c r="X3201" i="1" s="1"/>
  <c r="N3202" i="1"/>
  <c r="O3202" i="1"/>
  <c r="W3202" i="1" s="1"/>
  <c r="P3202" i="1"/>
  <c r="X3202" i="1" s="1"/>
  <c r="N3203" i="1"/>
  <c r="L3203" i="1" s="1"/>
  <c r="O3203" i="1"/>
  <c r="W3203" i="1" s="1"/>
  <c r="P3203" i="1"/>
  <c r="N3204" i="1"/>
  <c r="O3204" i="1"/>
  <c r="W3204" i="1" s="1"/>
  <c r="P3204" i="1"/>
  <c r="X3204" i="1" s="1"/>
  <c r="N3205" i="1"/>
  <c r="O3205" i="1"/>
  <c r="W3205" i="1" s="1"/>
  <c r="P3205" i="1"/>
  <c r="X3205" i="1" s="1"/>
  <c r="N3206" i="1"/>
  <c r="L3206" i="1" s="1"/>
  <c r="O3206" i="1"/>
  <c r="W3206" i="1" s="1"/>
  <c r="P3206" i="1"/>
  <c r="N3207" i="1"/>
  <c r="O3207" i="1"/>
  <c r="W3207" i="1" s="1"/>
  <c r="P3207" i="1"/>
  <c r="X3207" i="1" s="1"/>
  <c r="N3208" i="1"/>
  <c r="O3208" i="1"/>
  <c r="P3208" i="1"/>
  <c r="X3208" i="1" s="1"/>
  <c r="N3209" i="1"/>
  <c r="O3209" i="1"/>
  <c r="W3209" i="1" s="1"/>
  <c r="P3209" i="1"/>
  <c r="X3209" i="1" s="1"/>
  <c r="N3210" i="1"/>
  <c r="L3210" i="1" s="1"/>
  <c r="R3210" i="1" s="1"/>
  <c r="S3210" i="1" s="1"/>
  <c r="T3210" i="1" s="1"/>
  <c r="O3210" i="1"/>
  <c r="P3210" i="1"/>
  <c r="X3210" i="1" s="1"/>
  <c r="N3211" i="1"/>
  <c r="O3211" i="1"/>
  <c r="P3211" i="1"/>
  <c r="X3211" i="1" s="1"/>
  <c r="N3212" i="1"/>
  <c r="O3212" i="1"/>
  <c r="W3212" i="1" s="1"/>
  <c r="P3212" i="1"/>
  <c r="X3212" i="1" s="1"/>
  <c r="N3213" i="1"/>
  <c r="O3213" i="1"/>
  <c r="P3213" i="1"/>
  <c r="X3213" i="1" s="1"/>
  <c r="N3214" i="1"/>
  <c r="O3214" i="1"/>
  <c r="W3214" i="1" s="1"/>
  <c r="P3214" i="1"/>
  <c r="X3214" i="1" s="1"/>
  <c r="N3215" i="1"/>
  <c r="O3215" i="1"/>
  <c r="P3215" i="1"/>
  <c r="X3215" i="1" s="1"/>
  <c r="N3216" i="1"/>
  <c r="L3216" i="1" s="1"/>
  <c r="O3216" i="1"/>
  <c r="W3216" i="1" s="1"/>
  <c r="P3216" i="1"/>
  <c r="X3216" i="1" s="1"/>
  <c r="N3217" i="1"/>
  <c r="O3217" i="1"/>
  <c r="W3217" i="1" s="1"/>
  <c r="P3217" i="1"/>
  <c r="N3218" i="1"/>
  <c r="O3218" i="1"/>
  <c r="P3218" i="1"/>
  <c r="X3218" i="1" s="1"/>
  <c r="N3219" i="1"/>
  <c r="O3219" i="1"/>
  <c r="P3219" i="1"/>
  <c r="X3219" i="1" s="1"/>
  <c r="N3220" i="1"/>
  <c r="O3220" i="1"/>
  <c r="W3220" i="1" s="1"/>
  <c r="P3220" i="1"/>
  <c r="X3220" i="1" s="1"/>
  <c r="N3221" i="1"/>
  <c r="O3221" i="1"/>
  <c r="P3221" i="1"/>
  <c r="X3221" i="1" s="1"/>
  <c r="N3222" i="1"/>
  <c r="O3222" i="1"/>
  <c r="P3222" i="1"/>
  <c r="X3222" i="1" s="1"/>
  <c r="N3223" i="1"/>
  <c r="O3223" i="1"/>
  <c r="P3223" i="1"/>
  <c r="X3223" i="1" s="1"/>
  <c r="N3224" i="1"/>
  <c r="O3224" i="1"/>
  <c r="W3224" i="1" s="1"/>
  <c r="P3224" i="1"/>
  <c r="X3224" i="1" s="1"/>
  <c r="N3225" i="1"/>
  <c r="O3225" i="1"/>
  <c r="W3225" i="1" s="1"/>
  <c r="P3225" i="1"/>
  <c r="X3225" i="1" s="1"/>
  <c r="N3226" i="1"/>
  <c r="L3226" i="1" s="1"/>
  <c r="R3226" i="1" s="1"/>
  <c r="S3226" i="1" s="1"/>
  <c r="T3226" i="1" s="1"/>
  <c r="O3226" i="1"/>
  <c r="W3226" i="1" s="1"/>
  <c r="P3226" i="1"/>
  <c r="X3226" i="1" s="1"/>
  <c r="N3227" i="1"/>
  <c r="L3227" i="1" s="1"/>
  <c r="Q3227" i="1" s="1"/>
  <c r="O3227" i="1"/>
  <c r="P3227" i="1"/>
  <c r="X3227" i="1" s="1"/>
  <c r="N3228" i="1"/>
  <c r="O3228" i="1"/>
  <c r="W3228" i="1" s="1"/>
  <c r="P3228" i="1"/>
  <c r="X3228" i="1" s="1"/>
  <c r="N3229" i="1"/>
  <c r="L3229" i="1" s="1"/>
  <c r="O3229" i="1"/>
  <c r="P3229" i="1"/>
  <c r="X3229" i="1" s="1"/>
  <c r="N3230" i="1"/>
  <c r="L3230" i="1" s="1"/>
  <c r="O3230" i="1"/>
  <c r="P3230" i="1"/>
  <c r="X3230" i="1" s="1"/>
  <c r="N3231" i="1"/>
  <c r="O3231" i="1"/>
  <c r="W3231" i="1" s="1"/>
  <c r="P3231" i="1"/>
  <c r="X3231" i="1" s="1"/>
  <c r="N3232" i="1"/>
  <c r="O3232" i="1"/>
  <c r="W3232" i="1" s="1"/>
  <c r="P3232" i="1"/>
  <c r="X3232" i="1" s="1"/>
  <c r="N3233" i="1"/>
  <c r="O3233" i="1"/>
  <c r="W3233" i="1" s="1"/>
  <c r="P3233" i="1"/>
  <c r="N3234" i="1"/>
  <c r="O3234" i="1"/>
  <c r="W3234" i="1" s="1"/>
  <c r="P3234" i="1"/>
  <c r="N3235" i="1"/>
  <c r="O3235" i="1"/>
  <c r="P3235" i="1"/>
  <c r="N3236" i="1"/>
  <c r="O3236" i="1"/>
  <c r="P3236" i="1"/>
  <c r="X3236" i="1" s="1"/>
  <c r="N3237" i="1"/>
  <c r="L3237" i="1" s="1"/>
  <c r="O3237" i="1"/>
  <c r="W3237" i="1" s="1"/>
  <c r="P3237" i="1"/>
  <c r="X3237" i="1" s="1"/>
  <c r="N3238" i="1"/>
  <c r="L3238" i="1" s="1"/>
  <c r="O3238" i="1"/>
  <c r="W3238" i="1" s="1"/>
  <c r="P3238" i="1"/>
  <c r="X3238" i="1" s="1"/>
  <c r="N3239" i="1"/>
  <c r="O3239" i="1"/>
  <c r="W3239" i="1" s="1"/>
  <c r="P3239" i="1"/>
  <c r="X3239" i="1" s="1"/>
  <c r="N3240" i="1"/>
  <c r="O3240" i="1"/>
  <c r="W3240" i="1" s="1"/>
  <c r="P3240" i="1"/>
  <c r="X3240" i="1" s="1"/>
  <c r="N3241" i="1"/>
  <c r="O3241" i="1"/>
  <c r="W3241" i="1" s="1"/>
  <c r="P3241" i="1"/>
  <c r="X3241" i="1" s="1"/>
  <c r="N3242" i="1"/>
  <c r="O3242" i="1"/>
  <c r="P3242" i="1"/>
  <c r="X3242" i="1" s="1"/>
  <c r="N3243" i="1"/>
  <c r="O3243" i="1"/>
  <c r="P3243" i="1"/>
  <c r="X3243" i="1" s="1"/>
  <c r="N3244" i="1"/>
  <c r="O3244" i="1"/>
  <c r="W3244" i="1" s="1"/>
  <c r="P3244" i="1"/>
  <c r="X3244" i="1" s="1"/>
  <c r="N3245" i="1"/>
  <c r="O3245" i="1"/>
  <c r="P3245" i="1"/>
  <c r="X3245" i="1" s="1"/>
  <c r="N3246" i="1"/>
  <c r="O3246" i="1"/>
  <c r="W3246" i="1" s="1"/>
  <c r="P3246" i="1"/>
  <c r="X3246" i="1" s="1"/>
  <c r="N3247" i="1"/>
  <c r="O3247" i="1"/>
  <c r="P3247" i="1"/>
  <c r="X3247" i="1" s="1"/>
  <c r="N3248" i="1"/>
  <c r="O3248" i="1"/>
  <c r="W3248" i="1" s="1"/>
  <c r="P3248" i="1"/>
  <c r="X3248" i="1" s="1"/>
  <c r="N3249" i="1"/>
  <c r="O3249" i="1"/>
  <c r="W3249" i="1" s="1"/>
  <c r="P3249" i="1"/>
  <c r="X3249" i="1" s="1"/>
  <c r="N3250" i="1"/>
  <c r="L3250" i="1" s="1"/>
  <c r="R3250" i="1" s="1"/>
  <c r="S3250" i="1" s="1"/>
  <c r="T3250" i="1" s="1"/>
  <c r="O3250" i="1"/>
  <c r="W3250" i="1" s="1"/>
  <c r="P3250" i="1"/>
  <c r="X3250" i="1" s="1"/>
  <c r="N3251" i="1"/>
  <c r="O3251" i="1"/>
  <c r="W3251" i="1" s="1"/>
  <c r="P3251" i="1"/>
  <c r="X3251" i="1" s="1"/>
  <c r="N3252" i="1"/>
  <c r="O3252" i="1"/>
  <c r="P3252" i="1"/>
  <c r="X3252" i="1" s="1"/>
  <c r="N3253" i="1"/>
  <c r="L3253" i="1" s="1"/>
  <c r="O3253" i="1"/>
  <c r="W3253" i="1" s="1"/>
  <c r="P3253" i="1"/>
  <c r="N3254" i="1"/>
  <c r="L3254" i="1" s="1"/>
  <c r="O3254" i="1"/>
  <c r="W3254" i="1" s="1"/>
  <c r="P3254" i="1"/>
  <c r="X3254" i="1" s="1"/>
  <c r="N3255" i="1"/>
  <c r="O3255" i="1"/>
  <c r="W3255" i="1" s="1"/>
  <c r="P3255" i="1"/>
  <c r="X3255" i="1" s="1"/>
  <c r="N3256" i="1"/>
  <c r="O3256" i="1"/>
  <c r="P3256" i="1"/>
  <c r="X3256" i="1" s="1"/>
  <c r="N3257" i="1"/>
  <c r="O3257" i="1"/>
  <c r="W3257" i="1" s="1"/>
  <c r="P3257" i="1"/>
  <c r="X3257" i="1" s="1"/>
  <c r="N3258" i="1"/>
  <c r="L3258" i="1" s="1"/>
  <c r="R3258" i="1" s="1"/>
  <c r="S3258" i="1" s="1"/>
  <c r="T3258" i="1" s="1"/>
  <c r="O3258" i="1"/>
  <c r="W3258" i="1" s="1"/>
  <c r="P3258" i="1"/>
  <c r="N3259" i="1"/>
  <c r="L3259" i="1" s="1"/>
  <c r="O3259" i="1"/>
  <c r="P3259" i="1"/>
  <c r="X3259" i="1" s="1"/>
  <c r="N3260" i="1"/>
  <c r="O3260" i="1"/>
  <c r="W3260" i="1" s="1"/>
  <c r="P3260" i="1"/>
  <c r="X3260" i="1" s="1"/>
  <c r="N3261" i="1"/>
  <c r="L3261" i="1" s="1"/>
  <c r="O3261" i="1"/>
  <c r="W3261" i="1" s="1"/>
  <c r="P3261" i="1"/>
  <c r="X3261" i="1" s="1"/>
  <c r="N3262" i="1"/>
  <c r="L3262" i="1" s="1"/>
  <c r="O3262" i="1"/>
  <c r="W3262" i="1" s="1"/>
  <c r="P3262" i="1"/>
  <c r="N3263" i="1"/>
  <c r="O3263" i="1"/>
  <c r="W3263" i="1" s="1"/>
  <c r="P3263" i="1"/>
  <c r="X3263" i="1" s="1"/>
  <c r="N3264" i="1"/>
  <c r="L3264" i="1" s="1"/>
  <c r="O3264" i="1"/>
  <c r="W3264" i="1" s="1"/>
  <c r="P3264" i="1"/>
  <c r="X3264" i="1" s="1"/>
  <c r="N3265" i="1"/>
  <c r="O3265" i="1"/>
  <c r="W3265" i="1" s="1"/>
  <c r="P3265" i="1"/>
  <c r="X3265" i="1" s="1"/>
  <c r="N3266" i="1"/>
  <c r="O3266" i="1"/>
  <c r="P3266" i="1"/>
  <c r="X3266" i="1" s="1"/>
  <c r="N3267" i="1"/>
  <c r="O3267" i="1"/>
  <c r="W3267" i="1" s="1"/>
  <c r="P3267" i="1"/>
  <c r="X3267" i="1" s="1"/>
  <c r="N3268" i="1"/>
  <c r="O3268" i="1"/>
  <c r="P3268" i="1"/>
  <c r="X3268" i="1" s="1"/>
  <c r="N3269" i="1"/>
  <c r="O3269" i="1"/>
  <c r="P3269" i="1"/>
  <c r="N3270" i="1"/>
  <c r="O3270" i="1"/>
  <c r="W3270" i="1" s="1"/>
  <c r="P3270" i="1"/>
  <c r="N3271" i="1"/>
  <c r="O3271" i="1"/>
  <c r="W3271" i="1" s="1"/>
  <c r="P3271" i="1"/>
  <c r="X3271" i="1" s="1"/>
  <c r="N3272" i="1"/>
  <c r="L3272" i="1" s="1"/>
  <c r="Q3272" i="1" s="1"/>
  <c r="O3272" i="1"/>
  <c r="P3272" i="1"/>
  <c r="X3272" i="1" s="1"/>
  <c r="N3273" i="1"/>
  <c r="O3273" i="1"/>
  <c r="W3273" i="1" s="1"/>
  <c r="P3273" i="1"/>
  <c r="X3273" i="1" s="1"/>
  <c r="N3274" i="1"/>
  <c r="L3274" i="1" s="1"/>
  <c r="R3274" i="1" s="1"/>
  <c r="S3274" i="1" s="1"/>
  <c r="T3274" i="1" s="1"/>
  <c r="O3274" i="1"/>
  <c r="P3274" i="1"/>
  <c r="X3274" i="1" s="1"/>
  <c r="N3275" i="1"/>
  <c r="O3275" i="1"/>
  <c r="W3275" i="1" s="1"/>
  <c r="P3275" i="1"/>
  <c r="X3275" i="1" s="1"/>
  <c r="N3276" i="1"/>
  <c r="O3276" i="1"/>
  <c r="P3276" i="1"/>
  <c r="X3276" i="1" s="1"/>
  <c r="N3277" i="1"/>
  <c r="O3277" i="1"/>
  <c r="W3277" i="1" s="1"/>
  <c r="P3277" i="1"/>
  <c r="X3277" i="1" s="1"/>
  <c r="N3278" i="1"/>
  <c r="L3278" i="1" s="1"/>
  <c r="O3278" i="1"/>
  <c r="P3278" i="1"/>
  <c r="X3278" i="1" s="1"/>
  <c r="N3279" i="1"/>
  <c r="O3279" i="1"/>
  <c r="P3279" i="1"/>
  <c r="X3279" i="1" s="1"/>
  <c r="N3280" i="1"/>
  <c r="O3280" i="1"/>
  <c r="W3280" i="1" s="1"/>
  <c r="P3280" i="1"/>
  <c r="X3280" i="1" s="1"/>
  <c r="N3281" i="1"/>
  <c r="O3281" i="1"/>
  <c r="W3281" i="1" s="1"/>
  <c r="P3281" i="1"/>
  <c r="N3282" i="1"/>
  <c r="O3282" i="1"/>
  <c r="W3282" i="1" s="1"/>
  <c r="P3282" i="1"/>
  <c r="N3283" i="1"/>
  <c r="L3283" i="1" s="1"/>
  <c r="Q3283" i="1" s="1"/>
  <c r="O3283" i="1"/>
  <c r="W3283" i="1" s="1"/>
  <c r="P3283" i="1"/>
  <c r="X3283" i="1" s="1"/>
  <c r="N3284" i="1"/>
  <c r="O3284" i="1"/>
  <c r="P3284" i="1"/>
  <c r="X3284" i="1" s="1"/>
  <c r="N3285" i="1"/>
  <c r="L3285" i="1" s="1"/>
  <c r="O3285" i="1"/>
  <c r="W3285" i="1" s="1"/>
  <c r="P3285" i="1"/>
  <c r="N3286" i="1"/>
  <c r="L3286" i="1" s="1"/>
  <c r="O3286" i="1"/>
  <c r="P3286" i="1"/>
  <c r="X3286" i="1" s="1"/>
  <c r="N3287" i="1"/>
  <c r="O3287" i="1"/>
  <c r="P3287" i="1"/>
  <c r="X3287" i="1" s="1"/>
  <c r="N3288" i="1"/>
  <c r="O3288" i="1"/>
  <c r="W3288" i="1" s="1"/>
  <c r="P3288" i="1"/>
  <c r="X3288" i="1" s="1"/>
  <c r="N3289" i="1"/>
  <c r="O3289" i="1"/>
  <c r="W3289" i="1" s="1"/>
  <c r="P3289" i="1"/>
  <c r="N3290" i="1"/>
  <c r="L3290" i="1" s="1"/>
  <c r="O3290" i="1"/>
  <c r="P3290" i="1"/>
  <c r="X3290" i="1" s="1"/>
  <c r="N3291" i="1"/>
  <c r="O3291" i="1"/>
  <c r="W3291" i="1" s="1"/>
  <c r="P3291" i="1"/>
  <c r="X3291" i="1" s="1"/>
  <c r="N3292" i="1"/>
  <c r="O3292" i="1"/>
  <c r="P3292" i="1"/>
  <c r="X3292" i="1" s="1"/>
  <c r="N3293" i="1"/>
  <c r="O3293" i="1"/>
  <c r="P3293" i="1"/>
  <c r="X3293" i="1" s="1"/>
  <c r="N3294" i="1"/>
  <c r="O3294" i="1"/>
  <c r="W3294" i="1" s="1"/>
  <c r="P3294" i="1"/>
  <c r="X3294" i="1" s="1"/>
  <c r="N3295" i="1"/>
  <c r="O3295" i="1"/>
  <c r="P3295" i="1"/>
  <c r="X3295" i="1" s="1"/>
  <c r="N3296" i="1"/>
  <c r="L3296" i="1" s="1"/>
  <c r="Q3296" i="1" s="1"/>
  <c r="O3296" i="1"/>
  <c r="W3296" i="1" s="1"/>
  <c r="P3296" i="1"/>
  <c r="X3296" i="1" s="1"/>
  <c r="N3297" i="1"/>
  <c r="O3297" i="1"/>
  <c r="W3297" i="1" s="1"/>
  <c r="P3297" i="1"/>
  <c r="N3298" i="1"/>
  <c r="O3298" i="1"/>
  <c r="W3298" i="1" s="1"/>
  <c r="P3298" i="1"/>
  <c r="X3298" i="1" s="1"/>
  <c r="N3299" i="1"/>
  <c r="L3299" i="1" s="1"/>
  <c r="O3299" i="1"/>
  <c r="W3299" i="1" s="1"/>
  <c r="P3299" i="1"/>
  <c r="N3300" i="1"/>
  <c r="O3300" i="1"/>
  <c r="P3300" i="1"/>
  <c r="X3300" i="1" s="1"/>
  <c r="N3301" i="1"/>
  <c r="L3301" i="1" s="1"/>
  <c r="O3301" i="1"/>
  <c r="W3301" i="1" s="1"/>
  <c r="P3301" i="1"/>
  <c r="X3301" i="1" s="1"/>
  <c r="N3302" i="1"/>
  <c r="O3302" i="1"/>
  <c r="P3302" i="1"/>
  <c r="X3302" i="1" s="1"/>
  <c r="N3303" i="1"/>
  <c r="O3303" i="1"/>
  <c r="W3303" i="1" s="1"/>
  <c r="P3303" i="1"/>
  <c r="X3303" i="1" s="1"/>
  <c r="N3304" i="1"/>
  <c r="L3304" i="1" s="1"/>
  <c r="O3304" i="1"/>
  <c r="W3304" i="1" s="1"/>
  <c r="P3304" i="1"/>
  <c r="X3304" i="1" s="1"/>
  <c r="N3305" i="1"/>
  <c r="O3305" i="1"/>
  <c r="P3305" i="1"/>
  <c r="N3306" i="1"/>
  <c r="O3306" i="1"/>
  <c r="P3306" i="1"/>
  <c r="X3306" i="1" s="1"/>
  <c r="N3307" i="1"/>
  <c r="O3307" i="1"/>
  <c r="W3307" i="1" s="1"/>
  <c r="P3307" i="1"/>
  <c r="N3308" i="1"/>
  <c r="O3308" i="1"/>
  <c r="W3308" i="1" s="1"/>
  <c r="P3308" i="1"/>
  <c r="X3308" i="1" s="1"/>
  <c r="N3309" i="1"/>
  <c r="O3309" i="1"/>
  <c r="W3309" i="1" s="1"/>
  <c r="P3309" i="1"/>
  <c r="X3309" i="1" s="1"/>
  <c r="N3310" i="1"/>
  <c r="O3310" i="1"/>
  <c r="W3310" i="1" s="1"/>
  <c r="P3310" i="1"/>
  <c r="N3311" i="1"/>
  <c r="O3311" i="1"/>
  <c r="W3311" i="1" s="1"/>
  <c r="P3311" i="1"/>
  <c r="X3311" i="1" s="1"/>
  <c r="N3312" i="1"/>
  <c r="L3312" i="1" s="1"/>
  <c r="Q3312" i="1" s="1"/>
  <c r="O3312" i="1"/>
  <c r="W3312" i="1" s="1"/>
  <c r="P3312" i="1"/>
  <c r="X3312" i="1" s="1"/>
  <c r="N3313" i="1"/>
  <c r="O3313" i="1"/>
  <c r="P3313" i="1"/>
  <c r="N3314" i="1"/>
  <c r="L3314" i="1" s="1"/>
  <c r="R3314" i="1" s="1"/>
  <c r="S3314" i="1" s="1"/>
  <c r="T3314" i="1" s="1"/>
  <c r="O3314" i="1"/>
  <c r="W3314" i="1" s="1"/>
  <c r="P3314" i="1"/>
  <c r="X3314" i="1" s="1"/>
  <c r="N3315" i="1"/>
  <c r="O3315" i="1"/>
  <c r="P3315" i="1"/>
  <c r="X3315" i="1" s="1"/>
  <c r="N3316" i="1"/>
  <c r="O3316" i="1"/>
  <c r="W3316" i="1" s="1"/>
  <c r="P3316" i="1"/>
  <c r="X3316" i="1" s="1"/>
  <c r="N3317" i="1"/>
  <c r="L3317" i="1" s="1"/>
  <c r="O3317" i="1"/>
  <c r="W3317" i="1" s="1"/>
  <c r="P3317" i="1"/>
  <c r="X3317" i="1" s="1"/>
  <c r="N3318" i="1"/>
  <c r="L3318" i="1" s="1"/>
  <c r="O3318" i="1"/>
  <c r="W3318" i="1" s="1"/>
  <c r="P3318" i="1"/>
  <c r="N3319" i="1"/>
  <c r="O3319" i="1"/>
  <c r="P3319" i="1"/>
  <c r="X3319" i="1" s="1"/>
  <c r="N3320" i="1"/>
  <c r="L3320" i="1" s="1"/>
  <c r="O3320" i="1"/>
  <c r="W3320" i="1" s="1"/>
  <c r="P3320" i="1"/>
  <c r="X3320" i="1" s="1"/>
  <c r="N3321" i="1"/>
  <c r="O3321" i="1"/>
  <c r="W3321" i="1" s="1"/>
  <c r="P3321" i="1"/>
  <c r="N3322" i="1"/>
  <c r="L3322" i="1" s="1"/>
  <c r="O3322" i="1"/>
  <c r="W3322" i="1" s="1"/>
  <c r="P3322" i="1"/>
  <c r="X3322" i="1" s="1"/>
  <c r="N3323" i="1"/>
  <c r="L3323" i="1" s="1"/>
  <c r="Q3323" i="1" s="1"/>
  <c r="O3323" i="1"/>
  <c r="P3323" i="1"/>
  <c r="X3323" i="1" s="1"/>
  <c r="N3324" i="1"/>
  <c r="O3324" i="1"/>
  <c r="P3324" i="1"/>
  <c r="X3324" i="1" s="1"/>
  <c r="N3325" i="1"/>
  <c r="L3325" i="1" s="1"/>
  <c r="O3325" i="1"/>
  <c r="W3325" i="1" s="1"/>
  <c r="P3325" i="1"/>
  <c r="N3326" i="1"/>
  <c r="L3326" i="1" s="1"/>
  <c r="O3326" i="1"/>
  <c r="W3326" i="1" s="1"/>
  <c r="P3326" i="1"/>
  <c r="N3327" i="1"/>
  <c r="O3327" i="1"/>
  <c r="P3327" i="1"/>
  <c r="X3327" i="1" s="1"/>
  <c r="N3328" i="1"/>
  <c r="L3328" i="1" s="1"/>
  <c r="O3328" i="1"/>
  <c r="W3328" i="1" s="1"/>
  <c r="P3328" i="1"/>
  <c r="X3328" i="1" s="1"/>
  <c r="N3329" i="1"/>
  <c r="O3329" i="1"/>
  <c r="W3329" i="1" s="1"/>
  <c r="P3329" i="1"/>
  <c r="N3330" i="1"/>
  <c r="L3330" i="1" s="1"/>
  <c r="R3330" i="1" s="1"/>
  <c r="S3330" i="1" s="1"/>
  <c r="T3330" i="1" s="1"/>
  <c r="O3330" i="1"/>
  <c r="W3330" i="1" s="1"/>
  <c r="P3330" i="1"/>
  <c r="N3331" i="1"/>
  <c r="O3331" i="1"/>
  <c r="P3331" i="1"/>
  <c r="X3331" i="1" s="1"/>
  <c r="N3332" i="1"/>
  <c r="O3332" i="1"/>
  <c r="P3332" i="1"/>
  <c r="X3332" i="1" s="1"/>
  <c r="N3333" i="1"/>
  <c r="L3333" i="1" s="1"/>
  <c r="O3333" i="1"/>
  <c r="P3333" i="1"/>
  <c r="X3333" i="1" s="1"/>
  <c r="N3334" i="1"/>
  <c r="L3334" i="1" s="1"/>
  <c r="O3334" i="1"/>
  <c r="P3334" i="1"/>
  <c r="N3335" i="1"/>
  <c r="O3335" i="1"/>
  <c r="W3335" i="1" s="1"/>
  <c r="P3335" i="1"/>
  <c r="X3335" i="1" s="1"/>
  <c r="N3336" i="1"/>
  <c r="L3336" i="1" s="1"/>
  <c r="O3336" i="1"/>
  <c r="W3336" i="1" s="1"/>
  <c r="P3336" i="1"/>
  <c r="X3336" i="1" s="1"/>
  <c r="N3337" i="1"/>
  <c r="O3337" i="1"/>
  <c r="W3337" i="1" s="1"/>
  <c r="P3337" i="1"/>
  <c r="N3338" i="1"/>
  <c r="O3338" i="1"/>
  <c r="W3338" i="1" s="1"/>
  <c r="P3338" i="1"/>
  <c r="X3338" i="1" s="1"/>
  <c r="N3339" i="1"/>
  <c r="L3339" i="1" s="1"/>
  <c r="Q3339" i="1" s="1"/>
  <c r="O3339" i="1"/>
  <c r="P3339" i="1"/>
  <c r="X3339" i="1" s="1"/>
  <c r="N3340" i="1"/>
  <c r="O3340" i="1"/>
  <c r="P3340" i="1"/>
  <c r="X3340" i="1" s="1"/>
  <c r="N3341" i="1"/>
  <c r="L3341" i="1" s="1"/>
  <c r="O3341" i="1"/>
  <c r="P3341" i="1"/>
  <c r="N3342" i="1"/>
  <c r="O3342" i="1"/>
  <c r="W3342" i="1" s="1"/>
  <c r="P3342" i="1"/>
  <c r="N3343" i="1"/>
  <c r="O3343" i="1"/>
  <c r="W3343" i="1" s="1"/>
  <c r="P3343" i="1"/>
  <c r="X3343" i="1" s="1"/>
  <c r="N3344" i="1"/>
  <c r="L3344" i="1" s="1"/>
  <c r="Q3344" i="1" s="1"/>
  <c r="O3344" i="1"/>
  <c r="W3344" i="1" s="1"/>
  <c r="P3344" i="1"/>
  <c r="X3344" i="1" s="1"/>
  <c r="N3345" i="1"/>
  <c r="O3345" i="1"/>
  <c r="W3345" i="1" s="1"/>
  <c r="P3345" i="1"/>
  <c r="N3346" i="1"/>
  <c r="O3346" i="1"/>
  <c r="P3346" i="1"/>
  <c r="X3346" i="1" s="1"/>
  <c r="N3347" i="1"/>
  <c r="L3347" i="1" s="1"/>
  <c r="Q3347" i="1" s="1"/>
  <c r="O3347" i="1"/>
  <c r="W3347" i="1" s="1"/>
  <c r="P3347" i="1"/>
  <c r="X3347" i="1" s="1"/>
  <c r="N3348" i="1"/>
  <c r="O3348" i="1"/>
  <c r="W3348" i="1" s="1"/>
  <c r="P3348" i="1"/>
  <c r="X3348" i="1" s="1"/>
  <c r="N3349" i="1"/>
  <c r="L3349" i="1" s="1"/>
  <c r="O3349" i="1"/>
  <c r="W3349" i="1" s="1"/>
  <c r="P3349" i="1"/>
  <c r="X3349" i="1" s="1"/>
  <c r="N3350" i="1"/>
  <c r="L3350" i="1" s="1"/>
  <c r="O3350" i="1"/>
  <c r="W3350" i="1" s="1"/>
  <c r="P3350" i="1"/>
  <c r="N3351" i="1"/>
  <c r="O3351" i="1"/>
  <c r="P3351" i="1"/>
  <c r="X3351" i="1" s="1"/>
  <c r="N3352" i="1"/>
  <c r="L3352" i="1" s="1"/>
  <c r="O3352" i="1"/>
  <c r="W3352" i="1" s="1"/>
  <c r="P3352" i="1"/>
  <c r="X3352" i="1" s="1"/>
  <c r="N3353" i="1"/>
  <c r="O3353" i="1"/>
  <c r="W3353" i="1" s="1"/>
  <c r="P3353" i="1"/>
  <c r="N3354" i="1"/>
  <c r="L3354" i="1" s="1"/>
  <c r="R3354" i="1" s="1"/>
  <c r="S3354" i="1" s="1"/>
  <c r="T3354" i="1" s="1"/>
  <c r="O3354" i="1"/>
  <c r="P3354" i="1"/>
  <c r="X3354" i="1" s="1"/>
  <c r="N3355" i="1"/>
  <c r="L3355" i="1" s="1"/>
  <c r="Q3355" i="1" s="1"/>
  <c r="O3355" i="1"/>
  <c r="W3355" i="1" s="1"/>
  <c r="P3355" i="1"/>
  <c r="X3355" i="1" s="1"/>
  <c r="N3356" i="1"/>
  <c r="O3356" i="1"/>
  <c r="W3356" i="1" s="1"/>
  <c r="P3356" i="1"/>
  <c r="X3356" i="1" s="1"/>
  <c r="N3357" i="1"/>
  <c r="L3357" i="1" s="1"/>
  <c r="O3357" i="1"/>
  <c r="P3357" i="1"/>
  <c r="X3357" i="1" s="1"/>
  <c r="N3358" i="1"/>
  <c r="L3358" i="1" s="1"/>
  <c r="O3358" i="1"/>
  <c r="P3358" i="1"/>
  <c r="X3358" i="1" s="1"/>
  <c r="N3359" i="1"/>
  <c r="O3359" i="1"/>
  <c r="P3359" i="1"/>
  <c r="X3359" i="1" s="1"/>
  <c r="N3360" i="1"/>
  <c r="L3360" i="1" s="1"/>
  <c r="O3360" i="1"/>
  <c r="W3360" i="1" s="1"/>
  <c r="P3360" i="1"/>
  <c r="X3360" i="1" s="1"/>
  <c r="N3361" i="1"/>
  <c r="O3361" i="1"/>
  <c r="W3361" i="1" s="1"/>
  <c r="P3361" i="1"/>
  <c r="X3361" i="1" s="1"/>
  <c r="N3362" i="1"/>
  <c r="L3362" i="1" s="1"/>
  <c r="Q3362" i="1" s="1"/>
  <c r="O3362" i="1"/>
  <c r="W3362" i="1" s="1"/>
  <c r="P3362" i="1"/>
  <c r="X3362" i="1" s="1"/>
  <c r="N3363" i="1"/>
  <c r="L3363" i="1" s="1"/>
  <c r="O3363" i="1"/>
  <c r="P3363" i="1"/>
  <c r="X3363" i="1" s="1"/>
  <c r="N3364" i="1"/>
  <c r="O3364" i="1"/>
  <c r="P3364" i="1"/>
  <c r="X3364" i="1" s="1"/>
  <c r="N3365" i="1"/>
  <c r="L3365" i="1" s="1"/>
  <c r="O3365" i="1"/>
  <c r="P3365" i="1"/>
  <c r="X3365" i="1" s="1"/>
  <c r="N3366" i="1"/>
  <c r="L3366" i="1" s="1"/>
  <c r="O3366" i="1"/>
  <c r="W3366" i="1" s="1"/>
  <c r="P3366" i="1"/>
  <c r="N3367" i="1"/>
  <c r="O3367" i="1"/>
  <c r="P3367" i="1"/>
  <c r="X3367" i="1" s="1"/>
  <c r="N3368" i="1"/>
  <c r="O3368" i="1"/>
  <c r="W3368" i="1" s="1"/>
  <c r="P3368" i="1"/>
  <c r="X3368" i="1" s="1"/>
  <c r="N3369" i="1"/>
  <c r="O3369" i="1"/>
  <c r="P3369" i="1"/>
  <c r="X3369" i="1" s="1"/>
  <c r="N3370" i="1"/>
  <c r="O3370" i="1"/>
  <c r="P3370" i="1"/>
  <c r="X3370" i="1" s="1"/>
  <c r="N3371" i="1"/>
  <c r="O3371" i="1"/>
  <c r="W3371" i="1" s="1"/>
  <c r="P3371" i="1"/>
  <c r="X3371" i="1" s="1"/>
  <c r="N3372" i="1"/>
  <c r="O3372" i="1"/>
  <c r="W3372" i="1" s="1"/>
  <c r="P3372" i="1"/>
  <c r="X3372" i="1" s="1"/>
  <c r="N3373" i="1"/>
  <c r="L3373" i="1" s="1"/>
  <c r="O3373" i="1"/>
  <c r="P3373" i="1"/>
  <c r="X3373" i="1" s="1"/>
  <c r="N3374" i="1"/>
  <c r="L3374" i="1" s="1"/>
  <c r="O3374" i="1"/>
  <c r="P3374" i="1"/>
  <c r="N3375" i="1"/>
  <c r="O3375" i="1"/>
  <c r="P3375" i="1"/>
  <c r="X3375" i="1" s="1"/>
  <c r="N3376" i="1"/>
  <c r="O3376" i="1"/>
  <c r="W3376" i="1" s="1"/>
  <c r="P3376" i="1"/>
  <c r="X3376" i="1" s="1"/>
  <c r="N3377" i="1"/>
  <c r="O3377" i="1"/>
  <c r="W3377" i="1" s="1"/>
  <c r="P3377" i="1"/>
  <c r="N3378" i="1"/>
  <c r="O3378" i="1"/>
  <c r="P3378" i="1"/>
  <c r="X3378" i="1" s="1"/>
  <c r="N3379" i="1"/>
  <c r="L3379" i="1" s="1"/>
  <c r="Q3379" i="1" s="1"/>
  <c r="O3379" i="1"/>
  <c r="W3379" i="1" s="1"/>
  <c r="P3379" i="1"/>
  <c r="X3379" i="1" s="1"/>
  <c r="N3380" i="1"/>
  <c r="O3380" i="1"/>
  <c r="W3380" i="1" s="1"/>
  <c r="P3380" i="1"/>
  <c r="X3380" i="1" s="1"/>
  <c r="N3381" i="1"/>
  <c r="L3381" i="1" s="1"/>
  <c r="O3381" i="1"/>
  <c r="P3381" i="1"/>
  <c r="X3381" i="1" s="1"/>
  <c r="N3382" i="1"/>
  <c r="L3382" i="1" s="1"/>
  <c r="O3382" i="1"/>
  <c r="W3382" i="1" s="1"/>
  <c r="P3382" i="1"/>
  <c r="N3383" i="1"/>
  <c r="O3383" i="1"/>
  <c r="P3383" i="1"/>
  <c r="X3383" i="1" s="1"/>
  <c r="N3384" i="1"/>
  <c r="L3384" i="1" s="1"/>
  <c r="O3384" i="1"/>
  <c r="W3384" i="1" s="1"/>
  <c r="P3384" i="1"/>
  <c r="X3384" i="1" s="1"/>
  <c r="N3385" i="1"/>
  <c r="O3385" i="1"/>
  <c r="W3385" i="1" s="1"/>
  <c r="P3385" i="1"/>
  <c r="X3385" i="1" s="1"/>
  <c r="N3386" i="1"/>
  <c r="L3386" i="1" s="1"/>
  <c r="O3386" i="1"/>
  <c r="W3386" i="1" s="1"/>
  <c r="P3386" i="1"/>
  <c r="X3386" i="1" s="1"/>
  <c r="N3387" i="1"/>
  <c r="L3387" i="1" s="1"/>
  <c r="Q3387" i="1" s="1"/>
  <c r="O3387" i="1"/>
  <c r="P3387" i="1"/>
  <c r="X3387" i="1" s="1"/>
  <c r="N3388" i="1"/>
  <c r="O3388" i="1"/>
  <c r="P3388" i="1"/>
  <c r="X3388" i="1" s="1"/>
  <c r="N3389" i="1"/>
  <c r="L3389" i="1" s="1"/>
  <c r="O3389" i="1"/>
  <c r="P3389" i="1"/>
  <c r="X3389" i="1" s="1"/>
  <c r="N3390" i="1"/>
  <c r="L3390" i="1" s="1"/>
  <c r="O3390" i="1"/>
  <c r="W3390" i="1" s="1"/>
  <c r="P3390" i="1"/>
  <c r="N3391" i="1"/>
  <c r="O3391" i="1"/>
  <c r="P3391" i="1"/>
  <c r="X3391" i="1" s="1"/>
  <c r="N3392" i="1"/>
  <c r="L3392" i="1" s="1"/>
  <c r="Q3392" i="1" s="1"/>
  <c r="O3392" i="1"/>
  <c r="W3392" i="1" s="1"/>
  <c r="P3392" i="1"/>
  <c r="X3392" i="1" s="1"/>
  <c r="N3393" i="1"/>
  <c r="O3393" i="1"/>
  <c r="W3393" i="1" s="1"/>
  <c r="P3393" i="1"/>
  <c r="X3393" i="1" s="1"/>
  <c r="N3394" i="1"/>
  <c r="L3394" i="1" s="1"/>
  <c r="O3394" i="1"/>
  <c r="W3394" i="1" s="1"/>
  <c r="P3394" i="1"/>
  <c r="X3394" i="1" s="1"/>
  <c r="N3395" i="1"/>
  <c r="L3395" i="1" s="1"/>
  <c r="Q3395" i="1" s="1"/>
  <c r="O3395" i="1"/>
  <c r="P3395" i="1"/>
  <c r="X3395" i="1" s="1"/>
  <c r="N3396" i="1"/>
  <c r="O3396" i="1"/>
  <c r="P3396" i="1"/>
  <c r="X3396" i="1" s="1"/>
  <c r="N3397" i="1"/>
  <c r="L3397" i="1" s="1"/>
  <c r="O3397" i="1"/>
  <c r="P3397" i="1"/>
  <c r="X3397" i="1" s="1"/>
  <c r="N3398" i="1"/>
  <c r="L3398" i="1" s="1"/>
  <c r="O3398" i="1"/>
  <c r="W3398" i="1" s="1"/>
  <c r="P3398" i="1"/>
  <c r="N3399" i="1"/>
  <c r="O3399" i="1"/>
  <c r="P3399" i="1"/>
  <c r="X3399" i="1" s="1"/>
  <c r="N3400" i="1"/>
  <c r="L3400" i="1" s="1"/>
  <c r="O3400" i="1"/>
  <c r="W3400" i="1" s="1"/>
  <c r="P3400" i="1"/>
  <c r="X3400" i="1" s="1"/>
  <c r="N3401" i="1"/>
  <c r="O3401" i="1"/>
  <c r="W3401" i="1" s="1"/>
  <c r="P3401" i="1"/>
  <c r="X3401" i="1" s="1"/>
  <c r="N3402" i="1"/>
  <c r="L3402" i="1" s="1"/>
  <c r="O3402" i="1"/>
  <c r="P3402" i="1"/>
  <c r="X3402" i="1" s="1"/>
  <c r="N3403" i="1"/>
  <c r="L3403" i="1" s="1"/>
  <c r="O3403" i="1"/>
  <c r="W3403" i="1" s="1"/>
  <c r="P3403" i="1"/>
  <c r="X3403" i="1" s="1"/>
  <c r="N3404" i="1"/>
  <c r="O3404" i="1"/>
  <c r="P3404" i="1"/>
  <c r="X3404" i="1" s="1"/>
  <c r="N3405" i="1"/>
  <c r="L3405" i="1" s="1"/>
  <c r="O3405" i="1"/>
  <c r="P3405" i="1"/>
  <c r="X3405" i="1" s="1"/>
  <c r="N3406" i="1"/>
  <c r="L3406" i="1" s="1"/>
  <c r="R3406" i="1" s="1"/>
  <c r="S3406" i="1" s="1"/>
  <c r="T3406" i="1" s="1"/>
  <c r="O3406" i="1"/>
  <c r="W3406" i="1" s="1"/>
  <c r="P3406" i="1"/>
  <c r="N3407" i="1"/>
  <c r="O3407" i="1"/>
  <c r="W3407" i="1" s="1"/>
  <c r="P3407" i="1"/>
  <c r="X3407" i="1" s="1"/>
  <c r="N3408" i="1"/>
  <c r="L3408" i="1" s="1"/>
  <c r="Q3408" i="1" s="1"/>
  <c r="O3408" i="1"/>
  <c r="P3408" i="1"/>
  <c r="X3408" i="1" s="1"/>
  <c r="N3409" i="1"/>
  <c r="O3409" i="1"/>
  <c r="W3409" i="1" s="1"/>
  <c r="P3409" i="1"/>
  <c r="X3409" i="1" s="1"/>
  <c r="N3410" i="1"/>
  <c r="L3410" i="1" s="1"/>
  <c r="O3410" i="1"/>
  <c r="P3410" i="1"/>
  <c r="X3410" i="1" s="1"/>
  <c r="N3411" i="1"/>
  <c r="L3411" i="1" s="1"/>
  <c r="O3411" i="1"/>
  <c r="W3411" i="1" s="1"/>
  <c r="P3411" i="1"/>
  <c r="X3411" i="1" s="1"/>
  <c r="N3412" i="1"/>
  <c r="O3412" i="1"/>
  <c r="W3412" i="1" s="1"/>
  <c r="P3412" i="1"/>
  <c r="X3412" i="1" s="1"/>
  <c r="N3413" i="1"/>
  <c r="L3413" i="1" s="1"/>
  <c r="O3413" i="1"/>
  <c r="W3413" i="1" s="1"/>
  <c r="P3413" i="1"/>
  <c r="X3413" i="1" s="1"/>
  <c r="N3414" i="1"/>
  <c r="L3414" i="1" s="1"/>
  <c r="R3414" i="1" s="1"/>
  <c r="S3414" i="1" s="1"/>
  <c r="T3414" i="1" s="1"/>
  <c r="O3414" i="1"/>
  <c r="P3414" i="1"/>
  <c r="X3414" i="1" s="1"/>
  <c r="N3415" i="1"/>
  <c r="O3415" i="1"/>
  <c r="W3415" i="1" s="1"/>
  <c r="P3415" i="1"/>
  <c r="X3415" i="1" s="1"/>
  <c r="N3416" i="1"/>
  <c r="L3416" i="1" s="1"/>
  <c r="Q3416" i="1" s="1"/>
  <c r="O3416" i="1"/>
  <c r="W3416" i="1" s="1"/>
  <c r="P3416" i="1"/>
  <c r="X3416" i="1" s="1"/>
  <c r="N3417" i="1"/>
  <c r="O3417" i="1"/>
  <c r="W3417" i="1" s="1"/>
  <c r="P3417" i="1"/>
  <c r="N3418" i="1"/>
  <c r="O3418" i="1"/>
  <c r="W3418" i="1" s="1"/>
  <c r="P3418" i="1"/>
  <c r="X3418" i="1" s="1"/>
  <c r="N3419" i="1"/>
  <c r="L3419" i="1" s="1"/>
  <c r="O3419" i="1"/>
  <c r="P3419" i="1"/>
  <c r="X3419" i="1" s="1"/>
  <c r="N3420" i="1"/>
  <c r="O3420" i="1"/>
  <c r="W3420" i="1" s="1"/>
  <c r="P3420" i="1"/>
  <c r="X3420" i="1" s="1"/>
  <c r="N3421" i="1"/>
  <c r="L3421" i="1" s="1"/>
  <c r="O3421" i="1"/>
  <c r="W3421" i="1" s="1"/>
  <c r="P3421" i="1"/>
  <c r="N3422" i="1"/>
  <c r="L3422" i="1" s="1"/>
  <c r="R3422" i="1" s="1"/>
  <c r="S3422" i="1" s="1"/>
  <c r="T3422" i="1" s="1"/>
  <c r="O3422" i="1"/>
  <c r="W3422" i="1" s="1"/>
  <c r="P3422" i="1"/>
  <c r="X3422" i="1" s="1"/>
  <c r="N3423" i="1"/>
  <c r="O3423" i="1"/>
  <c r="P3423" i="1"/>
  <c r="X3423" i="1" s="1"/>
  <c r="N3424" i="1"/>
  <c r="L3424" i="1" s="1"/>
  <c r="Q3424" i="1" s="1"/>
  <c r="O3424" i="1"/>
  <c r="W3424" i="1" s="1"/>
  <c r="P3424" i="1"/>
  <c r="X3424" i="1" s="1"/>
  <c r="N3425" i="1"/>
  <c r="O3425" i="1"/>
  <c r="W3425" i="1" s="1"/>
  <c r="P3425" i="1"/>
  <c r="X3425" i="1" s="1"/>
  <c r="N3426" i="1"/>
  <c r="O3426" i="1"/>
  <c r="P3426" i="1"/>
  <c r="X3426" i="1" s="1"/>
  <c r="N3427" i="1"/>
  <c r="O3427" i="1"/>
  <c r="P3427" i="1"/>
  <c r="X3427" i="1" s="1"/>
  <c r="N3428" i="1"/>
  <c r="O3428" i="1"/>
  <c r="P3428" i="1"/>
  <c r="X3428" i="1" s="1"/>
  <c r="N3429" i="1"/>
  <c r="L3429" i="1" s="1"/>
  <c r="O3429" i="1"/>
  <c r="P3429" i="1"/>
  <c r="X3429" i="1" s="1"/>
  <c r="N3430" i="1"/>
  <c r="L3430" i="1" s="1"/>
  <c r="R3430" i="1" s="1"/>
  <c r="S3430" i="1" s="1"/>
  <c r="T3430" i="1" s="1"/>
  <c r="O3430" i="1"/>
  <c r="W3430" i="1" s="1"/>
  <c r="P3430" i="1"/>
  <c r="N3431" i="1"/>
  <c r="O3431" i="1"/>
  <c r="P3431" i="1"/>
  <c r="X3431" i="1" s="1"/>
  <c r="N3432" i="1"/>
  <c r="L3432" i="1" s="1"/>
  <c r="O3432" i="1"/>
  <c r="P3432" i="1"/>
  <c r="X3432" i="1" s="1"/>
  <c r="N3433" i="1"/>
  <c r="O3433" i="1"/>
  <c r="W3433" i="1" s="1"/>
  <c r="P3433" i="1"/>
  <c r="X3433" i="1" s="1"/>
  <c r="N3434" i="1"/>
  <c r="L3434" i="1" s="1"/>
  <c r="O3434" i="1"/>
  <c r="W3434" i="1" s="1"/>
  <c r="P3434" i="1"/>
  <c r="X3434" i="1" s="1"/>
  <c r="N3435" i="1"/>
  <c r="L3435" i="1" s="1"/>
  <c r="O3435" i="1"/>
  <c r="W3435" i="1" s="1"/>
  <c r="P3435" i="1"/>
  <c r="N3436" i="1"/>
  <c r="O3436" i="1"/>
  <c r="P3436" i="1"/>
  <c r="X3436" i="1" s="1"/>
  <c r="N3437" i="1"/>
  <c r="L3437" i="1" s="1"/>
  <c r="O3437" i="1"/>
  <c r="P3437" i="1"/>
  <c r="X3437" i="1" s="1"/>
  <c r="N3438" i="1"/>
  <c r="L3438" i="1" s="1"/>
  <c r="R3438" i="1" s="1"/>
  <c r="S3438" i="1" s="1"/>
  <c r="T3438" i="1" s="1"/>
  <c r="O3438" i="1"/>
  <c r="W3438" i="1" s="1"/>
  <c r="P3438" i="1"/>
  <c r="N3439" i="1"/>
  <c r="O3439" i="1"/>
  <c r="W3439" i="1" s="1"/>
  <c r="P3439" i="1"/>
  <c r="X3439" i="1" s="1"/>
  <c r="N3440" i="1"/>
  <c r="L3440" i="1" s="1"/>
  <c r="Q3440" i="1" s="1"/>
  <c r="O3440" i="1"/>
  <c r="P3440" i="1"/>
  <c r="X3440" i="1" s="1"/>
  <c r="N3441" i="1"/>
  <c r="O3441" i="1"/>
  <c r="W3441" i="1" s="1"/>
  <c r="P3441" i="1"/>
  <c r="N3442" i="1"/>
  <c r="L3442" i="1" s="1"/>
  <c r="O3442" i="1"/>
  <c r="P3442" i="1"/>
  <c r="X3442" i="1" s="1"/>
  <c r="N3443" i="1"/>
  <c r="L3443" i="1" s="1"/>
  <c r="O3443" i="1"/>
  <c r="P3443" i="1"/>
  <c r="X3443" i="1" s="1"/>
  <c r="N3444" i="1"/>
  <c r="O3444" i="1"/>
  <c r="W3444" i="1" s="1"/>
  <c r="P3444" i="1"/>
  <c r="X3444" i="1" s="1"/>
  <c r="N3445" i="1"/>
  <c r="L3445" i="1" s="1"/>
  <c r="O3445" i="1"/>
  <c r="P3445" i="1"/>
  <c r="X3445" i="1" s="1"/>
  <c r="N3446" i="1"/>
  <c r="L3446" i="1" s="1"/>
  <c r="R3446" i="1" s="1"/>
  <c r="S3446" i="1" s="1"/>
  <c r="T3446" i="1" s="1"/>
  <c r="O3446" i="1"/>
  <c r="P3446" i="1"/>
  <c r="X3446" i="1" s="1"/>
  <c r="N3447" i="1"/>
  <c r="O3447" i="1"/>
  <c r="W3447" i="1" s="1"/>
  <c r="P3447" i="1"/>
  <c r="X3447" i="1" s="1"/>
  <c r="N3448" i="1"/>
  <c r="L3448" i="1" s="1"/>
  <c r="Q3448" i="1" s="1"/>
  <c r="O3448" i="1"/>
  <c r="W3448" i="1" s="1"/>
  <c r="P3448" i="1"/>
  <c r="X3448" i="1" s="1"/>
  <c r="N3449" i="1"/>
  <c r="O3449" i="1"/>
  <c r="W3449" i="1" s="1"/>
  <c r="P3449" i="1"/>
  <c r="N3450" i="1"/>
  <c r="O3450" i="1"/>
  <c r="W3450" i="1" s="1"/>
  <c r="P3450" i="1"/>
  <c r="N3451" i="1"/>
  <c r="L3451" i="1" s="1"/>
  <c r="O3451" i="1"/>
  <c r="P3451" i="1"/>
  <c r="X3451" i="1" s="1"/>
  <c r="N3452" i="1"/>
  <c r="O3452" i="1"/>
  <c r="P3452" i="1"/>
  <c r="X3452" i="1" s="1"/>
  <c r="N3453" i="1"/>
  <c r="L3453" i="1" s="1"/>
  <c r="O3453" i="1"/>
  <c r="P3453" i="1"/>
  <c r="X3453" i="1" s="1"/>
  <c r="N3454" i="1"/>
  <c r="L3454" i="1" s="1"/>
  <c r="R3454" i="1" s="1"/>
  <c r="S3454" i="1" s="1"/>
  <c r="T3454" i="1" s="1"/>
  <c r="O3454" i="1"/>
  <c r="W3454" i="1" s="1"/>
  <c r="P3454" i="1"/>
  <c r="X3454" i="1" s="1"/>
  <c r="N3455" i="1"/>
  <c r="O3455" i="1"/>
  <c r="P3455" i="1"/>
  <c r="X3455" i="1" s="1"/>
  <c r="N3456" i="1"/>
  <c r="O3456" i="1"/>
  <c r="W3456" i="1" s="1"/>
  <c r="P3456" i="1"/>
  <c r="X3456" i="1" s="1"/>
  <c r="N3457" i="1"/>
  <c r="O3457" i="1"/>
  <c r="P3457" i="1"/>
  <c r="X3457" i="1" s="1"/>
  <c r="N3458" i="1"/>
  <c r="L3458" i="1" s="1"/>
  <c r="O3458" i="1"/>
  <c r="P3458" i="1"/>
  <c r="X3458" i="1" s="1"/>
  <c r="N3459" i="1"/>
  <c r="O3459" i="1"/>
  <c r="W3459" i="1" s="1"/>
  <c r="P3459" i="1"/>
  <c r="X3459" i="1" s="1"/>
  <c r="N3460" i="1"/>
  <c r="O3460" i="1"/>
  <c r="P3460" i="1"/>
  <c r="X3460" i="1" s="1"/>
  <c r="N3461" i="1"/>
  <c r="L3461" i="1" s="1"/>
  <c r="O3461" i="1"/>
  <c r="P3461" i="1"/>
  <c r="X3461" i="1" s="1"/>
  <c r="N3462" i="1"/>
  <c r="L3462" i="1" s="1"/>
  <c r="R3462" i="1" s="1"/>
  <c r="S3462" i="1" s="1"/>
  <c r="T3462" i="1" s="1"/>
  <c r="O3462" i="1"/>
  <c r="W3462" i="1" s="1"/>
  <c r="P3462" i="1"/>
  <c r="N3463" i="1"/>
  <c r="O3463" i="1"/>
  <c r="P3463" i="1"/>
  <c r="X3463" i="1" s="1"/>
  <c r="N3464" i="1"/>
  <c r="O3464" i="1"/>
  <c r="P3464" i="1"/>
  <c r="X3464" i="1" s="1"/>
  <c r="N3465" i="1"/>
  <c r="O3465" i="1"/>
  <c r="W3465" i="1" s="1"/>
  <c r="P3465" i="1"/>
  <c r="X3465" i="1" s="1"/>
  <c r="N3466" i="1"/>
  <c r="O3466" i="1"/>
  <c r="W3466" i="1" s="1"/>
  <c r="P3466" i="1"/>
  <c r="X3466" i="1" s="1"/>
  <c r="N3467" i="1"/>
  <c r="L3467" i="1" s="1"/>
  <c r="O3467" i="1"/>
  <c r="W3467" i="1" s="1"/>
  <c r="P3467" i="1"/>
  <c r="X3467" i="1" s="1"/>
  <c r="N3468" i="1"/>
  <c r="O3468" i="1"/>
  <c r="P3468" i="1"/>
  <c r="X3468" i="1" s="1"/>
  <c r="N3469" i="1"/>
  <c r="L3469" i="1" s="1"/>
  <c r="Q3469" i="1" s="1"/>
  <c r="O3469" i="1"/>
  <c r="P3469" i="1"/>
  <c r="X3469" i="1" s="1"/>
  <c r="N3470" i="1"/>
  <c r="O3470" i="1"/>
  <c r="W3470" i="1" s="1"/>
  <c r="P3470" i="1"/>
  <c r="N3471" i="1"/>
  <c r="O3471" i="1"/>
  <c r="P3471" i="1"/>
  <c r="X3471" i="1" s="1"/>
  <c r="N3472" i="1"/>
  <c r="O3472" i="1"/>
  <c r="W3472" i="1" s="1"/>
  <c r="P3472" i="1"/>
  <c r="X3472" i="1" s="1"/>
  <c r="N3473" i="1"/>
  <c r="O3473" i="1"/>
  <c r="W3473" i="1" s="1"/>
  <c r="P3473" i="1"/>
  <c r="N3474" i="1"/>
  <c r="L3474" i="1" s="1"/>
  <c r="Q3474" i="1" s="1"/>
  <c r="O3474" i="1"/>
  <c r="P3474" i="1"/>
  <c r="X3474" i="1" s="1"/>
  <c r="N3475" i="1"/>
  <c r="L3475" i="1" s="1"/>
  <c r="O3475" i="1"/>
  <c r="W3475" i="1" s="1"/>
  <c r="P3475" i="1"/>
  <c r="N3476" i="1"/>
  <c r="O3476" i="1"/>
  <c r="P3476" i="1"/>
  <c r="X3476" i="1" s="1"/>
  <c r="N3477" i="1"/>
  <c r="L3477" i="1" s="1"/>
  <c r="Q3477" i="1" s="1"/>
  <c r="O3477" i="1"/>
  <c r="P3477" i="1"/>
  <c r="X3477" i="1" s="1"/>
  <c r="N3478" i="1"/>
  <c r="L3478" i="1" s="1"/>
  <c r="O3478" i="1"/>
  <c r="P3478" i="1"/>
  <c r="N3479" i="1"/>
  <c r="O3479" i="1"/>
  <c r="W3479" i="1" s="1"/>
  <c r="P3479" i="1"/>
  <c r="X3479" i="1" s="1"/>
  <c r="N3480" i="1"/>
  <c r="L3480" i="1" s="1"/>
  <c r="Q3480" i="1" s="1"/>
  <c r="O3480" i="1"/>
  <c r="W3480" i="1" s="1"/>
  <c r="P3480" i="1"/>
  <c r="X3480" i="1" s="1"/>
  <c r="N3481" i="1"/>
  <c r="O3481" i="1"/>
  <c r="W3481" i="1" s="1"/>
  <c r="P3481" i="1"/>
  <c r="N3482" i="1"/>
  <c r="L3482" i="1" s="1"/>
  <c r="O3482" i="1"/>
  <c r="P3482" i="1"/>
  <c r="X3482" i="1" s="1"/>
  <c r="N3483" i="1"/>
  <c r="L3483" i="1" s="1"/>
  <c r="O3483" i="1"/>
  <c r="P3483" i="1"/>
  <c r="N3484" i="1"/>
  <c r="O3484" i="1"/>
  <c r="P3484" i="1"/>
  <c r="X3484" i="1" s="1"/>
  <c r="N3485" i="1"/>
  <c r="L3485" i="1" s="1"/>
  <c r="Q3485" i="1" s="1"/>
  <c r="O3485" i="1"/>
  <c r="P3485" i="1"/>
  <c r="X3485" i="1" s="1"/>
  <c r="N3486" i="1"/>
  <c r="L3486" i="1" s="1"/>
  <c r="O3486" i="1"/>
  <c r="W3486" i="1" s="1"/>
  <c r="P3486" i="1"/>
  <c r="N3487" i="1"/>
  <c r="O3487" i="1"/>
  <c r="P3487" i="1"/>
  <c r="X3487" i="1" s="1"/>
  <c r="N3488" i="1"/>
  <c r="L3488" i="1" s="1"/>
  <c r="O3488" i="1"/>
  <c r="W3488" i="1" s="1"/>
  <c r="P3488" i="1"/>
  <c r="X3488" i="1" s="1"/>
  <c r="N3489" i="1"/>
  <c r="O3489" i="1"/>
  <c r="W3489" i="1" s="1"/>
  <c r="P3489" i="1"/>
  <c r="X3489" i="1" s="1"/>
  <c r="N3490" i="1"/>
  <c r="L3490" i="1" s="1"/>
  <c r="Q3490" i="1" s="1"/>
  <c r="O3490" i="1"/>
  <c r="P3490" i="1"/>
  <c r="X3490" i="1" s="1"/>
  <c r="N3491" i="1"/>
  <c r="O3491" i="1"/>
  <c r="W3491" i="1" s="1"/>
  <c r="P3491" i="1"/>
  <c r="N3492" i="1"/>
  <c r="O3492" i="1"/>
  <c r="P3492" i="1"/>
  <c r="X3492" i="1" s="1"/>
  <c r="N3493" i="1"/>
  <c r="L3493" i="1" s="1"/>
  <c r="Q3493" i="1" s="1"/>
  <c r="O3493" i="1"/>
  <c r="P3493" i="1"/>
  <c r="X3493" i="1" s="1"/>
  <c r="N3494" i="1"/>
  <c r="L3494" i="1" s="1"/>
  <c r="R3494" i="1" s="1"/>
  <c r="S3494" i="1" s="1"/>
  <c r="T3494" i="1" s="1"/>
  <c r="O3494" i="1"/>
  <c r="P3494" i="1"/>
  <c r="X3494" i="1" s="1"/>
  <c r="N3495" i="1"/>
  <c r="O3495" i="1"/>
  <c r="P3495" i="1"/>
  <c r="X3495" i="1" s="1"/>
  <c r="N3496" i="1"/>
  <c r="L3496" i="1" s="1"/>
  <c r="Q3496" i="1" s="1"/>
  <c r="O3496" i="1"/>
  <c r="P3496" i="1"/>
  <c r="X3496" i="1" s="1"/>
  <c r="N3497" i="1"/>
  <c r="O3497" i="1"/>
  <c r="W3497" i="1" s="1"/>
  <c r="P3497" i="1"/>
  <c r="N3498" i="1"/>
  <c r="L3498" i="1" s="1"/>
  <c r="Q3498" i="1" s="1"/>
  <c r="O3498" i="1"/>
  <c r="W3498" i="1" s="1"/>
  <c r="P3498" i="1"/>
  <c r="N3499" i="1"/>
  <c r="L3499" i="1" s="1"/>
  <c r="O3499" i="1"/>
  <c r="W3499" i="1" s="1"/>
  <c r="P3499" i="1"/>
  <c r="N3500" i="1"/>
  <c r="O3500" i="1"/>
  <c r="W3500" i="1" s="1"/>
  <c r="P3500" i="1"/>
  <c r="N3501" i="1"/>
  <c r="L3501" i="1" s="1"/>
  <c r="Q3501" i="1" s="1"/>
  <c r="O3501" i="1"/>
  <c r="P3501" i="1"/>
  <c r="X3501" i="1" s="1"/>
  <c r="N3502" i="1"/>
  <c r="L3502" i="1" s="1"/>
  <c r="O3502" i="1"/>
  <c r="P3502" i="1"/>
  <c r="X3502" i="1" s="1"/>
  <c r="N3503" i="1"/>
  <c r="O3503" i="1"/>
  <c r="P3503" i="1"/>
  <c r="X3503" i="1" s="1"/>
  <c r="N3504" i="1"/>
  <c r="L3504" i="1" s="1"/>
  <c r="Q3504" i="1" s="1"/>
  <c r="O3504" i="1"/>
  <c r="P3504" i="1"/>
  <c r="X3504" i="1" s="1"/>
  <c r="N3505" i="1"/>
  <c r="O3505" i="1"/>
  <c r="W3505" i="1" s="1"/>
  <c r="P3505" i="1"/>
  <c r="N3506" i="1"/>
  <c r="L3506" i="1" s="1"/>
  <c r="Q3506" i="1" s="1"/>
  <c r="O3506" i="1"/>
  <c r="P3506" i="1"/>
  <c r="N3507" i="1"/>
  <c r="O3507" i="1"/>
  <c r="W3507" i="1" s="1"/>
  <c r="P3507" i="1"/>
  <c r="X3507" i="1" s="1"/>
  <c r="N3508" i="1"/>
  <c r="O3508" i="1"/>
  <c r="P3508" i="1"/>
  <c r="X3508" i="1" s="1"/>
  <c r="N3509" i="1"/>
  <c r="L3509" i="1" s="1"/>
  <c r="R3509" i="1" s="1"/>
  <c r="S3509" i="1" s="1"/>
  <c r="T3509" i="1" s="1"/>
  <c r="O3509" i="1"/>
  <c r="P3509" i="1"/>
  <c r="X3509" i="1" s="1"/>
  <c r="N3510" i="1"/>
  <c r="L3510" i="1" s="1"/>
  <c r="R3510" i="1" s="1"/>
  <c r="S3510" i="1" s="1"/>
  <c r="T3510" i="1" s="1"/>
  <c r="O3510" i="1"/>
  <c r="W3510" i="1" s="1"/>
  <c r="P3510" i="1"/>
  <c r="X3510" i="1" s="1"/>
  <c r="N3511" i="1"/>
  <c r="O3511" i="1"/>
  <c r="P3511" i="1"/>
  <c r="X3511" i="1" s="1"/>
  <c r="N3512" i="1"/>
  <c r="O3512" i="1"/>
  <c r="W3512" i="1" s="1"/>
  <c r="P3512" i="1"/>
  <c r="X3512" i="1" s="1"/>
  <c r="N3513" i="1"/>
  <c r="L3513" i="1" s="1"/>
  <c r="O3513" i="1"/>
  <c r="W3513" i="1" s="1"/>
  <c r="P3513" i="1"/>
  <c r="N3514" i="1"/>
  <c r="O3514" i="1"/>
  <c r="W3514" i="1" s="1"/>
  <c r="P3514" i="1"/>
  <c r="N3515" i="1"/>
  <c r="L3515" i="1" s="1"/>
  <c r="O3515" i="1"/>
  <c r="P3515" i="1"/>
  <c r="X3515" i="1"/>
  <c r="N3516" i="1"/>
  <c r="L3516" i="1" s="1"/>
  <c r="R3516" i="1" s="1"/>
  <c r="S3516" i="1" s="1"/>
  <c r="T3516" i="1" s="1"/>
  <c r="O3516" i="1"/>
  <c r="W3516" i="1" s="1"/>
  <c r="P3516" i="1"/>
  <c r="X3516" i="1" s="1"/>
  <c r="N3517" i="1"/>
  <c r="L3517" i="1" s="1"/>
  <c r="Q3517" i="1" s="1"/>
  <c r="O3517" i="1"/>
  <c r="W3517" i="1" s="1"/>
  <c r="P3517" i="1"/>
  <c r="N3518" i="1"/>
  <c r="L3518" i="1" s="1"/>
  <c r="O3518" i="1"/>
  <c r="P3518" i="1"/>
  <c r="X3518" i="1" s="1"/>
  <c r="N3519" i="1"/>
  <c r="O3519" i="1"/>
  <c r="P3519" i="1"/>
  <c r="X3519" i="1" s="1"/>
  <c r="N3520" i="1"/>
  <c r="L3520" i="1" s="1"/>
  <c r="O3520" i="1"/>
  <c r="P3520" i="1"/>
  <c r="X3520" i="1" s="1"/>
  <c r="N3521" i="1"/>
  <c r="L3521" i="1" s="1"/>
  <c r="O3521" i="1"/>
  <c r="P3521" i="1"/>
  <c r="X3521" i="1" s="1"/>
  <c r="N3522" i="1"/>
  <c r="L3522" i="1" s="1"/>
  <c r="O3522" i="1"/>
  <c r="W3522" i="1" s="1"/>
  <c r="P3522" i="1"/>
  <c r="X3522" i="1" s="1"/>
  <c r="N3523" i="1"/>
  <c r="O3523" i="1"/>
  <c r="P3523" i="1"/>
  <c r="X3523" i="1" s="1"/>
  <c r="N3524" i="1"/>
  <c r="L3524" i="1" s="1"/>
  <c r="O3524" i="1"/>
  <c r="P3524" i="1"/>
  <c r="X3524" i="1" s="1"/>
  <c r="N3525" i="1"/>
  <c r="L3525" i="1" s="1"/>
  <c r="R3525" i="1" s="1"/>
  <c r="S3525" i="1" s="1"/>
  <c r="T3525" i="1" s="1"/>
  <c r="O3525" i="1"/>
  <c r="W3525" i="1" s="1"/>
  <c r="P3525" i="1"/>
  <c r="X3525" i="1" s="1"/>
  <c r="N3526" i="1"/>
  <c r="L3526" i="1" s="1"/>
  <c r="Q3526" i="1" s="1"/>
  <c r="O3526" i="1"/>
  <c r="P3526" i="1"/>
  <c r="N3527" i="1"/>
  <c r="O3527" i="1"/>
  <c r="W3527" i="1" s="1"/>
  <c r="P3527" i="1"/>
  <c r="X3527" i="1" s="1"/>
  <c r="N3528" i="1"/>
  <c r="L3528" i="1" s="1"/>
  <c r="O3528" i="1"/>
  <c r="W3528" i="1" s="1"/>
  <c r="P3528" i="1"/>
  <c r="N3529" i="1"/>
  <c r="L3529" i="1" s="1"/>
  <c r="O3529" i="1"/>
  <c r="W3529" i="1" s="1"/>
  <c r="P3529" i="1"/>
  <c r="X3529" i="1" s="1"/>
  <c r="N3530" i="1"/>
  <c r="L3530" i="1" s="1"/>
  <c r="Q3530" i="1" s="1"/>
  <c r="O3530" i="1"/>
  <c r="P3530" i="1"/>
  <c r="X3530" i="1" s="1"/>
  <c r="N3531" i="1"/>
  <c r="O3531" i="1"/>
  <c r="P3531" i="1"/>
  <c r="X3531" i="1" s="1"/>
  <c r="N3532" i="1"/>
  <c r="L3532" i="1" s="1"/>
  <c r="O3532" i="1"/>
  <c r="P3532" i="1"/>
  <c r="X3532" i="1" s="1"/>
  <c r="N3533" i="1"/>
  <c r="L3533" i="1" s="1"/>
  <c r="Q3533" i="1" s="1"/>
  <c r="O3533" i="1"/>
  <c r="P3533" i="1"/>
  <c r="X3533" i="1" s="1"/>
  <c r="N3534" i="1"/>
  <c r="O3534" i="1"/>
  <c r="P3534" i="1"/>
  <c r="X3534" i="1" s="1"/>
  <c r="N3535" i="1"/>
  <c r="O3535" i="1"/>
  <c r="P3535" i="1"/>
  <c r="X3535" i="1" s="1"/>
  <c r="N3536" i="1"/>
  <c r="O3536" i="1"/>
  <c r="W3536" i="1" s="1"/>
  <c r="P3536" i="1"/>
  <c r="X3536" i="1" s="1"/>
  <c r="N3537" i="1"/>
  <c r="O3537" i="1"/>
  <c r="W3537" i="1" s="1"/>
  <c r="P3537" i="1"/>
  <c r="X3537" i="1" s="1"/>
  <c r="N3538" i="1"/>
  <c r="O3538" i="1"/>
  <c r="P3538" i="1"/>
  <c r="X3538" i="1" s="1"/>
  <c r="N3539" i="1"/>
  <c r="L3539" i="1" s="1"/>
  <c r="Q3539" i="1" s="1"/>
  <c r="O3539" i="1"/>
  <c r="W3539" i="1" s="1"/>
  <c r="P3539" i="1"/>
  <c r="X3539" i="1" s="1"/>
  <c r="N3540" i="1"/>
  <c r="L3540" i="1" s="1"/>
  <c r="O3540" i="1"/>
  <c r="W3540" i="1" s="1"/>
  <c r="P3540" i="1"/>
  <c r="X3540" i="1" s="1"/>
  <c r="N3541" i="1"/>
  <c r="L3541" i="1" s="1"/>
  <c r="O3541" i="1"/>
  <c r="P3541" i="1"/>
  <c r="X3541" i="1" s="1"/>
  <c r="N3542" i="1"/>
  <c r="L3542" i="1" s="1"/>
  <c r="O3542" i="1"/>
  <c r="P3542" i="1"/>
  <c r="X3542" i="1" s="1"/>
  <c r="N3543" i="1"/>
  <c r="L3543" i="1" s="1"/>
  <c r="O3543" i="1"/>
  <c r="P3543" i="1"/>
  <c r="X3543" i="1" s="1"/>
  <c r="N3544" i="1"/>
  <c r="L3544" i="1" s="1"/>
  <c r="O3544" i="1"/>
  <c r="P3544" i="1"/>
  <c r="X3544" i="1" s="1"/>
  <c r="N3545" i="1"/>
  <c r="L3545" i="1" s="1"/>
  <c r="Q3545" i="1" s="1"/>
  <c r="O3545" i="1"/>
  <c r="W3545" i="1" s="1"/>
  <c r="P3545" i="1"/>
  <c r="X3545" i="1" s="1"/>
  <c r="N3546" i="1"/>
  <c r="O3546" i="1"/>
  <c r="P3546" i="1"/>
  <c r="X3546" i="1" s="1"/>
  <c r="N3547" i="1"/>
  <c r="L3547" i="1" s="1"/>
  <c r="O3547" i="1"/>
  <c r="W3547" i="1" s="1"/>
  <c r="P3547" i="1"/>
  <c r="X3547" i="1" s="1"/>
  <c r="N3548" i="1"/>
  <c r="O3548" i="1"/>
  <c r="P3548" i="1"/>
  <c r="N3549" i="1"/>
  <c r="L3549" i="1" s="1"/>
  <c r="O3549" i="1"/>
  <c r="P3549" i="1"/>
  <c r="X3549" i="1" s="1"/>
  <c r="N3550" i="1"/>
  <c r="L3550" i="1" s="1"/>
  <c r="O3550" i="1"/>
  <c r="P3550" i="1"/>
  <c r="N3551" i="1"/>
  <c r="L3551" i="1" s="1"/>
  <c r="O3551" i="1"/>
  <c r="P3551" i="1"/>
  <c r="X3551" i="1" s="1"/>
  <c r="N3552" i="1"/>
  <c r="L3552" i="1" s="1"/>
  <c r="O3552" i="1"/>
  <c r="P3552" i="1"/>
  <c r="X3552" i="1" s="1"/>
  <c r="N3553" i="1"/>
  <c r="L3553" i="1" s="1"/>
  <c r="Q3553" i="1" s="1"/>
  <c r="O3553" i="1"/>
  <c r="W3553" i="1" s="1"/>
  <c r="P3553" i="1"/>
  <c r="X3553" i="1" s="1"/>
  <c r="N3554" i="1"/>
  <c r="O3554" i="1"/>
  <c r="W3554" i="1" s="1"/>
  <c r="P3554" i="1"/>
  <c r="X3554" i="1" s="1"/>
  <c r="N3555" i="1"/>
  <c r="L3555" i="1" s="1"/>
  <c r="O3555" i="1"/>
  <c r="W3555" i="1" s="1"/>
  <c r="P3555" i="1"/>
  <c r="X3555" i="1" s="1"/>
  <c r="N3556" i="1"/>
  <c r="O3556" i="1"/>
  <c r="W3556" i="1" s="1"/>
  <c r="P3556" i="1"/>
  <c r="X3556" i="1" s="1"/>
  <c r="N3557" i="1"/>
  <c r="L3557" i="1" s="1"/>
  <c r="O3557" i="1"/>
  <c r="P3557" i="1"/>
  <c r="X3557" i="1" s="1"/>
  <c r="N3558" i="1"/>
  <c r="L3558" i="1" s="1"/>
  <c r="O3558" i="1"/>
  <c r="W3558" i="1" s="1"/>
  <c r="P3558" i="1"/>
  <c r="N3559" i="1"/>
  <c r="L3559" i="1" s="1"/>
  <c r="O3559" i="1"/>
  <c r="P3559" i="1"/>
  <c r="X3559" i="1" s="1"/>
  <c r="N3560" i="1"/>
  <c r="L3560" i="1" s="1"/>
  <c r="O3560" i="1"/>
  <c r="W3560" i="1" s="1"/>
  <c r="P3560" i="1"/>
  <c r="X3560" i="1" s="1"/>
  <c r="N3561" i="1"/>
  <c r="O3561" i="1"/>
  <c r="W3561" i="1" s="1"/>
  <c r="P3561" i="1"/>
  <c r="N3562" i="1"/>
  <c r="O3562" i="1"/>
  <c r="P3562" i="1"/>
  <c r="X3562" i="1" s="1"/>
  <c r="N3563" i="1"/>
  <c r="O3563" i="1"/>
  <c r="W3563" i="1" s="1"/>
  <c r="P3563" i="1"/>
  <c r="N3564" i="1"/>
  <c r="O3564" i="1"/>
  <c r="W3564" i="1" s="1"/>
  <c r="P3564" i="1"/>
  <c r="X3564" i="1" s="1"/>
  <c r="N3565" i="1"/>
  <c r="O3565" i="1"/>
  <c r="P3565" i="1"/>
  <c r="X3565" i="1" s="1"/>
  <c r="N3566" i="1"/>
  <c r="L3566" i="1" s="1"/>
  <c r="O3566" i="1"/>
  <c r="W3566" i="1" s="1"/>
  <c r="P3566" i="1"/>
  <c r="N3567" i="1"/>
  <c r="L3567" i="1" s="1"/>
  <c r="O3567" i="1"/>
  <c r="P3567" i="1"/>
  <c r="X3567" i="1" s="1"/>
  <c r="N3568" i="1"/>
  <c r="L3568" i="1" s="1"/>
  <c r="O3568" i="1"/>
  <c r="P3568" i="1"/>
  <c r="X3568" i="1" s="1"/>
  <c r="N3569" i="1"/>
  <c r="L3569" i="1" s="1"/>
  <c r="Q3569" i="1" s="1"/>
  <c r="O3569" i="1"/>
  <c r="W3569" i="1" s="1"/>
  <c r="P3569" i="1"/>
  <c r="X3569" i="1" s="1"/>
  <c r="N3570" i="1"/>
  <c r="O3570" i="1"/>
  <c r="W3570" i="1" s="1"/>
  <c r="P3570" i="1"/>
  <c r="X3570" i="1" s="1"/>
  <c r="N3571" i="1"/>
  <c r="L3571" i="1" s="1"/>
  <c r="Q3571" i="1" s="1"/>
  <c r="O3571" i="1"/>
  <c r="W3571" i="1" s="1"/>
  <c r="P3571" i="1"/>
  <c r="X3571" i="1" s="1"/>
  <c r="N3572" i="1"/>
  <c r="L3572" i="1" s="1"/>
  <c r="O3572" i="1"/>
  <c r="W3572" i="1" s="1"/>
  <c r="P3572" i="1"/>
  <c r="X3572" i="1" s="1"/>
  <c r="N3573" i="1"/>
  <c r="L3573" i="1" s="1"/>
  <c r="O3573" i="1"/>
  <c r="P3573" i="1"/>
  <c r="X3573" i="1" s="1"/>
  <c r="N3574" i="1"/>
  <c r="L3574" i="1" s="1"/>
  <c r="O3574" i="1"/>
  <c r="P3574" i="1"/>
  <c r="N3575" i="1"/>
  <c r="L3575" i="1" s="1"/>
  <c r="O3575" i="1"/>
  <c r="W3575" i="1" s="1"/>
  <c r="P3575" i="1"/>
  <c r="X3575" i="1" s="1"/>
  <c r="N3576" i="1"/>
  <c r="L3576" i="1" s="1"/>
  <c r="O3576" i="1"/>
  <c r="W3576" i="1" s="1"/>
  <c r="P3576" i="1"/>
  <c r="X3576" i="1" s="1"/>
  <c r="N3577" i="1"/>
  <c r="L3577" i="1" s="1"/>
  <c r="Q3577" i="1" s="1"/>
  <c r="O3577" i="1"/>
  <c r="W3577" i="1" s="1"/>
  <c r="P3577" i="1"/>
  <c r="U2829" i="1" l="1"/>
  <c r="Y3342" i="1"/>
  <c r="Y910" i="1"/>
  <c r="U481" i="1"/>
  <c r="Y395" i="1"/>
  <c r="Y22" i="1"/>
  <c r="Y2901" i="1"/>
  <c r="Y1527" i="1"/>
  <c r="U302" i="1"/>
  <c r="Y3515" i="1"/>
  <c r="U2681" i="1"/>
  <c r="Y1201" i="1"/>
  <c r="U2941" i="1"/>
  <c r="Y1694" i="1"/>
  <c r="Y256" i="1"/>
  <c r="U2558" i="1"/>
  <c r="R1611" i="1"/>
  <c r="S1611" i="1" s="1"/>
  <c r="T1611" i="1" s="1"/>
  <c r="U1362" i="1"/>
  <c r="V1362" i="1" s="1"/>
  <c r="V2" i="1"/>
  <c r="U1306" i="1"/>
  <c r="U1059" i="1"/>
  <c r="U339" i="1"/>
  <c r="Y65" i="1"/>
  <c r="U3397" i="1"/>
  <c r="V3397" i="1" s="1"/>
  <c r="Y3463" i="1"/>
  <c r="Y3442" i="1"/>
  <c r="U3341" i="1"/>
  <c r="Y3179" i="1"/>
  <c r="R3533" i="1"/>
  <c r="S3533" i="1" s="1"/>
  <c r="T3533" i="1" s="1"/>
  <c r="Y2025" i="1"/>
  <c r="Y2023" i="1"/>
  <c r="R2769" i="1"/>
  <c r="S2769" i="1" s="1"/>
  <c r="T2769" i="1" s="1"/>
  <c r="Y1828" i="1"/>
  <c r="U3482" i="1"/>
  <c r="V3482" i="1" s="1"/>
  <c r="U2524" i="1"/>
  <c r="Q1835" i="1"/>
  <c r="Q1240" i="1"/>
  <c r="Y1185" i="1"/>
  <c r="Y1183" i="1"/>
  <c r="Y516" i="1"/>
  <c r="U144" i="1"/>
  <c r="V144" i="1" s="1"/>
  <c r="U2910" i="1"/>
  <c r="U2877" i="1"/>
  <c r="Y2456" i="1"/>
  <c r="Y2418" i="1"/>
  <c r="Y836" i="1"/>
  <c r="Q735" i="1"/>
  <c r="R696" i="1"/>
  <c r="S696" i="1" s="1"/>
  <c r="T696" i="1" s="1"/>
  <c r="Q591" i="1"/>
  <c r="U3485" i="1"/>
  <c r="Y3245" i="1"/>
  <c r="U3243" i="1"/>
  <c r="U1898" i="1"/>
  <c r="V1898" i="1" s="1"/>
  <c r="U1499" i="1"/>
  <c r="U959" i="1"/>
  <c r="U3435" i="1"/>
  <c r="Y3073" i="1"/>
  <c r="Y861" i="1"/>
  <c r="Y3521" i="1"/>
  <c r="L3080" i="1"/>
  <c r="Q3080" i="1" s="1"/>
  <c r="R3056" i="1"/>
  <c r="S3056" i="1" s="1"/>
  <c r="T3056" i="1" s="1"/>
  <c r="U2775" i="1"/>
  <c r="L2627" i="1"/>
  <c r="Q2627" i="1" s="1"/>
  <c r="U2534" i="1"/>
  <c r="V2534" i="1" s="1"/>
  <c r="L2232" i="1"/>
  <c r="R2232" i="1" s="1"/>
  <c r="S2232" i="1" s="1"/>
  <c r="T2232" i="1" s="1"/>
  <c r="U2114" i="1"/>
  <c r="V2114" i="1" s="1"/>
  <c r="Q1803" i="1"/>
  <c r="U1760" i="1"/>
  <c r="L1183" i="1"/>
  <c r="Q1183" i="1" s="1"/>
  <c r="Y1090" i="1"/>
  <c r="Y1082" i="1"/>
  <c r="Y849" i="1"/>
  <c r="U847" i="1"/>
  <c r="L750" i="1"/>
  <c r="R750" i="1" s="1"/>
  <c r="S750" i="1" s="1"/>
  <c r="T750" i="1" s="1"/>
  <c r="U423" i="1"/>
  <c r="U252" i="1"/>
  <c r="V252" i="1" s="1"/>
  <c r="Y238" i="1"/>
  <c r="U236" i="1"/>
  <c r="U226" i="1"/>
  <c r="L2218" i="1"/>
  <c r="L317" i="1"/>
  <c r="Y3562" i="1"/>
  <c r="U2610" i="1"/>
  <c r="Y2408" i="1"/>
  <c r="Y2336" i="1"/>
  <c r="Y1944" i="1"/>
  <c r="U1675" i="1"/>
  <c r="U896" i="1"/>
  <c r="V896" i="1" s="1"/>
  <c r="L2743" i="1"/>
  <c r="Q2743" i="1" s="1"/>
  <c r="U1787" i="1"/>
  <c r="V1787" i="1" s="1"/>
  <c r="U1562" i="1"/>
  <c r="L1306" i="1"/>
  <c r="Y1207" i="1"/>
  <c r="L1033" i="1"/>
  <c r="Y1015" i="1"/>
  <c r="L829" i="1"/>
  <c r="Q829" i="1" s="1"/>
  <c r="U786" i="1"/>
  <c r="Y383" i="1"/>
  <c r="Y3532" i="1"/>
  <c r="U3443" i="1"/>
  <c r="L3418" i="1"/>
  <c r="Q3418" i="1" s="1"/>
  <c r="Y3387" i="1"/>
  <c r="U3563" i="1"/>
  <c r="Y3506" i="1"/>
  <c r="Y3500" i="1"/>
  <c r="U3090" i="1"/>
  <c r="L2583" i="1"/>
  <c r="U2307" i="1"/>
  <c r="L1640" i="1"/>
  <c r="Q1640" i="1" s="1"/>
  <c r="Y1587" i="1"/>
  <c r="Y1579" i="1"/>
  <c r="Y1312" i="1"/>
  <c r="U1240" i="1"/>
  <c r="U1079" i="1"/>
  <c r="U953" i="1"/>
  <c r="Y674" i="1"/>
  <c r="L2569" i="1"/>
  <c r="Q2569" i="1" s="1"/>
  <c r="L1946" i="1"/>
  <c r="L1801" i="1"/>
  <c r="Q1801" i="1" s="1"/>
  <c r="L1616" i="1"/>
  <c r="Q1616" i="1" s="1"/>
  <c r="L888" i="1"/>
  <c r="Q888" i="1" s="1"/>
  <c r="Y461" i="1"/>
  <c r="V302" i="1"/>
  <c r="L3172" i="1"/>
  <c r="U3125" i="1"/>
  <c r="V3125" i="1" s="1"/>
  <c r="L3052" i="1"/>
  <c r="Y2954" i="1"/>
  <c r="U2801" i="1"/>
  <c r="U2770" i="1"/>
  <c r="V2770" i="1" s="1"/>
  <c r="U2720" i="1"/>
  <c r="V2720" i="1" s="1"/>
  <c r="Y2611" i="1"/>
  <c r="U2380" i="1"/>
  <c r="R1927" i="1"/>
  <c r="S1927" i="1" s="1"/>
  <c r="T1927" i="1" s="1"/>
  <c r="U1850" i="1"/>
  <c r="U1378" i="1"/>
  <c r="Y871" i="1"/>
  <c r="Y535" i="1"/>
  <c r="L3187" i="1"/>
  <c r="L2355" i="1"/>
  <c r="U3458" i="1"/>
  <c r="U3364" i="1"/>
  <c r="Y3313" i="1"/>
  <c r="Q3274" i="1"/>
  <c r="Y3250" i="1"/>
  <c r="L3208" i="1"/>
  <c r="Q3208" i="1" s="1"/>
  <c r="Y3062" i="1"/>
  <c r="L3043" i="1"/>
  <c r="Q3043" i="1" s="1"/>
  <c r="Y3002" i="1"/>
  <c r="Y2844" i="1"/>
  <c r="Y2547" i="1"/>
  <c r="L3409" i="1"/>
  <c r="R3409" i="1" s="1"/>
  <c r="S3409" i="1" s="1"/>
  <c r="T3409" i="1" s="1"/>
  <c r="V3341" i="1"/>
  <c r="L3315" i="1"/>
  <c r="Q3315" i="1" s="1"/>
  <c r="L2936" i="1"/>
  <c r="U2830" i="1"/>
  <c r="Y3541" i="1"/>
  <c r="U3450" i="1"/>
  <c r="U3329" i="1"/>
  <c r="Y3274" i="1"/>
  <c r="Y3178" i="1"/>
  <c r="U2973" i="1"/>
  <c r="R2559" i="1"/>
  <c r="S2559" i="1" s="1"/>
  <c r="T2559" i="1" s="1"/>
  <c r="Q2559" i="1"/>
  <c r="L2396" i="1"/>
  <c r="Q2396" i="1" s="1"/>
  <c r="Y3527" i="1"/>
  <c r="Y3514" i="1"/>
  <c r="U3462" i="1"/>
  <c r="U3431" i="1"/>
  <c r="U3402" i="1"/>
  <c r="V3402" i="1" s="1"/>
  <c r="U3258" i="1"/>
  <c r="L2736" i="1"/>
  <c r="R2736" i="1" s="1"/>
  <c r="S2736" i="1" s="1"/>
  <c r="T2736" i="1" s="1"/>
  <c r="R2344" i="1"/>
  <c r="S2344" i="1" s="1"/>
  <c r="T2344" i="1" s="1"/>
  <c r="Q2344" i="1"/>
  <c r="V3563" i="1"/>
  <c r="L3537" i="1"/>
  <c r="Q3537" i="1" s="1"/>
  <c r="L3452" i="1"/>
  <c r="L3331" i="1"/>
  <c r="Q3331" i="1" s="1"/>
  <c r="L3161" i="1"/>
  <c r="R3161" i="1" s="1"/>
  <c r="S3161" i="1" s="1"/>
  <c r="T3161" i="1" s="1"/>
  <c r="Q2929" i="1"/>
  <c r="R2929" i="1"/>
  <c r="S2929" i="1" s="1"/>
  <c r="T2929" i="1" s="1"/>
  <c r="L2883" i="1"/>
  <c r="V2829" i="1"/>
  <c r="L2745" i="1"/>
  <c r="R2745" i="1" s="1"/>
  <c r="S2745" i="1" s="1"/>
  <c r="T2745" i="1" s="1"/>
  <c r="U3481" i="1"/>
  <c r="U3438" i="1"/>
  <c r="U3394" i="1"/>
  <c r="U3330" i="1"/>
  <c r="Y3091" i="1"/>
  <c r="Y3089" i="1"/>
  <c r="Y3031" i="1"/>
  <c r="L2924" i="1"/>
  <c r="U2154" i="1"/>
  <c r="U2100" i="1"/>
  <c r="V2100" i="1" s="1"/>
  <c r="Y2064" i="1"/>
  <c r="Y1939" i="1"/>
  <c r="U1807" i="1"/>
  <c r="V1807" i="1" s="1"/>
  <c r="U1794" i="1"/>
  <c r="L1589" i="1"/>
  <c r="Q1589" i="1" s="1"/>
  <c r="V1499" i="1"/>
  <c r="Y1395" i="1"/>
  <c r="X1306" i="1"/>
  <c r="U1264" i="1"/>
  <c r="U1248" i="1"/>
  <c r="Y1032" i="1"/>
  <c r="Y966" i="1"/>
  <c r="U945" i="1"/>
  <c r="U889" i="1"/>
  <c r="V889" i="1" s="1"/>
  <c r="U599" i="1"/>
  <c r="Y548" i="1"/>
  <c r="Y354" i="1"/>
  <c r="U163" i="1"/>
  <c r="L2305" i="1"/>
  <c r="U1843" i="1"/>
  <c r="V1843" i="1" s="1"/>
  <c r="L1781" i="1"/>
  <c r="Y1586" i="1"/>
  <c r="U1569" i="1"/>
  <c r="V1569" i="1" s="1"/>
  <c r="U1224" i="1"/>
  <c r="V1224" i="1" s="1"/>
  <c r="U1035" i="1"/>
  <c r="Y952" i="1"/>
  <c r="L951" i="1"/>
  <c r="R951" i="1" s="1"/>
  <c r="S951" i="1" s="1"/>
  <c r="T951" i="1" s="1"/>
  <c r="L746" i="1"/>
  <c r="R746" i="1" s="1"/>
  <c r="S746" i="1" s="1"/>
  <c r="T746" i="1" s="1"/>
  <c r="Y650" i="1"/>
  <c r="U646" i="1"/>
  <c r="U548" i="1"/>
  <c r="U478" i="1"/>
  <c r="V478" i="1" s="1"/>
  <c r="U373" i="1"/>
  <c r="L219" i="1"/>
  <c r="Q219" i="1" s="1"/>
  <c r="U49" i="1"/>
  <c r="V49" i="1" s="1"/>
  <c r="U12" i="1"/>
  <c r="R10" i="1"/>
  <c r="S10" i="1" s="1"/>
  <c r="T10" i="1" s="1"/>
  <c r="Y2667" i="1"/>
  <c r="Y2603" i="1"/>
  <c r="Q2535" i="1"/>
  <c r="Y2330" i="1"/>
  <c r="Y2236" i="1"/>
  <c r="Y1982" i="1"/>
  <c r="L1861" i="1"/>
  <c r="R1861" i="1" s="1"/>
  <c r="S1861" i="1" s="1"/>
  <c r="T1861" i="1" s="1"/>
  <c r="U1667" i="1"/>
  <c r="Y1665" i="1"/>
  <c r="L1664" i="1"/>
  <c r="Q1664" i="1" s="1"/>
  <c r="L1624" i="1"/>
  <c r="Q1624" i="1" s="1"/>
  <c r="U1595" i="1"/>
  <c r="Y1554" i="1"/>
  <c r="U1420" i="1"/>
  <c r="L1099" i="1"/>
  <c r="Q1099" i="1" s="1"/>
  <c r="L889" i="1"/>
  <c r="Q889" i="1" s="1"/>
  <c r="L607" i="1"/>
  <c r="L103" i="1"/>
  <c r="R103" i="1" s="1"/>
  <c r="S103" i="1" s="1"/>
  <c r="T103" i="1" s="1"/>
  <c r="Q2725" i="1"/>
  <c r="Q2708" i="1"/>
  <c r="U2571" i="1"/>
  <c r="V2571" i="1" s="1"/>
  <c r="W2408" i="1"/>
  <c r="U2393" i="1"/>
  <c r="V2393" i="1" s="1"/>
  <c r="U2384" i="1"/>
  <c r="V2384" i="1" s="1"/>
  <c r="Y2101" i="1"/>
  <c r="Q1964" i="1"/>
  <c r="L1952" i="1"/>
  <c r="R1952" i="1" s="1"/>
  <c r="S1952" i="1" s="1"/>
  <c r="T1952" i="1" s="1"/>
  <c r="U1946" i="1"/>
  <c r="L1849" i="1"/>
  <c r="Y1755" i="1"/>
  <c r="Y1744" i="1"/>
  <c r="Q1736" i="1"/>
  <c r="L1669" i="1"/>
  <c r="U1627" i="1"/>
  <c r="V1627" i="1" s="1"/>
  <c r="L1573" i="1"/>
  <c r="Q1573" i="1" s="1"/>
  <c r="Q1559" i="1"/>
  <c r="R1473" i="1"/>
  <c r="S1473" i="1" s="1"/>
  <c r="T1473" i="1" s="1"/>
  <c r="Q1406" i="1"/>
  <c r="U1388" i="1"/>
  <c r="U1267" i="1"/>
  <c r="U1265" i="1"/>
  <c r="Y1263" i="1"/>
  <c r="U1259" i="1"/>
  <c r="V1259" i="1" s="1"/>
  <c r="L1211" i="1"/>
  <c r="R1211" i="1" s="1"/>
  <c r="S1211" i="1" s="1"/>
  <c r="T1211" i="1" s="1"/>
  <c r="L1097" i="1"/>
  <c r="Q1097" i="1" s="1"/>
  <c r="U1031" i="1"/>
  <c r="U992" i="1"/>
  <c r="U990" i="1"/>
  <c r="L969" i="1"/>
  <c r="L958" i="1"/>
  <c r="Q958" i="1" s="1"/>
  <c r="U873" i="1"/>
  <c r="V873" i="1" s="1"/>
  <c r="Y510" i="1"/>
  <c r="Y502" i="1"/>
  <c r="Y439" i="1"/>
  <c r="Y291" i="1"/>
  <c r="U245" i="1"/>
  <c r="L234" i="1"/>
  <c r="Q234" i="1" s="1"/>
  <c r="L161" i="1"/>
  <c r="Q161" i="1" s="1"/>
  <c r="L101" i="1"/>
  <c r="R101" i="1" s="1"/>
  <c r="S101" i="1" s="1"/>
  <c r="T101" i="1" s="1"/>
  <c r="U3147" i="1"/>
  <c r="U3103" i="1"/>
  <c r="U3061" i="1"/>
  <c r="V3061" i="1" s="1"/>
  <c r="Y2942" i="1"/>
  <c r="Y2900" i="1"/>
  <c r="Y2753" i="1"/>
  <c r="U2629" i="1"/>
  <c r="U2604" i="1"/>
  <c r="U2525" i="1"/>
  <c r="V2525" i="1" s="1"/>
  <c r="U2440" i="1"/>
  <c r="Y2417" i="1"/>
  <c r="Y2082" i="1"/>
  <c r="Y1899" i="1"/>
  <c r="Y1881" i="1"/>
  <c r="U1856" i="1"/>
  <c r="L1786" i="1"/>
  <c r="L1727" i="1"/>
  <c r="R1727" i="1" s="1"/>
  <c r="S1727" i="1" s="1"/>
  <c r="T1727" i="1" s="1"/>
  <c r="U1469" i="1"/>
  <c r="U1452" i="1"/>
  <c r="U1243" i="1"/>
  <c r="U1241" i="1"/>
  <c r="Y1139" i="1"/>
  <c r="Y1052" i="1"/>
  <c r="L1041" i="1"/>
  <c r="U976" i="1"/>
  <c r="Y961" i="1"/>
  <c r="U917" i="1"/>
  <c r="L881" i="1"/>
  <c r="Q881" i="1" s="1"/>
  <c r="L797" i="1"/>
  <c r="L732" i="1"/>
  <c r="Q732" i="1" s="1"/>
  <c r="U684" i="1"/>
  <c r="L631" i="1"/>
  <c r="U564" i="1"/>
  <c r="Y517" i="1"/>
  <c r="Q231" i="1"/>
  <c r="Q199" i="1"/>
  <c r="U139" i="1"/>
  <c r="L136" i="1"/>
  <c r="Q136" i="1" s="1"/>
  <c r="W2208" i="1"/>
  <c r="Q1288" i="1"/>
  <c r="Q246" i="1"/>
  <c r="U13" i="1"/>
  <c r="V13" i="1" s="1"/>
  <c r="U2688" i="1"/>
  <c r="U2686" i="1"/>
  <c r="Y2625" i="1"/>
  <c r="U2466" i="1"/>
  <c r="Y2447" i="1"/>
  <c r="U2308" i="1"/>
  <c r="V2308" i="1" s="1"/>
  <c r="Y2303" i="1"/>
  <c r="R2219" i="1"/>
  <c r="S2219" i="1" s="1"/>
  <c r="T2219" i="1" s="1"/>
  <c r="U2068" i="1"/>
  <c r="V2068" i="1" s="1"/>
  <c r="U1815" i="1"/>
  <c r="Q1811" i="1"/>
  <c r="U1722" i="1"/>
  <c r="Y1695" i="1"/>
  <c r="U1693" i="1"/>
  <c r="V1693" i="1" s="1"/>
  <c r="Y1655" i="1"/>
  <c r="R1651" i="1"/>
  <c r="S1651" i="1" s="1"/>
  <c r="T1651" i="1" s="1"/>
  <c r="R1353" i="1"/>
  <c r="S1353" i="1" s="1"/>
  <c r="T1353" i="1" s="1"/>
  <c r="Y687" i="1"/>
  <c r="Y526" i="1"/>
  <c r="U460" i="1"/>
  <c r="Y456" i="1"/>
  <c r="U362" i="1"/>
  <c r="W238" i="1"/>
  <c r="U199" i="1"/>
  <c r="Q2427" i="1"/>
  <c r="R2427" i="1"/>
  <c r="S2427" i="1" s="1"/>
  <c r="T2427" i="1" s="1"/>
  <c r="U2266" i="1"/>
  <c r="V2266" i="1" s="1"/>
  <c r="Y2266" i="1"/>
  <c r="Y3550" i="1"/>
  <c r="L3536" i="1"/>
  <c r="R3536" i="1" s="1"/>
  <c r="S3536" i="1" s="1"/>
  <c r="T3536" i="1" s="1"/>
  <c r="L3466" i="1"/>
  <c r="Q3466" i="1" s="1"/>
  <c r="L3465" i="1"/>
  <c r="R3465" i="1" s="1"/>
  <c r="S3465" i="1" s="1"/>
  <c r="T3465" i="1" s="1"/>
  <c r="U3459" i="1"/>
  <c r="L3378" i="1"/>
  <c r="Q3378" i="1" s="1"/>
  <c r="Y3350" i="1"/>
  <c r="U3314" i="1"/>
  <c r="Y3310" i="1"/>
  <c r="L3289" i="1"/>
  <c r="R3289" i="1" s="1"/>
  <c r="S3289" i="1" s="1"/>
  <c r="T3289" i="1" s="1"/>
  <c r="U3221" i="1"/>
  <c r="U3180" i="1"/>
  <c r="V3180" i="1" s="1"/>
  <c r="U3093" i="1"/>
  <c r="V3093" i="1" s="1"/>
  <c r="U3054" i="1"/>
  <c r="V3054" i="1" s="1"/>
  <c r="Y3038" i="1"/>
  <c r="Q2898" i="1"/>
  <c r="Y2868" i="1"/>
  <c r="U2854" i="1"/>
  <c r="U2821" i="1"/>
  <c r="U2803" i="1"/>
  <c r="U2562" i="1"/>
  <c r="Y2410" i="1"/>
  <c r="L2371" i="1"/>
  <c r="R2160" i="1"/>
  <c r="S2160" i="1" s="1"/>
  <c r="T2160" i="1" s="1"/>
  <c r="Q2160" i="1"/>
  <c r="L3212" i="1"/>
  <c r="L3184" i="1"/>
  <c r="L2794" i="1"/>
  <c r="L2436" i="1"/>
  <c r="Q2436" i="1" s="1"/>
  <c r="Y2291" i="1"/>
  <c r="W2291" i="1"/>
  <c r="R2258" i="1"/>
  <c r="S2258" i="1" s="1"/>
  <c r="T2258" i="1" s="1"/>
  <c r="Q2258" i="1"/>
  <c r="L2244" i="1"/>
  <c r="Y3419" i="1"/>
  <c r="Y3213" i="1"/>
  <c r="Y3036" i="1"/>
  <c r="Y2965" i="1"/>
  <c r="V2877" i="1"/>
  <c r="Y2795" i="1"/>
  <c r="Y2765" i="1"/>
  <c r="U2752" i="1"/>
  <c r="U2640" i="1"/>
  <c r="Y2628" i="1"/>
  <c r="U2617" i="1"/>
  <c r="L2588" i="1"/>
  <c r="Q2588" i="1" s="1"/>
  <c r="R2538" i="1"/>
  <c r="S2538" i="1" s="1"/>
  <c r="T2538" i="1" s="1"/>
  <c r="Y2514" i="1"/>
  <c r="Y2508" i="1"/>
  <c r="U2506" i="1"/>
  <c r="V2506" i="1" s="1"/>
  <c r="U2490" i="1"/>
  <c r="V2490" i="1" s="1"/>
  <c r="X2466" i="1"/>
  <c r="Q2441" i="1"/>
  <c r="R2441" i="1"/>
  <c r="S2441" i="1" s="1"/>
  <c r="T2441" i="1" s="1"/>
  <c r="Y2432" i="1"/>
  <c r="L2362" i="1"/>
  <c r="Y2354" i="1"/>
  <c r="Y3465" i="1"/>
  <c r="Y3570" i="1"/>
  <c r="U3559" i="1"/>
  <c r="U3338" i="1"/>
  <c r="V3338" i="1" s="1"/>
  <c r="Y3315" i="1"/>
  <c r="Y3266" i="1"/>
  <c r="U3246" i="1"/>
  <c r="U3198" i="1"/>
  <c r="L3192" i="1"/>
  <c r="Q3192" i="1" s="1"/>
  <c r="Y3186" i="1"/>
  <c r="L3108" i="1"/>
  <c r="U3043" i="1"/>
  <c r="V3043" i="1" s="1"/>
  <c r="U3025" i="1"/>
  <c r="Y2976" i="1"/>
  <c r="Y2941" i="1"/>
  <c r="Y2902" i="1"/>
  <c r="L2859" i="1"/>
  <c r="Q2859" i="1" s="1"/>
  <c r="U2850" i="1"/>
  <c r="V2850" i="1" s="1"/>
  <c r="L2836" i="1"/>
  <c r="U2757" i="1"/>
  <c r="V2757" i="1" s="1"/>
  <c r="L2630" i="1"/>
  <c r="L2404" i="1"/>
  <c r="Q2404" i="1" s="1"/>
  <c r="X2336" i="1"/>
  <c r="U3538" i="1"/>
  <c r="U3533" i="1"/>
  <c r="U3509" i="1"/>
  <c r="V3509" i="1" s="1"/>
  <c r="U3494" i="1"/>
  <c r="V3494" i="1" s="1"/>
  <c r="U3466" i="1"/>
  <c r="V3466" i="1" s="1"/>
  <c r="Y3439" i="1"/>
  <c r="U3501" i="1"/>
  <c r="U3465" i="1"/>
  <c r="V3465" i="1" s="1"/>
  <c r="L3456" i="1"/>
  <c r="Q3456" i="1" s="1"/>
  <c r="U3446" i="1"/>
  <c r="U3367" i="1"/>
  <c r="U3307" i="1"/>
  <c r="V3307" i="1" s="1"/>
  <c r="U3262" i="1"/>
  <c r="X3258" i="1"/>
  <c r="L3169" i="1"/>
  <c r="R3169" i="1" s="1"/>
  <c r="S3169" i="1" s="1"/>
  <c r="T3169" i="1" s="1"/>
  <c r="Y2914" i="1"/>
  <c r="Y2877" i="1"/>
  <c r="U2820" i="1"/>
  <c r="V2820" i="1" s="1"/>
  <c r="U2743" i="1"/>
  <c r="V2743" i="1" s="1"/>
  <c r="U2732" i="1"/>
  <c r="V2732" i="1" s="1"/>
  <c r="U2622" i="1"/>
  <c r="Y2580" i="1"/>
  <c r="Q2574" i="1"/>
  <c r="U2464" i="1"/>
  <c r="V2464" i="1" s="1"/>
  <c r="V2380" i="1"/>
  <c r="Y2362" i="1"/>
  <c r="W3463" i="1"/>
  <c r="V3258" i="1"/>
  <c r="W3061" i="1"/>
  <c r="X3031" i="1"/>
  <c r="V2775" i="1"/>
  <c r="V2629" i="1"/>
  <c r="L2435" i="1"/>
  <c r="Q2435" i="1" s="1"/>
  <c r="Y2346" i="1"/>
  <c r="L2255" i="1"/>
  <c r="L2249" i="1"/>
  <c r="R2243" i="1"/>
  <c r="S2243" i="1" s="1"/>
  <c r="T2243" i="1" s="1"/>
  <c r="Q2243" i="1"/>
  <c r="U3521" i="1"/>
  <c r="U3473" i="1"/>
  <c r="V3473" i="1" s="1"/>
  <c r="Y3422" i="1"/>
  <c r="Y3370" i="1"/>
  <c r="U3334" i="1"/>
  <c r="X3330" i="1"/>
  <c r="U3278" i="1"/>
  <c r="Y3234" i="1"/>
  <c r="U3227" i="1"/>
  <c r="U3092" i="1"/>
  <c r="V3092" i="1" s="1"/>
  <c r="U3063" i="1"/>
  <c r="V3063" i="1" s="1"/>
  <c r="U3058" i="1"/>
  <c r="V3058" i="1" s="1"/>
  <c r="Y2910" i="1"/>
  <c r="Y2870" i="1"/>
  <c r="U2858" i="1"/>
  <c r="V2858" i="1" s="1"/>
  <c r="U2810" i="1"/>
  <c r="V2810" i="1" s="1"/>
  <c r="U2737" i="1"/>
  <c r="U2726" i="1"/>
  <c r="R2677" i="1"/>
  <c r="S2677" i="1" s="1"/>
  <c r="T2677" i="1" s="1"/>
  <c r="Q2644" i="1"/>
  <c r="U2500" i="1"/>
  <c r="U2484" i="1"/>
  <c r="L2438" i="1"/>
  <c r="W2410" i="1"/>
  <c r="Y2385" i="1"/>
  <c r="Y2351" i="1"/>
  <c r="Y2339" i="1"/>
  <c r="U1634" i="1"/>
  <c r="V1634" i="1" s="1"/>
  <c r="Y1595" i="1"/>
  <c r="L1447" i="1"/>
  <c r="Q1447" i="1" s="1"/>
  <c r="Q1319" i="1"/>
  <c r="R1319" i="1"/>
  <c r="S1319" i="1" s="1"/>
  <c r="T1319" i="1" s="1"/>
  <c r="L1206" i="1"/>
  <c r="L926" i="1"/>
  <c r="Q926" i="1" s="1"/>
  <c r="W893" i="1"/>
  <c r="Y893" i="1"/>
  <c r="Y2218" i="1"/>
  <c r="Y2211" i="1"/>
  <c r="U2123" i="1"/>
  <c r="Y2036" i="1"/>
  <c r="Y2030" i="1"/>
  <c r="U1889" i="1"/>
  <c r="V1889" i="1" s="1"/>
  <c r="U1051" i="1"/>
  <c r="V1051" i="1" s="1"/>
  <c r="W1051" i="1"/>
  <c r="L989" i="1"/>
  <c r="Y2128" i="1"/>
  <c r="Y2050" i="1"/>
  <c r="Y2004" i="1"/>
  <c r="Y1879" i="1"/>
  <c r="Y1842" i="1"/>
  <c r="L1837" i="1"/>
  <c r="L1791" i="1"/>
  <c r="R1791" i="1" s="1"/>
  <c r="S1791" i="1" s="1"/>
  <c r="T1791" i="1" s="1"/>
  <c r="L1737" i="1"/>
  <c r="Q1737" i="1" s="1"/>
  <c r="Q1727" i="1"/>
  <c r="U1714" i="1"/>
  <c r="Y1650" i="1"/>
  <c r="L1592" i="1"/>
  <c r="Q1592" i="1" s="1"/>
  <c r="L1474" i="1"/>
  <c r="Q1474" i="1" s="1"/>
  <c r="U1448" i="1"/>
  <c r="L1173" i="1"/>
  <c r="Q868" i="1"/>
  <c r="R868" i="1"/>
  <c r="S868" i="1" s="1"/>
  <c r="T868" i="1" s="1"/>
  <c r="Y2223" i="1"/>
  <c r="Y2214" i="1"/>
  <c r="Y2203" i="1"/>
  <c r="Y2085" i="1"/>
  <c r="Y1635" i="1"/>
  <c r="Q1527" i="1"/>
  <c r="Y1448" i="1"/>
  <c r="W1448" i="1"/>
  <c r="V1306" i="1"/>
  <c r="L1200" i="1"/>
  <c r="L1093" i="1"/>
  <c r="L836" i="1"/>
  <c r="R836" i="1" s="1"/>
  <c r="S836" i="1" s="1"/>
  <c r="T836" i="1" s="1"/>
  <c r="U1795" i="1"/>
  <c r="L1303" i="1"/>
  <c r="L1035" i="1"/>
  <c r="Q1035" i="1" s="1"/>
  <c r="Y2426" i="1"/>
  <c r="U2316" i="1"/>
  <c r="V2316" i="1" s="1"/>
  <c r="Y2307" i="1"/>
  <c r="U2260" i="1"/>
  <c r="U2255" i="1"/>
  <c r="V2255" i="1" s="1"/>
  <c r="L2156" i="1"/>
  <c r="Q2156" i="1" s="1"/>
  <c r="Y2136" i="1"/>
  <c r="Y2099" i="1"/>
  <c r="Y2037" i="1"/>
  <c r="U2028" i="1"/>
  <c r="L2025" i="1"/>
  <c r="Q2025" i="1" s="1"/>
  <c r="L1942" i="1"/>
  <c r="U1860" i="1"/>
  <c r="V1860" i="1" s="1"/>
  <c r="Y1784" i="1"/>
  <c r="U1775" i="1"/>
  <c r="V1775" i="1" s="1"/>
  <c r="Q1691" i="1"/>
  <c r="Q1631" i="1"/>
  <c r="X1595" i="1"/>
  <c r="L1560" i="1"/>
  <c r="Q1560" i="1" s="1"/>
  <c r="U1495" i="1"/>
  <c r="V1495" i="1" s="1"/>
  <c r="Y1462" i="1"/>
  <c r="Y1460" i="1"/>
  <c r="Y1438" i="1"/>
  <c r="Q1423" i="1"/>
  <c r="R1423" i="1"/>
  <c r="S1423" i="1" s="1"/>
  <c r="T1423" i="1" s="1"/>
  <c r="L1201" i="1"/>
  <c r="R1201" i="1" s="1"/>
  <c r="S1201" i="1" s="1"/>
  <c r="T1201" i="1" s="1"/>
  <c r="L2170" i="1"/>
  <c r="R2170" i="1" s="1"/>
  <c r="S2170" i="1" s="1"/>
  <c r="T2170" i="1" s="1"/>
  <c r="Q1661" i="1"/>
  <c r="U1622" i="1"/>
  <c r="V1622" i="1" s="1"/>
  <c r="W1595" i="1"/>
  <c r="W1587" i="1"/>
  <c r="W1554" i="1"/>
  <c r="R1495" i="1"/>
  <c r="S1495" i="1" s="1"/>
  <c r="T1495" i="1" s="1"/>
  <c r="Q1495" i="1"/>
  <c r="R1393" i="1"/>
  <c r="S1393" i="1" s="1"/>
  <c r="T1393" i="1" s="1"/>
  <c r="U1044" i="1"/>
  <c r="W1044" i="1"/>
  <c r="L978" i="1"/>
  <c r="U2299" i="1"/>
  <c r="V2299" i="1" s="1"/>
  <c r="X2100" i="1"/>
  <c r="Y2053" i="1"/>
  <c r="Q2040" i="1"/>
  <c r="Y1948" i="1"/>
  <c r="Y1922" i="1"/>
  <c r="Y1918" i="1"/>
  <c r="U1903" i="1"/>
  <c r="V1903" i="1" s="1"/>
  <c r="U1767" i="1"/>
  <c r="V1562" i="1"/>
  <c r="U1554" i="1"/>
  <c r="V1554" i="1" s="1"/>
  <c r="V1378" i="1"/>
  <c r="U1344" i="1"/>
  <c r="L1107" i="1"/>
  <c r="R1107" i="1" s="1"/>
  <c r="S1107" i="1" s="1"/>
  <c r="T1107" i="1" s="1"/>
  <c r="U1396" i="1"/>
  <c r="V1396" i="1" s="1"/>
  <c r="Y1290" i="1"/>
  <c r="Y1152" i="1"/>
  <c r="U1141" i="1"/>
  <c r="V1141" i="1" s="1"/>
  <c r="U1036" i="1"/>
  <c r="V1036" i="1" s="1"/>
  <c r="W961" i="1"/>
  <c r="L959" i="1"/>
  <c r="R959" i="1" s="1"/>
  <c r="S959" i="1" s="1"/>
  <c r="T959" i="1" s="1"/>
  <c r="U944" i="1"/>
  <c r="U935" i="1"/>
  <c r="V935" i="1" s="1"/>
  <c r="Y927" i="1"/>
  <c r="Y848" i="1"/>
  <c r="Y808" i="1"/>
  <c r="L754" i="1"/>
  <c r="R754" i="1" s="1"/>
  <c r="S754" i="1" s="1"/>
  <c r="T754" i="1" s="1"/>
  <c r="U668" i="1"/>
  <c r="U661" i="1"/>
  <c r="Y659" i="1"/>
  <c r="R650" i="1"/>
  <c r="S650" i="1" s="1"/>
  <c r="T650" i="1" s="1"/>
  <c r="U619" i="1"/>
  <c r="U607" i="1"/>
  <c r="V607" i="1" s="1"/>
  <c r="U510" i="1"/>
  <c r="W481" i="1"/>
  <c r="U419" i="1"/>
  <c r="V419" i="1" s="1"/>
  <c r="U413" i="1"/>
  <c r="V413" i="1" s="1"/>
  <c r="Y408" i="1"/>
  <c r="U389" i="1"/>
  <c r="Q335" i="1"/>
  <c r="W291" i="1"/>
  <c r="U270" i="1"/>
  <c r="V270" i="1" s="1"/>
  <c r="L253" i="1"/>
  <c r="Q253" i="1" s="1"/>
  <c r="Y231" i="1"/>
  <c r="U218" i="1"/>
  <c r="Y25" i="1"/>
  <c r="Y1023" i="1"/>
  <c r="U1016" i="1"/>
  <c r="Y951" i="1"/>
  <c r="U913" i="1"/>
  <c r="L789" i="1"/>
  <c r="U659" i="1"/>
  <c r="V659" i="1" s="1"/>
  <c r="Y646" i="1"/>
  <c r="Y631" i="1"/>
  <c r="V339" i="1"/>
  <c r="L309" i="1"/>
  <c r="Q309" i="1" s="1"/>
  <c r="V245" i="1"/>
  <c r="L31" i="1"/>
  <c r="Q31" i="1" s="1"/>
  <c r="U1085" i="1"/>
  <c r="V990" i="1"/>
  <c r="U986" i="1"/>
  <c r="U863" i="1"/>
  <c r="V863" i="1" s="1"/>
  <c r="U848" i="1"/>
  <c r="V848" i="1" s="1"/>
  <c r="U844" i="1"/>
  <c r="Q728" i="1"/>
  <c r="U283" i="1"/>
  <c r="U250" i="1"/>
  <c r="V236" i="1"/>
  <c r="V959" i="1"/>
  <c r="Y751" i="1"/>
  <c r="U692" i="1"/>
  <c r="V692" i="1" s="1"/>
  <c r="W674" i="1"/>
  <c r="U617" i="1"/>
  <c r="V617" i="1" s="1"/>
  <c r="Y597" i="1"/>
  <c r="Y506" i="1"/>
  <c r="U472" i="1"/>
  <c r="U463" i="1"/>
  <c r="V463" i="1" s="1"/>
  <c r="Y411" i="1"/>
  <c r="U323" i="1"/>
  <c r="L71" i="1"/>
  <c r="R71" i="1" s="1"/>
  <c r="S71" i="1" s="1"/>
  <c r="T71" i="1" s="1"/>
  <c r="W22" i="1"/>
  <c r="Y1483" i="1"/>
  <c r="Y1371" i="1"/>
  <c r="U1151" i="1"/>
  <c r="V1151" i="1" s="1"/>
  <c r="Y1024" i="1"/>
  <c r="U1023" i="1"/>
  <c r="U967" i="1"/>
  <c r="V967" i="1" s="1"/>
  <c r="U952" i="1"/>
  <c r="Y925" i="1"/>
  <c r="Y923" i="1"/>
  <c r="L887" i="1"/>
  <c r="L878" i="1"/>
  <c r="R878" i="1" s="1"/>
  <c r="S878" i="1" s="1"/>
  <c r="T878" i="1" s="1"/>
  <c r="U872" i="1"/>
  <c r="V872" i="1" s="1"/>
  <c r="U831" i="1"/>
  <c r="V831" i="1" s="1"/>
  <c r="Y827" i="1"/>
  <c r="Y784" i="1"/>
  <c r="L774" i="1"/>
  <c r="Q774" i="1" s="1"/>
  <c r="L717" i="1"/>
  <c r="Q707" i="1"/>
  <c r="Y695" i="1"/>
  <c r="U538" i="1"/>
  <c r="V538" i="1" s="1"/>
  <c r="L460" i="1"/>
  <c r="Y446" i="1"/>
  <c r="L413" i="1"/>
  <c r="U407" i="1"/>
  <c r="U394" i="1"/>
  <c r="V394" i="1" s="1"/>
  <c r="R362" i="1"/>
  <c r="S362" i="1" s="1"/>
  <c r="T362" i="1" s="1"/>
  <c r="U271" i="1"/>
  <c r="L238" i="1"/>
  <c r="Y684" i="1"/>
  <c r="Y679" i="1"/>
  <c r="Y607" i="1"/>
  <c r="Y345" i="1"/>
  <c r="L239" i="1"/>
  <c r="Y235" i="1"/>
  <c r="Y93" i="1"/>
  <c r="L87" i="1"/>
  <c r="U1418" i="1"/>
  <c r="V1418" i="1" s="1"/>
  <c r="Y1199" i="1"/>
  <c r="U1109" i="1"/>
  <c r="Y1051" i="1"/>
  <c r="Y963" i="1"/>
  <c r="U789" i="1"/>
  <c r="V789" i="1" s="1"/>
  <c r="U732" i="1"/>
  <c r="V732" i="1" s="1"/>
  <c r="Y681" i="1"/>
  <c r="Y635" i="1"/>
  <c r="Y583" i="1"/>
  <c r="U507" i="1"/>
  <c r="U447" i="1"/>
  <c r="R370" i="1"/>
  <c r="S370" i="1" s="1"/>
  <c r="T370" i="1" s="1"/>
  <c r="U363" i="1"/>
  <c r="U354" i="1"/>
  <c r="U311" i="1"/>
  <c r="U290" i="1"/>
  <c r="V290" i="1" s="1"/>
  <c r="U288" i="1"/>
  <c r="V226" i="1"/>
  <c r="Y224" i="1"/>
  <c r="Y211" i="1"/>
  <c r="Y138" i="1"/>
  <c r="U57" i="1"/>
  <c r="Y29" i="1"/>
  <c r="L3298" i="1"/>
  <c r="Q3259" i="1"/>
  <c r="R3259" i="1"/>
  <c r="S3259" i="1" s="1"/>
  <c r="T3259" i="1" s="1"/>
  <c r="L3240" i="1"/>
  <c r="L2970" i="1"/>
  <c r="W2865" i="1"/>
  <c r="Y2865" i="1"/>
  <c r="L2826" i="1"/>
  <c r="W3562" i="1"/>
  <c r="Y3534" i="1"/>
  <c r="W3494" i="1"/>
  <c r="U3493" i="1"/>
  <c r="V3493" i="1" s="1"/>
  <c r="U3491" i="1"/>
  <c r="V3491" i="1" s="1"/>
  <c r="U3475" i="1"/>
  <c r="U3441" i="1"/>
  <c r="V3441" i="1" s="1"/>
  <c r="Q3422" i="1"/>
  <c r="U3417" i="1"/>
  <c r="V3417" i="1" s="1"/>
  <c r="U3414" i="1"/>
  <c r="Y3369" i="1"/>
  <c r="Y3367" i="1"/>
  <c r="U3354" i="1"/>
  <c r="V3354" i="1" s="1"/>
  <c r="U3346" i="1"/>
  <c r="V3346" i="1" s="1"/>
  <c r="W3313" i="1"/>
  <c r="L3282" i="1"/>
  <c r="R3282" i="1" s="1"/>
  <c r="S3282" i="1" s="1"/>
  <c r="T3282" i="1" s="1"/>
  <c r="X3234" i="1"/>
  <c r="U3197" i="1"/>
  <c r="Q3194" i="1"/>
  <c r="R3194" i="1"/>
  <c r="S3194" i="1" s="1"/>
  <c r="T3194" i="1" s="1"/>
  <c r="Y3084" i="1"/>
  <c r="W3084" i="1"/>
  <c r="L3519" i="1"/>
  <c r="Q3519" i="1" s="1"/>
  <c r="Y3470" i="1"/>
  <c r="V3458" i="1"/>
  <c r="L3457" i="1"/>
  <c r="R3457" i="1" s="1"/>
  <c r="S3457" i="1" s="1"/>
  <c r="T3457" i="1" s="1"/>
  <c r="U3393" i="1"/>
  <c r="U3382" i="1"/>
  <c r="U3377" i="1"/>
  <c r="V3377" i="1" s="1"/>
  <c r="X3350" i="1"/>
  <c r="U3349" i="1"/>
  <c r="V3349" i="1" s="1"/>
  <c r="U3347" i="1"/>
  <c r="V3347" i="1" s="1"/>
  <c r="L3346" i="1"/>
  <c r="R3346" i="1" s="1"/>
  <c r="S3346" i="1" s="1"/>
  <c r="T3346" i="1" s="1"/>
  <c r="L3342" i="1"/>
  <c r="L3252" i="1"/>
  <c r="Q3112" i="1"/>
  <c r="R3112" i="1"/>
  <c r="S3112" i="1" s="1"/>
  <c r="T3112" i="1" s="1"/>
  <c r="L3022" i="1"/>
  <c r="L3257" i="1"/>
  <c r="Y3243" i="1"/>
  <c r="W3243" i="1"/>
  <c r="U3195" i="1"/>
  <c r="L3190" i="1"/>
  <c r="U3012" i="1"/>
  <c r="X3012" i="1"/>
  <c r="L2956" i="1"/>
  <c r="U2876" i="1"/>
  <c r="V2876" i="1" s="1"/>
  <c r="W2876" i="1"/>
  <c r="R2808" i="1"/>
  <c r="S2808" i="1" s="1"/>
  <c r="T2808" i="1" s="1"/>
  <c r="Q2808" i="1"/>
  <c r="Q2794" i="1"/>
  <c r="R2794" i="1"/>
  <c r="S2794" i="1" s="1"/>
  <c r="T2794" i="1" s="1"/>
  <c r="U3518" i="1"/>
  <c r="L3512" i="1"/>
  <c r="Q3512" i="1" s="1"/>
  <c r="Y3434" i="1"/>
  <c r="L3433" i="1"/>
  <c r="R3433" i="1" s="1"/>
  <c r="S3433" i="1" s="1"/>
  <c r="T3433" i="1" s="1"/>
  <c r="U3390" i="1"/>
  <c r="Y3373" i="1"/>
  <c r="L3369" i="1"/>
  <c r="R3369" i="1" s="1"/>
  <c r="S3369" i="1" s="1"/>
  <c r="T3369" i="1" s="1"/>
  <c r="Y3329" i="1"/>
  <c r="U3324" i="1"/>
  <c r="V3324" i="1" s="1"/>
  <c r="L3306" i="1"/>
  <c r="W3098" i="1"/>
  <c r="Y3098" i="1"/>
  <c r="L3077" i="1"/>
  <c r="U2782" i="1"/>
  <c r="V2782" i="1" s="1"/>
  <c r="Y2782" i="1"/>
  <c r="U3551" i="1"/>
  <c r="U3508" i="1"/>
  <c r="L3491" i="1"/>
  <c r="Q3491" i="1" s="1"/>
  <c r="U3487" i="1"/>
  <c r="V3487" i="1" s="1"/>
  <c r="U3478" i="1"/>
  <c r="L3472" i="1"/>
  <c r="U3418" i="1"/>
  <c r="V3418" i="1" s="1"/>
  <c r="Y3402" i="1"/>
  <c r="U3380" i="1"/>
  <c r="L3370" i="1"/>
  <c r="U3350" i="1"/>
  <c r="Q3330" i="1"/>
  <c r="L3324" i="1"/>
  <c r="U3302" i="1"/>
  <c r="W3302" i="1"/>
  <c r="R3290" i="1"/>
  <c r="S3290" i="1" s="1"/>
  <c r="T3290" i="1" s="1"/>
  <c r="Q3290" i="1"/>
  <c r="L3276" i="1"/>
  <c r="W3274" i="1"/>
  <c r="U3274" i="1"/>
  <c r="V3274" i="1" s="1"/>
  <c r="L3251" i="1"/>
  <c r="U3235" i="1"/>
  <c r="V3235" i="1" s="1"/>
  <c r="X3235" i="1"/>
  <c r="L3232" i="1"/>
  <c r="W2950" i="1"/>
  <c r="U2950" i="1"/>
  <c r="V2950" i="1" s="1"/>
  <c r="U2857" i="1"/>
  <c r="Y2857" i="1"/>
  <c r="L2834" i="1"/>
  <c r="Q3536" i="1"/>
  <c r="U3495" i="1"/>
  <c r="R3490" i="1"/>
  <c r="S3490" i="1" s="1"/>
  <c r="T3490" i="1" s="1"/>
  <c r="V3450" i="1"/>
  <c r="U3447" i="1"/>
  <c r="U3445" i="1"/>
  <c r="W3402" i="1"/>
  <c r="U3378" i="1"/>
  <c r="V3378" i="1" s="1"/>
  <c r="V3330" i="1"/>
  <c r="W3315" i="1"/>
  <c r="L3307" i="1"/>
  <c r="Q3307" i="1" s="1"/>
  <c r="U3266" i="1"/>
  <c r="V3266" i="1" s="1"/>
  <c r="X2805" i="1"/>
  <c r="U2805" i="1"/>
  <c r="U3574" i="1"/>
  <c r="V3574" i="1" s="1"/>
  <c r="U3531" i="1"/>
  <c r="U3519" i="1"/>
  <c r="V3519" i="1" s="1"/>
  <c r="Y3517" i="1"/>
  <c r="Y3498" i="1"/>
  <c r="W3493" i="1"/>
  <c r="Y3479" i="1"/>
  <c r="Y3471" i="1"/>
  <c r="Y3457" i="1"/>
  <c r="L3449" i="1"/>
  <c r="R3449" i="1" s="1"/>
  <c r="S3449" i="1" s="1"/>
  <c r="T3449" i="1" s="1"/>
  <c r="U3421" i="1"/>
  <c r="V3421" i="1" s="1"/>
  <c r="W3414" i="1"/>
  <c r="Q3354" i="1"/>
  <c r="X3282" i="1"/>
  <c r="U3282" i="1"/>
  <c r="V3282" i="1" s="1"/>
  <c r="L3277" i="1"/>
  <c r="U3245" i="1"/>
  <c r="L3235" i="1"/>
  <c r="Q3235" i="1" s="1"/>
  <c r="U3202" i="1"/>
  <c r="L3139" i="1"/>
  <c r="L2593" i="1"/>
  <c r="U2584" i="1"/>
  <c r="W2584" i="1"/>
  <c r="U2570" i="1"/>
  <c r="V2570" i="1" s="1"/>
  <c r="Y2570" i="1"/>
  <c r="U3299" i="1"/>
  <c r="V3299" i="1" s="1"/>
  <c r="U3286" i="1"/>
  <c r="Y3270" i="1"/>
  <c r="Y3182" i="1"/>
  <c r="Y3170" i="1"/>
  <c r="X3147" i="1"/>
  <c r="Y3130" i="1"/>
  <c r="Y3106" i="1"/>
  <c r="U3101" i="1"/>
  <c r="V3101" i="1" s="1"/>
  <c r="L3083" i="1"/>
  <c r="Q3083" i="1" s="1"/>
  <c r="L3074" i="1"/>
  <c r="U3069" i="1"/>
  <c r="V3069" i="1" s="1"/>
  <c r="Y3063" i="1"/>
  <c r="X3054" i="1"/>
  <c r="R3050" i="1"/>
  <c r="S3050" i="1" s="1"/>
  <c r="T3050" i="1" s="1"/>
  <c r="L3032" i="1"/>
  <c r="L2996" i="1"/>
  <c r="R2996" i="1" s="1"/>
  <c r="S2996" i="1" s="1"/>
  <c r="T2996" i="1" s="1"/>
  <c r="L2952" i="1"/>
  <c r="R2952" i="1" s="1"/>
  <c r="S2952" i="1" s="1"/>
  <c r="T2952" i="1" s="1"/>
  <c r="Y2850" i="1"/>
  <c r="Y2800" i="1"/>
  <c r="L2799" i="1"/>
  <c r="Q2793" i="1"/>
  <c r="L2784" i="1"/>
  <c r="Y2778" i="1"/>
  <c r="Y2776" i="1"/>
  <c r="X2770" i="1"/>
  <c r="U2740" i="1"/>
  <c r="V2740" i="1" s="1"/>
  <c r="U2728" i="1"/>
  <c r="Y2721" i="1"/>
  <c r="U2696" i="1"/>
  <c r="V2696" i="1" s="1"/>
  <c r="Y2651" i="1"/>
  <c r="U2646" i="1"/>
  <c r="L2638" i="1"/>
  <c r="L2570" i="1"/>
  <c r="Q2570" i="1" s="1"/>
  <c r="L2562" i="1"/>
  <c r="U2460" i="1"/>
  <c r="V2460" i="1" s="1"/>
  <c r="X2460" i="1"/>
  <c r="R2457" i="1"/>
  <c r="S2457" i="1" s="1"/>
  <c r="T2457" i="1" s="1"/>
  <c r="Y2324" i="1"/>
  <c r="U2324" i="1"/>
  <c r="V2324" i="1" s="1"/>
  <c r="X2178" i="1"/>
  <c r="Y2178" i="1"/>
  <c r="L2719" i="1"/>
  <c r="Q2719" i="1" s="1"/>
  <c r="L2712" i="1"/>
  <c r="R2712" i="1" s="1"/>
  <c r="S2712" i="1" s="1"/>
  <c r="T2712" i="1" s="1"/>
  <c r="L2621" i="1"/>
  <c r="L2609" i="1"/>
  <c r="Y2554" i="1"/>
  <c r="L2489" i="1"/>
  <c r="Q2489" i="1" s="1"/>
  <c r="Y2416" i="1"/>
  <c r="L2338" i="1"/>
  <c r="Y2098" i="1"/>
  <c r="W2098" i="1"/>
  <c r="U3276" i="1"/>
  <c r="V3276" i="1" s="1"/>
  <c r="Y3255" i="1"/>
  <c r="U3252" i="1"/>
  <c r="V3252" i="1" s="1"/>
  <c r="U3186" i="1"/>
  <c r="U3020" i="1"/>
  <c r="R3018" i="1"/>
  <c r="S3018" i="1" s="1"/>
  <c r="T3018" i="1" s="1"/>
  <c r="U3010" i="1"/>
  <c r="V3010" i="1" s="1"/>
  <c r="L3002" i="1"/>
  <c r="U2954" i="1"/>
  <c r="Y2752" i="1"/>
  <c r="Y2738" i="1"/>
  <c r="U2672" i="1"/>
  <c r="U2670" i="1"/>
  <c r="U2654" i="1"/>
  <c r="V2654" i="1" s="1"/>
  <c r="X2637" i="1"/>
  <c r="U2637" i="1"/>
  <c r="V2637" i="1" s="1"/>
  <c r="L2636" i="1"/>
  <c r="R2636" i="1" s="1"/>
  <c r="S2636" i="1" s="1"/>
  <c r="T2636" i="1" s="1"/>
  <c r="R2566" i="1"/>
  <c r="S2566" i="1" s="1"/>
  <c r="T2566" i="1" s="1"/>
  <c r="Q2566" i="1"/>
  <c r="L2563" i="1"/>
  <c r="Q2563" i="1" s="1"/>
  <c r="L2548" i="1"/>
  <c r="Q2548" i="1" s="1"/>
  <c r="Y2450" i="1"/>
  <c r="Y2274" i="1"/>
  <c r="W2274" i="1"/>
  <c r="L2235" i="1"/>
  <c r="Q2235" i="1" s="1"/>
  <c r="L2198" i="1"/>
  <c r="L3091" i="1"/>
  <c r="L2820" i="1"/>
  <c r="R2810" i="1"/>
  <c r="S2810" i="1" s="1"/>
  <c r="T2810" i="1" s="1"/>
  <c r="L2750" i="1"/>
  <c r="Q2750" i="1" s="1"/>
  <c r="Y2585" i="1"/>
  <c r="Y2562" i="1"/>
  <c r="Y2561" i="1"/>
  <c r="X2524" i="1"/>
  <c r="Y2517" i="1"/>
  <c r="U2517" i="1"/>
  <c r="Y2499" i="1"/>
  <c r="L2490" i="1"/>
  <c r="R2490" i="1" s="1"/>
  <c r="S2490" i="1" s="1"/>
  <c r="T2490" i="1" s="1"/>
  <c r="Y2483" i="1"/>
  <c r="R2456" i="1"/>
  <c r="S2456" i="1" s="1"/>
  <c r="T2456" i="1" s="1"/>
  <c r="Q2456" i="1"/>
  <c r="L2452" i="1"/>
  <c r="Q2452" i="1" s="1"/>
  <c r="L2418" i="1"/>
  <c r="W2238" i="1"/>
  <c r="Y2238" i="1"/>
  <c r="U3391" i="1"/>
  <c r="U3374" i="1"/>
  <c r="Y3355" i="1"/>
  <c r="U3353" i="1"/>
  <c r="V3353" i="1" s="1"/>
  <c r="Y3297" i="1"/>
  <c r="U3285" i="1"/>
  <c r="V3285" i="1" s="1"/>
  <c r="U3269" i="1"/>
  <c r="U3253" i="1"/>
  <c r="V3253" i="1" s="1"/>
  <c r="U3234" i="1"/>
  <c r="V3234" i="1" s="1"/>
  <c r="U3230" i="1"/>
  <c r="Y3183" i="1"/>
  <c r="U3181" i="1"/>
  <c r="V3181" i="1" s="1"/>
  <c r="L3180" i="1"/>
  <c r="U3145" i="1"/>
  <c r="Y3129" i="1"/>
  <c r="Y3105" i="1"/>
  <c r="U3095" i="1"/>
  <c r="V3095" i="1" s="1"/>
  <c r="U3083" i="1"/>
  <c r="V3083" i="1" s="1"/>
  <c r="Y3071" i="1"/>
  <c r="Y3018" i="1"/>
  <c r="Y2916" i="1"/>
  <c r="Y2878" i="1"/>
  <c r="U2828" i="1"/>
  <c r="Y2763" i="1"/>
  <c r="U2724" i="1"/>
  <c r="V2724" i="1" s="1"/>
  <c r="Y2722" i="1"/>
  <c r="L2710" i="1"/>
  <c r="Q2710" i="1" s="1"/>
  <c r="L2707" i="1"/>
  <c r="Q2660" i="1"/>
  <c r="U2657" i="1"/>
  <c r="U2645" i="1"/>
  <c r="L2640" i="1"/>
  <c r="Y2627" i="1"/>
  <c r="Y2616" i="1"/>
  <c r="U2613" i="1"/>
  <c r="Y2608" i="1"/>
  <c r="L2594" i="1"/>
  <c r="X2562" i="1"/>
  <c r="X2525" i="1"/>
  <c r="Y2468" i="1"/>
  <c r="U2468" i="1"/>
  <c r="V2468" i="1" s="1"/>
  <c r="L2395" i="1"/>
  <c r="Q2395" i="1" s="1"/>
  <c r="L3163" i="1"/>
  <c r="L3155" i="1"/>
  <c r="L3104" i="1"/>
  <c r="L3073" i="1"/>
  <c r="Q3073" i="1" s="1"/>
  <c r="L3060" i="1"/>
  <c r="L3020" i="1"/>
  <c r="U2611" i="1"/>
  <c r="V2611" i="1" s="1"/>
  <c r="W2570" i="1"/>
  <c r="Y2532" i="1"/>
  <c r="L2531" i="1"/>
  <c r="U2527" i="1"/>
  <c r="V2527" i="1" s="1"/>
  <c r="U2522" i="1"/>
  <c r="U2499" i="1"/>
  <c r="L2356" i="1"/>
  <c r="Q2356" i="1" s="1"/>
  <c r="Y2344" i="1"/>
  <c r="W2344" i="1"/>
  <c r="L2201" i="1"/>
  <c r="Y3326" i="1"/>
  <c r="Y3314" i="1"/>
  <c r="U3301" i="1"/>
  <c r="U3290" i="1"/>
  <c r="V3290" i="1" s="1"/>
  <c r="U3275" i="1"/>
  <c r="V3275" i="1" s="1"/>
  <c r="U3259" i="1"/>
  <c r="V3259" i="1" s="1"/>
  <c r="Y3146" i="1"/>
  <c r="U3139" i="1"/>
  <c r="V3139" i="1" s="1"/>
  <c r="W3130" i="1"/>
  <c r="U3127" i="1"/>
  <c r="Y3122" i="1"/>
  <c r="U3117" i="1"/>
  <c r="U3077" i="1"/>
  <c r="V3077" i="1" s="1"/>
  <c r="U3041" i="1"/>
  <c r="V3041" i="1" s="1"/>
  <c r="U3014" i="1"/>
  <c r="V3014" i="1" s="1"/>
  <c r="Q2968" i="1"/>
  <c r="U2890" i="1"/>
  <c r="V2890" i="1" s="1"/>
  <c r="U2834" i="1"/>
  <c r="V2834" i="1" s="1"/>
  <c r="U2822" i="1"/>
  <c r="R2764" i="1"/>
  <c r="S2764" i="1" s="1"/>
  <c r="T2764" i="1" s="1"/>
  <c r="U2744" i="1"/>
  <c r="U2712" i="1"/>
  <c r="V2712" i="1" s="1"/>
  <c r="U2709" i="1"/>
  <c r="V2709" i="1" s="1"/>
  <c r="U2702" i="1"/>
  <c r="U2678" i="1"/>
  <c r="U2673" i="1"/>
  <c r="U2671" i="1"/>
  <c r="U2655" i="1"/>
  <c r="L2620" i="1"/>
  <c r="Q2620" i="1" s="1"/>
  <c r="L2606" i="1"/>
  <c r="W2514" i="1"/>
  <c r="L2481" i="1"/>
  <c r="W2440" i="1"/>
  <c r="Y2226" i="1"/>
  <c r="W2226" i="1"/>
  <c r="U2155" i="1"/>
  <c r="W2155" i="1"/>
  <c r="Y2155" i="1"/>
  <c r="L1729" i="1"/>
  <c r="Q1729" i="1" s="1"/>
  <c r="Q1703" i="1"/>
  <c r="U1700" i="1"/>
  <c r="U1669" i="1"/>
  <c r="V1669" i="1" s="1"/>
  <c r="L1569" i="1"/>
  <c r="Y2470" i="1"/>
  <c r="U2411" i="1"/>
  <c r="V2411" i="1" s="1"/>
  <c r="Y2387" i="1"/>
  <c r="Y2368" i="1"/>
  <c r="Y2317" i="1"/>
  <c r="W2307" i="1"/>
  <c r="Y2306" i="1"/>
  <c r="Y2256" i="1"/>
  <c r="U2239" i="1"/>
  <c r="Y2186" i="1"/>
  <c r="U2168" i="1"/>
  <c r="V2168" i="1" s="1"/>
  <c r="L2082" i="1"/>
  <c r="U2051" i="1"/>
  <c r="Q2032" i="1"/>
  <c r="U1880" i="1"/>
  <c r="Y1811" i="1"/>
  <c r="U1768" i="1"/>
  <c r="U1755" i="1"/>
  <c r="V1755" i="1" s="1"/>
  <c r="Q1695" i="1"/>
  <c r="X1622" i="1"/>
  <c r="U1956" i="1"/>
  <c r="V1956" i="1" s="1"/>
  <c r="U1772" i="1"/>
  <c r="R1769" i="1"/>
  <c r="S1769" i="1" s="1"/>
  <c r="T1769" i="1" s="1"/>
  <c r="U1720" i="1"/>
  <c r="V1720" i="1" s="1"/>
  <c r="Q1682" i="1"/>
  <c r="U1679" i="1"/>
  <c r="Q1674" i="1"/>
  <c r="L1673" i="1"/>
  <c r="R1673" i="1" s="1"/>
  <c r="S1673" i="1" s="1"/>
  <c r="T1673" i="1" s="1"/>
  <c r="Q1654" i="1"/>
  <c r="R1654" i="1"/>
  <c r="S1654" i="1" s="1"/>
  <c r="T1654" i="1" s="1"/>
  <c r="L1383" i="1"/>
  <c r="Y2421" i="1"/>
  <c r="U2395" i="1"/>
  <c r="V2395" i="1" s="1"/>
  <c r="Y2333" i="1"/>
  <c r="Y2227" i="1"/>
  <c r="Y2207" i="1"/>
  <c r="X2154" i="1"/>
  <c r="Y2131" i="1"/>
  <c r="U2024" i="1"/>
  <c r="U2022" i="1"/>
  <c r="U2000" i="1"/>
  <c r="V2000" i="1" s="1"/>
  <c r="U1746" i="1"/>
  <c r="V1746" i="1" s="1"/>
  <c r="L1645" i="1"/>
  <c r="Q1627" i="1"/>
  <c r="R1627" i="1"/>
  <c r="S1627" i="1" s="1"/>
  <c r="T1627" i="1" s="1"/>
  <c r="L1617" i="1"/>
  <c r="U1615" i="1"/>
  <c r="V1615" i="1" s="1"/>
  <c r="W1615" i="1"/>
  <c r="L1480" i="1"/>
  <c r="Q1480" i="1" s="1"/>
  <c r="Y2380" i="1"/>
  <c r="U2328" i="1"/>
  <c r="V2328" i="1" s="1"/>
  <c r="U2313" i="1"/>
  <c r="V2313" i="1" s="1"/>
  <c r="L2299" i="1"/>
  <c r="U2295" i="1"/>
  <c r="V2295" i="1" s="1"/>
  <c r="W2223" i="1"/>
  <c r="W2218" i="1"/>
  <c r="L2178" i="1"/>
  <c r="L2162" i="1"/>
  <c r="R2162" i="1" s="1"/>
  <c r="S2162" i="1" s="1"/>
  <c r="T2162" i="1" s="1"/>
  <c r="U2160" i="1"/>
  <c r="L2106" i="1"/>
  <c r="U1869" i="1"/>
  <c r="Y1698" i="1"/>
  <c r="Y1696" i="1"/>
  <c r="Y1682" i="1"/>
  <c r="Q1662" i="1"/>
  <c r="R1662" i="1"/>
  <c r="S1662" i="1" s="1"/>
  <c r="T1662" i="1" s="1"/>
  <c r="U1650" i="1"/>
  <c r="X1650" i="1"/>
  <c r="Y1622" i="1"/>
  <c r="L1612" i="1"/>
  <c r="L1601" i="1"/>
  <c r="L1389" i="1"/>
  <c r="U2607" i="1"/>
  <c r="Y2533" i="1"/>
  <c r="U2526" i="1"/>
  <c r="Y2457" i="1"/>
  <c r="Y2439" i="1"/>
  <c r="U2426" i="1"/>
  <c r="L2410" i="1"/>
  <c r="L2361" i="1"/>
  <c r="Q2361" i="1" s="1"/>
  <c r="Y2331" i="1"/>
  <c r="Y2300" i="1"/>
  <c r="L2284" i="1"/>
  <c r="Q2284" i="1" s="1"/>
  <c r="L2275" i="1"/>
  <c r="Y2246" i="1"/>
  <c r="U2122" i="1"/>
  <c r="Y2083" i="1"/>
  <c r="L2041" i="1"/>
  <c r="Q2041" i="1" s="1"/>
  <c r="U2030" i="1"/>
  <c r="U2026" i="1"/>
  <c r="V2026" i="1" s="1"/>
  <c r="U1962" i="1"/>
  <c r="V1962" i="1" s="1"/>
  <c r="U1961" i="1"/>
  <c r="V1961" i="1" s="1"/>
  <c r="L1940" i="1"/>
  <c r="Q1940" i="1" s="1"/>
  <c r="U1907" i="1"/>
  <c r="V1907" i="1" s="1"/>
  <c r="Q1905" i="1"/>
  <c r="W1889" i="1"/>
  <c r="Y1848" i="1"/>
  <c r="U1800" i="1"/>
  <c r="U1780" i="1"/>
  <c r="V1780" i="1" s="1"/>
  <c r="U1770" i="1"/>
  <c r="V1770" i="1" s="1"/>
  <c r="U1762" i="1"/>
  <c r="V1762" i="1" s="1"/>
  <c r="R1634" i="1"/>
  <c r="S1634" i="1" s="1"/>
  <c r="T1634" i="1" s="1"/>
  <c r="Q1634" i="1"/>
  <c r="L1625" i="1"/>
  <c r="L1597" i="1"/>
  <c r="Q1597" i="1" s="1"/>
  <c r="L1582" i="1"/>
  <c r="Y2467" i="1"/>
  <c r="L2345" i="1"/>
  <c r="Q2345" i="1" s="1"/>
  <c r="L2176" i="1"/>
  <c r="L2017" i="1"/>
  <c r="L2010" i="1"/>
  <c r="Q2010" i="1" s="1"/>
  <c r="W2004" i="1"/>
  <c r="W1842" i="1"/>
  <c r="Y1808" i="1"/>
  <c r="L1706" i="1"/>
  <c r="R1630" i="1"/>
  <c r="S1630" i="1" s="1"/>
  <c r="T1630" i="1" s="1"/>
  <c r="Q1630" i="1"/>
  <c r="U2632" i="1"/>
  <c r="U2605" i="1"/>
  <c r="U2551" i="1"/>
  <c r="U2547" i="1"/>
  <c r="V2547" i="1" s="1"/>
  <c r="U2475" i="1"/>
  <c r="V2475" i="1" s="1"/>
  <c r="W2470" i="1"/>
  <c r="Y2389" i="1"/>
  <c r="W2387" i="1"/>
  <c r="W2368" i="1"/>
  <c r="U2363" i="1"/>
  <c r="V2363" i="1" s="1"/>
  <c r="W2317" i="1"/>
  <c r="L2313" i="1"/>
  <c r="Q2313" i="1" s="1"/>
  <c r="Y2309" i="1"/>
  <c r="U2290" i="1"/>
  <c r="U2246" i="1"/>
  <c r="V2246" i="1" s="1"/>
  <c r="L2234" i="1"/>
  <c r="L2225" i="1"/>
  <c r="Q2225" i="1" s="1"/>
  <c r="Y2198" i="1"/>
  <c r="W2186" i="1"/>
  <c r="U2178" i="1"/>
  <c r="U2140" i="1"/>
  <c r="V2140" i="1" s="1"/>
  <c r="Q2088" i="1"/>
  <c r="L2081" i="1"/>
  <c r="Y2043" i="1"/>
  <c r="L2042" i="1"/>
  <c r="L1936" i="1"/>
  <c r="U1896" i="1"/>
  <c r="Q1894" i="1"/>
  <c r="Y1882" i="1"/>
  <c r="U1835" i="1"/>
  <c r="V1835" i="1" s="1"/>
  <c r="U1827" i="1"/>
  <c r="V1827" i="1" s="1"/>
  <c r="Y1813" i="1"/>
  <c r="L1802" i="1"/>
  <c r="W1768" i="1"/>
  <c r="X1755" i="1"/>
  <c r="U1752" i="1"/>
  <c r="Q1681" i="1"/>
  <c r="U1635" i="1"/>
  <c r="W1635" i="1"/>
  <c r="Y938" i="1"/>
  <c r="Y867" i="1"/>
  <c r="U825" i="1"/>
  <c r="L783" i="1"/>
  <c r="Q783" i="1" s="1"/>
  <c r="Q746" i="1"/>
  <c r="X719" i="1"/>
  <c r="Y719" i="1"/>
  <c r="L703" i="1"/>
  <c r="R703" i="1" s="1"/>
  <c r="S703" i="1" s="1"/>
  <c r="T703" i="1" s="1"/>
  <c r="U1570" i="1"/>
  <c r="U1523" i="1"/>
  <c r="V1523" i="1" s="1"/>
  <c r="U1483" i="1"/>
  <c r="V1483" i="1" s="1"/>
  <c r="Y1436" i="1"/>
  <c r="U1364" i="1"/>
  <c r="U1308" i="1"/>
  <c r="V1308" i="1" s="1"/>
  <c r="Y1296" i="1"/>
  <c r="Y1252" i="1"/>
  <c r="Y1250" i="1"/>
  <c r="U1214" i="1"/>
  <c r="Y1212" i="1"/>
  <c r="Y1204" i="1"/>
  <c r="U1149" i="1"/>
  <c r="V1149" i="1" s="1"/>
  <c r="U1134" i="1"/>
  <c r="U1111" i="1"/>
  <c r="V1111" i="1" s="1"/>
  <c r="Q1084" i="1"/>
  <c r="Q1055" i="1"/>
  <c r="W1052" i="1"/>
  <c r="Y999" i="1"/>
  <c r="Y988" i="1"/>
  <c r="U979" i="1"/>
  <c r="U949" i="1"/>
  <c r="V949" i="1" s="1"/>
  <c r="W945" i="1"/>
  <c r="U928" i="1"/>
  <c r="V928" i="1" s="1"/>
  <c r="W925" i="1"/>
  <c r="U914" i="1"/>
  <c r="L913" i="1"/>
  <c r="Q913" i="1" s="1"/>
  <c r="Y909" i="1"/>
  <c r="U906" i="1"/>
  <c r="V847" i="1"/>
  <c r="Y838" i="1"/>
  <c r="U828" i="1"/>
  <c r="V828" i="1" s="1"/>
  <c r="Y773" i="1"/>
  <c r="L714" i="1"/>
  <c r="Q714" i="1" s="1"/>
  <c r="L1314" i="1"/>
  <c r="L1191" i="1"/>
  <c r="L1113" i="1"/>
  <c r="R1113" i="1" s="1"/>
  <c r="S1113" i="1" s="1"/>
  <c r="T1113" i="1" s="1"/>
  <c r="Q1107" i="1"/>
  <c r="U1052" i="1"/>
  <c r="Y984" i="1"/>
  <c r="U982" i="1"/>
  <c r="V982" i="1" s="1"/>
  <c r="Y968" i="1"/>
  <c r="Y962" i="1"/>
  <c r="Y942" i="1"/>
  <c r="U939" i="1"/>
  <c r="Y920" i="1"/>
  <c r="U912" i="1"/>
  <c r="Y885" i="1"/>
  <c r="L821" i="1"/>
  <c r="L775" i="1"/>
  <c r="Q775" i="1" s="1"/>
  <c r="L721" i="1"/>
  <c r="Q721" i="1" s="1"/>
  <c r="L691" i="1"/>
  <c r="Y1634" i="1"/>
  <c r="Y1623" i="1"/>
  <c r="U1610" i="1"/>
  <c r="U1601" i="1"/>
  <c r="V1601" i="1" s="1"/>
  <c r="Y1594" i="1"/>
  <c r="Y1591" i="1"/>
  <c r="Y1523" i="1"/>
  <c r="Y1514" i="1"/>
  <c r="U1375" i="1"/>
  <c r="L1366" i="1"/>
  <c r="R1366" i="1" s="1"/>
  <c r="S1366" i="1" s="1"/>
  <c r="T1366" i="1" s="1"/>
  <c r="L1357" i="1"/>
  <c r="V1344" i="1"/>
  <c r="Y1338" i="1"/>
  <c r="U1329" i="1"/>
  <c r="U1304" i="1"/>
  <c r="Y1279" i="1"/>
  <c r="Y1224" i="1"/>
  <c r="U1185" i="1"/>
  <c r="U1147" i="1"/>
  <c r="V1147" i="1" s="1"/>
  <c r="Y1142" i="1"/>
  <c r="Y1109" i="1"/>
  <c r="U1049" i="1"/>
  <c r="Y1044" i="1"/>
  <c r="V953" i="1"/>
  <c r="Y912" i="1"/>
  <c r="U857" i="1"/>
  <c r="W857" i="1"/>
  <c r="L828" i="1"/>
  <c r="R828" i="1" s="1"/>
  <c r="S828" i="1" s="1"/>
  <c r="T828" i="1" s="1"/>
  <c r="U702" i="1"/>
  <c r="W702" i="1"/>
  <c r="L699" i="1"/>
  <c r="U638" i="1"/>
  <c r="W638" i="1"/>
  <c r="L1504" i="1"/>
  <c r="Q1504" i="1" s="1"/>
  <c r="L1374" i="1"/>
  <c r="L875" i="1"/>
  <c r="L854" i="1"/>
  <c r="L847" i="1"/>
  <c r="L838" i="1"/>
  <c r="L831" i="1"/>
  <c r="Q831" i="1" s="1"/>
  <c r="Y806" i="1"/>
  <c r="X797" i="1"/>
  <c r="Y797" i="1"/>
  <c r="Y760" i="1"/>
  <c r="U760" i="1"/>
  <c r="U758" i="1"/>
  <c r="U736" i="1"/>
  <c r="W736" i="1"/>
  <c r="Y736" i="1"/>
  <c r="U688" i="1"/>
  <c r="X688" i="1"/>
  <c r="U655" i="1"/>
  <c r="W655" i="1"/>
  <c r="L1644" i="1"/>
  <c r="U1618" i="1"/>
  <c r="V1618" i="1" s="1"/>
  <c r="U1606" i="1"/>
  <c r="L1600" i="1"/>
  <c r="Q1600" i="1" s="1"/>
  <c r="L1588" i="1"/>
  <c r="U1496" i="1"/>
  <c r="V1496" i="1" s="1"/>
  <c r="L1362" i="1"/>
  <c r="Y1354" i="1"/>
  <c r="U1321" i="1"/>
  <c r="R1313" i="1"/>
  <c r="S1313" i="1" s="1"/>
  <c r="T1313" i="1" s="1"/>
  <c r="U1251" i="1"/>
  <c r="V1251" i="1" s="1"/>
  <c r="U1198" i="1"/>
  <c r="V1198" i="1" s="1"/>
  <c r="U1186" i="1"/>
  <c r="Y1173" i="1"/>
  <c r="L1161" i="1"/>
  <c r="L1149" i="1"/>
  <c r="Y1147" i="1"/>
  <c r="Y1089" i="1"/>
  <c r="Y1036" i="1"/>
  <c r="V1035" i="1"/>
  <c r="Y973" i="1"/>
  <c r="Y929" i="1"/>
  <c r="V913" i="1"/>
  <c r="L904" i="1"/>
  <c r="U881" i="1"/>
  <c r="V881" i="1" s="1"/>
  <c r="L880" i="1"/>
  <c r="Q880" i="1" s="1"/>
  <c r="U878" i="1"/>
  <c r="V878" i="1" s="1"/>
  <c r="U864" i="1"/>
  <c r="V864" i="1" s="1"/>
  <c r="Y860" i="1"/>
  <c r="L845" i="1"/>
  <c r="Y837" i="1"/>
  <c r="X732" i="1"/>
  <c r="Y676" i="1"/>
  <c r="R1579" i="1"/>
  <c r="S1579" i="1" s="1"/>
  <c r="T1579" i="1" s="1"/>
  <c r="U1527" i="1"/>
  <c r="Q1503" i="1"/>
  <c r="U1406" i="1"/>
  <c r="V1406" i="1" s="1"/>
  <c r="Y1397" i="1"/>
  <c r="Y1330" i="1"/>
  <c r="Q1324" i="1"/>
  <c r="Y1295" i="1"/>
  <c r="U1280" i="1"/>
  <c r="Q1272" i="1"/>
  <c r="Y1234" i="1"/>
  <c r="U1227" i="1"/>
  <c r="V1227" i="1" s="1"/>
  <c r="R1225" i="1"/>
  <c r="S1225" i="1" s="1"/>
  <c r="T1225" i="1" s="1"/>
  <c r="Y1220" i="1"/>
  <c r="Y1209" i="1"/>
  <c r="R1194" i="1"/>
  <c r="S1194" i="1" s="1"/>
  <c r="T1194" i="1" s="1"/>
  <c r="U1157" i="1"/>
  <c r="Y1155" i="1"/>
  <c r="U1131" i="1"/>
  <c r="V1131" i="1" s="1"/>
  <c r="Y1064" i="1"/>
  <c r="W1059" i="1"/>
  <c r="W1032" i="1"/>
  <c r="Y996" i="1"/>
  <c r="Y990" i="1"/>
  <c r="Y978" i="1"/>
  <c r="L968" i="1"/>
  <c r="Q968" i="1" s="1"/>
  <c r="U951" i="1"/>
  <c r="L942" i="1"/>
  <c r="R942" i="1" s="1"/>
  <c r="S942" i="1" s="1"/>
  <c r="T942" i="1" s="1"/>
  <c r="U921" i="1"/>
  <c r="V921" i="1" s="1"/>
  <c r="U898" i="1"/>
  <c r="Y869" i="1"/>
  <c r="U860" i="1"/>
  <c r="L813" i="1"/>
  <c r="Q813" i="1" s="1"/>
  <c r="U767" i="1"/>
  <c r="L734" i="1"/>
  <c r="L718" i="1"/>
  <c r="Q718" i="1" s="1"/>
  <c r="W660" i="1"/>
  <c r="U660" i="1"/>
  <c r="R646" i="1"/>
  <c r="S646" i="1" s="1"/>
  <c r="T646" i="1" s="1"/>
  <c r="Q646" i="1"/>
  <c r="L1316" i="1"/>
  <c r="Q1316" i="1" s="1"/>
  <c r="U1313" i="1"/>
  <c r="V1313" i="1" s="1"/>
  <c r="U1307" i="1"/>
  <c r="Y1276" i="1"/>
  <c r="Y1274" i="1"/>
  <c r="U1272" i="1"/>
  <c r="U1218" i="1"/>
  <c r="V1218" i="1" s="1"/>
  <c r="W1134" i="1"/>
  <c r="L1073" i="1"/>
  <c r="Q1073" i="1" s="1"/>
  <c r="X1051" i="1"/>
  <c r="Y1049" i="1"/>
  <c r="Y1033" i="1"/>
  <c r="W999" i="1"/>
  <c r="V992" i="1"/>
  <c r="X967" i="1"/>
  <c r="L910" i="1"/>
  <c r="Q910" i="1" s="1"/>
  <c r="Y663" i="1"/>
  <c r="W663" i="1"/>
  <c r="Y649" i="1"/>
  <c r="W649" i="1"/>
  <c r="Y651" i="1"/>
  <c r="U633" i="1"/>
  <c r="Y613" i="1"/>
  <c r="U580" i="1"/>
  <c r="V580" i="1" s="1"/>
  <c r="Y557" i="1"/>
  <c r="U555" i="1"/>
  <c r="Y532" i="1"/>
  <c r="U519" i="1"/>
  <c r="Y430" i="1"/>
  <c r="U412" i="1"/>
  <c r="V412" i="1" s="1"/>
  <c r="Y367" i="1"/>
  <c r="Y366" i="1"/>
  <c r="Y282" i="1"/>
  <c r="U280" i="1"/>
  <c r="U278" i="1"/>
  <c r="U263" i="1"/>
  <c r="V263" i="1" s="1"/>
  <c r="Y210" i="1"/>
  <c r="Y203" i="1"/>
  <c r="U182" i="1"/>
  <c r="U171" i="1"/>
  <c r="V171" i="1" s="1"/>
  <c r="U105" i="1"/>
  <c r="V105" i="1" s="1"/>
  <c r="U93" i="1"/>
  <c r="V93" i="1" s="1"/>
  <c r="Y63" i="1"/>
  <c r="U3" i="1"/>
  <c r="L515" i="1"/>
  <c r="U772" i="1"/>
  <c r="U744" i="1"/>
  <c r="U742" i="1"/>
  <c r="U719" i="1"/>
  <c r="V719" i="1" s="1"/>
  <c r="U716" i="1"/>
  <c r="Y704" i="1"/>
  <c r="U639" i="1"/>
  <c r="U452" i="1"/>
  <c r="V452" i="1" s="1"/>
  <c r="Y433" i="1"/>
  <c r="U415" i="1"/>
  <c r="V415" i="1" s="1"/>
  <c r="Y399" i="1"/>
  <c r="Y327" i="1"/>
  <c r="U216" i="1"/>
  <c r="Y178" i="1"/>
  <c r="U103" i="1"/>
  <c r="Y54" i="1"/>
  <c r="Y9" i="1"/>
  <c r="U809" i="1"/>
  <c r="Y763" i="1"/>
  <c r="Y747" i="1"/>
  <c r="U724" i="1"/>
  <c r="L713" i="1"/>
  <c r="U637" i="1"/>
  <c r="V637" i="1" s="1"/>
  <c r="U631" i="1"/>
  <c r="V631" i="1" s="1"/>
  <c r="L544" i="1"/>
  <c r="Q544" i="1" s="1"/>
  <c r="U524" i="1"/>
  <c r="W506" i="1"/>
  <c r="L480" i="1"/>
  <c r="Y478" i="1"/>
  <c r="U462" i="1"/>
  <c r="V462" i="1" s="1"/>
  <c r="L455" i="1"/>
  <c r="Y376" i="1"/>
  <c r="U287" i="1"/>
  <c r="V283" i="1"/>
  <c r="U264" i="1"/>
  <c r="U239" i="1"/>
  <c r="V239" i="1" s="1"/>
  <c r="L237" i="1"/>
  <c r="Q237" i="1" s="1"/>
  <c r="L233" i="1"/>
  <c r="U174" i="1"/>
  <c r="U113" i="1"/>
  <c r="Y111" i="1"/>
  <c r="L107" i="1"/>
  <c r="R107" i="1" s="1"/>
  <c r="S107" i="1" s="1"/>
  <c r="T107" i="1" s="1"/>
  <c r="L35" i="1"/>
  <c r="L11" i="1"/>
  <c r="U680" i="1"/>
  <c r="U667" i="1"/>
  <c r="U654" i="1"/>
  <c r="U635" i="1"/>
  <c r="V635" i="1" s="1"/>
  <c r="R546" i="1"/>
  <c r="S546" i="1" s="1"/>
  <c r="T546" i="1" s="1"/>
  <c r="U506" i="1"/>
  <c r="Y480" i="1"/>
  <c r="W460" i="1"/>
  <c r="Y454" i="1"/>
  <c r="U453" i="1"/>
  <c r="U395" i="1"/>
  <c r="Y378" i="1"/>
  <c r="L364" i="1"/>
  <c r="Y362" i="1"/>
  <c r="U358" i="1"/>
  <c r="V358" i="1" s="1"/>
  <c r="W290" i="1"/>
  <c r="L270" i="1"/>
  <c r="R270" i="1" s="1"/>
  <c r="S270" i="1" s="1"/>
  <c r="T270" i="1" s="1"/>
  <c r="U256" i="1"/>
  <c r="Y207" i="1"/>
  <c r="U188" i="1"/>
  <c r="Y161" i="1"/>
  <c r="U116" i="1"/>
  <c r="L105" i="1"/>
  <c r="R105" i="1" s="1"/>
  <c r="S105" i="1" s="1"/>
  <c r="T105" i="1" s="1"/>
  <c r="Y95" i="1"/>
  <c r="U75" i="1"/>
  <c r="L66" i="1"/>
  <c r="Q66" i="1" s="1"/>
  <c r="L59" i="1"/>
  <c r="R18" i="1"/>
  <c r="S18" i="1" s="1"/>
  <c r="T18" i="1" s="1"/>
  <c r="U794" i="1"/>
  <c r="V794" i="1" s="1"/>
  <c r="U781" i="1"/>
  <c r="Y774" i="1"/>
  <c r="Y766" i="1"/>
  <c r="L765" i="1"/>
  <c r="Q765" i="1" s="1"/>
  <c r="Y732" i="1"/>
  <c r="U720" i="1"/>
  <c r="L669" i="1"/>
  <c r="Q669" i="1" s="1"/>
  <c r="L581" i="1"/>
  <c r="W557" i="1"/>
  <c r="R549" i="1"/>
  <c r="S549" i="1" s="1"/>
  <c r="T549" i="1" s="1"/>
  <c r="W516" i="1"/>
  <c r="R506" i="1"/>
  <c r="S506" i="1" s="1"/>
  <c r="T506" i="1" s="1"/>
  <c r="W411" i="1"/>
  <c r="U383" i="1"/>
  <c r="V383" i="1" s="1"/>
  <c r="W366" i="1"/>
  <c r="Y363" i="1"/>
  <c r="W354" i="1"/>
  <c r="W339" i="1"/>
  <c r="R297" i="1"/>
  <c r="S297" i="1" s="1"/>
  <c r="T297" i="1" s="1"/>
  <c r="W236" i="1"/>
  <c r="W224" i="1"/>
  <c r="U207" i="1"/>
  <c r="U53" i="1"/>
  <c r="V53" i="1" s="1"/>
  <c r="U859" i="1"/>
  <c r="V859" i="1" s="1"/>
  <c r="U840" i="1"/>
  <c r="U824" i="1"/>
  <c r="V824" i="1" s="1"/>
  <c r="U803" i="1"/>
  <c r="Y639" i="1"/>
  <c r="W633" i="1"/>
  <c r="R580" i="1"/>
  <c r="S580" i="1" s="1"/>
  <c r="T580" i="1" s="1"/>
  <c r="R557" i="1"/>
  <c r="S557" i="1" s="1"/>
  <c r="T557" i="1" s="1"/>
  <c r="L535" i="1"/>
  <c r="W510" i="1"/>
  <c r="Y416" i="1"/>
  <c r="U376" i="1"/>
  <c r="V376" i="1" s="1"/>
  <c r="U369" i="1"/>
  <c r="X367" i="1"/>
  <c r="U366" i="1"/>
  <c r="Y295" i="1"/>
  <c r="R263" i="1"/>
  <c r="S263" i="1" s="1"/>
  <c r="T263" i="1" s="1"/>
  <c r="Y247" i="1"/>
  <c r="U235" i="1"/>
  <c r="V235" i="1" s="1"/>
  <c r="Q186" i="1"/>
  <c r="Y164" i="1"/>
  <c r="Y109" i="1"/>
  <c r="L67" i="1"/>
  <c r="R67" i="1" s="1"/>
  <c r="S67" i="1" s="1"/>
  <c r="T67" i="1" s="1"/>
  <c r="Q3384" i="1"/>
  <c r="R3384" i="1"/>
  <c r="S3384" i="1" s="1"/>
  <c r="T3384" i="1" s="1"/>
  <c r="Q3299" i="1"/>
  <c r="R3299" i="1"/>
  <c r="S3299" i="1" s="1"/>
  <c r="T3299" i="1" s="1"/>
  <c r="Q3394" i="1"/>
  <c r="R3394" i="1"/>
  <c r="S3394" i="1" s="1"/>
  <c r="T3394" i="1" s="1"/>
  <c r="R3386" i="1"/>
  <c r="S3386" i="1" s="1"/>
  <c r="T3386" i="1" s="1"/>
  <c r="Q3386" i="1"/>
  <c r="W3538" i="1"/>
  <c r="U3568" i="1"/>
  <c r="U3566" i="1"/>
  <c r="V3566" i="1" s="1"/>
  <c r="Y3565" i="1"/>
  <c r="L3563" i="1"/>
  <c r="Q3563" i="1" s="1"/>
  <c r="U3561" i="1"/>
  <c r="V3561" i="1" s="1"/>
  <c r="Y3559" i="1"/>
  <c r="U3558" i="1"/>
  <c r="V3558" i="1" s="1"/>
  <c r="Y3551" i="1"/>
  <c r="U3548" i="1"/>
  <c r="W3534" i="1"/>
  <c r="Y3524" i="1"/>
  <c r="L3523" i="1"/>
  <c r="Q3523" i="1" s="1"/>
  <c r="W3521" i="1"/>
  <c r="Y3520" i="1"/>
  <c r="X3514" i="1"/>
  <c r="U3510" i="1"/>
  <c r="V3510" i="1" s="1"/>
  <c r="L3507" i="1"/>
  <c r="Q3507" i="1" s="1"/>
  <c r="Y3495" i="1"/>
  <c r="U3484" i="1"/>
  <c r="V3484" i="1" s="1"/>
  <c r="U3468" i="1"/>
  <c r="V3468" i="1" s="1"/>
  <c r="Y3466" i="1"/>
  <c r="L3464" i="1"/>
  <c r="U3449" i="1"/>
  <c r="V3449" i="1" s="1"/>
  <c r="U3434" i="1"/>
  <c r="U3426" i="1"/>
  <c r="V3426" i="1" s="1"/>
  <c r="X3421" i="1"/>
  <c r="Y3411" i="1"/>
  <c r="Y3398" i="1"/>
  <c r="Y3379" i="1"/>
  <c r="Y3374" i="1"/>
  <c r="L3372" i="1"/>
  <c r="L3371" i="1"/>
  <c r="Q3371" i="1" s="1"/>
  <c r="L3368" i="1"/>
  <c r="U3358" i="1"/>
  <c r="Y3330" i="1"/>
  <c r="U3325" i="1"/>
  <c r="V3325" i="1" s="1"/>
  <c r="Y3318" i="1"/>
  <c r="Y3317" i="1"/>
  <c r="U3297" i="1"/>
  <c r="R3283" i="1"/>
  <c r="S3283" i="1" s="1"/>
  <c r="T3283" i="1" s="1"/>
  <c r="Q3282" i="1"/>
  <c r="Y3281" i="1"/>
  <c r="L3249" i="1"/>
  <c r="L3248" i="1"/>
  <c r="Q3248" i="1" s="1"/>
  <c r="L3243" i="1"/>
  <c r="Q3243" i="1" s="1"/>
  <c r="U3238" i="1"/>
  <c r="V3238" i="1" s="1"/>
  <c r="U3228" i="1"/>
  <c r="W3222" i="1"/>
  <c r="U3222" i="1"/>
  <c r="V3222" i="1" s="1"/>
  <c r="Y3219" i="1"/>
  <c r="U3214" i="1"/>
  <c r="Y3210" i="1"/>
  <c r="L3209" i="1"/>
  <c r="R3209" i="1" s="1"/>
  <c r="S3209" i="1" s="1"/>
  <c r="T3209" i="1" s="1"/>
  <c r="U3204" i="1"/>
  <c r="Y3202" i="1"/>
  <c r="Y3193" i="1"/>
  <c r="X3193" i="1"/>
  <c r="L3173" i="1"/>
  <c r="L3154" i="1"/>
  <c r="X3141" i="1"/>
  <c r="U3141" i="1"/>
  <c r="V3141" i="1" s="1"/>
  <c r="L3132" i="1"/>
  <c r="W3095" i="1"/>
  <c r="L3072" i="1"/>
  <c r="L2930" i="1"/>
  <c r="L2908" i="1"/>
  <c r="Q3525" i="1"/>
  <c r="R3418" i="1"/>
  <c r="S3418" i="1" s="1"/>
  <c r="T3418" i="1" s="1"/>
  <c r="L3393" i="1"/>
  <c r="R3393" i="1" s="1"/>
  <c r="S3393" i="1" s="1"/>
  <c r="T3393" i="1" s="1"/>
  <c r="L3332" i="1"/>
  <c r="L3201" i="1"/>
  <c r="L3162" i="1"/>
  <c r="U3149" i="1"/>
  <c r="V3149" i="1" s="1"/>
  <c r="X3149" i="1"/>
  <c r="L3138" i="1"/>
  <c r="Q3138" i="1" s="1"/>
  <c r="X3122" i="1"/>
  <c r="U3122" i="1"/>
  <c r="L3062" i="1"/>
  <c r="R3058" i="1"/>
  <c r="S3058" i="1" s="1"/>
  <c r="T3058" i="1" s="1"/>
  <c r="Q3058" i="1"/>
  <c r="L3012" i="1"/>
  <c r="R3012" i="1" s="1"/>
  <c r="S3012" i="1" s="1"/>
  <c r="T3012" i="1" s="1"/>
  <c r="X2988" i="1"/>
  <c r="Y2988" i="1"/>
  <c r="L2917" i="1"/>
  <c r="W2913" i="1"/>
  <c r="Y2913" i="1"/>
  <c r="W3559" i="1"/>
  <c r="W3551" i="1"/>
  <c r="U3543" i="1"/>
  <c r="Y3540" i="1"/>
  <c r="U3506" i="1"/>
  <c r="V3506" i="1" s="1"/>
  <c r="W3495" i="1"/>
  <c r="X3491" i="1"/>
  <c r="U3476" i="1"/>
  <c r="V3476" i="1" s="1"/>
  <c r="R3474" i="1"/>
  <c r="S3474" i="1" s="1"/>
  <c r="T3474" i="1" s="1"/>
  <c r="Y3473" i="1"/>
  <c r="U3471" i="1"/>
  <c r="R3466" i="1"/>
  <c r="S3466" i="1" s="1"/>
  <c r="T3466" i="1" s="1"/>
  <c r="U3455" i="1"/>
  <c r="W3445" i="1"/>
  <c r="U3422" i="1"/>
  <c r="U3415" i="1"/>
  <c r="Y3381" i="1"/>
  <c r="W3369" i="1"/>
  <c r="U3355" i="1"/>
  <c r="V3355" i="1" s="1"/>
  <c r="X3342" i="1"/>
  <c r="V3329" i="1"/>
  <c r="U3322" i="1"/>
  <c r="V3322" i="1" s="1"/>
  <c r="U3315" i="1"/>
  <c r="V3315" i="1" s="1"/>
  <c r="X3310" i="1"/>
  <c r="Y3309" i="1"/>
  <c r="X3307" i="1"/>
  <c r="Y3305" i="1"/>
  <c r="X3285" i="1"/>
  <c r="W3276" i="1"/>
  <c r="Y3226" i="1"/>
  <c r="Y3211" i="1"/>
  <c r="L3168" i="1"/>
  <c r="L3146" i="1"/>
  <c r="L3141" i="1"/>
  <c r="U3134" i="1"/>
  <c r="V3134" i="1" s="1"/>
  <c r="L3133" i="1"/>
  <c r="Y3126" i="1"/>
  <c r="X3126" i="1"/>
  <c r="U3123" i="1"/>
  <c r="V3123" i="1" s="1"/>
  <c r="W3117" i="1"/>
  <c r="W3090" i="1"/>
  <c r="U3051" i="1"/>
  <c r="V3051" i="1" s="1"/>
  <c r="W3051" i="1"/>
  <c r="L3000" i="1"/>
  <c r="R2990" i="1"/>
  <c r="S2990" i="1" s="1"/>
  <c r="T2990" i="1" s="1"/>
  <c r="Q2990" i="1"/>
  <c r="U3571" i="1"/>
  <c r="V3571" i="1" s="1"/>
  <c r="X3563" i="1"/>
  <c r="U3556" i="1"/>
  <c r="U3526" i="1"/>
  <c r="V3526" i="1" s="1"/>
  <c r="U3504" i="1"/>
  <c r="V3504" i="1" s="1"/>
  <c r="Y3501" i="1"/>
  <c r="L3484" i="1"/>
  <c r="R3484" i="1" s="1"/>
  <c r="S3484" i="1" s="1"/>
  <c r="T3484" i="1" s="1"/>
  <c r="Y3469" i="1"/>
  <c r="U3467" i="1"/>
  <c r="Y3459" i="1"/>
  <c r="U3453" i="1"/>
  <c r="V3453" i="1" s="1"/>
  <c r="U3442" i="1"/>
  <c r="V3442" i="1" s="1"/>
  <c r="Y3429" i="1"/>
  <c r="L3426" i="1"/>
  <c r="Q3426" i="1" s="1"/>
  <c r="Y3410" i="1"/>
  <c r="U3409" i="1"/>
  <c r="V3409" i="1" s="1"/>
  <c r="U3406" i="1"/>
  <c r="U3403" i="1"/>
  <c r="V3394" i="1"/>
  <c r="U3388" i="1"/>
  <c r="L3376" i="1"/>
  <c r="Q3376" i="1" s="1"/>
  <c r="U3371" i="1"/>
  <c r="V3371" i="1" s="1"/>
  <c r="U3345" i="1"/>
  <c r="V3345" i="1" s="1"/>
  <c r="U3342" i="1"/>
  <c r="V3342" i="1" s="1"/>
  <c r="Y3331" i="1"/>
  <c r="Y3302" i="1"/>
  <c r="L3300" i="1"/>
  <c r="L3291" i="1"/>
  <c r="Q3291" i="1" s="1"/>
  <c r="L3281" i="1"/>
  <c r="R3281" i="1" s="1"/>
  <c r="S3281" i="1" s="1"/>
  <c r="T3281" i="1" s="1"/>
  <c r="U3242" i="1"/>
  <c r="L3233" i="1"/>
  <c r="R3233" i="1" s="1"/>
  <c r="S3233" i="1" s="1"/>
  <c r="T3233" i="1" s="1"/>
  <c r="V3230" i="1"/>
  <c r="U3226" i="1"/>
  <c r="V3226" i="1" s="1"/>
  <c r="L3205" i="1"/>
  <c r="U3188" i="1"/>
  <c r="L3181" i="1"/>
  <c r="U3179" i="1"/>
  <c r="V3179" i="1" s="1"/>
  <c r="U3150" i="1"/>
  <c r="V3150" i="1" s="1"/>
  <c r="U3099" i="1"/>
  <c r="V3099" i="1" s="1"/>
  <c r="L3097" i="1"/>
  <c r="Q3097" i="1" s="1"/>
  <c r="U3076" i="1"/>
  <c r="W3076" i="1"/>
  <c r="Y3052" i="1"/>
  <c r="X3052" i="1"/>
  <c r="L2922" i="1"/>
  <c r="L2904" i="1"/>
  <c r="Y3573" i="1"/>
  <c r="L3565" i="1"/>
  <c r="W3446" i="1"/>
  <c r="Y3430" i="1"/>
  <c r="Y3425" i="1"/>
  <c r="R3362" i="1"/>
  <c r="S3362" i="1" s="1"/>
  <c r="T3362" i="1" s="1"/>
  <c r="X3299" i="1"/>
  <c r="Y3290" i="1"/>
  <c r="W3286" i="1"/>
  <c r="V3262" i="1"/>
  <c r="U3236" i="1"/>
  <c r="W3236" i="1"/>
  <c r="V3227" i="1"/>
  <c r="V3221" i="1"/>
  <c r="L3220" i="1"/>
  <c r="V3186" i="1"/>
  <c r="R3179" i="1"/>
  <c r="S3179" i="1" s="1"/>
  <c r="T3179" i="1" s="1"/>
  <c r="L3144" i="1"/>
  <c r="L3131" i="1"/>
  <c r="Q3131" i="1" s="1"/>
  <c r="L3114" i="1"/>
  <c r="L3109" i="1"/>
  <c r="Y3102" i="1"/>
  <c r="X3102" i="1"/>
  <c r="L3098" i="1"/>
  <c r="X3066" i="1"/>
  <c r="Y3066" i="1"/>
  <c r="Q2978" i="1"/>
  <c r="R2978" i="1"/>
  <c r="S2978" i="1" s="1"/>
  <c r="T2978" i="1" s="1"/>
  <c r="Y2962" i="1"/>
  <c r="X2962" i="1"/>
  <c r="Y2926" i="1"/>
  <c r="U2926" i="1"/>
  <c r="Y3538" i="1"/>
  <c r="Y3510" i="1"/>
  <c r="U3502" i="1"/>
  <c r="Y3483" i="1"/>
  <c r="X3481" i="1"/>
  <c r="U3480" i="1"/>
  <c r="V3480" i="1" s="1"/>
  <c r="U3474" i="1"/>
  <c r="V3474" i="1" s="1"/>
  <c r="W3457" i="1"/>
  <c r="U3454" i="1"/>
  <c r="Y3453" i="1"/>
  <c r="L3450" i="1"/>
  <c r="Q3450" i="1" s="1"/>
  <c r="Y3447" i="1"/>
  <c r="L3441" i="1"/>
  <c r="R3441" i="1" s="1"/>
  <c r="S3441" i="1" s="1"/>
  <c r="T3441" i="1" s="1"/>
  <c r="U3423" i="1"/>
  <c r="L3417" i="1"/>
  <c r="R3417" i="1" s="1"/>
  <c r="S3417" i="1" s="1"/>
  <c r="T3417" i="1" s="1"/>
  <c r="U3413" i="1"/>
  <c r="V3413" i="1" s="1"/>
  <c r="U3410" i="1"/>
  <c r="V3410" i="1" s="1"/>
  <c r="Y3407" i="1"/>
  <c r="V3393" i="1"/>
  <c r="Y3386" i="1"/>
  <c r="L3385" i="1"/>
  <c r="R3385" i="1" s="1"/>
  <c r="S3385" i="1" s="1"/>
  <c r="T3385" i="1" s="1"/>
  <c r="U3375" i="1"/>
  <c r="U3373" i="1"/>
  <c r="U3370" i="1"/>
  <c r="V3370" i="1" s="1"/>
  <c r="Y3365" i="1"/>
  <c r="U3356" i="1"/>
  <c r="Y3323" i="1"/>
  <c r="U3306" i="1"/>
  <c r="V3306" i="1" s="1"/>
  <c r="W3290" i="1"/>
  <c r="L3284" i="1"/>
  <c r="Y3282" i="1"/>
  <c r="W3278" i="1"/>
  <c r="X3269" i="1"/>
  <c r="Y3258" i="1"/>
  <c r="X3253" i="1"/>
  <c r="W3252" i="1"/>
  <c r="U3213" i="1"/>
  <c r="V3213" i="1" s="1"/>
  <c r="W3183" i="1"/>
  <c r="W3180" i="1"/>
  <c r="Y3175" i="1"/>
  <c r="W3170" i="1"/>
  <c r="U3158" i="1"/>
  <c r="U3157" i="1"/>
  <c r="W3145" i="1"/>
  <c r="W3127" i="1"/>
  <c r="U3110" i="1"/>
  <c r="V3110" i="1" s="1"/>
  <c r="L3107" i="1"/>
  <c r="Q3107" i="1" s="1"/>
  <c r="Y3094" i="1"/>
  <c r="X3094" i="1"/>
  <c r="X3086" i="1"/>
  <c r="U3086" i="1"/>
  <c r="V3086" i="1" s="1"/>
  <c r="U3068" i="1"/>
  <c r="W3068" i="1"/>
  <c r="W2974" i="1"/>
  <c r="U2974" i="1"/>
  <c r="Y2974" i="1"/>
  <c r="L2934" i="1"/>
  <c r="L2907" i="1"/>
  <c r="U3562" i="1"/>
  <c r="Y3575" i="1"/>
  <c r="U3570" i="1"/>
  <c r="Y3542" i="1"/>
  <c r="U3539" i="1"/>
  <c r="V3539" i="1" s="1"/>
  <c r="U3536" i="1"/>
  <c r="V3536" i="1" s="1"/>
  <c r="U3530" i="1"/>
  <c r="V3530" i="1" s="1"/>
  <c r="W3524" i="1"/>
  <c r="U3505" i="1"/>
  <c r="U3497" i="1"/>
  <c r="Y3468" i="1"/>
  <c r="Y3458" i="1"/>
  <c r="Q3454" i="1"/>
  <c r="Y3443" i="1"/>
  <c r="X3441" i="1"/>
  <c r="U3430" i="1"/>
  <c r="Y3415" i="1"/>
  <c r="U3411" i="1"/>
  <c r="Y3397" i="1"/>
  <c r="L3388" i="1"/>
  <c r="U3386" i="1"/>
  <c r="V3386" i="1" s="1"/>
  <c r="U3379" i="1"/>
  <c r="Y3362" i="1"/>
  <c r="Y3357" i="1"/>
  <c r="Y3337" i="1"/>
  <c r="U3332" i="1"/>
  <c r="V3332" i="1" s="1"/>
  <c r="X3318" i="1"/>
  <c r="U3317" i="1"/>
  <c r="V3317" i="1" s="1"/>
  <c r="X3297" i="1"/>
  <c r="L3275" i="1"/>
  <c r="Q3275" i="1" s="1"/>
  <c r="R3272" i="1"/>
  <c r="S3272" i="1" s="1"/>
  <c r="T3272" i="1" s="1"/>
  <c r="W3266" i="1"/>
  <c r="U3250" i="1"/>
  <c r="V3250" i="1" s="1"/>
  <c r="W3245" i="1"/>
  <c r="Q3210" i="1"/>
  <c r="L3189" i="1"/>
  <c r="U3178" i="1"/>
  <c r="V3178" i="1" s="1"/>
  <c r="L3142" i="1"/>
  <c r="U3115" i="1"/>
  <c r="L3088" i="1"/>
  <c r="Q3066" i="1"/>
  <c r="R3066" i="1"/>
  <c r="S3066" i="1" s="1"/>
  <c r="T3066" i="1" s="1"/>
  <c r="L2984" i="1"/>
  <c r="R2984" i="1" s="1"/>
  <c r="S2984" i="1" s="1"/>
  <c r="T2984" i="1" s="1"/>
  <c r="R2946" i="1"/>
  <c r="S2946" i="1" s="1"/>
  <c r="T2946" i="1" s="1"/>
  <c r="W3550" i="1"/>
  <c r="V3481" i="1"/>
  <c r="W3478" i="1"/>
  <c r="X3435" i="1"/>
  <c r="L3224" i="1"/>
  <c r="L3195" i="1"/>
  <c r="W3187" i="1"/>
  <c r="U3187" i="1"/>
  <c r="V3187" i="1" s="1"/>
  <c r="U3155" i="1"/>
  <c r="L3118" i="1"/>
  <c r="W3106" i="1"/>
  <c r="W3103" i="1"/>
  <c r="L3086" i="1"/>
  <c r="Q3082" i="1"/>
  <c r="R3082" i="1"/>
  <c r="S3082" i="1" s="1"/>
  <c r="T3082" i="1" s="1"/>
  <c r="L3044" i="1"/>
  <c r="Q3027" i="1"/>
  <c r="R3027" i="1"/>
  <c r="S3027" i="1" s="1"/>
  <c r="T3027" i="1" s="1"/>
  <c r="L3016" i="1"/>
  <c r="V3012" i="1"/>
  <c r="L3004" i="1"/>
  <c r="R3004" i="1" s="1"/>
  <c r="S3004" i="1" s="1"/>
  <c r="T3004" i="1" s="1"/>
  <c r="U3059" i="1"/>
  <c r="V3059" i="1" s="1"/>
  <c r="U3030" i="1"/>
  <c r="V3030" i="1" s="1"/>
  <c r="Y3020" i="1"/>
  <c r="W3010" i="1"/>
  <c r="U2964" i="1"/>
  <c r="V2964" i="1" s="1"/>
  <c r="Y2950" i="1"/>
  <c r="W2942" i="1"/>
  <c r="U2902" i="1"/>
  <c r="U2901" i="1"/>
  <c r="V2901" i="1" s="1"/>
  <c r="U2900" i="1"/>
  <c r="V2900" i="1" s="1"/>
  <c r="W2878" i="1"/>
  <c r="W2850" i="1"/>
  <c r="V2821" i="1"/>
  <c r="R2796" i="1"/>
  <c r="S2796" i="1" s="1"/>
  <c r="T2796" i="1" s="1"/>
  <c r="Y2784" i="1"/>
  <c r="W2776" i="1"/>
  <c r="W2743" i="1"/>
  <c r="U2738" i="1"/>
  <c r="V2738" i="1" s="1"/>
  <c r="U2729" i="1"/>
  <c r="V2729" i="1" s="1"/>
  <c r="V2728" i="1"/>
  <c r="Y2709" i="1"/>
  <c r="Y2681" i="1"/>
  <c r="W2632" i="1"/>
  <c r="W2625" i="1"/>
  <c r="X2622" i="1"/>
  <c r="U2618" i="1"/>
  <c r="V2618" i="1" s="1"/>
  <c r="Y2607" i="1"/>
  <c r="W2607" i="1"/>
  <c r="Y2586" i="1"/>
  <c r="Q2337" i="1"/>
  <c r="R2337" i="1"/>
  <c r="S2337" i="1" s="1"/>
  <c r="T2337" i="1" s="1"/>
  <c r="U2322" i="1"/>
  <c r="X2322" i="1"/>
  <c r="L2321" i="1"/>
  <c r="Q2321" i="1" s="1"/>
  <c r="W2314" i="1"/>
  <c r="Y2314" i="1"/>
  <c r="Y3167" i="1"/>
  <c r="Y3149" i="1"/>
  <c r="L3148" i="1"/>
  <c r="U3142" i="1"/>
  <c r="V3142" i="1" s="1"/>
  <c r="Y3141" i="1"/>
  <c r="L3128" i="1"/>
  <c r="Q3128" i="1" s="1"/>
  <c r="U3126" i="1"/>
  <c r="V3126" i="1" s="1"/>
  <c r="U3114" i="1"/>
  <c r="V3114" i="1" s="1"/>
  <c r="U3081" i="1"/>
  <c r="U3078" i="1"/>
  <c r="V3078" i="1" s="1"/>
  <c r="R3075" i="1"/>
  <c r="S3075" i="1" s="1"/>
  <c r="T3075" i="1" s="1"/>
  <c r="Y3070" i="1"/>
  <c r="U3067" i="1"/>
  <c r="V3067" i="1" s="1"/>
  <c r="Y3059" i="1"/>
  <c r="Y3046" i="1"/>
  <c r="U3026" i="1"/>
  <c r="V3026" i="1" s="1"/>
  <c r="U3019" i="1"/>
  <c r="V3019" i="1" s="1"/>
  <c r="Y3014" i="1"/>
  <c r="Y3010" i="1"/>
  <c r="Y2996" i="1"/>
  <c r="Y2964" i="1"/>
  <c r="U2925" i="1"/>
  <c r="V2925" i="1" s="1"/>
  <c r="W2910" i="1"/>
  <c r="L2890" i="1"/>
  <c r="L2882" i="1"/>
  <c r="Q2882" i="1" s="1"/>
  <c r="U2866" i="1"/>
  <c r="U2865" i="1"/>
  <c r="Y2854" i="1"/>
  <c r="U2842" i="1"/>
  <c r="L2828" i="1"/>
  <c r="L2819" i="1"/>
  <c r="Y2792" i="1"/>
  <c r="U2789" i="1"/>
  <c r="V2789" i="1" s="1"/>
  <c r="U2764" i="1"/>
  <c r="U2742" i="1"/>
  <c r="Y2720" i="1"/>
  <c r="X2709" i="1"/>
  <c r="U2705" i="1"/>
  <c r="U2700" i="1"/>
  <c r="X2681" i="1"/>
  <c r="U2665" i="1"/>
  <c r="V2665" i="1" s="1"/>
  <c r="U2663" i="1"/>
  <c r="U2649" i="1"/>
  <c r="Y2643" i="1"/>
  <c r="Y2641" i="1"/>
  <c r="Y2637" i="1"/>
  <c r="Y2632" i="1"/>
  <c r="U2625" i="1"/>
  <c r="V2625" i="1" s="1"/>
  <c r="U2624" i="1"/>
  <c r="V2605" i="1"/>
  <c r="U2535" i="1"/>
  <c r="W2535" i="1"/>
  <c r="L2515" i="1"/>
  <c r="R2464" i="1"/>
  <c r="S2464" i="1" s="1"/>
  <c r="T2464" i="1" s="1"/>
  <c r="Q2464" i="1"/>
  <c r="L2329" i="1"/>
  <c r="R2733" i="1"/>
  <c r="S2733" i="1" s="1"/>
  <c r="T2733" i="1" s="1"/>
  <c r="U2656" i="1"/>
  <c r="V2632" i="1"/>
  <c r="L2568" i="1"/>
  <c r="R2568" i="1" s="1"/>
  <c r="S2568" i="1" s="1"/>
  <c r="T2568" i="1" s="1"/>
  <c r="L2513" i="1"/>
  <c r="Q2513" i="1" s="1"/>
  <c r="Y2402" i="1"/>
  <c r="W2402" i="1"/>
  <c r="U2364" i="1"/>
  <c r="V2364" i="1" s="1"/>
  <c r="W2364" i="1"/>
  <c r="L2281" i="1"/>
  <c r="L2270" i="1"/>
  <c r="L2224" i="1"/>
  <c r="R2224" i="1" s="1"/>
  <c r="S2224" i="1" s="1"/>
  <c r="T2224" i="1" s="1"/>
  <c r="U3111" i="1"/>
  <c r="U3100" i="1"/>
  <c r="V3100" i="1" s="1"/>
  <c r="Y3087" i="1"/>
  <c r="U3066" i="1"/>
  <c r="V3066" i="1" s="1"/>
  <c r="U3060" i="1"/>
  <c r="V3060" i="1" s="1"/>
  <c r="Y3049" i="1"/>
  <c r="Y3044" i="1"/>
  <c r="Y3043" i="1"/>
  <c r="X3038" i="1"/>
  <c r="Y3006" i="1"/>
  <c r="Y2992" i="1"/>
  <c r="U2940" i="1"/>
  <c r="V2940" i="1" s="1"/>
  <c r="U2933" i="1"/>
  <c r="U2882" i="1"/>
  <c r="V2882" i="1" s="1"/>
  <c r="Y2845" i="1"/>
  <c r="U2818" i="1"/>
  <c r="V2805" i="1"/>
  <c r="U2784" i="1"/>
  <c r="Y2780" i="1"/>
  <c r="U2769" i="1"/>
  <c r="V2769" i="1" s="1"/>
  <c r="Y2766" i="1"/>
  <c r="W2765" i="1"/>
  <c r="U2745" i="1"/>
  <c r="V2745" i="1" s="1"/>
  <c r="W2740" i="1"/>
  <c r="L2608" i="1"/>
  <c r="R2608" i="1" s="1"/>
  <c r="S2608" i="1" s="1"/>
  <c r="T2608" i="1" s="1"/>
  <c r="L2605" i="1"/>
  <c r="Q2579" i="1"/>
  <c r="R2579" i="1"/>
  <c r="S2579" i="1" s="1"/>
  <c r="T2579" i="1" s="1"/>
  <c r="L2572" i="1"/>
  <c r="L2553" i="1"/>
  <c r="L2530" i="1"/>
  <c r="Y2304" i="1"/>
  <c r="W2304" i="1"/>
  <c r="X2250" i="1"/>
  <c r="U2250" i="1"/>
  <c r="V2250" i="1" s="1"/>
  <c r="Y2250" i="1"/>
  <c r="Q2944" i="1"/>
  <c r="W2868" i="1"/>
  <c r="Q2840" i="1"/>
  <c r="V2828" i="1"/>
  <c r="Y2822" i="1"/>
  <c r="U2804" i="1"/>
  <c r="V2804" i="1" s="1"/>
  <c r="Y2801" i="1"/>
  <c r="Y2798" i="1"/>
  <c r="R2791" i="1"/>
  <c r="S2791" i="1" s="1"/>
  <c r="T2791" i="1" s="1"/>
  <c r="W2778" i="1"/>
  <c r="U2765" i="1"/>
  <c r="Y2762" i="1"/>
  <c r="W2757" i="1"/>
  <c r="Y2749" i="1"/>
  <c r="Y2748" i="1"/>
  <c r="L2747" i="1"/>
  <c r="R2747" i="1" s="1"/>
  <c r="S2747" i="1" s="1"/>
  <c r="T2747" i="1" s="1"/>
  <c r="Q2745" i="1"/>
  <c r="Y2744" i="1"/>
  <c r="Y2741" i="1"/>
  <c r="L2723" i="1"/>
  <c r="Y2717" i="1"/>
  <c r="Y2713" i="1"/>
  <c r="W2712" i="1"/>
  <c r="U2710" i="1"/>
  <c r="V2710" i="1" s="1"/>
  <c r="U2701" i="1"/>
  <c r="V2701" i="1" s="1"/>
  <c r="Q2689" i="1"/>
  <c r="W2673" i="1"/>
  <c r="U2648" i="1"/>
  <c r="U2647" i="1"/>
  <c r="V2647" i="1" s="1"/>
  <c r="Y2636" i="1"/>
  <c r="Y2629" i="1"/>
  <c r="Y2622" i="1"/>
  <c r="Q2614" i="1"/>
  <c r="V2610" i="1"/>
  <c r="U2609" i="1"/>
  <c r="W2603" i="1"/>
  <c r="U2595" i="1"/>
  <c r="L2587" i="1"/>
  <c r="L2556" i="1"/>
  <c r="Q2556" i="1" s="1"/>
  <c r="W2508" i="1"/>
  <c r="W2474" i="1"/>
  <c r="Y2474" i="1"/>
  <c r="L2443" i="1"/>
  <c r="L2348" i="1"/>
  <c r="Q2348" i="1" s="1"/>
  <c r="Y3221" i="1"/>
  <c r="U3206" i="1"/>
  <c r="V3206" i="1" s="1"/>
  <c r="Y3197" i="1"/>
  <c r="U3190" i="1"/>
  <c r="V3190" i="1" s="1"/>
  <c r="U3169" i="1"/>
  <c r="V3169" i="1" s="1"/>
  <c r="Y3166" i="1"/>
  <c r="U3124" i="1"/>
  <c r="L3096" i="1"/>
  <c r="U3094" i="1"/>
  <c r="V3094" i="1" s="1"/>
  <c r="U3091" i="1"/>
  <c r="V3091" i="1" s="1"/>
  <c r="Y3033" i="1"/>
  <c r="U3021" i="1"/>
  <c r="X3014" i="1"/>
  <c r="Y3012" i="1"/>
  <c r="Y2994" i="1"/>
  <c r="R2989" i="1"/>
  <c r="S2989" i="1" s="1"/>
  <c r="T2989" i="1" s="1"/>
  <c r="U2988" i="1"/>
  <c r="Y2966" i="1"/>
  <c r="U2922" i="1"/>
  <c r="Y2917" i="1"/>
  <c r="W2877" i="1"/>
  <c r="X2854" i="1"/>
  <c r="X2829" i="1"/>
  <c r="X2820" i="1"/>
  <c r="W2810" i="1"/>
  <c r="Y2805" i="1"/>
  <c r="Y2799" i="1"/>
  <c r="L2782" i="1"/>
  <c r="Q2782" i="1" s="1"/>
  <c r="X2775" i="1"/>
  <c r="U2774" i="1"/>
  <c r="Y2770" i="1"/>
  <c r="L2755" i="1"/>
  <c r="R2755" i="1" s="1"/>
  <c r="S2755" i="1" s="1"/>
  <c r="T2755" i="1" s="1"/>
  <c r="Y2750" i="1"/>
  <c r="Y2737" i="1"/>
  <c r="Y2732" i="1"/>
  <c r="Y2730" i="1"/>
  <c r="W2726" i="1"/>
  <c r="U2721" i="1"/>
  <c r="Q2716" i="1"/>
  <c r="U2713" i="1"/>
  <c r="W2696" i="1"/>
  <c r="U2693" i="1"/>
  <c r="V2693" i="1" s="1"/>
  <c r="Y2692" i="1"/>
  <c r="R2685" i="1"/>
  <c r="S2685" i="1" s="1"/>
  <c r="T2685" i="1" s="1"/>
  <c r="U2664" i="1"/>
  <c r="V2664" i="1" s="1"/>
  <c r="U2662" i="1"/>
  <c r="Y2659" i="1"/>
  <c r="W2657" i="1"/>
  <c r="U2653" i="1"/>
  <c r="V2653" i="1" s="1"/>
  <c r="W2640" i="1"/>
  <c r="L2635" i="1"/>
  <c r="Q2635" i="1" s="1"/>
  <c r="X2629" i="1"/>
  <c r="W2627" i="1"/>
  <c r="U2626" i="1"/>
  <c r="V2626" i="1" s="1"/>
  <c r="W2611" i="1"/>
  <c r="X2607" i="1"/>
  <c r="X2604" i="1"/>
  <c r="U2603" i="1"/>
  <c r="V2603" i="1" s="1"/>
  <c r="U2602" i="1"/>
  <c r="R2582" i="1"/>
  <c r="S2582" i="1" s="1"/>
  <c r="T2582" i="1" s="1"/>
  <c r="Q2582" i="1"/>
  <c r="U2532" i="1"/>
  <c r="U2531" i="1"/>
  <c r="V2531" i="1" s="1"/>
  <c r="U2444" i="1"/>
  <c r="V2444" i="1" s="1"/>
  <c r="W2444" i="1"/>
  <c r="L2385" i="1"/>
  <c r="Y2340" i="1"/>
  <c r="W2340" i="1"/>
  <c r="L2318" i="1"/>
  <c r="L2308" i="1"/>
  <c r="Q2308" i="1" s="1"/>
  <c r="L2273" i="1"/>
  <c r="Y2728" i="1"/>
  <c r="Q2713" i="1"/>
  <c r="Q2697" i="1"/>
  <c r="R2693" i="1"/>
  <c r="S2693" i="1" s="1"/>
  <c r="T2693" i="1" s="1"/>
  <c r="Y2640" i="1"/>
  <c r="W2628" i="1"/>
  <c r="Y2618" i="1"/>
  <c r="L2573" i="1"/>
  <c r="L2510" i="1"/>
  <c r="Y2477" i="1"/>
  <c r="W2477" i="1"/>
  <c r="Q2451" i="1"/>
  <c r="R2451" i="1"/>
  <c r="S2451" i="1" s="1"/>
  <c r="T2451" i="1" s="1"/>
  <c r="W2424" i="1"/>
  <c r="Y2424" i="1"/>
  <c r="Y2276" i="1"/>
  <c r="W2276" i="1"/>
  <c r="Y3157" i="1"/>
  <c r="U3121" i="1"/>
  <c r="U3102" i="1"/>
  <c r="V3102" i="1" s="1"/>
  <c r="Y3058" i="1"/>
  <c r="U3029" i="1"/>
  <c r="V3029" i="1" s="1"/>
  <c r="Y3013" i="1"/>
  <c r="V2974" i="1"/>
  <c r="U2949" i="1"/>
  <c r="V2949" i="1" s="1"/>
  <c r="R2945" i="1"/>
  <c r="S2945" i="1" s="1"/>
  <c r="T2945" i="1" s="1"/>
  <c r="U2924" i="1"/>
  <c r="V2924" i="1" s="1"/>
  <c r="U2909" i="1"/>
  <c r="V2909" i="1" s="1"/>
  <c r="W2901" i="1"/>
  <c r="W2900" i="1"/>
  <c r="Y2876" i="1"/>
  <c r="Y2869" i="1"/>
  <c r="Y2866" i="1"/>
  <c r="Y2858" i="1"/>
  <c r="Y2842" i="1"/>
  <c r="Q2841" i="1"/>
  <c r="U2833" i="1"/>
  <c r="X2821" i="1"/>
  <c r="Y2806" i="1"/>
  <c r="X2800" i="1"/>
  <c r="U2796" i="1"/>
  <c r="U2792" i="1"/>
  <c r="V2792" i="1" s="1"/>
  <c r="W2782" i="1"/>
  <c r="U2772" i="1"/>
  <c r="V2772" i="1" s="1"/>
  <c r="Y2768" i="1"/>
  <c r="U2766" i="1"/>
  <c r="Q2761" i="1"/>
  <c r="Y2742" i="1"/>
  <c r="W2738" i="1"/>
  <c r="X2728" i="1"/>
  <c r="U2717" i="1"/>
  <c r="W2700" i="1"/>
  <c r="Y2649" i="1"/>
  <c r="V2640" i="1"/>
  <c r="L2610" i="1"/>
  <c r="L2602" i="1"/>
  <c r="Q2602" i="1" s="1"/>
  <c r="W2559" i="1"/>
  <c r="U2559" i="1"/>
  <c r="V2559" i="1" s="1"/>
  <c r="Y2559" i="1"/>
  <c r="U2452" i="1"/>
  <c r="W2452" i="1"/>
  <c r="L2412" i="1"/>
  <c r="Q2412" i="1" s="1"/>
  <c r="Q2278" i="1"/>
  <c r="R2278" i="1"/>
  <c r="S2278" i="1" s="1"/>
  <c r="T2278" i="1" s="1"/>
  <c r="U2096" i="1"/>
  <c r="V2096" i="1" s="1"/>
  <c r="W2096" i="1"/>
  <c r="U2084" i="1"/>
  <c r="V2084" i="1" s="1"/>
  <c r="X2084" i="1"/>
  <c r="L1896" i="1"/>
  <c r="R1896" i="1" s="1"/>
  <c r="S1896" i="1" s="1"/>
  <c r="T1896" i="1" s="1"/>
  <c r="U1531" i="1"/>
  <c r="V1531" i="1" s="1"/>
  <c r="W1531" i="1"/>
  <c r="L1520" i="1"/>
  <c r="U1511" i="1"/>
  <c r="X1511" i="1"/>
  <c r="R1487" i="1"/>
  <c r="S1487" i="1" s="1"/>
  <c r="T1487" i="1" s="1"/>
  <c r="Q1487" i="1"/>
  <c r="Q1396" i="1"/>
  <c r="R1396" i="1"/>
  <c r="S1396" i="1" s="1"/>
  <c r="T1396" i="1" s="1"/>
  <c r="L1310" i="1"/>
  <c r="R1181" i="1"/>
  <c r="S1181" i="1" s="1"/>
  <c r="T1181" i="1" s="1"/>
  <c r="Q1181" i="1"/>
  <c r="U1179" i="1"/>
  <c r="V1179" i="1" s="1"/>
  <c r="W1179" i="1"/>
  <c r="Y1179" i="1"/>
  <c r="Y2556" i="1"/>
  <c r="Y2551" i="1"/>
  <c r="U2550" i="1"/>
  <c r="Y2492" i="1"/>
  <c r="U2483" i="1"/>
  <c r="Y2462" i="1"/>
  <c r="U2427" i="1"/>
  <c r="V2427" i="1" s="1"/>
  <c r="U2425" i="1"/>
  <c r="V2425" i="1" s="1"/>
  <c r="Y2403" i="1"/>
  <c r="U2388" i="1"/>
  <c r="V2388" i="1" s="1"/>
  <c r="U2387" i="1"/>
  <c r="Y2383" i="1"/>
  <c r="U2332" i="1"/>
  <c r="V2332" i="1" s="1"/>
  <c r="U2331" i="1"/>
  <c r="V2331" i="1" s="1"/>
  <c r="Y2305" i="1"/>
  <c r="W2279" i="1"/>
  <c r="U2279" i="1"/>
  <c r="V2279" i="1" s="1"/>
  <c r="W2271" i="1"/>
  <c r="U2271" i="1"/>
  <c r="W2200" i="1"/>
  <c r="Y2200" i="1"/>
  <c r="U2180" i="1"/>
  <c r="V2180" i="1" s="1"/>
  <c r="X2180" i="1"/>
  <c r="U2073" i="1"/>
  <c r="W2073" i="1"/>
  <c r="L2070" i="1"/>
  <c r="U2059" i="1"/>
  <c r="V2059" i="1" s="1"/>
  <c r="X2059" i="1"/>
  <c r="U1950" i="1"/>
  <c r="V1950" i="1" s="1"/>
  <c r="X1950" i="1"/>
  <c r="Q1849" i="1"/>
  <c r="R1849" i="1"/>
  <c r="S1849" i="1" s="1"/>
  <c r="T1849" i="1" s="1"/>
  <c r="L2250" i="1"/>
  <c r="Y2222" i="1"/>
  <c r="L2195" i="1"/>
  <c r="L2121" i="1"/>
  <c r="Q2121" i="1" s="1"/>
  <c r="L1982" i="1"/>
  <c r="L1852" i="1"/>
  <c r="Y2575" i="1"/>
  <c r="Y2478" i="1"/>
  <c r="U2435" i="1"/>
  <c r="V2435" i="1" s="1"/>
  <c r="L2419" i="1"/>
  <c r="Q2419" i="1" s="1"/>
  <c r="X2417" i="1"/>
  <c r="U2409" i="1"/>
  <c r="V2409" i="1" s="1"/>
  <c r="W2389" i="1"/>
  <c r="W2384" i="1"/>
  <c r="L2379" i="1"/>
  <c r="Q2379" i="1" s="1"/>
  <c r="X2377" i="1"/>
  <c r="Y2371" i="1"/>
  <c r="W2354" i="1"/>
  <c r="U2353" i="1"/>
  <c r="X2351" i="1"/>
  <c r="L2339" i="1"/>
  <c r="W2333" i="1"/>
  <c r="W2328" i="1"/>
  <c r="L2316" i="1"/>
  <c r="Q2316" i="1" s="1"/>
  <c r="W2313" i="1"/>
  <c r="W2312" i="1"/>
  <c r="Y2312" i="1"/>
  <c r="W2295" i="1"/>
  <c r="Y2290" i="1"/>
  <c r="W2290" i="1"/>
  <c r="U2277" i="1"/>
  <c r="Y2258" i="1"/>
  <c r="W2258" i="1"/>
  <c r="L2257" i="1"/>
  <c r="R2257" i="1" s="1"/>
  <c r="S2257" i="1" s="1"/>
  <c r="T2257" i="1" s="1"/>
  <c r="L2216" i="1"/>
  <c r="Q2216" i="1" s="1"/>
  <c r="Q2176" i="1"/>
  <c r="R2176" i="1"/>
  <c r="S2176" i="1" s="1"/>
  <c r="T2176" i="1" s="1"/>
  <c r="X2124" i="1"/>
  <c r="U2124" i="1"/>
  <c r="V2124" i="1" s="1"/>
  <c r="L2114" i="1"/>
  <c r="U2052" i="1"/>
  <c r="V2052" i="1" s="1"/>
  <c r="W2052" i="1"/>
  <c r="X2006" i="1"/>
  <c r="Y2006" i="1"/>
  <c r="L1859" i="1"/>
  <c r="R1859" i="1" s="1"/>
  <c r="S1859" i="1" s="1"/>
  <c r="T1859" i="1" s="1"/>
  <c r="Q1735" i="1"/>
  <c r="R1735" i="1"/>
  <c r="S1735" i="1" s="1"/>
  <c r="T1735" i="1" s="1"/>
  <c r="R2598" i="1"/>
  <c r="S2598" i="1" s="1"/>
  <c r="T2598" i="1" s="1"/>
  <c r="U2591" i="1"/>
  <c r="V2591" i="1" s="1"/>
  <c r="U2590" i="1"/>
  <c r="U2587" i="1"/>
  <c r="V2587" i="1" s="1"/>
  <c r="Q2571" i="1"/>
  <c r="U2561" i="1"/>
  <c r="U2540" i="1"/>
  <c r="V2540" i="1" s="1"/>
  <c r="U2528" i="1"/>
  <c r="Y2484" i="1"/>
  <c r="U2467" i="1"/>
  <c r="R2459" i="1"/>
  <c r="S2459" i="1" s="1"/>
  <c r="T2459" i="1" s="1"/>
  <c r="Y2458" i="1"/>
  <c r="Y2442" i="1"/>
  <c r="Y2429" i="1"/>
  <c r="Y2423" i="1"/>
  <c r="Y2411" i="1"/>
  <c r="U2371" i="1"/>
  <c r="Y2363" i="1"/>
  <c r="Y2359" i="1"/>
  <c r="U2354" i="1"/>
  <c r="V2354" i="1" s="1"/>
  <c r="Y2320" i="1"/>
  <c r="Y2298" i="1"/>
  <c r="L2290" i="1"/>
  <c r="U2283" i="1"/>
  <c r="V2283" i="1" s="1"/>
  <c r="U2275" i="1"/>
  <c r="V2275" i="1" s="1"/>
  <c r="U2267" i="1"/>
  <c r="L2266" i="1"/>
  <c r="U2240" i="1"/>
  <c r="W2240" i="1"/>
  <c r="Y2240" i="1"/>
  <c r="W2207" i="1"/>
  <c r="U2194" i="1"/>
  <c r="V2194" i="1" s="1"/>
  <c r="Q2177" i="1"/>
  <c r="R2177" i="1"/>
  <c r="S2177" i="1" s="1"/>
  <c r="T2177" i="1" s="1"/>
  <c r="L2174" i="1"/>
  <c r="W1994" i="1"/>
  <c r="U1994" i="1"/>
  <c r="V1994" i="1" s="1"/>
  <c r="Y2531" i="1"/>
  <c r="L2449" i="1"/>
  <c r="Y2427" i="1"/>
  <c r="Y2322" i="1"/>
  <c r="L2248" i="1"/>
  <c r="Q2248" i="1" s="1"/>
  <c r="U2235" i="1"/>
  <c r="W2235" i="1"/>
  <c r="Y2235" i="1"/>
  <c r="L2230" i="1"/>
  <c r="R2230" i="1" s="1"/>
  <c r="S2230" i="1" s="1"/>
  <c r="T2230" i="1" s="1"/>
  <c r="L2209" i="1"/>
  <c r="L2193" i="1"/>
  <c r="X2186" i="1"/>
  <c r="U2186" i="1"/>
  <c r="L2139" i="1"/>
  <c r="L2129" i="1"/>
  <c r="Q2129" i="1" s="1"/>
  <c r="Y1954" i="1"/>
  <c r="U1954" i="1"/>
  <c r="V1954" i="1" s="1"/>
  <c r="Q1911" i="1"/>
  <c r="R1911" i="1"/>
  <c r="S1911" i="1" s="1"/>
  <c r="T1911" i="1" s="1"/>
  <c r="L1881" i="1"/>
  <c r="U2598" i="1"/>
  <c r="U2596" i="1"/>
  <c r="Y2588" i="1"/>
  <c r="Q2567" i="1"/>
  <c r="R2564" i="1"/>
  <c r="S2564" i="1" s="1"/>
  <c r="T2564" i="1" s="1"/>
  <c r="Y2549" i="1"/>
  <c r="W2531" i="1"/>
  <c r="Y2500" i="1"/>
  <c r="U2491" i="1"/>
  <c r="V2491" i="1" s="1"/>
  <c r="Y2471" i="1"/>
  <c r="Y2451" i="1"/>
  <c r="Y2448" i="1"/>
  <c r="Y2440" i="1"/>
  <c r="Y2436" i="1"/>
  <c r="L2434" i="1"/>
  <c r="X2427" i="1"/>
  <c r="L2409" i="1"/>
  <c r="Q2409" i="1" s="1"/>
  <c r="Y2407" i="1"/>
  <c r="W2403" i="1"/>
  <c r="U2401" i="1"/>
  <c r="L2394" i="1"/>
  <c r="Y2355" i="1"/>
  <c r="U2347" i="1"/>
  <c r="V2347" i="1" s="1"/>
  <c r="Q2315" i="1"/>
  <c r="Q2296" i="1"/>
  <c r="L2259" i="1"/>
  <c r="U2243" i="1"/>
  <c r="W2243" i="1"/>
  <c r="Y2243" i="1"/>
  <c r="L2210" i="1"/>
  <c r="Q2201" i="1"/>
  <c r="R2201" i="1"/>
  <c r="S2201" i="1" s="1"/>
  <c r="T2201" i="1" s="1"/>
  <c r="L2150" i="1"/>
  <c r="Y2133" i="1"/>
  <c r="W2133" i="1"/>
  <c r="L2130" i="1"/>
  <c r="W2058" i="1"/>
  <c r="Y2058" i="1"/>
  <c r="L2028" i="1"/>
  <c r="U1917" i="1"/>
  <c r="X1917" i="1"/>
  <c r="X2550" i="1"/>
  <c r="L2546" i="1"/>
  <c r="Q2546" i="1" s="1"/>
  <c r="L2525" i="1"/>
  <c r="W2492" i="1"/>
  <c r="U2462" i="1"/>
  <c r="V2462" i="1" s="1"/>
  <c r="L2458" i="1"/>
  <c r="R2458" i="1" s="1"/>
  <c r="S2458" i="1" s="1"/>
  <c r="T2458" i="1" s="1"/>
  <c r="W2425" i="1"/>
  <c r="U2404" i="1"/>
  <c r="V2404" i="1" s="1"/>
  <c r="R2403" i="1"/>
  <c r="S2403" i="1" s="1"/>
  <c r="T2403" i="1" s="1"/>
  <c r="U2402" i="1"/>
  <c r="V2402" i="1" s="1"/>
  <c r="Y2392" i="1"/>
  <c r="L2370" i="1"/>
  <c r="U2321" i="1"/>
  <c r="V2321" i="1" s="1"/>
  <c r="U2314" i="1"/>
  <c r="L2283" i="1"/>
  <c r="Q2283" i="1" s="1"/>
  <c r="L2272" i="1"/>
  <c r="Q2272" i="1" s="1"/>
  <c r="W2219" i="1"/>
  <c r="U2219" i="1"/>
  <c r="V2219" i="1" s="1"/>
  <c r="W2211" i="1"/>
  <c r="L2202" i="1"/>
  <c r="L2166" i="1"/>
  <c r="L2140" i="1"/>
  <c r="Q2140" i="1" s="1"/>
  <c r="L1767" i="1"/>
  <c r="Q1767" i="1" s="1"/>
  <c r="U2289" i="1"/>
  <c r="U2274" i="1"/>
  <c r="V2274" i="1" s="1"/>
  <c r="U2254" i="1"/>
  <c r="V2254" i="1" s="1"/>
  <c r="Q2239" i="1"/>
  <c r="Q2238" i="1"/>
  <c r="Y2231" i="1"/>
  <c r="Y2228" i="1"/>
  <c r="U2222" i="1"/>
  <c r="Y2215" i="1"/>
  <c r="L2192" i="1"/>
  <c r="U2187" i="1"/>
  <c r="V2187" i="1" s="1"/>
  <c r="Y2180" i="1"/>
  <c r="U2172" i="1"/>
  <c r="V2172" i="1" s="1"/>
  <c r="Y2170" i="1"/>
  <c r="U2164" i="1"/>
  <c r="V2164" i="1" s="1"/>
  <c r="U2153" i="1"/>
  <c r="V2153" i="1" s="1"/>
  <c r="U2148" i="1"/>
  <c r="Y2122" i="1"/>
  <c r="U2116" i="1"/>
  <c r="V2116" i="1" s="1"/>
  <c r="L2113" i="1"/>
  <c r="Y2108" i="1"/>
  <c r="U2104" i="1"/>
  <c r="X2099" i="1"/>
  <c r="U2098" i="1"/>
  <c r="V2098" i="1" s="1"/>
  <c r="Y2084" i="1"/>
  <c r="X2068" i="1"/>
  <c r="Y2059" i="1"/>
  <c r="L2057" i="1"/>
  <c r="Q2057" i="1" s="1"/>
  <c r="U2050" i="1"/>
  <c r="L2049" i="1"/>
  <c r="Q2049" i="1" s="1"/>
  <c r="Y2029" i="1"/>
  <c r="R2026" i="1"/>
  <c r="S2026" i="1" s="1"/>
  <c r="T2026" i="1" s="1"/>
  <c r="U2014" i="1"/>
  <c r="L2011" i="1"/>
  <c r="U2006" i="1"/>
  <c r="Y1997" i="1"/>
  <c r="U1997" i="1"/>
  <c r="Y1980" i="1"/>
  <c r="Y1955" i="1"/>
  <c r="U1867" i="1"/>
  <c r="V1867" i="1" s="1"/>
  <c r="W1867" i="1"/>
  <c r="L1825" i="1"/>
  <c r="Q1825" i="1" s="1"/>
  <c r="W1787" i="1"/>
  <c r="Y1787" i="1"/>
  <c r="W1779" i="1"/>
  <c r="U1779" i="1"/>
  <c r="L1773" i="1"/>
  <c r="L1751" i="1"/>
  <c r="Q1751" i="1" s="1"/>
  <c r="U1626" i="1"/>
  <c r="V1626" i="1" s="1"/>
  <c r="X1626" i="1"/>
  <c r="U1490" i="1"/>
  <c r="V1490" i="1" s="1"/>
  <c r="W1490" i="1"/>
  <c r="R1476" i="1"/>
  <c r="S1476" i="1" s="1"/>
  <c r="T1476" i="1" s="1"/>
  <c r="Q1476" i="1"/>
  <c r="U1439" i="1"/>
  <c r="X1439" i="1"/>
  <c r="R1320" i="1"/>
  <c r="S1320" i="1" s="1"/>
  <c r="T1320" i="1" s="1"/>
  <c r="Q1320" i="1"/>
  <c r="W1315" i="1"/>
  <c r="Y1315" i="1"/>
  <c r="V1946" i="1"/>
  <c r="L1924" i="1"/>
  <c r="Q1924" i="1" s="1"/>
  <c r="W1922" i="1"/>
  <c r="Q1902" i="1"/>
  <c r="R1902" i="1"/>
  <c r="S1902" i="1" s="1"/>
  <c r="T1902" i="1" s="1"/>
  <c r="W1898" i="1"/>
  <c r="L1889" i="1"/>
  <c r="Q1889" i="1" s="1"/>
  <c r="L1847" i="1"/>
  <c r="L1743" i="1"/>
  <c r="U1603" i="1"/>
  <c r="V1603" i="1" s="1"/>
  <c r="W1603" i="1"/>
  <c r="Y1603" i="1"/>
  <c r="X1543" i="1"/>
  <c r="U1543" i="1"/>
  <c r="Y1416" i="1"/>
  <c r="U1416" i="1"/>
  <c r="W1416" i="1"/>
  <c r="Y2255" i="1"/>
  <c r="Y2252" i="1"/>
  <c r="U2244" i="1"/>
  <c r="V2244" i="1" s="1"/>
  <c r="Y2210" i="1"/>
  <c r="Y2191" i="1"/>
  <c r="V2178" i="1"/>
  <c r="V2155" i="1"/>
  <c r="Y2154" i="1"/>
  <c r="U2145" i="1"/>
  <c r="Y2125" i="1"/>
  <c r="Y2116" i="1"/>
  <c r="U2099" i="1"/>
  <c r="V2099" i="1" s="1"/>
  <c r="U2080" i="1"/>
  <c r="V2080" i="1" s="1"/>
  <c r="U2067" i="1"/>
  <c r="V2067" i="1" s="1"/>
  <c r="Y2045" i="1"/>
  <c r="U2036" i="1"/>
  <c r="V2036" i="1" s="1"/>
  <c r="Y2026" i="1"/>
  <c r="W2023" i="1"/>
  <c r="U1998" i="1"/>
  <c r="V1998" i="1" s="1"/>
  <c r="Y1998" i="1"/>
  <c r="U1973" i="1"/>
  <c r="V1973" i="1" s="1"/>
  <c r="U1965" i="1"/>
  <c r="L1958" i="1"/>
  <c r="Y1956" i="1"/>
  <c r="L1954" i="1"/>
  <c r="R1954" i="1" s="1"/>
  <c r="S1954" i="1" s="1"/>
  <c r="T1954" i="1" s="1"/>
  <c r="Y1930" i="1"/>
  <c r="U1922" i="1"/>
  <c r="V1922" i="1" s="1"/>
  <c r="L1907" i="1"/>
  <c r="L1897" i="1"/>
  <c r="L1865" i="1"/>
  <c r="Q1865" i="1" s="1"/>
  <c r="L1777" i="1"/>
  <c r="Y1747" i="1"/>
  <c r="U1747" i="1"/>
  <c r="W1747" i="1"/>
  <c r="U1712" i="1"/>
  <c r="V1712" i="1" s="1"/>
  <c r="Y1712" i="1"/>
  <c r="L1633" i="1"/>
  <c r="L1469" i="1"/>
  <c r="R2203" i="1"/>
  <c r="S2203" i="1" s="1"/>
  <c r="T2203" i="1" s="1"/>
  <c r="L2172" i="1"/>
  <c r="L2164" i="1"/>
  <c r="L2161" i="1"/>
  <c r="Q2161" i="1" s="1"/>
  <c r="Q2136" i="1"/>
  <c r="Y2117" i="1"/>
  <c r="Y2114" i="1"/>
  <c r="L2097" i="1"/>
  <c r="Y2092" i="1"/>
  <c r="U2088" i="1"/>
  <c r="X2083" i="1"/>
  <c r="U2082" i="1"/>
  <c r="V2082" i="1" s="1"/>
  <c r="U2056" i="1"/>
  <c r="V2056" i="1" s="1"/>
  <c r="Y2042" i="1"/>
  <c r="Y2027" i="1"/>
  <c r="U2018" i="1"/>
  <c r="V2018" i="1" s="1"/>
  <c r="Y2002" i="1"/>
  <c r="Y1946" i="1"/>
  <c r="W1946" i="1"/>
  <c r="Y1938" i="1"/>
  <c r="U1935" i="1"/>
  <c r="Y1926" i="1"/>
  <c r="L1918" i="1"/>
  <c r="U1913" i="1"/>
  <c r="W1895" i="1"/>
  <c r="Y1895" i="1"/>
  <c r="Y1888" i="1"/>
  <c r="Q1870" i="1"/>
  <c r="R1870" i="1"/>
  <c r="S1870" i="1" s="1"/>
  <c r="T1870" i="1" s="1"/>
  <c r="R1819" i="1"/>
  <c r="S1819" i="1" s="1"/>
  <c r="T1819" i="1" s="1"/>
  <c r="Q1819" i="1"/>
  <c r="L1799" i="1"/>
  <c r="R1799" i="1" s="1"/>
  <c r="S1799" i="1" s="1"/>
  <c r="T1799" i="1" s="1"/>
  <c r="L1797" i="1"/>
  <c r="L1788" i="1"/>
  <c r="Q1788" i="1" s="1"/>
  <c r="Q1721" i="1"/>
  <c r="R1721" i="1"/>
  <c r="S1721" i="1" s="1"/>
  <c r="T1721" i="1" s="1"/>
  <c r="Y1692" i="1"/>
  <c r="U1659" i="1"/>
  <c r="V1659" i="1" s="1"/>
  <c r="Y1659" i="1"/>
  <c r="L1598" i="1"/>
  <c r="W1530" i="1"/>
  <c r="Y1530" i="1"/>
  <c r="U1505" i="1"/>
  <c r="V1505" i="1" s="1"/>
  <c r="W1505" i="1"/>
  <c r="U1463" i="1"/>
  <c r="V1463" i="1" s="1"/>
  <c r="W1463" i="1"/>
  <c r="Y2282" i="1"/>
  <c r="Y2263" i="1"/>
  <c r="U2247" i="1"/>
  <c r="V2247" i="1" s="1"/>
  <c r="U2224" i="1"/>
  <c r="V2224" i="1" s="1"/>
  <c r="U2210" i="1"/>
  <c r="Y2187" i="1"/>
  <c r="Y2179" i="1"/>
  <c r="U2139" i="1"/>
  <c r="V2139" i="1" s="1"/>
  <c r="Y2112" i="1"/>
  <c r="W2043" i="1"/>
  <c r="W2028" i="1"/>
  <c r="X1944" i="1"/>
  <c r="L1873" i="1"/>
  <c r="Q1873" i="1" s="1"/>
  <c r="U1871" i="1"/>
  <c r="V1871" i="1" s="1"/>
  <c r="W1871" i="1"/>
  <c r="Q1868" i="1"/>
  <c r="R1868" i="1"/>
  <c r="S1868" i="1" s="1"/>
  <c r="T1868" i="1" s="1"/>
  <c r="Y1844" i="1"/>
  <c r="W1844" i="1"/>
  <c r="L1841" i="1"/>
  <c r="Q1841" i="1" s="1"/>
  <c r="W1824" i="1"/>
  <c r="Y1824" i="1"/>
  <c r="U1764" i="1"/>
  <c r="V1764" i="1" s="1"/>
  <c r="U1748" i="1"/>
  <c r="V1748" i="1" s="1"/>
  <c r="W1748" i="1"/>
  <c r="L1687" i="1"/>
  <c r="Y1675" i="1"/>
  <c r="W1675" i="1"/>
  <c r="U1611" i="1"/>
  <c r="V1611" i="1" s="1"/>
  <c r="W1611" i="1"/>
  <c r="Y1611" i="1"/>
  <c r="Y1590" i="1"/>
  <c r="X1590" i="1"/>
  <c r="Y1515" i="1"/>
  <c r="W1515" i="1"/>
  <c r="R1446" i="1"/>
  <c r="S1446" i="1" s="1"/>
  <c r="T1446" i="1" s="1"/>
  <c r="Q1446" i="1"/>
  <c r="W2104" i="1"/>
  <c r="Y2100" i="1"/>
  <c r="W2084" i="1"/>
  <c r="U2083" i="1"/>
  <c r="V2083" i="1" s="1"/>
  <c r="U2076" i="1"/>
  <c r="U2072" i="1"/>
  <c r="V2072" i="1" s="1"/>
  <c r="W2059" i="1"/>
  <c r="U2057" i="1"/>
  <c r="V2057" i="1" s="1"/>
  <c r="Y2040" i="1"/>
  <c r="U2034" i="1"/>
  <c r="L2033" i="1"/>
  <c r="Q2033" i="1" s="1"/>
  <c r="U2005" i="1"/>
  <c r="L1998" i="1"/>
  <c r="R1998" i="1" s="1"/>
  <c r="S1998" i="1" s="1"/>
  <c r="T1998" i="1" s="1"/>
  <c r="U1996" i="1"/>
  <c r="V1996" i="1" s="1"/>
  <c r="X1939" i="1"/>
  <c r="L1938" i="1"/>
  <c r="Q1938" i="1" s="1"/>
  <c r="L1928" i="1"/>
  <c r="Q1919" i="1"/>
  <c r="R1919" i="1"/>
  <c r="S1919" i="1" s="1"/>
  <c r="T1919" i="1" s="1"/>
  <c r="L1903" i="1"/>
  <c r="R1886" i="1"/>
  <c r="S1886" i="1" s="1"/>
  <c r="T1886" i="1" s="1"/>
  <c r="U1878" i="1"/>
  <c r="Q1846" i="1"/>
  <c r="R1846" i="1"/>
  <c r="S1846" i="1" s="1"/>
  <c r="T1846" i="1" s="1"/>
  <c r="L1810" i="1"/>
  <c r="L1772" i="1"/>
  <c r="L1755" i="1"/>
  <c r="R1755" i="1" s="1"/>
  <c r="S1755" i="1" s="1"/>
  <c r="T1755" i="1" s="1"/>
  <c r="L1604" i="1"/>
  <c r="L1571" i="1"/>
  <c r="L1537" i="1"/>
  <c r="L1482" i="1"/>
  <c r="W1391" i="1"/>
  <c r="U1391" i="1"/>
  <c r="V1391" i="1" s="1"/>
  <c r="U2251" i="1"/>
  <c r="V2251" i="1" s="1"/>
  <c r="R2187" i="1"/>
  <c r="S2187" i="1" s="1"/>
  <c r="T2187" i="1" s="1"/>
  <c r="Y2130" i="1"/>
  <c r="Y2115" i="1"/>
  <c r="Q2104" i="1"/>
  <c r="V2028" i="1"/>
  <c r="V2024" i="1"/>
  <c r="Y2000" i="1"/>
  <c r="Y1964" i="1"/>
  <c r="R1926" i="1"/>
  <c r="S1926" i="1" s="1"/>
  <c r="T1926" i="1" s="1"/>
  <c r="Q1926" i="1"/>
  <c r="Y1912" i="1"/>
  <c r="X1912" i="1"/>
  <c r="V1896" i="1"/>
  <c r="U1859" i="1"/>
  <c r="W1859" i="1"/>
  <c r="U1852" i="1"/>
  <c r="W1852" i="1"/>
  <c r="U1803" i="1"/>
  <c r="V1803" i="1" s="1"/>
  <c r="W1803" i="1"/>
  <c r="Y1803" i="1"/>
  <c r="Q1785" i="1"/>
  <c r="R1785" i="1"/>
  <c r="S1785" i="1" s="1"/>
  <c r="T1785" i="1" s="1"/>
  <c r="Y1776" i="1"/>
  <c r="W1776" i="1"/>
  <c r="L1713" i="1"/>
  <c r="Q1713" i="1" s="1"/>
  <c r="U1638" i="1"/>
  <c r="V1638" i="1" s="1"/>
  <c r="Y1638" i="1"/>
  <c r="U1607" i="1"/>
  <c r="V1607" i="1" s="1"/>
  <c r="W1607" i="1"/>
  <c r="L1602" i="1"/>
  <c r="R1602" i="1" s="1"/>
  <c r="S1602" i="1" s="1"/>
  <c r="T1602" i="1" s="1"/>
  <c r="W1546" i="1"/>
  <c r="U1546" i="1"/>
  <c r="V1546" i="1" s="1"/>
  <c r="Y1503" i="1"/>
  <c r="U1503" i="1"/>
  <c r="V1503" i="1" s="1"/>
  <c r="W1503" i="1"/>
  <c r="X1464" i="1"/>
  <c r="Y1464" i="1"/>
  <c r="L1167" i="1"/>
  <c r="R1167" i="1" s="1"/>
  <c r="S1167" i="1" s="1"/>
  <c r="T1167" i="1" s="1"/>
  <c r="Y1826" i="1"/>
  <c r="Y1805" i="1"/>
  <c r="V1768" i="1"/>
  <c r="U1744" i="1"/>
  <c r="V1744" i="1" s="1"/>
  <c r="Y1741" i="1"/>
  <c r="U1729" i="1"/>
  <c r="V1729" i="1" s="1"/>
  <c r="Y1678" i="1"/>
  <c r="L1641" i="1"/>
  <c r="Y1618" i="1"/>
  <c r="R1616" i="1"/>
  <c r="S1616" i="1" s="1"/>
  <c r="T1616" i="1" s="1"/>
  <c r="U1590" i="1"/>
  <c r="V1590" i="1" s="1"/>
  <c r="U1583" i="1"/>
  <c r="Y1572" i="1"/>
  <c r="U1567" i="1"/>
  <c r="U1551" i="1"/>
  <c r="V1551" i="1" s="1"/>
  <c r="U1544" i="1"/>
  <c r="V1544" i="1" s="1"/>
  <c r="L1529" i="1"/>
  <c r="U1522" i="1"/>
  <c r="V1522" i="1" s="1"/>
  <c r="Y1508" i="1"/>
  <c r="Y1495" i="1"/>
  <c r="L1478" i="1"/>
  <c r="Q1478" i="1" s="1"/>
  <c r="L1463" i="1"/>
  <c r="Q1455" i="1"/>
  <c r="R1455" i="1"/>
  <c r="S1455" i="1" s="1"/>
  <c r="T1455" i="1" s="1"/>
  <c r="U1434" i="1"/>
  <c r="V1434" i="1" s="1"/>
  <c r="Y1431" i="1"/>
  <c r="Q1385" i="1"/>
  <c r="R1385" i="1"/>
  <c r="S1385" i="1" s="1"/>
  <c r="T1385" i="1" s="1"/>
  <c r="U1372" i="1"/>
  <c r="V1372" i="1" s="1"/>
  <c r="Y1339" i="1"/>
  <c r="X1339" i="1"/>
  <c r="Q1223" i="1"/>
  <c r="R1223" i="1"/>
  <c r="S1223" i="1" s="1"/>
  <c r="T1223" i="1" s="1"/>
  <c r="R1191" i="1"/>
  <c r="S1191" i="1" s="1"/>
  <c r="T1191" i="1" s="1"/>
  <c r="Q1191" i="1"/>
  <c r="R1179" i="1"/>
  <c r="S1179" i="1" s="1"/>
  <c r="T1179" i="1" s="1"/>
  <c r="Q1179" i="1"/>
  <c r="U1172" i="1"/>
  <c r="W1172" i="1"/>
  <c r="L1075" i="1"/>
  <c r="X1012" i="1"/>
  <c r="Y1012" i="1"/>
  <c r="U1921" i="1"/>
  <c r="V1921" i="1" s="1"/>
  <c r="Y1905" i="1"/>
  <c r="Y1898" i="1"/>
  <c r="Y1876" i="1"/>
  <c r="U1863" i="1"/>
  <c r="V1863" i="1" s="1"/>
  <c r="U1832" i="1"/>
  <c r="V1832" i="1" s="1"/>
  <c r="Y1827" i="1"/>
  <c r="U1823" i="1"/>
  <c r="V1823" i="1" s="1"/>
  <c r="Y1820" i="1"/>
  <c r="U1811" i="1"/>
  <c r="V1811" i="1" s="1"/>
  <c r="Y1792" i="1"/>
  <c r="U1778" i="1"/>
  <c r="V1772" i="1"/>
  <c r="Y1759" i="1"/>
  <c r="U1739" i="1"/>
  <c r="V1739" i="1" s="1"/>
  <c r="Y1732" i="1"/>
  <c r="U1724" i="1"/>
  <c r="V1724" i="1" s="1"/>
  <c r="Y1723" i="1"/>
  <c r="Y1715" i="1"/>
  <c r="U1699" i="1"/>
  <c r="V1699" i="1" s="1"/>
  <c r="Y1690" i="1"/>
  <c r="U1670" i="1"/>
  <c r="V1670" i="1" s="1"/>
  <c r="U1647" i="1"/>
  <c r="U1614" i="1"/>
  <c r="V1614" i="1" s="1"/>
  <c r="U1599" i="1"/>
  <c r="V1595" i="1"/>
  <c r="U1586" i="1"/>
  <c r="V1586" i="1" s="1"/>
  <c r="Y1562" i="1"/>
  <c r="Y1532" i="1"/>
  <c r="W1495" i="1"/>
  <c r="Y1470" i="1"/>
  <c r="U1456" i="1"/>
  <c r="V1456" i="1" s="1"/>
  <c r="Y1456" i="1"/>
  <c r="Q1401" i="1"/>
  <c r="R1401" i="1"/>
  <c r="S1401" i="1" s="1"/>
  <c r="T1401" i="1" s="1"/>
  <c r="Y1380" i="1"/>
  <c r="L1318" i="1"/>
  <c r="R1318" i="1" s="1"/>
  <c r="S1318" i="1" s="1"/>
  <c r="T1318" i="1" s="1"/>
  <c r="Y1316" i="1"/>
  <c r="U1316" i="1"/>
  <c r="V1316" i="1" s="1"/>
  <c r="Y1311" i="1"/>
  <c r="W1311" i="1"/>
  <c r="R1153" i="1"/>
  <c r="S1153" i="1" s="1"/>
  <c r="T1153" i="1" s="1"/>
  <c r="Q1153" i="1"/>
  <c r="R1151" i="1"/>
  <c r="S1151" i="1" s="1"/>
  <c r="T1151" i="1" s="1"/>
  <c r="Q1151" i="1"/>
  <c r="L1139" i="1"/>
  <c r="U1107" i="1"/>
  <c r="V1107" i="1" s="1"/>
  <c r="X1107" i="1"/>
  <c r="U1055" i="1"/>
  <c r="V1055" i="1" s="1"/>
  <c r="W1055" i="1"/>
  <c r="L1019" i="1"/>
  <c r="Q1019" i="1" s="1"/>
  <c r="L1016" i="1"/>
  <c r="Q1016" i="1" s="1"/>
  <c r="L1834" i="1"/>
  <c r="V1767" i="1"/>
  <c r="L1719" i="1"/>
  <c r="Q1719" i="1" s="1"/>
  <c r="U1639" i="1"/>
  <c r="V1639" i="1" s="1"/>
  <c r="Y1626" i="1"/>
  <c r="U1623" i="1"/>
  <c r="V1623" i="1" s="1"/>
  <c r="R1619" i="1"/>
  <c r="S1619" i="1" s="1"/>
  <c r="T1619" i="1" s="1"/>
  <c r="W1618" i="1"/>
  <c r="Y1606" i="1"/>
  <c r="R1595" i="1"/>
  <c r="S1595" i="1" s="1"/>
  <c r="T1595" i="1" s="1"/>
  <c r="U1594" i="1"/>
  <c r="V1594" i="1" s="1"/>
  <c r="Y1570" i="1"/>
  <c r="W1562" i="1"/>
  <c r="Y1506" i="1"/>
  <c r="U1498" i="1"/>
  <c r="V1498" i="1" s="1"/>
  <c r="Y1443" i="1"/>
  <c r="U1415" i="1"/>
  <c r="V1415" i="1" s="1"/>
  <c r="L1404" i="1"/>
  <c r="L1382" i="1"/>
  <c r="R1382" i="1" s="1"/>
  <c r="S1382" i="1" s="1"/>
  <c r="T1382" i="1" s="1"/>
  <c r="Y1376" i="1"/>
  <c r="V1364" i="1"/>
  <c r="Q1328" i="1"/>
  <c r="Q1208" i="1"/>
  <c r="R1208" i="1"/>
  <c r="S1208" i="1" s="1"/>
  <c r="T1208" i="1" s="1"/>
  <c r="X1193" i="1"/>
  <c r="Y1193" i="1"/>
  <c r="U1058" i="1"/>
  <c r="W1058" i="1"/>
  <c r="Q1024" i="1"/>
  <c r="R1024" i="1"/>
  <c r="S1024" i="1" s="1"/>
  <c r="T1024" i="1" s="1"/>
  <c r="U1888" i="1"/>
  <c r="L1826" i="1"/>
  <c r="Y1823" i="1"/>
  <c r="Y1818" i="1"/>
  <c r="Y1812" i="1"/>
  <c r="L1805" i="1"/>
  <c r="U1796" i="1"/>
  <c r="V1796" i="1" s="1"/>
  <c r="L1789" i="1"/>
  <c r="L1783" i="1"/>
  <c r="R1783" i="1" s="1"/>
  <c r="S1783" i="1" s="1"/>
  <c r="T1783" i="1" s="1"/>
  <c r="U1771" i="1"/>
  <c r="V1771" i="1" s="1"/>
  <c r="L1765" i="1"/>
  <c r="U1737" i="1"/>
  <c r="V1737" i="1" s="1"/>
  <c r="Y1730" i="1"/>
  <c r="U1651" i="1"/>
  <c r="V1651" i="1" s="1"/>
  <c r="L1621" i="1"/>
  <c r="Q1621" i="1" s="1"/>
  <c r="W1610" i="1"/>
  <c r="L1608" i="1"/>
  <c r="X1570" i="1"/>
  <c r="L1552" i="1"/>
  <c r="Y1543" i="1"/>
  <c r="U1514" i="1"/>
  <c r="V1514" i="1" s="1"/>
  <c r="U1507" i="1"/>
  <c r="V1507" i="1" s="1"/>
  <c r="R1504" i="1"/>
  <c r="S1504" i="1" s="1"/>
  <c r="T1504" i="1" s="1"/>
  <c r="L1429" i="1"/>
  <c r="Q1429" i="1" s="1"/>
  <c r="W1420" i="1"/>
  <c r="Y1420" i="1"/>
  <c r="L1378" i="1"/>
  <c r="L1375" i="1"/>
  <c r="L1364" i="1"/>
  <c r="Y1331" i="1"/>
  <c r="L1263" i="1"/>
  <c r="X1232" i="1"/>
  <c r="U1232" i="1"/>
  <c r="Y1150" i="1"/>
  <c r="X1150" i="1"/>
  <c r="L1080" i="1"/>
  <c r="U1989" i="1"/>
  <c r="V1989" i="1" s="1"/>
  <c r="U1981" i="1"/>
  <c r="Y1966" i="1"/>
  <c r="U1951" i="1"/>
  <c r="Y1933" i="1"/>
  <c r="Y1928" i="1"/>
  <c r="U1899" i="1"/>
  <c r="Y1892" i="1"/>
  <c r="Y1889" i="1"/>
  <c r="L1863" i="1"/>
  <c r="Y1835" i="1"/>
  <c r="U1802" i="1"/>
  <c r="V1802" i="1" s="1"/>
  <c r="U1799" i="1"/>
  <c r="V1799" i="1" s="1"/>
  <c r="U1786" i="1"/>
  <c r="U1763" i="1"/>
  <c r="V1763" i="1" s="1"/>
  <c r="Y1756" i="1"/>
  <c r="L1754" i="1"/>
  <c r="Y1740" i="1"/>
  <c r="Y1733" i="1"/>
  <c r="Y1700" i="1"/>
  <c r="U1697" i="1"/>
  <c r="L1693" i="1"/>
  <c r="Q1693" i="1" s="1"/>
  <c r="U1662" i="1"/>
  <c r="V1662" i="1" s="1"/>
  <c r="L1636" i="1"/>
  <c r="Q1636" i="1" s="1"/>
  <c r="Y1588" i="1"/>
  <c r="U1587" i="1"/>
  <c r="Y1555" i="1"/>
  <c r="Y1551" i="1"/>
  <c r="U1529" i="1"/>
  <c r="V1529" i="1" s="1"/>
  <c r="Y1511" i="1"/>
  <c r="Q1468" i="1"/>
  <c r="R1468" i="1"/>
  <c r="S1468" i="1" s="1"/>
  <c r="T1468" i="1" s="1"/>
  <c r="U1384" i="1"/>
  <c r="W1384" i="1"/>
  <c r="Y1384" i="1"/>
  <c r="U1376" i="1"/>
  <c r="V1376" i="1" s="1"/>
  <c r="Y1108" i="1"/>
  <c r="X1108" i="1"/>
  <c r="W1411" i="1"/>
  <c r="Y1411" i="1"/>
  <c r="L1370" i="1"/>
  <c r="L1302" i="1"/>
  <c r="Q1220" i="1"/>
  <c r="R1220" i="1"/>
  <c r="S1220" i="1" s="1"/>
  <c r="T1220" i="1" s="1"/>
  <c r="U1945" i="1"/>
  <c r="V1945" i="1" s="1"/>
  <c r="U1919" i="1"/>
  <c r="V1919" i="1" s="1"/>
  <c r="Y1903" i="1"/>
  <c r="U1875" i="1"/>
  <c r="Y1872" i="1"/>
  <c r="Y1865" i="1"/>
  <c r="R1860" i="1"/>
  <c r="S1860" i="1" s="1"/>
  <c r="T1860" i="1" s="1"/>
  <c r="Y1855" i="1"/>
  <c r="U1851" i="1"/>
  <c r="Y1847" i="1"/>
  <c r="U1840" i="1"/>
  <c r="U1819" i="1"/>
  <c r="V1819" i="1" s="1"/>
  <c r="X1811" i="1"/>
  <c r="Y1810" i="1"/>
  <c r="Y1804" i="1"/>
  <c r="V1760" i="1"/>
  <c r="Y1738" i="1"/>
  <c r="U1731" i="1"/>
  <c r="V1731" i="1" s="1"/>
  <c r="Y1728" i="1"/>
  <c r="Y1725" i="1"/>
  <c r="Y1716" i="1"/>
  <c r="X1714" i="1"/>
  <c r="U1713" i="1"/>
  <c r="V1713" i="1" s="1"/>
  <c r="Y1709" i="1"/>
  <c r="Y1687" i="1"/>
  <c r="Q1685" i="1"/>
  <c r="U1678" i="1"/>
  <c r="Y1615" i="1"/>
  <c r="Y1607" i="1"/>
  <c r="Y1599" i="1"/>
  <c r="U1571" i="1"/>
  <c r="V1571" i="1" s="1"/>
  <c r="Y1567" i="1"/>
  <c r="W1551" i="1"/>
  <c r="Q1543" i="1"/>
  <c r="U1530" i="1"/>
  <c r="W1522" i="1"/>
  <c r="U1520" i="1"/>
  <c r="V1520" i="1" s="1"/>
  <c r="W1508" i="1"/>
  <c r="X1483" i="1"/>
  <c r="Y1479" i="1"/>
  <c r="Y1469" i="1"/>
  <c r="Y1467" i="1"/>
  <c r="V1452" i="1"/>
  <c r="U1446" i="1"/>
  <c r="V1446" i="1" s="1"/>
  <c r="R1431" i="1"/>
  <c r="S1431" i="1" s="1"/>
  <c r="T1431" i="1" s="1"/>
  <c r="Y1422" i="1"/>
  <c r="R1407" i="1"/>
  <c r="S1407" i="1" s="1"/>
  <c r="T1407" i="1" s="1"/>
  <c r="U1394" i="1"/>
  <c r="V1394" i="1" s="1"/>
  <c r="Q1388" i="1"/>
  <c r="W1368" i="1"/>
  <c r="U1368" i="1"/>
  <c r="L1340" i="1"/>
  <c r="W1336" i="1"/>
  <c r="Y1336" i="1"/>
  <c r="L1274" i="1"/>
  <c r="U1187" i="1"/>
  <c r="V1187" i="1" s="1"/>
  <c r="Y1187" i="1"/>
  <c r="L1145" i="1"/>
  <c r="R1145" i="1" s="1"/>
  <c r="S1145" i="1" s="1"/>
  <c r="T1145" i="1" s="1"/>
  <c r="Y1365" i="1"/>
  <c r="R1361" i="1"/>
  <c r="S1361" i="1" s="1"/>
  <c r="T1361" i="1" s="1"/>
  <c r="R1356" i="1"/>
  <c r="S1356" i="1" s="1"/>
  <c r="T1356" i="1" s="1"/>
  <c r="Q1332" i="1"/>
  <c r="V1321" i="1"/>
  <c r="U1303" i="1"/>
  <c r="Y1229" i="1"/>
  <c r="R1140" i="1"/>
  <c r="S1140" i="1" s="1"/>
  <c r="T1140" i="1" s="1"/>
  <c r="L1117" i="1"/>
  <c r="Q1115" i="1"/>
  <c r="W1109" i="1"/>
  <c r="R1108" i="1"/>
  <c r="S1108" i="1" s="1"/>
  <c r="T1108" i="1" s="1"/>
  <c r="U1071" i="1"/>
  <c r="V1044" i="1"/>
  <c r="W1041" i="1"/>
  <c r="Y1041" i="1"/>
  <c r="L990" i="1"/>
  <c r="Y1407" i="1"/>
  <c r="U1403" i="1"/>
  <c r="V1403" i="1" s="1"/>
  <c r="Y1400" i="1"/>
  <c r="U1399" i="1"/>
  <c r="U1387" i="1"/>
  <c r="V1387" i="1" s="1"/>
  <c r="L1348" i="1"/>
  <c r="U1314" i="1"/>
  <c r="V1314" i="1" s="1"/>
  <c r="U1312" i="1"/>
  <c r="V1312" i="1" s="1"/>
  <c r="U1297" i="1"/>
  <c r="U1281" i="1"/>
  <c r="Y1268" i="1"/>
  <c r="Y1266" i="1"/>
  <c r="U1257" i="1"/>
  <c r="Y1244" i="1"/>
  <c r="Y1242" i="1"/>
  <c r="U1235" i="1"/>
  <c r="V1235" i="1" s="1"/>
  <c r="Y1210" i="1"/>
  <c r="L1185" i="1"/>
  <c r="L1169" i="1"/>
  <c r="R1169" i="1" s="1"/>
  <c r="S1169" i="1" s="1"/>
  <c r="T1169" i="1" s="1"/>
  <c r="U1163" i="1"/>
  <c r="V1163" i="1" s="1"/>
  <c r="X1152" i="1"/>
  <c r="Q1147" i="1"/>
  <c r="U1146" i="1"/>
  <c r="V1146" i="1" s="1"/>
  <c r="U1143" i="1"/>
  <c r="V1143" i="1" s="1"/>
  <c r="L1121" i="1"/>
  <c r="R1121" i="1" s="1"/>
  <c r="S1121" i="1" s="1"/>
  <c r="T1121" i="1" s="1"/>
  <c r="U1115" i="1"/>
  <c r="V1115" i="1" s="1"/>
  <c r="W1115" i="1"/>
  <c r="L1111" i="1"/>
  <c r="R1111" i="1" s="1"/>
  <c r="S1111" i="1" s="1"/>
  <c r="T1111" i="1" s="1"/>
  <c r="Y1107" i="1"/>
  <c r="Q1095" i="1"/>
  <c r="L1090" i="1"/>
  <c r="Q1090" i="1" s="1"/>
  <c r="L1089" i="1"/>
  <c r="Y1086" i="1"/>
  <c r="U1065" i="1"/>
  <c r="W1065" i="1"/>
  <c r="Y1415" i="1"/>
  <c r="Y1396" i="1"/>
  <c r="L1381" i="1"/>
  <c r="V1375" i="1"/>
  <c r="W1372" i="1"/>
  <c r="W1364" i="1"/>
  <c r="Y1363" i="1"/>
  <c r="L1349" i="1"/>
  <c r="Q1336" i="1"/>
  <c r="Y1322" i="1"/>
  <c r="L1311" i="1"/>
  <c r="Q1311" i="1" s="1"/>
  <c r="W1308" i="1"/>
  <c r="U1249" i="1"/>
  <c r="V1249" i="1" s="1"/>
  <c r="U1233" i="1"/>
  <c r="V1233" i="1" s="1"/>
  <c r="Y1219" i="1"/>
  <c r="U1183" i="1"/>
  <c r="U1182" i="1"/>
  <c r="U1095" i="1"/>
  <c r="Q1079" i="1"/>
  <c r="W1068" i="1"/>
  <c r="U1068" i="1"/>
  <c r="U1026" i="1"/>
  <c r="W1026" i="1"/>
  <c r="W1015" i="1"/>
  <c r="U1010" i="1"/>
  <c r="W1010" i="1"/>
  <c r="Y1392" i="1"/>
  <c r="W1376" i="1"/>
  <c r="Y1370" i="1"/>
  <c r="U1352" i="1"/>
  <c r="U1347" i="1"/>
  <c r="V1347" i="1" s="1"/>
  <c r="R1345" i="1"/>
  <c r="S1345" i="1" s="1"/>
  <c r="T1345" i="1" s="1"/>
  <c r="Y1344" i="1"/>
  <c r="Y1317" i="1"/>
  <c r="Y1298" i="1"/>
  <c r="Y1282" i="1"/>
  <c r="U1273" i="1"/>
  <c r="Y1260" i="1"/>
  <c r="Y1258" i="1"/>
  <c r="Q1256" i="1"/>
  <c r="Y1247" i="1"/>
  <c r="L1222" i="1"/>
  <c r="U1216" i="1"/>
  <c r="V1216" i="1" s="1"/>
  <c r="W1186" i="1"/>
  <c r="L1159" i="1"/>
  <c r="L1143" i="1"/>
  <c r="Y1141" i="1"/>
  <c r="W1139" i="1"/>
  <c r="U1135" i="1"/>
  <c r="V1135" i="1" s="1"/>
  <c r="Y1105" i="1"/>
  <c r="U1102" i="1"/>
  <c r="V1102" i="1" s="1"/>
  <c r="Y1102" i="1"/>
  <c r="U1092" i="1"/>
  <c r="R1088" i="1"/>
  <c r="S1088" i="1" s="1"/>
  <c r="T1088" i="1" s="1"/>
  <c r="R1087" i="1"/>
  <c r="S1087" i="1" s="1"/>
  <c r="T1087" i="1" s="1"/>
  <c r="Y1062" i="1"/>
  <c r="L1059" i="1"/>
  <c r="Q1059" i="1" s="1"/>
  <c r="Y1043" i="1"/>
  <c r="X1043" i="1"/>
  <c r="Y1040" i="1"/>
  <c r="W1040" i="1"/>
  <c r="Y1038" i="1"/>
  <c r="W1038" i="1"/>
  <c r="X1035" i="1"/>
  <c r="V1267" i="1"/>
  <c r="U1256" i="1"/>
  <c r="V1243" i="1"/>
  <c r="U1231" i="1"/>
  <c r="V1231" i="1" s="1"/>
  <c r="U1226" i="1"/>
  <c r="V1226" i="1" s="1"/>
  <c r="V1214" i="1"/>
  <c r="W1209" i="1"/>
  <c r="U1201" i="1"/>
  <c r="V1201" i="1" s="1"/>
  <c r="U1161" i="1"/>
  <c r="V1161" i="1" s="1"/>
  <c r="Y1115" i="1"/>
  <c r="W1107" i="1"/>
  <c r="U1060" i="1"/>
  <c r="U1057" i="1"/>
  <c r="Y1057" i="1"/>
  <c r="L1042" i="1"/>
  <c r="Q1042" i="1" s="1"/>
  <c r="U1027" i="1"/>
  <c r="V1027" i="1" s="1"/>
  <c r="Y1011" i="1"/>
  <c r="U1011" i="1"/>
  <c r="W1011" i="1"/>
  <c r="Y1360" i="1"/>
  <c r="U1355" i="1"/>
  <c r="V1355" i="1" s="1"/>
  <c r="U1328" i="1"/>
  <c r="V1328" i="1" s="1"/>
  <c r="Y1309" i="1"/>
  <c r="Y1304" i="1"/>
  <c r="Y1221" i="1"/>
  <c r="U1178" i="1"/>
  <c r="V1178" i="1" s="1"/>
  <c r="L1048" i="1"/>
  <c r="V1016" i="1"/>
  <c r="X957" i="1"/>
  <c r="Y957" i="1"/>
  <c r="V914" i="1"/>
  <c r="Y882" i="1"/>
  <c r="U876" i="1"/>
  <c r="V876" i="1" s="1"/>
  <c r="Q864" i="1"/>
  <c r="W840" i="1"/>
  <c r="Y839" i="1"/>
  <c r="U832" i="1"/>
  <c r="Y829" i="1"/>
  <c r="Y828" i="1"/>
  <c r="Y822" i="1"/>
  <c r="Y807" i="1"/>
  <c r="U776" i="1"/>
  <c r="V776" i="1" s="1"/>
  <c r="Y775" i="1"/>
  <c r="U775" i="1"/>
  <c r="V775" i="1" s="1"/>
  <c r="Y764" i="1"/>
  <c r="Y759" i="1"/>
  <c r="L753" i="1"/>
  <c r="Q753" i="1" s="1"/>
  <c r="W751" i="1"/>
  <c r="U653" i="1"/>
  <c r="V653" i="1" s="1"/>
  <c r="Y653" i="1"/>
  <c r="L641" i="1"/>
  <c r="R641" i="1" s="1"/>
  <c r="S641" i="1" s="1"/>
  <c r="T641" i="1" s="1"/>
  <c r="W575" i="1"/>
  <c r="U575" i="1"/>
  <c r="V575" i="1" s="1"/>
  <c r="L489" i="1"/>
  <c r="Y403" i="1"/>
  <c r="W403" i="1"/>
  <c r="L396" i="1"/>
  <c r="Q396" i="1" s="1"/>
  <c r="Y1027" i="1"/>
  <c r="U1020" i="1"/>
  <c r="V1020" i="1" s="1"/>
  <c r="U1012" i="1"/>
  <c r="Y1004" i="1"/>
  <c r="U1002" i="1"/>
  <c r="L1001" i="1"/>
  <c r="U999" i="1"/>
  <c r="V999" i="1" s="1"/>
  <c r="U983" i="1"/>
  <c r="U975" i="1"/>
  <c r="V975" i="1" s="1"/>
  <c r="Q959" i="1"/>
  <c r="R958" i="1"/>
  <c r="S958" i="1" s="1"/>
  <c r="T958" i="1" s="1"/>
  <c r="X952" i="1"/>
  <c r="X951" i="1"/>
  <c r="U920" i="1"/>
  <c r="X906" i="1"/>
  <c r="L837" i="1"/>
  <c r="Q837" i="1" s="1"/>
  <c r="U799" i="1"/>
  <c r="V799" i="1" s="1"/>
  <c r="U795" i="1"/>
  <c r="V795" i="1" s="1"/>
  <c r="Y788" i="1"/>
  <c r="Y772" i="1"/>
  <c r="W767" i="1"/>
  <c r="Y767" i="1"/>
  <c r="U707" i="1"/>
  <c r="V707" i="1" s="1"/>
  <c r="L644" i="1"/>
  <c r="L633" i="1"/>
  <c r="R633" i="1" s="1"/>
  <c r="S633" i="1" s="1"/>
  <c r="T633" i="1" s="1"/>
  <c r="Y542" i="1"/>
  <c r="W542" i="1"/>
  <c r="L354" i="1"/>
  <c r="V354" i="1"/>
  <c r="U796" i="1"/>
  <c r="V796" i="1" s="1"/>
  <c r="L788" i="1"/>
  <c r="U777" i="1"/>
  <c r="Y752" i="1"/>
  <c r="Y724" i="1"/>
  <c r="X724" i="1"/>
  <c r="L681" i="1"/>
  <c r="Q681" i="1" s="1"/>
  <c r="L661" i="1"/>
  <c r="Q661" i="1" s="1"/>
  <c r="L621" i="1"/>
  <c r="U609" i="1"/>
  <c r="V609" i="1" s="1"/>
  <c r="W609" i="1"/>
  <c r="L583" i="1"/>
  <c r="R583" i="1" s="1"/>
  <c r="S583" i="1" s="1"/>
  <c r="T583" i="1" s="1"/>
  <c r="Y397" i="1"/>
  <c r="W397" i="1"/>
  <c r="W322" i="1"/>
  <c r="Y322" i="1"/>
  <c r="Y1009" i="1"/>
  <c r="Y997" i="1"/>
  <c r="W990" i="1"/>
  <c r="U988" i="1"/>
  <c r="Y969" i="1"/>
  <c r="U966" i="1"/>
  <c r="U958" i="1"/>
  <c r="V958" i="1" s="1"/>
  <c r="U950" i="1"/>
  <c r="Y945" i="1"/>
  <c r="Y921" i="1"/>
  <c r="Y917" i="1"/>
  <c r="U877" i="1"/>
  <c r="U856" i="1"/>
  <c r="Y823" i="1"/>
  <c r="U815" i="1"/>
  <c r="V815" i="1" s="1"/>
  <c r="U783" i="1"/>
  <c r="V783" i="1" s="1"/>
  <c r="W783" i="1"/>
  <c r="L759" i="1"/>
  <c r="Q759" i="1" s="1"/>
  <c r="L563" i="1"/>
  <c r="Y545" i="1"/>
  <c r="U545" i="1"/>
  <c r="V545" i="1" s="1"/>
  <c r="U429" i="1"/>
  <c r="V429" i="1" s="1"/>
  <c r="X429" i="1"/>
  <c r="Y382" i="1"/>
  <c r="W382" i="1"/>
  <c r="L325" i="1"/>
  <c r="Q325" i="1" s="1"/>
  <c r="L258" i="1"/>
  <c r="Q258" i="1" s="1"/>
  <c r="U1139" i="1"/>
  <c r="V1139" i="1" s="1"/>
  <c r="U1104" i="1"/>
  <c r="V1104" i="1" s="1"/>
  <c r="U1100" i="1"/>
  <c r="Y1088" i="1"/>
  <c r="U1084" i="1"/>
  <c r="Y1073" i="1"/>
  <c r="Y1072" i="1"/>
  <c r="U1064" i="1"/>
  <c r="V1064" i="1" s="1"/>
  <c r="U1025" i="1"/>
  <c r="V1025" i="1" s="1"/>
  <c r="U1024" i="1"/>
  <c r="V1024" i="1" s="1"/>
  <c r="Y1017" i="1"/>
  <c r="U1000" i="1"/>
  <c r="V1000" i="1" s="1"/>
  <c r="Y979" i="1"/>
  <c r="V976" i="1"/>
  <c r="W973" i="1"/>
  <c r="U962" i="1"/>
  <c r="U961" i="1"/>
  <c r="V961" i="1" s="1"/>
  <c r="V939" i="1"/>
  <c r="U936" i="1"/>
  <c r="U903" i="1"/>
  <c r="V903" i="1" s="1"/>
  <c r="W881" i="1"/>
  <c r="Y872" i="1"/>
  <c r="L862" i="1"/>
  <c r="X860" i="1"/>
  <c r="Y847" i="1"/>
  <c r="X844" i="1"/>
  <c r="U836" i="1"/>
  <c r="V836" i="1" s="1"/>
  <c r="U829" i="1"/>
  <c r="V829" i="1" s="1"/>
  <c r="Y813" i="1"/>
  <c r="Y812" i="1"/>
  <c r="Y811" i="1"/>
  <c r="U808" i="1"/>
  <c r="U800" i="1"/>
  <c r="V800" i="1" s="1"/>
  <c r="L799" i="1"/>
  <c r="Q799" i="1" s="1"/>
  <c r="L782" i="1"/>
  <c r="Q782" i="1" s="1"/>
  <c r="Y777" i="1"/>
  <c r="V667" i="1"/>
  <c r="L599" i="1"/>
  <c r="R599" i="1" s="1"/>
  <c r="S599" i="1" s="1"/>
  <c r="T599" i="1" s="1"/>
  <c r="W559" i="1"/>
  <c r="Y559" i="1"/>
  <c r="U559" i="1"/>
  <c r="V559" i="1" s="1"/>
  <c r="U457" i="1"/>
  <c r="Y429" i="1"/>
  <c r="L404" i="1"/>
  <c r="Q364" i="1"/>
  <c r="R364" i="1"/>
  <c r="S364" i="1" s="1"/>
  <c r="T364" i="1" s="1"/>
  <c r="L360" i="1"/>
  <c r="U1001" i="1"/>
  <c r="Y946" i="1"/>
  <c r="U934" i="1"/>
  <c r="V934" i="1" s="1"/>
  <c r="U930" i="1"/>
  <c r="W928" i="1"/>
  <c r="Y918" i="1"/>
  <c r="Q917" i="1"/>
  <c r="L896" i="1"/>
  <c r="Q896" i="1" s="1"/>
  <c r="R880" i="1"/>
  <c r="S880" i="1" s="1"/>
  <c r="T880" i="1" s="1"/>
  <c r="X861" i="1"/>
  <c r="V860" i="1"/>
  <c r="U849" i="1"/>
  <c r="L846" i="1"/>
  <c r="V844" i="1"/>
  <c r="W838" i="1"/>
  <c r="W831" i="1"/>
  <c r="Y824" i="1"/>
  <c r="L805" i="1"/>
  <c r="W794" i="1"/>
  <c r="L790" i="1"/>
  <c r="Q790" i="1" s="1"/>
  <c r="W774" i="1"/>
  <c r="U763" i="1"/>
  <c r="W758" i="1"/>
  <c r="Q755" i="1"/>
  <c r="R755" i="1"/>
  <c r="S755" i="1" s="1"/>
  <c r="T755" i="1" s="1"/>
  <c r="Q747" i="1"/>
  <c r="W739" i="1"/>
  <c r="Y739" i="1"/>
  <c r="U715" i="1"/>
  <c r="V715" i="1" s="1"/>
  <c r="W715" i="1"/>
  <c r="L657" i="1"/>
  <c r="R657" i="1" s="1"/>
  <c r="S657" i="1" s="1"/>
  <c r="T657" i="1" s="1"/>
  <c r="L629" i="1"/>
  <c r="R629" i="1" s="1"/>
  <c r="S629" i="1" s="1"/>
  <c r="T629" i="1" s="1"/>
  <c r="R498" i="1"/>
  <c r="S498" i="1" s="1"/>
  <c r="T498" i="1" s="1"/>
  <c r="Q498" i="1"/>
  <c r="L482" i="1"/>
  <c r="Y405" i="1"/>
  <c r="W405" i="1"/>
  <c r="L391" i="1"/>
  <c r="Q391" i="1" s="1"/>
  <c r="L365" i="1"/>
  <c r="R365" i="1" s="1"/>
  <c r="S365" i="1" s="1"/>
  <c r="T365" i="1" s="1"/>
  <c r="L341" i="1"/>
  <c r="V1052" i="1"/>
  <c r="V1031" i="1"/>
  <c r="U1019" i="1"/>
  <c r="V1019" i="1" s="1"/>
  <c r="Y919" i="1"/>
  <c r="U897" i="1"/>
  <c r="Y895" i="1"/>
  <c r="Y879" i="1"/>
  <c r="Y876" i="1"/>
  <c r="U855" i="1"/>
  <c r="V855" i="1" s="1"/>
  <c r="L853" i="1"/>
  <c r="Q853" i="1" s="1"/>
  <c r="U839" i="1"/>
  <c r="V839" i="1" s="1"/>
  <c r="U837" i="1"/>
  <c r="V837" i="1" s="1"/>
  <c r="Y832" i="1"/>
  <c r="U816" i="1"/>
  <c r="V816" i="1" s="1"/>
  <c r="L815" i="1"/>
  <c r="Q815" i="1" s="1"/>
  <c r="R813" i="1"/>
  <c r="S813" i="1" s="1"/>
  <c r="T813" i="1" s="1"/>
  <c r="U784" i="1"/>
  <c r="V784" i="1" s="1"/>
  <c r="U778" i="1"/>
  <c r="V778" i="1" s="1"/>
  <c r="X767" i="1"/>
  <c r="L715" i="1"/>
  <c r="R715" i="1" s="1"/>
  <c r="S715" i="1" s="1"/>
  <c r="T715" i="1" s="1"/>
  <c r="L496" i="1"/>
  <c r="Q496" i="1" s="1"/>
  <c r="L221" i="1"/>
  <c r="Q221" i="1" s="1"/>
  <c r="Q211" i="1"/>
  <c r="R211" i="1"/>
  <c r="S211" i="1" s="1"/>
  <c r="T211" i="1" s="1"/>
  <c r="R985" i="1"/>
  <c r="S985" i="1" s="1"/>
  <c r="T985" i="1" s="1"/>
  <c r="Q971" i="1"/>
  <c r="Y967" i="1"/>
  <c r="U937" i="1"/>
  <c r="V937" i="1" s="1"/>
  <c r="V917" i="1"/>
  <c r="U911" i="1"/>
  <c r="V911" i="1" s="1"/>
  <c r="Q852" i="1"/>
  <c r="Y840" i="1"/>
  <c r="Y776" i="1"/>
  <c r="V758" i="1"/>
  <c r="L727" i="1"/>
  <c r="R727" i="1" s="1"/>
  <c r="S727" i="1" s="1"/>
  <c r="T727" i="1" s="1"/>
  <c r="L697" i="1"/>
  <c r="L589" i="1"/>
  <c r="Y458" i="1"/>
  <c r="X458" i="1"/>
  <c r="X349" i="1"/>
  <c r="U349" i="1"/>
  <c r="V349" i="1" s="1"/>
  <c r="L310" i="1"/>
  <c r="U755" i="1"/>
  <c r="V755" i="1" s="1"/>
  <c r="Y697" i="1"/>
  <c r="Y689" i="1"/>
  <c r="Y688" i="1"/>
  <c r="V684" i="1"/>
  <c r="Y660" i="1"/>
  <c r="U657" i="1"/>
  <c r="L649" i="1"/>
  <c r="R649" i="1" s="1"/>
  <c r="S649" i="1" s="1"/>
  <c r="T649" i="1" s="1"/>
  <c r="Y632" i="1"/>
  <c r="Y615" i="1"/>
  <c r="L613" i="1"/>
  <c r="R613" i="1" s="1"/>
  <c r="S613" i="1" s="1"/>
  <c r="T613" i="1" s="1"/>
  <c r="Y608" i="1"/>
  <c r="U605" i="1"/>
  <c r="V605" i="1" s="1"/>
  <c r="L601" i="1"/>
  <c r="Y599" i="1"/>
  <c r="U583" i="1"/>
  <c r="V583" i="1" s="1"/>
  <c r="U574" i="1"/>
  <c r="V574" i="1" s="1"/>
  <c r="U571" i="1"/>
  <c r="V571" i="1" s="1"/>
  <c r="U558" i="1"/>
  <c r="V558" i="1" s="1"/>
  <c r="R542" i="1"/>
  <c r="S542" i="1" s="1"/>
  <c r="T542" i="1" s="1"/>
  <c r="L534" i="1"/>
  <c r="Q534" i="1" s="1"/>
  <c r="L526" i="1"/>
  <c r="R465" i="1"/>
  <c r="S465" i="1" s="1"/>
  <c r="T465" i="1" s="1"/>
  <c r="L463" i="1"/>
  <c r="Q463" i="1" s="1"/>
  <c r="W457" i="1"/>
  <c r="U454" i="1"/>
  <c r="L452" i="1"/>
  <c r="U448" i="1"/>
  <c r="V448" i="1" s="1"/>
  <c r="U435" i="1"/>
  <c r="V435" i="1" s="1"/>
  <c r="W430" i="1"/>
  <c r="W429" i="1"/>
  <c r="W415" i="1"/>
  <c r="L412" i="1"/>
  <c r="Q412" i="1" s="1"/>
  <c r="U404" i="1"/>
  <c r="V404" i="1" s="1"/>
  <c r="L399" i="1"/>
  <c r="Q399" i="1" s="1"/>
  <c r="Y386" i="1"/>
  <c r="W371" i="1"/>
  <c r="U371" i="1"/>
  <c r="L367" i="1"/>
  <c r="L319" i="1"/>
  <c r="L274" i="1"/>
  <c r="Q274" i="1" s="1"/>
  <c r="Q239" i="1"/>
  <c r="R239" i="1"/>
  <c r="S239" i="1" s="1"/>
  <c r="T239" i="1" s="1"/>
  <c r="U232" i="1"/>
  <c r="W232" i="1"/>
  <c r="U223" i="1"/>
  <c r="W223" i="1"/>
  <c r="Y187" i="1"/>
  <c r="X187" i="1"/>
  <c r="L85" i="1"/>
  <c r="V661" i="1"/>
  <c r="L656" i="1"/>
  <c r="Q656" i="1" s="1"/>
  <c r="Y654" i="1"/>
  <c r="L647" i="1"/>
  <c r="Q647" i="1" s="1"/>
  <c r="L635" i="1"/>
  <c r="R635" i="1" s="1"/>
  <c r="S635" i="1" s="1"/>
  <c r="T635" i="1" s="1"/>
  <c r="V633" i="1"/>
  <c r="L611" i="1"/>
  <c r="R611" i="1" s="1"/>
  <c r="S611" i="1" s="1"/>
  <c r="T611" i="1" s="1"/>
  <c r="W580" i="1"/>
  <c r="L529" i="1"/>
  <c r="R525" i="1"/>
  <c r="S525" i="1" s="1"/>
  <c r="T525" i="1" s="1"/>
  <c r="U495" i="1"/>
  <c r="U489" i="1"/>
  <c r="V489" i="1" s="1"/>
  <c r="Y482" i="1"/>
  <c r="U456" i="1"/>
  <c r="L453" i="1"/>
  <c r="Y445" i="1"/>
  <c r="R430" i="1"/>
  <c r="S430" i="1" s="1"/>
  <c r="T430" i="1" s="1"/>
  <c r="X407" i="1"/>
  <c r="U405" i="1"/>
  <c r="V405" i="1" s="1"/>
  <c r="U397" i="1"/>
  <c r="Y396" i="1"/>
  <c r="Y389" i="1"/>
  <c r="L388" i="1"/>
  <c r="Q349" i="1"/>
  <c r="L327" i="1"/>
  <c r="V287" i="1"/>
  <c r="U285" i="1"/>
  <c r="V285" i="1" s="1"/>
  <c r="Q223" i="1"/>
  <c r="R223" i="1"/>
  <c r="S223" i="1" s="1"/>
  <c r="T223" i="1" s="1"/>
  <c r="U221" i="1"/>
  <c r="V221" i="1" s="1"/>
  <c r="U211" i="1"/>
  <c r="W211" i="1"/>
  <c r="U187" i="1"/>
  <c r="V187" i="1" s="1"/>
  <c r="R87" i="1"/>
  <c r="S87" i="1" s="1"/>
  <c r="T87" i="1" s="1"/>
  <c r="Q87" i="1"/>
  <c r="L68" i="1"/>
  <c r="U27" i="1"/>
  <c r="V27" i="1" s="1"/>
  <c r="W27" i="1"/>
  <c r="Y156" i="1"/>
  <c r="U156" i="1"/>
  <c r="U28" i="1"/>
  <c r="V28" i="1" s="1"/>
  <c r="X28" i="1"/>
  <c r="Y708" i="1"/>
  <c r="Y698" i="1"/>
  <c r="U695" i="1"/>
  <c r="V695" i="1" s="1"/>
  <c r="Y692" i="1"/>
  <c r="L689" i="1"/>
  <c r="Y682" i="1"/>
  <c r="U662" i="1"/>
  <c r="V662" i="1" s="1"/>
  <c r="X651" i="1"/>
  <c r="U645" i="1"/>
  <c r="V645" i="1" s="1"/>
  <c r="Y638" i="1"/>
  <c r="U615" i="1"/>
  <c r="U601" i="1"/>
  <c r="V601" i="1" s="1"/>
  <c r="U596" i="1"/>
  <c r="Y584" i="1"/>
  <c r="U579" i="1"/>
  <c r="V579" i="1" s="1"/>
  <c r="Y560" i="1"/>
  <c r="Y547" i="1"/>
  <c r="U514" i="1"/>
  <c r="V514" i="1" s="1"/>
  <c r="U509" i="1"/>
  <c r="V509" i="1" s="1"/>
  <c r="Y505" i="1"/>
  <c r="Y466" i="1"/>
  <c r="Y457" i="1"/>
  <c r="X453" i="1"/>
  <c r="Y449" i="1"/>
  <c r="Y398" i="1"/>
  <c r="Y308" i="1"/>
  <c r="U306" i="1"/>
  <c r="U299" i="1"/>
  <c r="V299" i="1" s="1"/>
  <c r="X299" i="1"/>
  <c r="U234" i="1"/>
  <c r="V234" i="1" s="1"/>
  <c r="Y233" i="1"/>
  <c r="W233" i="1"/>
  <c r="X163" i="1"/>
  <c r="Y163" i="1"/>
  <c r="W299" i="1"/>
  <c r="Y299" i="1"/>
  <c r="U248" i="1"/>
  <c r="Y248" i="1"/>
  <c r="U779" i="1"/>
  <c r="U773" i="1"/>
  <c r="U769" i="1"/>
  <c r="V769" i="1" s="1"/>
  <c r="Y750" i="1"/>
  <c r="Y720" i="1"/>
  <c r="U708" i="1"/>
  <c r="W684" i="1"/>
  <c r="U683" i="1"/>
  <c r="V683" i="1" s="1"/>
  <c r="X680" i="1"/>
  <c r="U679" i="1"/>
  <c r="X659" i="1"/>
  <c r="Y655" i="1"/>
  <c r="W617" i="1"/>
  <c r="Y616" i="1"/>
  <c r="Y576" i="1"/>
  <c r="L550" i="1"/>
  <c r="W548" i="1"/>
  <c r="U534" i="1"/>
  <c r="V534" i="1" s="1"/>
  <c r="W532" i="1"/>
  <c r="Y521" i="1"/>
  <c r="U459" i="1"/>
  <c r="U446" i="1"/>
  <c r="V446" i="1" s="1"/>
  <c r="L405" i="1"/>
  <c r="L397" i="1"/>
  <c r="Y339" i="1"/>
  <c r="X339" i="1"/>
  <c r="X323" i="1"/>
  <c r="Y323" i="1"/>
  <c r="Y316" i="1"/>
  <c r="Y304" i="1"/>
  <c r="U304" i="1"/>
  <c r="V304" i="1" s="1"/>
  <c r="W304" i="1"/>
  <c r="U267" i="1"/>
  <c r="W183" i="1"/>
  <c r="U183" i="1"/>
  <c r="U159" i="1"/>
  <c r="V159" i="1" s="1"/>
  <c r="W159" i="1"/>
  <c r="L113" i="1"/>
  <c r="L91" i="1"/>
  <c r="R91" i="1" s="1"/>
  <c r="S91" i="1" s="1"/>
  <c r="T91" i="1" s="1"/>
  <c r="L12" i="1"/>
  <c r="R688" i="1"/>
  <c r="S688" i="1" s="1"/>
  <c r="T688" i="1" s="1"/>
  <c r="Y673" i="1"/>
  <c r="U625" i="1"/>
  <c r="V625" i="1" s="1"/>
  <c r="U591" i="1"/>
  <c r="V591" i="1" s="1"/>
  <c r="U582" i="1"/>
  <c r="V582" i="1" s="1"/>
  <c r="Y568" i="1"/>
  <c r="Y551" i="1"/>
  <c r="Y541" i="1"/>
  <c r="U539" i="1"/>
  <c r="U511" i="1"/>
  <c r="V511" i="1" s="1"/>
  <c r="L497" i="1"/>
  <c r="R497" i="1" s="1"/>
  <c r="S497" i="1" s="1"/>
  <c r="T497" i="1" s="1"/>
  <c r="Y494" i="1"/>
  <c r="U473" i="1"/>
  <c r="V473" i="1" s="1"/>
  <c r="Y437" i="1"/>
  <c r="L429" i="1"/>
  <c r="U408" i="1"/>
  <c r="V408" i="1" s="1"/>
  <c r="L372" i="1"/>
  <c r="W343" i="1"/>
  <c r="U343" i="1"/>
  <c r="V343" i="1" s="1"/>
  <c r="U254" i="1"/>
  <c r="V254" i="1" s="1"/>
  <c r="W254" i="1"/>
  <c r="Y254" i="1"/>
  <c r="L224" i="1"/>
  <c r="Q224" i="1" s="1"/>
  <c r="L159" i="1"/>
  <c r="W73" i="1"/>
  <c r="U73" i="1"/>
  <c r="Y73" i="1"/>
  <c r="L43" i="1"/>
  <c r="X37" i="1"/>
  <c r="Y37" i="1"/>
  <c r="W661" i="1"/>
  <c r="V599" i="1"/>
  <c r="Y579" i="1"/>
  <c r="U480" i="1"/>
  <c r="V480" i="1" s="1"/>
  <c r="L445" i="1"/>
  <c r="R445" i="1" s="1"/>
  <c r="S445" i="1" s="1"/>
  <c r="T445" i="1" s="1"/>
  <c r="U432" i="1"/>
  <c r="X397" i="1"/>
  <c r="W396" i="1"/>
  <c r="U368" i="1"/>
  <c r="L343" i="1"/>
  <c r="R343" i="1" s="1"/>
  <c r="S343" i="1" s="1"/>
  <c r="T343" i="1" s="1"/>
  <c r="L339" i="1"/>
  <c r="Y319" i="1"/>
  <c r="U319" i="1"/>
  <c r="V319" i="1" s="1"/>
  <c r="W319" i="1"/>
  <c r="Y274" i="1"/>
  <c r="Q270" i="1"/>
  <c r="R230" i="1"/>
  <c r="S230" i="1" s="1"/>
  <c r="T230" i="1" s="1"/>
  <c r="Q230" i="1"/>
  <c r="V216" i="1"/>
  <c r="U175" i="1"/>
  <c r="W175" i="1"/>
  <c r="Y175" i="1"/>
  <c r="L134" i="1"/>
  <c r="R134" i="1" s="1"/>
  <c r="S134" i="1" s="1"/>
  <c r="T134" i="1" s="1"/>
  <c r="L99" i="1"/>
  <c r="U37" i="1"/>
  <c r="V37" i="1" s="1"/>
  <c r="Y91" i="1"/>
  <c r="U303" i="1"/>
  <c r="Y284" i="1"/>
  <c r="U260" i="1"/>
  <c r="V260" i="1" s="1"/>
  <c r="U244" i="1"/>
  <c r="V244" i="1" s="1"/>
  <c r="U229" i="1"/>
  <c r="V229" i="1" s="1"/>
  <c r="U191" i="1"/>
  <c r="U147" i="1"/>
  <c r="U120" i="1"/>
  <c r="V120" i="1" s="1"/>
  <c r="Y84" i="1"/>
  <c r="L79" i="1"/>
  <c r="R79" i="1" s="1"/>
  <c r="S79" i="1" s="1"/>
  <c r="T79" i="1" s="1"/>
  <c r="U66" i="1"/>
  <c r="V57" i="1"/>
  <c r="U9" i="1"/>
  <c r="V9" i="1" s="1"/>
  <c r="U317" i="1"/>
  <c r="V317" i="1" s="1"/>
  <c r="U314" i="1"/>
  <c r="Y298" i="1"/>
  <c r="Y266" i="1"/>
  <c r="U258" i="1"/>
  <c r="V258" i="1" s="1"/>
  <c r="U224" i="1"/>
  <c r="V224" i="1" s="1"/>
  <c r="U220" i="1"/>
  <c r="V220" i="1" s="1"/>
  <c r="Y200" i="1"/>
  <c r="U162" i="1"/>
  <c r="L152" i="1"/>
  <c r="Q152" i="1" s="1"/>
  <c r="U137" i="1"/>
  <c r="V137" i="1" s="1"/>
  <c r="Y131" i="1"/>
  <c r="L119" i="1"/>
  <c r="U115" i="1"/>
  <c r="V115" i="1" s="1"/>
  <c r="L93" i="1"/>
  <c r="U91" i="1"/>
  <c r="V91" i="1" s="1"/>
  <c r="L65" i="1"/>
  <c r="W54" i="1"/>
  <c r="Y13" i="1"/>
  <c r="U355" i="1"/>
  <c r="V355" i="1" s="1"/>
  <c r="V278" i="1"/>
  <c r="V271" i="1"/>
  <c r="U240" i="1"/>
  <c r="V240" i="1" s="1"/>
  <c r="Y223" i="1"/>
  <c r="U206" i="1"/>
  <c r="V206" i="1" s="1"/>
  <c r="U194" i="1"/>
  <c r="V194" i="1" s="1"/>
  <c r="U172" i="1"/>
  <c r="V172" i="1" s="1"/>
  <c r="U167" i="1"/>
  <c r="Y162" i="1"/>
  <c r="Y158" i="1"/>
  <c r="Y148" i="1"/>
  <c r="L144" i="1"/>
  <c r="Q144" i="1" s="1"/>
  <c r="U142" i="1"/>
  <c r="V142" i="1" s="1"/>
  <c r="Y134" i="1"/>
  <c r="L130" i="1"/>
  <c r="Q130" i="1" s="1"/>
  <c r="Q103" i="1"/>
  <c r="U95" i="1"/>
  <c r="V95" i="1" s="1"/>
  <c r="U81" i="1"/>
  <c r="V81" i="1" s="1"/>
  <c r="U42" i="1"/>
  <c r="W37" i="1"/>
  <c r="U36" i="1"/>
  <c r="V36" i="1" s="1"/>
  <c r="W13" i="1"/>
  <c r="V12" i="1"/>
  <c r="W2" i="1"/>
  <c r="Y146" i="1"/>
  <c r="Y143" i="1"/>
  <c r="V113" i="1"/>
  <c r="Y33" i="1"/>
  <c r="U130" i="1"/>
  <c r="V130" i="1" s="1"/>
  <c r="U129" i="1"/>
  <c r="V129" i="1" s="1"/>
  <c r="L128" i="1"/>
  <c r="Q128" i="1" s="1"/>
  <c r="L123" i="1"/>
  <c r="U71" i="1"/>
  <c r="V71" i="1" s="1"/>
  <c r="U33" i="1"/>
  <c r="V33" i="1" s="1"/>
  <c r="X29" i="1"/>
  <c r="W25" i="1"/>
  <c r="U21" i="1"/>
  <c r="V21" i="1" s="1"/>
  <c r="Y325" i="1"/>
  <c r="Y324" i="1"/>
  <c r="Y283" i="1"/>
  <c r="U279" i="1"/>
  <c r="V279" i="1" s="1"/>
  <c r="U277" i="1"/>
  <c r="V277" i="1" s="1"/>
  <c r="U272" i="1"/>
  <c r="Y265" i="1"/>
  <c r="W229" i="1"/>
  <c r="X223" i="1"/>
  <c r="Y196" i="1"/>
  <c r="U190" i="1"/>
  <c r="V190" i="1" s="1"/>
  <c r="Y188" i="1"/>
  <c r="U179" i="1"/>
  <c r="V179" i="1" s="1"/>
  <c r="Y147" i="1"/>
  <c r="Y124" i="1"/>
  <c r="W120" i="1"/>
  <c r="Y117" i="1"/>
  <c r="U114" i="1"/>
  <c r="X105" i="1"/>
  <c r="U83" i="1"/>
  <c r="V83" i="1" s="1"/>
  <c r="Y71" i="1"/>
  <c r="Y68" i="1"/>
  <c r="R66" i="1"/>
  <c r="S66" i="1" s="1"/>
  <c r="T66" i="1" s="1"/>
  <c r="Y60" i="1"/>
  <c r="Y57" i="1"/>
  <c r="Y38" i="1"/>
  <c r="R34" i="1"/>
  <c r="S34" i="1" s="1"/>
  <c r="T34" i="1" s="1"/>
  <c r="U29" i="1"/>
  <c r="V29" i="1" s="1"/>
  <c r="Y14" i="1"/>
  <c r="Q3547" i="1"/>
  <c r="R3547" i="1"/>
  <c r="S3547" i="1" s="1"/>
  <c r="T3547" i="1" s="1"/>
  <c r="Q3363" i="1"/>
  <c r="R3363" i="1"/>
  <c r="S3363" i="1" s="1"/>
  <c r="T3363" i="1" s="1"/>
  <c r="Q3360" i="1"/>
  <c r="R3360" i="1"/>
  <c r="S3360" i="1" s="1"/>
  <c r="T3360" i="1" s="1"/>
  <c r="Q3304" i="1"/>
  <c r="R3304" i="1"/>
  <c r="S3304" i="1" s="1"/>
  <c r="T3304" i="1" s="1"/>
  <c r="R3520" i="1"/>
  <c r="S3520" i="1" s="1"/>
  <c r="T3520" i="1" s="1"/>
  <c r="Q3520" i="1"/>
  <c r="Q3400" i="1"/>
  <c r="R3400" i="1"/>
  <c r="S3400" i="1" s="1"/>
  <c r="T3400" i="1" s="1"/>
  <c r="Q3328" i="1"/>
  <c r="R3328" i="1"/>
  <c r="S3328" i="1" s="1"/>
  <c r="T3328" i="1" s="1"/>
  <c r="Q3528" i="1"/>
  <c r="R3528" i="1"/>
  <c r="S3528" i="1" s="1"/>
  <c r="T3528" i="1" s="1"/>
  <c r="R3482" i="1"/>
  <c r="S3482" i="1" s="1"/>
  <c r="T3482" i="1" s="1"/>
  <c r="Q3482" i="1"/>
  <c r="R3458" i="1"/>
  <c r="S3458" i="1" s="1"/>
  <c r="T3458" i="1" s="1"/>
  <c r="Q3458" i="1"/>
  <c r="Q3352" i="1"/>
  <c r="R3352" i="1"/>
  <c r="S3352" i="1" s="1"/>
  <c r="T3352" i="1" s="1"/>
  <c r="Q3555" i="1"/>
  <c r="R3555" i="1"/>
  <c r="S3555" i="1" s="1"/>
  <c r="T3555" i="1" s="1"/>
  <c r="R3573" i="1"/>
  <c r="S3573" i="1" s="1"/>
  <c r="T3573" i="1" s="1"/>
  <c r="Q3573" i="1"/>
  <c r="Q3434" i="1"/>
  <c r="R3434" i="1"/>
  <c r="S3434" i="1" s="1"/>
  <c r="T3434" i="1" s="1"/>
  <c r="Q3336" i="1"/>
  <c r="R3336" i="1"/>
  <c r="S3336" i="1" s="1"/>
  <c r="T3336" i="1" s="1"/>
  <c r="R3557" i="1"/>
  <c r="S3557" i="1" s="1"/>
  <c r="T3557" i="1" s="1"/>
  <c r="Q3557" i="1"/>
  <c r="R3442" i="1"/>
  <c r="S3442" i="1" s="1"/>
  <c r="T3442" i="1" s="1"/>
  <c r="Q3442" i="1"/>
  <c r="Q3264" i="1"/>
  <c r="R3264" i="1"/>
  <c r="S3264" i="1" s="1"/>
  <c r="T3264" i="1" s="1"/>
  <c r="R3541" i="1"/>
  <c r="S3541" i="1" s="1"/>
  <c r="T3541" i="1" s="1"/>
  <c r="Q3541" i="1"/>
  <c r="R3532" i="1"/>
  <c r="S3532" i="1" s="1"/>
  <c r="T3532" i="1" s="1"/>
  <c r="Q3532" i="1"/>
  <c r="Q3488" i="1"/>
  <c r="R3488" i="1"/>
  <c r="S3488" i="1" s="1"/>
  <c r="T3488" i="1" s="1"/>
  <c r="Q3432" i="1"/>
  <c r="R3432" i="1"/>
  <c r="S3432" i="1" s="1"/>
  <c r="T3432" i="1" s="1"/>
  <c r="Q3402" i="1"/>
  <c r="R3402" i="1"/>
  <c r="S3402" i="1" s="1"/>
  <c r="T3402" i="1" s="1"/>
  <c r="R3549" i="1"/>
  <c r="S3549" i="1" s="1"/>
  <c r="T3549" i="1" s="1"/>
  <c r="Q3549" i="1"/>
  <c r="R3410" i="1"/>
  <c r="S3410" i="1" s="1"/>
  <c r="T3410" i="1" s="1"/>
  <c r="Q3410" i="1"/>
  <c r="Q3320" i="1"/>
  <c r="R3320" i="1"/>
  <c r="S3320" i="1" s="1"/>
  <c r="T3320" i="1" s="1"/>
  <c r="L3228" i="1"/>
  <c r="Q3123" i="1"/>
  <c r="R3123" i="1"/>
  <c r="S3123" i="1" s="1"/>
  <c r="T3123" i="1" s="1"/>
  <c r="U2932" i="1"/>
  <c r="V2932" i="1" s="1"/>
  <c r="X2932" i="1"/>
  <c r="X1960" i="1"/>
  <c r="Y1960" i="1"/>
  <c r="Y3574" i="1"/>
  <c r="U3567" i="1"/>
  <c r="U3550" i="1"/>
  <c r="V3550" i="1" s="1"/>
  <c r="Y3549" i="1"/>
  <c r="Y3548" i="1"/>
  <c r="U3546" i="1"/>
  <c r="W3543" i="1"/>
  <c r="U3512" i="1"/>
  <c r="V3512" i="1" s="1"/>
  <c r="U3503" i="1"/>
  <c r="V3503" i="1" s="1"/>
  <c r="U3500" i="1"/>
  <c r="V3500" i="1" s="1"/>
  <c r="U3498" i="1"/>
  <c r="V3498" i="1" s="1"/>
  <c r="W3487" i="1"/>
  <c r="W3483" i="1"/>
  <c r="Y3477" i="1"/>
  <c r="Y3462" i="1"/>
  <c r="Y3461" i="1"/>
  <c r="Y3451" i="1"/>
  <c r="R3450" i="1"/>
  <c r="S3450" i="1" s="1"/>
  <c r="T3450" i="1" s="1"/>
  <c r="V3431" i="1"/>
  <c r="Y3427" i="1"/>
  <c r="R3426" i="1"/>
  <c r="S3426" i="1" s="1"/>
  <c r="T3426" i="1" s="1"/>
  <c r="U3419" i="1"/>
  <c r="V3419" i="1" s="1"/>
  <c r="U3396" i="1"/>
  <c r="Y3395" i="1"/>
  <c r="Y3389" i="1"/>
  <c r="Y3382" i="1"/>
  <c r="R3378" i="1"/>
  <c r="S3378" i="1" s="1"/>
  <c r="T3378" i="1" s="1"/>
  <c r="X3377" i="1"/>
  <c r="Y3366" i="1"/>
  <c r="Y3363" i="1"/>
  <c r="U3362" i="1"/>
  <c r="V3362" i="1" s="1"/>
  <c r="U3359" i="1"/>
  <c r="X3341" i="1"/>
  <c r="Y3339" i="1"/>
  <c r="U3339" i="1"/>
  <c r="V3339" i="1" s="1"/>
  <c r="Y3333" i="1"/>
  <c r="X3329" i="1"/>
  <c r="U3309" i="1"/>
  <c r="V3309" i="1" s="1"/>
  <c r="U3294" i="1"/>
  <c r="Y3293" i="1"/>
  <c r="W3293" i="1"/>
  <c r="Y3279" i="1"/>
  <c r="U3251" i="1"/>
  <c r="V3251" i="1" s="1"/>
  <c r="Y3247" i="1"/>
  <c r="W3247" i="1"/>
  <c r="L3246" i="1"/>
  <c r="L3234" i="1"/>
  <c r="R3234" i="1" s="1"/>
  <c r="S3234" i="1" s="1"/>
  <c r="T3234" i="1" s="1"/>
  <c r="Q3224" i="1"/>
  <c r="R3224" i="1"/>
  <c r="S3224" i="1" s="1"/>
  <c r="T3224" i="1" s="1"/>
  <c r="Q3203" i="1"/>
  <c r="R3203" i="1"/>
  <c r="S3203" i="1" s="1"/>
  <c r="T3203" i="1" s="1"/>
  <c r="L3197" i="1"/>
  <c r="L3185" i="1"/>
  <c r="Q3184" i="1"/>
  <c r="R3184" i="1"/>
  <c r="S3184" i="1" s="1"/>
  <c r="T3184" i="1" s="1"/>
  <c r="L3178" i="1"/>
  <c r="U3164" i="1"/>
  <c r="V3164" i="1" s="1"/>
  <c r="W3164" i="1"/>
  <c r="Q3163" i="1"/>
  <c r="R3163" i="1"/>
  <c r="S3163" i="1" s="1"/>
  <c r="T3163" i="1" s="1"/>
  <c r="L3157" i="1"/>
  <c r="U3135" i="1"/>
  <c r="Y3135" i="1"/>
  <c r="W3135" i="1"/>
  <c r="L3134" i="1"/>
  <c r="Q3134" i="1" s="1"/>
  <c r="L3115" i="1"/>
  <c r="Q3074" i="1"/>
  <c r="R3074" i="1"/>
  <c r="S3074" i="1" s="1"/>
  <c r="T3074" i="1" s="1"/>
  <c r="W2986" i="1"/>
  <c r="U2986" i="1"/>
  <c r="V2986" i="1" s="1"/>
  <c r="Y2986" i="1"/>
  <c r="Q2914" i="1"/>
  <c r="R2914" i="1"/>
  <c r="S2914" i="1" s="1"/>
  <c r="T2914" i="1" s="1"/>
  <c r="Y2894" i="1"/>
  <c r="U2894" i="1"/>
  <c r="V2894" i="1" s="1"/>
  <c r="W2894" i="1"/>
  <c r="Q2562" i="1"/>
  <c r="R2562" i="1"/>
  <c r="S2562" i="1" s="1"/>
  <c r="T2562" i="1" s="1"/>
  <c r="L2554" i="1"/>
  <c r="Q2554" i="1" s="1"/>
  <c r="Q2473" i="1"/>
  <c r="R2473" i="1"/>
  <c r="S2473" i="1" s="1"/>
  <c r="T2473" i="1" s="1"/>
  <c r="Y2372" i="1"/>
  <c r="U2372" i="1"/>
  <c r="V2372" i="1" s="1"/>
  <c r="W2372" i="1"/>
  <c r="R3201" i="1"/>
  <c r="S3201" i="1" s="1"/>
  <c r="T3201" i="1" s="1"/>
  <c r="Q3201" i="1"/>
  <c r="R2864" i="1"/>
  <c r="S2864" i="1" s="1"/>
  <c r="T2864" i="1" s="1"/>
  <c r="Q2864" i="1"/>
  <c r="V3548" i="1"/>
  <c r="U3534" i="1"/>
  <c r="Y3526" i="1"/>
  <c r="R3519" i="1"/>
  <c r="S3519" i="1" s="1"/>
  <c r="T3519" i="1" s="1"/>
  <c r="Y3513" i="1"/>
  <c r="R3512" i="1"/>
  <c r="S3512" i="1" s="1"/>
  <c r="T3512" i="1" s="1"/>
  <c r="U3489" i="1"/>
  <c r="U3483" i="1"/>
  <c r="V3483" i="1" s="1"/>
  <c r="Y3478" i="1"/>
  <c r="V3445" i="1"/>
  <c r="V3434" i="1"/>
  <c r="L3425" i="1"/>
  <c r="L3401" i="1"/>
  <c r="R3401" i="1" s="1"/>
  <c r="S3401" i="1" s="1"/>
  <c r="T3401" i="1" s="1"/>
  <c r="U3398" i="1"/>
  <c r="V3398" i="1" s="1"/>
  <c r="Y3390" i="1"/>
  <c r="L3380" i="1"/>
  <c r="U3361" i="1"/>
  <c r="V3361" i="1" s="1"/>
  <c r="L3356" i="1"/>
  <c r="U3340" i="1"/>
  <c r="V3340" i="1" s="1"/>
  <c r="W3340" i="1"/>
  <c r="U3337" i="1"/>
  <c r="V3337" i="1" s="1"/>
  <c r="L3313" i="1"/>
  <c r="U3310" i="1"/>
  <c r="V3310" i="1" s="1"/>
  <c r="L3308" i="1"/>
  <c r="Y3294" i="1"/>
  <c r="L3293" i="1"/>
  <c r="L3270" i="1"/>
  <c r="Q3240" i="1"/>
  <c r="R3240" i="1"/>
  <c r="S3240" i="1" s="1"/>
  <c r="T3240" i="1" s="1"/>
  <c r="Y3237" i="1"/>
  <c r="U3237" i="1"/>
  <c r="V3237" i="1" s="1"/>
  <c r="L3236" i="1"/>
  <c r="L3214" i="1"/>
  <c r="L3202" i="1"/>
  <c r="Y3199" i="1"/>
  <c r="W3199" i="1"/>
  <c r="L3198" i="1"/>
  <c r="R3198" i="1" s="1"/>
  <c r="S3198" i="1" s="1"/>
  <c r="T3198" i="1" s="1"/>
  <c r="U3172" i="1"/>
  <c r="V3172" i="1" s="1"/>
  <c r="W3172" i="1"/>
  <c r="Y3159" i="1"/>
  <c r="W3159" i="1"/>
  <c r="L3158" i="1"/>
  <c r="Q3144" i="1"/>
  <c r="R3144" i="1"/>
  <c r="S3144" i="1" s="1"/>
  <c r="T3144" i="1" s="1"/>
  <c r="U3108" i="1"/>
  <c r="V3108" i="1" s="1"/>
  <c r="W3108" i="1"/>
  <c r="Q3096" i="1"/>
  <c r="R3096" i="1"/>
  <c r="S3096" i="1" s="1"/>
  <c r="T3096" i="1" s="1"/>
  <c r="L3090" i="1"/>
  <c r="U3047" i="1"/>
  <c r="V3047" i="1" s="1"/>
  <c r="W3047" i="1"/>
  <c r="Y3047" i="1"/>
  <c r="Y3003" i="1"/>
  <c r="X3003" i="1"/>
  <c r="Q3002" i="1"/>
  <c r="R3002" i="1"/>
  <c r="S3002" i="1" s="1"/>
  <c r="T3002" i="1" s="1"/>
  <c r="R2696" i="1"/>
  <c r="S2696" i="1" s="1"/>
  <c r="T2696" i="1" s="1"/>
  <c r="Q2696" i="1"/>
  <c r="U2680" i="1"/>
  <c r="V2680" i="1" s="1"/>
  <c r="W2680" i="1"/>
  <c r="L2667" i="1"/>
  <c r="Q2667" i="1" s="1"/>
  <c r="U2661" i="1"/>
  <c r="V2661" i="1" s="1"/>
  <c r="W2661" i="1"/>
  <c r="Y2661" i="1"/>
  <c r="U2601" i="1"/>
  <c r="V2601" i="1" s="1"/>
  <c r="W2601" i="1"/>
  <c r="Y2601" i="1"/>
  <c r="L2596" i="1"/>
  <c r="V2596" i="1"/>
  <c r="L2578" i="1"/>
  <c r="Q2578" i="1" s="1"/>
  <c r="U2564" i="1"/>
  <c r="V2564" i="1" s="1"/>
  <c r="X2564" i="1"/>
  <c r="Y3334" i="1"/>
  <c r="X3334" i="1"/>
  <c r="L3297" i="1"/>
  <c r="Q3152" i="1"/>
  <c r="R3152" i="1"/>
  <c r="S3152" i="1" s="1"/>
  <c r="T3152" i="1" s="1"/>
  <c r="Q3457" i="1"/>
  <c r="Q3369" i="1"/>
  <c r="Y3346" i="1"/>
  <c r="R3322" i="1"/>
  <c r="S3322" i="1" s="1"/>
  <c r="T3322" i="1" s="1"/>
  <c r="Q3322" i="1"/>
  <c r="Y3271" i="1"/>
  <c r="Y3267" i="1"/>
  <c r="U3267" i="1"/>
  <c r="V3267" i="1" s="1"/>
  <c r="L3265" i="1"/>
  <c r="R3243" i="1"/>
  <c r="S3243" i="1" s="1"/>
  <c r="T3243" i="1" s="1"/>
  <c r="L3221" i="1"/>
  <c r="Y3218" i="1"/>
  <c r="Y3215" i="1"/>
  <c r="W3215" i="1"/>
  <c r="U3173" i="1"/>
  <c r="V3173" i="1" s="1"/>
  <c r="X3173" i="1"/>
  <c r="L3149" i="1"/>
  <c r="Q3149" i="1" s="1"/>
  <c r="U3132" i="1"/>
  <c r="V3132" i="1" s="1"/>
  <c r="W3132" i="1"/>
  <c r="L3120" i="1"/>
  <c r="Q3088" i="1"/>
  <c r="R3088" i="1"/>
  <c r="S3088" i="1" s="1"/>
  <c r="T3088" i="1" s="1"/>
  <c r="L2939" i="1"/>
  <c r="L2705" i="1"/>
  <c r="R2705" i="1" s="1"/>
  <c r="S2705" i="1" s="1"/>
  <c r="T2705" i="1" s="1"/>
  <c r="V2705" i="1"/>
  <c r="L3245" i="1"/>
  <c r="L3213" i="1"/>
  <c r="L3147" i="1"/>
  <c r="Q3106" i="1"/>
  <c r="R3106" i="1"/>
  <c r="S3106" i="1" s="1"/>
  <c r="T3106" i="1" s="1"/>
  <c r="R2913" i="1"/>
  <c r="S2913" i="1" s="1"/>
  <c r="T2913" i="1" s="1"/>
  <c r="Q2913" i="1"/>
  <c r="Y1937" i="1"/>
  <c r="X1937" i="1"/>
  <c r="Y3557" i="1"/>
  <c r="R3571" i="1"/>
  <c r="S3571" i="1" s="1"/>
  <c r="T3571" i="1" s="1"/>
  <c r="Y3564" i="1"/>
  <c r="Y3558" i="1"/>
  <c r="U3544" i="1"/>
  <c r="V3544" i="1" s="1"/>
  <c r="R3539" i="1"/>
  <c r="S3539" i="1" s="1"/>
  <c r="T3539" i="1" s="1"/>
  <c r="U3535" i="1"/>
  <c r="V3535" i="1" s="1"/>
  <c r="U3525" i="1"/>
  <c r="U3511" i="1"/>
  <c r="Q3510" i="1"/>
  <c r="W3509" i="1"/>
  <c r="Y3508" i="1"/>
  <c r="U3507" i="1"/>
  <c r="V3507" i="1" s="1"/>
  <c r="X3506" i="1"/>
  <c r="L3505" i="1"/>
  <c r="R3505" i="1" s="1"/>
  <c r="S3505" i="1" s="1"/>
  <c r="T3505" i="1" s="1"/>
  <c r="V3501" i="1"/>
  <c r="X3500" i="1"/>
  <c r="L3500" i="1"/>
  <c r="X3498" i="1"/>
  <c r="U3496" i="1"/>
  <c r="V3496" i="1" s="1"/>
  <c r="U3492" i="1"/>
  <c r="V3492" i="1" s="1"/>
  <c r="Y3491" i="1"/>
  <c r="U3490" i="1"/>
  <c r="V3490" i="1" s="1"/>
  <c r="V3485" i="1"/>
  <c r="U3479" i="1"/>
  <c r="V3479" i="1" s="1"/>
  <c r="V3459" i="1"/>
  <c r="W3458" i="1"/>
  <c r="U3457" i="1"/>
  <c r="V3457" i="1" s="1"/>
  <c r="Y3450" i="1"/>
  <c r="Q3449" i="1"/>
  <c r="R3448" i="1"/>
  <c r="S3448" i="1" s="1"/>
  <c r="T3448" i="1" s="1"/>
  <c r="W3443" i="1"/>
  <c r="U3439" i="1"/>
  <c r="Y3435" i="1"/>
  <c r="Y3433" i="1"/>
  <c r="Y3431" i="1"/>
  <c r="Y3426" i="1"/>
  <c r="Y3421" i="1"/>
  <c r="Q3417" i="1"/>
  <c r="R3416" i="1"/>
  <c r="S3416" i="1" s="1"/>
  <c r="T3416" i="1" s="1"/>
  <c r="Q3409" i="1"/>
  <c r="U3407" i="1"/>
  <c r="V3407" i="1" s="1"/>
  <c r="Y3403" i="1"/>
  <c r="L3396" i="1"/>
  <c r="R3392" i="1"/>
  <c r="S3392" i="1" s="1"/>
  <c r="T3392" i="1" s="1"/>
  <c r="U3385" i="1"/>
  <c r="V3385" i="1" s="1"/>
  <c r="U3383" i="1"/>
  <c r="Y3378" i="1"/>
  <c r="U3369" i="1"/>
  <c r="V3369" i="1" s="1"/>
  <c r="W3363" i="1"/>
  <c r="Y3354" i="1"/>
  <c r="L3353" i="1"/>
  <c r="U3348" i="1"/>
  <c r="V3348" i="1" s="1"/>
  <c r="R3347" i="1"/>
  <c r="S3347" i="1" s="1"/>
  <c r="T3347" i="1" s="1"/>
  <c r="L3345" i="1"/>
  <c r="Y3341" i="1"/>
  <c r="W3341" i="1"/>
  <c r="W3331" i="1"/>
  <c r="L3321" i="1"/>
  <c r="U3318" i="1"/>
  <c r="U3316" i="1"/>
  <c r="V3316" i="1" s="1"/>
  <c r="V3314" i="1"/>
  <c r="R3312" i="1"/>
  <c r="S3312" i="1" s="1"/>
  <c r="T3312" i="1" s="1"/>
  <c r="L3309" i="1"/>
  <c r="R3296" i="1"/>
  <c r="S3296" i="1" s="1"/>
  <c r="T3296" i="1" s="1"/>
  <c r="L3294" i="1"/>
  <c r="Y3291" i="1"/>
  <c r="U3291" i="1"/>
  <c r="V3291" i="1" s="1"/>
  <c r="U3289" i="1"/>
  <c r="V3289" i="1" s="1"/>
  <c r="U3284" i="1"/>
  <c r="V3284" i="1" s="1"/>
  <c r="W3284" i="1"/>
  <c r="U3281" i="1"/>
  <c r="V3281" i="1" s="1"/>
  <c r="Y3275" i="1"/>
  <c r="U3268" i="1"/>
  <c r="V3268" i="1" s="1"/>
  <c r="W3268" i="1"/>
  <c r="U3261" i="1"/>
  <c r="V3261" i="1" s="1"/>
  <c r="U3260" i="1"/>
  <c r="V3260" i="1" s="1"/>
  <c r="Y3259" i="1"/>
  <c r="W3259" i="1"/>
  <c r="L3256" i="1"/>
  <c r="V3242" i="1"/>
  <c r="L3241" i="1"/>
  <c r="L3218" i="1"/>
  <c r="R3218" i="1" s="1"/>
  <c r="S3218" i="1" s="1"/>
  <c r="T3218" i="1" s="1"/>
  <c r="L3211" i="1"/>
  <c r="Y3205" i="1"/>
  <c r="U3205" i="1"/>
  <c r="V3205" i="1" s="1"/>
  <c r="L3204" i="1"/>
  <c r="U3194" i="1"/>
  <c r="V3194" i="1" s="1"/>
  <c r="W3194" i="1"/>
  <c r="Y3194" i="1"/>
  <c r="Q3187" i="1"/>
  <c r="R3187" i="1"/>
  <c r="S3187" i="1" s="1"/>
  <c r="T3187" i="1" s="1"/>
  <c r="L3176" i="1"/>
  <c r="Q3169" i="1"/>
  <c r="U3165" i="1"/>
  <c r="V3165" i="1" s="1"/>
  <c r="Y3161" i="1"/>
  <c r="X3161" i="1"/>
  <c r="U3154" i="1"/>
  <c r="V3154" i="1" s="1"/>
  <c r="W3154" i="1"/>
  <c r="Y3154" i="1"/>
  <c r="L3150" i="1"/>
  <c r="U3138" i="1"/>
  <c r="V3138" i="1" s="1"/>
  <c r="Y3138" i="1"/>
  <c r="U3118" i="1"/>
  <c r="V3118" i="1" s="1"/>
  <c r="W3118" i="1"/>
  <c r="L3117" i="1"/>
  <c r="Q3104" i="1"/>
  <c r="R3104" i="1"/>
  <c r="S3104" i="1" s="1"/>
  <c r="T3104" i="1" s="1"/>
  <c r="W3016" i="1"/>
  <c r="U3016" i="1"/>
  <c r="V3016" i="1" s="1"/>
  <c r="L2973" i="1"/>
  <c r="Q2906" i="1"/>
  <c r="R2906" i="1"/>
  <c r="S2906" i="1" s="1"/>
  <c r="T2906" i="1" s="1"/>
  <c r="Y3229" i="1"/>
  <c r="U3229" i="1"/>
  <c r="V3229" i="1" s="1"/>
  <c r="Q3195" i="1"/>
  <c r="R3195" i="1"/>
  <c r="S3195" i="1" s="1"/>
  <c r="T3195" i="1" s="1"/>
  <c r="Q3155" i="1"/>
  <c r="R3155" i="1"/>
  <c r="S3155" i="1" s="1"/>
  <c r="T3155" i="1" s="1"/>
  <c r="Y3131" i="1"/>
  <c r="U3131" i="1"/>
  <c r="V3131" i="1" s="1"/>
  <c r="X3131" i="1"/>
  <c r="Y1957" i="1"/>
  <c r="W1957" i="1"/>
  <c r="U3554" i="1"/>
  <c r="Y3530" i="1"/>
  <c r="Y3567" i="1"/>
  <c r="L3561" i="1"/>
  <c r="Q3561" i="1" s="1"/>
  <c r="U3547" i="1"/>
  <c r="V3547" i="1" s="1"/>
  <c r="Y3546" i="1"/>
  <c r="W3531" i="1"/>
  <c r="W3530" i="1"/>
  <c r="W3506" i="1"/>
  <c r="X3505" i="1"/>
  <c r="W3504" i="1"/>
  <c r="Y3503" i="1"/>
  <c r="W3502" i="1"/>
  <c r="R3501" i="1"/>
  <c r="S3501" i="1" s="1"/>
  <c r="T3501" i="1" s="1"/>
  <c r="Y3497" i="1"/>
  <c r="R3485" i="1"/>
  <c r="S3485" i="1" s="1"/>
  <c r="T3485" i="1" s="1"/>
  <c r="Y3476" i="1"/>
  <c r="Y3474" i="1"/>
  <c r="R3469" i="1"/>
  <c r="S3469" i="1" s="1"/>
  <c r="T3469" i="1" s="1"/>
  <c r="W3468" i="1"/>
  <c r="L3468" i="1"/>
  <c r="W3451" i="1"/>
  <c r="X3450" i="1"/>
  <c r="W3442" i="1"/>
  <c r="W3427" i="1"/>
  <c r="L3420" i="1"/>
  <c r="W3410" i="1"/>
  <c r="W3387" i="1"/>
  <c r="V3379" i="1"/>
  <c r="V3373" i="1"/>
  <c r="W3370" i="1"/>
  <c r="W3364" i="1"/>
  <c r="U3363" i="1"/>
  <c r="V3363" i="1" s="1"/>
  <c r="W3358" i="1"/>
  <c r="W3357" i="1"/>
  <c r="Y3349" i="1"/>
  <c r="W3346" i="1"/>
  <c r="Y3345" i="1"/>
  <c r="L3340" i="1"/>
  <c r="L3338" i="1"/>
  <c r="W3334" i="1"/>
  <c r="U3331" i="1"/>
  <c r="V3331" i="1" s="1"/>
  <c r="X3326" i="1"/>
  <c r="X3325" i="1"/>
  <c r="W3323" i="1"/>
  <c r="Y3322" i="1"/>
  <c r="Q3314" i="1"/>
  <c r="L3310" i="1"/>
  <c r="Y3306" i="1"/>
  <c r="L3305" i="1"/>
  <c r="V3301" i="1"/>
  <c r="U3300" i="1"/>
  <c r="V3300" i="1" s="1"/>
  <c r="W3300" i="1"/>
  <c r="Y3283" i="1"/>
  <c r="U3283" i="1"/>
  <c r="V3283" i="1" s="1"/>
  <c r="V3269" i="1"/>
  <c r="L3268" i="1"/>
  <c r="L3266" i="1"/>
  <c r="R3257" i="1"/>
  <c r="S3257" i="1" s="1"/>
  <c r="T3257" i="1" s="1"/>
  <c r="Q3257" i="1"/>
  <c r="Y3254" i="1"/>
  <c r="U3254" i="1"/>
  <c r="V3254" i="1" s="1"/>
  <c r="V3245" i="1"/>
  <c r="L3242" i="1"/>
  <c r="Y3227" i="1"/>
  <c r="W3227" i="1"/>
  <c r="L3222" i="1"/>
  <c r="Q3209" i="1"/>
  <c r="V3202" i="1"/>
  <c r="L3186" i="1"/>
  <c r="Y3174" i="1"/>
  <c r="U3174" i="1"/>
  <c r="V3174" i="1" s="1"/>
  <c r="X3174" i="1"/>
  <c r="Y3163" i="1"/>
  <c r="X3163" i="1"/>
  <c r="Y3151" i="1"/>
  <c r="W3151" i="1"/>
  <c r="L3145" i="1"/>
  <c r="L3136" i="1"/>
  <c r="L3121" i="1"/>
  <c r="Q3121" i="1" s="1"/>
  <c r="Q3098" i="1"/>
  <c r="R3098" i="1"/>
  <c r="S3098" i="1" s="1"/>
  <c r="T3098" i="1" s="1"/>
  <c r="Q3091" i="1"/>
  <c r="R3091" i="1"/>
  <c r="S3091" i="1" s="1"/>
  <c r="T3091" i="1" s="1"/>
  <c r="U3039" i="1"/>
  <c r="V3039" i="1" s="1"/>
  <c r="Y3039" i="1"/>
  <c r="W3039" i="1"/>
  <c r="Y2990" i="1"/>
  <c r="X2990" i="1"/>
  <c r="Y2977" i="1"/>
  <c r="X2977" i="1"/>
  <c r="U2908" i="1"/>
  <c r="V2908" i="1" s="1"/>
  <c r="X2908" i="1"/>
  <c r="L2884" i="1"/>
  <c r="R2842" i="1"/>
  <c r="S2842" i="1" s="1"/>
  <c r="T2842" i="1" s="1"/>
  <c r="Q2842" i="1"/>
  <c r="L2818" i="1"/>
  <c r="U2813" i="1"/>
  <c r="V2813" i="1" s="1"/>
  <c r="X2813" i="1"/>
  <c r="L3302" i="1"/>
  <c r="V3302" i="1"/>
  <c r="Q3232" i="1"/>
  <c r="R3232" i="1"/>
  <c r="S3232" i="1" s="1"/>
  <c r="T3232" i="1" s="1"/>
  <c r="Y3035" i="1"/>
  <c r="X3035" i="1"/>
  <c r="Y3577" i="1"/>
  <c r="Y3572" i="1"/>
  <c r="Y3566" i="1"/>
  <c r="U3552" i="1"/>
  <c r="V3552" i="1" s="1"/>
  <c r="X3548" i="1"/>
  <c r="W3542" i="1"/>
  <c r="U3540" i="1"/>
  <c r="U3528" i="1"/>
  <c r="V3528" i="1" s="1"/>
  <c r="U3514" i="1"/>
  <c r="V3514" i="1" s="1"/>
  <c r="Q3509" i="1"/>
  <c r="W3508" i="1"/>
  <c r="U3499" i="1"/>
  <c r="V3499" i="1" s="1"/>
  <c r="R3498" i="1"/>
  <c r="S3498" i="1" s="1"/>
  <c r="T3498" i="1" s="1"/>
  <c r="X3497" i="1"/>
  <c r="L3476" i="1"/>
  <c r="X3470" i="1"/>
  <c r="U3463" i="1"/>
  <c r="V3463" i="1" s="1"/>
  <c r="Y3454" i="1"/>
  <c r="Y3437" i="1"/>
  <c r="W3431" i="1"/>
  <c r="W3426" i="1"/>
  <c r="U3425" i="1"/>
  <c r="V3425" i="1" s="1"/>
  <c r="Y3418" i="1"/>
  <c r="Y3405" i="1"/>
  <c r="U3401" i="1"/>
  <c r="V3401" i="1" s="1"/>
  <c r="U3399" i="1"/>
  <c r="W3395" i="1"/>
  <c r="Y3394" i="1"/>
  <c r="W3388" i="1"/>
  <c r="U3387" i="1"/>
  <c r="V3387" i="1" s="1"/>
  <c r="U3381" i="1"/>
  <c r="V3381" i="1" s="1"/>
  <c r="W3378" i="1"/>
  <c r="W3374" i="1"/>
  <c r="U3372" i="1"/>
  <c r="Y3371" i="1"/>
  <c r="V3364" i="1"/>
  <c r="L3361" i="1"/>
  <c r="R3361" i="1" s="1"/>
  <c r="S3361" i="1" s="1"/>
  <c r="T3361" i="1" s="1"/>
  <c r="U3357" i="1"/>
  <c r="V3357" i="1" s="1"/>
  <c r="W3354" i="1"/>
  <c r="Y3347" i="1"/>
  <c r="R3344" i="1"/>
  <c r="S3344" i="1" s="1"/>
  <c r="T3344" i="1" s="1"/>
  <c r="Y3338" i="1"/>
  <c r="L3337" i="1"/>
  <c r="V3334" i="1"/>
  <c r="W3333" i="1"/>
  <c r="W3332" i="1"/>
  <c r="W3324" i="1"/>
  <c r="U3323" i="1"/>
  <c r="V3323" i="1" s="1"/>
  <c r="V3297" i="1"/>
  <c r="U3292" i="1"/>
  <c r="V3292" i="1" s="1"/>
  <c r="W3292" i="1"/>
  <c r="L3288" i="1"/>
  <c r="L3280" i="1"/>
  <c r="Y3278" i="1"/>
  <c r="Y3277" i="1"/>
  <c r="U3277" i="1"/>
  <c r="V3277" i="1" s="1"/>
  <c r="X3270" i="1"/>
  <c r="L3267" i="1"/>
  <c r="Y3262" i="1"/>
  <c r="X3262" i="1"/>
  <c r="Y3261" i="1"/>
  <c r="R3249" i="1"/>
  <c r="S3249" i="1" s="1"/>
  <c r="T3249" i="1" s="1"/>
  <c r="Q3249" i="1"/>
  <c r="V3246" i="1"/>
  <c r="W3229" i="1"/>
  <c r="Y3223" i="1"/>
  <c r="W3223" i="1"/>
  <c r="Q3216" i="1"/>
  <c r="R3216" i="1"/>
  <c r="S3216" i="1" s="1"/>
  <c r="T3216" i="1" s="1"/>
  <c r="U3203" i="1"/>
  <c r="V3203" i="1" s="1"/>
  <c r="Q3170" i="1"/>
  <c r="U3163" i="1"/>
  <c r="V3163" i="1" s="1"/>
  <c r="U3162" i="1"/>
  <c r="V3162" i="1" s="1"/>
  <c r="Y3162" i="1"/>
  <c r="L3137" i="1"/>
  <c r="X3119" i="1"/>
  <c r="Y3119" i="1"/>
  <c r="Q3099" i="1"/>
  <c r="R3099" i="1"/>
  <c r="S3099" i="1" s="1"/>
  <c r="T3099" i="1" s="1"/>
  <c r="Q3072" i="1"/>
  <c r="R3072" i="1"/>
  <c r="S3072" i="1" s="1"/>
  <c r="T3072" i="1" s="1"/>
  <c r="Y3027" i="1"/>
  <c r="X3027" i="1"/>
  <c r="R2848" i="1"/>
  <c r="S2848" i="1" s="1"/>
  <c r="T2848" i="1" s="1"/>
  <c r="Q2848" i="1"/>
  <c r="L2843" i="1"/>
  <c r="Q2843" i="1" s="1"/>
  <c r="L3269" i="1"/>
  <c r="Q3269" i="1" s="1"/>
  <c r="U2953" i="1"/>
  <c r="V2953" i="1" s="1"/>
  <c r="W2953" i="1"/>
  <c r="Y2953" i="1"/>
  <c r="R1918" i="1"/>
  <c r="S1918" i="1" s="1"/>
  <c r="T1918" i="1" s="1"/>
  <c r="Q1918" i="1"/>
  <c r="Y3556" i="1"/>
  <c r="U3577" i="1"/>
  <c r="V3577" i="1" s="1"/>
  <c r="W3574" i="1"/>
  <c r="W3567" i="1"/>
  <c r="U3555" i="1"/>
  <c r="V3555" i="1" s="1"/>
  <c r="Y3554" i="1"/>
  <c r="W3548" i="1"/>
  <c r="W3546" i="1"/>
  <c r="Y3543" i="1"/>
  <c r="L3535" i="1"/>
  <c r="Q3535" i="1" s="1"/>
  <c r="U3529" i="1"/>
  <c r="V3529" i="1" s="1"/>
  <c r="R3517" i="1"/>
  <c r="S3517" i="1" s="1"/>
  <c r="T3517" i="1" s="1"/>
  <c r="L3511" i="1"/>
  <c r="Y3509" i="1"/>
  <c r="R3506" i="1"/>
  <c r="S3506" i="1" s="1"/>
  <c r="T3506" i="1" s="1"/>
  <c r="V3505" i="1"/>
  <c r="W3503" i="1"/>
  <c r="Y3502" i="1"/>
  <c r="L3492" i="1"/>
  <c r="R3492" i="1" s="1"/>
  <c r="S3492" i="1" s="1"/>
  <c r="T3492" i="1" s="1"/>
  <c r="Y3487" i="1"/>
  <c r="U3486" i="1"/>
  <c r="L3481" i="1"/>
  <c r="R3481" i="1" s="1"/>
  <c r="S3481" i="1" s="1"/>
  <c r="T3481" i="1" s="1"/>
  <c r="X3478" i="1"/>
  <c r="R3477" i="1"/>
  <c r="S3477" i="1" s="1"/>
  <c r="T3477" i="1" s="1"/>
  <c r="W3476" i="1"/>
  <c r="W3474" i="1"/>
  <c r="L3473" i="1"/>
  <c r="R3473" i="1" s="1"/>
  <c r="S3473" i="1" s="1"/>
  <c r="T3473" i="1" s="1"/>
  <c r="W3453" i="1"/>
  <c r="U3451" i="1"/>
  <c r="V3451" i="1" s="1"/>
  <c r="Y3441" i="1"/>
  <c r="L3436" i="1"/>
  <c r="U3433" i="1"/>
  <c r="V3433" i="1" s="1"/>
  <c r="U3427" i="1"/>
  <c r="V3427" i="1" s="1"/>
  <c r="W3419" i="1"/>
  <c r="Y3409" i="1"/>
  <c r="L3404" i="1"/>
  <c r="W3396" i="1"/>
  <c r="U3395" i="1"/>
  <c r="V3395" i="1" s="1"/>
  <c r="U3389" i="1"/>
  <c r="V3389" i="1" s="1"/>
  <c r="L3377" i="1"/>
  <c r="R3377" i="1" s="1"/>
  <c r="S3377" i="1" s="1"/>
  <c r="T3377" i="1" s="1"/>
  <c r="Y3358" i="1"/>
  <c r="V3356" i="1"/>
  <c r="L3348" i="1"/>
  <c r="Q3348" i="1" s="1"/>
  <c r="W3339" i="1"/>
  <c r="U3333" i="1"/>
  <c r="V3333" i="1" s="1"/>
  <c r="L3329" i="1"/>
  <c r="U3326" i="1"/>
  <c r="L3316" i="1"/>
  <c r="W3306" i="1"/>
  <c r="W3305" i="1"/>
  <c r="Y3298" i="1"/>
  <c r="U3298" i="1"/>
  <c r="V3298" i="1" s="1"/>
  <c r="U3293" i="1"/>
  <c r="V3293" i="1" s="1"/>
  <c r="L3292" i="1"/>
  <c r="W3279" i="1"/>
  <c r="V3278" i="1"/>
  <c r="L3273" i="1"/>
  <c r="U3270" i="1"/>
  <c r="V3270" i="1" s="1"/>
  <c r="Y3269" i="1"/>
  <c r="W3269" i="1"/>
  <c r="L3260" i="1"/>
  <c r="Q3251" i="1"/>
  <c r="R3251" i="1"/>
  <c r="S3251" i="1" s="1"/>
  <c r="T3251" i="1" s="1"/>
  <c r="Y3235" i="1"/>
  <c r="W3235" i="1"/>
  <c r="W3230" i="1"/>
  <c r="L3219" i="1"/>
  <c r="V3214" i="1"/>
  <c r="W3190" i="1"/>
  <c r="Y3189" i="1"/>
  <c r="U3189" i="1"/>
  <c r="V3189" i="1" s="1"/>
  <c r="L3188" i="1"/>
  <c r="Q3188" i="1" s="1"/>
  <c r="Y3171" i="1"/>
  <c r="U3171" i="1"/>
  <c r="V3171" i="1" s="1"/>
  <c r="X3171" i="1"/>
  <c r="U3166" i="1"/>
  <c r="V3166" i="1" s="1"/>
  <c r="Q3130" i="1"/>
  <c r="L3122" i="1"/>
  <c r="Y3107" i="1"/>
  <c r="U3107" i="1"/>
  <c r="V3107" i="1" s="1"/>
  <c r="X3107" i="1"/>
  <c r="U3082" i="1"/>
  <c r="V3082" i="1" s="1"/>
  <c r="W3082" i="1"/>
  <c r="Y3082" i="1"/>
  <c r="L3081" i="1"/>
  <c r="Q3081" i="1" s="1"/>
  <c r="L3048" i="1"/>
  <c r="X3023" i="1"/>
  <c r="Y3023" i="1"/>
  <c r="L2948" i="1"/>
  <c r="L2926" i="1"/>
  <c r="V2926" i="1"/>
  <c r="U2891" i="1"/>
  <c r="V2891" i="1" s="1"/>
  <c r="X2891" i="1"/>
  <c r="Y3325" i="1"/>
  <c r="U3321" i="1"/>
  <c r="V3321" i="1" s="1"/>
  <c r="U3313" i="1"/>
  <c r="V3313" i="1" s="1"/>
  <c r="U3305" i="1"/>
  <c r="V3305" i="1" s="1"/>
  <c r="Y3301" i="1"/>
  <c r="Y3299" i="1"/>
  <c r="Y3286" i="1"/>
  <c r="Y3285" i="1"/>
  <c r="L3244" i="1"/>
  <c r="Y3239" i="1"/>
  <c r="Y3231" i="1"/>
  <c r="Q3226" i="1"/>
  <c r="Y3222" i="1"/>
  <c r="U3220" i="1"/>
  <c r="V3220" i="1" s="1"/>
  <c r="W3218" i="1"/>
  <c r="Y3214" i="1"/>
  <c r="U3212" i="1"/>
  <c r="V3212" i="1" s="1"/>
  <c r="W3210" i="1"/>
  <c r="L3196" i="1"/>
  <c r="Q3196" i="1" s="1"/>
  <c r="X3179" i="1"/>
  <c r="Y3173" i="1"/>
  <c r="U3170" i="1"/>
  <c r="V3170" i="1" s="1"/>
  <c r="W3166" i="1"/>
  <c r="W3165" i="1"/>
  <c r="U3161" i="1"/>
  <c r="V3161" i="1" s="1"/>
  <c r="L3156" i="1"/>
  <c r="Y3150" i="1"/>
  <c r="U3148" i="1"/>
  <c r="V3148" i="1" s="1"/>
  <c r="Y3147" i="1"/>
  <c r="W3139" i="1"/>
  <c r="Y3137" i="1"/>
  <c r="Y3134" i="1"/>
  <c r="U3133" i="1"/>
  <c r="V3133" i="1" s="1"/>
  <c r="U3130" i="1"/>
  <c r="V3130" i="1" s="1"/>
  <c r="Y3127" i="1"/>
  <c r="W3126" i="1"/>
  <c r="W3125" i="1"/>
  <c r="U3119" i="1"/>
  <c r="V3119" i="1" s="1"/>
  <c r="L3116" i="1"/>
  <c r="Y3113" i="1"/>
  <c r="W3111" i="1"/>
  <c r="Y3110" i="1"/>
  <c r="U3109" i="1"/>
  <c r="V3109" i="1" s="1"/>
  <c r="U3106" i="1"/>
  <c r="V3106" i="1" s="1"/>
  <c r="Y3103" i="1"/>
  <c r="W3102" i="1"/>
  <c r="W3101" i="1"/>
  <c r="Y3095" i="1"/>
  <c r="W3094" i="1"/>
  <c r="W3093" i="1"/>
  <c r="W3092" i="1"/>
  <c r="Y3090" i="1"/>
  <c r="L3089" i="1"/>
  <c r="Q3089" i="1" s="1"/>
  <c r="W3083" i="1"/>
  <c r="W3077" i="1"/>
  <c r="Y3075" i="1"/>
  <c r="X3073" i="1"/>
  <c r="W3069" i="1"/>
  <c r="R3067" i="1"/>
  <c r="S3067" i="1" s="1"/>
  <c r="T3067" i="1" s="1"/>
  <c r="R3064" i="1"/>
  <c r="S3064" i="1" s="1"/>
  <c r="T3064" i="1" s="1"/>
  <c r="U3062" i="1"/>
  <c r="V3062" i="1" s="1"/>
  <c r="R3059" i="1"/>
  <c r="S3059" i="1" s="1"/>
  <c r="T3059" i="1" s="1"/>
  <c r="U3049" i="1"/>
  <c r="V3049" i="1" s="1"/>
  <c r="R3043" i="1"/>
  <c r="S3043" i="1" s="1"/>
  <c r="T3043" i="1" s="1"/>
  <c r="Y3041" i="1"/>
  <c r="X3041" i="1"/>
  <c r="U3035" i="1"/>
  <c r="V3035" i="1" s="1"/>
  <c r="L3033" i="1"/>
  <c r="Q3033" i="1" s="1"/>
  <c r="W3029" i="1"/>
  <c r="U3028" i="1"/>
  <c r="V3028" i="1" s="1"/>
  <c r="R3026" i="1"/>
  <c r="S3026" i="1" s="1"/>
  <c r="T3026" i="1" s="1"/>
  <c r="Q3019" i="1"/>
  <c r="R3019" i="1"/>
  <c r="S3019" i="1" s="1"/>
  <c r="T3019" i="1" s="1"/>
  <c r="L3014" i="1"/>
  <c r="R3014" i="1" s="1"/>
  <c r="S3014" i="1" s="1"/>
  <c r="T3014" i="1" s="1"/>
  <c r="W3012" i="1"/>
  <c r="Y3009" i="1"/>
  <c r="U2978" i="1"/>
  <c r="V2978" i="1" s="1"/>
  <c r="Y2978" i="1"/>
  <c r="U2944" i="1"/>
  <c r="V2944" i="1" s="1"/>
  <c r="W2944" i="1"/>
  <c r="L2931" i="1"/>
  <c r="V2922" i="1"/>
  <c r="L2915" i="1"/>
  <c r="X2909" i="1"/>
  <c r="X2897" i="1"/>
  <c r="Y2897" i="1"/>
  <c r="L2896" i="1"/>
  <c r="L2894" i="1"/>
  <c r="L2880" i="1"/>
  <c r="U2862" i="1"/>
  <c r="V2862" i="1" s="1"/>
  <c r="X2862" i="1"/>
  <c r="Y2846" i="1"/>
  <c r="U2846" i="1"/>
  <c r="W2846" i="1"/>
  <c r="Y2837" i="1"/>
  <c r="U2837" i="1"/>
  <c r="V2837" i="1" s="1"/>
  <c r="W2837" i="1"/>
  <c r="X2825" i="1"/>
  <c r="Y2825" i="1"/>
  <c r="L2735" i="1"/>
  <c r="Q2727" i="1"/>
  <c r="R2727" i="1"/>
  <c r="S2727" i="1" s="1"/>
  <c r="T2727" i="1" s="1"/>
  <c r="V2688" i="1"/>
  <c r="R2680" i="1"/>
  <c r="S2680" i="1" s="1"/>
  <c r="T2680" i="1" s="1"/>
  <c r="Q2680" i="1"/>
  <c r="V2672" i="1"/>
  <c r="L2663" i="1"/>
  <c r="Q2663" i="1" s="1"/>
  <c r="L2652" i="1"/>
  <c r="R2652" i="1" s="1"/>
  <c r="S2652" i="1" s="1"/>
  <c r="T2652" i="1" s="1"/>
  <c r="V2649" i="1"/>
  <c r="Q2601" i="1"/>
  <c r="R2601" i="1"/>
  <c r="S2601" i="1" s="1"/>
  <c r="T2601" i="1" s="1"/>
  <c r="U2599" i="1"/>
  <c r="W2599" i="1"/>
  <c r="Y2599" i="1"/>
  <c r="U2555" i="1"/>
  <c r="V2555" i="1" s="1"/>
  <c r="W2555" i="1"/>
  <c r="Y2555" i="1"/>
  <c r="Q2529" i="1"/>
  <c r="R2529" i="1"/>
  <c r="S2529" i="1" s="1"/>
  <c r="T2529" i="1" s="1"/>
  <c r="L2522" i="1"/>
  <c r="Q2522" i="1" s="1"/>
  <c r="U2515" i="1"/>
  <c r="V2515" i="1" s="1"/>
  <c r="X2507" i="1"/>
  <c r="Y2507" i="1"/>
  <c r="Q2491" i="1"/>
  <c r="R2491" i="1"/>
  <c r="S2491" i="1" s="1"/>
  <c r="T2491" i="1" s="1"/>
  <c r="Q2481" i="1"/>
  <c r="R2481" i="1"/>
  <c r="S2481" i="1" s="1"/>
  <c r="T2481" i="1" s="1"/>
  <c r="Y2443" i="1"/>
  <c r="U2443" i="1"/>
  <c r="V2443" i="1" s="1"/>
  <c r="W2443" i="1"/>
  <c r="Y2433" i="1"/>
  <c r="X2433" i="1"/>
  <c r="Y2412" i="1"/>
  <c r="U2412" i="1"/>
  <c r="V2412" i="1" s="1"/>
  <c r="W2412" i="1"/>
  <c r="L2377" i="1"/>
  <c r="U3218" i="1"/>
  <c r="V3218" i="1" s="1"/>
  <c r="U3210" i="1"/>
  <c r="V3210" i="1" s="1"/>
  <c r="Y3206" i="1"/>
  <c r="V3204" i="1"/>
  <c r="Y3203" i="1"/>
  <c r="Y3190" i="1"/>
  <c r="V3188" i="1"/>
  <c r="Y3187" i="1"/>
  <c r="X3182" i="1"/>
  <c r="X3181" i="1"/>
  <c r="Y3177" i="1"/>
  <c r="W3169" i="1"/>
  <c r="Y3153" i="1"/>
  <c r="U3146" i="1"/>
  <c r="V3146" i="1" s="1"/>
  <c r="W3141" i="1"/>
  <c r="V3124" i="1"/>
  <c r="Y3123" i="1"/>
  <c r="Y3099" i="1"/>
  <c r="V3076" i="1"/>
  <c r="U3070" i="1"/>
  <c r="V3070" i="1" s="1"/>
  <c r="V3068" i="1"/>
  <c r="Y3067" i="1"/>
  <c r="W3066" i="1"/>
  <c r="W3058" i="1"/>
  <c r="Y3057" i="1"/>
  <c r="U3055" i="1"/>
  <c r="V3055" i="1" s="1"/>
  <c r="W3055" i="1"/>
  <c r="U3036" i="1"/>
  <c r="V3036" i="1" s="1"/>
  <c r="W3036" i="1"/>
  <c r="U3034" i="1"/>
  <c r="V3034" i="1" s="1"/>
  <c r="Y3034" i="1"/>
  <c r="X3000" i="1"/>
  <c r="Y3000" i="1"/>
  <c r="L2987" i="1"/>
  <c r="Y2972" i="1"/>
  <c r="X2925" i="1"/>
  <c r="Y2892" i="1"/>
  <c r="U2892" i="1"/>
  <c r="V2892" i="1" s="1"/>
  <c r="W2892" i="1"/>
  <c r="Y2885" i="1"/>
  <c r="U2885" i="1"/>
  <c r="V2885" i="1" s="1"/>
  <c r="W2885" i="1"/>
  <c r="U2874" i="1"/>
  <c r="V2874" i="1" s="1"/>
  <c r="Y2874" i="1"/>
  <c r="R2856" i="1"/>
  <c r="S2856" i="1" s="1"/>
  <c r="T2856" i="1" s="1"/>
  <c r="Q2856" i="1"/>
  <c r="U2814" i="1"/>
  <c r="V2814" i="1" s="1"/>
  <c r="X2814" i="1"/>
  <c r="L2788" i="1"/>
  <c r="L2762" i="1"/>
  <c r="L2759" i="1"/>
  <c r="U2736" i="1"/>
  <c r="V2736" i="1" s="1"/>
  <c r="W2736" i="1"/>
  <c r="Y2736" i="1"/>
  <c r="X2733" i="1"/>
  <c r="U2733" i="1"/>
  <c r="V2733" i="1" s="1"/>
  <c r="Y2733" i="1"/>
  <c r="L2688" i="1"/>
  <c r="L2678" i="1"/>
  <c r="Q2678" i="1" s="1"/>
  <c r="L2672" i="1"/>
  <c r="L2670" i="1"/>
  <c r="W2668" i="1"/>
  <c r="Y2668" i="1"/>
  <c r="R2640" i="1"/>
  <c r="S2640" i="1" s="1"/>
  <c r="T2640" i="1" s="1"/>
  <c r="Q2640" i="1"/>
  <c r="R2599" i="1"/>
  <c r="S2599" i="1" s="1"/>
  <c r="T2599" i="1" s="1"/>
  <c r="Q2599" i="1"/>
  <c r="W2582" i="1"/>
  <c r="Y2582" i="1"/>
  <c r="U2579" i="1"/>
  <c r="V2579" i="1" s="1"/>
  <c r="W2579" i="1"/>
  <c r="Y2579" i="1"/>
  <c r="U2523" i="1"/>
  <c r="V2523" i="1" s="1"/>
  <c r="W2523" i="1"/>
  <c r="Y2523" i="1"/>
  <c r="U2507" i="1"/>
  <c r="V2507" i="1" s="1"/>
  <c r="U2497" i="1"/>
  <c r="V2497" i="1" s="1"/>
  <c r="W2497" i="1"/>
  <c r="W2482" i="1"/>
  <c r="Y2482" i="1"/>
  <c r="Y2386" i="1"/>
  <c r="W2386" i="1"/>
  <c r="L2382" i="1"/>
  <c r="U2379" i="1"/>
  <c r="V2379" i="1" s="1"/>
  <c r="W2379" i="1"/>
  <c r="Y2379" i="1"/>
  <c r="V3122" i="1"/>
  <c r="U3057" i="1"/>
  <c r="V3057" i="1" s="1"/>
  <c r="W3057" i="1"/>
  <c r="U3050" i="1"/>
  <c r="V3050" i="1" s="1"/>
  <c r="W3050" i="1"/>
  <c r="U3044" i="1"/>
  <c r="V3044" i="1" s="1"/>
  <c r="W3044" i="1"/>
  <c r="U3037" i="1"/>
  <c r="V3037" i="1" s="1"/>
  <c r="W3037" i="1"/>
  <c r="L3036" i="1"/>
  <c r="R3036" i="1" s="1"/>
  <c r="S3036" i="1" s="1"/>
  <c r="T3036" i="1" s="1"/>
  <c r="U3011" i="1"/>
  <c r="W3011" i="1"/>
  <c r="R3008" i="1"/>
  <c r="S3008" i="1" s="1"/>
  <c r="T3008" i="1" s="1"/>
  <c r="Q3008" i="1"/>
  <c r="Y3005" i="1"/>
  <c r="U3005" i="1"/>
  <c r="X3001" i="1"/>
  <c r="Y3001" i="1"/>
  <c r="Q2994" i="1"/>
  <c r="R2994" i="1"/>
  <c r="S2994" i="1" s="1"/>
  <c r="T2994" i="1" s="1"/>
  <c r="U2980" i="1"/>
  <c r="V2980" i="1" s="1"/>
  <c r="W2980" i="1"/>
  <c r="U2947" i="1"/>
  <c r="X2947" i="1"/>
  <c r="U2946" i="1"/>
  <c r="V2946" i="1" s="1"/>
  <c r="Y2946" i="1"/>
  <c r="R2936" i="1"/>
  <c r="S2936" i="1" s="1"/>
  <c r="T2936" i="1" s="1"/>
  <c r="Q2936" i="1"/>
  <c r="U2898" i="1"/>
  <c r="V2898" i="1" s="1"/>
  <c r="Y2898" i="1"/>
  <c r="Q2890" i="1"/>
  <c r="R2890" i="1"/>
  <c r="S2890" i="1" s="1"/>
  <c r="T2890" i="1" s="1"/>
  <c r="L2885" i="1"/>
  <c r="U2883" i="1"/>
  <c r="V2883" i="1" s="1"/>
  <c r="X2883" i="1"/>
  <c r="W2882" i="1"/>
  <c r="Y2882" i="1"/>
  <c r="U2826" i="1"/>
  <c r="V2826" i="1" s="1"/>
  <c r="X2826" i="1"/>
  <c r="Y2826" i="1"/>
  <c r="L2774" i="1"/>
  <c r="X2767" i="1"/>
  <c r="U2767" i="1"/>
  <c r="V2767" i="1" s="1"/>
  <c r="X2760" i="1"/>
  <c r="U2760" i="1"/>
  <c r="V2760" i="1" s="1"/>
  <c r="Y2760" i="1"/>
  <c r="L2701" i="1"/>
  <c r="Q2701" i="1" s="1"/>
  <c r="W2684" i="1"/>
  <c r="Y2684" i="1"/>
  <c r="L2675" i="1"/>
  <c r="Q2675" i="1" s="1"/>
  <c r="W2644" i="1"/>
  <c r="Y2644" i="1"/>
  <c r="R2625" i="1"/>
  <c r="S2625" i="1" s="1"/>
  <c r="T2625" i="1" s="1"/>
  <c r="Q2625" i="1"/>
  <c r="L2613" i="1"/>
  <c r="Y2565" i="1"/>
  <c r="U2565" i="1"/>
  <c r="V2565" i="1" s="1"/>
  <c r="W2530" i="1"/>
  <c r="Y2530" i="1"/>
  <c r="Q2507" i="1"/>
  <c r="R2507" i="1"/>
  <c r="S2507" i="1" s="1"/>
  <c r="T2507" i="1" s="1"/>
  <c r="R2482" i="1"/>
  <c r="S2482" i="1" s="1"/>
  <c r="T2482" i="1" s="1"/>
  <c r="Q2482" i="1"/>
  <c r="Y2449" i="1"/>
  <c r="X2449" i="1"/>
  <c r="Q2393" i="1"/>
  <c r="R2393" i="1"/>
  <c r="S2393" i="1" s="1"/>
  <c r="T2393" i="1" s="1"/>
  <c r="R2210" i="1"/>
  <c r="S2210" i="1" s="1"/>
  <c r="T2210" i="1" s="1"/>
  <c r="Q2210" i="1"/>
  <c r="Q2209" i="1"/>
  <c r="R2209" i="1"/>
  <c r="S2209" i="1" s="1"/>
  <c r="T2209" i="1" s="1"/>
  <c r="R2178" i="1"/>
  <c r="S2178" i="1" s="1"/>
  <c r="T2178" i="1" s="1"/>
  <c r="Q2178" i="1"/>
  <c r="V3243" i="1"/>
  <c r="Y3242" i="1"/>
  <c r="Y3207" i="1"/>
  <c r="V3195" i="1"/>
  <c r="U3193" i="1"/>
  <c r="V3193" i="1" s="1"/>
  <c r="Y3191" i="1"/>
  <c r="U3182" i="1"/>
  <c r="V3182" i="1" s="1"/>
  <c r="Y3169" i="1"/>
  <c r="Y3165" i="1"/>
  <c r="V3155" i="1"/>
  <c r="Y3142" i="1"/>
  <c r="U3140" i="1"/>
  <c r="V3140" i="1" s="1"/>
  <c r="Y3139" i="1"/>
  <c r="V3115" i="1"/>
  <c r="Y3114" i="1"/>
  <c r="V3111" i="1"/>
  <c r="Y3097" i="1"/>
  <c r="Y3086" i="1"/>
  <c r="U3085" i="1"/>
  <c r="V3085" i="1" s="1"/>
  <c r="U3084" i="1"/>
  <c r="V3084" i="1" s="1"/>
  <c r="Y3083" i="1"/>
  <c r="R3080" i="1"/>
  <c r="S3080" i="1" s="1"/>
  <c r="T3080" i="1" s="1"/>
  <c r="Y3078" i="1"/>
  <c r="X3078" i="1"/>
  <c r="U3074" i="1"/>
  <c r="V3074" i="1" s="1"/>
  <c r="U3073" i="1"/>
  <c r="V3073" i="1" s="1"/>
  <c r="L3069" i="1"/>
  <c r="Q3069" i="1" s="1"/>
  <c r="L3049" i="1"/>
  <c r="Q3049" i="1" s="1"/>
  <c r="U3046" i="1"/>
  <c r="V3046" i="1" s="1"/>
  <c r="U3045" i="1"/>
  <c r="V3045" i="1" s="1"/>
  <c r="W3045" i="1"/>
  <c r="U3042" i="1"/>
  <c r="V3042" i="1" s="1"/>
  <c r="Y3042" i="1"/>
  <c r="L3040" i="1"/>
  <c r="U3038" i="1"/>
  <c r="V3038" i="1" s="1"/>
  <c r="L3035" i="1"/>
  <c r="Y3030" i="1"/>
  <c r="X3030" i="1"/>
  <c r="L3029" i="1"/>
  <c r="L3028" i="1"/>
  <c r="Y2993" i="1"/>
  <c r="W2992" i="1"/>
  <c r="U2992" i="1"/>
  <c r="V2992" i="1" s="1"/>
  <c r="R2986" i="1"/>
  <c r="S2986" i="1" s="1"/>
  <c r="T2986" i="1" s="1"/>
  <c r="Q2986" i="1"/>
  <c r="R2980" i="1"/>
  <c r="S2980" i="1" s="1"/>
  <c r="T2980" i="1" s="1"/>
  <c r="Q2980" i="1"/>
  <c r="L2979" i="1"/>
  <c r="Q2979" i="1" s="1"/>
  <c r="L2974" i="1"/>
  <c r="R2974" i="1" s="1"/>
  <c r="S2974" i="1" s="1"/>
  <c r="T2974" i="1" s="1"/>
  <c r="U2972" i="1"/>
  <c r="V2972" i="1" s="1"/>
  <c r="W2972" i="1"/>
  <c r="L2957" i="1"/>
  <c r="L2954" i="1"/>
  <c r="Q2937" i="1"/>
  <c r="R2937" i="1"/>
  <c r="S2937" i="1" s="1"/>
  <c r="T2937" i="1" s="1"/>
  <c r="Y2934" i="1"/>
  <c r="U2934" i="1"/>
  <c r="V2934" i="1" s="1"/>
  <c r="R2928" i="1"/>
  <c r="S2928" i="1" s="1"/>
  <c r="T2928" i="1" s="1"/>
  <c r="Q2928" i="1"/>
  <c r="Q2874" i="1"/>
  <c r="R2874" i="1"/>
  <c r="S2874" i="1" s="1"/>
  <c r="T2874" i="1" s="1"/>
  <c r="L2844" i="1"/>
  <c r="Y2838" i="1"/>
  <c r="U2838" i="1"/>
  <c r="V2838" i="1" s="1"/>
  <c r="W2838" i="1"/>
  <c r="U2835" i="1"/>
  <c r="V2835" i="1" s="1"/>
  <c r="X2835" i="1"/>
  <c r="R2832" i="1"/>
  <c r="S2832" i="1" s="1"/>
  <c r="T2832" i="1" s="1"/>
  <c r="Q2832" i="1"/>
  <c r="U2811" i="1"/>
  <c r="V2811" i="1" s="1"/>
  <c r="X2811" i="1"/>
  <c r="U2734" i="1"/>
  <c r="W2734" i="1"/>
  <c r="Y2734" i="1"/>
  <c r="L2730" i="1"/>
  <c r="L2704" i="1"/>
  <c r="U2676" i="1"/>
  <c r="V2676" i="1" s="1"/>
  <c r="X2676" i="1"/>
  <c r="Y2676" i="1"/>
  <c r="R2656" i="1"/>
  <c r="S2656" i="1" s="1"/>
  <c r="T2656" i="1" s="1"/>
  <c r="Q2656" i="1"/>
  <c r="L2595" i="1"/>
  <c r="Q2595" i="1" s="1"/>
  <c r="W2593" i="1"/>
  <c r="Y2593" i="1"/>
  <c r="U2583" i="1"/>
  <c r="W2583" i="1"/>
  <c r="Q2553" i="1"/>
  <c r="R2553" i="1"/>
  <c r="S2553" i="1" s="1"/>
  <c r="T2553" i="1" s="1"/>
  <c r="Q2530" i="1"/>
  <c r="R2530" i="1"/>
  <c r="S2530" i="1" s="1"/>
  <c r="T2530" i="1" s="1"/>
  <c r="R2506" i="1"/>
  <c r="S2506" i="1" s="1"/>
  <c r="T2506" i="1" s="1"/>
  <c r="Q2506" i="1"/>
  <c r="W2498" i="1"/>
  <c r="Y2498" i="1"/>
  <c r="L2465" i="1"/>
  <c r="U2394" i="1"/>
  <c r="V2394" i="1" s="1"/>
  <c r="X2394" i="1"/>
  <c r="Y2394" i="1"/>
  <c r="V3198" i="1"/>
  <c r="V3197" i="1"/>
  <c r="V3158" i="1"/>
  <c r="V3157" i="1"/>
  <c r="L3124" i="1"/>
  <c r="L3113" i="1"/>
  <c r="Q3113" i="1" s="1"/>
  <c r="L3100" i="1"/>
  <c r="Q3100" i="1" s="1"/>
  <c r="L3076" i="1"/>
  <c r="Q3076" i="1" s="1"/>
  <c r="L3068" i="1"/>
  <c r="L3041" i="1"/>
  <c r="Q3041" i="1" s="1"/>
  <c r="L3034" i="1"/>
  <c r="L3025" i="1"/>
  <c r="Q3025" i="1" s="1"/>
  <c r="L3024" i="1"/>
  <c r="U3018" i="1"/>
  <c r="V3018" i="1" s="1"/>
  <c r="W3018" i="1"/>
  <c r="U2994" i="1"/>
  <c r="V2994" i="1" s="1"/>
  <c r="L2988" i="1"/>
  <c r="W2966" i="1"/>
  <c r="U2966" i="1"/>
  <c r="V2966" i="1" s="1"/>
  <c r="V2954" i="1"/>
  <c r="U2938" i="1"/>
  <c r="V2938" i="1" s="1"/>
  <c r="Y2938" i="1"/>
  <c r="L2923" i="1"/>
  <c r="L2920" i="1"/>
  <c r="Y2893" i="1"/>
  <c r="U2893" i="1"/>
  <c r="V2893" i="1" s="1"/>
  <c r="W2893" i="1"/>
  <c r="L2892" i="1"/>
  <c r="L2888" i="1"/>
  <c r="Y2886" i="1"/>
  <c r="U2886" i="1"/>
  <c r="V2886" i="1" s="1"/>
  <c r="W2886" i="1"/>
  <c r="L2867" i="1"/>
  <c r="L2866" i="1"/>
  <c r="U2860" i="1"/>
  <c r="V2860" i="1" s="1"/>
  <c r="X2860" i="1"/>
  <c r="Q2858" i="1"/>
  <c r="R2858" i="1"/>
  <c r="S2858" i="1" s="1"/>
  <c r="T2858" i="1" s="1"/>
  <c r="U2852" i="1"/>
  <c r="V2852" i="1" s="1"/>
  <c r="X2852" i="1"/>
  <c r="Q2826" i="1"/>
  <c r="R2826" i="1"/>
  <c r="S2826" i="1" s="1"/>
  <c r="T2826" i="1" s="1"/>
  <c r="Q2819" i="1"/>
  <c r="R2819" i="1"/>
  <c r="S2819" i="1" s="1"/>
  <c r="T2819" i="1" s="1"/>
  <c r="X2793" i="1"/>
  <c r="Y2793" i="1"/>
  <c r="L2781" i="1"/>
  <c r="Q2749" i="1"/>
  <c r="R2749" i="1"/>
  <c r="S2749" i="1" s="1"/>
  <c r="T2749" i="1" s="1"/>
  <c r="U2697" i="1"/>
  <c r="V2697" i="1" s="1"/>
  <c r="X2697" i="1"/>
  <c r="Y2697" i="1"/>
  <c r="U2689" i="1"/>
  <c r="W2689" i="1"/>
  <c r="Y2689" i="1"/>
  <c r="U2669" i="1"/>
  <c r="V2669" i="1" s="1"/>
  <c r="W2669" i="1"/>
  <c r="Y2669" i="1"/>
  <c r="L2664" i="1"/>
  <c r="L2662" i="1"/>
  <c r="L2659" i="1"/>
  <c r="Q2659" i="1" s="1"/>
  <c r="L2653" i="1"/>
  <c r="Q2653" i="1" s="1"/>
  <c r="R2632" i="1"/>
  <c r="S2632" i="1" s="1"/>
  <c r="T2632" i="1" s="1"/>
  <c r="Q2632" i="1"/>
  <c r="U2614" i="1"/>
  <c r="V2614" i="1" s="1"/>
  <c r="W2614" i="1"/>
  <c r="Y2614" i="1"/>
  <c r="R2603" i="1"/>
  <c r="S2603" i="1" s="1"/>
  <c r="T2603" i="1" s="1"/>
  <c r="Q2603" i="1"/>
  <c r="Q2593" i="1"/>
  <c r="R2593" i="1"/>
  <c r="S2593" i="1" s="1"/>
  <c r="T2593" i="1" s="1"/>
  <c r="Y2557" i="1"/>
  <c r="U2557" i="1"/>
  <c r="Y2543" i="1"/>
  <c r="X2543" i="1"/>
  <c r="L2542" i="1"/>
  <c r="Q2521" i="1"/>
  <c r="R2521" i="1"/>
  <c r="S2521" i="1" s="1"/>
  <c r="T2521" i="1" s="1"/>
  <c r="R2498" i="1"/>
  <c r="S2498" i="1" s="1"/>
  <c r="T2498" i="1" s="1"/>
  <c r="Q2498" i="1"/>
  <c r="U2400" i="1"/>
  <c r="V2400" i="1" s="1"/>
  <c r="W2400" i="1"/>
  <c r="Y2400" i="1"/>
  <c r="Q2305" i="1"/>
  <c r="R2305" i="1"/>
  <c r="S2305" i="1" s="1"/>
  <c r="T2305" i="1" s="1"/>
  <c r="Y2301" i="1"/>
  <c r="W2301" i="1"/>
  <c r="L2289" i="1"/>
  <c r="U3308" i="1"/>
  <c r="V3308" i="1" s="1"/>
  <c r="Y3307" i="1"/>
  <c r="Y3263" i="1"/>
  <c r="Q3258" i="1"/>
  <c r="Y3253" i="1"/>
  <c r="Y3251" i="1"/>
  <c r="Y3246" i="1"/>
  <c r="U3244" i="1"/>
  <c r="V3244" i="1" s="1"/>
  <c r="W3242" i="1"/>
  <c r="R3235" i="1"/>
  <c r="S3235" i="1" s="1"/>
  <c r="T3235" i="1" s="1"/>
  <c r="R3227" i="1"/>
  <c r="S3227" i="1" s="1"/>
  <c r="T3227" i="1" s="1"/>
  <c r="L3225" i="1"/>
  <c r="W3219" i="1"/>
  <c r="L3217" i="1"/>
  <c r="W3211" i="1"/>
  <c r="X3203" i="1"/>
  <c r="R3200" i="1"/>
  <c r="S3200" i="1" s="1"/>
  <c r="T3200" i="1" s="1"/>
  <c r="Y3198" i="1"/>
  <c r="U3196" i="1"/>
  <c r="V3196" i="1" s="1"/>
  <c r="Y3195" i="1"/>
  <c r="X3187" i="1"/>
  <c r="Y3185" i="1"/>
  <c r="Y3181" i="1"/>
  <c r="L3177" i="1"/>
  <c r="L3164" i="1"/>
  <c r="R3160" i="1"/>
  <c r="S3160" i="1" s="1"/>
  <c r="T3160" i="1" s="1"/>
  <c r="Y3158" i="1"/>
  <c r="U3156" i="1"/>
  <c r="V3156" i="1" s="1"/>
  <c r="Y3155" i="1"/>
  <c r="L3153" i="1"/>
  <c r="Y3145" i="1"/>
  <c r="Y3143" i="1"/>
  <c r="R3138" i="1"/>
  <c r="S3138" i="1" s="1"/>
  <c r="T3138" i="1" s="1"/>
  <c r="X3123" i="1"/>
  <c r="Y3121" i="1"/>
  <c r="U3116" i="1"/>
  <c r="V3116" i="1" s="1"/>
  <c r="Y3115" i="1"/>
  <c r="W3114" i="1"/>
  <c r="X3099" i="1"/>
  <c r="U3098" i="1"/>
  <c r="V3098" i="1" s="1"/>
  <c r="L3092" i="1"/>
  <c r="U3089" i="1"/>
  <c r="V3089" i="1" s="1"/>
  <c r="U3087" i="1"/>
  <c r="V3087" i="1" s="1"/>
  <c r="Y3081" i="1"/>
  <c r="X3075" i="1"/>
  <c r="Y3074" i="1"/>
  <c r="Y3068" i="1"/>
  <c r="X3067" i="1"/>
  <c r="Y3060" i="1"/>
  <c r="X3059" i="1"/>
  <c r="L3057" i="1"/>
  <c r="Q3057" i="1" s="1"/>
  <c r="Y3050" i="1"/>
  <c r="W3035" i="1"/>
  <c r="W3034" i="1"/>
  <c r="Y3028" i="1"/>
  <c r="U3027" i="1"/>
  <c r="V3027" i="1" s="1"/>
  <c r="Y3026" i="1"/>
  <c r="Q3010" i="1"/>
  <c r="R3010" i="1"/>
  <c r="S3010" i="1" s="1"/>
  <c r="T3010" i="1" s="1"/>
  <c r="U2970" i="1"/>
  <c r="V2970" i="1" s="1"/>
  <c r="W2970" i="1"/>
  <c r="Y2970" i="1"/>
  <c r="U2962" i="1"/>
  <c r="V2962" i="1" s="1"/>
  <c r="U2955" i="1"/>
  <c r="X2955" i="1"/>
  <c r="X2940" i="1"/>
  <c r="U2930" i="1"/>
  <c r="V2930" i="1" s="1"/>
  <c r="W2930" i="1"/>
  <c r="Y2930" i="1"/>
  <c r="U2914" i="1"/>
  <c r="V2914" i="1" s="1"/>
  <c r="X2914" i="1"/>
  <c r="L2912" i="1"/>
  <c r="L2893" i="1"/>
  <c r="X2890" i="1"/>
  <c r="Y2890" i="1"/>
  <c r="Y2889" i="1"/>
  <c r="R2872" i="1"/>
  <c r="S2872" i="1" s="1"/>
  <c r="T2872" i="1" s="1"/>
  <c r="Q2872" i="1"/>
  <c r="Q2850" i="1"/>
  <c r="R2850" i="1"/>
  <c r="S2850" i="1" s="1"/>
  <c r="T2850" i="1" s="1"/>
  <c r="Y2836" i="1"/>
  <c r="U2836" i="1"/>
  <c r="V2836" i="1" s="1"/>
  <c r="W2836" i="1"/>
  <c r="U2812" i="1"/>
  <c r="V2812" i="1" s="1"/>
  <c r="X2812" i="1"/>
  <c r="L2789" i="1"/>
  <c r="Q2789" i="1" s="1"/>
  <c r="Q2786" i="1"/>
  <c r="R2786" i="1"/>
  <c r="S2786" i="1" s="1"/>
  <c r="T2786" i="1" s="1"/>
  <c r="U2761" i="1"/>
  <c r="V2761" i="1" s="1"/>
  <c r="Y2761" i="1"/>
  <c r="R2751" i="1"/>
  <c r="S2751" i="1" s="1"/>
  <c r="T2751" i="1" s="1"/>
  <c r="R2720" i="1"/>
  <c r="S2720" i="1" s="1"/>
  <c r="T2720" i="1" s="1"/>
  <c r="Q2720" i="1"/>
  <c r="V2702" i="1"/>
  <c r="L2687" i="1"/>
  <c r="U2685" i="1"/>
  <c r="V2685" i="1" s="1"/>
  <c r="W2685" i="1"/>
  <c r="Y2685" i="1"/>
  <c r="L2679" i="1"/>
  <c r="Q2679" i="1" s="1"/>
  <c r="U2677" i="1"/>
  <c r="V2677" i="1" s="1"/>
  <c r="X2677" i="1"/>
  <c r="Y2677" i="1"/>
  <c r="L2671" i="1"/>
  <c r="Q2671" i="1" s="1"/>
  <c r="U2660" i="1"/>
  <c r="V2660" i="1" s="1"/>
  <c r="X2660" i="1"/>
  <c r="Y2660" i="1"/>
  <c r="R2648" i="1"/>
  <c r="S2648" i="1" s="1"/>
  <c r="T2648" i="1" s="1"/>
  <c r="Q2648" i="1"/>
  <c r="V2645" i="1"/>
  <c r="R2610" i="1"/>
  <c r="S2610" i="1" s="1"/>
  <c r="T2610" i="1" s="1"/>
  <c r="Q2610" i="1"/>
  <c r="L2590" i="1"/>
  <c r="U2539" i="1"/>
  <c r="V2539" i="1" s="1"/>
  <c r="W2539" i="1"/>
  <c r="Y2539" i="1"/>
  <c r="L2524" i="1"/>
  <c r="V2524" i="1"/>
  <c r="Q2475" i="1"/>
  <c r="R2475" i="1"/>
  <c r="S2475" i="1" s="1"/>
  <c r="T2475" i="1" s="1"/>
  <c r="L2420" i="1"/>
  <c r="Q2420" i="1" s="1"/>
  <c r="R2331" i="1"/>
  <c r="S2331" i="1" s="1"/>
  <c r="T2331" i="1" s="1"/>
  <c r="Q2331" i="1"/>
  <c r="Y3238" i="1"/>
  <c r="V3236" i="1"/>
  <c r="Q3233" i="1"/>
  <c r="Y3230" i="1"/>
  <c r="V3228" i="1"/>
  <c r="W3221" i="1"/>
  <c r="U3219" i="1"/>
  <c r="V3219" i="1" s="1"/>
  <c r="W3213" i="1"/>
  <c r="U3211" i="1"/>
  <c r="V3211" i="1" s="1"/>
  <c r="X3206" i="1"/>
  <c r="Y3201" i="1"/>
  <c r="L3193" i="1"/>
  <c r="X3190" i="1"/>
  <c r="X3177" i="1"/>
  <c r="R3171" i="1"/>
  <c r="S3171" i="1" s="1"/>
  <c r="T3171" i="1" s="1"/>
  <c r="Q3161" i="1"/>
  <c r="V3147" i="1"/>
  <c r="V3145" i="1"/>
  <c r="L3140" i="1"/>
  <c r="Q3140" i="1" s="1"/>
  <c r="R3131" i="1"/>
  <c r="S3131" i="1" s="1"/>
  <c r="T3131" i="1" s="1"/>
  <c r="L3129" i="1"/>
  <c r="Q3129" i="1" s="1"/>
  <c r="V3121" i="1"/>
  <c r="Y3118" i="1"/>
  <c r="V3117" i="1"/>
  <c r="Y3111" i="1"/>
  <c r="R3107" i="1"/>
  <c r="S3107" i="1" s="1"/>
  <c r="T3107" i="1" s="1"/>
  <c r="L3105" i="1"/>
  <c r="Q3105" i="1" s="1"/>
  <c r="Y3092" i="1"/>
  <c r="X3091" i="1"/>
  <c r="V3090" i="1"/>
  <c r="L3084" i="1"/>
  <c r="V3081" i="1"/>
  <c r="U3079" i="1"/>
  <c r="V3079" i="1" s="1"/>
  <c r="Y3079" i="1"/>
  <c r="Y3076" i="1"/>
  <c r="U3075" i="1"/>
  <c r="V3075" i="1" s="1"/>
  <c r="L3065" i="1"/>
  <c r="Q3065" i="1" s="1"/>
  <c r="X3062" i="1"/>
  <c r="Y3055" i="1"/>
  <c r="R3051" i="1"/>
  <c r="S3051" i="1" s="1"/>
  <c r="T3051" i="1" s="1"/>
  <c r="L3042" i="1"/>
  <c r="L3038" i="1"/>
  <c r="Y3022" i="1"/>
  <c r="U3022" i="1"/>
  <c r="V3022" i="1" s="1"/>
  <c r="L3021" i="1"/>
  <c r="L3006" i="1"/>
  <c r="R3006" i="1" s="1"/>
  <c r="S3006" i="1" s="1"/>
  <c r="T3006" i="1" s="1"/>
  <c r="W2998" i="1"/>
  <c r="Y2998" i="1"/>
  <c r="V2988" i="1"/>
  <c r="U2982" i="1"/>
  <c r="W2982" i="1"/>
  <c r="Y2982" i="1"/>
  <c r="Y2980" i="1"/>
  <c r="Y2973" i="1"/>
  <c r="W2973" i="1"/>
  <c r="L2972" i="1"/>
  <c r="L2960" i="1"/>
  <c r="Y2948" i="1"/>
  <c r="W2948" i="1"/>
  <c r="X2946" i="1"/>
  <c r="U2906" i="1"/>
  <c r="V2906" i="1" s="1"/>
  <c r="Y2906" i="1"/>
  <c r="L2899" i="1"/>
  <c r="Y2884" i="1"/>
  <c r="U2884" i="1"/>
  <c r="V2884" i="1" s="1"/>
  <c r="W2884" i="1"/>
  <c r="Q2883" i="1"/>
  <c r="R2883" i="1"/>
  <c r="S2883" i="1" s="1"/>
  <c r="T2883" i="1" s="1"/>
  <c r="U2861" i="1"/>
  <c r="V2861" i="1" s="1"/>
  <c r="X2861" i="1"/>
  <c r="U2853" i="1"/>
  <c r="V2853" i="1" s="1"/>
  <c r="X2853" i="1"/>
  <c r="L2845" i="1"/>
  <c r="Q2845" i="1" s="1"/>
  <c r="Q2834" i="1"/>
  <c r="R2834" i="1"/>
  <c r="S2834" i="1" s="1"/>
  <c r="T2834" i="1" s="1"/>
  <c r="L2824" i="1"/>
  <c r="L2803" i="1"/>
  <c r="Y2794" i="1"/>
  <c r="U2794" i="1"/>
  <c r="V2794" i="1" s="1"/>
  <c r="W2794" i="1"/>
  <c r="L2737" i="1"/>
  <c r="V2737" i="1"/>
  <c r="L2645" i="1"/>
  <c r="Q2645" i="1" s="1"/>
  <c r="U2621" i="1"/>
  <c r="W2621" i="1"/>
  <c r="W2594" i="1"/>
  <c r="Y2594" i="1"/>
  <c r="Y2581" i="1"/>
  <c r="U2581" i="1"/>
  <c r="V2581" i="1" s="1"/>
  <c r="W2581" i="1"/>
  <c r="Q2551" i="1"/>
  <c r="R2551" i="1"/>
  <c r="S2551" i="1" s="1"/>
  <c r="T2551" i="1" s="1"/>
  <c r="Q2539" i="1"/>
  <c r="R2539" i="1"/>
  <c r="S2539" i="1" s="1"/>
  <c r="T2539" i="1" s="1"/>
  <c r="Y2529" i="1"/>
  <c r="X2529" i="1"/>
  <c r="X2491" i="1"/>
  <c r="Y2491" i="1"/>
  <c r="L2466" i="1"/>
  <c r="Q2425" i="1"/>
  <c r="R2425" i="1"/>
  <c r="S2425" i="1" s="1"/>
  <c r="T2425" i="1" s="1"/>
  <c r="U2356" i="1"/>
  <c r="V2356" i="1" s="1"/>
  <c r="X2356" i="1"/>
  <c r="U2338" i="1"/>
  <c r="V2338" i="1" s="1"/>
  <c r="X2338" i="1"/>
  <c r="Y2338" i="1"/>
  <c r="U3071" i="1"/>
  <c r="V3071" i="1" s="1"/>
  <c r="Y3065" i="1"/>
  <c r="Y3054" i="1"/>
  <c r="U3053" i="1"/>
  <c r="V3053" i="1" s="1"/>
  <c r="U3052" i="1"/>
  <c r="V3052" i="1" s="1"/>
  <c r="Y3051" i="1"/>
  <c r="U3031" i="1"/>
  <c r="V3031" i="1" s="1"/>
  <c r="Y3025" i="1"/>
  <c r="U3013" i="1"/>
  <c r="V3013" i="1" s="1"/>
  <c r="Y3004" i="1"/>
  <c r="U3003" i="1"/>
  <c r="U3001" i="1"/>
  <c r="V3001" i="1" s="1"/>
  <c r="U3000" i="1"/>
  <c r="V3000" i="1" s="1"/>
  <c r="U2996" i="1"/>
  <c r="V2996" i="1" s="1"/>
  <c r="U2990" i="1"/>
  <c r="V2990" i="1" s="1"/>
  <c r="Y2987" i="1"/>
  <c r="U2977" i="1"/>
  <c r="V2977" i="1" s="1"/>
  <c r="U2965" i="1"/>
  <c r="V2965" i="1" s="1"/>
  <c r="Y2958" i="1"/>
  <c r="U2957" i="1"/>
  <c r="V2957" i="1" s="1"/>
  <c r="U2952" i="1"/>
  <c r="V2952" i="1" s="1"/>
  <c r="V2933" i="1"/>
  <c r="U2929" i="1"/>
  <c r="V2929" i="1" s="1"/>
  <c r="W2926" i="1"/>
  <c r="Y2922" i="1"/>
  <c r="W2902" i="1"/>
  <c r="U2897" i="1"/>
  <c r="V2897" i="1" s="1"/>
  <c r="L2875" i="1"/>
  <c r="Y2862" i="1"/>
  <c r="Y2861" i="1"/>
  <c r="Y2860" i="1"/>
  <c r="W2858" i="1"/>
  <c r="Y2853" i="1"/>
  <c r="Y2852" i="1"/>
  <c r="U2851" i="1"/>
  <c r="V2851" i="1" s="1"/>
  <c r="Y2833" i="1"/>
  <c r="V2830" i="1"/>
  <c r="L2827" i="1"/>
  <c r="U2825" i="1"/>
  <c r="V2825" i="1" s="1"/>
  <c r="Y2818" i="1"/>
  <c r="Q2816" i="1"/>
  <c r="Y2814" i="1"/>
  <c r="Y2813" i="1"/>
  <c r="Y2812" i="1"/>
  <c r="Y2804" i="1"/>
  <c r="Y2797" i="1"/>
  <c r="Y2796" i="1"/>
  <c r="U2793" i="1"/>
  <c r="V2793" i="1" s="1"/>
  <c r="L2787" i="1"/>
  <c r="R2787" i="1" s="1"/>
  <c r="S2787" i="1" s="1"/>
  <c r="T2787" i="1" s="1"/>
  <c r="R2783" i="1"/>
  <c r="S2783" i="1" s="1"/>
  <c r="T2783" i="1" s="1"/>
  <c r="Y2781" i="1"/>
  <c r="L2779" i="1"/>
  <c r="R2779" i="1" s="1"/>
  <c r="S2779" i="1" s="1"/>
  <c r="T2779" i="1" s="1"/>
  <c r="U2777" i="1"/>
  <c r="V2777" i="1" s="1"/>
  <c r="Y2774" i="1"/>
  <c r="Y2757" i="1"/>
  <c r="R2754" i="1"/>
  <c r="S2754" i="1" s="1"/>
  <c r="T2754" i="1" s="1"/>
  <c r="W2753" i="1"/>
  <c r="L2742" i="1"/>
  <c r="W2737" i="1"/>
  <c r="Q2729" i="1"/>
  <c r="Y2726" i="1"/>
  <c r="L2726" i="1"/>
  <c r="Q2726" i="1" s="1"/>
  <c r="W2724" i="1"/>
  <c r="Y2718" i="1"/>
  <c r="Q2712" i="1"/>
  <c r="Y2705" i="1"/>
  <c r="Y2696" i="1"/>
  <c r="U2694" i="1"/>
  <c r="L2683" i="1"/>
  <c r="Y2673" i="1"/>
  <c r="Y2665" i="1"/>
  <c r="Y2657" i="1"/>
  <c r="L2654" i="1"/>
  <c r="Q2654" i="1" s="1"/>
  <c r="L2651" i="1"/>
  <c r="Q2651" i="1" s="1"/>
  <c r="L2646" i="1"/>
  <c r="L2643" i="1"/>
  <c r="Q2643" i="1" s="1"/>
  <c r="U2606" i="1"/>
  <c r="V2606" i="1" s="1"/>
  <c r="L2600" i="1"/>
  <c r="Q2600" i="1" s="1"/>
  <c r="L2597" i="1"/>
  <c r="R2597" i="1" s="1"/>
  <c r="S2597" i="1" s="1"/>
  <c r="T2597" i="1" s="1"/>
  <c r="U2588" i="1"/>
  <c r="V2588" i="1" s="1"/>
  <c r="W2587" i="1"/>
  <c r="L2580" i="1"/>
  <c r="Y2572" i="1"/>
  <c r="Q2568" i="1"/>
  <c r="U2566" i="1"/>
  <c r="V2566" i="1" s="1"/>
  <c r="Y2564" i="1"/>
  <c r="U2563" i="1"/>
  <c r="V2563" i="1" s="1"/>
  <c r="U2538" i="1"/>
  <c r="V2538" i="1" s="1"/>
  <c r="U2537" i="1"/>
  <c r="V2537" i="1" s="1"/>
  <c r="W2533" i="1"/>
  <c r="X2526" i="1"/>
  <c r="Y2516" i="1"/>
  <c r="U2514" i="1"/>
  <c r="V2514" i="1" s="1"/>
  <c r="U2513" i="1"/>
  <c r="V2513" i="1" s="1"/>
  <c r="V2499" i="1"/>
  <c r="L2499" i="1"/>
  <c r="V2483" i="1"/>
  <c r="L2483" i="1"/>
  <c r="U2481" i="1"/>
  <c r="V2481" i="1" s="1"/>
  <c r="U2480" i="1"/>
  <c r="V2480" i="1" s="1"/>
  <c r="Y2476" i="1"/>
  <c r="Y2473" i="1"/>
  <c r="V2467" i="1"/>
  <c r="L2467" i="1"/>
  <c r="Q2458" i="1"/>
  <c r="U2449" i="1"/>
  <c r="V2449" i="1" s="1"/>
  <c r="U2436" i="1"/>
  <c r="V2436" i="1" s="1"/>
  <c r="Y2434" i="1"/>
  <c r="U2433" i="1"/>
  <c r="V2433" i="1" s="1"/>
  <c r="W2433" i="1"/>
  <c r="Q2411" i="1"/>
  <c r="R2411" i="1"/>
  <c r="S2411" i="1" s="1"/>
  <c r="T2411" i="1" s="1"/>
  <c r="X2404" i="1"/>
  <c r="Q2363" i="1"/>
  <c r="R2363" i="1"/>
  <c r="S2363" i="1" s="1"/>
  <c r="T2363" i="1" s="1"/>
  <c r="U2348" i="1"/>
  <c r="V2348" i="1" s="1"/>
  <c r="X2348" i="1"/>
  <c r="U2292" i="1"/>
  <c r="V2292" i="1" s="1"/>
  <c r="X2292" i="1"/>
  <c r="U2242" i="1"/>
  <c r="V2242" i="1" s="1"/>
  <c r="X2242" i="1"/>
  <c r="Y2242" i="1"/>
  <c r="L2241" i="1"/>
  <c r="L2126" i="1"/>
  <c r="L2123" i="1"/>
  <c r="U2121" i="1"/>
  <c r="V2121" i="1" s="1"/>
  <c r="W2121" i="1"/>
  <c r="Q2081" i="1"/>
  <c r="R2081" i="1"/>
  <c r="S2081" i="1" s="1"/>
  <c r="T2081" i="1" s="1"/>
  <c r="L2076" i="1"/>
  <c r="Q2076" i="1" s="1"/>
  <c r="L2054" i="1"/>
  <c r="L2051" i="1"/>
  <c r="U2049" i="1"/>
  <c r="V2049" i="1" s="1"/>
  <c r="W2049" i="1"/>
  <c r="Q2036" i="1"/>
  <c r="R2036" i="1"/>
  <c r="S2036" i="1" s="1"/>
  <c r="T2036" i="1" s="1"/>
  <c r="Q2017" i="1"/>
  <c r="R2017" i="1"/>
  <c r="S2017" i="1" s="1"/>
  <c r="T2017" i="1" s="1"/>
  <c r="V3025" i="1"/>
  <c r="V3021" i="1"/>
  <c r="V3020" i="1"/>
  <c r="Y3019" i="1"/>
  <c r="Y3011" i="1"/>
  <c r="Y2985" i="1"/>
  <c r="U2981" i="1"/>
  <c r="V2981" i="1" s="1"/>
  <c r="W2941" i="1"/>
  <c r="W2917" i="1"/>
  <c r="V2902" i="1"/>
  <c r="W2870" i="1"/>
  <c r="V2865" i="1"/>
  <c r="U2859" i="1"/>
  <c r="V2859" i="1" s="1"/>
  <c r="U2800" i="1"/>
  <c r="V2800" i="1" s="1"/>
  <c r="U2799" i="1"/>
  <c r="V2799" i="1" s="1"/>
  <c r="Y2789" i="1"/>
  <c r="U2768" i="1"/>
  <c r="W2742" i="1"/>
  <c r="U2716" i="1"/>
  <c r="V2716" i="1" s="1"/>
  <c r="Y2712" i="1"/>
  <c r="Y2701" i="1"/>
  <c r="U2692" i="1"/>
  <c r="V2692" i="1" s="1"/>
  <c r="V2681" i="1"/>
  <c r="W2672" i="1"/>
  <c r="Y2653" i="1"/>
  <c r="W2649" i="1"/>
  <c r="Y2645" i="1"/>
  <c r="U2641" i="1"/>
  <c r="U2633" i="1"/>
  <c r="V2633" i="1" s="1"/>
  <c r="V2617" i="1"/>
  <c r="Y2605" i="1"/>
  <c r="W2596" i="1"/>
  <c r="Y2590" i="1"/>
  <c r="U2586" i="1"/>
  <c r="V2586" i="1" s="1"/>
  <c r="U2574" i="1"/>
  <c r="Y2569" i="1"/>
  <c r="V2562" i="1"/>
  <c r="V2558" i="1"/>
  <c r="U2548" i="1"/>
  <c r="V2548" i="1" s="1"/>
  <c r="U2474" i="1"/>
  <c r="V2474" i="1" s="1"/>
  <c r="Y2466" i="1"/>
  <c r="Y2463" i="1"/>
  <c r="U2459" i="1"/>
  <c r="V2459" i="1" s="1"/>
  <c r="U2458" i="1"/>
  <c r="V2458" i="1" s="1"/>
  <c r="Y2453" i="1"/>
  <c r="W2453" i="1"/>
  <c r="U2451" i="1"/>
  <c r="V2451" i="1" s="1"/>
  <c r="U2434" i="1"/>
  <c r="V2434" i="1" s="1"/>
  <c r="X2434" i="1"/>
  <c r="U2428" i="1"/>
  <c r="V2428" i="1" s="1"/>
  <c r="W2395" i="1"/>
  <c r="Y2395" i="1"/>
  <c r="Q2385" i="1"/>
  <c r="R2385" i="1"/>
  <c r="S2385" i="1" s="1"/>
  <c r="T2385" i="1" s="1"/>
  <c r="X2360" i="1"/>
  <c r="Y2360" i="1"/>
  <c r="Q2355" i="1"/>
  <c r="R2355" i="1"/>
  <c r="S2355" i="1" s="1"/>
  <c r="T2355" i="1" s="1"/>
  <c r="Q2347" i="1"/>
  <c r="R2347" i="1"/>
  <c r="S2347" i="1" s="1"/>
  <c r="T2347" i="1" s="1"/>
  <c r="L2346" i="1"/>
  <c r="Q2281" i="1"/>
  <c r="R2281" i="1"/>
  <c r="S2281" i="1" s="1"/>
  <c r="T2281" i="1" s="1"/>
  <c r="U2259" i="1"/>
  <c r="V2259" i="1" s="1"/>
  <c r="W2259" i="1"/>
  <c r="Y2259" i="1"/>
  <c r="U2144" i="1"/>
  <c r="V2144" i="1" s="1"/>
  <c r="Y2144" i="1"/>
  <c r="W2144" i="1"/>
  <c r="W2818" i="1"/>
  <c r="R2777" i="1"/>
  <c r="S2777" i="1" s="1"/>
  <c r="T2777" i="1" s="1"/>
  <c r="W2774" i="1"/>
  <c r="U2762" i="1"/>
  <c r="V2762" i="1" s="1"/>
  <c r="R2756" i="1"/>
  <c r="S2756" i="1" s="1"/>
  <c r="T2756" i="1" s="1"/>
  <c r="U2730" i="1"/>
  <c r="V2730" i="1" s="1"/>
  <c r="W2705" i="1"/>
  <c r="W2688" i="1"/>
  <c r="W2665" i="1"/>
  <c r="W2664" i="1"/>
  <c r="V2656" i="1"/>
  <c r="Y2652" i="1"/>
  <c r="V2648" i="1"/>
  <c r="U2463" i="1"/>
  <c r="W2463" i="1"/>
  <c r="Q2443" i="1"/>
  <c r="R2443" i="1"/>
  <c r="S2443" i="1" s="1"/>
  <c r="T2443" i="1" s="1"/>
  <c r="L2398" i="1"/>
  <c r="Y2396" i="1"/>
  <c r="U2396" i="1"/>
  <c r="V2396" i="1" s="1"/>
  <c r="W2396" i="1"/>
  <c r="Q2371" i="1"/>
  <c r="R2371" i="1"/>
  <c r="S2371" i="1" s="1"/>
  <c r="T2371" i="1" s="1"/>
  <c r="Y2369" i="1"/>
  <c r="X2369" i="1"/>
  <c r="Y2365" i="1"/>
  <c r="W2365" i="1"/>
  <c r="L2364" i="1"/>
  <c r="Q2364" i="1" s="1"/>
  <c r="U2352" i="1"/>
  <c r="V2352" i="1" s="1"/>
  <c r="W2352" i="1"/>
  <c r="Y2352" i="1"/>
  <c r="U2339" i="1"/>
  <c r="V2339" i="1" s="1"/>
  <c r="W2339" i="1"/>
  <c r="U2323" i="1"/>
  <c r="V2323" i="1" s="1"/>
  <c r="X2323" i="1"/>
  <c r="Q2291" i="1"/>
  <c r="R2291" i="1"/>
  <c r="S2291" i="1" s="1"/>
  <c r="T2291" i="1" s="1"/>
  <c r="U2288" i="1"/>
  <c r="V2288" i="1" s="1"/>
  <c r="W2288" i="1"/>
  <c r="Y2288" i="1"/>
  <c r="L2271" i="1"/>
  <c r="Q2265" i="1"/>
  <c r="R2265" i="1"/>
  <c r="S2265" i="1" s="1"/>
  <c r="T2265" i="1" s="1"/>
  <c r="Q2257" i="1"/>
  <c r="L2252" i="1"/>
  <c r="Q2252" i="1" s="1"/>
  <c r="Q2249" i="1"/>
  <c r="R2249" i="1"/>
  <c r="S2249" i="1" s="1"/>
  <c r="T2249" i="1" s="1"/>
  <c r="U2234" i="1"/>
  <c r="V2234" i="1" s="1"/>
  <c r="W2234" i="1"/>
  <c r="U3023" i="1"/>
  <c r="V3023" i="1" s="1"/>
  <c r="U3009" i="1"/>
  <c r="U3008" i="1"/>
  <c r="V3008" i="1" s="1"/>
  <c r="U2993" i="1"/>
  <c r="V2993" i="1" s="1"/>
  <c r="U2968" i="1"/>
  <c r="V2968" i="1" s="1"/>
  <c r="L2963" i="1"/>
  <c r="Y2940" i="1"/>
  <c r="U2939" i="1"/>
  <c r="V2939" i="1" s="1"/>
  <c r="Y2933" i="1"/>
  <c r="Y2932" i="1"/>
  <c r="Y2925" i="1"/>
  <c r="Y2924" i="1"/>
  <c r="U2923" i="1"/>
  <c r="V2923" i="1" s="1"/>
  <c r="U2917" i="1"/>
  <c r="V2917" i="1" s="1"/>
  <c r="U2916" i="1"/>
  <c r="V2916" i="1" s="1"/>
  <c r="Y2909" i="1"/>
  <c r="Y2908" i="1"/>
  <c r="U2907" i="1"/>
  <c r="V2907" i="1" s="1"/>
  <c r="L2891" i="1"/>
  <c r="U2889" i="1"/>
  <c r="V2889" i="1" s="1"/>
  <c r="U2878" i="1"/>
  <c r="V2878" i="1" s="1"/>
  <c r="U2870" i="1"/>
  <c r="V2870" i="1" s="1"/>
  <c r="U2869" i="1"/>
  <c r="V2869" i="1" s="1"/>
  <c r="U2868" i="1"/>
  <c r="V2868" i="1" s="1"/>
  <c r="W2857" i="1"/>
  <c r="W2845" i="1"/>
  <c r="W2844" i="1"/>
  <c r="L2835" i="1"/>
  <c r="Y2830" i="1"/>
  <c r="Y2829" i="1"/>
  <c r="Y2828" i="1"/>
  <c r="Y2821" i="1"/>
  <c r="Y2820" i="1"/>
  <c r="U2819" i="1"/>
  <c r="V2819" i="1" s="1"/>
  <c r="L2811" i="1"/>
  <c r="Q2811" i="1" s="1"/>
  <c r="U2806" i="1"/>
  <c r="V2806" i="1" s="1"/>
  <c r="W2789" i="1"/>
  <c r="Y2785" i="1"/>
  <c r="U2776" i="1"/>
  <c r="Y2773" i="1"/>
  <c r="Y2772" i="1"/>
  <c r="Y2755" i="1"/>
  <c r="U2750" i="1"/>
  <c r="V2750" i="1" s="1"/>
  <c r="Y2746" i="1"/>
  <c r="Y2740" i="1"/>
  <c r="Y2729" i="1"/>
  <c r="V2726" i="1"/>
  <c r="Q2724" i="1"/>
  <c r="U2718" i="1"/>
  <c r="L2715" i="1"/>
  <c r="W2702" i="1"/>
  <c r="W2701" i="1"/>
  <c r="Y2693" i="1"/>
  <c r="L2691" i="1"/>
  <c r="Q2681" i="1"/>
  <c r="W2655" i="1"/>
  <c r="W2654" i="1"/>
  <c r="W2653" i="1"/>
  <c r="W2651" i="1"/>
  <c r="W2647" i="1"/>
  <c r="W2646" i="1"/>
  <c r="W2645" i="1"/>
  <c r="W2643" i="1"/>
  <c r="U2639" i="1"/>
  <c r="V2639" i="1" s="1"/>
  <c r="U2638" i="1"/>
  <c r="V2638" i="1" s="1"/>
  <c r="U2636" i="1"/>
  <c r="V2636" i="1" s="1"/>
  <c r="Y2635" i="1"/>
  <c r="U2631" i="1"/>
  <c r="V2631" i="1" s="1"/>
  <c r="U2630" i="1"/>
  <c r="V2630" i="1" s="1"/>
  <c r="Q2628" i="1"/>
  <c r="W2624" i="1"/>
  <c r="Y2613" i="1"/>
  <c r="Y2610" i="1"/>
  <c r="Y2604" i="1"/>
  <c r="V2602" i="1"/>
  <c r="V2599" i="1"/>
  <c r="W2580" i="1"/>
  <c r="Y2578" i="1"/>
  <c r="U2575" i="1"/>
  <c r="U2569" i="1"/>
  <c r="V2569" i="1" s="1"/>
  <c r="L2565" i="1"/>
  <c r="V2550" i="1"/>
  <c r="Y2548" i="1"/>
  <c r="U2545" i="1"/>
  <c r="V2545" i="1" s="1"/>
  <c r="Y2540" i="1"/>
  <c r="Y2515" i="1"/>
  <c r="U2508" i="1"/>
  <c r="U2505" i="1"/>
  <c r="V2505" i="1" s="1"/>
  <c r="U2492" i="1"/>
  <c r="W2491" i="1"/>
  <c r="U2489" i="1"/>
  <c r="V2489" i="1" s="1"/>
  <c r="L2476" i="1"/>
  <c r="X2471" i="1"/>
  <c r="U2470" i="1"/>
  <c r="V2470" i="1" s="1"/>
  <c r="Y2469" i="1"/>
  <c r="Q2449" i="1"/>
  <c r="R2449" i="1"/>
  <c r="S2449" i="1" s="1"/>
  <c r="T2449" i="1" s="1"/>
  <c r="W2442" i="1"/>
  <c r="Y2441" i="1"/>
  <c r="X2441" i="1"/>
  <c r="Y2437" i="1"/>
  <c r="W2437" i="1"/>
  <c r="W2429" i="1"/>
  <c r="U2418" i="1"/>
  <c r="V2418" i="1" s="1"/>
  <c r="X2418" i="1"/>
  <c r="U2416" i="1"/>
  <c r="V2416" i="1" s="1"/>
  <c r="W2416" i="1"/>
  <c r="W2409" i="1"/>
  <c r="L2387" i="1"/>
  <c r="U2376" i="1"/>
  <c r="V2376" i="1" s="1"/>
  <c r="Y2376" i="1"/>
  <c r="W2376" i="1"/>
  <c r="L2326" i="1"/>
  <c r="Y2323" i="1"/>
  <c r="U2315" i="1"/>
  <c r="V2315" i="1" s="1"/>
  <c r="X2315" i="1"/>
  <c r="Y2315" i="1"/>
  <c r="U2296" i="1"/>
  <c r="V2296" i="1" s="1"/>
  <c r="W2296" i="1"/>
  <c r="Y2296" i="1"/>
  <c r="L2222" i="1"/>
  <c r="R2222" i="1" s="1"/>
  <c r="S2222" i="1" s="1"/>
  <c r="T2222" i="1" s="1"/>
  <c r="Y2162" i="1"/>
  <c r="W2162" i="1"/>
  <c r="U2931" i="1"/>
  <c r="V2931" i="1" s="1"/>
  <c r="U2899" i="1"/>
  <c r="V2899" i="1" s="1"/>
  <c r="U2875" i="1"/>
  <c r="V2875" i="1" s="1"/>
  <c r="L2851" i="1"/>
  <c r="U2845" i="1"/>
  <c r="V2845" i="1" s="1"/>
  <c r="U2844" i="1"/>
  <c r="V2844" i="1" s="1"/>
  <c r="Y2834" i="1"/>
  <c r="V2833" i="1"/>
  <c r="U2827" i="1"/>
  <c r="V2827" i="1" s="1"/>
  <c r="Y2810" i="1"/>
  <c r="Y2787" i="1"/>
  <c r="U2756" i="1"/>
  <c r="V2756" i="1" s="1"/>
  <c r="L2752" i="1"/>
  <c r="R2752" i="1" s="1"/>
  <c r="S2752" i="1" s="1"/>
  <c r="T2752" i="1" s="1"/>
  <c r="U2749" i="1"/>
  <c r="V2749" i="1" s="1"/>
  <c r="V2700" i="1"/>
  <c r="L2699" i="1"/>
  <c r="W2686" i="1"/>
  <c r="W2678" i="1"/>
  <c r="W2671" i="1"/>
  <c r="W2670" i="1"/>
  <c r="W2667" i="1"/>
  <c r="W2663" i="1"/>
  <c r="W2662" i="1"/>
  <c r="W2659" i="1"/>
  <c r="Y2656" i="1"/>
  <c r="Y2648" i="1"/>
  <c r="U2628" i="1"/>
  <c r="V2628" i="1" s="1"/>
  <c r="Y2626" i="1"/>
  <c r="L2623" i="1"/>
  <c r="Q2623" i="1" s="1"/>
  <c r="W2613" i="1"/>
  <c r="V2609" i="1"/>
  <c r="W2595" i="1"/>
  <c r="Y2571" i="1"/>
  <c r="Y2563" i="1"/>
  <c r="U2554" i="1"/>
  <c r="V2554" i="1" s="1"/>
  <c r="Y2538" i="1"/>
  <c r="Y2534" i="1"/>
  <c r="L2532" i="1"/>
  <c r="Y2525" i="1"/>
  <c r="Y2479" i="1"/>
  <c r="Y2475" i="1"/>
  <c r="Y2459" i="1"/>
  <c r="L2450" i="1"/>
  <c r="U2442" i="1"/>
  <c r="V2442" i="1" s="1"/>
  <c r="X2442" i="1"/>
  <c r="V2440" i="1"/>
  <c r="L2401" i="1"/>
  <c r="U2378" i="1"/>
  <c r="V2378" i="1" s="1"/>
  <c r="X2378" i="1"/>
  <c r="Y2378" i="1"/>
  <c r="U2361" i="1"/>
  <c r="V2361" i="1" s="1"/>
  <c r="W2361" i="1"/>
  <c r="U2345" i="1"/>
  <c r="V2345" i="1" s="1"/>
  <c r="W2345" i="1"/>
  <c r="Q2299" i="1"/>
  <c r="R2299" i="1"/>
  <c r="S2299" i="1" s="1"/>
  <c r="T2299" i="1" s="1"/>
  <c r="W2278" i="1"/>
  <c r="U2278" i="1"/>
  <c r="V2278" i="1" s="1"/>
  <c r="Y2278" i="1"/>
  <c r="X2269" i="1"/>
  <c r="Y2269" i="1"/>
  <c r="L2253" i="1"/>
  <c r="U2232" i="1"/>
  <c r="V2232" i="1" s="1"/>
  <c r="W2232" i="1"/>
  <c r="Y2232" i="1"/>
  <c r="L2208" i="1"/>
  <c r="Y2165" i="1"/>
  <c r="W2165" i="1"/>
  <c r="U2915" i="1"/>
  <c r="V2915" i="1" s="1"/>
  <c r="U2867" i="1"/>
  <c r="V2867" i="1" s="1"/>
  <c r="V2866" i="1"/>
  <c r="V2857" i="1"/>
  <c r="U2843" i="1"/>
  <c r="V2843" i="1" s="1"/>
  <c r="V2842" i="1"/>
  <c r="V2796" i="1"/>
  <c r="U2788" i="1"/>
  <c r="V2788" i="1" s="1"/>
  <c r="U2781" i="1"/>
  <c r="V2781" i="1" s="1"/>
  <c r="V2764" i="1"/>
  <c r="U2759" i="1"/>
  <c r="V2759" i="1" s="1"/>
  <c r="V2713" i="1"/>
  <c r="Y2704" i="1"/>
  <c r="Y2688" i="1"/>
  <c r="Y2672" i="1"/>
  <c r="Y2664" i="1"/>
  <c r="V2655" i="1"/>
  <c r="U2652" i="1"/>
  <c r="V2652" i="1" s="1"/>
  <c r="V2646" i="1"/>
  <c r="Y2633" i="1"/>
  <c r="W2598" i="1"/>
  <c r="V2561" i="1"/>
  <c r="U2543" i="1"/>
  <c r="X2538" i="1"/>
  <c r="Y2528" i="1"/>
  <c r="V2522" i="1"/>
  <c r="W2516" i="1"/>
  <c r="W2515" i="1"/>
  <c r="Y2506" i="1"/>
  <c r="Y2490" i="1"/>
  <c r="V2466" i="1"/>
  <c r="Y2465" i="1"/>
  <c r="X2465" i="1"/>
  <c r="L2454" i="1"/>
  <c r="U2419" i="1"/>
  <c r="V2419" i="1" s="1"/>
  <c r="Y2419" i="1"/>
  <c r="V2371" i="1"/>
  <c r="W2370" i="1"/>
  <c r="Y2370" i="1"/>
  <c r="Q2329" i="1"/>
  <c r="R2329" i="1"/>
  <c r="S2329" i="1" s="1"/>
  <c r="T2329" i="1" s="1"/>
  <c r="L2300" i="1"/>
  <c r="Q2300" i="1" s="1"/>
  <c r="Y2284" i="1"/>
  <c r="U2284" i="1"/>
  <c r="V2284" i="1" s="1"/>
  <c r="W2284" i="1"/>
  <c r="Q2275" i="1"/>
  <c r="R2275" i="1"/>
  <c r="S2275" i="1" s="1"/>
  <c r="T2275" i="1" s="1"/>
  <c r="R2250" i="1"/>
  <c r="S2250" i="1" s="1"/>
  <c r="T2250" i="1" s="1"/>
  <c r="Q2250" i="1"/>
  <c r="V2818" i="1"/>
  <c r="V2803" i="1"/>
  <c r="U2791" i="1"/>
  <c r="V2791" i="1" s="1"/>
  <c r="V2686" i="1"/>
  <c r="U2684" i="1"/>
  <c r="V2684" i="1" s="1"/>
  <c r="Y2680" i="1"/>
  <c r="V2678" i="1"/>
  <c r="V2671" i="1"/>
  <c r="V2670" i="1"/>
  <c r="U2668" i="1"/>
  <c r="V2668" i="1" s="1"/>
  <c r="V2663" i="1"/>
  <c r="V2662" i="1"/>
  <c r="U2644" i="1"/>
  <c r="V2644" i="1" s="1"/>
  <c r="X2640" i="1"/>
  <c r="X2632" i="1"/>
  <c r="V2613" i="1"/>
  <c r="V2595" i="1"/>
  <c r="U2594" i="1"/>
  <c r="V2594" i="1" s="1"/>
  <c r="U2593" i="1"/>
  <c r="V2593" i="1" s="1"/>
  <c r="V2590" i="1"/>
  <c r="U2582" i="1"/>
  <c r="V2582" i="1" s="1"/>
  <c r="Q2543" i="1"/>
  <c r="Y2542" i="1"/>
  <c r="Y2537" i="1"/>
  <c r="W2532" i="1"/>
  <c r="U2530" i="1"/>
  <c r="V2530" i="1" s="1"/>
  <c r="Y2524" i="1"/>
  <c r="Y2520" i="1"/>
  <c r="V2517" i="1"/>
  <c r="U2516" i="1"/>
  <c r="X2514" i="1"/>
  <c r="W2513" i="1"/>
  <c r="X2506" i="1"/>
  <c r="W2500" i="1"/>
  <c r="U2498" i="1"/>
  <c r="V2498" i="1" s="1"/>
  <c r="X2490" i="1"/>
  <c r="W2484" i="1"/>
  <c r="U2482" i="1"/>
  <c r="V2482" i="1" s="1"/>
  <c r="W2480" i="1"/>
  <c r="U2476" i="1"/>
  <c r="V2476" i="1" s="1"/>
  <c r="U2471" i="1"/>
  <c r="V2471" i="1" s="1"/>
  <c r="L2470" i="1"/>
  <c r="W2468" i="1"/>
  <c r="U2465" i="1"/>
  <c r="V2465" i="1" s="1"/>
  <c r="W2462" i="1"/>
  <c r="W2459" i="1"/>
  <c r="W2458" i="1"/>
  <c r="X2457" i="1"/>
  <c r="V2452" i="1"/>
  <c r="W2449" i="1"/>
  <c r="Y2435" i="1"/>
  <c r="R2433" i="1"/>
  <c r="S2433" i="1" s="1"/>
  <c r="T2433" i="1" s="1"/>
  <c r="L2426" i="1"/>
  <c r="U2420" i="1"/>
  <c r="V2420" i="1" s="1"/>
  <c r="L2417" i="1"/>
  <c r="Y2415" i="1"/>
  <c r="L2353" i="1"/>
  <c r="R2307" i="1"/>
  <c r="S2307" i="1" s="1"/>
  <c r="T2307" i="1" s="1"/>
  <c r="Q2297" i="1"/>
  <c r="R2297" i="1"/>
  <c r="S2297" i="1" s="1"/>
  <c r="T2297" i="1" s="1"/>
  <c r="L2276" i="1"/>
  <c r="Q2276" i="1" s="1"/>
  <c r="Q2273" i="1"/>
  <c r="R2273" i="1"/>
  <c r="S2273" i="1" s="1"/>
  <c r="T2273" i="1" s="1"/>
  <c r="X2270" i="1"/>
  <c r="Y2270" i="1"/>
  <c r="L2261" i="1"/>
  <c r="Y2460" i="1"/>
  <c r="U2457" i="1"/>
  <c r="V2457" i="1" s="1"/>
  <c r="W2451" i="1"/>
  <c r="U2448" i="1"/>
  <c r="V2448" i="1" s="1"/>
  <c r="Y2444" i="1"/>
  <c r="V2426" i="1"/>
  <c r="W2420" i="1"/>
  <c r="U2408" i="1"/>
  <c r="V2408" i="1" s="1"/>
  <c r="Y2404" i="1"/>
  <c r="U2403" i="1"/>
  <c r="V2403" i="1" s="1"/>
  <c r="Y2397" i="1"/>
  <c r="R2395" i="1"/>
  <c r="S2395" i="1" s="1"/>
  <c r="T2395" i="1" s="1"/>
  <c r="Y2384" i="1"/>
  <c r="U2369" i="1"/>
  <c r="V2369" i="1" s="1"/>
  <c r="W2363" i="1"/>
  <c r="U2360" i="1"/>
  <c r="V2360" i="1" s="1"/>
  <c r="Y2356" i="1"/>
  <c r="U2355" i="1"/>
  <c r="V2355" i="1" s="1"/>
  <c r="Y2348" i="1"/>
  <c r="U2340" i="1"/>
  <c r="V2340" i="1" s="1"/>
  <c r="W2330" i="1"/>
  <c r="Y2328" i="1"/>
  <c r="V2322" i="1"/>
  <c r="W2316" i="1"/>
  <c r="V2314" i="1"/>
  <c r="R2313" i="1"/>
  <c r="S2313" i="1" s="1"/>
  <c r="T2313" i="1" s="1"/>
  <c r="W2306" i="1"/>
  <c r="X2303" i="1"/>
  <c r="Y2292" i="1"/>
  <c r="U2291" i="1"/>
  <c r="V2291" i="1" s="1"/>
  <c r="Y2285" i="1"/>
  <c r="L2279" i="1"/>
  <c r="Q2279" i="1" s="1"/>
  <c r="Y2271" i="1"/>
  <c r="U2270" i="1"/>
  <c r="V2270" i="1" s="1"/>
  <c r="U2269" i="1"/>
  <c r="W2266" i="1"/>
  <c r="U2258" i="1"/>
  <c r="V2258" i="1" s="1"/>
  <c r="W2255" i="1"/>
  <c r="R2251" i="1"/>
  <c r="S2251" i="1" s="1"/>
  <c r="T2251" i="1" s="1"/>
  <c r="W2246" i="1"/>
  <c r="Y2239" i="1"/>
  <c r="L2233" i="1"/>
  <c r="Q2233" i="1" s="1"/>
  <c r="W2227" i="1"/>
  <c r="U2226" i="1"/>
  <c r="V2226" i="1" s="1"/>
  <c r="U2225" i="1"/>
  <c r="V2225" i="1" s="1"/>
  <c r="W2225" i="1"/>
  <c r="U2218" i="1"/>
  <c r="V2218" i="1" s="1"/>
  <c r="R2217" i="1"/>
  <c r="S2217" i="1" s="1"/>
  <c r="T2217" i="1" s="1"/>
  <c r="U2211" i="1"/>
  <c r="V2211" i="1" s="1"/>
  <c r="V2210" i="1"/>
  <c r="Y2208" i="1"/>
  <c r="L2200" i="1"/>
  <c r="R2194" i="1"/>
  <c r="S2194" i="1" s="1"/>
  <c r="T2194" i="1" s="1"/>
  <c r="Q2194" i="1"/>
  <c r="Y2188" i="1"/>
  <c r="U2188" i="1"/>
  <c r="L2186" i="1"/>
  <c r="R2186" i="1" s="1"/>
  <c r="S2186" i="1" s="1"/>
  <c r="T2186" i="1" s="1"/>
  <c r="Y2149" i="1"/>
  <c r="W2149" i="1"/>
  <c r="L2148" i="1"/>
  <c r="Q2148" i="1" s="1"/>
  <c r="U2146" i="1"/>
  <c r="V2146" i="1" s="1"/>
  <c r="X2146" i="1"/>
  <c r="Y2146" i="1"/>
  <c r="U2074" i="1"/>
  <c r="V2074" i="1" s="1"/>
  <c r="X2074" i="1"/>
  <c r="Y2074" i="1"/>
  <c r="U2044" i="1"/>
  <c r="V2044" i="1" s="1"/>
  <c r="X2044" i="1"/>
  <c r="L2031" i="1"/>
  <c r="L2012" i="1"/>
  <c r="Q2012" i="1" s="1"/>
  <c r="U2010" i="1"/>
  <c r="V2010" i="1" s="1"/>
  <c r="W2010" i="1"/>
  <c r="L2000" i="1"/>
  <c r="U1992" i="1"/>
  <c r="V1992" i="1" s="1"/>
  <c r="X1992" i="1"/>
  <c r="Y1985" i="1"/>
  <c r="X1985" i="1"/>
  <c r="Y1949" i="1"/>
  <c r="W1949" i="1"/>
  <c r="Y2461" i="1"/>
  <c r="U2456" i="1"/>
  <c r="V2456" i="1" s="1"/>
  <c r="Y2452" i="1"/>
  <c r="Y2445" i="1"/>
  <c r="Y2431" i="1"/>
  <c r="Y2425" i="1"/>
  <c r="U2417" i="1"/>
  <c r="V2417" i="1" s="1"/>
  <c r="Y2405" i="1"/>
  <c r="W2393" i="1"/>
  <c r="Y2391" i="1"/>
  <c r="X2388" i="1"/>
  <c r="U2386" i="1"/>
  <c r="V2386" i="1" s="1"/>
  <c r="W2380" i="1"/>
  <c r="U2377" i="1"/>
  <c r="V2377" i="1" s="1"/>
  <c r="U2368" i="1"/>
  <c r="V2368" i="1" s="1"/>
  <c r="Y2364" i="1"/>
  <c r="Y2357" i="1"/>
  <c r="Y2349" i="1"/>
  <c r="U2344" i="1"/>
  <c r="V2344" i="1" s="1"/>
  <c r="U2337" i="1"/>
  <c r="V2337" i="1" s="1"/>
  <c r="Q2336" i="1"/>
  <c r="X2332" i="1"/>
  <c r="U2330" i="1"/>
  <c r="V2330" i="1" s="1"/>
  <c r="W2324" i="1"/>
  <c r="X2308" i="1"/>
  <c r="U2306" i="1"/>
  <c r="V2306" i="1" s="1"/>
  <c r="Y2293" i="1"/>
  <c r="X2274" i="1"/>
  <c r="U2263" i="1"/>
  <c r="Q2247" i="1"/>
  <c r="X2239" i="1"/>
  <c r="U2238" i="1"/>
  <c r="V2238" i="1" s="1"/>
  <c r="U2227" i="1"/>
  <c r="R2216" i="1"/>
  <c r="S2216" i="1" s="1"/>
  <c r="T2216" i="1" s="1"/>
  <c r="U2215" i="1"/>
  <c r="U2212" i="1"/>
  <c r="Y2206" i="1"/>
  <c r="Y2181" i="1"/>
  <c r="W2181" i="1"/>
  <c r="L2180" i="1"/>
  <c r="X2170" i="1"/>
  <c r="Y2156" i="1"/>
  <c r="U2156" i="1"/>
  <c r="V2156" i="1" s="1"/>
  <c r="L2137" i="1"/>
  <c r="Q2113" i="1"/>
  <c r="R2113" i="1"/>
  <c r="S2113" i="1" s="1"/>
  <c r="T2113" i="1" s="1"/>
  <c r="U2091" i="1"/>
  <c r="V2091" i="1" s="1"/>
  <c r="W2091" i="1"/>
  <c r="Y2091" i="1"/>
  <c r="Y2077" i="1"/>
  <c r="W2077" i="1"/>
  <c r="L2065" i="1"/>
  <c r="Y2060" i="1"/>
  <c r="U2060" i="1"/>
  <c r="V2060" i="1" s="1"/>
  <c r="W2060" i="1"/>
  <c r="L2034" i="1"/>
  <c r="R1996" i="1"/>
  <c r="S1996" i="1" s="1"/>
  <c r="T1996" i="1" s="1"/>
  <c r="Q1996" i="1"/>
  <c r="L1974" i="1"/>
  <c r="U1972" i="1"/>
  <c r="V1972" i="1" s="1"/>
  <c r="X1972" i="1"/>
  <c r="Y1972" i="1"/>
  <c r="U1970" i="1"/>
  <c r="V1970" i="1" s="1"/>
  <c r="X1970" i="1"/>
  <c r="Y1970" i="1"/>
  <c r="Y1929" i="1"/>
  <c r="X1929" i="1"/>
  <c r="V2271" i="1"/>
  <c r="Q2236" i="1"/>
  <c r="R2236" i="1"/>
  <c r="S2236" i="1" s="1"/>
  <c r="T2236" i="1" s="1"/>
  <c r="L2206" i="1"/>
  <c r="Q2206" i="1" s="1"/>
  <c r="U2199" i="1"/>
  <c r="X2199" i="1"/>
  <c r="U2192" i="1"/>
  <c r="V2192" i="1" s="1"/>
  <c r="W2192" i="1"/>
  <c r="Y2192" i="1"/>
  <c r="U2176" i="1"/>
  <c r="V2176" i="1" s="1"/>
  <c r="W2176" i="1"/>
  <c r="Y2176" i="1"/>
  <c r="U2163" i="1"/>
  <c r="V2163" i="1" s="1"/>
  <c r="W2163" i="1"/>
  <c r="Y2163" i="1"/>
  <c r="U2147" i="1"/>
  <c r="V2147" i="1" s="1"/>
  <c r="X2147" i="1"/>
  <c r="Y2147" i="1"/>
  <c r="L2145" i="1"/>
  <c r="U2132" i="1"/>
  <c r="V2132" i="1" s="1"/>
  <c r="X2132" i="1"/>
  <c r="U2075" i="1"/>
  <c r="V2075" i="1" s="1"/>
  <c r="X2075" i="1"/>
  <c r="Y2075" i="1"/>
  <c r="X2032" i="1"/>
  <c r="Y2032" i="1"/>
  <c r="U1958" i="1"/>
  <c r="V1958" i="1" s="1"/>
  <c r="Y1958" i="1"/>
  <c r="W1958" i="1"/>
  <c r="R1942" i="1"/>
  <c r="S1942" i="1" s="1"/>
  <c r="T1942" i="1" s="1"/>
  <c r="Q1942" i="1"/>
  <c r="U2424" i="1"/>
  <c r="V2424" i="1" s="1"/>
  <c r="Y2420" i="1"/>
  <c r="Y2413" i="1"/>
  <c r="W2401" i="1"/>
  <c r="Y2399" i="1"/>
  <c r="Y2393" i="1"/>
  <c r="U2385" i="1"/>
  <c r="V2385" i="1" s="1"/>
  <c r="Y2373" i="1"/>
  <c r="W2353" i="1"/>
  <c r="Y2341" i="1"/>
  <c r="U2336" i="1"/>
  <c r="V2336" i="1" s="1"/>
  <c r="U2329" i="1"/>
  <c r="V2329" i="1" s="1"/>
  <c r="U2320" i="1"/>
  <c r="V2320" i="1" s="1"/>
  <c r="Y2316" i="1"/>
  <c r="U2312" i="1"/>
  <c r="V2312" i="1" s="1"/>
  <c r="U2305" i="1"/>
  <c r="V2305" i="1" s="1"/>
  <c r="Q2304" i="1"/>
  <c r="U2303" i="1"/>
  <c r="V2303" i="1" s="1"/>
  <c r="W2300" i="1"/>
  <c r="Y2299" i="1"/>
  <c r="U2298" i="1"/>
  <c r="V2298" i="1" s="1"/>
  <c r="Y2295" i="1"/>
  <c r="W2289" i="1"/>
  <c r="Y2287" i="1"/>
  <c r="U2282" i="1"/>
  <c r="V2282" i="1" s="1"/>
  <c r="Y2277" i="1"/>
  <c r="Y2275" i="1"/>
  <c r="U2264" i="1"/>
  <c r="V2264" i="1" s="1"/>
  <c r="U2256" i="1"/>
  <c r="Y2251" i="1"/>
  <c r="U2216" i="1"/>
  <c r="V2216" i="1" s="1"/>
  <c r="Y2216" i="1"/>
  <c r="Y2204" i="1"/>
  <c r="U2204" i="1"/>
  <c r="W2204" i="1"/>
  <c r="U2203" i="1"/>
  <c r="V2203" i="1" s="1"/>
  <c r="W2203" i="1"/>
  <c r="U2202" i="1"/>
  <c r="V2202" i="1" s="1"/>
  <c r="Y2202" i="1"/>
  <c r="Y2199" i="1"/>
  <c r="U2195" i="1"/>
  <c r="V2195" i="1" s="1"/>
  <c r="Y2195" i="1"/>
  <c r="L2184" i="1"/>
  <c r="Y2173" i="1"/>
  <c r="W2173" i="1"/>
  <c r="U2170" i="1"/>
  <c r="V2170" i="1" s="1"/>
  <c r="R2152" i="1"/>
  <c r="S2152" i="1" s="1"/>
  <c r="T2152" i="1" s="1"/>
  <c r="Q2152" i="1"/>
  <c r="W2106" i="1"/>
  <c r="Y2106" i="1"/>
  <c r="U2035" i="1"/>
  <c r="V2035" i="1" s="1"/>
  <c r="W2035" i="1"/>
  <c r="Y2035" i="1"/>
  <c r="L2022" i="1"/>
  <c r="W2011" i="1"/>
  <c r="Y2011" i="1"/>
  <c r="L1990" i="1"/>
  <c r="X1988" i="1"/>
  <c r="Y1988" i="1"/>
  <c r="X1986" i="1"/>
  <c r="Y1986" i="1"/>
  <c r="R1972" i="1"/>
  <c r="S1972" i="1" s="1"/>
  <c r="T1972" i="1" s="1"/>
  <c r="Q1972" i="1"/>
  <c r="R1970" i="1"/>
  <c r="S1970" i="1" s="1"/>
  <c r="T1970" i="1" s="1"/>
  <c r="Q1970" i="1"/>
  <c r="W1968" i="1"/>
  <c r="U1968" i="1"/>
  <c r="V1968" i="1" s="1"/>
  <c r="Y1968" i="1"/>
  <c r="W2309" i="1"/>
  <c r="U2300" i="1"/>
  <c r="V2300" i="1" s="1"/>
  <c r="X2299" i="1"/>
  <c r="V2290" i="1"/>
  <c r="Y2283" i="1"/>
  <c r="Y2279" i="1"/>
  <c r="W2277" i="1"/>
  <c r="U2276" i="1"/>
  <c r="V2276" i="1" s="1"/>
  <c r="Y2267" i="1"/>
  <c r="U2252" i="1"/>
  <c r="V2252" i="1" s="1"/>
  <c r="V2222" i="1"/>
  <c r="Y2219" i="1"/>
  <c r="L2211" i="1"/>
  <c r="Y2196" i="1"/>
  <c r="U2196" i="1"/>
  <c r="Y2194" i="1"/>
  <c r="L2122" i="1"/>
  <c r="Q2122" i="1" s="1"/>
  <c r="U2120" i="1"/>
  <c r="V2120" i="1" s="1"/>
  <c r="W2120" i="1"/>
  <c r="Y2120" i="1"/>
  <c r="Q2097" i="1"/>
  <c r="R2097" i="1"/>
  <c r="S2097" i="1" s="1"/>
  <c r="T2097" i="1" s="1"/>
  <c r="L2050" i="1"/>
  <c r="U2048" i="1"/>
  <c r="V2048" i="1" s="1"/>
  <c r="W2048" i="1"/>
  <c r="Y2048" i="1"/>
  <c r="U2033" i="1"/>
  <c r="V2033" i="1" s="1"/>
  <c r="W2033" i="1"/>
  <c r="U1988" i="1"/>
  <c r="V1988" i="1" s="1"/>
  <c r="U2450" i="1"/>
  <c r="V2450" i="1" s="1"/>
  <c r="U2441" i="1"/>
  <c r="V2441" i="1" s="1"/>
  <c r="U2432" i="1"/>
  <c r="V2432" i="1" s="1"/>
  <c r="Y2428" i="1"/>
  <c r="R2419" i="1"/>
  <c r="S2419" i="1" s="1"/>
  <c r="T2419" i="1" s="1"/>
  <c r="U2410" i="1"/>
  <c r="V2410" i="1" s="1"/>
  <c r="R2409" i="1"/>
  <c r="S2409" i="1" s="1"/>
  <c r="T2409" i="1" s="1"/>
  <c r="Y2401" i="1"/>
  <c r="U2392" i="1"/>
  <c r="V2392" i="1" s="1"/>
  <c r="Y2388" i="1"/>
  <c r="V2387" i="1"/>
  <c r="Y2381" i="1"/>
  <c r="R2379" i="1"/>
  <c r="S2379" i="1" s="1"/>
  <c r="T2379" i="1" s="1"/>
  <c r="Y2367" i="1"/>
  <c r="U2362" i="1"/>
  <c r="V2362" i="1" s="1"/>
  <c r="R2361" i="1"/>
  <c r="S2361" i="1" s="1"/>
  <c r="T2361" i="1" s="1"/>
  <c r="Y2347" i="1"/>
  <c r="U2346" i="1"/>
  <c r="V2346" i="1" s="1"/>
  <c r="R2345" i="1"/>
  <c r="S2345" i="1" s="1"/>
  <c r="T2345" i="1" s="1"/>
  <c r="Y2332" i="1"/>
  <c r="Y2325" i="1"/>
  <c r="R2323" i="1"/>
  <c r="S2323" i="1" s="1"/>
  <c r="T2323" i="1" s="1"/>
  <c r="Y2308" i="1"/>
  <c r="V2307" i="1"/>
  <c r="U2304" i="1"/>
  <c r="V2304" i="1" s="1"/>
  <c r="U2297" i="1"/>
  <c r="V2297" i="1" s="1"/>
  <c r="U2281" i="1"/>
  <c r="V2281" i="1" s="1"/>
  <c r="W2275" i="1"/>
  <c r="U2273" i="1"/>
  <c r="V2273" i="1" s="1"/>
  <c r="L2263" i="1"/>
  <c r="Y2260" i="1"/>
  <c r="W2251" i="1"/>
  <c r="Q2232" i="1"/>
  <c r="U2231" i="1"/>
  <c r="V2231" i="1" s="1"/>
  <c r="X2231" i="1"/>
  <c r="L2226" i="1"/>
  <c r="R2226" i="1" s="1"/>
  <c r="S2226" i="1" s="1"/>
  <c r="T2226" i="1" s="1"/>
  <c r="Q2224" i="1"/>
  <c r="Y2190" i="1"/>
  <c r="W2190" i="1"/>
  <c r="V2186" i="1"/>
  <c r="U2179" i="1"/>
  <c r="V2179" i="1" s="1"/>
  <c r="U2174" i="1"/>
  <c r="V2174" i="1" s="1"/>
  <c r="X2174" i="1"/>
  <c r="V2148" i="1"/>
  <c r="L2038" i="1"/>
  <c r="V2030" i="1"/>
  <c r="L2008" i="1"/>
  <c r="R1988" i="1"/>
  <c r="S1988" i="1" s="1"/>
  <c r="T1988" i="1" s="1"/>
  <c r="Q1988" i="1"/>
  <c r="R1986" i="1"/>
  <c r="S1986" i="1" s="1"/>
  <c r="T1986" i="1" s="1"/>
  <c r="Q1986" i="1"/>
  <c r="W1984" i="1"/>
  <c r="U1984" i="1"/>
  <c r="V1984" i="1" s="1"/>
  <c r="Y1984" i="1"/>
  <c r="U1936" i="1"/>
  <c r="V1936" i="1" s="1"/>
  <c r="W1936" i="1"/>
  <c r="Y1936" i="1"/>
  <c r="Y2409" i="1"/>
  <c r="V2401" i="1"/>
  <c r="Y2375" i="1"/>
  <c r="U2370" i="1"/>
  <c r="V2370" i="1" s="1"/>
  <c r="R2369" i="1"/>
  <c r="S2369" i="1" s="1"/>
  <c r="T2369" i="1" s="1"/>
  <c r="Y2361" i="1"/>
  <c r="V2353" i="1"/>
  <c r="V2289" i="1"/>
  <c r="U2223" i="1"/>
  <c r="V2223" i="1" s="1"/>
  <c r="X2223" i="1"/>
  <c r="R2218" i="1"/>
  <c r="S2218" i="1" s="1"/>
  <c r="T2218" i="1" s="1"/>
  <c r="Q2218" i="1"/>
  <c r="V2208" i="1"/>
  <c r="W2191" i="1"/>
  <c r="W2188" i="1"/>
  <c r="L2185" i="1"/>
  <c r="U2171" i="1"/>
  <c r="V2171" i="1" s="1"/>
  <c r="W2171" i="1"/>
  <c r="Y2171" i="1"/>
  <c r="U2136" i="1"/>
  <c r="V2136" i="1" s="1"/>
  <c r="W2136" i="1"/>
  <c r="V2123" i="1"/>
  <c r="U2107" i="1"/>
  <c r="V2107" i="1" s="1"/>
  <c r="W2107" i="1"/>
  <c r="Y2107" i="1"/>
  <c r="W2090" i="1"/>
  <c r="Y2090" i="1"/>
  <c r="V2076" i="1"/>
  <c r="V2051" i="1"/>
  <c r="L2030" i="1"/>
  <c r="X2009" i="1"/>
  <c r="Y2009" i="1"/>
  <c r="U1976" i="1"/>
  <c r="V1976" i="1" s="1"/>
  <c r="X1976" i="1"/>
  <c r="Y1969" i="1"/>
  <c r="X1969" i="1"/>
  <c r="L1948" i="1"/>
  <c r="Q1948" i="1" s="1"/>
  <c r="Y2244" i="1"/>
  <c r="V2235" i="1"/>
  <c r="Y2212" i="1"/>
  <c r="U2207" i="1"/>
  <c r="V2207" i="1" s="1"/>
  <c r="W2179" i="1"/>
  <c r="Y2174" i="1"/>
  <c r="R2171" i="1"/>
  <c r="S2171" i="1" s="1"/>
  <c r="T2171" i="1" s="1"/>
  <c r="W2170" i="1"/>
  <c r="L2169" i="1"/>
  <c r="L2168" i="1"/>
  <c r="Y2166" i="1"/>
  <c r="R2163" i="1"/>
  <c r="S2163" i="1" s="1"/>
  <c r="T2163" i="1" s="1"/>
  <c r="R2161" i="1"/>
  <c r="S2161" i="1" s="1"/>
  <c r="T2161" i="1" s="1"/>
  <c r="L2154" i="1"/>
  <c r="Q2154" i="1" s="1"/>
  <c r="L2153" i="1"/>
  <c r="Q2144" i="1"/>
  <c r="Y2139" i="1"/>
  <c r="Y2132" i="1"/>
  <c r="U2131" i="1"/>
  <c r="V2131" i="1" s="1"/>
  <c r="W2130" i="1"/>
  <c r="L2124" i="1"/>
  <c r="Q2124" i="1" s="1"/>
  <c r="W2117" i="1"/>
  <c r="X2114" i="1"/>
  <c r="U2105" i="1"/>
  <c r="V2105" i="1" s="1"/>
  <c r="W2101" i="1"/>
  <c r="W2099" i="1"/>
  <c r="X2098" i="1"/>
  <c r="Y2096" i="1"/>
  <c r="U2089" i="1"/>
  <c r="V2089" i="1" s="1"/>
  <c r="W2085" i="1"/>
  <c r="W2083" i="1"/>
  <c r="X2082" i="1"/>
  <c r="Y2080" i="1"/>
  <c r="Q2072" i="1"/>
  <c r="Y2067" i="1"/>
  <c r="Y2061" i="1"/>
  <c r="U2058" i="1"/>
  <c r="V2058" i="1" s="1"/>
  <c r="R2057" i="1"/>
  <c r="S2057" i="1" s="1"/>
  <c r="T2057" i="1" s="1"/>
  <c r="W2056" i="1"/>
  <c r="L2052" i="1"/>
  <c r="Q2052" i="1" s="1"/>
  <c r="Y2044" i="1"/>
  <c r="U2043" i="1"/>
  <c r="V2043" i="1" s="1"/>
  <c r="W2042" i="1"/>
  <c r="U2032" i="1"/>
  <c r="V2032" i="1" s="1"/>
  <c r="Y2028" i="1"/>
  <c r="W2024" i="1"/>
  <c r="L2018" i="1"/>
  <c r="R2015" i="1"/>
  <c r="S2015" i="1" s="1"/>
  <c r="T2015" i="1" s="1"/>
  <c r="U2009" i="1"/>
  <c r="V2009" i="1" s="1"/>
  <c r="L2004" i="1"/>
  <c r="R2004" i="1" s="1"/>
  <c r="S2004" i="1" s="1"/>
  <c r="T2004" i="1" s="1"/>
  <c r="L2002" i="1"/>
  <c r="W1997" i="1"/>
  <c r="U1991" i="1"/>
  <c r="V1991" i="1" s="1"/>
  <c r="L1980" i="1"/>
  <c r="U1975" i="1"/>
  <c r="V1975" i="1" s="1"/>
  <c r="Y1961" i="1"/>
  <c r="U1960" i="1"/>
  <c r="V1960" i="1" s="1"/>
  <c r="U1959" i="1"/>
  <c r="V1959" i="1" s="1"/>
  <c r="W1954" i="1"/>
  <c r="W1950" i="1"/>
  <c r="Y1950" i="1"/>
  <c r="U1937" i="1"/>
  <c r="V1937" i="1" s="1"/>
  <c r="W1937" i="1"/>
  <c r="U1929" i="1"/>
  <c r="V1929" i="1" s="1"/>
  <c r="X1900" i="1"/>
  <c r="U1900" i="1"/>
  <c r="U2162" i="1"/>
  <c r="V2162" i="1" s="1"/>
  <c r="V2160" i="1"/>
  <c r="Y2152" i="1"/>
  <c r="V2145" i="1"/>
  <c r="Y2138" i="1"/>
  <c r="U2130" i="1"/>
  <c r="V2130" i="1" s="1"/>
  <c r="R2129" i="1"/>
  <c r="S2129" i="1" s="1"/>
  <c r="T2129" i="1" s="1"/>
  <c r="Y2123" i="1"/>
  <c r="U2115" i="1"/>
  <c r="V2115" i="1" s="1"/>
  <c r="V2104" i="1"/>
  <c r="V2088" i="1"/>
  <c r="V2073" i="1"/>
  <c r="Y2066" i="1"/>
  <c r="Y2051" i="1"/>
  <c r="U2042" i="1"/>
  <c r="V2042" i="1" s="1"/>
  <c r="R2041" i="1"/>
  <c r="S2041" i="1" s="1"/>
  <c r="T2041" i="1" s="1"/>
  <c r="W2036" i="1"/>
  <c r="X2027" i="1"/>
  <c r="W2026" i="1"/>
  <c r="Y2019" i="1"/>
  <c r="W2006" i="1"/>
  <c r="Y2001" i="1"/>
  <c r="Q1777" i="1"/>
  <c r="R1777" i="1"/>
  <c r="S1777" i="1" s="1"/>
  <c r="T1777" i="1" s="1"/>
  <c r="Y2015" i="1"/>
  <c r="R2005" i="1"/>
  <c r="S2005" i="1" s="1"/>
  <c r="T2005" i="1" s="1"/>
  <c r="W1982" i="1"/>
  <c r="U1978" i="1"/>
  <c r="V1978" i="1" s="1"/>
  <c r="W1966" i="1"/>
  <c r="U1952" i="1"/>
  <c r="V1952" i="1" s="1"/>
  <c r="Y1952" i="1"/>
  <c r="U1938" i="1"/>
  <c r="V1938" i="1" s="1"/>
  <c r="W1930" i="1"/>
  <c r="U1930" i="1"/>
  <c r="V1930" i="1" s="1"/>
  <c r="V1913" i="1"/>
  <c r="R1831" i="1"/>
  <c r="S1831" i="1" s="1"/>
  <c r="T1831" i="1" s="1"/>
  <c r="Q1831" i="1"/>
  <c r="Q1761" i="1"/>
  <c r="R1761" i="1"/>
  <c r="S1761" i="1" s="1"/>
  <c r="T1761" i="1" s="1"/>
  <c r="Y2182" i="1"/>
  <c r="W2172" i="1"/>
  <c r="W2164" i="1"/>
  <c r="Y2157" i="1"/>
  <c r="V2154" i="1"/>
  <c r="W2148" i="1"/>
  <c r="Y2140" i="1"/>
  <c r="U2129" i="1"/>
  <c r="V2129" i="1" s="1"/>
  <c r="U2128" i="1"/>
  <c r="V2128" i="1" s="1"/>
  <c r="W2125" i="1"/>
  <c r="W2123" i="1"/>
  <c r="X2122" i="1"/>
  <c r="U2108" i="1"/>
  <c r="V2108" i="1" s="1"/>
  <c r="L2105" i="1"/>
  <c r="Q2096" i="1"/>
  <c r="U2092" i="1"/>
  <c r="V2092" i="1" s="1"/>
  <c r="L2089" i="1"/>
  <c r="Q2080" i="1"/>
  <c r="W2076" i="1"/>
  <c r="Y2068" i="1"/>
  <c r="W2053" i="1"/>
  <c r="W2051" i="1"/>
  <c r="X2050" i="1"/>
  <c r="U2041" i="1"/>
  <c r="V2041" i="1" s="1"/>
  <c r="W2037" i="1"/>
  <c r="X2034" i="1"/>
  <c r="W2029" i="1"/>
  <c r="U1982" i="1"/>
  <c r="V1982" i="1" s="1"/>
  <c r="U1966" i="1"/>
  <c r="V1966" i="1" s="1"/>
  <c r="L1950" i="1"/>
  <c r="W1948" i="1"/>
  <c r="L1916" i="1"/>
  <c r="Q1916" i="1" s="1"/>
  <c r="Y1904" i="1"/>
  <c r="Q1887" i="1"/>
  <c r="R1887" i="1"/>
  <c r="S1887" i="1" s="1"/>
  <c r="T1887" i="1" s="1"/>
  <c r="Q1817" i="1"/>
  <c r="R1817" i="1"/>
  <c r="S1817" i="1" s="1"/>
  <c r="T1817" i="1" s="1"/>
  <c r="U2200" i="1"/>
  <c r="V2200" i="1" s="1"/>
  <c r="Y2141" i="1"/>
  <c r="U2138" i="1"/>
  <c r="V2138" i="1" s="1"/>
  <c r="Y2124" i="1"/>
  <c r="U2113" i="1"/>
  <c r="V2113" i="1" s="1"/>
  <c r="U2112" i="1"/>
  <c r="V2112" i="1" s="1"/>
  <c r="Y2104" i="1"/>
  <c r="U2097" i="1"/>
  <c r="V2097" i="1" s="1"/>
  <c r="Y2088" i="1"/>
  <c r="U2081" i="1"/>
  <c r="V2081" i="1" s="1"/>
  <c r="L2073" i="1"/>
  <c r="Y2069" i="1"/>
  <c r="U2066" i="1"/>
  <c r="V2066" i="1" s="1"/>
  <c r="Y2052" i="1"/>
  <c r="U2040" i="1"/>
  <c r="V2040" i="1" s="1"/>
  <c r="Y2022" i="1"/>
  <c r="U2017" i="1"/>
  <c r="L2014" i="1"/>
  <c r="R2014" i="1" s="1"/>
  <c r="S2014" i="1" s="1"/>
  <c r="T2014" i="1" s="1"/>
  <c r="R2010" i="1"/>
  <c r="S2010" i="1" s="1"/>
  <c r="T2010" i="1" s="1"/>
  <c r="Y2005" i="1"/>
  <c r="U2004" i="1"/>
  <c r="V2004" i="1" s="1"/>
  <c r="U2002" i="1"/>
  <c r="V2002" i="1" s="1"/>
  <c r="U2001" i="1"/>
  <c r="V2001" i="1" s="1"/>
  <c r="U1986" i="1"/>
  <c r="V1986" i="1" s="1"/>
  <c r="Y1981" i="1"/>
  <c r="U1980" i="1"/>
  <c r="V1980" i="1" s="1"/>
  <c r="Y1965" i="1"/>
  <c r="U1964" i="1"/>
  <c r="V1964" i="1" s="1"/>
  <c r="U1948" i="1"/>
  <c r="V1948" i="1" s="1"/>
  <c r="W1935" i="1"/>
  <c r="Y1931" i="1"/>
  <c r="X1931" i="1"/>
  <c r="R1907" i="1"/>
  <c r="S1907" i="1" s="1"/>
  <c r="T1907" i="1" s="1"/>
  <c r="Q1907" i="1"/>
  <c r="V2122" i="1"/>
  <c r="R2121" i="1"/>
  <c r="S2121" i="1" s="1"/>
  <c r="T2121" i="1" s="1"/>
  <c r="Y2072" i="1"/>
  <c r="V2050" i="1"/>
  <c r="R2049" i="1"/>
  <c r="S2049" i="1" s="1"/>
  <c r="T2049" i="1" s="1"/>
  <c r="V2034" i="1"/>
  <c r="V2022" i="1"/>
  <c r="Y2018" i="1"/>
  <c r="Y1994" i="1"/>
  <c r="Y1962" i="1"/>
  <c r="U1934" i="1"/>
  <c r="V1934" i="1" s="1"/>
  <c r="Y1934" i="1"/>
  <c r="U1928" i="1"/>
  <c r="V1928" i="1" s="1"/>
  <c r="W1928" i="1"/>
  <c r="Y1914" i="1"/>
  <c r="U1914" i="1"/>
  <c r="V1914" i="1" s="1"/>
  <c r="L1882" i="1"/>
  <c r="R1839" i="1"/>
  <c r="S1839" i="1" s="1"/>
  <c r="T1839" i="1" s="1"/>
  <c r="Q1839" i="1"/>
  <c r="Q1793" i="1"/>
  <c r="R1793" i="1"/>
  <c r="S1793" i="1" s="1"/>
  <c r="T1793" i="1" s="1"/>
  <c r="Q1775" i="1"/>
  <c r="R1775" i="1"/>
  <c r="S1775" i="1" s="1"/>
  <c r="T1775" i="1" s="1"/>
  <c r="Q1745" i="1"/>
  <c r="R1745" i="1"/>
  <c r="S1745" i="1" s="1"/>
  <c r="T1745" i="1" s="1"/>
  <c r="U2191" i="1"/>
  <c r="V2191" i="1" s="1"/>
  <c r="U2184" i="1"/>
  <c r="V2184" i="1" s="1"/>
  <c r="Y2172" i="1"/>
  <c r="Y2164" i="1"/>
  <c r="U2152" i="1"/>
  <c r="V2152" i="1" s="1"/>
  <c r="Y2148" i="1"/>
  <c r="U2137" i="1"/>
  <c r="V2137" i="1" s="1"/>
  <c r="Y2109" i="1"/>
  <c r="U2106" i="1"/>
  <c r="V2106" i="1" s="1"/>
  <c r="Y2093" i="1"/>
  <c r="U2090" i="1"/>
  <c r="V2090" i="1" s="1"/>
  <c r="Y2076" i="1"/>
  <c r="U2065" i="1"/>
  <c r="V2065" i="1" s="1"/>
  <c r="U2064" i="1"/>
  <c r="V2064" i="1" s="1"/>
  <c r="Y2056" i="1"/>
  <c r="Y2012" i="1"/>
  <c r="U2011" i="1"/>
  <c r="V2011" i="1" s="1"/>
  <c r="Y1996" i="1"/>
  <c r="Y1989" i="1"/>
  <c r="U1983" i="1"/>
  <c r="Y1978" i="1"/>
  <c r="Y1973" i="1"/>
  <c r="U1967" i="1"/>
  <c r="Q1960" i="1"/>
  <c r="U1957" i="1"/>
  <c r="V1957" i="1" s="1"/>
  <c r="U1949" i="1"/>
  <c r="V1949" i="1" s="1"/>
  <c r="R1943" i="1"/>
  <c r="S1943" i="1" s="1"/>
  <c r="T1943" i="1" s="1"/>
  <c r="V1935" i="1"/>
  <c r="L1934" i="1"/>
  <c r="X1920" i="1"/>
  <c r="Y1920" i="1"/>
  <c r="L1914" i="1"/>
  <c r="Q1914" i="1" s="1"/>
  <c r="U1906" i="1"/>
  <c r="W1906" i="1"/>
  <c r="L1888" i="1"/>
  <c r="W1883" i="1"/>
  <c r="Y1883" i="1"/>
  <c r="R1879" i="1"/>
  <c r="S1879" i="1" s="1"/>
  <c r="T1879" i="1" s="1"/>
  <c r="Q1879" i="1"/>
  <c r="R1815" i="1"/>
  <c r="S1815" i="1" s="1"/>
  <c r="T1815" i="1" s="1"/>
  <c r="Q1815" i="1"/>
  <c r="W1929" i="1"/>
  <c r="U1925" i="1"/>
  <c r="V1925" i="1" s="1"/>
  <c r="Y1906" i="1"/>
  <c r="Y1896" i="1"/>
  <c r="L1895" i="1"/>
  <c r="V1878" i="1"/>
  <c r="Y1875" i="1"/>
  <c r="U1873" i="1"/>
  <c r="V1873" i="1" s="1"/>
  <c r="U1866" i="1"/>
  <c r="Y1863" i="1"/>
  <c r="Y1856" i="1"/>
  <c r="L1855" i="1"/>
  <c r="R1855" i="1" s="1"/>
  <c r="S1855" i="1" s="1"/>
  <c r="T1855" i="1" s="1"/>
  <c r="U1847" i="1"/>
  <c r="V1847" i="1" s="1"/>
  <c r="U1836" i="1"/>
  <c r="U1834" i="1"/>
  <c r="V1834" i="1" s="1"/>
  <c r="W1828" i="1"/>
  <c r="L1823" i="1"/>
  <c r="L1809" i="1"/>
  <c r="L1807" i="1"/>
  <c r="Y1799" i="1"/>
  <c r="U1788" i="1"/>
  <c r="V1788" i="1" s="1"/>
  <c r="Y1783" i="1"/>
  <c r="Y1767" i="1"/>
  <c r="Y1764" i="1"/>
  <c r="Q1759" i="1"/>
  <c r="Y1757" i="1"/>
  <c r="R1753" i="1"/>
  <c r="S1753" i="1" s="1"/>
  <c r="T1753" i="1" s="1"/>
  <c r="Y1749" i="1"/>
  <c r="U1745" i="1"/>
  <c r="V1745" i="1" s="1"/>
  <c r="Y1739" i="1"/>
  <c r="L1738" i="1"/>
  <c r="Y1731" i="1"/>
  <c r="L1730" i="1"/>
  <c r="X1722" i="1"/>
  <c r="Y1720" i="1"/>
  <c r="U1715" i="1"/>
  <c r="V1715" i="1" s="1"/>
  <c r="Y1714" i="1"/>
  <c r="L1698" i="1"/>
  <c r="L1697" i="1"/>
  <c r="Y1679" i="1"/>
  <c r="R1667" i="1"/>
  <c r="S1667" i="1" s="1"/>
  <c r="T1667" i="1" s="1"/>
  <c r="Y1661" i="1"/>
  <c r="L1660" i="1"/>
  <c r="Q1660" i="1" s="1"/>
  <c r="U1657" i="1"/>
  <c r="V1657" i="1" s="1"/>
  <c r="Y1657" i="1"/>
  <c r="U1643" i="1"/>
  <c r="V1643" i="1" s="1"/>
  <c r="L1642" i="1"/>
  <c r="R1642" i="1" s="1"/>
  <c r="S1642" i="1" s="1"/>
  <c r="T1642" i="1" s="1"/>
  <c r="L1638" i="1"/>
  <c r="R1638" i="1" s="1"/>
  <c r="S1638" i="1" s="1"/>
  <c r="T1638" i="1" s="1"/>
  <c r="W1627" i="1"/>
  <c r="Y1627" i="1"/>
  <c r="L1620" i="1"/>
  <c r="V1587" i="1"/>
  <c r="L1568" i="1"/>
  <c r="U1563" i="1"/>
  <c r="V1563" i="1" s="1"/>
  <c r="U1559" i="1"/>
  <c r="V1559" i="1" s="1"/>
  <c r="Y1559" i="1"/>
  <c r="U1547" i="1"/>
  <c r="V1547" i="1" s="1"/>
  <c r="L1481" i="1"/>
  <c r="W1450" i="1"/>
  <c r="U1450" i="1"/>
  <c r="V1450" i="1" s="1"/>
  <c r="R1444" i="1"/>
  <c r="S1444" i="1" s="1"/>
  <c r="T1444" i="1" s="1"/>
  <c r="W1432" i="1"/>
  <c r="U1432" i="1"/>
  <c r="V1432" i="1" s="1"/>
  <c r="Y1432" i="1"/>
  <c r="W1740" i="1"/>
  <c r="Y1699" i="1"/>
  <c r="Y1693" i="1"/>
  <c r="W1693" i="1"/>
  <c r="L1692" i="1"/>
  <c r="Q1692" i="1" s="1"/>
  <c r="U1674" i="1"/>
  <c r="V1674" i="1" s="1"/>
  <c r="Y1674" i="1"/>
  <c r="Q1670" i="1"/>
  <c r="R1670" i="1"/>
  <c r="S1670" i="1" s="1"/>
  <c r="T1670" i="1" s="1"/>
  <c r="U1665" i="1"/>
  <c r="V1665" i="1" s="1"/>
  <c r="W1665" i="1"/>
  <c r="U1602" i="1"/>
  <c r="V1602" i="1" s="1"/>
  <c r="W1602" i="1"/>
  <c r="L1587" i="1"/>
  <c r="L1584" i="1"/>
  <c r="W1575" i="1"/>
  <c r="Y1575" i="1"/>
  <c r="L1570" i="1"/>
  <c r="L1530" i="1"/>
  <c r="U1482" i="1"/>
  <c r="V1482" i="1" s="1"/>
  <c r="W1482" i="1"/>
  <c r="Y1482" i="1"/>
  <c r="Q1377" i="1"/>
  <c r="R1377" i="1"/>
  <c r="S1377" i="1" s="1"/>
  <c r="T1377" i="1" s="1"/>
  <c r="U1927" i="1"/>
  <c r="V1927" i="1" s="1"/>
  <c r="U1926" i="1"/>
  <c r="V1926" i="1" s="1"/>
  <c r="W1913" i="1"/>
  <c r="U1910" i="1"/>
  <c r="V1910" i="1" s="1"/>
  <c r="U1905" i="1"/>
  <c r="V1905" i="1" s="1"/>
  <c r="L1901" i="1"/>
  <c r="W1896" i="1"/>
  <c r="Y1885" i="1"/>
  <c r="R1876" i="1"/>
  <c r="S1876" i="1" s="1"/>
  <c r="T1876" i="1" s="1"/>
  <c r="W1875" i="1"/>
  <c r="Y1873" i="1"/>
  <c r="Y1868" i="1"/>
  <c r="U1864" i="1"/>
  <c r="X1860" i="1"/>
  <c r="Y1859" i="1"/>
  <c r="W1856" i="1"/>
  <c r="U1855" i="1"/>
  <c r="V1855" i="1" s="1"/>
  <c r="R1854" i="1"/>
  <c r="S1854" i="1" s="1"/>
  <c r="T1854" i="1" s="1"/>
  <c r="U1853" i="1"/>
  <c r="V1853" i="1" s="1"/>
  <c r="Y1849" i="1"/>
  <c r="L1842" i="1"/>
  <c r="Y1839" i="1"/>
  <c r="Y1836" i="1"/>
  <c r="U1828" i="1"/>
  <c r="V1828" i="1" s="1"/>
  <c r="X1827" i="1"/>
  <c r="W1813" i="1"/>
  <c r="U1812" i="1"/>
  <c r="V1812" i="1" s="1"/>
  <c r="W1811" i="1"/>
  <c r="Y1802" i="1"/>
  <c r="Y1795" i="1"/>
  <c r="L1794" i="1"/>
  <c r="Y1789" i="1"/>
  <c r="Y1788" i="1"/>
  <c r="Q1787" i="1"/>
  <c r="V1786" i="1"/>
  <c r="Y1779" i="1"/>
  <c r="L1778" i="1"/>
  <c r="U1753" i="1"/>
  <c r="V1753" i="1" s="1"/>
  <c r="Q1752" i="1"/>
  <c r="U1740" i="1"/>
  <c r="V1740" i="1" s="1"/>
  <c r="W1739" i="1"/>
  <c r="W1738" i="1"/>
  <c r="W1737" i="1"/>
  <c r="Y1736" i="1"/>
  <c r="U1732" i="1"/>
  <c r="V1732" i="1" s="1"/>
  <c r="W1731" i="1"/>
  <c r="W1730" i="1"/>
  <c r="W1729" i="1"/>
  <c r="W1725" i="1"/>
  <c r="U1723" i="1"/>
  <c r="V1723" i="1" s="1"/>
  <c r="V1722" i="1"/>
  <c r="W1720" i="1"/>
  <c r="R1719" i="1"/>
  <c r="S1719" i="1" s="1"/>
  <c r="T1719" i="1" s="1"/>
  <c r="Y1717" i="1"/>
  <c r="Y1708" i="1"/>
  <c r="U1708" i="1"/>
  <c r="V1708" i="1" s="1"/>
  <c r="W1708" i="1"/>
  <c r="W1697" i="1"/>
  <c r="U1696" i="1"/>
  <c r="V1696" i="1" s="1"/>
  <c r="X1696" i="1"/>
  <c r="U1689" i="1"/>
  <c r="V1689" i="1" s="1"/>
  <c r="Y1689" i="1"/>
  <c r="Q1686" i="1"/>
  <c r="R1669" i="1"/>
  <c r="S1669" i="1" s="1"/>
  <c r="T1669" i="1" s="1"/>
  <c r="Q1669" i="1"/>
  <c r="Q1659" i="1"/>
  <c r="U1658" i="1"/>
  <c r="Y1658" i="1"/>
  <c r="L1649" i="1"/>
  <c r="Y1647" i="1"/>
  <c r="W1631" i="1"/>
  <c r="Y1631" i="1"/>
  <c r="Y1582" i="1"/>
  <c r="X1582" i="1"/>
  <c r="U1578" i="1"/>
  <c r="V1578" i="1" s="1"/>
  <c r="W1578" i="1"/>
  <c r="Y1578" i="1"/>
  <c r="Y1563" i="1"/>
  <c r="U1538" i="1"/>
  <c r="V1538" i="1" s="1"/>
  <c r="L1526" i="1"/>
  <c r="R1526" i="1" s="1"/>
  <c r="S1526" i="1" s="1"/>
  <c r="T1526" i="1" s="1"/>
  <c r="L1511" i="1"/>
  <c r="V1511" i="1"/>
  <c r="L1485" i="1"/>
  <c r="Q1485" i="1" s="1"/>
  <c r="Y1447" i="1"/>
  <c r="U1447" i="1"/>
  <c r="W1447" i="1"/>
  <c r="X1430" i="1"/>
  <c r="Y1430" i="1"/>
  <c r="U1383" i="1"/>
  <c r="V1383" i="1" s="1"/>
  <c r="X1383" i="1"/>
  <c r="Y1953" i="1"/>
  <c r="Y1947" i="1"/>
  <c r="Y1945" i="1"/>
  <c r="U1944" i="1"/>
  <c r="V1944" i="1" s="1"/>
  <c r="U1943" i="1"/>
  <c r="V1943" i="1" s="1"/>
  <c r="U1933" i="1"/>
  <c r="V1933" i="1" s="1"/>
  <c r="Y1915" i="1"/>
  <c r="Y1913" i="1"/>
  <c r="U1912" i="1"/>
  <c r="V1912" i="1" s="1"/>
  <c r="U1908" i="1"/>
  <c r="V1908" i="1" s="1"/>
  <c r="Y1897" i="1"/>
  <c r="Q1896" i="1"/>
  <c r="U1895" i="1"/>
  <c r="V1895" i="1" s="1"/>
  <c r="U1893" i="1"/>
  <c r="V1893" i="1" s="1"/>
  <c r="Q1875" i="1"/>
  <c r="U1872" i="1"/>
  <c r="V1872" i="1" s="1"/>
  <c r="Y1857" i="1"/>
  <c r="Y1852" i="1"/>
  <c r="U1848" i="1"/>
  <c r="L1845" i="1"/>
  <c r="Y1840" i="1"/>
  <c r="R1828" i="1"/>
  <c r="S1828" i="1" s="1"/>
  <c r="T1828" i="1" s="1"/>
  <c r="W1826" i="1"/>
  <c r="U1824" i="1"/>
  <c r="V1824" i="1" s="1"/>
  <c r="Y1819" i="1"/>
  <c r="L1818" i="1"/>
  <c r="W1810" i="1"/>
  <c r="Y1807" i="1"/>
  <c r="W1796" i="1"/>
  <c r="Q1791" i="1"/>
  <c r="Y1786" i="1"/>
  <c r="U1784" i="1"/>
  <c r="W1780" i="1"/>
  <c r="W1775" i="1"/>
  <c r="Y1771" i="1"/>
  <c r="Y1768" i="1"/>
  <c r="X1767" i="1"/>
  <c r="L1757" i="1"/>
  <c r="Q1757" i="1" s="1"/>
  <c r="W1741" i="1"/>
  <c r="U1738" i="1"/>
  <c r="V1738" i="1" s="1"/>
  <c r="R1737" i="1"/>
  <c r="S1737" i="1" s="1"/>
  <c r="T1737" i="1" s="1"/>
  <c r="W1733" i="1"/>
  <c r="U1730" i="1"/>
  <c r="V1730" i="1" s="1"/>
  <c r="R1729" i="1"/>
  <c r="S1729" i="1" s="1"/>
  <c r="T1729" i="1" s="1"/>
  <c r="Y1724" i="1"/>
  <c r="Y1722" i="1"/>
  <c r="U1721" i="1"/>
  <c r="V1721" i="1" s="1"/>
  <c r="Q1720" i="1"/>
  <c r="L1715" i="1"/>
  <c r="W1709" i="1"/>
  <c r="R1705" i="1"/>
  <c r="S1705" i="1" s="1"/>
  <c r="T1705" i="1" s="1"/>
  <c r="Q1704" i="1"/>
  <c r="V1700" i="1"/>
  <c r="W1699" i="1"/>
  <c r="U1695" i="1"/>
  <c r="V1695" i="1" s="1"/>
  <c r="W1695" i="1"/>
  <c r="W1690" i="1"/>
  <c r="U1686" i="1"/>
  <c r="V1686" i="1" s="1"/>
  <c r="U1681" i="1"/>
  <c r="V1681" i="1" s="1"/>
  <c r="W1681" i="1"/>
  <c r="U1677" i="1"/>
  <c r="V1677" i="1" s="1"/>
  <c r="Y1670" i="1"/>
  <c r="V1650" i="1"/>
  <c r="W1647" i="1"/>
  <c r="L1643" i="1"/>
  <c r="L1639" i="1"/>
  <c r="L1628" i="1"/>
  <c r="U1582" i="1"/>
  <c r="V1582" i="1" s="1"/>
  <c r="L1581" i="1"/>
  <c r="Q1581" i="1" s="1"/>
  <c r="L1578" i="1"/>
  <c r="R1578" i="1" s="1"/>
  <c r="S1578" i="1" s="1"/>
  <c r="T1578" i="1" s="1"/>
  <c r="U1491" i="1"/>
  <c r="V1491" i="1" s="1"/>
  <c r="W1491" i="1"/>
  <c r="Y1491" i="1"/>
  <c r="L1479" i="1"/>
  <c r="U1476" i="1"/>
  <c r="V1476" i="1" s="1"/>
  <c r="W1476" i="1"/>
  <c r="Y1476" i="1"/>
  <c r="L1453" i="1"/>
  <c r="Q1453" i="1" s="1"/>
  <c r="Q1372" i="1"/>
  <c r="R1372" i="1"/>
  <c r="S1372" i="1" s="1"/>
  <c r="T1372" i="1" s="1"/>
  <c r="Y1880" i="1"/>
  <c r="Q1861" i="1"/>
  <c r="U1858" i="1"/>
  <c r="V1856" i="1"/>
  <c r="V1851" i="1"/>
  <c r="Y1843" i="1"/>
  <c r="U1826" i="1"/>
  <c r="V1826" i="1" s="1"/>
  <c r="Y1816" i="1"/>
  <c r="V1815" i="1"/>
  <c r="U1810" i="1"/>
  <c r="V1810" i="1" s="1"/>
  <c r="U1808" i="1"/>
  <c r="X1794" i="1"/>
  <c r="Y1791" i="1"/>
  <c r="X1778" i="1"/>
  <c r="Y1763" i="1"/>
  <c r="Y1760" i="1"/>
  <c r="X1759" i="1"/>
  <c r="V1752" i="1"/>
  <c r="V1697" i="1"/>
  <c r="W1686" i="1"/>
  <c r="Y1686" i="1"/>
  <c r="L1676" i="1"/>
  <c r="Q1676" i="1" s="1"/>
  <c r="L1672" i="1"/>
  <c r="Q1672" i="1" s="1"/>
  <c r="X1669" i="1"/>
  <c r="Y1663" i="1"/>
  <c r="W1663" i="1"/>
  <c r="U1655" i="1"/>
  <c r="V1655" i="1" s="1"/>
  <c r="X1619" i="1"/>
  <c r="Y1619" i="1"/>
  <c r="U1619" i="1"/>
  <c r="V1619" i="1" s="1"/>
  <c r="U1579" i="1"/>
  <c r="V1579" i="1" s="1"/>
  <c r="W1579" i="1"/>
  <c r="L1576" i="1"/>
  <c r="L1567" i="1"/>
  <c r="R1567" i="1" s="1"/>
  <c r="S1567" i="1" s="1"/>
  <c r="T1567" i="1" s="1"/>
  <c r="V1567" i="1"/>
  <c r="U1539" i="1"/>
  <c r="V1539" i="1" s="1"/>
  <c r="W1539" i="1"/>
  <c r="Y1539" i="1"/>
  <c r="U1480" i="1"/>
  <c r="V1480" i="1" s="1"/>
  <c r="W1480" i="1"/>
  <c r="U1454" i="1"/>
  <c r="V1454" i="1" s="1"/>
  <c r="W1454" i="1"/>
  <c r="Y1454" i="1"/>
  <c r="U1386" i="1"/>
  <c r="V1386" i="1" s="1"/>
  <c r="X1386" i="1"/>
  <c r="W1865" i="1"/>
  <c r="Y1832" i="1"/>
  <c r="W1819" i="1"/>
  <c r="W1799" i="1"/>
  <c r="V1795" i="1"/>
  <c r="V1779" i="1"/>
  <c r="U1706" i="1"/>
  <c r="V1706" i="1" s="1"/>
  <c r="X1706" i="1"/>
  <c r="U1705" i="1"/>
  <c r="V1705" i="1" s="1"/>
  <c r="W1705" i="1"/>
  <c r="U1704" i="1"/>
  <c r="V1704" i="1" s="1"/>
  <c r="Y1704" i="1"/>
  <c r="U1687" i="1"/>
  <c r="V1687" i="1" s="1"/>
  <c r="W1687" i="1"/>
  <c r="U1682" i="1"/>
  <c r="V1682" i="1" s="1"/>
  <c r="W1682" i="1"/>
  <c r="L1663" i="1"/>
  <c r="Y1651" i="1"/>
  <c r="W1651" i="1"/>
  <c r="L1650" i="1"/>
  <c r="R1650" i="1" s="1"/>
  <c r="S1650" i="1" s="1"/>
  <c r="T1650" i="1" s="1"/>
  <c r="U1625" i="1"/>
  <c r="V1625" i="1" s="1"/>
  <c r="W1625" i="1"/>
  <c r="Y1602" i="1"/>
  <c r="Y1596" i="1"/>
  <c r="W1596" i="1"/>
  <c r="L1590" i="1"/>
  <c r="U1519" i="1"/>
  <c r="V1519" i="1" s="1"/>
  <c r="W1519" i="1"/>
  <c r="Y1519" i="1"/>
  <c r="U1489" i="1"/>
  <c r="V1489" i="1" s="1"/>
  <c r="W1489" i="1"/>
  <c r="L1483" i="1"/>
  <c r="Q1483" i="1" s="1"/>
  <c r="W1458" i="1"/>
  <c r="U1458" i="1"/>
  <c r="V1458" i="1" s="1"/>
  <c r="Y1458" i="1"/>
  <c r="R1454" i="1"/>
  <c r="S1454" i="1" s="1"/>
  <c r="T1454" i="1" s="1"/>
  <c r="Q1454" i="1"/>
  <c r="Q1452" i="1"/>
  <c r="Q1434" i="1"/>
  <c r="L1428" i="1"/>
  <c r="Q1428" i="1" s="1"/>
  <c r="R1380" i="1"/>
  <c r="S1380" i="1" s="1"/>
  <c r="T1380" i="1" s="1"/>
  <c r="Y1923" i="1"/>
  <c r="Y1921" i="1"/>
  <c r="U1920" i="1"/>
  <c r="V1920" i="1" s="1"/>
  <c r="V1917" i="1"/>
  <c r="Y1911" i="1"/>
  <c r="W1905" i="1"/>
  <c r="W1903" i="1"/>
  <c r="W1888" i="1"/>
  <c r="U1882" i="1"/>
  <c r="V1882" i="1" s="1"/>
  <c r="W1880" i="1"/>
  <c r="Q1878" i="1"/>
  <c r="U1877" i="1"/>
  <c r="V1877" i="1" s="1"/>
  <c r="Y1871" i="1"/>
  <c r="Y1867" i="1"/>
  <c r="Y1864" i="1"/>
  <c r="W1863" i="1"/>
  <c r="R1862" i="1"/>
  <c r="S1862" i="1" s="1"/>
  <c r="T1862" i="1" s="1"/>
  <c r="Y1860" i="1"/>
  <c r="X1847" i="1"/>
  <c r="R1844" i="1"/>
  <c r="S1844" i="1" s="1"/>
  <c r="T1844" i="1" s="1"/>
  <c r="W1843" i="1"/>
  <c r="U1842" i="1"/>
  <c r="V1842" i="1" s="1"/>
  <c r="X1832" i="1"/>
  <c r="U1820" i="1"/>
  <c r="W1818" i="1"/>
  <c r="Y1815" i="1"/>
  <c r="W1804" i="1"/>
  <c r="Y1800" i="1"/>
  <c r="Y1797" i="1"/>
  <c r="Y1796" i="1"/>
  <c r="Q1795" i="1"/>
  <c r="V1794" i="1"/>
  <c r="Y1781" i="1"/>
  <c r="Y1780" i="1"/>
  <c r="Q1779" i="1"/>
  <c r="V1778" i="1"/>
  <c r="Y1773" i="1"/>
  <c r="R1767" i="1"/>
  <c r="S1767" i="1" s="1"/>
  <c r="T1767" i="1" s="1"/>
  <c r="R1764" i="1"/>
  <c r="S1764" i="1" s="1"/>
  <c r="T1764" i="1" s="1"/>
  <c r="W1763" i="1"/>
  <c r="W1760" i="1"/>
  <c r="U1759" i="1"/>
  <c r="V1759" i="1" s="1"/>
  <c r="U1756" i="1"/>
  <c r="V1756" i="1" s="1"/>
  <c r="V1747" i="1"/>
  <c r="U1728" i="1"/>
  <c r="V1728" i="1" s="1"/>
  <c r="L1722" i="1"/>
  <c r="W1716" i="1"/>
  <c r="W1713" i="1"/>
  <c r="R1711" i="1"/>
  <c r="S1711" i="1" s="1"/>
  <c r="T1711" i="1" s="1"/>
  <c r="Y1707" i="1"/>
  <c r="Y1706" i="1"/>
  <c r="W1706" i="1"/>
  <c r="Y1701" i="1"/>
  <c r="W1701" i="1"/>
  <c r="R1693" i="1"/>
  <c r="S1693" i="1" s="1"/>
  <c r="T1693" i="1" s="1"/>
  <c r="Y1683" i="1"/>
  <c r="W1683" i="1"/>
  <c r="Q1678" i="1"/>
  <c r="W1674" i="1"/>
  <c r="U1673" i="1"/>
  <c r="V1673" i="1" s="1"/>
  <c r="Y1673" i="1"/>
  <c r="Y1643" i="1"/>
  <c r="V1610" i="1"/>
  <c r="V1606" i="1"/>
  <c r="L1594" i="1"/>
  <c r="R1586" i="1"/>
  <c r="S1586" i="1" s="1"/>
  <c r="T1586" i="1" s="1"/>
  <c r="Q1586" i="1"/>
  <c r="W1583" i="1"/>
  <c r="Y1583" i="1"/>
  <c r="R1560" i="1"/>
  <c r="S1560" i="1" s="1"/>
  <c r="T1560" i="1" s="1"/>
  <c r="Y1556" i="1"/>
  <c r="U1537" i="1"/>
  <c r="V1537" i="1" s="1"/>
  <c r="W1537" i="1"/>
  <c r="L1528" i="1"/>
  <c r="Y1492" i="1"/>
  <c r="W1492" i="1"/>
  <c r="R1448" i="1"/>
  <c r="S1448" i="1" s="1"/>
  <c r="T1448" i="1" s="1"/>
  <c r="Q1448" i="1"/>
  <c r="R1442" i="1"/>
  <c r="S1442" i="1" s="1"/>
  <c r="T1442" i="1" s="1"/>
  <c r="Q1442" i="1"/>
  <c r="W1440" i="1"/>
  <c r="U1440" i="1"/>
  <c r="Y1440" i="1"/>
  <c r="L1420" i="1"/>
  <c r="R1412" i="1"/>
  <c r="S1412" i="1" s="1"/>
  <c r="T1412" i="1" s="1"/>
  <c r="Y1402" i="1"/>
  <c r="W1402" i="1"/>
  <c r="Y1367" i="1"/>
  <c r="W1367" i="1"/>
  <c r="W1927" i="1"/>
  <c r="W1926" i="1"/>
  <c r="U1918" i="1"/>
  <c r="V1918" i="1" s="1"/>
  <c r="Y1917" i="1"/>
  <c r="Y1910" i="1"/>
  <c r="R1892" i="1"/>
  <c r="S1892" i="1" s="1"/>
  <c r="T1892" i="1" s="1"/>
  <c r="Q1891" i="1"/>
  <c r="Y1890" i="1"/>
  <c r="V1880" i="1"/>
  <c r="W1873" i="1"/>
  <c r="V1869" i="1"/>
  <c r="U1868" i="1"/>
  <c r="V1868" i="1" s="1"/>
  <c r="V1859" i="1"/>
  <c r="V1852" i="1"/>
  <c r="Y1851" i="1"/>
  <c r="U1844" i="1"/>
  <c r="V1844" i="1" s="1"/>
  <c r="U1818" i="1"/>
  <c r="V1818" i="1" s="1"/>
  <c r="U1816" i="1"/>
  <c r="L1813" i="1"/>
  <c r="Q1813" i="1" s="1"/>
  <c r="W1805" i="1"/>
  <c r="U1804" i="1"/>
  <c r="V1804" i="1" s="1"/>
  <c r="X1802" i="1"/>
  <c r="R1801" i="1"/>
  <c r="S1801" i="1" s="1"/>
  <c r="T1801" i="1" s="1"/>
  <c r="X1800" i="1"/>
  <c r="Q1799" i="1"/>
  <c r="Y1794" i="1"/>
  <c r="U1792" i="1"/>
  <c r="V1792" i="1" s="1"/>
  <c r="Q1783" i="1"/>
  <c r="Y1778" i="1"/>
  <c r="U1776" i="1"/>
  <c r="Y1775" i="1"/>
  <c r="Y1772" i="1"/>
  <c r="Y1765" i="1"/>
  <c r="R1756" i="1"/>
  <c r="S1756" i="1" s="1"/>
  <c r="T1756" i="1" s="1"/>
  <c r="Y1752" i="1"/>
  <c r="Y1748" i="1"/>
  <c r="Y1746" i="1"/>
  <c r="W1744" i="1"/>
  <c r="U1736" i="1"/>
  <c r="V1736" i="1" s="1"/>
  <c r="U1716" i="1"/>
  <c r="V1716" i="1" s="1"/>
  <c r="V1714" i="1"/>
  <c r="W1712" i="1"/>
  <c r="U1707" i="1"/>
  <c r="V1707" i="1" s="1"/>
  <c r="X1694" i="1"/>
  <c r="Y1685" i="1"/>
  <c r="L1677" i="1"/>
  <c r="V1675" i="1"/>
  <c r="R1666" i="1"/>
  <c r="S1666" i="1" s="1"/>
  <c r="T1666" i="1" s="1"/>
  <c r="Q1665" i="1"/>
  <c r="Y1662" i="1"/>
  <c r="L1655" i="1"/>
  <c r="Q1655" i="1" s="1"/>
  <c r="U1642" i="1"/>
  <c r="V1642" i="1" s="1"/>
  <c r="U1631" i="1"/>
  <c r="X1630" i="1"/>
  <c r="Y1630" i="1"/>
  <c r="U1630" i="1"/>
  <c r="V1630" i="1" s="1"/>
  <c r="L1629" i="1"/>
  <c r="Q1629" i="1" s="1"/>
  <c r="L1610" i="1"/>
  <c r="R1610" i="1" s="1"/>
  <c r="S1610" i="1" s="1"/>
  <c r="T1610" i="1" s="1"/>
  <c r="L1606" i="1"/>
  <c r="R1606" i="1" s="1"/>
  <c r="S1606" i="1" s="1"/>
  <c r="T1606" i="1" s="1"/>
  <c r="U1591" i="1"/>
  <c r="V1591" i="1" s="1"/>
  <c r="W1591" i="1"/>
  <c r="V1583" i="1"/>
  <c r="U1575" i="1"/>
  <c r="V1570" i="1"/>
  <c r="Y1540" i="1"/>
  <c r="W1540" i="1"/>
  <c r="V1530" i="1"/>
  <c r="R1414" i="1"/>
  <c r="S1414" i="1" s="1"/>
  <c r="T1414" i="1" s="1"/>
  <c r="Q1414" i="1"/>
  <c r="Y1381" i="1"/>
  <c r="X1381" i="1"/>
  <c r="L1342" i="1"/>
  <c r="L1334" i="1"/>
  <c r="U1327" i="1"/>
  <c r="V1327" i="1" s="1"/>
  <c r="X1327" i="1"/>
  <c r="Q1303" i="1"/>
  <c r="R1303" i="1"/>
  <c r="S1303" i="1" s="1"/>
  <c r="T1303" i="1" s="1"/>
  <c r="Y1292" i="1"/>
  <c r="U1292" i="1"/>
  <c r="V1292" i="1" s="1"/>
  <c r="W1292" i="1"/>
  <c r="U1289" i="1"/>
  <c r="V1289" i="1" s="1"/>
  <c r="W1289" i="1"/>
  <c r="U1287" i="1"/>
  <c r="V1287" i="1" s="1"/>
  <c r="X1287" i="1"/>
  <c r="Q1252" i="1"/>
  <c r="R1252" i="1"/>
  <c r="S1252" i="1" s="1"/>
  <c r="T1252" i="1" s="1"/>
  <c r="U1685" i="1"/>
  <c r="V1685" i="1" s="1"/>
  <c r="Y1639" i="1"/>
  <c r="L1637" i="1"/>
  <c r="R1624" i="1"/>
  <c r="S1624" i="1" s="1"/>
  <c r="T1624" i="1" s="1"/>
  <c r="Y1614" i="1"/>
  <c r="Y1610" i="1"/>
  <c r="L1609" i="1"/>
  <c r="L1605" i="1"/>
  <c r="Q1605" i="1" s="1"/>
  <c r="L1593" i="1"/>
  <c r="Y1571" i="1"/>
  <c r="W1563" i="1"/>
  <c r="W1556" i="1"/>
  <c r="U1555" i="1"/>
  <c r="V1555" i="1" s="1"/>
  <c r="Y1548" i="1"/>
  <c r="U1545" i="1"/>
  <c r="V1545" i="1" s="1"/>
  <c r="V1543" i="1"/>
  <c r="U1536" i="1"/>
  <c r="V1536" i="1" s="1"/>
  <c r="U1535" i="1"/>
  <c r="V1535" i="1" s="1"/>
  <c r="Y1531" i="1"/>
  <c r="L1525" i="1"/>
  <c r="Q1525" i="1" s="1"/>
  <c r="Y1522" i="1"/>
  <c r="L1521" i="1"/>
  <c r="U1515" i="1"/>
  <c r="V1515" i="1" s="1"/>
  <c r="W1514" i="1"/>
  <c r="U1506" i="1"/>
  <c r="V1506" i="1" s="1"/>
  <c r="Y1500" i="1"/>
  <c r="U1497" i="1"/>
  <c r="V1497" i="1" s="1"/>
  <c r="U1488" i="1"/>
  <c r="V1488" i="1" s="1"/>
  <c r="U1487" i="1"/>
  <c r="V1487" i="1" s="1"/>
  <c r="V1469" i="1"/>
  <c r="L1464" i="1"/>
  <c r="R1464" i="1" s="1"/>
  <c r="S1464" i="1" s="1"/>
  <c r="T1464" i="1" s="1"/>
  <c r="L1462" i="1"/>
  <c r="R1462" i="1" s="1"/>
  <c r="S1462" i="1" s="1"/>
  <c r="T1462" i="1" s="1"/>
  <c r="L1438" i="1"/>
  <c r="R1438" i="1" s="1"/>
  <c r="S1438" i="1" s="1"/>
  <c r="T1438" i="1" s="1"/>
  <c r="U1430" i="1"/>
  <c r="V1430" i="1" s="1"/>
  <c r="U1424" i="1"/>
  <c r="V1424" i="1" s="1"/>
  <c r="U1422" i="1"/>
  <c r="V1422" i="1" s="1"/>
  <c r="L1422" i="1"/>
  <c r="X1418" i="1"/>
  <c r="U1410" i="1"/>
  <c r="V1410" i="1" s="1"/>
  <c r="U1408" i="1"/>
  <c r="L1398" i="1"/>
  <c r="W1396" i="1"/>
  <c r="X1394" i="1"/>
  <c r="W1387" i="1"/>
  <c r="Y1383" i="1"/>
  <c r="U1379" i="1"/>
  <c r="V1379" i="1" s="1"/>
  <c r="W1379" i="1"/>
  <c r="W1370" i="1"/>
  <c r="U1360" i="1"/>
  <c r="L1358" i="1"/>
  <c r="W1355" i="1"/>
  <c r="L1354" i="1"/>
  <c r="Q1354" i="1" s="1"/>
  <c r="W1352" i="1"/>
  <c r="Y1351" i="1"/>
  <c r="W1351" i="1"/>
  <c r="W1347" i="1"/>
  <c r="L1346" i="1"/>
  <c r="U1343" i="1"/>
  <c r="V1343" i="1" s="1"/>
  <c r="X1343" i="1"/>
  <c r="L1338" i="1"/>
  <c r="Q1338" i="1" s="1"/>
  <c r="U1335" i="1"/>
  <c r="V1335" i="1" s="1"/>
  <c r="X1335" i="1"/>
  <c r="L1330" i="1"/>
  <c r="Y1327" i="1"/>
  <c r="Y1324" i="1"/>
  <c r="U1324" i="1"/>
  <c r="V1324" i="1" s="1"/>
  <c r="W1324" i="1"/>
  <c r="W1321" i="1"/>
  <c r="X1320" i="1"/>
  <c r="Y1320" i="1"/>
  <c r="Q1295" i="1"/>
  <c r="R1295" i="1"/>
  <c r="S1295" i="1" s="1"/>
  <c r="T1295" i="1" s="1"/>
  <c r="Q1292" i="1"/>
  <c r="R1292" i="1"/>
  <c r="S1292" i="1" s="1"/>
  <c r="T1292" i="1" s="1"/>
  <c r="Q1289" i="1"/>
  <c r="R1289" i="1"/>
  <c r="S1289" i="1" s="1"/>
  <c r="T1289" i="1" s="1"/>
  <c r="Y1287" i="1"/>
  <c r="W1287" i="1"/>
  <c r="U1283" i="1"/>
  <c r="V1283" i="1" s="1"/>
  <c r="W1283" i="1"/>
  <c r="Y1283" i="1"/>
  <c r="L1278" i="1"/>
  <c r="L1276" i="1"/>
  <c r="Q1263" i="1"/>
  <c r="R1263" i="1"/>
  <c r="S1263" i="1" s="1"/>
  <c r="T1263" i="1" s="1"/>
  <c r="Q1239" i="1"/>
  <c r="R1239" i="1"/>
  <c r="S1239" i="1" s="1"/>
  <c r="T1239" i="1" s="1"/>
  <c r="U1392" i="1"/>
  <c r="V1392" i="1" s="1"/>
  <c r="Y1373" i="1"/>
  <c r="U1370" i="1"/>
  <c r="V1370" i="1" s="1"/>
  <c r="X1362" i="1"/>
  <c r="Y1357" i="1"/>
  <c r="X1357" i="1"/>
  <c r="L1351" i="1"/>
  <c r="Y1349" i="1"/>
  <c r="X1349" i="1"/>
  <c r="Y1343" i="1"/>
  <c r="U1336" i="1"/>
  <c r="V1336" i="1" s="1"/>
  <c r="Y1335" i="1"/>
  <c r="L1327" i="1"/>
  <c r="Q1327" i="1" s="1"/>
  <c r="Y1325" i="1"/>
  <c r="X1325" i="1"/>
  <c r="X1314" i="1"/>
  <c r="L1287" i="1"/>
  <c r="U1553" i="1"/>
  <c r="V1553" i="1" s="1"/>
  <c r="Y1516" i="1"/>
  <c r="U1513" i="1"/>
  <c r="V1513" i="1" s="1"/>
  <c r="U1504" i="1"/>
  <c r="V1504" i="1" s="1"/>
  <c r="Y1452" i="1"/>
  <c r="U1451" i="1"/>
  <c r="U1444" i="1"/>
  <c r="V1444" i="1" s="1"/>
  <c r="U1436" i="1"/>
  <c r="V1436" i="1" s="1"/>
  <c r="U1426" i="1"/>
  <c r="V1426" i="1" s="1"/>
  <c r="V1420" i="1"/>
  <c r="U1414" i="1"/>
  <c r="V1414" i="1" s="1"/>
  <c r="Y1412" i="1"/>
  <c r="L1391" i="1"/>
  <c r="Q1391" i="1" s="1"/>
  <c r="Y1356" i="1"/>
  <c r="U1356" i="1"/>
  <c r="V1356" i="1" s="1"/>
  <c r="W1356" i="1"/>
  <c r="L1343" i="1"/>
  <c r="Y1341" i="1"/>
  <c r="X1341" i="1"/>
  <c r="Y1340" i="1"/>
  <c r="U1340" i="1"/>
  <c r="V1340" i="1" s="1"/>
  <c r="W1340" i="1"/>
  <c r="L1335" i="1"/>
  <c r="Y1333" i="1"/>
  <c r="X1333" i="1"/>
  <c r="Y1332" i="1"/>
  <c r="U1332" i="1"/>
  <c r="V1332" i="1" s="1"/>
  <c r="W1332" i="1"/>
  <c r="X1328" i="1"/>
  <c r="Y1328" i="1"/>
  <c r="U1299" i="1"/>
  <c r="V1299" i="1" s="1"/>
  <c r="W1299" i="1"/>
  <c r="Y1299" i="1"/>
  <c r="U1296" i="1"/>
  <c r="V1296" i="1" s="1"/>
  <c r="W1296" i="1"/>
  <c r="Q1268" i="1"/>
  <c r="R1268" i="1"/>
  <c r="S1268" i="1" s="1"/>
  <c r="T1268" i="1" s="1"/>
  <c r="Q1244" i="1"/>
  <c r="R1244" i="1"/>
  <c r="S1244" i="1" s="1"/>
  <c r="T1244" i="1" s="1"/>
  <c r="Q1205" i="1"/>
  <c r="R1205" i="1"/>
  <c r="S1205" i="1" s="1"/>
  <c r="T1205" i="1" s="1"/>
  <c r="R1193" i="1"/>
  <c r="S1193" i="1" s="1"/>
  <c r="T1193" i="1" s="1"/>
  <c r="Q1193" i="1"/>
  <c r="U1698" i="1"/>
  <c r="V1698" i="1" s="1"/>
  <c r="W1655" i="1"/>
  <c r="R1647" i="1"/>
  <c r="S1647" i="1" s="1"/>
  <c r="T1647" i="1" s="1"/>
  <c r="Q1646" i="1"/>
  <c r="W1638" i="1"/>
  <c r="U1617" i="1"/>
  <c r="V1617" i="1" s="1"/>
  <c r="W1606" i="1"/>
  <c r="R1603" i="1"/>
  <c r="S1603" i="1" s="1"/>
  <c r="T1603" i="1" s="1"/>
  <c r="W1601" i="1"/>
  <c r="W1599" i="1"/>
  <c r="R1592" i="1"/>
  <c r="S1592" i="1" s="1"/>
  <c r="T1592" i="1" s="1"/>
  <c r="W1590" i="1"/>
  <c r="W1588" i="1"/>
  <c r="W1572" i="1"/>
  <c r="W1569" i="1"/>
  <c r="Y1564" i="1"/>
  <c r="U1561" i="1"/>
  <c r="V1561" i="1" s="1"/>
  <c r="U1552" i="1"/>
  <c r="V1552" i="1" s="1"/>
  <c r="Y1547" i="1"/>
  <c r="Y1538" i="1"/>
  <c r="L1536" i="1"/>
  <c r="W1532" i="1"/>
  <c r="W1529" i="1"/>
  <c r="U1512" i="1"/>
  <c r="V1512" i="1" s="1"/>
  <c r="Y1499" i="1"/>
  <c r="Y1490" i="1"/>
  <c r="L1488" i="1"/>
  <c r="U1472" i="1"/>
  <c r="U1467" i="1"/>
  <c r="V1467" i="1" s="1"/>
  <c r="W1456" i="1"/>
  <c r="Y1446" i="1"/>
  <c r="U1443" i="1"/>
  <c r="Y1428" i="1"/>
  <c r="U1411" i="1"/>
  <c r="V1411" i="1" s="1"/>
  <c r="L1408" i="1"/>
  <c r="R1408" i="1" s="1"/>
  <c r="S1408" i="1" s="1"/>
  <c r="T1408" i="1" s="1"/>
  <c r="V1399" i="1"/>
  <c r="L1390" i="1"/>
  <c r="X1365" i="1"/>
  <c r="Y1352" i="1"/>
  <c r="W1322" i="1"/>
  <c r="X1317" i="1"/>
  <c r="R1302" i="1"/>
  <c r="S1302" i="1" s="1"/>
  <c r="T1302" i="1" s="1"/>
  <c r="Q1302" i="1"/>
  <c r="L1296" i="1"/>
  <c r="Q1296" i="1" s="1"/>
  <c r="Q1279" i="1"/>
  <c r="R1279" i="1"/>
  <c r="S1279" i="1" s="1"/>
  <c r="T1279" i="1" s="1"/>
  <c r="U1275" i="1"/>
  <c r="V1275" i="1" s="1"/>
  <c r="W1275" i="1"/>
  <c r="Y1275" i="1"/>
  <c r="Q1255" i="1"/>
  <c r="R1255" i="1"/>
  <c r="S1255" i="1" s="1"/>
  <c r="T1255" i="1" s="1"/>
  <c r="W1685" i="1"/>
  <c r="V1667" i="1"/>
  <c r="U1609" i="1"/>
  <c r="V1609" i="1" s="1"/>
  <c r="U1593" i="1"/>
  <c r="V1593" i="1" s="1"/>
  <c r="W1586" i="1"/>
  <c r="W1567" i="1"/>
  <c r="U1560" i="1"/>
  <c r="V1560" i="1" s="1"/>
  <c r="Y1546" i="1"/>
  <c r="L1544" i="1"/>
  <c r="Y1535" i="1"/>
  <c r="W1527" i="1"/>
  <c r="Y1524" i="1"/>
  <c r="U1521" i="1"/>
  <c r="V1521" i="1" s="1"/>
  <c r="Y1507" i="1"/>
  <c r="Y1498" i="1"/>
  <c r="L1496" i="1"/>
  <c r="Y1487" i="1"/>
  <c r="Y1477" i="1"/>
  <c r="Y1473" i="1"/>
  <c r="W1452" i="1"/>
  <c r="Y1444" i="1"/>
  <c r="U1438" i="1"/>
  <c r="V1438" i="1" s="1"/>
  <c r="Y1434" i="1"/>
  <c r="W1431" i="1"/>
  <c r="Y1424" i="1"/>
  <c r="Y1408" i="1"/>
  <c r="Y1403" i="1"/>
  <c r="Y1368" i="1"/>
  <c r="Y1362" i="1"/>
  <c r="V1329" i="1"/>
  <c r="Y1323" i="1"/>
  <c r="U1322" i="1"/>
  <c r="V1322" i="1" s="1"/>
  <c r="X1322" i="1"/>
  <c r="U1291" i="1"/>
  <c r="V1291" i="1" s="1"/>
  <c r="W1291" i="1"/>
  <c r="Y1291" i="1"/>
  <c r="U1288" i="1"/>
  <c r="V1288" i="1" s="1"/>
  <c r="W1288" i="1"/>
  <c r="Y1288" i="1"/>
  <c r="Y1284" i="1"/>
  <c r="U1284" i="1"/>
  <c r="V1284" i="1" s="1"/>
  <c r="W1284" i="1"/>
  <c r="R1197" i="1"/>
  <c r="S1197" i="1" s="1"/>
  <c r="T1197" i="1" s="1"/>
  <c r="Q1197" i="1"/>
  <c r="V1527" i="1"/>
  <c r="W1499" i="1"/>
  <c r="R1480" i="1"/>
  <c r="S1480" i="1" s="1"/>
  <c r="T1480" i="1" s="1"/>
  <c r="R1447" i="1"/>
  <c r="S1447" i="1" s="1"/>
  <c r="T1447" i="1" s="1"/>
  <c r="W1446" i="1"/>
  <c r="Y1414" i="1"/>
  <c r="W1412" i="1"/>
  <c r="W1407" i="1"/>
  <c r="U1395" i="1"/>
  <c r="V1395" i="1" s="1"/>
  <c r="W1395" i="1"/>
  <c r="V1388" i="1"/>
  <c r="W1380" i="1"/>
  <c r="W1354" i="1"/>
  <c r="W1338" i="1"/>
  <c r="W1330" i="1"/>
  <c r="Q1318" i="1"/>
  <c r="Q1308" i="1"/>
  <c r="R1308" i="1"/>
  <c r="S1308" i="1" s="1"/>
  <c r="T1308" i="1" s="1"/>
  <c r="Y1300" i="1"/>
  <c r="U1300" i="1"/>
  <c r="V1300" i="1" s="1"/>
  <c r="W1300" i="1"/>
  <c r="L1286" i="1"/>
  <c r="L1284" i="1"/>
  <c r="Q1260" i="1"/>
  <c r="R1260" i="1"/>
  <c r="S1260" i="1" s="1"/>
  <c r="T1260" i="1" s="1"/>
  <c r="Q1247" i="1"/>
  <c r="R1247" i="1"/>
  <c r="S1247" i="1" s="1"/>
  <c r="T1247" i="1" s="1"/>
  <c r="Q1236" i="1"/>
  <c r="R1236" i="1"/>
  <c r="S1236" i="1" s="1"/>
  <c r="T1236" i="1" s="1"/>
  <c r="Y1580" i="1"/>
  <c r="Y1574" i="1"/>
  <c r="U1568" i="1"/>
  <c r="V1568" i="1" s="1"/>
  <c r="W1548" i="1"/>
  <c r="W1545" i="1"/>
  <c r="W1544" i="1"/>
  <c r="U1528" i="1"/>
  <c r="V1528" i="1" s="1"/>
  <c r="L1512" i="1"/>
  <c r="W1500" i="1"/>
  <c r="W1497" i="1"/>
  <c r="W1496" i="1"/>
  <c r="Y1484" i="1"/>
  <c r="U1481" i="1"/>
  <c r="V1481" i="1" s="1"/>
  <c r="U1475" i="1"/>
  <c r="L1472" i="1"/>
  <c r="R1472" i="1" s="1"/>
  <c r="S1472" i="1" s="1"/>
  <c r="T1472" i="1" s="1"/>
  <c r="U1465" i="1"/>
  <c r="V1465" i="1" s="1"/>
  <c r="L1461" i="1"/>
  <c r="Q1461" i="1" s="1"/>
  <c r="Y1451" i="1"/>
  <c r="W1444" i="1"/>
  <c r="Y1439" i="1"/>
  <c r="U1431" i="1"/>
  <c r="V1431" i="1" s="1"/>
  <c r="U1428" i="1"/>
  <c r="V1428" i="1" s="1"/>
  <c r="L1421" i="1"/>
  <c r="Q1421" i="1" s="1"/>
  <c r="W1415" i="1"/>
  <c r="U1412" i="1"/>
  <c r="V1412" i="1" s="1"/>
  <c r="X1410" i="1"/>
  <c r="W1408" i="1"/>
  <c r="U1407" i="1"/>
  <c r="V1407" i="1" s="1"/>
  <c r="W1406" i="1"/>
  <c r="W1403" i="1"/>
  <c r="U1402" i="1"/>
  <c r="V1402" i="1" s="1"/>
  <c r="U1400" i="1"/>
  <c r="V1400" i="1" s="1"/>
  <c r="Y1389" i="1"/>
  <c r="Y1387" i="1"/>
  <c r="Q1382" i="1"/>
  <c r="U1380" i="1"/>
  <c r="V1380" i="1" s="1"/>
  <c r="Y1379" i="1"/>
  <c r="U1367" i="1"/>
  <c r="V1367" i="1" s="1"/>
  <c r="Y1364" i="1"/>
  <c r="Y1355" i="1"/>
  <c r="U1354" i="1"/>
  <c r="V1354" i="1" s="1"/>
  <c r="X1354" i="1"/>
  <c r="U1351" i="1"/>
  <c r="V1351" i="1" s="1"/>
  <c r="L1350" i="1"/>
  <c r="U1348" i="1"/>
  <c r="V1348" i="1" s="1"/>
  <c r="Y1347" i="1"/>
  <c r="U1338" i="1"/>
  <c r="V1338" i="1" s="1"/>
  <c r="X1338" i="1"/>
  <c r="U1330" i="1"/>
  <c r="V1330" i="1" s="1"/>
  <c r="X1330" i="1"/>
  <c r="W1327" i="1"/>
  <c r="L1326" i="1"/>
  <c r="L1322" i="1"/>
  <c r="U1320" i="1"/>
  <c r="V1320" i="1" s="1"/>
  <c r="U1319" i="1"/>
  <c r="V1319" i="1" s="1"/>
  <c r="X1319" i="1"/>
  <c r="R1310" i="1"/>
  <c r="S1310" i="1" s="1"/>
  <c r="T1310" i="1" s="1"/>
  <c r="Q1310" i="1"/>
  <c r="L1304" i="1"/>
  <c r="V1304" i="1"/>
  <c r="Q1300" i="1"/>
  <c r="R1300" i="1"/>
  <c r="S1300" i="1" s="1"/>
  <c r="T1300" i="1" s="1"/>
  <c r="L1294" i="1"/>
  <c r="L1280" i="1"/>
  <c r="R1280" i="1" s="1"/>
  <c r="S1280" i="1" s="1"/>
  <c r="T1280" i="1" s="1"/>
  <c r="V1280" i="1"/>
  <c r="Q1271" i="1"/>
  <c r="R1271" i="1"/>
  <c r="S1271" i="1" s="1"/>
  <c r="T1271" i="1" s="1"/>
  <c r="Q1228" i="1"/>
  <c r="R1228" i="1"/>
  <c r="S1228" i="1" s="1"/>
  <c r="T1228" i="1" s="1"/>
  <c r="V1273" i="1"/>
  <c r="V1257" i="1"/>
  <c r="V1241" i="1"/>
  <c r="Y1236" i="1"/>
  <c r="Y1228" i="1"/>
  <c r="U1225" i="1"/>
  <c r="V1225" i="1" s="1"/>
  <c r="Q1224" i="1"/>
  <c r="U1223" i="1"/>
  <c r="V1223" i="1" s="1"/>
  <c r="Y1218" i="1"/>
  <c r="U1217" i="1"/>
  <c r="V1217" i="1" s="1"/>
  <c r="R1212" i="1"/>
  <c r="S1212" i="1" s="1"/>
  <c r="T1212" i="1" s="1"/>
  <c r="Q1211" i="1"/>
  <c r="U1209" i="1"/>
  <c r="V1209" i="1" s="1"/>
  <c r="Y1206" i="1"/>
  <c r="X1201" i="1"/>
  <c r="X1199" i="1"/>
  <c r="Y1198" i="1"/>
  <c r="U1193" i="1"/>
  <c r="V1193" i="1" s="1"/>
  <c r="U1191" i="1"/>
  <c r="V1191" i="1" s="1"/>
  <c r="Y1191" i="1"/>
  <c r="U1190" i="1"/>
  <c r="V1190" i="1" s="1"/>
  <c r="Q1169" i="1"/>
  <c r="Y1159" i="1"/>
  <c r="U1159" i="1"/>
  <c r="V1159" i="1" s="1"/>
  <c r="X1142" i="1"/>
  <c r="L1135" i="1"/>
  <c r="U1133" i="1"/>
  <c r="V1133" i="1" s="1"/>
  <c r="U1126" i="1"/>
  <c r="V1126" i="1" s="1"/>
  <c r="W1126" i="1"/>
  <c r="L1125" i="1"/>
  <c r="U1123" i="1"/>
  <c r="V1123" i="1" s="1"/>
  <c r="W1123" i="1"/>
  <c r="Y1123" i="1"/>
  <c r="U1119" i="1"/>
  <c r="V1119" i="1" s="1"/>
  <c r="V1109" i="1"/>
  <c r="Q1064" i="1"/>
  <c r="R1064" i="1"/>
  <c r="S1064" i="1" s="1"/>
  <c r="T1064" i="1" s="1"/>
  <c r="L1057" i="1"/>
  <c r="Q974" i="1"/>
  <c r="R974" i="1"/>
  <c r="S974" i="1" s="1"/>
  <c r="T974" i="1" s="1"/>
  <c r="L1215" i="1"/>
  <c r="L1214" i="1"/>
  <c r="Q1209" i="1"/>
  <c r="W1201" i="1"/>
  <c r="U1199" i="1"/>
  <c r="V1199" i="1" s="1"/>
  <c r="W1198" i="1"/>
  <c r="Y1166" i="1"/>
  <c r="X1166" i="1"/>
  <c r="Y1161" i="1"/>
  <c r="L1157" i="1"/>
  <c r="X1149" i="1"/>
  <c r="W1143" i="1"/>
  <c r="L1141" i="1"/>
  <c r="Y1120" i="1"/>
  <c r="X1120" i="1"/>
  <c r="Y1116" i="1"/>
  <c r="L1078" i="1"/>
  <c r="X1076" i="1"/>
  <c r="Y1076" i="1"/>
  <c r="R1071" i="1"/>
  <c r="S1071" i="1" s="1"/>
  <c r="T1071" i="1" s="1"/>
  <c r="Q1071" i="1"/>
  <c r="Y1067" i="1"/>
  <c r="U1067" i="1"/>
  <c r="V1067" i="1" s="1"/>
  <c r="X1067" i="1"/>
  <c r="W1048" i="1"/>
  <c r="Y1048" i="1"/>
  <c r="Y1348" i="1"/>
  <c r="U1339" i="1"/>
  <c r="V1339" i="1" s="1"/>
  <c r="U1331" i="1"/>
  <c r="V1331" i="1" s="1"/>
  <c r="U1323" i="1"/>
  <c r="V1323" i="1" s="1"/>
  <c r="Y1314" i="1"/>
  <c r="U1311" i="1"/>
  <c r="V1311" i="1" s="1"/>
  <c r="Y1307" i="1"/>
  <c r="Y1280" i="1"/>
  <c r="Y1264" i="1"/>
  <c r="Y1248" i="1"/>
  <c r="Y1232" i="1"/>
  <c r="U1219" i="1"/>
  <c r="V1219" i="1" s="1"/>
  <c r="U1212" i="1"/>
  <c r="V1212" i="1" s="1"/>
  <c r="R1202" i="1"/>
  <c r="S1202" i="1" s="1"/>
  <c r="T1202" i="1" s="1"/>
  <c r="R1199" i="1"/>
  <c r="S1199" i="1" s="1"/>
  <c r="T1199" i="1" s="1"/>
  <c r="Y1195" i="1"/>
  <c r="L1189" i="1"/>
  <c r="L1171" i="1"/>
  <c r="Q1167" i="1"/>
  <c r="R1164" i="1"/>
  <c r="S1164" i="1" s="1"/>
  <c r="T1164" i="1" s="1"/>
  <c r="U1155" i="1"/>
  <c r="V1155" i="1" s="1"/>
  <c r="W1155" i="1"/>
  <c r="U1142" i="1"/>
  <c r="V1142" i="1" s="1"/>
  <c r="W1142" i="1"/>
  <c r="X1139" i="1"/>
  <c r="Y1127" i="1"/>
  <c r="U1127" i="1"/>
  <c r="V1127" i="1" s="1"/>
  <c r="W1127" i="1"/>
  <c r="Q1121" i="1"/>
  <c r="U1076" i="1"/>
  <c r="U1056" i="1"/>
  <c r="V1056" i="1" s="1"/>
  <c r="X1056" i="1"/>
  <c r="Y1056" i="1"/>
  <c r="Q1048" i="1"/>
  <c r="R1048" i="1"/>
  <c r="S1048" i="1" s="1"/>
  <c r="T1048" i="1" s="1"/>
  <c r="L1032" i="1"/>
  <c r="W1295" i="1"/>
  <c r="W1276" i="1"/>
  <c r="Y1272" i="1"/>
  <c r="L1270" i="1"/>
  <c r="W1268" i="1"/>
  <c r="L1262" i="1"/>
  <c r="W1260" i="1"/>
  <c r="Y1256" i="1"/>
  <c r="L1254" i="1"/>
  <c r="W1252" i="1"/>
  <c r="L1246" i="1"/>
  <c r="W1244" i="1"/>
  <c r="Y1240" i="1"/>
  <c r="L1238" i="1"/>
  <c r="L1230" i="1"/>
  <c r="Y1216" i="1"/>
  <c r="R1195" i="1"/>
  <c r="S1195" i="1" s="1"/>
  <c r="T1195" i="1" s="1"/>
  <c r="Q1195" i="1"/>
  <c r="Y1189" i="1"/>
  <c r="Y1174" i="1"/>
  <c r="X1174" i="1"/>
  <c r="R1159" i="1"/>
  <c r="S1159" i="1" s="1"/>
  <c r="T1159" i="1" s="1"/>
  <c r="Q1159" i="1"/>
  <c r="U1124" i="1"/>
  <c r="V1124" i="1" s="1"/>
  <c r="W1124" i="1"/>
  <c r="L1109" i="1"/>
  <c r="W1096" i="1"/>
  <c r="Y1096" i="1"/>
  <c r="L1092" i="1"/>
  <c r="Q966" i="1"/>
  <c r="R966" i="1"/>
  <c r="S966" i="1" s="1"/>
  <c r="T966" i="1" s="1"/>
  <c r="Q950" i="1"/>
  <c r="R950" i="1"/>
  <c r="S950" i="1" s="1"/>
  <c r="T950" i="1" s="1"/>
  <c r="Y1375" i="1"/>
  <c r="Y1372" i="1"/>
  <c r="U1363" i="1"/>
  <c r="V1363" i="1" s="1"/>
  <c r="U1315" i="1"/>
  <c r="V1315" i="1" s="1"/>
  <c r="W1307" i="1"/>
  <c r="Y1306" i="1"/>
  <c r="U1305" i="1"/>
  <c r="V1305" i="1" s="1"/>
  <c r="V1303" i="1"/>
  <c r="W1298" i="1"/>
  <c r="W1297" i="1"/>
  <c r="W1290" i="1"/>
  <c r="W1280" i="1"/>
  <c r="W1279" i="1"/>
  <c r="U1276" i="1"/>
  <c r="V1276" i="1" s="1"/>
  <c r="X1272" i="1"/>
  <c r="U1268" i="1"/>
  <c r="V1268" i="1" s="1"/>
  <c r="W1264" i="1"/>
  <c r="W1263" i="1"/>
  <c r="U1260" i="1"/>
  <c r="V1260" i="1" s="1"/>
  <c r="X1256" i="1"/>
  <c r="U1252" i="1"/>
  <c r="V1252" i="1" s="1"/>
  <c r="W1248" i="1"/>
  <c r="W1247" i="1"/>
  <c r="U1244" i="1"/>
  <c r="V1244" i="1" s="1"/>
  <c r="X1240" i="1"/>
  <c r="U1236" i="1"/>
  <c r="V1236" i="1" s="1"/>
  <c r="X1229" i="1"/>
  <c r="U1228" i="1"/>
  <c r="V1228" i="1" s="1"/>
  <c r="X1226" i="1"/>
  <c r="X1224" i="1"/>
  <c r="W1220" i="1"/>
  <c r="X1216" i="1"/>
  <c r="U1213" i="1"/>
  <c r="Y1190" i="1"/>
  <c r="L1177" i="1"/>
  <c r="Q1175" i="1"/>
  <c r="U1156" i="1"/>
  <c r="V1156" i="1" s="1"/>
  <c r="W1156" i="1"/>
  <c r="Y1143" i="1"/>
  <c r="U1138" i="1"/>
  <c r="V1138" i="1" s="1"/>
  <c r="X1138" i="1"/>
  <c r="L1137" i="1"/>
  <c r="Y1128" i="1"/>
  <c r="X1128" i="1"/>
  <c r="R1119" i="1"/>
  <c r="S1119" i="1" s="1"/>
  <c r="T1119" i="1" s="1"/>
  <c r="Q1119" i="1"/>
  <c r="U1110" i="1"/>
  <c r="V1110" i="1" s="1"/>
  <c r="W1110" i="1"/>
  <c r="R1096" i="1"/>
  <c r="S1096" i="1" s="1"/>
  <c r="T1096" i="1" s="1"/>
  <c r="Q1096" i="1"/>
  <c r="L1072" i="1"/>
  <c r="Q1056" i="1"/>
  <c r="R1056" i="1"/>
  <c r="S1056" i="1" s="1"/>
  <c r="T1056" i="1" s="1"/>
  <c r="Q1008" i="1"/>
  <c r="R1008" i="1"/>
  <c r="S1008" i="1" s="1"/>
  <c r="T1008" i="1" s="1"/>
  <c r="Q1000" i="1"/>
  <c r="R1000" i="1"/>
  <c r="S1000" i="1" s="1"/>
  <c r="T1000" i="1" s="1"/>
  <c r="Y1394" i="1"/>
  <c r="Y1388" i="1"/>
  <c r="U1371" i="1"/>
  <c r="V1371" i="1" s="1"/>
  <c r="W1348" i="1"/>
  <c r="Y1308" i="1"/>
  <c r="Y1303" i="1"/>
  <c r="Y1301" i="1"/>
  <c r="U1298" i="1"/>
  <c r="V1298" i="1" s="1"/>
  <c r="U1295" i="1"/>
  <c r="V1295" i="1" s="1"/>
  <c r="Y1293" i="1"/>
  <c r="U1290" i="1"/>
  <c r="V1290" i="1" s="1"/>
  <c r="W1282" i="1"/>
  <c r="W1281" i="1"/>
  <c r="W1274" i="1"/>
  <c r="W1273" i="1"/>
  <c r="Y1267" i="1"/>
  <c r="W1266" i="1"/>
  <c r="W1265" i="1"/>
  <c r="V1264" i="1"/>
  <c r="Y1259" i="1"/>
  <c r="W1258" i="1"/>
  <c r="W1257" i="1"/>
  <c r="Y1251" i="1"/>
  <c r="W1250" i="1"/>
  <c r="W1249" i="1"/>
  <c r="V1248" i="1"/>
  <c r="Y1243" i="1"/>
  <c r="W1242" i="1"/>
  <c r="W1241" i="1"/>
  <c r="Y1235" i="1"/>
  <c r="W1234" i="1"/>
  <c r="W1233" i="1"/>
  <c r="V1232" i="1"/>
  <c r="R1231" i="1"/>
  <c r="S1231" i="1" s="1"/>
  <c r="T1231" i="1" s="1"/>
  <c r="Y1227" i="1"/>
  <c r="W1225" i="1"/>
  <c r="X1223" i="1"/>
  <c r="X1221" i="1"/>
  <c r="U1220" i="1"/>
  <c r="V1220" i="1" s="1"/>
  <c r="X1218" i="1"/>
  <c r="U1204" i="1"/>
  <c r="V1204" i="1" s="1"/>
  <c r="W1204" i="1"/>
  <c r="U1194" i="1"/>
  <c r="R1183" i="1"/>
  <c r="S1183" i="1" s="1"/>
  <c r="T1183" i="1" s="1"/>
  <c r="U1162" i="1"/>
  <c r="V1162" i="1" s="1"/>
  <c r="Q1156" i="1"/>
  <c r="R1156" i="1"/>
  <c r="S1156" i="1" s="1"/>
  <c r="T1156" i="1" s="1"/>
  <c r="Y1144" i="1"/>
  <c r="V1134" i="1"/>
  <c r="Y1125" i="1"/>
  <c r="U1125" i="1"/>
  <c r="V1125" i="1" s="1"/>
  <c r="W1125" i="1"/>
  <c r="Y1117" i="1"/>
  <c r="U1117" i="1"/>
  <c r="V1117" i="1" s="1"/>
  <c r="Q1082" i="1"/>
  <c r="R1082" i="1"/>
  <c r="S1082" i="1" s="1"/>
  <c r="T1082" i="1" s="1"/>
  <c r="V1307" i="1"/>
  <c r="V1297" i="1"/>
  <c r="Y1285" i="1"/>
  <c r="U1282" i="1"/>
  <c r="V1282" i="1" s="1"/>
  <c r="U1279" i="1"/>
  <c r="V1279" i="1" s="1"/>
  <c r="Y1277" i="1"/>
  <c r="U1274" i="1"/>
  <c r="V1274" i="1" s="1"/>
  <c r="R1273" i="1"/>
  <c r="S1273" i="1" s="1"/>
  <c r="T1273" i="1" s="1"/>
  <c r="V1272" i="1"/>
  <c r="Y1269" i="1"/>
  <c r="U1266" i="1"/>
  <c r="V1266" i="1" s="1"/>
  <c r="U1263" i="1"/>
  <c r="V1263" i="1" s="1"/>
  <c r="Y1261" i="1"/>
  <c r="U1258" i="1"/>
  <c r="V1258" i="1" s="1"/>
  <c r="R1257" i="1"/>
  <c r="S1257" i="1" s="1"/>
  <c r="T1257" i="1" s="1"/>
  <c r="V1256" i="1"/>
  <c r="Y1253" i="1"/>
  <c r="U1250" i="1"/>
  <c r="V1250" i="1" s="1"/>
  <c r="U1247" i="1"/>
  <c r="V1247" i="1" s="1"/>
  <c r="Y1245" i="1"/>
  <c r="U1242" i="1"/>
  <c r="V1242" i="1" s="1"/>
  <c r="R1241" i="1"/>
  <c r="S1241" i="1" s="1"/>
  <c r="T1241" i="1" s="1"/>
  <c r="V1240" i="1"/>
  <c r="Y1237" i="1"/>
  <c r="U1234" i="1"/>
  <c r="V1234" i="1" s="1"/>
  <c r="Y1165" i="1"/>
  <c r="U1165" i="1"/>
  <c r="V1165" i="1" s="1"/>
  <c r="W1165" i="1"/>
  <c r="U1158" i="1"/>
  <c r="V1158" i="1" s="1"/>
  <c r="W1158" i="1"/>
  <c r="W1131" i="1"/>
  <c r="Y1131" i="1"/>
  <c r="Y1118" i="1"/>
  <c r="X1118" i="1"/>
  <c r="Y1111" i="1"/>
  <c r="W1111" i="1"/>
  <c r="U1097" i="1"/>
  <c r="V1097" i="1" s="1"/>
  <c r="W1097" i="1"/>
  <c r="Y1097" i="1"/>
  <c r="Y1075" i="1"/>
  <c r="U1075" i="1"/>
  <c r="V1075" i="1" s="1"/>
  <c r="X1075" i="1"/>
  <c r="Q998" i="1"/>
  <c r="R998" i="1"/>
  <c r="S998" i="1" s="1"/>
  <c r="T998" i="1" s="1"/>
  <c r="V1281" i="1"/>
  <c r="U1271" i="1"/>
  <c r="V1271" i="1" s="1"/>
  <c r="W1267" i="1"/>
  <c r="V1265" i="1"/>
  <c r="W1259" i="1"/>
  <c r="U1255" i="1"/>
  <c r="V1255" i="1" s="1"/>
  <c r="W1251" i="1"/>
  <c r="W1243" i="1"/>
  <c r="W1235" i="1"/>
  <c r="Y1231" i="1"/>
  <c r="W1227" i="1"/>
  <c r="Y1226" i="1"/>
  <c r="U1195" i="1"/>
  <c r="V1195" i="1" s="1"/>
  <c r="U1189" i="1"/>
  <c r="V1189" i="1" s="1"/>
  <c r="U1171" i="1"/>
  <c r="V1171" i="1" s="1"/>
  <c r="Y1171" i="1"/>
  <c r="R1161" i="1"/>
  <c r="S1161" i="1" s="1"/>
  <c r="T1161" i="1" s="1"/>
  <c r="Q1161" i="1"/>
  <c r="R1143" i="1"/>
  <c r="S1143" i="1" s="1"/>
  <c r="T1143" i="1" s="1"/>
  <c r="Q1143" i="1"/>
  <c r="U1140" i="1"/>
  <c r="V1140" i="1" s="1"/>
  <c r="Y1135" i="1"/>
  <c r="W1135" i="1"/>
  <c r="L1131" i="1"/>
  <c r="Y1126" i="1"/>
  <c r="X1126" i="1"/>
  <c r="Q1089" i="1"/>
  <c r="R1089" i="1"/>
  <c r="S1089" i="1" s="1"/>
  <c r="T1089" i="1" s="1"/>
  <c r="U1083" i="1"/>
  <c r="V1083" i="1" s="1"/>
  <c r="W1083" i="1"/>
  <c r="Q1080" i="1"/>
  <c r="R1080" i="1"/>
  <c r="S1080" i="1" s="1"/>
  <c r="T1080" i="1" s="1"/>
  <c r="L1040" i="1"/>
  <c r="V1012" i="1"/>
  <c r="U960" i="1"/>
  <c r="V960" i="1" s="1"/>
  <c r="W960" i="1"/>
  <c r="L920" i="1"/>
  <c r="L919" i="1"/>
  <c r="V906" i="1"/>
  <c r="Q904" i="1"/>
  <c r="R904" i="1"/>
  <c r="S904" i="1" s="1"/>
  <c r="T904" i="1" s="1"/>
  <c r="U886" i="1"/>
  <c r="V886" i="1" s="1"/>
  <c r="W886" i="1"/>
  <c r="U880" i="1"/>
  <c r="V880" i="1" s="1"/>
  <c r="W880" i="1"/>
  <c r="Y880" i="1"/>
  <c r="X868" i="1"/>
  <c r="U868" i="1"/>
  <c r="V868" i="1" s="1"/>
  <c r="U793" i="1"/>
  <c r="V793" i="1" s="1"/>
  <c r="W793" i="1"/>
  <c r="U746" i="1"/>
  <c r="V746" i="1" s="1"/>
  <c r="Y746" i="1"/>
  <c r="W746" i="1"/>
  <c r="L698" i="1"/>
  <c r="Q698" i="1" s="1"/>
  <c r="U498" i="1"/>
  <c r="V498" i="1" s="1"/>
  <c r="W498" i="1"/>
  <c r="Y498" i="1"/>
  <c r="U468" i="1"/>
  <c r="V468" i="1" s="1"/>
  <c r="X468" i="1"/>
  <c r="L347" i="1"/>
  <c r="Y1167" i="1"/>
  <c r="U1166" i="1"/>
  <c r="U1164" i="1"/>
  <c r="V1164" i="1" s="1"/>
  <c r="Y1136" i="1"/>
  <c r="Y1134" i="1"/>
  <c r="Y1133" i="1"/>
  <c r="U1132" i="1"/>
  <c r="V1132" i="1" s="1"/>
  <c r="Q1111" i="1"/>
  <c r="Y1092" i="1"/>
  <c r="U1090" i="1"/>
  <c r="V1090" i="1" s="1"/>
  <c r="U1081" i="1"/>
  <c r="V1081" i="1" s="1"/>
  <c r="Y1069" i="1"/>
  <c r="U1066" i="1"/>
  <c r="V1066" i="1" s="1"/>
  <c r="Y1063" i="1"/>
  <c r="Y1054" i="1"/>
  <c r="L1049" i="1"/>
  <c r="U1047" i="1"/>
  <c r="V1047" i="1" s="1"/>
  <c r="U1039" i="1"/>
  <c r="V1039" i="1" s="1"/>
  <c r="U1028" i="1"/>
  <c r="V1028" i="1" s="1"/>
  <c r="W1025" i="1"/>
  <c r="Y1019" i="1"/>
  <c r="U1018" i="1"/>
  <c r="V1018" i="1" s="1"/>
  <c r="U1017" i="1"/>
  <c r="V1017" i="1" s="1"/>
  <c r="R1016" i="1"/>
  <c r="S1016" i="1" s="1"/>
  <c r="T1016" i="1" s="1"/>
  <c r="L1010" i="1"/>
  <c r="Q1010" i="1" s="1"/>
  <c r="L1009" i="1"/>
  <c r="U1007" i="1"/>
  <c r="V1007" i="1" s="1"/>
  <c r="Y1005" i="1"/>
  <c r="U1004" i="1"/>
  <c r="U1003" i="1"/>
  <c r="Y1000" i="1"/>
  <c r="X986" i="1"/>
  <c r="U969" i="1"/>
  <c r="V969" i="1" s="1"/>
  <c r="L960" i="1"/>
  <c r="V952" i="1"/>
  <c r="L952" i="1"/>
  <c r="Q942" i="1"/>
  <c r="Y935" i="1"/>
  <c r="Y934" i="1"/>
  <c r="Y931" i="1"/>
  <c r="Y930" i="1"/>
  <c r="Y914" i="1"/>
  <c r="W914" i="1"/>
  <c r="X903" i="1"/>
  <c r="Y898" i="1"/>
  <c r="W898" i="1"/>
  <c r="Y892" i="1"/>
  <c r="W892" i="1"/>
  <c r="Y889" i="1"/>
  <c r="W889" i="1"/>
  <c r="U888" i="1"/>
  <c r="V888" i="1" s="1"/>
  <c r="W888" i="1"/>
  <c r="Y888" i="1"/>
  <c r="X869" i="1"/>
  <c r="L865" i="1"/>
  <c r="Q865" i="1" s="1"/>
  <c r="L856" i="1"/>
  <c r="R856" i="1" s="1"/>
  <c r="S856" i="1" s="1"/>
  <c r="T856" i="1" s="1"/>
  <c r="V856" i="1"/>
  <c r="L823" i="1"/>
  <c r="Q823" i="1" s="1"/>
  <c r="V808" i="1"/>
  <c r="Y791" i="1"/>
  <c r="U791" i="1"/>
  <c r="V791" i="1" s="1"/>
  <c r="W791" i="1"/>
  <c r="R762" i="1"/>
  <c r="S762" i="1" s="1"/>
  <c r="T762" i="1" s="1"/>
  <c r="Q762" i="1"/>
  <c r="Q564" i="1"/>
  <c r="R564" i="1"/>
  <c r="S564" i="1" s="1"/>
  <c r="T564" i="1" s="1"/>
  <c r="Q1113" i="1"/>
  <c r="Y1112" i="1"/>
  <c r="Y1110" i="1"/>
  <c r="Y1100" i="1"/>
  <c r="V1095" i="1"/>
  <c r="V1084" i="1"/>
  <c r="V1079" i="1"/>
  <c r="V1065" i="1"/>
  <c r="Y1060" i="1"/>
  <c r="U1043" i="1"/>
  <c r="V1043" i="1" s="1"/>
  <c r="V1026" i="1"/>
  <c r="Y1008" i="1"/>
  <c r="L997" i="1"/>
  <c r="Q997" i="1" s="1"/>
  <c r="U970" i="1"/>
  <c r="V970" i="1" s="1"/>
  <c r="Y960" i="1"/>
  <c r="U954" i="1"/>
  <c r="Y953" i="1"/>
  <c r="W953" i="1"/>
  <c r="Y944" i="1"/>
  <c r="U941" i="1"/>
  <c r="V941" i="1" s="1"/>
  <c r="Y941" i="1"/>
  <c r="Q927" i="1"/>
  <c r="R926" i="1"/>
  <c r="S926" i="1" s="1"/>
  <c r="T926" i="1" s="1"/>
  <c r="U902" i="1"/>
  <c r="V902" i="1" s="1"/>
  <c r="W902" i="1"/>
  <c r="L897" i="1"/>
  <c r="Q897" i="1" s="1"/>
  <c r="Q846" i="1"/>
  <c r="R846" i="1"/>
  <c r="S846" i="1" s="1"/>
  <c r="T846" i="1" s="1"/>
  <c r="W821" i="1"/>
  <c r="Y821" i="1"/>
  <c r="L808" i="1"/>
  <c r="R808" i="1" s="1"/>
  <c r="S808" i="1" s="1"/>
  <c r="T808" i="1" s="1"/>
  <c r="X664" i="1"/>
  <c r="Y664" i="1"/>
  <c r="L658" i="1"/>
  <c r="U604" i="1"/>
  <c r="W604" i="1"/>
  <c r="W1000" i="1"/>
  <c r="Y992" i="1"/>
  <c r="Y983" i="1"/>
  <c r="R968" i="1"/>
  <c r="S968" i="1" s="1"/>
  <c r="T968" i="1" s="1"/>
  <c r="Y959" i="1"/>
  <c r="U957" i="1"/>
  <c r="V957" i="1" s="1"/>
  <c r="W957" i="1"/>
  <c r="X944" i="1"/>
  <c r="U942" i="1"/>
  <c r="V942" i="1" s="1"/>
  <c r="V936" i="1"/>
  <c r="L929" i="1"/>
  <c r="R929" i="1" s="1"/>
  <c r="S929" i="1" s="1"/>
  <c r="T929" i="1" s="1"/>
  <c r="U927" i="1"/>
  <c r="V927" i="1" s="1"/>
  <c r="X927" i="1"/>
  <c r="V920" i="1"/>
  <c r="R918" i="1"/>
  <c r="S918" i="1" s="1"/>
  <c r="T918" i="1" s="1"/>
  <c r="L912" i="1"/>
  <c r="V912" i="1"/>
  <c r="L902" i="1"/>
  <c r="Y896" i="1"/>
  <c r="R894" i="1"/>
  <c r="S894" i="1" s="1"/>
  <c r="T894" i="1" s="1"/>
  <c r="U890" i="1"/>
  <c r="V890" i="1" s="1"/>
  <c r="L806" i="1"/>
  <c r="Q806" i="1" s="1"/>
  <c r="U671" i="1"/>
  <c r="V671" i="1" s="1"/>
  <c r="X671" i="1"/>
  <c r="Y671" i="1"/>
  <c r="L666" i="1"/>
  <c r="Q666" i="1" s="1"/>
  <c r="U1180" i="1"/>
  <c r="V1180" i="1" s="1"/>
  <c r="U1169" i="1"/>
  <c r="V1169" i="1" s="1"/>
  <c r="Y1163" i="1"/>
  <c r="V1157" i="1"/>
  <c r="Y1149" i="1"/>
  <c r="U1148" i="1"/>
  <c r="V1148" i="1" s="1"/>
  <c r="Y1146" i="1"/>
  <c r="Y1119" i="1"/>
  <c r="U1118" i="1"/>
  <c r="V1118" i="1" s="1"/>
  <c r="U1116" i="1"/>
  <c r="V1116" i="1" s="1"/>
  <c r="U1108" i="1"/>
  <c r="V1108" i="1" s="1"/>
  <c r="R1101" i="1"/>
  <c r="S1101" i="1" s="1"/>
  <c r="T1101" i="1" s="1"/>
  <c r="W1100" i="1"/>
  <c r="R1099" i="1"/>
  <c r="S1099" i="1" s="1"/>
  <c r="T1099" i="1" s="1"/>
  <c r="Q1098" i="1"/>
  <c r="Y1084" i="1"/>
  <c r="R1077" i="1"/>
  <c r="S1077" i="1" s="1"/>
  <c r="T1077" i="1" s="1"/>
  <c r="W1076" i="1"/>
  <c r="Y1068" i="1"/>
  <c r="W1060" i="1"/>
  <c r="V1059" i="1"/>
  <c r="U1042" i="1"/>
  <c r="V1042" i="1" s="1"/>
  <c r="Y1039" i="1"/>
  <c r="Y1035" i="1"/>
  <c r="U1034" i="1"/>
  <c r="V1034" i="1" s="1"/>
  <c r="Y1031" i="1"/>
  <c r="W1023" i="1"/>
  <c r="Y1022" i="1"/>
  <c r="Y1020" i="1"/>
  <c r="W1012" i="1"/>
  <c r="V1011" i="1"/>
  <c r="Y1002" i="1"/>
  <c r="U989" i="1"/>
  <c r="V989" i="1" s="1"/>
  <c r="W983" i="1"/>
  <c r="Y981" i="1"/>
  <c r="W979" i="1"/>
  <c r="L973" i="1"/>
  <c r="R973" i="1" s="1"/>
  <c r="S973" i="1" s="1"/>
  <c r="T973" i="1" s="1"/>
  <c r="W966" i="1"/>
  <c r="Q965" i="1"/>
  <c r="X959" i="1"/>
  <c r="Y954" i="1"/>
  <c r="W950" i="1"/>
  <c r="W946" i="1"/>
  <c r="V945" i="1"/>
  <c r="L944" i="1"/>
  <c r="W938" i="1"/>
  <c r="Y936" i="1"/>
  <c r="Y928" i="1"/>
  <c r="Q925" i="1"/>
  <c r="W917" i="1"/>
  <c r="Y916" i="1"/>
  <c r="W916" i="1"/>
  <c r="X913" i="1"/>
  <c r="Y905" i="1"/>
  <c r="U905" i="1"/>
  <c r="V905" i="1" s="1"/>
  <c r="W905" i="1"/>
  <c r="X904" i="1"/>
  <c r="Y904" i="1"/>
  <c r="W896" i="1"/>
  <c r="U895" i="1"/>
  <c r="V895" i="1" s="1"/>
  <c r="X895" i="1"/>
  <c r="W804" i="1"/>
  <c r="Y804" i="1"/>
  <c r="U792" i="1"/>
  <c r="V792" i="1" s="1"/>
  <c r="W792" i="1"/>
  <c r="Y792" i="1"/>
  <c r="L780" i="1"/>
  <c r="W748" i="1"/>
  <c r="U748" i="1"/>
  <c r="V748" i="1" s="1"/>
  <c r="Y748" i="1"/>
  <c r="L742" i="1"/>
  <c r="L679" i="1"/>
  <c r="U1202" i="1"/>
  <c r="V1202" i="1" s="1"/>
  <c r="Y1182" i="1"/>
  <c r="U1170" i="1"/>
  <c r="V1170" i="1" s="1"/>
  <c r="Y1151" i="1"/>
  <c r="U1150" i="1"/>
  <c r="V1150" i="1" s="1"/>
  <c r="Y1114" i="1"/>
  <c r="Y1106" i="1"/>
  <c r="Y1099" i="1"/>
  <c r="Y1093" i="1"/>
  <c r="U1089" i="1"/>
  <c r="Y1081" i="1"/>
  <c r="Y1079" i="1"/>
  <c r="U1073" i="1"/>
  <c r="V1073" i="1" s="1"/>
  <c r="L1065" i="1"/>
  <c r="Q1065" i="1" s="1"/>
  <c r="Y1059" i="1"/>
  <c r="W1057" i="1"/>
  <c r="U1050" i="1"/>
  <c r="V1050" i="1" s="1"/>
  <c r="Y1047" i="1"/>
  <c r="U1041" i="1"/>
  <c r="V1041" i="1" s="1"/>
  <c r="U1033" i="1"/>
  <c r="V1033" i="1" s="1"/>
  <c r="Y1028" i="1"/>
  <c r="Q1023" i="1"/>
  <c r="X1019" i="1"/>
  <c r="L1017" i="1"/>
  <c r="U1015" i="1"/>
  <c r="V1015" i="1" s="1"/>
  <c r="U1009" i="1"/>
  <c r="V1009" i="1" s="1"/>
  <c r="Y1007" i="1"/>
  <c r="L1004" i="1"/>
  <c r="W1002" i="1"/>
  <c r="U996" i="1"/>
  <c r="V996" i="1" s="1"/>
  <c r="Y994" i="1"/>
  <c r="L994" i="1"/>
  <c r="R994" i="1" s="1"/>
  <c r="S994" i="1" s="1"/>
  <c r="T994" i="1" s="1"/>
  <c r="W992" i="1"/>
  <c r="V983" i="1"/>
  <c r="W982" i="1"/>
  <c r="Y982" i="1"/>
  <c r="U978" i="1"/>
  <c r="Y976" i="1"/>
  <c r="Y975" i="1"/>
  <c r="U971" i="1"/>
  <c r="U968" i="1"/>
  <c r="V968" i="1" s="1"/>
  <c r="Y955" i="1"/>
  <c r="V951" i="1"/>
  <c r="V944" i="1"/>
  <c r="Y943" i="1"/>
  <c r="L936" i="1"/>
  <c r="X934" i="1"/>
  <c r="L934" i="1"/>
  <c r="X930" i="1"/>
  <c r="W929" i="1"/>
  <c r="U918" i="1"/>
  <c r="V918" i="1" s="1"/>
  <c r="X912" i="1"/>
  <c r="Y911" i="1"/>
  <c r="X910" i="1"/>
  <c r="U904" i="1"/>
  <c r="V904" i="1" s="1"/>
  <c r="Y901" i="1"/>
  <c r="Y887" i="1"/>
  <c r="R886" i="1"/>
  <c r="S886" i="1" s="1"/>
  <c r="T886" i="1" s="1"/>
  <c r="W879" i="1"/>
  <c r="Q878" i="1"/>
  <c r="R875" i="1"/>
  <c r="S875" i="1" s="1"/>
  <c r="T875" i="1" s="1"/>
  <c r="Q875" i="1"/>
  <c r="L824" i="1"/>
  <c r="R824" i="1" s="1"/>
  <c r="S824" i="1" s="1"/>
  <c r="T824" i="1" s="1"/>
  <c r="Q797" i="1"/>
  <c r="R797" i="1"/>
  <c r="S797" i="1" s="1"/>
  <c r="T797" i="1" s="1"/>
  <c r="U730" i="1"/>
  <c r="V730" i="1" s="1"/>
  <c r="W730" i="1"/>
  <c r="L709" i="1"/>
  <c r="V1185" i="1"/>
  <c r="V1183" i="1"/>
  <c r="V1182" i="1"/>
  <c r="U1175" i="1"/>
  <c r="V1175" i="1" s="1"/>
  <c r="V1172" i="1"/>
  <c r="W1164" i="1"/>
  <c r="Y1160" i="1"/>
  <c r="Y1158" i="1"/>
  <c r="Y1157" i="1"/>
  <c r="Q1155" i="1"/>
  <c r="W1133" i="1"/>
  <c r="Q1129" i="1"/>
  <c r="Q1127" i="1"/>
  <c r="Y1124" i="1"/>
  <c r="Q1123" i="1"/>
  <c r="L1086" i="1"/>
  <c r="W1084" i="1"/>
  <c r="U1072" i="1"/>
  <c r="V1072" i="1" s="1"/>
  <c r="Y1065" i="1"/>
  <c r="V1058" i="1"/>
  <c r="Y1055" i="1"/>
  <c r="V1049" i="1"/>
  <c r="U1040" i="1"/>
  <c r="V1040" i="1" s="1"/>
  <c r="W1039" i="1"/>
  <c r="U1032" i="1"/>
  <c r="V1032" i="1" s="1"/>
  <c r="W1031" i="1"/>
  <c r="L1025" i="1"/>
  <c r="R1025" i="1" s="1"/>
  <c r="S1025" i="1" s="1"/>
  <c r="T1025" i="1" s="1"/>
  <c r="W1019" i="1"/>
  <c r="Y1016" i="1"/>
  <c r="V1010" i="1"/>
  <c r="Y1003" i="1"/>
  <c r="X999" i="1"/>
  <c r="Q992" i="1"/>
  <c r="W984" i="1"/>
  <c r="Y950" i="1"/>
  <c r="U946" i="1"/>
  <c r="V946" i="1" s="1"/>
  <c r="U938" i="1"/>
  <c r="V938" i="1" s="1"/>
  <c r="W936" i="1"/>
  <c r="X935" i="1"/>
  <c r="W934" i="1"/>
  <c r="W930" i="1"/>
  <c r="U929" i="1"/>
  <c r="V929" i="1" s="1"/>
  <c r="L928" i="1"/>
  <c r="Y922" i="1"/>
  <c r="U922" i="1"/>
  <c r="X911" i="1"/>
  <c r="R910" i="1"/>
  <c r="S910" i="1" s="1"/>
  <c r="T910" i="1" s="1"/>
  <c r="Y900" i="1"/>
  <c r="W900" i="1"/>
  <c r="U894" i="1"/>
  <c r="V894" i="1" s="1"/>
  <c r="W894" i="1"/>
  <c r="U887" i="1"/>
  <c r="V887" i="1" s="1"/>
  <c r="X887" i="1"/>
  <c r="L822" i="1"/>
  <c r="L807" i="1"/>
  <c r="Q807" i="1" s="1"/>
  <c r="Q767" i="1"/>
  <c r="R767" i="1"/>
  <c r="S767" i="1" s="1"/>
  <c r="T767" i="1" s="1"/>
  <c r="U743" i="1"/>
  <c r="V743" i="1" s="1"/>
  <c r="Y743" i="1"/>
  <c r="W743" i="1"/>
  <c r="X738" i="1"/>
  <c r="U738" i="1"/>
  <c r="V738" i="1" s="1"/>
  <c r="Y690" i="1"/>
  <c r="W690" i="1"/>
  <c r="U1096" i="1"/>
  <c r="V1096" i="1" s="1"/>
  <c r="V1092" i="1"/>
  <c r="Y1083" i="1"/>
  <c r="U1080" i="1"/>
  <c r="V1080" i="1" s="1"/>
  <c r="Q1076" i="1"/>
  <c r="V1071" i="1"/>
  <c r="V1068" i="1"/>
  <c r="X1064" i="1"/>
  <c r="V1057" i="1"/>
  <c r="U1048" i="1"/>
  <c r="V1048" i="1" s="1"/>
  <c r="Q1039" i="1"/>
  <c r="W1027" i="1"/>
  <c r="Y1025" i="1"/>
  <c r="V1023" i="1"/>
  <c r="X1016" i="1"/>
  <c r="U1008" i="1"/>
  <c r="V1008" i="1" s="1"/>
  <c r="Q1003" i="1"/>
  <c r="U994" i="1"/>
  <c r="V994" i="1" s="1"/>
  <c r="W976" i="1"/>
  <c r="V966" i="1"/>
  <c r="W958" i="1"/>
  <c r="V950" i="1"/>
  <c r="R949" i="1"/>
  <c r="S949" i="1" s="1"/>
  <c r="T949" i="1" s="1"/>
  <c r="Q949" i="1"/>
  <c r="X942" i="1"/>
  <c r="Q901" i="1"/>
  <c r="V897" i="1"/>
  <c r="U820" i="1"/>
  <c r="V820" i="1" s="1"/>
  <c r="X820" i="1"/>
  <c r="Y820" i="1"/>
  <c r="U805" i="1"/>
  <c r="V805" i="1" s="1"/>
  <c r="W805" i="1"/>
  <c r="Y805" i="1"/>
  <c r="Y790" i="1"/>
  <c r="W790" i="1"/>
  <c r="L781" i="1"/>
  <c r="Y762" i="1"/>
  <c r="X762" i="1"/>
  <c r="Y958" i="1"/>
  <c r="U943" i="1"/>
  <c r="V943" i="1" s="1"/>
  <c r="Y939" i="1"/>
  <c r="Y937" i="1"/>
  <c r="U925" i="1"/>
  <c r="V925" i="1" s="1"/>
  <c r="Y906" i="1"/>
  <c r="Y903" i="1"/>
  <c r="U901" i="1"/>
  <c r="V901" i="1" s="1"/>
  <c r="Y894" i="1"/>
  <c r="U879" i="1"/>
  <c r="V879" i="1" s="1"/>
  <c r="Y877" i="1"/>
  <c r="R873" i="1"/>
  <c r="S873" i="1" s="1"/>
  <c r="T873" i="1" s="1"/>
  <c r="W872" i="1"/>
  <c r="Y863" i="1"/>
  <c r="V857" i="1"/>
  <c r="Y856" i="1"/>
  <c r="Y853" i="1"/>
  <c r="W847" i="1"/>
  <c r="Y845" i="1"/>
  <c r="Y844" i="1"/>
  <c r="W839" i="1"/>
  <c r="X836" i="1"/>
  <c r="W829" i="1"/>
  <c r="X828" i="1"/>
  <c r="U810" i="1"/>
  <c r="V810" i="1" s="1"/>
  <c r="Y796" i="1"/>
  <c r="U788" i="1"/>
  <c r="V788" i="1" s="1"/>
  <c r="U787" i="1"/>
  <c r="V787" i="1" s="1"/>
  <c r="Y781" i="1"/>
  <c r="V777" i="1"/>
  <c r="W775" i="1"/>
  <c r="L773" i="1"/>
  <c r="U768" i="1"/>
  <c r="V768" i="1" s="1"/>
  <c r="U762" i="1"/>
  <c r="V762" i="1" s="1"/>
  <c r="L760" i="1"/>
  <c r="Q760" i="1" s="1"/>
  <c r="U756" i="1"/>
  <c r="W756" i="1"/>
  <c r="U750" i="1"/>
  <c r="V750" i="1" s="1"/>
  <c r="L741" i="1"/>
  <c r="Q741" i="1" s="1"/>
  <c r="L740" i="1"/>
  <c r="L724" i="1"/>
  <c r="V724" i="1"/>
  <c r="Y707" i="1"/>
  <c r="L705" i="1"/>
  <c r="V702" i="1"/>
  <c r="L701" i="1"/>
  <c r="Q701" i="1" s="1"/>
  <c r="U699" i="1"/>
  <c r="V699" i="1" s="1"/>
  <c r="Y699" i="1"/>
  <c r="Y691" i="1"/>
  <c r="L680" i="1"/>
  <c r="Q680" i="1" s="1"/>
  <c r="V680" i="1"/>
  <c r="L673" i="1"/>
  <c r="Q673" i="1" s="1"/>
  <c r="U643" i="1"/>
  <c r="V643" i="1" s="1"/>
  <c r="W643" i="1"/>
  <c r="Y643" i="1"/>
  <c r="L625" i="1"/>
  <c r="R625" i="1" s="1"/>
  <c r="S625" i="1" s="1"/>
  <c r="T625" i="1" s="1"/>
  <c r="U623" i="1"/>
  <c r="V623" i="1" s="1"/>
  <c r="W623" i="1"/>
  <c r="Y623" i="1"/>
  <c r="Q571" i="1"/>
  <c r="U554" i="1"/>
  <c r="V554" i="1" s="1"/>
  <c r="W554" i="1"/>
  <c r="Q538" i="1"/>
  <c r="R538" i="1"/>
  <c r="S538" i="1" s="1"/>
  <c r="T538" i="1" s="1"/>
  <c r="X485" i="1"/>
  <c r="Y485" i="1"/>
  <c r="Y714" i="1"/>
  <c r="W714" i="1"/>
  <c r="L702" i="1"/>
  <c r="Q702" i="1" s="1"/>
  <c r="L685" i="1"/>
  <c r="Q685" i="1" s="1"/>
  <c r="L674" i="1"/>
  <c r="Q674" i="1" s="1"/>
  <c r="L671" i="1"/>
  <c r="W667" i="1"/>
  <c r="Y667" i="1"/>
  <c r="Q643" i="1"/>
  <c r="R643" i="1"/>
  <c r="S643" i="1" s="1"/>
  <c r="T643" i="1" s="1"/>
  <c r="R623" i="1"/>
  <c r="S623" i="1" s="1"/>
  <c r="T623" i="1" s="1"/>
  <c r="Q623" i="1"/>
  <c r="X488" i="1"/>
  <c r="Y488" i="1"/>
  <c r="Y897" i="1"/>
  <c r="U893" i="1"/>
  <c r="V893" i="1" s="1"/>
  <c r="U885" i="1"/>
  <c r="V885" i="1" s="1"/>
  <c r="W882" i="1"/>
  <c r="Y873" i="1"/>
  <c r="U869" i="1"/>
  <c r="V869" i="1" s="1"/>
  <c r="U867" i="1"/>
  <c r="V867" i="1" s="1"/>
  <c r="Y864" i="1"/>
  <c r="U861" i="1"/>
  <c r="V861" i="1" s="1"/>
  <c r="R857" i="1"/>
  <c r="S857" i="1" s="1"/>
  <c r="T857" i="1" s="1"/>
  <c r="W856" i="1"/>
  <c r="U852" i="1"/>
  <c r="V852" i="1" s="1"/>
  <c r="Q836" i="1"/>
  <c r="Y831" i="1"/>
  <c r="Y830" i="1"/>
  <c r="Q828" i="1"/>
  <c r="U817" i="1"/>
  <c r="V817" i="1" s="1"/>
  <c r="Y815" i="1"/>
  <c r="Y814" i="1"/>
  <c r="U813" i="1"/>
  <c r="V813" i="1" s="1"/>
  <c r="U812" i="1"/>
  <c r="V812" i="1" s="1"/>
  <c r="U811" i="1"/>
  <c r="V811" i="1" s="1"/>
  <c r="U801" i="1"/>
  <c r="V801" i="1" s="1"/>
  <c r="Y799" i="1"/>
  <c r="Y798" i="1"/>
  <c r="W781" i="1"/>
  <c r="Y780" i="1"/>
  <c r="U770" i="1"/>
  <c r="V770" i="1" s="1"/>
  <c r="Y769" i="1"/>
  <c r="R759" i="1"/>
  <c r="S759" i="1" s="1"/>
  <c r="T759" i="1" s="1"/>
  <c r="L748" i="1"/>
  <c r="Q748" i="1" s="1"/>
  <c r="U734" i="1"/>
  <c r="V734" i="1" s="1"/>
  <c r="U727" i="1"/>
  <c r="V727" i="1" s="1"/>
  <c r="W719" i="1"/>
  <c r="U703" i="1"/>
  <c r="V703" i="1" s="1"/>
  <c r="Y703" i="1"/>
  <c r="W688" i="1"/>
  <c r="U675" i="1"/>
  <c r="V675" i="1" s="1"/>
  <c r="W675" i="1"/>
  <c r="Y675" i="1"/>
  <c r="U672" i="1"/>
  <c r="V672" i="1" s="1"/>
  <c r="X672" i="1"/>
  <c r="Y672" i="1"/>
  <c r="W621" i="1"/>
  <c r="U621" i="1"/>
  <c r="V621" i="1" s="1"/>
  <c r="Y621" i="1"/>
  <c r="U589" i="1"/>
  <c r="V589" i="1" s="1"/>
  <c r="W589" i="1"/>
  <c r="R534" i="1"/>
  <c r="S534" i="1" s="1"/>
  <c r="T534" i="1" s="1"/>
  <c r="R876" i="1"/>
  <c r="S876" i="1" s="1"/>
  <c r="T876" i="1" s="1"/>
  <c r="L866" i="1"/>
  <c r="W824" i="1"/>
  <c r="W823" i="1"/>
  <c r="W808" i="1"/>
  <c r="W807" i="1"/>
  <c r="Y789" i="1"/>
  <c r="Y758" i="1"/>
  <c r="X758" i="1"/>
  <c r="Y755" i="1"/>
  <c r="L726" i="1"/>
  <c r="Y712" i="1"/>
  <c r="U700" i="1"/>
  <c r="Y700" i="1"/>
  <c r="U696" i="1"/>
  <c r="V696" i="1" s="1"/>
  <c r="Y696" i="1"/>
  <c r="U687" i="1"/>
  <c r="V687" i="1" s="1"/>
  <c r="X687" i="1"/>
  <c r="W668" i="1"/>
  <c r="Y668" i="1"/>
  <c r="R631" i="1"/>
  <c r="S631" i="1" s="1"/>
  <c r="T631" i="1" s="1"/>
  <c r="Q631" i="1"/>
  <c r="R621" i="1"/>
  <c r="S621" i="1" s="1"/>
  <c r="T621" i="1" s="1"/>
  <c r="Q621" i="1"/>
  <c r="R607" i="1"/>
  <c r="S607" i="1" s="1"/>
  <c r="T607" i="1" s="1"/>
  <c r="Q607" i="1"/>
  <c r="U593" i="1"/>
  <c r="V593" i="1" s="1"/>
  <c r="X593" i="1"/>
  <c r="U563" i="1"/>
  <c r="V563" i="1" s="1"/>
  <c r="W563" i="1"/>
  <c r="Y563" i="1"/>
  <c r="U910" i="1"/>
  <c r="V910" i="1" s="1"/>
  <c r="Y890" i="1"/>
  <c r="U882" i="1"/>
  <c r="V882" i="1" s="1"/>
  <c r="W864" i="1"/>
  <c r="Y857" i="1"/>
  <c r="Y855" i="1"/>
  <c r="Y854" i="1"/>
  <c r="U853" i="1"/>
  <c r="V853" i="1" s="1"/>
  <c r="Y846" i="1"/>
  <c r="U845" i="1"/>
  <c r="V845" i="1" s="1"/>
  <c r="Y841" i="1"/>
  <c r="W825" i="1"/>
  <c r="U823" i="1"/>
  <c r="V823" i="1" s="1"/>
  <c r="W822" i="1"/>
  <c r="U818" i="1"/>
  <c r="V818" i="1" s="1"/>
  <c r="W809" i="1"/>
  <c r="U807" i="1"/>
  <c r="V807" i="1" s="1"/>
  <c r="W806" i="1"/>
  <c r="W803" i="1"/>
  <c r="U802" i="1"/>
  <c r="V802" i="1" s="1"/>
  <c r="U797" i="1"/>
  <c r="V797" i="1" s="1"/>
  <c r="W786" i="1"/>
  <c r="U785" i="1"/>
  <c r="V785" i="1" s="1"/>
  <c r="Y783" i="1"/>
  <c r="Y782" i="1"/>
  <c r="U771" i="1"/>
  <c r="V771" i="1" s="1"/>
  <c r="U766" i="1"/>
  <c r="V766" i="1" s="1"/>
  <c r="W762" i="1"/>
  <c r="W755" i="1"/>
  <c r="V736" i="1"/>
  <c r="Y727" i="1"/>
  <c r="W720" i="1"/>
  <c r="U711" i="1"/>
  <c r="V711" i="1" s="1"/>
  <c r="W711" i="1"/>
  <c r="Y711" i="1"/>
  <c r="L672" i="1"/>
  <c r="U669" i="1"/>
  <c r="V669" i="1" s="1"/>
  <c r="W669" i="1"/>
  <c r="L665" i="1"/>
  <c r="Q665" i="1" s="1"/>
  <c r="R637" i="1"/>
  <c r="S637" i="1" s="1"/>
  <c r="T637" i="1" s="1"/>
  <c r="Q637" i="1"/>
  <c r="V615" i="1"/>
  <c r="L569" i="1"/>
  <c r="Q569" i="1" s="1"/>
  <c r="R563" i="1"/>
  <c r="S563" i="1" s="1"/>
  <c r="T563" i="1" s="1"/>
  <c r="Q563" i="1"/>
  <c r="L552" i="1"/>
  <c r="U919" i="1"/>
  <c r="V919" i="1" s="1"/>
  <c r="Y913" i="1"/>
  <c r="U909" i="1"/>
  <c r="V909" i="1" s="1"/>
  <c r="Y902" i="1"/>
  <c r="R896" i="1"/>
  <c r="S896" i="1" s="1"/>
  <c r="T896" i="1" s="1"/>
  <c r="Y881" i="1"/>
  <c r="W873" i="1"/>
  <c r="L870" i="1"/>
  <c r="L861" i="1"/>
  <c r="Q861" i="1" s="1"/>
  <c r="L830" i="1"/>
  <c r="Y819" i="1"/>
  <c r="Y816" i="1"/>
  <c r="L814" i="1"/>
  <c r="Q814" i="1" s="1"/>
  <c r="Y803" i="1"/>
  <c r="Y800" i="1"/>
  <c r="L798" i="1"/>
  <c r="Q798" i="1" s="1"/>
  <c r="W789" i="1"/>
  <c r="U780" i="1"/>
  <c r="V780" i="1" s="1"/>
  <c r="V779" i="1"/>
  <c r="V773" i="1"/>
  <c r="V772" i="1"/>
  <c r="Y768" i="1"/>
  <c r="L757" i="1"/>
  <c r="Q754" i="1"/>
  <c r="L752" i="1"/>
  <c r="U740" i="1"/>
  <c r="Y740" i="1"/>
  <c r="R736" i="1"/>
  <c r="S736" i="1" s="1"/>
  <c r="T736" i="1" s="1"/>
  <c r="L723" i="1"/>
  <c r="R723" i="1" s="1"/>
  <c r="S723" i="1" s="1"/>
  <c r="T723" i="1" s="1"/>
  <c r="L711" i="1"/>
  <c r="U704" i="1"/>
  <c r="V704" i="1" s="1"/>
  <c r="W704" i="1"/>
  <c r="L693" i="1"/>
  <c r="Q693" i="1" s="1"/>
  <c r="L686" i="1"/>
  <c r="Q686" i="1" s="1"/>
  <c r="U670" i="1"/>
  <c r="V670" i="1" s="1"/>
  <c r="W670" i="1"/>
  <c r="R645" i="1"/>
  <c r="S645" i="1" s="1"/>
  <c r="T645" i="1" s="1"/>
  <c r="Q645" i="1"/>
  <c r="Q644" i="1"/>
  <c r="R644" i="1"/>
  <c r="S644" i="1" s="1"/>
  <c r="T644" i="1" s="1"/>
  <c r="U642" i="1"/>
  <c r="X642" i="1"/>
  <c r="Y642" i="1"/>
  <c r="L615" i="1"/>
  <c r="R579" i="1"/>
  <c r="S579" i="1" s="1"/>
  <c r="T579" i="1" s="1"/>
  <c r="Q579" i="1"/>
  <c r="U567" i="1"/>
  <c r="V567" i="1" s="1"/>
  <c r="W567" i="1"/>
  <c r="Y567" i="1"/>
  <c r="R545" i="1"/>
  <c r="S545" i="1" s="1"/>
  <c r="T545" i="1" s="1"/>
  <c r="Q545" i="1"/>
  <c r="U821" i="1"/>
  <c r="V821" i="1" s="1"/>
  <c r="Q820" i="1"/>
  <c r="V809" i="1"/>
  <c r="U804" i="1"/>
  <c r="V804" i="1" s="1"/>
  <c r="V803" i="1"/>
  <c r="V786" i="1"/>
  <c r="V781" i="1"/>
  <c r="W763" i="1"/>
  <c r="X754" i="1"/>
  <c r="Y754" i="1"/>
  <c r="V742" i="1"/>
  <c r="U728" i="1"/>
  <c r="Y728" i="1"/>
  <c r="L719" i="1"/>
  <c r="U712" i="1"/>
  <c r="V712" i="1" s="1"/>
  <c r="V708" i="1"/>
  <c r="U676" i="1"/>
  <c r="V676" i="1" s="1"/>
  <c r="W676" i="1"/>
  <c r="Q654" i="1"/>
  <c r="R654" i="1"/>
  <c r="S654" i="1" s="1"/>
  <c r="T654" i="1" s="1"/>
  <c r="L619" i="1"/>
  <c r="R619" i="1" s="1"/>
  <c r="S619" i="1" s="1"/>
  <c r="T619" i="1" s="1"/>
  <c r="R587" i="1"/>
  <c r="S587" i="1" s="1"/>
  <c r="T587" i="1" s="1"/>
  <c r="Q587" i="1"/>
  <c r="R567" i="1"/>
  <c r="S567" i="1" s="1"/>
  <c r="T567" i="1" s="1"/>
  <c r="Q567" i="1"/>
  <c r="L540" i="1"/>
  <c r="U528" i="1"/>
  <c r="V528" i="1" s="1"/>
  <c r="Y528" i="1"/>
  <c r="L522" i="1"/>
  <c r="Q522" i="1" s="1"/>
  <c r="L517" i="1"/>
  <c r="U751" i="1"/>
  <c r="Y716" i="1"/>
  <c r="Y715" i="1"/>
  <c r="V700" i="1"/>
  <c r="Q695" i="1"/>
  <c r="U691" i="1"/>
  <c r="V691" i="1" s="1"/>
  <c r="V688" i="1"/>
  <c r="Y683" i="1"/>
  <c r="Y680" i="1"/>
  <c r="L677" i="1"/>
  <c r="Q677" i="1" s="1"/>
  <c r="Y666" i="1"/>
  <c r="Y665" i="1"/>
  <c r="U664" i="1"/>
  <c r="V664" i="1" s="1"/>
  <c r="U663" i="1"/>
  <c r="V663" i="1" s="1"/>
  <c r="V660" i="1"/>
  <c r="V655" i="1"/>
  <c r="U651" i="1"/>
  <c r="V651" i="1" s="1"/>
  <c r="W637" i="1"/>
  <c r="Q629" i="1"/>
  <c r="U627" i="1"/>
  <c r="V627" i="1" s="1"/>
  <c r="Q595" i="1"/>
  <c r="Y593" i="1"/>
  <c r="Y592" i="1"/>
  <c r="U590" i="1"/>
  <c r="V590" i="1" s="1"/>
  <c r="U588" i="1"/>
  <c r="V588" i="1" s="1"/>
  <c r="U587" i="1"/>
  <c r="V587" i="1" s="1"/>
  <c r="X583" i="1"/>
  <c r="Q575" i="1"/>
  <c r="U573" i="1"/>
  <c r="V573" i="1" s="1"/>
  <c r="U572" i="1"/>
  <c r="V572" i="1" s="1"/>
  <c r="W545" i="1"/>
  <c r="Y538" i="1"/>
  <c r="L536" i="1"/>
  <c r="U532" i="1"/>
  <c r="V532" i="1" s="1"/>
  <c r="Y531" i="1"/>
  <c r="U530" i="1"/>
  <c r="V530" i="1" s="1"/>
  <c r="Y529" i="1"/>
  <c r="L520" i="1"/>
  <c r="U513" i="1"/>
  <c r="V513" i="1" s="1"/>
  <c r="U499" i="1"/>
  <c r="Y490" i="1"/>
  <c r="U485" i="1"/>
  <c r="V485" i="1" s="1"/>
  <c r="U475" i="1"/>
  <c r="V475" i="1" s="1"/>
  <c r="Y475" i="1"/>
  <c r="Q436" i="1"/>
  <c r="R436" i="1"/>
  <c r="S436" i="1" s="1"/>
  <c r="T436" i="1" s="1"/>
  <c r="L401" i="1"/>
  <c r="L389" i="1"/>
  <c r="U380" i="1"/>
  <c r="V380" i="1" s="1"/>
  <c r="X380" i="1"/>
  <c r="U542" i="1"/>
  <c r="V524" i="1"/>
  <c r="Y523" i="1"/>
  <c r="U523" i="1"/>
  <c r="V523" i="1" s="1"/>
  <c r="Y519" i="1"/>
  <c r="R518" i="1"/>
  <c r="S518" i="1" s="1"/>
  <c r="T518" i="1" s="1"/>
  <c r="Q518" i="1"/>
  <c r="Q515" i="1"/>
  <c r="R515" i="1"/>
  <c r="S515" i="1" s="1"/>
  <c r="T515" i="1" s="1"/>
  <c r="L505" i="1"/>
  <c r="R505" i="1" s="1"/>
  <c r="S505" i="1" s="1"/>
  <c r="T505" i="1" s="1"/>
  <c r="Q504" i="1"/>
  <c r="R504" i="1"/>
  <c r="S504" i="1" s="1"/>
  <c r="T504" i="1" s="1"/>
  <c r="L485" i="1"/>
  <c r="Q468" i="1"/>
  <c r="R468" i="1"/>
  <c r="S468" i="1" s="1"/>
  <c r="T468" i="1" s="1"/>
  <c r="U437" i="1"/>
  <c r="V437" i="1" s="1"/>
  <c r="X437" i="1"/>
  <c r="U424" i="1"/>
  <c r="W424" i="1"/>
  <c r="Y424" i="1"/>
  <c r="U422" i="1"/>
  <c r="V422" i="1" s="1"/>
  <c r="W422" i="1"/>
  <c r="Y422" i="1"/>
  <c r="Q404" i="1"/>
  <c r="R404" i="1"/>
  <c r="S404" i="1" s="1"/>
  <c r="T404" i="1" s="1"/>
  <c r="U375" i="1"/>
  <c r="V375" i="1" s="1"/>
  <c r="X375" i="1"/>
  <c r="W716" i="1"/>
  <c r="W682" i="1"/>
  <c r="W681" i="1"/>
  <c r="V657" i="1"/>
  <c r="U647" i="1"/>
  <c r="V647" i="1" s="1"/>
  <c r="V646" i="1"/>
  <c r="Y633" i="1"/>
  <c r="U629" i="1"/>
  <c r="V629" i="1" s="1"/>
  <c r="Y619" i="1"/>
  <c r="W616" i="1"/>
  <c r="W596" i="1"/>
  <c r="U595" i="1"/>
  <c r="V595" i="1" s="1"/>
  <c r="W584" i="1"/>
  <c r="X582" i="1"/>
  <c r="W526" i="1"/>
  <c r="U526" i="1"/>
  <c r="V526" i="1" s="1"/>
  <c r="L523" i="1"/>
  <c r="L507" i="1"/>
  <c r="Q428" i="1"/>
  <c r="R428" i="1"/>
  <c r="S428" i="1" s="1"/>
  <c r="T428" i="1" s="1"/>
  <c r="Y390" i="1"/>
  <c r="W390" i="1"/>
  <c r="R380" i="1"/>
  <c r="S380" i="1" s="1"/>
  <c r="T380" i="1" s="1"/>
  <c r="Q380" i="1"/>
  <c r="Q687" i="1"/>
  <c r="U650" i="1"/>
  <c r="Q649" i="1"/>
  <c r="Q613" i="1"/>
  <c r="U611" i="1"/>
  <c r="V611" i="1" s="1"/>
  <c r="Q603" i="1"/>
  <c r="Y601" i="1"/>
  <c r="Y600" i="1"/>
  <c r="Q599" i="1"/>
  <c r="Q597" i="1"/>
  <c r="Y591" i="1"/>
  <c r="Y587" i="1"/>
  <c r="Q583" i="1"/>
  <c r="U581" i="1"/>
  <c r="V581" i="1" s="1"/>
  <c r="Y571" i="1"/>
  <c r="W564" i="1"/>
  <c r="Q559" i="1"/>
  <c r="U557" i="1"/>
  <c r="V557" i="1" s="1"/>
  <c r="U550" i="1"/>
  <c r="V550" i="1" s="1"/>
  <c r="U546" i="1"/>
  <c r="V546" i="1" s="1"/>
  <c r="U543" i="1"/>
  <c r="V543" i="1" s="1"/>
  <c r="L532" i="1"/>
  <c r="W521" i="1"/>
  <c r="U503" i="1"/>
  <c r="V503" i="1" s="1"/>
  <c r="Y503" i="1"/>
  <c r="U490" i="1"/>
  <c r="V490" i="1" s="1"/>
  <c r="L473" i="1"/>
  <c r="Q473" i="1" s="1"/>
  <c r="Y471" i="1"/>
  <c r="U471" i="1"/>
  <c r="V471" i="1" s="1"/>
  <c r="W471" i="1"/>
  <c r="X467" i="1"/>
  <c r="Y467" i="1"/>
  <c r="Q420" i="1"/>
  <c r="R420" i="1"/>
  <c r="S420" i="1" s="1"/>
  <c r="T420" i="1" s="1"/>
  <c r="U381" i="1"/>
  <c r="V381" i="1" s="1"/>
  <c r="X381" i="1"/>
  <c r="V679" i="1"/>
  <c r="V619" i="1"/>
  <c r="Y575" i="1"/>
  <c r="L533" i="1"/>
  <c r="Y530" i="1"/>
  <c r="W514" i="1"/>
  <c r="Y514" i="1"/>
  <c r="L513" i="1"/>
  <c r="Y491" i="1"/>
  <c r="U491" i="1"/>
  <c r="V491" i="1" s="1"/>
  <c r="W491" i="1"/>
  <c r="L490" i="1"/>
  <c r="Q471" i="1"/>
  <c r="R471" i="1"/>
  <c r="S471" i="1" s="1"/>
  <c r="T471" i="1" s="1"/>
  <c r="U464" i="1"/>
  <c r="W464" i="1"/>
  <c r="Y464" i="1"/>
  <c r="Q452" i="1"/>
  <c r="R452" i="1"/>
  <c r="S452" i="1" s="1"/>
  <c r="T452" i="1" s="1"/>
  <c r="U438" i="1"/>
  <c r="V438" i="1" s="1"/>
  <c r="W438" i="1"/>
  <c r="Y438" i="1"/>
  <c r="Y425" i="1"/>
  <c r="U425" i="1"/>
  <c r="V425" i="1" s="1"/>
  <c r="W425" i="1"/>
  <c r="U421" i="1"/>
  <c r="V421" i="1" s="1"/>
  <c r="X421" i="1"/>
  <c r="Y388" i="1"/>
  <c r="W388" i="1"/>
  <c r="U678" i="1"/>
  <c r="V678" i="1" s="1"/>
  <c r="U677" i="1"/>
  <c r="V677" i="1" s="1"/>
  <c r="Y658" i="1"/>
  <c r="U649" i="1"/>
  <c r="V649" i="1" s="1"/>
  <c r="Y641" i="1"/>
  <c r="Y629" i="1"/>
  <c r="Y624" i="1"/>
  <c r="Y617" i="1"/>
  <c r="U613" i="1"/>
  <c r="V613" i="1" s="1"/>
  <c r="U597" i="1"/>
  <c r="V597" i="1" s="1"/>
  <c r="W593" i="1"/>
  <c r="W591" i="1"/>
  <c r="W571" i="1"/>
  <c r="U565" i="1"/>
  <c r="V565" i="1" s="1"/>
  <c r="Y552" i="1"/>
  <c r="U549" i="1"/>
  <c r="V549" i="1" s="1"/>
  <c r="Y536" i="1"/>
  <c r="X529" i="1"/>
  <c r="Y524" i="1"/>
  <c r="U521" i="1"/>
  <c r="V521" i="1" s="1"/>
  <c r="X521" i="1"/>
  <c r="U520" i="1"/>
  <c r="V520" i="1" s="1"/>
  <c r="Y520" i="1"/>
  <c r="V519" i="1"/>
  <c r="Y515" i="1"/>
  <c r="U515" i="1"/>
  <c r="V515" i="1" s="1"/>
  <c r="R495" i="1"/>
  <c r="S495" i="1" s="1"/>
  <c r="T495" i="1" s="1"/>
  <c r="Q487" i="1"/>
  <c r="R487" i="1"/>
  <c r="S487" i="1" s="1"/>
  <c r="T487" i="1" s="1"/>
  <c r="L484" i="1"/>
  <c r="U482" i="1"/>
  <c r="W482" i="1"/>
  <c r="R453" i="1"/>
  <c r="S453" i="1" s="1"/>
  <c r="T453" i="1" s="1"/>
  <c r="Q453" i="1"/>
  <c r="V423" i="1"/>
  <c r="Y391" i="1"/>
  <c r="U391" i="1"/>
  <c r="V391" i="1" s="1"/>
  <c r="W391" i="1"/>
  <c r="Q388" i="1"/>
  <c r="R388" i="1"/>
  <c r="S388" i="1" s="1"/>
  <c r="T388" i="1" s="1"/>
  <c r="R372" i="1"/>
  <c r="S372" i="1" s="1"/>
  <c r="T372" i="1" s="1"/>
  <c r="Q372" i="1"/>
  <c r="X359" i="1"/>
  <c r="Y359" i="1"/>
  <c r="V668" i="1"/>
  <c r="X638" i="1"/>
  <c r="Y637" i="1"/>
  <c r="R588" i="1"/>
  <c r="S588" i="1" s="1"/>
  <c r="T588" i="1" s="1"/>
  <c r="U566" i="1"/>
  <c r="V566" i="1" s="1"/>
  <c r="V564" i="1"/>
  <c r="U553" i="1"/>
  <c r="V553" i="1" s="1"/>
  <c r="R531" i="1"/>
  <c r="S531" i="1" s="1"/>
  <c r="T531" i="1" s="1"/>
  <c r="W523" i="1"/>
  <c r="V507" i="1"/>
  <c r="U497" i="1"/>
  <c r="V497" i="1" s="1"/>
  <c r="Y497" i="1"/>
  <c r="Y489" i="1"/>
  <c r="Y465" i="1"/>
  <c r="U465" i="1"/>
  <c r="V465" i="1" s="1"/>
  <c r="W465" i="1"/>
  <c r="Q460" i="1"/>
  <c r="R460" i="1"/>
  <c r="S460" i="1" s="1"/>
  <c r="T460" i="1" s="1"/>
  <c r="L441" i="1"/>
  <c r="L423" i="1"/>
  <c r="L373" i="1"/>
  <c r="Y507" i="1"/>
  <c r="V506" i="1"/>
  <c r="U501" i="1"/>
  <c r="V501" i="1" s="1"/>
  <c r="R496" i="1"/>
  <c r="S496" i="1" s="1"/>
  <c r="T496" i="1" s="1"/>
  <c r="U488" i="1"/>
  <c r="W478" i="1"/>
  <c r="U470" i="1"/>
  <c r="V470" i="1" s="1"/>
  <c r="Y468" i="1"/>
  <c r="U467" i="1"/>
  <c r="V460" i="1"/>
  <c r="Y459" i="1"/>
  <c r="V457" i="1"/>
  <c r="Y448" i="1"/>
  <c r="L447" i="1"/>
  <c r="Q447" i="1" s="1"/>
  <c r="L444" i="1"/>
  <c r="U436" i="1"/>
  <c r="V436" i="1" s="1"/>
  <c r="Y431" i="1"/>
  <c r="U420" i="1"/>
  <c r="V420" i="1" s="1"/>
  <c r="R412" i="1"/>
  <c r="S412" i="1" s="1"/>
  <c r="T412" i="1" s="1"/>
  <c r="L407" i="1"/>
  <c r="Q407" i="1" s="1"/>
  <c r="U392" i="1"/>
  <c r="V392" i="1" s="1"/>
  <c r="U387" i="1"/>
  <c r="V387" i="1" s="1"/>
  <c r="Y380" i="1"/>
  <c r="U379" i="1"/>
  <c r="V379" i="1" s="1"/>
  <c r="Y379" i="1"/>
  <c r="Y375" i="1"/>
  <c r="Y374" i="1"/>
  <c r="R353" i="1"/>
  <c r="S353" i="1" s="1"/>
  <c r="T353" i="1" s="1"/>
  <c r="Q353" i="1"/>
  <c r="Q351" i="1"/>
  <c r="U330" i="1"/>
  <c r="V330" i="1" s="1"/>
  <c r="X330" i="1"/>
  <c r="U327" i="1"/>
  <c r="V327" i="1" s="1"/>
  <c r="W327" i="1"/>
  <c r="V314" i="1"/>
  <c r="U312" i="1"/>
  <c r="W312" i="1"/>
  <c r="Y312" i="1"/>
  <c r="R286" i="1"/>
  <c r="S286" i="1" s="1"/>
  <c r="T286" i="1" s="1"/>
  <c r="Q286" i="1"/>
  <c r="V467" i="1"/>
  <c r="Y332" i="1"/>
  <c r="W332" i="1"/>
  <c r="R327" i="1"/>
  <c r="S327" i="1" s="1"/>
  <c r="T327" i="1" s="1"/>
  <c r="Q327" i="1"/>
  <c r="L314" i="1"/>
  <c r="U307" i="1"/>
  <c r="Y307" i="1"/>
  <c r="W307" i="1"/>
  <c r="L303" i="1"/>
  <c r="Q284" i="1"/>
  <c r="R284" i="1"/>
  <c r="S284" i="1" s="1"/>
  <c r="T284" i="1" s="1"/>
  <c r="R247" i="1"/>
  <c r="S247" i="1" s="1"/>
  <c r="T247" i="1" s="1"/>
  <c r="Q247" i="1"/>
  <c r="U517" i="1"/>
  <c r="V517" i="1" s="1"/>
  <c r="Y509" i="1"/>
  <c r="Y479" i="1"/>
  <c r="R478" i="1"/>
  <c r="S478" i="1" s="1"/>
  <c r="T478" i="1" s="1"/>
  <c r="Y472" i="1"/>
  <c r="L469" i="1"/>
  <c r="R469" i="1" s="1"/>
  <c r="S469" i="1" s="1"/>
  <c r="T469" i="1" s="1"/>
  <c r="W463" i="1"/>
  <c r="Y462" i="1"/>
  <c r="W459" i="1"/>
  <c r="R457" i="1"/>
  <c r="S457" i="1" s="1"/>
  <c r="T457" i="1" s="1"/>
  <c r="W456" i="1"/>
  <c r="R454" i="1"/>
  <c r="S454" i="1" s="1"/>
  <c r="T454" i="1" s="1"/>
  <c r="U451" i="1"/>
  <c r="V451" i="1" s="1"/>
  <c r="W448" i="1"/>
  <c r="V447" i="1"/>
  <c r="Y440" i="1"/>
  <c r="W439" i="1"/>
  <c r="V432" i="1"/>
  <c r="U427" i="1"/>
  <c r="V427" i="1" s="1"/>
  <c r="Y421" i="1"/>
  <c r="Y412" i="1"/>
  <c r="V407" i="1"/>
  <c r="Y400" i="1"/>
  <c r="W399" i="1"/>
  <c r="R396" i="1"/>
  <c r="S396" i="1" s="1"/>
  <c r="T396" i="1" s="1"/>
  <c r="U384" i="1"/>
  <c r="V384" i="1" s="1"/>
  <c r="Y370" i="1"/>
  <c r="U370" i="1"/>
  <c r="U365" i="1"/>
  <c r="V365" i="1" s="1"/>
  <c r="Q357" i="1"/>
  <c r="Y348" i="1"/>
  <c r="R310" i="1"/>
  <c r="S310" i="1" s="1"/>
  <c r="T310" i="1" s="1"/>
  <c r="Q310" i="1"/>
  <c r="U502" i="1"/>
  <c r="V502" i="1" s="1"/>
  <c r="W499" i="1"/>
  <c r="W490" i="1"/>
  <c r="V481" i="1"/>
  <c r="W473" i="1"/>
  <c r="U461" i="1"/>
  <c r="W446" i="1"/>
  <c r="U439" i="1"/>
  <c r="V439" i="1" s="1"/>
  <c r="L437" i="1"/>
  <c r="R437" i="1" s="1"/>
  <c r="S437" i="1" s="1"/>
  <c r="T437" i="1" s="1"/>
  <c r="U430" i="1"/>
  <c r="V430" i="1" s="1"/>
  <c r="W423" i="1"/>
  <c r="L421" i="1"/>
  <c r="Y415" i="1"/>
  <c r="Y414" i="1"/>
  <c r="U411" i="1"/>
  <c r="V411" i="1" s="1"/>
  <c r="W408" i="1"/>
  <c r="Y404" i="1"/>
  <c r="U399" i="1"/>
  <c r="V399" i="1" s="1"/>
  <c r="W398" i="1"/>
  <c r="V397" i="1"/>
  <c r="Y394" i="1"/>
  <c r="X389" i="1"/>
  <c r="W386" i="1"/>
  <c r="L381" i="1"/>
  <c r="W378" i="1"/>
  <c r="L377" i="1"/>
  <c r="X373" i="1"/>
  <c r="Y371" i="1"/>
  <c r="R339" i="1"/>
  <c r="S339" i="1" s="1"/>
  <c r="T339" i="1" s="1"/>
  <c r="Q339" i="1"/>
  <c r="L337" i="1"/>
  <c r="U335" i="1"/>
  <c r="V335" i="1" s="1"/>
  <c r="W335" i="1"/>
  <c r="Y335" i="1"/>
  <c r="R323" i="1"/>
  <c r="S323" i="1" s="1"/>
  <c r="T323" i="1" s="1"/>
  <c r="Q323" i="1"/>
  <c r="Q317" i="1"/>
  <c r="R317" i="1"/>
  <c r="S317" i="1" s="1"/>
  <c r="T317" i="1" s="1"/>
  <c r="U315" i="1"/>
  <c r="Y315" i="1"/>
  <c r="R294" i="1"/>
  <c r="S294" i="1" s="1"/>
  <c r="T294" i="1" s="1"/>
  <c r="Q294" i="1"/>
  <c r="Q292" i="1"/>
  <c r="R292" i="1"/>
  <c r="S292" i="1" s="1"/>
  <c r="T292" i="1" s="1"/>
  <c r="R278" i="1"/>
  <c r="S278" i="1" s="1"/>
  <c r="T278" i="1" s="1"/>
  <c r="Q278" i="1"/>
  <c r="W507" i="1"/>
  <c r="U505" i="1"/>
  <c r="V505" i="1" s="1"/>
  <c r="V495" i="1"/>
  <c r="Y474" i="1"/>
  <c r="Y470" i="1"/>
  <c r="W468" i="1"/>
  <c r="U466" i="1"/>
  <c r="V466" i="1" s="1"/>
  <c r="V454" i="1"/>
  <c r="Y447" i="1"/>
  <c r="U445" i="1"/>
  <c r="V445" i="1" s="1"/>
  <c r="U444" i="1"/>
  <c r="V444" i="1" s="1"/>
  <c r="U443" i="1"/>
  <c r="V443" i="1" s="1"/>
  <c r="U416" i="1"/>
  <c r="V416" i="1" s="1"/>
  <c r="Y407" i="1"/>
  <c r="Y406" i="1"/>
  <c r="U403" i="1"/>
  <c r="V403" i="1" s="1"/>
  <c r="U396" i="1"/>
  <c r="V396" i="1" s="1"/>
  <c r="W395" i="1"/>
  <c r="Y392" i="1"/>
  <c r="Y387" i="1"/>
  <c r="U386" i="1"/>
  <c r="V386" i="1" s="1"/>
  <c r="Y381" i="1"/>
  <c r="U372" i="1"/>
  <c r="Q276" i="1"/>
  <c r="R276" i="1"/>
  <c r="S276" i="1" s="1"/>
  <c r="T276" i="1" s="1"/>
  <c r="R438" i="1"/>
  <c r="S438" i="1" s="1"/>
  <c r="T438" i="1" s="1"/>
  <c r="Y432" i="1"/>
  <c r="Y419" i="1"/>
  <c r="V389" i="1"/>
  <c r="V373" i="1"/>
  <c r="U331" i="1"/>
  <c r="V331" i="1" s="1"/>
  <c r="W331" i="1"/>
  <c r="Y331" i="1"/>
  <c r="U308" i="1"/>
  <c r="V308" i="1" s="1"/>
  <c r="W308" i="1"/>
  <c r="R302" i="1"/>
  <c r="S302" i="1" s="1"/>
  <c r="T302" i="1" s="1"/>
  <c r="Q302" i="1"/>
  <c r="Y499" i="1"/>
  <c r="U492" i="1"/>
  <c r="V492" i="1" s="1"/>
  <c r="Y487" i="1"/>
  <c r="U484" i="1"/>
  <c r="V484" i="1" s="1"/>
  <c r="U483" i="1"/>
  <c r="U476" i="1"/>
  <c r="V476" i="1" s="1"/>
  <c r="Y473" i="1"/>
  <c r="Q470" i="1"/>
  <c r="U469" i="1"/>
  <c r="V469" i="1" s="1"/>
  <c r="Y441" i="1"/>
  <c r="U440" i="1"/>
  <c r="V440" i="1" s="1"/>
  <c r="U431" i="1"/>
  <c r="V431" i="1" s="1"/>
  <c r="Y423" i="1"/>
  <c r="Y413" i="1"/>
  <c r="X412" i="1"/>
  <c r="U400" i="1"/>
  <c r="V400" i="1" s="1"/>
  <c r="V395" i="1"/>
  <c r="W392" i="1"/>
  <c r="U388" i="1"/>
  <c r="V388" i="1" s="1"/>
  <c r="W387" i="1"/>
  <c r="Y384" i="1"/>
  <c r="W383" i="1"/>
  <c r="Y373" i="1"/>
  <c r="R366" i="1"/>
  <c r="S366" i="1" s="1"/>
  <c r="T366" i="1" s="1"/>
  <c r="Q366" i="1"/>
  <c r="W355" i="1"/>
  <c r="Y355" i="1"/>
  <c r="W347" i="1"/>
  <c r="U347" i="1"/>
  <c r="V347" i="1" s="1"/>
  <c r="Y347" i="1"/>
  <c r="U336" i="1"/>
  <c r="V336" i="1" s="1"/>
  <c r="W336" i="1"/>
  <c r="L331" i="1"/>
  <c r="L308" i="1"/>
  <c r="Q300" i="1"/>
  <c r="R300" i="1"/>
  <c r="S300" i="1" s="1"/>
  <c r="T300" i="1" s="1"/>
  <c r="Y303" i="1"/>
  <c r="W298" i="1"/>
  <c r="Y287" i="1"/>
  <c r="U275" i="1"/>
  <c r="V275" i="1" s="1"/>
  <c r="Y271" i="1"/>
  <c r="V248" i="1"/>
  <c r="U246" i="1"/>
  <c r="V246" i="1" s="1"/>
  <c r="Y246" i="1"/>
  <c r="U222" i="1"/>
  <c r="V222" i="1" s="1"/>
  <c r="W222" i="1"/>
  <c r="Y220" i="1"/>
  <c r="X220" i="1"/>
  <c r="X215" i="1"/>
  <c r="Y215" i="1"/>
  <c r="Y263" i="1"/>
  <c r="U261" i="1"/>
  <c r="V261" i="1" s="1"/>
  <c r="W261" i="1"/>
  <c r="Y242" i="1"/>
  <c r="W242" i="1"/>
  <c r="R238" i="1"/>
  <c r="S238" i="1" s="1"/>
  <c r="T238" i="1" s="1"/>
  <c r="Q238" i="1"/>
  <c r="L228" i="1"/>
  <c r="R222" i="1"/>
  <c r="S222" i="1" s="1"/>
  <c r="T222" i="1" s="1"/>
  <c r="Q222" i="1"/>
  <c r="Q205" i="1"/>
  <c r="R205" i="1"/>
  <c r="S205" i="1" s="1"/>
  <c r="T205" i="1" s="1"/>
  <c r="U294" i="1"/>
  <c r="V294" i="1" s="1"/>
  <c r="U286" i="1"/>
  <c r="V286" i="1" s="1"/>
  <c r="V267" i="1"/>
  <c r="U262" i="1"/>
  <c r="V262" i="1" s="1"/>
  <c r="U253" i="1"/>
  <c r="V253" i="1" s="1"/>
  <c r="W253" i="1"/>
  <c r="L248" i="1"/>
  <c r="Q248" i="1" s="1"/>
  <c r="U231" i="1"/>
  <c r="V231" i="1" s="1"/>
  <c r="W231" i="1"/>
  <c r="U230" i="1"/>
  <c r="V230" i="1" s="1"/>
  <c r="Y230" i="1"/>
  <c r="X212" i="1"/>
  <c r="Y212" i="1"/>
  <c r="Q197" i="1"/>
  <c r="R197" i="1"/>
  <c r="S197" i="1" s="1"/>
  <c r="T197" i="1" s="1"/>
  <c r="Y321" i="1"/>
  <c r="Y320" i="1"/>
  <c r="U318" i="1"/>
  <c r="V318" i="1" s="1"/>
  <c r="L304" i="1"/>
  <c r="U301" i="1"/>
  <c r="V301" i="1" s="1"/>
  <c r="Y300" i="1"/>
  <c r="U296" i="1"/>
  <c r="V296" i="1" s="1"/>
  <c r="Y292" i="1"/>
  <c r="U291" i="1"/>
  <c r="Y280" i="1"/>
  <c r="L277" i="1"/>
  <c r="Y272" i="1"/>
  <c r="L272" i="1"/>
  <c r="Y264" i="1"/>
  <c r="X258" i="1"/>
  <c r="W256" i="1"/>
  <c r="U255" i="1"/>
  <c r="V255" i="1" s="1"/>
  <c r="X247" i="1"/>
  <c r="Y226" i="1"/>
  <c r="W226" i="1"/>
  <c r="L225" i="1"/>
  <c r="U360" i="1"/>
  <c r="V360" i="1" s="1"/>
  <c r="U359" i="1"/>
  <c r="V359" i="1" s="1"/>
  <c r="Y341" i="1"/>
  <c r="Y340" i="1"/>
  <c r="W325" i="1"/>
  <c r="V323" i="1"/>
  <c r="Y311" i="1"/>
  <c r="X303" i="1"/>
  <c r="L293" i="1"/>
  <c r="X287" i="1"/>
  <c r="L285" i="1"/>
  <c r="Q285" i="1" s="1"/>
  <c r="W279" i="1"/>
  <c r="Y278" i="1"/>
  <c r="X271" i="1"/>
  <c r="L269" i="1"/>
  <c r="L264" i="1"/>
  <c r="L261" i="1"/>
  <c r="Q261" i="1" s="1"/>
  <c r="Y259" i="1"/>
  <c r="X250" i="1"/>
  <c r="W248" i="1"/>
  <c r="U247" i="1"/>
  <c r="V247" i="1" s="1"/>
  <c r="W244" i="1"/>
  <c r="U243" i="1"/>
  <c r="V243" i="1" s="1"/>
  <c r="Y243" i="1"/>
  <c r="Y239" i="1"/>
  <c r="X239" i="1"/>
  <c r="V232" i="1"/>
  <c r="Y213" i="1"/>
  <c r="U213" i="1"/>
  <c r="V213" i="1" s="1"/>
  <c r="W213" i="1"/>
  <c r="R203" i="1"/>
  <c r="S203" i="1" s="1"/>
  <c r="T203" i="1" s="1"/>
  <c r="Q203" i="1"/>
  <c r="U367" i="1"/>
  <c r="U353" i="1"/>
  <c r="V353" i="1" s="1"/>
  <c r="U352" i="1"/>
  <c r="Y349" i="1"/>
  <c r="U345" i="1"/>
  <c r="V345" i="1" s="1"/>
  <c r="U322" i="1"/>
  <c r="W311" i="1"/>
  <c r="W303" i="1"/>
  <c r="Y302" i="1"/>
  <c r="Y296" i="1"/>
  <c r="Y288" i="1"/>
  <c r="W287" i="1"/>
  <c r="Y286" i="1"/>
  <c r="W280" i="1"/>
  <c r="Y275" i="1"/>
  <c r="W274" i="1"/>
  <c r="W272" i="1"/>
  <c r="W271" i="1"/>
  <c r="Y270" i="1"/>
  <c r="Y267" i="1"/>
  <c r="W266" i="1"/>
  <c r="W264" i="1"/>
  <c r="X263" i="1"/>
  <c r="R254" i="1"/>
  <c r="S254" i="1" s="1"/>
  <c r="T254" i="1" s="1"/>
  <c r="Q254" i="1"/>
  <c r="Y251" i="1"/>
  <c r="W246" i="1"/>
  <c r="W240" i="1"/>
  <c r="Y240" i="1"/>
  <c r="X224" i="1"/>
  <c r="W219" i="1"/>
  <c r="U219" i="1"/>
  <c r="V219" i="1" s="1"/>
  <c r="Y219" i="1"/>
  <c r="Q162" i="1"/>
  <c r="R162" i="1"/>
  <c r="S162" i="1" s="1"/>
  <c r="T162" i="1" s="1"/>
  <c r="U310" i="1"/>
  <c r="V310" i="1" s="1"/>
  <c r="L301" i="1"/>
  <c r="L296" i="1"/>
  <c r="W292" i="1"/>
  <c r="W282" i="1"/>
  <c r="R281" i="1"/>
  <c r="S281" i="1" s="1"/>
  <c r="T281" i="1" s="1"/>
  <c r="R279" i="1"/>
  <c r="S279" i="1" s="1"/>
  <c r="T279" i="1" s="1"/>
  <c r="W278" i="1"/>
  <c r="W277" i="1"/>
  <c r="X275" i="1"/>
  <c r="U274" i="1"/>
  <c r="V274" i="1" s="1"/>
  <c r="X267" i="1"/>
  <c r="U266" i="1"/>
  <c r="V266" i="1" s="1"/>
  <c r="W265" i="1"/>
  <c r="V264" i="1"/>
  <c r="W263" i="1"/>
  <c r="Y262" i="1"/>
  <c r="R262" i="1"/>
  <c r="S262" i="1" s="1"/>
  <c r="T262" i="1" s="1"/>
  <c r="Q262" i="1"/>
  <c r="W260" i="1"/>
  <c r="V250" i="1"/>
  <c r="W245" i="1"/>
  <c r="L240" i="1"/>
  <c r="Q240" i="1" s="1"/>
  <c r="L232" i="1"/>
  <c r="Q232" i="1" s="1"/>
  <c r="Y222" i="1"/>
  <c r="Y214" i="1"/>
  <c r="W214" i="1"/>
  <c r="U378" i="1"/>
  <c r="V378" i="1" s="1"/>
  <c r="X354" i="1"/>
  <c r="U329" i="1"/>
  <c r="V329" i="1" s="1"/>
  <c r="U328" i="1"/>
  <c r="V328" i="1" s="1"/>
  <c r="Y326" i="1"/>
  <c r="V306" i="1"/>
  <c r="W302" i="1"/>
  <c r="W296" i="1"/>
  <c r="X295" i="1"/>
  <c r="U292" i="1"/>
  <c r="V292" i="1" s="1"/>
  <c r="W288" i="1"/>
  <c r="R287" i="1"/>
  <c r="S287" i="1" s="1"/>
  <c r="T287" i="1" s="1"/>
  <c r="W286" i="1"/>
  <c r="W285" i="1"/>
  <c r="X283" i="1"/>
  <c r="U282" i="1"/>
  <c r="V282" i="1" s="1"/>
  <c r="Y279" i="1"/>
  <c r="R271" i="1"/>
  <c r="S271" i="1" s="1"/>
  <c r="T271" i="1" s="1"/>
  <c r="W270" i="1"/>
  <c r="R268" i="1"/>
  <c r="S268" i="1" s="1"/>
  <c r="T268" i="1" s="1"/>
  <c r="V256" i="1"/>
  <c r="W252" i="1"/>
  <c r="L244" i="1"/>
  <c r="U242" i="1"/>
  <c r="V242" i="1" s="1"/>
  <c r="Y241" i="1"/>
  <c r="Y232" i="1"/>
  <c r="X231" i="1"/>
  <c r="W230" i="1"/>
  <c r="Q187" i="1"/>
  <c r="R187" i="1"/>
  <c r="S187" i="1" s="1"/>
  <c r="T187" i="1" s="1"/>
  <c r="Y208" i="1"/>
  <c r="Y198" i="1"/>
  <c r="W196" i="1"/>
  <c r="R195" i="1"/>
  <c r="S195" i="1" s="1"/>
  <c r="T195" i="1" s="1"/>
  <c r="U178" i="1"/>
  <c r="V178" i="1" s="1"/>
  <c r="U170" i="1"/>
  <c r="V170" i="1" s="1"/>
  <c r="Y170" i="1"/>
  <c r="Q166" i="1"/>
  <c r="Y165" i="1"/>
  <c r="Y151" i="1"/>
  <c r="W147" i="1"/>
  <c r="L138" i="1"/>
  <c r="Q138" i="1" s="1"/>
  <c r="L129" i="1"/>
  <c r="Q129" i="1" s="1"/>
  <c r="W124" i="1"/>
  <c r="U123" i="1"/>
  <c r="W123" i="1"/>
  <c r="X120" i="1"/>
  <c r="Y120" i="1"/>
  <c r="X117" i="1"/>
  <c r="L44" i="1"/>
  <c r="U217" i="1"/>
  <c r="W194" i="1"/>
  <c r="L177" i="1"/>
  <c r="V174" i="1"/>
  <c r="Y172" i="1"/>
  <c r="L170" i="1"/>
  <c r="L169" i="1"/>
  <c r="Q169" i="1" s="1"/>
  <c r="U161" i="1"/>
  <c r="V161" i="1" s="1"/>
  <c r="W161" i="1"/>
  <c r="X138" i="1"/>
  <c r="W137" i="1"/>
  <c r="U124" i="1"/>
  <c r="W114" i="1"/>
  <c r="R113" i="1"/>
  <c r="S113" i="1" s="1"/>
  <c r="T113" i="1" s="1"/>
  <c r="Q113" i="1"/>
  <c r="U98" i="1"/>
  <c r="W98" i="1"/>
  <c r="R97" i="1"/>
  <c r="S97" i="1" s="1"/>
  <c r="T97" i="1" s="1"/>
  <c r="Q97" i="1"/>
  <c r="R65" i="1"/>
  <c r="S65" i="1" s="1"/>
  <c r="T65" i="1" s="1"/>
  <c r="Q65" i="1"/>
  <c r="U45" i="1"/>
  <c r="V45" i="1" s="1"/>
  <c r="W45" i="1"/>
  <c r="Y45" i="1"/>
  <c r="Q41" i="1"/>
  <c r="R41" i="1"/>
  <c r="S41" i="1" s="1"/>
  <c r="T41" i="1" s="1"/>
  <c r="Q25" i="1"/>
  <c r="R25" i="1"/>
  <c r="S25" i="1" s="1"/>
  <c r="T25" i="1" s="1"/>
  <c r="U19" i="1"/>
  <c r="V19" i="1" s="1"/>
  <c r="W19" i="1"/>
  <c r="U228" i="1"/>
  <c r="V228" i="1" s="1"/>
  <c r="U227" i="1"/>
  <c r="V227" i="1" s="1"/>
  <c r="Y225" i="1"/>
  <c r="V223" i="1"/>
  <c r="U214" i="1"/>
  <c r="V211" i="1"/>
  <c r="U204" i="1"/>
  <c r="U202" i="1"/>
  <c r="V202" i="1" s="1"/>
  <c r="L201" i="1"/>
  <c r="Y199" i="1"/>
  <c r="U196" i="1"/>
  <c r="V196" i="1" s="1"/>
  <c r="Y195" i="1"/>
  <c r="Y191" i="1"/>
  <c r="L189" i="1"/>
  <c r="Y185" i="1"/>
  <c r="L181" i="1"/>
  <c r="L180" i="1"/>
  <c r="L164" i="1"/>
  <c r="Q164" i="1" s="1"/>
  <c r="Y157" i="1"/>
  <c r="U151" i="1"/>
  <c r="V151" i="1" s="1"/>
  <c r="U138" i="1"/>
  <c r="V138" i="1" s="1"/>
  <c r="U135" i="1"/>
  <c r="V135" i="1" s="1"/>
  <c r="Y135" i="1"/>
  <c r="L131" i="1"/>
  <c r="Q120" i="1"/>
  <c r="R120" i="1"/>
  <c r="S120" i="1" s="1"/>
  <c r="T120" i="1" s="1"/>
  <c r="Y99" i="1"/>
  <c r="U99" i="1"/>
  <c r="V99" i="1" s="1"/>
  <c r="W99" i="1"/>
  <c r="L75" i="1"/>
  <c r="Y6" i="1"/>
  <c r="W6" i="1"/>
  <c r="Y180" i="1"/>
  <c r="U136" i="1"/>
  <c r="V136" i="1" s="1"/>
  <c r="Y136" i="1"/>
  <c r="U128" i="1"/>
  <c r="V128" i="1" s="1"/>
  <c r="W128" i="1"/>
  <c r="Y128" i="1"/>
  <c r="W127" i="1"/>
  <c r="Y127" i="1"/>
  <c r="U111" i="1"/>
  <c r="V111" i="1" s="1"/>
  <c r="L61" i="1"/>
  <c r="Q49" i="1"/>
  <c r="Y234" i="1"/>
  <c r="L218" i="1"/>
  <c r="U215" i="1"/>
  <c r="V215" i="1" s="1"/>
  <c r="U212" i="1"/>
  <c r="W200" i="1"/>
  <c r="W199" i="1"/>
  <c r="R192" i="1"/>
  <c r="S192" i="1" s="1"/>
  <c r="T192" i="1" s="1"/>
  <c r="W191" i="1"/>
  <c r="X188" i="1"/>
  <c r="W187" i="1"/>
  <c r="U186" i="1"/>
  <c r="V186" i="1" s="1"/>
  <c r="Y183" i="1"/>
  <c r="W179" i="1"/>
  <c r="L172" i="1"/>
  <c r="Q172" i="1" s="1"/>
  <c r="Y168" i="1"/>
  <c r="L163" i="1"/>
  <c r="Q163" i="1" s="1"/>
  <c r="Y155" i="1"/>
  <c r="Y154" i="1"/>
  <c r="R151" i="1"/>
  <c r="S151" i="1" s="1"/>
  <c r="T151" i="1" s="1"/>
  <c r="Q151" i="1"/>
  <c r="Y144" i="1"/>
  <c r="L135" i="1"/>
  <c r="L127" i="1"/>
  <c r="L51" i="1"/>
  <c r="Q42" i="1"/>
  <c r="R42" i="1"/>
  <c r="S42" i="1" s="1"/>
  <c r="T42" i="1" s="1"/>
  <c r="U20" i="1"/>
  <c r="V20" i="1" s="1"/>
  <c r="X20" i="1"/>
  <c r="U17" i="1"/>
  <c r="V17" i="1" s="1"/>
  <c r="X17" i="1"/>
  <c r="Y17" i="1"/>
  <c r="L4" i="1"/>
  <c r="W220" i="1"/>
  <c r="W218" i="1"/>
  <c r="Y217" i="1"/>
  <c r="X206" i="1"/>
  <c r="X203" i="1"/>
  <c r="U200" i="1"/>
  <c r="W198" i="1"/>
  <c r="L185" i="1"/>
  <c r="Q185" i="1" s="1"/>
  <c r="V182" i="1"/>
  <c r="W178" i="1"/>
  <c r="L173" i="1"/>
  <c r="W171" i="1"/>
  <c r="W170" i="1"/>
  <c r="L167" i="1"/>
  <c r="U164" i="1"/>
  <c r="X162" i="1"/>
  <c r="L157" i="1"/>
  <c r="Q157" i="1" s="1"/>
  <c r="W144" i="1"/>
  <c r="W139" i="1"/>
  <c r="Y139" i="1"/>
  <c r="W115" i="1"/>
  <c r="Y115" i="1"/>
  <c r="R95" i="1"/>
  <c r="S95" i="1" s="1"/>
  <c r="T95" i="1" s="1"/>
  <c r="Q95" i="1"/>
  <c r="L89" i="1"/>
  <c r="Q89" i="1" s="1"/>
  <c r="Y46" i="1"/>
  <c r="W46" i="1"/>
  <c r="U259" i="1"/>
  <c r="V259" i="1" s="1"/>
  <c r="Y258" i="1"/>
  <c r="Y257" i="1"/>
  <c r="Y255" i="1"/>
  <c r="U251" i="1"/>
  <c r="V251" i="1" s="1"/>
  <c r="Y250" i="1"/>
  <c r="Y249" i="1"/>
  <c r="L245" i="1"/>
  <c r="Q245" i="1" s="1"/>
  <c r="U238" i="1"/>
  <c r="V238" i="1" s="1"/>
  <c r="U237" i="1"/>
  <c r="V237" i="1" s="1"/>
  <c r="L229" i="1"/>
  <c r="Q229" i="1" s="1"/>
  <c r="Y227" i="1"/>
  <c r="W221" i="1"/>
  <c r="V218" i="1"/>
  <c r="U210" i="1"/>
  <c r="V210" i="1" s="1"/>
  <c r="V207" i="1"/>
  <c r="Y204" i="1"/>
  <c r="U198" i="1"/>
  <c r="V198" i="1" s="1"/>
  <c r="X195" i="1"/>
  <c r="Y192" i="1"/>
  <c r="Y190" i="1"/>
  <c r="V188" i="1"/>
  <c r="Y186" i="1"/>
  <c r="U180" i="1"/>
  <c r="V180" i="1" s="1"/>
  <c r="Y179" i="1"/>
  <c r="Y177" i="1"/>
  <c r="X172" i="1"/>
  <c r="Y169" i="1"/>
  <c r="Y166" i="1"/>
  <c r="V163" i="1"/>
  <c r="Y160" i="1"/>
  <c r="W156" i="1"/>
  <c r="U155" i="1"/>
  <c r="V155" i="1" s="1"/>
  <c r="U154" i="1"/>
  <c r="V154" i="1" s="1"/>
  <c r="X146" i="1"/>
  <c r="Y140" i="1"/>
  <c r="X134" i="1"/>
  <c r="W131" i="1"/>
  <c r="Y123" i="1"/>
  <c r="L115" i="1"/>
  <c r="R111" i="1"/>
  <c r="S111" i="1" s="1"/>
  <c r="T111" i="1" s="1"/>
  <c r="Q111" i="1"/>
  <c r="X109" i="1"/>
  <c r="U5" i="1"/>
  <c r="V5" i="1" s="1"/>
  <c r="W5" i="1"/>
  <c r="Y5" i="1"/>
  <c r="Y171" i="1"/>
  <c r="X171" i="1"/>
  <c r="V162" i="1"/>
  <c r="L149" i="1"/>
  <c r="U145" i="1"/>
  <c r="V145" i="1" s="1"/>
  <c r="W145" i="1"/>
  <c r="U131" i="1"/>
  <c r="V131" i="1" s="1"/>
  <c r="Y126" i="1"/>
  <c r="X126" i="1"/>
  <c r="U87" i="1"/>
  <c r="V87" i="1" s="1"/>
  <c r="W87" i="1"/>
  <c r="Y87" i="1"/>
  <c r="Y77" i="1"/>
  <c r="U77" i="1"/>
  <c r="V77" i="1" s="1"/>
  <c r="U50" i="1"/>
  <c r="V50" i="1" s="1"/>
  <c r="W50" i="1"/>
  <c r="U41" i="1"/>
  <c r="V41" i="1" s="1"/>
  <c r="X41" i="1"/>
  <c r="Y41" i="1"/>
  <c r="U166" i="1"/>
  <c r="V166" i="1" s="1"/>
  <c r="U158" i="1"/>
  <c r="Q117" i="1"/>
  <c r="U109" i="1"/>
  <c r="V109" i="1" s="1"/>
  <c r="U89" i="1"/>
  <c r="V89" i="1" s="1"/>
  <c r="Y83" i="1"/>
  <c r="Y81" i="1"/>
  <c r="Q67" i="1"/>
  <c r="X36" i="1"/>
  <c r="R26" i="1"/>
  <c r="S26" i="1" s="1"/>
  <c r="T26" i="1" s="1"/>
  <c r="U25" i="1"/>
  <c r="V25" i="1" s="1"/>
  <c r="U18" i="1"/>
  <c r="V18" i="1" s="1"/>
  <c r="X12" i="1"/>
  <c r="L3" i="1"/>
  <c r="R3" i="1" s="1"/>
  <c r="S3" i="1" s="1"/>
  <c r="T3" i="1" s="1"/>
  <c r="U143" i="1"/>
  <c r="V143" i="1" s="1"/>
  <c r="Y130" i="1"/>
  <c r="U117" i="1"/>
  <c r="V117" i="1" s="1"/>
  <c r="Y92" i="1"/>
  <c r="X84" i="1"/>
  <c r="W83" i="1"/>
  <c r="W81" i="1"/>
  <c r="R80" i="1"/>
  <c r="S80" i="1" s="1"/>
  <c r="T80" i="1" s="1"/>
  <c r="U79" i="1"/>
  <c r="V79" i="1" s="1"/>
  <c r="R72" i="1"/>
  <c r="S72" i="1" s="1"/>
  <c r="T72" i="1" s="1"/>
  <c r="Y67" i="1"/>
  <c r="X60" i="1"/>
  <c r="R57" i="1"/>
  <c r="S57" i="1" s="1"/>
  <c r="T57" i="1" s="1"/>
  <c r="Y49" i="1"/>
  <c r="W38" i="1"/>
  <c r="U35" i="1"/>
  <c r="V35" i="1" s="1"/>
  <c r="R33" i="1"/>
  <c r="S33" i="1" s="1"/>
  <c r="T33" i="1" s="1"/>
  <c r="U26" i="1"/>
  <c r="V26" i="1" s="1"/>
  <c r="U11" i="1"/>
  <c r="V11" i="1" s="1"/>
  <c r="V103" i="1"/>
  <c r="Q71" i="1"/>
  <c r="U68" i="1"/>
  <c r="V68" i="1" s="1"/>
  <c r="V66" i="1"/>
  <c r="U64" i="1"/>
  <c r="V64" i="1" s="1"/>
  <c r="U58" i="1"/>
  <c r="W42" i="1"/>
  <c r="U34" i="1"/>
  <c r="V34" i="1" s="1"/>
  <c r="Y30" i="1"/>
  <c r="U10" i="1"/>
  <c r="V10" i="1" s="1"/>
  <c r="W3" i="1"/>
  <c r="Y53" i="1"/>
  <c r="W49" i="1"/>
  <c r="Y21" i="1"/>
  <c r="U127" i="1"/>
  <c r="V127" i="1" s="1"/>
  <c r="L118" i="1"/>
  <c r="Y105" i="1"/>
  <c r="U97" i="1"/>
  <c r="V97" i="1" s="1"/>
  <c r="Y85" i="1"/>
  <c r="U82" i="1"/>
  <c r="V82" i="1" s="1"/>
  <c r="U44" i="1"/>
  <c r="V44" i="1" s="1"/>
  <c r="U43" i="1"/>
  <c r="V43" i="1" s="1"/>
  <c r="U4" i="1"/>
  <c r="V4" i="1" s="1"/>
  <c r="V3" i="1"/>
  <c r="Y76" i="1"/>
  <c r="V75" i="1"/>
  <c r="V42" i="1"/>
  <c r="R3568" i="1"/>
  <c r="S3568" i="1" s="1"/>
  <c r="T3568" i="1" s="1"/>
  <c r="Q3568" i="1"/>
  <c r="Q3550" i="1"/>
  <c r="R3550" i="1"/>
  <c r="S3550" i="1" s="1"/>
  <c r="T3550" i="1" s="1"/>
  <c r="R3524" i="1"/>
  <c r="S3524" i="1" s="1"/>
  <c r="T3524" i="1" s="1"/>
  <c r="Q3524" i="1"/>
  <c r="Q3467" i="1"/>
  <c r="R3467" i="1"/>
  <c r="S3467" i="1" s="1"/>
  <c r="T3467" i="1" s="1"/>
  <c r="Q3451" i="1"/>
  <c r="R3451" i="1"/>
  <c r="S3451" i="1" s="1"/>
  <c r="T3451" i="1" s="1"/>
  <c r="V3556" i="1"/>
  <c r="R3543" i="1"/>
  <c r="S3543" i="1" s="1"/>
  <c r="T3543" i="1" s="1"/>
  <c r="Q3543" i="1"/>
  <c r="R3518" i="1"/>
  <c r="S3518" i="1" s="1"/>
  <c r="T3518" i="1" s="1"/>
  <c r="Q3518" i="1"/>
  <c r="Q3513" i="1"/>
  <c r="R3513" i="1"/>
  <c r="S3513" i="1" s="1"/>
  <c r="T3513" i="1" s="1"/>
  <c r="Q3483" i="1"/>
  <c r="R3483" i="1"/>
  <c r="S3483" i="1" s="1"/>
  <c r="T3483" i="1" s="1"/>
  <c r="R3478" i="1"/>
  <c r="S3478" i="1" s="1"/>
  <c r="T3478" i="1" s="1"/>
  <c r="Q3478" i="1"/>
  <c r="Q3419" i="1"/>
  <c r="R3419" i="1"/>
  <c r="S3419" i="1" s="1"/>
  <c r="T3419" i="1" s="1"/>
  <c r="R3544" i="1"/>
  <c r="S3544" i="1" s="1"/>
  <c r="T3544" i="1" s="1"/>
  <c r="Q3544" i="1"/>
  <c r="Q3435" i="1"/>
  <c r="R3435" i="1"/>
  <c r="S3435" i="1" s="1"/>
  <c r="T3435" i="1" s="1"/>
  <c r="Q3403" i="1"/>
  <c r="R3403" i="1"/>
  <c r="S3403" i="1" s="1"/>
  <c r="T3403" i="1" s="1"/>
  <c r="R3575" i="1"/>
  <c r="S3575" i="1" s="1"/>
  <c r="T3575" i="1" s="1"/>
  <c r="Q3575" i="1"/>
  <c r="Q3558" i="1"/>
  <c r="R3558" i="1"/>
  <c r="S3558" i="1" s="1"/>
  <c r="T3558" i="1" s="1"/>
  <c r="R3551" i="1"/>
  <c r="S3551" i="1" s="1"/>
  <c r="T3551" i="1" s="1"/>
  <c r="Q3551" i="1"/>
  <c r="R3522" i="1"/>
  <c r="S3522" i="1" s="1"/>
  <c r="T3522" i="1" s="1"/>
  <c r="Q3522" i="1"/>
  <c r="R3521" i="1"/>
  <c r="S3521" i="1" s="1"/>
  <c r="T3521" i="1" s="1"/>
  <c r="Q3521" i="1"/>
  <c r="Q3574" i="1"/>
  <c r="R3574" i="1"/>
  <c r="S3574" i="1" s="1"/>
  <c r="T3574" i="1" s="1"/>
  <c r="R3576" i="1"/>
  <c r="S3576" i="1" s="1"/>
  <c r="T3576" i="1" s="1"/>
  <c r="Q3576" i="1"/>
  <c r="Q3566" i="1"/>
  <c r="R3566" i="1"/>
  <c r="S3566" i="1" s="1"/>
  <c r="T3566" i="1" s="1"/>
  <c r="R3552" i="1"/>
  <c r="S3552" i="1" s="1"/>
  <c r="T3552" i="1" s="1"/>
  <c r="Q3552" i="1"/>
  <c r="R3567" i="1"/>
  <c r="S3567" i="1" s="1"/>
  <c r="T3567" i="1" s="1"/>
  <c r="Q3567" i="1"/>
  <c r="Q3475" i="1"/>
  <c r="R3475" i="1"/>
  <c r="S3475" i="1" s="1"/>
  <c r="T3475" i="1" s="1"/>
  <c r="R3559" i="1"/>
  <c r="S3559" i="1" s="1"/>
  <c r="T3559" i="1" s="1"/>
  <c r="Q3559" i="1"/>
  <c r="Q3540" i="1"/>
  <c r="R3540" i="1"/>
  <c r="S3540" i="1" s="1"/>
  <c r="T3540" i="1" s="1"/>
  <c r="Q3515" i="1"/>
  <c r="R3515" i="1"/>
  <c r="S3515" i="1" s="1"/>
  <c r="T3515" i="1" s="1"/>
  <c r="Q3499" i="1"/>
  <c r="R3499" i="1"/>
  <c r="S3499" i="1" s="1"/>
  <c r="T3499" i="1" s="1"/>
  <c r="Q3443" i="1"/>
  <c r="R3443" i="1"/>
  <c r="S3443" i="1" s="1"/>
  <c r="T3443" i="1" s="1"/>
  <c r="Q3411" i="1"/>
  <c r="R3411" i="1"/>
  <c r="S3411" i="1" s="1"/>
  <c r="T3411" i="1" s="1"/>
  <c r="Q3572" i="1"/>
  <c r="R3572" i="1"/>
  <c r="S3572" i="1" s="1"/>
  <c r="T3572" i="1" s="1"/>
  <c r="Q3560" i="1"/>
  <c r="R3560" i="1"/>
  <c r="S3560" i="1" s="1"/>
  <c r="T3560" i="1" s="1"/>
  <c r="Q3542" i="1"/>
  <c r="R3542" i="1"/>
  <c r="S3542" i="1" s="1"/>
  <c r="T3542" i="1" s="1"/>
  <c r="Q3529" i="1"/>
  <c r="R3529" i="1"/>
  <c r="S3529" i="1" s="1"/>
  <c r="T3529" i="1" s="1"/>
  <c r="R3502" i="1"/>
  <c r="S3502" i="1" s="1"/>
  <c r="T3502" i="1" s="1"/>
  <c r="Q3502" i="1"/>
  <c r="R3486" i="1"/>
  <c r="S3486" i="1" s="1"/>
  <c r="T3486" i="1" s="1"/>
  <c r="Q3486" i="1"/>
  <c r="X3550" i="1"/>
  <c r="U3452" i="1"/>
  <c r="V3452" i="1" s="1"/>
  <c r="Y3452" i="1"/>
  <c r="Q3396" i="1"/>
  <c r="R3396" i="1"/>
  <c r="S3396" i="1" s="1"/>
  <c r="T3396" i="1" s="1"/>
  <c r="Q3372" i="1"/>
  <c r="R3372" i="1"/>
  <c r="S3372" i="1" s="1"/>
  <c r="T3372" i="1" s="1"/>
  <c r="Q3333" i="1"/>
  <c r="R3333" i="1"/>
  <c r="S3333" i="1" s="1"/>
  <c r="T3333" i="1" s="1"/>
  <c r="Q3301" i="1"/>
  <c r="R3301" i="1"/>
  <c r="S3301" i="1" s="1"/>
  <c r="T3301" i="1" s="1"/>
  <c r="Y3272" i="1"/>
  <c r="U3272" i="1"/>
  <c r="V3272" i="1" s="1"/>
  <c r="Y3233" i="1"/>
  <c r="U3233" i="1"/>
  <c r="V3233" i="1" s="1"/>
  <c r="L3223" i="1"/>
  <c r="Q3221" i="1"/>
  <c r="R3221" i="1"/>
  <c r="S3221" i="1" s="1"/>
  <c r="T3221" i="1" s="1"/>
  <c r="Y3208" i="1"/>
  <c r="U3208" i="1"/>
  <c r="V3208" i="1" s="1"/>
  <c r="Q3198" i="1"/>
  <c r="L3191" i="1"/>
  <c r="Q3189" i="1"/>
  <c r="R3189" i="1"/>
  <c r="S3189" i="1" s="1"/>
  <c r="T3189" i="1" s="1"/>
  <c r="Q3172" i="1"/>
  <c r="R3172" i="1"/>
  <c r="S3172" i="1" s="1"/>
  <c r="T3172" i="1" s="1"/>
  <c r="Y3144" i="1"/>
  <c r="U3144" i="1"/>
  <c r="V3144" i="1" s="1"/>
  <c r="L3127" i="1"/>
  <c r="Y3080" i="1"/>
  <c r="U3080" i="1"/>
  <c r="V3080" i="1" s="1"/>
  <c r="Q3070" i="1"/>
  <c r="R3070" i="1"/>
  <c r="S3070" i="1" s="1"/>
  <c r="T3070" i="1" s="1"/>
  <c r="Y3048" i="1"/>
  <c r="U3048" i="1"/>
  <c r="V3048" i="1" s="1"/>
  <c r="Q3038" i="1"/>
  <c r="R3038" i="1"/>
  <c r="S3038" i="1" s="1"/>
  <c r="T3038" i="1" s="1"/>
  <c r="Q3037" i="1"/>
  <c r="R3037" i="1"/>
  <c r="S3037" i="1" s="1"/>
  <c r="T3037" i="1" s="1"/>
  <c r="Q3020" i="1"/>
  <c r="R3020" i="1"/>
  <c r="S3020" i="1" s="1"/>
  <c r="T3020" i="1" s="1"/>
  <c r="U3017" i="1"/>
  <c r="V3017" i="1" s="1"/>
  <c r="Y3017" i="1"/>
  <c r="W3017" i="1"/>
  <c r="L2910" i="1"/>
  <c r="V2910" i="1"/>
  <c r="Y2904" i="1"/>
  <c r="U2904" i="1"/>
  <c r="V2904" i="1" s="1"/>
  <c r="W2904" i="1"/>
  <c r="Q2868" i="1"/>
  <c r="R2868" i="1"/>
  <c r="S2868" i="1" s="1"/>
  <c r="T2868" i="1" s="1"/>
  <c r="L2847" i="1"/>
  <c r="X2841" i="1"/>
  <c r="Y2841" i="1"/>
  <c r="Q2802" i="1"/>
  <c r="R2802" i="1"/>
  <c r="S2802" i="1" s="1"/>
  <c r="T2802" i="1" s="1"/>
  <c r="Y2731" i="1"/>
  <c r="U2731" i="1"/>
  <c r="V2731" i="1" s="1"/>
  <c r="W2731" i="1"/>
  <c r="U2552" i="1"/>
  <c r="V2552" i="1" s="1"/>
  <c r="W2552" i="1"/>
  <c r="Y2552" i="1"/>
  <c r="U2496" i="1"/>
  <c r="V2496" i="1" s="1"/>
  <c r="W2496" i="1"/>
  <c r="Y2496" i="1"/>
  <c r="L1816" i="1"/>
  <c r="V1816" i="1"/>
  <c r="Q1006" i="1"/>
  <c r="R1006" i="1"/>
  <c r="S1006" i="1" s="1"/>
  <c r="T1006" i="1" s="1"/>
  <c r="Q788" i="1"/>
  <c r="R788" i="1"/>
  <c r="S788" i="1" s="1"/>
  <c r="T788" i="1" s="1"/>
  <c r="L3439" i="1"/>
  <c r="Y3327" i="1"/>
  <c r="U3327" i="1"/>
  <c r="V3327" i="1" s="1"/>
  <c r="Y3295" i="1"/>
  <c r="U3295" i="1"/>
  <c r="V3295" i="1" s="1"/>
  <c r="Q3246" i="1"/>
  <c r="R3246" i="1"/>
  <c r="S3246" i="1" s="1"/>
  <c r="T3246" i="1" s="1"/>
  <c r="Q3236" i="1"/>
  <c r="R3236" i="1"/>
  <c r="S3236" i="1" s="1"/>
  <c r="T3236" i="1" s="1"/>
  <c r="R3577" i="1"/>
  <c r="S3577" i="1" s="1"/>
  <c r="T3577" i="1" s="1"/>
  <c r="Y3576" i="1"/>
  <c r="U3572" i="1"/>
  <c r="V3572" i="1" s="1"/>
  <c r="L3570" i="1"/>
  <c r="R3569" i="1"/>
  <c r="S3569" i="1" s="1"/>
  <c r="T3569" i="1" s="1"/>
  <c r="Y3568" i="1"/>
  <c r="U3564" i="1"/>
  <c r="V3564" i="1" s="1"/>
  <c r="L3562" i="1"/>
  <c r="R3561" i="1"/>
  <c r="S3561" i="1" s="1"/>
  <c r="T3561" i="1" s="1"/>
  <c r="Y3560" i="1"/>
  <c r="L3554" i="1"/>
  <c r="R3553" i="1"/>
  <c r="S3553" i="1" s="1"/>
  <c r="T3553" i="1" s="1"/>
  <c r="Y3552" i="1"/>
  <c r="L3546" i="1"/>
  <c r="R3545" i="1"/>
  <c r="S3545" i="1" s="1"/>
  <c r="T3545" i="1" s="1"/>
  <c r="Y3544" i="1"/>
  <c r="L3538" i="1"/>
  <c r="R3537" i="1"/>
  <c r="S3537" i="1" s="1"/>
  <c r="T3537" i="1" s="1"/>
  <c r="Y3536" i="1"/>
  <c r="W3535" i="1"/>
  <c r="L3534" i="1"/>
  <c r="W3532" i="1"/>
  <c r="L3531" i="1"/>
  <c r="R3530" i="1"/>
  <c r="S3530" i="1" s="1"/>
  <c r="T3530" i="1" s="1"/>
  <c r="Y3529" i="1"/>
  <c r="X3528" i="1"/>
  <c r="R3526" i="1"/>
  <c r="S3526" i="1" s="1"/>
  <c r="T3526" i="1" s="1"/>
  <c r="Y3525" i="1"/>
  <c r="Y3522" i="1"/>
  <c r="W3520" i="1"/>
  <c r="X3517" i="1"/>
  <c r="U3516" i="1"/>
  <c r="V3516" i="1" s="1"/>
  <c r="Y3499" i="1"/>
  <c r="Q3492" i="1"/>
  <c r="Y3488" i="1"/>
  <c r="Y3486" i="1"/>
  <c r="Y3475" i="1"/>
  <c r="U3472" i="1"/>
  <c r="V3472" i="1" s="1"/>
  <c r="U3470" i="1"/>
  <c r="V3470" i="1" s="1"/>
  <c r="L3470" i="1"/>
  <c r="Y3464" i="1"/>
  <c r="U3464" i="1"/>
  <c r="V3464" i="1" s="1"/>
  <c r="X3462" i="1"/>
  <c r="Q3461" i="1"/>
  <c r="R3461" i="1"/>
  <c r="S3461" i="1" s="1"/>
  <c r="T3461" i="1" s="1"/>
  <c r="L3459" i="1"/>
  <c r="V3454" i="1"/>
  <c r="Q3446" i="1"/>
  <c r="L3444" i="1"/>
  <c r="R3440" i="1"/>
  <c r="S3440" i="1" s="1"/>
  <c r="T3440" i="1" s="1"/>
  <c r="Y3432" i="1"/>
  <c r="U3432" i="1"/>
  <c r="V3432" i="1" s="1"/>
  <c r="X3430" i="1"/>
  <c r="Q3429" i="1"/>
  <c r="R3429" i="1"/>
  <c r="S3429" i="1" s="1"/>
  <c r="T3429" i="1" s="1"/>
  <c r="L3427" i="1"/>
  <c r="V3422" i="1"/>
  <c r="Q3414" i="1"/>
  <c r="L3412" i="1"/>
  <c r="R3408" i="1"/>
  <c r="S3408" i="1" s="1"/>
  <c r="T3408" i="1" s="1"/>
  <c r="Y3401" i="1"/>
  <c r="V3396" i="1"/>
  <c r="Y3393" i="1"/>
  <c r="V3388" i="1"/>
  <c r="Y3385" i="1"/>
  <c r="V3380" i="1"/>
  <c r="Y3377" i="1"/>
  <c r="V3372" i="1"/>
  <c r="L3359" i="1"/>
  <c r="Q3358" i="1"/>
  <c r="R3358" i="1"/>
  <c r="S3358" i="1" s="1"/>
  <c r="T3358" i="1" s="1"/>
  <c r="Y3352" i="1"/>
  <c r="U3352" i="1"/>
  <c r="V3352" i="1" s="1"/>
  <c r="Q3340" i="1"/>
  <c r="R3340" i="1"/>
  <c r="S3340" i="1" s="1"/>
  <c r="T3340" i="1" s="1"/>
  <c r="X3337" i="1"/>
  <c r="L3327" i="1"/>
  <c r="Q3326" i="1"/>
  <c r="R3326" i="1"/>
  <c r="S3326" i="1" s="1"/>
  <c r="T3326" i="1" s="1"/>
  <c r="Y3320" i="1"/>
  <c r="U3320" i="1"/>
  <c r="V3320" i="1" s="1"/>
  <c r="Q3308" i="1"/>
  <c r="R3308" i="1"/>
  <c r="S3308" i="1" s="1"/>
  <c r="T3308" i="1" s="1"/>
  <c r="X3305" i="1"/>
  <c r="L3295" i="1"/>
  <c r="Q3294" i="1"/>
  <c r="R3294" i="1"/>
  <c r="S3294" i="1" s="1"/>
  <c r="T3294" i="1" s="1"/>
  <c r="Y3288" i="1"/>
  <c r="U3288" i="1"/>
  <c r="V3288" i="1" s="1"/>
  <c r="Q3270" i="1"/>
  <c r="R3270" i="1"/>
  <c r="S3270" i="1" s="1"/>
  <c r="T3270" i="1" s="1"/>
  <c r="Q3260" i="1"/>
  <c r="R3260" i="1"/>
  <c r="S3260" i="1" s="1"/>
  <c r="T3260" i="1" s="1"/>
  <c r="Y3257" i="1"/>
  <c r="U3257" i="1"/>
  <c r="V3257" i="1" s="1"/>
  <c r="L3247" i="1"/>
  <c r="Q3245" i="1"/>
  <c r="R3245" i="1"/>
  <c r="S3245" i="1" s="1"/>
  <c r="T3245" i="1" s="1"/>
  <c r="Y3232" i="1"/>
  <c r="U3232" i="1"/>
  <c r="V3232" i="1" s="1"/>
  <c r="Q3206" i="1"/>
  <c r="R3206" i="1"/>
  <c r="S3206" i="1" s="1"/>
  <c r="T3206" i="1" s="1"/>
  <c r="L3199" i="1"/>
  <c r="Q3197" i="1"/>
  <c r="R3197" i="1"/>
  <c r="S3197" i="1" s="1"/>
  <c r="T3197" i="1" s="1"/>
  <c r="X3185" i="1"/>
  <c r="Q3180" i="1"/>
  <c r="R3180" i="1"/>
  <c r="S3180" i="1" s="1"/>
  <c r="T3180" i="1" s="1"/>
  <c r="U3153" i="1"/>
  <c r="V3153" i="1" s="1"/>
  <c r="Y3152" i="1"/>
  <c r="U3152" i="1"/>
  <c r="V3152" i="1" s="1"/>
  <c r="Q3142" i="1"/>
  <c r="R3142" i="1"/>
  <c r="S3142" i="1" s="1"/>
  <c r="T3142" i="1" s="1"/>
  <c r="Q3133" i="1"/>
  <c r="R3133" i="1"/>
  <c r="S3133" i="1" s="1"/>
  <c r="T3133" i="1" s="1"/>
  <c r="Q3124" i="1"/>
  <c r="R3124" i="1"/>
  <c r="S3124" i="1" s="1"/>
  <c r="T3124" i="1" s="1"/>
  <c r="U3113" i="1"/>
  <c r="V3113" i="1" s="1"/>
  <c r="Y3112" i="1"/>
  <c r="U3112" i="1"/>
  <c r="V3112" i="1" s="1"/>
  <c r="Q3102" i="1"/>
  <c r="R3102" i="1"/>
  <c r="S3102" i="1" s="1"/>
  <c r="T3102" i="1" s="1"/>
  <c r="Q3101" i="1"/>
  <c r="R3101" i="1"/>
  <c r="S3101" i="1" s="1"/>
  <c r="T3101" i="1" s="1"/>
  <c r="X3097" i="1"/>
  <c r="Q3092" i="1"/>
  <c r="R3092" i="1"/>
  <c r="S3092" i="1" s="1"/>
  <c r="T3092" i="1" s="1"/>
  <c r="L3071" i="1"/>
  <c r="X3065" i="1"/>
  <c r="Q3060" i="1"/>
  <c r="R3060" i="1"/>
  <c r="S3060" i="1" s="1"/>
  <c r="T3060" i="1" s="1"/>
  <c r="L3039" i="1"/>
  <c r="X3033" i="1"/>
  <c r="Q3028" i="1"/>
  <c r="R3028" i="1"/>
  <c r="S3028" i="1" s="1"/>
  <c r="T3028" i="1" s="1"/>
  <c r="R2992" i="1"/>
  <c r="S2992" i="1" s="1"/>
  <c r="T2992" i="1" s="1"/>
  <c r="Q2992" i="1"/>
  <c r="U2984" i="1"/>
  <c r="V2984" i="1" s="1"/>
  <c r="X2984" i="1"/>
  <c r="Y2984" i="1"/>
  <c r="U2960" i="1"/>
  <c r="V2960" i="1" s="1"/>
  <c r="W2960" i="1"/>
  <c r="Y2960" i="1"/>
  <c r="Y2919" i="1"/>
  <c r="U2919" i="1"/>
  <c r="V2919" i="1" s="1"/>
  <c r="W2919" i="1"/>
  <c r="L2911" i="1"/>
  <c r="X2905" i="1"/>
  <c r="Y2905" i="1"/>
  <c r="W3573" i="1"/>
  <c r="X3566" i="1"/>
  <c r="W3565" i="1"/>
  <c r="Y3482" i="1"/>
  <c r="U3573" i="1"/>
  <c r="V3573" i="1" s="1"/>
  <c r="Y3569" i="1"/>
  <c r="U3565" i="1"/>
  <c r="V3565" i="1" s="1"/>
  <c r="Y3561" i="1"/>
  <c r="U3557" i="1"/>
  <c r="V3557" i="1" s="1"/>
  <c r="Y3553" i="1"/>
  <c r="U3549" i="1"/>
  <c r="V3549" i="1" s="1"/>
  <c r="Y3545" i="1"/>
  <c r="U3541" i="1"/>
  <c r="V3541" i="1" s="1"/>
  <c r="Y3537" i="1"/>
  <c r="Y3533" i="1"/>
  <c r="L3527" i="1"/>
  <c r="U3524" i="1"/>
  <c r="V3524" i="1" s="1"/>
  <c r="R3523" i="1"/>
  <c r="S3523" i="1" s="1"/>
  <c r="T3523" i="1" s="1"/>
  <c r="U3520" i="1"/>
  <c r="V3520" i="1" s="1"/>
  <c r="Y3518" i="1"/>
  <c r="Y3511" i="1"/>
  <c r="R3507" i="1"/>
  <c r="S3507" i="1" s="1"/>
  <c r="T3507" i="1" s="1"/>
  <c r="V3502" i="1"/>
  <c r="X3499" i="1"/>
  <c r="R3496" i="1"/>
  <c r="S3496" i="1" s="1"/>
  <c r="T3496" i="1" s="1"/>
  <c r="L3495" i="1"/>
  <c r="Q3494" i="1"/>
  <c r="V3489" i="1"/>
  <c r="L3489" i="1"/>
  <c r="X3486" i="1"/>
  <c r="W3484" i="1"/>
  <c r="W3482" i="1"/>
  <c r="V3478" i="1"/>
  <c r="X3475" i="1"/>
  <c r="V3467" i="1"/>
  <c r="U3460" i="1"/>
  <c r="V3460" i="1" s="1"/>
  <c r="Y3460" i="1"/>
  <c r="L3447" i="1"/>
  <c r="Y3438" i="1"/>
  <c r="V3435" i="1"/>
  <c r="U3428" i="1"/>
  <c r="V3428" i="1" s="1"/>
  <c r="Y3428" i="1"/>
  <c r="L3415" i="1"/>
  <c r="Y3406" i="1"/>
  <c r="V3403" i="1"/>
  <c r="L3367" i="1"/>
  <c r="Q3366" i="1"/>
  <c r="R3366" i="1"/>
  <c r="S3366" i="1" s="1"/>
  <c r="T3366" i="1" s="1"/>
  <c r="Y3359" i="1"/>
  <c r="Q3357" i="1"/>
  <c r="R3357" i="1"/>
  <c r="S3357" i="1" s="1"/>
  <c r="T3357" i="1" s="1"/>
  <c r="R3355" i="1"/>
  <c r="S3355" i="1" s="1"/>
  <c r="T3355" i="1" s="1"/>
  <c r="Y3351" i="1"/>
  <c r="U3351" i="1"/>
  <c r="V3351" i="1" s="1"/>
  <c r="Q3325" i="1"/>
  <c r="R3325" i="1"/>
  <c r="S3325" i="1" s="1"/>
  <c r="T3325" i="1" s="1"/>
  <c r="R3323" i="1"/>
  <c r="S3323" i="1" s="1"/>
  <c r="T3323" i="1" s="1"/>
  <c r="Y3319" i="1"/>
  <c r="U3319" i="1"/>
  <c r="V3319" i="1" s="1"/>
  <c r="Q3293" i="1"/>
  <c r="R3293" i="1"/>
  <c r="S3293" i="1" s="1"/>
  <c r="T3293" i="1" s="1"/>
  <c r="R3291" i="1"/>
  <c r="S3291" i="1" s="1"/>
  <c r="T3291" i="1" s="1"/>
  <c r="Y3287" i="1"/>
  <c r="U3287" i="1"/>
  <c r="V3287" i="1" s="1"/>
  <c r="L3271" i="1"/>
  <c r="Y3256" i="1"/>
  <c r="U3256" i="1"/>
  <c r="V3256" i="1" s="1"/>
  <c r="Q3230" i="1"/>
  <c r="R3230" i="1"/>
  <c r="S3230" i="1" s="1"/>
  <c r="T3230" i="1" s="1"/>
  <c r="Q3220" i="1"/>
  <c r="R3220" i="1"/>
  <c r="S3220" i="1" s="1"/>
  <c r="T3220" i="1" s="1"/>
  <c r="Y3217" i="1"/>
  <c r="U3217" i="1"/>
  <c r="V3217" i="1" s="1"/>
  <c r="L3207" i="1"/>
  <c r="Q3205" i="1"/>
  <c r="R3205" i="1"/>
  <c r="S3205" i="1" s="1"/>
  <c r="T3205" i="1" s="1"/>
  <c r="Y3160" i="1"/>
  <c r="U3160" i="1"/>
  <c r="V3160" i="1" s="1"/>
  <c r="Q3150" i="1"/>
  <c r="R3150" i="1"/>
  <c r="S3150" i="1" s="1"/>
  <c r="T3150" i="1" s="1"/>
  <c r="L3143" i="1"/>
  <c r="Q3141" i="1"/>
  <c r="R3141" i="1"/>
  <c r="S3141" i="1" s="1"/>
  <c r="T3141" i="1" s="1"/>
  <c r="L3135" i="1"/>
  <c r="X3129" i="1"/>
  <c r="L3103" i="1"/>
  <c r="Y3088" i="1"/>
  <c r="U3088" i="1"/>
  <c r="V3088" i="1" s="1"/>
  <c r="Q3078" i="1"/>
  <c r="R3078" i="1"/>
  <c r="S3078" i="1" s="1"/>
  <c r="T3078" i="1" s="1"/>
  <c r="Q3077" i="1"/>
  <c r="R3077" i="1"/>
  <c r="S3077" i="1" s="1"/>
  <c r="T3077" i="1" s="1"/>
  <c r="Y3056" i="1"/>
  <c r="U3056" i="1"/>
  <c r="V3056" i="1" s="1"/>
  <c r="Q3046" i="1"/>
  <c r="R3046" i="1"/>
  <c r="S3046" i="1" s="1"/>
  <c r="T3046" i="1" s="1"/>
  <c r="Q3045" i="1"/>
  <c r="R3045" i="1"/>
  <c r="S3045" i="1" s="1"/>
  <c r="T3045" i="1" s="1"/>
  <c r="L2982" i="1"/>
  <c r="V2982" i="1"/>
  <c r="R2972" i="1"/>
  <c r="S2972" i="1" s="1"/>
  <c r="T2972" i="1" s="1"/>
  <c r="Q2972" i="1"/>
  <c r="Q2970" i="1"/>
  <c r="R2970" i="1"/>
  <c r="S2970" i="1" s="1"/>
  <c r="T2970" i="1" s="1"/>
  <c r="X2936" i="1"/>
  <c r="Y2936" i="1"/>
  <c r="Q2813" i="1"/>
  <c r="R2813" i="1"/>
  <c r="S2813" i="1" s="1"/>
  <c r="T2813" i="1" s="1"/>
  <c r="Q2661" i="1"/>
  <c r="R2661" i="1"/>
  <c r="S2661" i="1" s="1"/>
  <c r="T2661" i="1" s="1"/>
  <c r="Q2646" i="1"/>
  <c r="R2646" i="1"/>
  <c r="S2646" i="1" s="1"/>
  <c r="T2646" i="1" s="1"/>
  <c r="V3567" i="1"/>
  <c r="W3552" i="1"/>
  <c r="L3548" i="1"/>
  <c r="W3544" i="1"/>
  <c r="V3543" i="1"/>
  <c r="V3521" i="1"/>
  <c r="U3513" i="1"/>
  <c r="V3513" i="1" s="1"/>
  <c r="Y3492" i="1"/>
  <c r="L3471" i="1"/>
  <c r="V3462" i="1"/>
  <c r="W3452" i="1"/>
  <c r="Q3452" i="1"/>
  <c r="R3452" i="1"/>
  <c r="S3452" i="1" s="1"/>
  <c r="T3452" i="1" s="1"/>
  <c r="Y3440" i="1"/>
  <c r="U3440" i="1"/>
  <c r="V3440" i="1" s="1"/>
  <c r="V3439" i="1"/>
  <c r="X3438" i="1"/>
  <c r="Q3437" i="1"/>
  <c r="R3437" i="1"/>
  <c r="S3437" i="1" s="1"/>
  <c r="T3437" i="1" s="1"/>
  <c r="V3430" i="1"/>
  <c r="Q3420" i="1"/>
  <c r="R3420" i="1"/>
  <c r="S3420" i="1" s="1"/>
  <c r="T3420" i="1" s="1"/>
  <c r="Y3408" i="1"/>
  <c r="U3408" i="1"/>
  <c r="V3408" i="1" s="1"/>
  <c r="X3406" i="1"/>
  <c r="Q3405" i="1"/>
  <c r="R3405" i="1"/>
  <c r="S3405" i="1" s="1"/>
  <c r="T3405" i="1" s="1"/>
  <c r="L3399" i="1"/>
  <c r="Q3398" i="1"/>
  <c r="R3398" i="1"/>
  <c r="S3398" i="1" s="1"/>
  <c r="T3398" i="1" s="1"/>
  <c r="L3391" i="1"/>
  <c r="Q3390" i="1"/>
  <c r="R3390" i="1"/>
  <c r="S3390" i="1" s="1"/>
  <c r="T3390" i="1" s="1"/>
  <c r="L3383" i="1"/>
  <c r="Q3382" i="1"/>
  <c r="R3382" i="1"/>
  <c r="S3382" i="1" s="1"/>
  <c r="T3382" i="1" s="1"/>
  <c r="L3375" i="1"/>
  <c r="Q3374" i="1"/>
  <c r="R3374" i="1"/>
  <c r="S3374" i="1" s="1"/>
  <c r="T3374" i="1" s="1"/>
  <c r="Q3365" i="1"/>
  <c r="R3365" i="1"/>
  <c r="S3365" i="1" s="1"/>
  <c r="T3365" i="1" s="1"/>
  <c r="Q3361" i="1"/>
  <c r="L3351" i="1"/>
  <c r="Q3350" i="1"/>
  <c r="R3350" i="1"/>
  <c r="S3350" i="1" s="1"/>
  <c r="T3350" i="1" s="1"/>
  <c r="Y3344" i="1"/>
  <c r="U3344" i="1"/>
  <c r="V3344" i="1" s="1"/>
  <c r="Q3332" i="1"/>
  <c r="R3332" i="1"/>
  <c r="S3332" i="1" s="1"/>
  <c r="T3332" i="1" s="1"/>
  <c r="L3319" i="1"/>
  <c r="Q3318" i="1"/>
  <c r="R3318" i="1"/>
  <c r="S3318" i="1" s="1"/>
  <c r="T3318" i="1" s="1"/>
  <c r="Y3312" i="1"/>
  <c r="U3312" i="1"/>
  <c r="V3312" i="1" s="1"/>
  <c r="Q3300" i="1"/>
  <c r="R3300" i="1"/>
  <c r="S3300" i="1" s="1"/>
  <c r="T3300" i="1" s="1"/>
  <c r="L3287" i="1"/>
  <c r="Q3286" i="1"/>
  <c r="R3286" i="1"/>
  <c r="S3286" i="1" s="1"/>
  <c r="T3286" i="1" s="1"/>
  <c r="Y3280" i="1"/>
  <c r="U3280" i="1"/>
  <c r="V3280" i="1" s="1"/>
  <c r="Q3254" i="1"/>
  <c r="R3254" i="1"/>
  <c r="S3254" i="1" s="1"/>
  <c r="T3254" i="1" s="1"/>
  <c r="Q3244" i="1"/>
  <c r="R3244" i="1"/>
  <c r="S3244" i="1" s="1"/>
  <c r="T3244" i="1" s="1"/>
  <c r="Y3241" i="1"/>
  <c r="U3241" i="1"/>
  <c r="V3241" i="1" s="1"/>
  <c r="L3231" i="1"/>
  <c r="Q3229" i="1"/>
  <c r="R3229" i="1"/>
  <c r="S3229" i="1" s="1"/>
  <c r="T3229" i="1" s="1"/>
  <c r="Y3216" i="1"/>
  <c r="U3216" i="1"/>
  <c r="V3216" i="1" s="1"/>
  <c r="Y3168" i="1"/>
  <c r="U3168" i="1"/>
  <c r="V3168" i="1" s="1"/>
  <c r="Q3158" i="1"/>
  <c r="R3158" i="1"/>
  <c r="S3158" i="1" s="1"/>
  <c r="T3158" i="1" s="1"/>
  <c r="L3151" i="1"/>
  <c r="Q3132" i="1"/>
  <c r="R3132" i="1"/>
  <c r="S3132" i="1" s="1"/>
  <c r="T3132" i="1" s="1"/>
  <c r="Y3120" i="1"/>
  <c r="U3120" i="1"/>
  <c r="V3120" i="1" s="1"/>
  <c r="Q3110" i="1"/>
  <c r="R3110" i="1"/>
  <c r="S3110" i="1" s="1"/>
  <c r="T3110" i="1" s="1"/>
  <c r="Q3109" i="1"/>
  <c r="R3109" i="1"/>
  <c r="S3109" i="1" s="1"/>
  <c r="T3109" i="1" s="1"/>
  <c r="L3079" i="1"/>
  <c r="Q3068" i="1"/>
  <c r="R3068" i="1"/>
  <c r="S3068" i="1" s="1"/>
  <c r="T3068" i="1" s="1"/>
  <c r="L3047" i="1"/>
  <c r="Q3036" i="1"/>
  <c r="Y3024" i="1"/>
  <c r="U3024" i="1"/>
  <c r="V3024" i="1" s="1"/>
  <c r="Y2995" i="1"/>
  <c r="X2995" i="1"/>
  <c r="Q2922" i="1"/>
  <c r="R2922" i="1"/>
  <c r="S2922" i="1" s="1"/>
  <c r="T2922" i="1" s="1"/>
  <c r="L2878" i="1"/>
  <c r="Y2872" i="1"/>
  <c r="U2872" i="1"/>
  <c r="V2872" i="1" s="1"/>
  <c r="W2872" i="1"/>
  <c r="R2849" i="1"/>
  <c r="S2849" i="1" s="1"/>
  <c r="T2849" i="1" s="1"/>
  <c r="Q2849" i="1"/>
  <c r="Y2751" i="1"/>
  <c r="U2751" i="1"/>
  <c r="V2751" i="1" s="1"/>
  <c r="W2751" i="1"/>
  <c r="Y2699" i="1"/>
  <c r="U2699" i="1"/>
  <c r="V2699" i="1" s="1"/>
  <c r="W2699" i="1"/>
  <c r="X3574" i="1"/>
  <c r="W3541" i="1"/>
  <c r="X3513" i="1"/>
  <c r="U3420" i="1"/>
  <c r="V3420" i="1" s="1"/>
  <c r="Y3420" i="1"/>
  <c r="L3556" i="1"/>
  <c r="U3532" i="1"/>
  <c r="V3532" i="1" s="1"/>
  <c r="Q3505" i="1"/>
  <c r="Y3490" i="1"/>
  <c r="U3575" i="1"/>
  <c r="V3575" i="1" s="1"/>
  <c r="V3568" i="1"/>
  <c r="Y3555" i="1"/>
  <c r="Y3539" i="1"/>
  <c r="W3533" i="1"/>
  <c r="X3526" i="1"/>
  <c r="V3525" i="1"/>
  <c r="Y3523" i="1"/>
  <c r="W3518" i="1"/>
  <c r="U3517" i="1"/>
  <c r="V3517" i="1" s="1"/>
  <c r="Q3516" i="1"/>
  <c r="W3515" i="1"/>
  <c r="W3511" i="1"/>
  <c r="V3508" i="1"/>
  <c r="L3508" i="1"/>
  <c r="Y3507" i="1"/>
  <c r="Y3496" i="1"/>
  <c r="V3495" i="1"/>
  <c r="Y3494" i="1"/>
  <c r="R3491" i="1"/>
  <c r="S3491" i="1" s="1"/>
  <c r="T3491" i="1" s="1"/>
  <c r="V3486" i="1"/>
  <c r="Y3485" i="1"/>
  <c r="X3483" i="1"/>
  <c r="V3475" i="1"/>
  <c r="X3473" i="1"/>
  <c r="W3471" i="1"/>
  <c r="U3469" i="1"/>
  <c r="V3469" i="1" s="1"/>
  <c r="W3461" i="1"/>
  <c r="Y3455" i="1"/>
  <c r="L3455" i="1"/>
  <c r="Y3446" i="1"/>
  <c r="Y3445" i="1"/>
  <c r="V3443" i="1"/>
  <c r="U3436" i="1"/>
  <c r="V3436" i="1" s="1"/>
  <c r="Y3436" i="1"/>
  <c r="W3429" i="1"/>
  <c r="Y3423" i="1"/>
  <c r="L3423" i="1"/>
  <c r="Y3414" i="1"/>
  <c r="Y3413" i="1"/>
  <c r="V3411" i="1"/>
  <c r="U3404" i="1"/>
  <c r="V3404" i="1" s="1"/>
  <c r="Y3404" i="1"/>
  <c r="Y3399" i="1"/>
  <c r="Q3397" i="1"/>
  <c r="R3397" i="1"/>
  <c r="S3397" i="1" s="1"/>
  <c r="T3397" i="1" s="1"/>
  <c r="Y3391" i="1"/>
  <c r="Q3389" i="1"/>
  <c r="R3389" i="1"/>
  <c r="S3389" i="1" s="1"/>
  <c r="T3389" i="1" s="1"/>
  <c r="Y3383" i="1"/>
  <c r="Q3381" i="1"/>
  <c r="R3381" i="1"/>
  <c r="S3381" i="1" s="1"/>
  <c r="T3381" i="1" s="1"/>
  <c r="Y3375" i="1"/>
  <c r="Q3373" i="1"/>
  <c r="R3373" i="1"/>
  <c r="S3373" i="1" s="1"/>
  <c r="T3373" i="1" s="1"/>
  <c r="X3366" i="1"/>
  <c r="W3359" i="1"/>
  <c r="Y3353" i="1"/>
  <c r="Q3349" i="1"/>
  <c r="R3349" i="1"/>
  <c r="S3349" i="1" s="1"/>
  <c r="T3349" i="1" s="1"/>
  <c r="Y3343" i="1"/>
  <c r="U3343" i="1"/>
  <c r="V3343" i="1" s="1"/>
  <c r="Y3321" i="1"/>
  <c r="Q3317" i="1"/>
  <c r="R3317" i="1"/>
  <c r="S3317" i="1" s="1"/>
  <c r="T3317" i="1" s="1"/>
  <c r="Y3311" i="1"/>
  <c r="U3311" i="1"/>
  <c r="V3311" i="1" s="1"/>
  <c r="Y3289" i="1"/>
  <c r="Q3285" i="1"/>
  <c r="R3285" i="1"/>
  <c r="S3285" i="1" s="1"/>
  <c r="T3285" i="1" s="1"/>
  <c r="Q3278" i="1"/>
  <c r="R3278" i="1"/>
  <c r="S3278" i="1" s="1"/>
  <c r="T3278" i="1" s="1"/>
  <c r="Q3268" i="1"/>
  <c r="R3268" i="1"/>
  <c r="S3268" i="1" s="1"/>
  <c r="T3268" i="1" s="1"/>
  <c r="Y3265" i="1"/>
  <c r="U3265" i="1"/>
  <c r="V3265" i="1" s="1"/>
  <c r="L3255" i="1"/>
  <c r="Q3253" i="1"/>
  <c r="R3253" i="1"/>
  <c r="S3253" i="1" s="1"/>
  <c r="T3253" i="1" s="1"/>
  <c r="Y3240" i="1"/>
  <c r="U3240" i="1"/>
  <c r="V3240" i="1" s="1"/>
  <c r="Q3214" i="1"/>
  <c r="R3214" i="1"/>
  <c r="S3214" i="1" s="1"/>
  <c r="T3214" i="1" s="1"/>
  <c r="Q3204" i="1"/>
  <c r="R3204" i="1"/>
  <c r="S3204" i="1" s="1"/>
  <c r="T3204" i="1" s="1"/>
  <c r="U3177" i="1"/>
  <c r="V3177" i="1" s="1"/>
  <c r="Y3176" i="1"/>
  <c r="U3176" i="1"/>
  <c r="V3176" i="1" s="1"/>
  <c r="Q3166" i="1"/>
  <c r="R3166" i="1"/>
  <c r="S3166" i="1" s="1"/>
  <c r="T3166" i="1" s="1"/>
  <c r="L3159" i="1"/>
  <c r="Q3157" i="1"/>
  <c r="R3157" i="1"/>
  <c r="S3157" i="1" s="1"/>
  <c r="T3157" i="1" s="1"/>
  <c r="L3111" i="1"/>
  <c r="X3105" i="1"/>
  <c r="U3097" i="1"/>
  <c r="V3097" i="1" s="1"/>
  <c r="Y3096" i="1"/>
  <c r="U3096" i="1"/>
  <c r="V3096" i="1" s="1"/>
  <c r="Q3086" i="1"/>
  <c r="R3086" i="1"/>
  <c r="S3086" i="1" s="1"/>
  <c r="T3086" i="1" s="1"/>
  <c r="Q3085" i="1"/>
  <c r="R3085" i="1"/>
  <c r="S3085" i="1" s="1"/>
  <c r="T3085" i="1" s="1"/>
  <c r="U3065" i="1"/>
  <c r="V3065" i="1" s="1"/>
  <c r="Y3064" i="1"/>
  <c r="U3064" i="1"/>
  <c r="V3064" i="1" s="1"/>
  <c r="Q3054" i="1"/>
  <c r="R3054" i="1"/>
  <c r="S3054" i="1" s="1"/>
  <c r="T3054" i="1" s="1"/>
  <c r="Q3053" i="1"/>
  <c r="R3053" i="1"/>
  <c r="S3053" i="1" s="1"/>
  <c r="T3053" i="1" s="1"/>
  <c r="U3033" i="1"/>
  <c r="V3033" i="1" s="1"/>
  <c r="Y3032" i="1"/>
  <c r="U3032" i="1"/>
  <c r="V3032" i="1" s="1"/>
  <c r="Y3015" i="1"/>
  <c r="U3015" i="1"/>
  <c r="V3015" i="1" s="1"/>
  <c r="W3015" i="1"/>
  <c r="U2997" i="1"/>
  <c r="V2997" i="1" s="1"/>
  <c r="X2997" i="1"/>
  <c r="X2969" i="1"/>
  <c r="Y2969" i="1"/>
  <c r="Y2956" i="1"/>
  <c r="U2956" i="1"/>
  <c r="V2956" i="1" s="1"/>
  <c r="W2956" i="1"/>
  <c r="X2937" i="1"/>
  <c r="Y2937" i="1"/>
  <c r="Q2916" i="1"/>
  <c r="R2916" i="1"/>
  <c r="S2916" i="1" s="1"/>
  <c r="T2916" i="1" s="1"/>
  <c r="L2879" i="1"/>
  <c r="X2873" i="1"/>
  <c r="Y2873" i="1"/>
  <c r="Q2836" i="1"/>
  <c r="R2836" i="1"/>
  <c r="S2836" i="1" s="1"/>
  <c r="T2836" i="1" s="1"/>
  <c r="R2809" i="1"/>
  <c r="S2809" i="1" s="1"/>
  <c r="T2809" i="1" s="1"/>
  <c r="Q2809" i="1"/>
  <c r="R2792" i="1"/>
  <c r="S2792" i="1" s="1"/>
  <c r="T2792" i="1" s="1"/>
  <c r="Q2792" i="1"/>
  <c r="W3549" i="1"/>
  <c r="Q3388" i="1"/>
  <c r="R3388" i="1"/>
  <c r="S3388" i="1" s="1"/>
  <c r="T3388" i="1" s="1"/>
  <c r="X3577" i="1"/>
  <c r="W3568" i="1"/>
  <c r="L3564" i="1"/>
  <c r="X3561" i="1"/>
  <c r="V3551" i="1"/>
  <c r="Q3481" i="1"/>
  <c r="W3469" i="1"/>
  <c r="Y3571" i="1"/>
  <c r="Y3563" i="1"/>
  <c r="Y3547" i="1"/>
  <c r="U3576" i="1"/>
  <c r="V3576" i="1" s="1"/>
  <c r="U3560" i="1"/>
  <c r="V3560" i="1" s="1"/>
  <c r="R3535" i="1"/>
  <c r="S3535" i="1" s="1"/>
  <c r="T3535" i="1" s="1"/>
  <c r="V3533" i="1"/>
  <c r="Y3531" i="1"/>
  <c r="W3526" i="1"/>
  <c r="W3523" i="1"/>
  <c r="U3522" i="1"/>
  <c r="V3522" i="1" s="1"/>
  <c r="Y3519" i="1"/>
  <c r="V3518" i="1"/>
  <c r="Y3516" i="1"/>
  <c r="Y3512" i="1"/>
  <c r="V3511" i="1"/>
  <c r="Y3505" i="1"/>
  <c r="R3504" i="1"/>
  <c r="S3504" i="1" s="1"/>
  <c r="T3504" i="1" s="1"/>
  <c r="L3503" i="1"/>
  <c r="W3501" i="1"/>
  <c r="V3497" i="1"/>
  <c r="L3497" i="1"/>
  <c r="R3493" i="1"/>
  <c r="S3493" i="1" s="1"/>
  <c r="T3493" i="1" s="1"/>
  <c r="W3492" i="1"/>
  <c r="W3490" i="1"/>
  <c r="U3488" i="1"/>
  <c r="V3488" i="1" s="1"/>
  <c r="Y3481" i="1"/>
  <c r="R3480" i="1"/>
  <c r="S3480" i="1" s="1"/>
  <c r="T3480" i="1" s="1"/>
  <c r="L3479" i="1"/>
  <c r="W3477" i="1"/>
  <c r="Y3472" i="1"/>
  <c r="V3471" i="1"/>
  <c r="W3464" i="1"/>
  <c r="Q3462" i="1"/>
  <c r="U3461" i="1"/>
  <c r="V3461" i="1" s="1"/>
  <c r="W3460" i="1"/>
  <c r="L3460" i="1"/>
  <c r="R3456" i="1"/>
  <c r="S3456" i="1" s="1"/>
  <c r="T3456" i="1" s="1"/>
  <c r="Y3449" i="1"/>
  <c r="Y3448" i="1"/>
  <c r="U3448" i="1"/>
  <c r="V3448" i="1" s="1"/>
  <c r="V3447" i="1"/>
  <c r="Q3445" i="1"/>
  <c r="R3445" i="1"/>
  <c r="S3445" i="1" s="1"/>
  <c r="T3445" i="1" s="1"/>
  <c r="V3438" i="1"/>
  <c r="W3432" i="1"/>
  <c r="Q3430" i="1"/>
  <c r="U3429" i="1"/>
  <c r="V3429" i="1" s="1"/>
  <c r="W3428" i="1"/>
  <c r="L3428" i="1"/>
  <c r="R3424" i="1"/>
  <c r="S3424" i="1" s="1"/>
  <c r="T3424" i="1" s="1"/>
  <c r="Y3417" i="1"/>
  <c r="Y3416" i="1"/>
  <c r="U3416" i="1"/>
  <c r="V3416" i="1" s="1"/>
  <c r="V3415" i="1"/>
  <c r="Q3413" i="1"/>
  <c r="R3413" i="1"/>
  <c r="S3413" i="1" s="1"/>
  <c r="T3413" i="1" s="1"/>
  <c r="V3406" i="1"/>
  <c r="Q3401" i="1"/>
  <c r="X3398" i="1"/>
  <c r="R3395" i="1"/>
  <c r="S3395" i="1" s="1"/>
  <c r="T3395" i="1" s="1"/>
  <c r="Q3393" i="1"/>
  <c r="X3390" i="1"/>
  <c r="R3387" i="1"/>
  <c r="S3387" i="1" s="1"/>
  <c r="T3387" i="1" s="1"/>
  <c r="Q3385" i="1"/>
  <c r="X3382" i="1"/>
  <c r="R3379" i="1"/>
  <c r="S3379" i="1" s="1"/>
  <c r="T3379" i="1" s="1"/>
  <c r="Q3377" i="1"/>
  <c r="X3374" i="1"/>
  <c r="R3371" i="1"/>
  <c r="S3371" i="1" s="1"/>
  <c r="T3371" i="1" s="1"/>
  <c r="W3367" i="1"/>
  <c r="Y3360" i="1"/>
  <c r="U3360" i="1"/>
  <c r="V3360" i="1" s="1"/>
  <c r="V3359" i="1"/>
  <c r="V3358" i="1"/>
  <c r="Q3356" i="1"/>
  <c r="R3356" i="1"/>
  <c r="S3356" i="1" s="1"/>
  <c r="T3356" i="1" s="1"/>
  <c r="X3353" i="1"/>
  <c r="L3343" i="1"/>
  <c r="Q3342" i="1"/>
  <c r="R3342" i="1"/>
  <c r="S3342" i="1" s="1"/>
  <c r="T3342" i="1" s="1"/>
  <c r="Y3336" i="1"/>
  <c r="U3336" i="1"/>
  <c r="V3336" i="1" s="1"/>
  <c r="W3327" i="1"/>
  <c r="V3326" i="1"/>
  <c r="Q3324" i="1"/>
  <c r="R3324" i="1"/>
  <c r="S3324" i="1" s="1"/>
  <c r="T3324" i="1" s="1"/>
  <c r="X3321" i="1"/>
  <c r="L3311" i="1"/>
  <c r="Q3310" i="1"/>
  <c r="R3310" i="1"/>
  <c r="S3310" i="1" s="1"/>
  <c r="T3310" i="1" s="1"/>
  <c r="Y3304" i="1"/>
  <c r="U3304" i="1"/>
  <c r="V3304" i="1" s="1"/>
  <c r="W3295" i="1"/>
  <c r="V3294" i="1"/>
  <c r="Q3292" i="1"/>
  <c r="R3292" i="1"/>
  <c r="S3292" i="1" s="1"/>
  <c r="T3292" i="1" s="1"/>
  <c r="X3289" i="1"/>
  <c r="L3279" i="1"/>
  <c r="Q3277" i="1"/>
  <c r="R3277" i="1"/>
  <c r="S3277" i="1" s="1"/>
  <c r="T3277" i="1" s="1"/>
  <c r="W3272" i="1"/>
  <c r="Y3264" i="1"/>
  <c r="U3264" i="1"/>
  <c r="V3264" i="1" s="1"/>
  <c r="Q3250" i="1"/>
  <c r="Q3238" i="1"/>
  <c r="R3238" i="1"/>
  <c r="S3238" i="1" s="1"/>
  <c r="T3238" i="1" s="1"/>
  <c r="X3233" i="1"/>
  <c r="Q3228" i="1"/>
  <c r="R3228" i="1"/>
  <c r="S3228" i="1" s="1"/>
  <c r="T3228" i="1" s="1"/>
  <c r="Y3225" i="1"/>
  <c r="U3225" i="1"/>
  <c r="V3225" i="1" s="1"/>
  <c r="L3215" i="1"/>
  <c r="Q3213" i="1"/>
  <c r="R3213" i="1"/>
  <c r="S3213" i="1" s="1"/>
  <c r="T3213" i="1" s="1"/>
  <c r="W3208" i="1"/>
  <c r="U3185" i="1"/>
  <c r="V3185" i="1" s="1"/>
  <c r="Y3184" i="1"/>
  <c r="U3184" i="1"/>
  <c r="V3184" i="1" s="1"/>
  <c r="Q3174" i="1"/>
  <c r="R3174" i="1"/>
  <c r="S3174" i="1" s="1"/>
  <c r="T3174" i="1" s="1"/>
  <c r="L3167" i="1"/>
  <c r="Q3165" i="1"/>
  <c r="R3165" i="1"/>
  <c r="S3165" i="1" s="1"/>
  <c r="T3165" i="1" s="1"/>
  <c r="X3153" i="1"/>
  <c r="Q3148" i="1"/>
  <c r="R3148" i="1"/>
  <c r="S3148" i="1" s="1"/>
  <c r="T3148" i="1" s="1"/>
  <c r="W3144" i="1"/>
  <c r="U3129" i="1"/>
  <c r="V3129" i="1" s="1"/>
  <c r="Y3128" i="1"/>
  <c r="U3128" i="1"/>
  <c r="V3128" i="1" s="1"/>
  <c r="V3127" i="1"/>
  <c r="Q3118" i="1"/>
  <c r="R3118" i="1"/>
  <c r="S3118" i="1" s="1"/>
  <c r="T3118" i="1" s="1"/>
  <c r="Q3117" i="1"/>
  <c r="R3117" i="1"/>
  <c r="S3117" i="1" s="1"/>
  <c r="T3117" i="1" s="1"/>
  <c r="Q3108" i="1"/>
  <c r="R3108" i="1"/>
  <c r="S3108" i="1" s="1"/>
  <c r="T3108" i="1" s="1"/>
  <c r="L3087" i="1"/>
  <c r="X3081" i="1"/>
  <c r="W3080" i="1"/>
  <c r="L3055" i="1"/>
  <c r="X3049" i="1"/>
  <c r="W3048" i="1"/>
  <c r="Q3044" i="1"/>
  <c r="R3044" i="1"/>
  <c r="S3044" i="1" s="1"/>
  <c r="T3044" i="1" s="1"/>
  <c r="Q3022" i="1"/>
  <c r="R3022" i="1"/>
  <c r="S3022" i="1" s="1"/>
  <c r="T3022" i="1" s="1"/>
  <c r="Q3021" i="1"/>
  <c r="R3021" i="1"/>
  <c r="S3021" i="1" s="1"/>
  <c r="T3021" i="1" s="1"/>
  <c r="L2991" i="1"/>
  <c r="Q2900" i="1"/>
  <c r="R2900" i="1"/>
  <c r="S2900" i="1" s="1"/>
  <c r="T2900" i="1" s="1"/>
  <c r="X3558" i="1"/>
  <c r="W3557" i="1"/>
  <c r="V3540" i="1"/>
  <c r="Y3484" i="1"/>
  <c r="Q3380" i="1"/>
  <c r="R3380" i="1"/>
  <c r="S3380" i="1" s="1"/>
  <c r="T3380" i="1" s="1"/>
  <c r="V3559" i="1"/>
  <c r="U3542" i="1"/>
  <c r="V3542" i="1" s="1"/>
  <c r="U3569" i="1"/>
  <c r="V3569" i="1" s="1"/>
  <c r="V3562" i="1"/>
  <c r="U3553" i="1"/>
  <c r="V3553" i="1" s="1"/>
  <c r="U3545" i="1"/>
  <c r="V3545" i="1" s="1"/>
  <c r="U3537" i="1"/>
  <c r="V3537" i="1" s="1"/>
  <c r="U3515" i="1"/>
  <c r="V3515" i="1" s="1"/>
  <c r="L3514" i="1"/>
  <c r="Q3484" i="1"/>
  <c r="U3477" i="1"/>
  <c r="V3477" i="1" s="1"/>
  <c r="Q3465" i="1"/>
  <c r="L3463" i="1"/>
  <c r="W3455" i="1"/>
  <c r="X3449" i="1"/>
  <c r="U3444" i="1"/>
  <c r="V3444" i="1" s="1"/>
  <c r="Y3444" i="1"/>
  <c r="W3437" i="1"/>
  <c r="Q3433" i="1"/>
  <c r="L3431" i="1"/>
  <c r="W3423" i="1"/>
  <c r="X3417" i="1"/>
  <c r="U3412" i="1"/>
  <c r="V3412" i="1" s="1"/>
  <c r="Y3412" i="1"/>
  <c r="W3405" i="1"/>
  <c r="W3399" i="1"/>
  <c r="W3391" i="1"/>
  <c r="W3383" i="1"/>
  <c r="W3375" i="1"/>
  <c r="Y3368" i="1"/>
  <c r="U3368" i="1"/>
  <c r="V3368" i="1" s="1"/>
  <c r="V3367" i="1"/>
  <c r="W3365" i="1"/>
  <c r="Q3341" i="1"/>
  <c r="R3341" i="1"/>
  <c r="S3341" i="1" s="1"/>
  <c r="T3341" i="1" s="1"/>
  <c r="R3339" i="1"/>
  <c r="S3339" i="1" s="1"/>
  <c r="T3339" i="1" s="1"/>
  <c r="Y3335" i="1"/>
  <c r="U3335" i="1"/>
  <c r="V3335" i="1" s="1"/>
  <c r="Q3309" i="1"/>
  <c r="R3309" i="1"/>
  <c r="S3309" i="1" s="1"/>
  <c r="T3309" i="1" s="1"/>
  <c r="R3307" i="1"/>
  <c r="S3307" i="1" s="1"/>
  <c r="T3307" i="1" s="1"/>
  <c r="Y3303" i="1"/>
  <c r="U3303" i="1"/>
  <c r="V3303" i="1" s="1"/>
  <c r="Q3262" i="1"/>
  <c r="R3262" i="1"/>
  <c r="S3262" i="1" s="1"/>
  <c r="T3262" i="1" s="1"/>
  <c r="Q3252" i="1"/>
  <c r="R3252" i="1"/>
  <c r="S3252" i="1" s="1"/>
  <c r="T3252" i="1" s="1"/>
  <c r="Y3249" i="1"/>
  <c r="U3249" i="1"/>
  <c r="V3249" i="1" s="1"/>
  <c r="L3239" i="1"/>
  <c r="Q3237" i="1"/>
  <c r="R3237" i="1"/>
  <c r="S3237" i="1" s="1"/>
  <c r="T3237" i="1" s="1"/>
  <c r="Y3224" i="1"/>
  <c r="U3224" i="1"/>
  <c r="V3224" i="1" s="1"/>
  <c r="Y3192" i="1"/>
  <c r="U3192" i="1"/>
  <c r="V3192" i="1" s="1"/>
  <c r="Q3182" i="1"/>
  <c r="R3182" i="1"/>
  <c r="S3182" i="1" s="1"/>
  <c r="T3182" i="1" s="1"/>
  <c r="L3175" i="1"/>
  <c r="Q3173" i="1"/>
  <c r="R3173" i="1"/>
  <c r="S3173" i="1" s="1"/>
  <c r="T3173" i="1" s="1"/>
  <c r="Q3156" i="1"/>
  <c r="R3156" i="1"/>
  <c r="S3156" i="1" s="1"/>
  <c r="T3156" i="1" s="1"/>
  <c r="L3119" i="1"/>
  <c r="X3113" i="1"/>
  <c r="Q3094" i="1"/>
  <c r="R3094" i="1"/>
  <c r="S3094" i="1" s="1"/>
  <c r="T3094" i="1" s="1"/>
  <c r="Q3093" i="1"/>
  <c r="R3093" i="1"/>
  <c r="S3093" i="1" s="1"/>
  <c r="T3093" i="1" s="1"/>
  <c r="Y3072" i="1"/>
  <c r="U3072" i="1"/>
  <c r="V3072" i="1" s="1"/>
  <c r="Q3062" i="1"/>
  <c r="R3062" i="1"/>
  <c r="S3062" i="1" s="1"/>
  <c r="T3062" i="1" s="1"/>
  <c r="Q3061" i="1"/>
  <c r="R3061" i="1"/>
  <c r="S3061" i="1" s="1"/>
  <c r="T3061" i="1" s="1"/>
  <c r="Y3040" i="1"/>
  <c r="U3040" i="1"/>
  <c r="V3040" i="1" s="1"/>
  <c r="Q3030" i="1"/>
  <c r="R3030" i="1"/>
  <c r="S3030" i="1" s="1"/>
  <c r="T3030" i="1" s="1"/>
  <c r="Q3029" i="1"/>
  <c r="R3029" i="1"/>
  <c r="S3029" i="1" s="1"/>
  <c r="T3029" i="1" s="1"/>
  <c r="L3023" i="1"/>
  <c r="L3013" i="1"/>
  <c r="U3006" i="1"/>
  <c r="V3006" i="1" s="1"/>
  <c r="W3006" i="1"/>
  <c r="U3004" i="1"/>
  <c r="V3004" i="1" s="1"/>
  <c r="W3004" i="1"/>
  <c r="U3002" i="1"/>
  <c r="V3002" i="1" s="1"/>
  <c r="W3002" i="1"/>
  <c r="L2985" i="1"/>
  <c r="Q2963" i="1"/>
  <c r="R2963" i="1"/>
  <c r="S2963" i="1" s="1"/>
  <c r="T2963" i="1" s="1"/>
  <c r="X2945" i="1"/>
  <c r="Y2945" i="1"/>
  <c r="U2928" i="1"/>
  <c r="V2928" i="1" s="1"/>
  <c r="W2928" i="1"/>
  <c r="Y2928" i="1"/>
  <c r="Y2918" i="1"/>
  <c r="U2918" i="1"/>
  <c r="V2918" i="1" s="1"/>
  <c r="W2918" i="1"/>
  <c r="Q2767" i="1"/>
  <c r="R2767" i="1"/>
  <c r="S2767" i="1" s="1"/>
  <c r="T2767" i="1" s="1"/>
  <c r="Y3528" i="1"/>
  <c r="L3407" i="1"/>
  <c r="V3570" i="1"/>
  <c r="V3554" i="1"/>
  <c r="V3546" i="1"/>
  <c r="V3538" i="1"/>
  <c r="Y3535" i="1"/>
  <c r="V3534" i="1"/>
  <c r="V3531" i="1"/>
  <c r="U3527" i="1"/>
  <c r="V3527" i="1" s="1"/>
  <c r="U3523" i="1"/>
  <c r="V3523" i="1" s="1"/>
  <c r="W3519" i="1"/>
  <c r="Y3504" i="1"/>
  <c r="W3496" i="1"/>
  <c r="Y3493" i="1"/>
  <c r="Y3489" i="1"/>
  <c r="L3487" i="1"/>
  <c r="W3485" i="1"/>
  <c r="Y3480" i="1"/>
  <c r="Y3467" i="1"/>
  <c r="Y3456" i="1"/>
  <c r="U3456" i="1"/>
  <c r="V3456" i="1" s="1"/>
  <c r="V3455" i="1"/>
  <c r="Q3453" i="1"/>
  <c r="R3453" i="1"/>
  <c r="S3453" i="1" s="1"/>
  <c r="T3453" i="1" s="1"/>
  <c r="V3446" i="1"/>
  <c r="W3440" i="1"/>
  <c r="Q3438" i="1"/>
  <c r="U3437" i="1"/>
  <c r="V3437" i="1" s="1"/>
  <c r="W3436" i="1"/>
  <c r="Q3436" i="1"/>
  <c r="R3436" i="1"/>
  <c r="S3436" i="1" s="1"/>
  <c r="T3436" i="1" s="1"/>
  <c r="Y3424" i="1"/>
  <c r="U3424" i="1"/>
  <c r="V3424" i="1" s="1"/>
  <c r="V3423" i="1"/>
  <c r="Q3421" i="1"/>
  <c r="R3421" i="1"/>
  <c r="S3421" i="1" s="1"/>
  <c r="T3421" i="1" s="1"/>
  <c r="V3414" i="1"/>
  <c r="W3408" i="1"/>
  <c r="Q3406" i="1"/>
  <c r="U3405" i="1"/>
  <c r="V3405" i="1" s="1"/>
  <c r="W3404" i="1"/>
  <c r="Q3404" i="1"/>
  <c r="R3404" i="1"/>
  <c r="S3404" i="1" s="1"/>
  <c r="T3404" i="1" s="1"/>
  <c r="Y3400" i="1"/>
  <c r="U3400" i="1"/>
  <c r="V3400" i="1" s="1"/>
  <c r="V3399" i="1"/>
  <c r="W3397" i="1"/>
  <c r="Y3392" i="1"/>
  <c r="U3392" i="1"/>
  <c r="V3392" i="1" s="1"/>
  <c r="V3391" i="1"/>
  <c r="V3390" i="1"/>
  <c r="W3389" i="1"/>
  <c r="Y3384" i="1"/>
  <c r="U3384" i="1"/>
  <c r="V3384" i="1" s="1"/>
  <c r="V3383" i="1"/>
  <c r="V3382" i="1"/>
  <c r="W3381" i="1"/>
  <c r="Y3376" i="1"/>
  <c r="U3376" i="1"/>
  <c r="V3376" i="1" s="1"/>
  <c r="V3375" i="1"/>
  <c r="V3374" i="1"/>
  <c r="W3373" i="1"/>
  <c r="U3366" i="1"/>
  <c r="V3366" i="1" s="1"/>
  <c r="U3365" i="1"/>
  <c r="V3365" i="1" s="1"/>
  <c r="L3364" i="1"/>
  <c r="Y3361" i="1"/>
  <c r="W3351" i="1"/>
  <c r="V3350" i="1"/>
  <c r="X3345" i="1"/>
  <c r="L3335" i="1"/>
  <c r="Q3334" i="1"/>
  <c r="R3334" i="1"/>
  <c r="S3334" i="1" s="1"/>
  <c r="T3334" i="1" s="1"/>
  <c r="Y3328" i="1"/>
  <c r="U3328" i="1"/>
  <c r="V3328" i="1" s="1"/>
  <c r="W3319" i="1"/>
  <c r="V3318" i="1"/>
  <c r="Q3316" i="1"/>
  <c r="R3316" i="1"/>
  <c r="S3316" i="1" s="1"/>
  <c r="T3316" i="1" s="1"/>
  <c r="X3313" i="1"/>
  <c r="L3303" i="1"/>
  <c r="Q3302" i="1"/>
  <c r="R3302" i="1"/>
  <c r="S3302" i="1" s="1"/>
  <c r="T3302" i="1" s="1"/>
  <c r="Y3296" i="1"/>
  <c r="U3296" i="1"/>
  <c r="V3296" i="1" s="1"/>
  <c r="W3287" i="1"/>
  <c r="V3286" i="1"/>
  <c r="Q3284" i="1"/>
  <c r="R3284" i="1"/>
  <c r="S3284" i="1" s="1"/>
  <c r="T3284" i="1" s="1"/>
  <c r="X3281" i="1"/>
  <c r="Q3276" i="1"/>
  <c r="R3276" i="1"/>
  <c r="S3276" i="1" s="1"/>
  <c r="T3276" i="1" s="1"/>
  <c r="Y3273" i="1"/>
  <c r="U3273" i="1"/>
  <c r="V3273" i="1" s="1"/>
  <c r="L3263" i="1"/>
  <c r="Q3261" i="1"/>
  <c r="R3261" i="1"/>
  <c r="S3261" i="1" s="1"/>
  <c r="T3261" i="1" s="1"/>
  <c r="W3256" i="1"/>
  <c r="Y3248" i="1"/>
  <c r="U3248" i="1"/>
  <c r="V3248" i="1" s="1"/>
  <c r="Q3234" i="1"/>
  <c r="Q3222" i="1"/>
  <c r="R3222" i="1"/>
  <c r="S3222" i="1" s="1"/>
  <c r="T3222" i="1" s="1"/>
  <c r="X3217" i="1"/>
  <c r="Q3212" i="1"/>
  <c r="R3212" i="1"/>
  <c r="S3212" i="1" s="1"/>
  <c r="T3212" i="1" s="1"/>
  <c r="Y3209" i="1"/>
  <c r="U3209" i="1"/>
  <c r="V3209" i="1" s="1"/>
  <c r="U3201" i="1"/>
  <c r="V3201" i="1" s="1"/>
  <c r="Y3200" i="1"/>
  <c r="U3200" i="1"/>
  <c r="V3200" i="1" s="1"/>
  <c r="Q3190" i="1"/>
  <c r="R3190" i="1"/>
  <c r="S3190" i="1" s="1"/>
  <c r="T3190" i="1" s="1"/>
  <c r="L3183" i="1"/>
  <c r="Q3181" i="1"/>
  <c r="R3181" i="1"/>
  <c r="S3181" i="1" s="1"/>
  <c r="T3181" i="1" s="1"/>
  <c r="X3169" i="1"/>
  <c r="Q3164" i="1"/>
  <c r="R3164" i="1"/>
  <c r="S3164" i="1" s="1"/>
  <c r="T3164" i="1" s="1"/>
  <c r="W3160" i="1"/>
  <c r="U3137" i="1"/>
  <c r="V3137" i="1" s="1"/>
  <c r="Y3136" i="1"/>
  <c r="U3136" i="1"/>
  <c r="V3136" i="1" s="1"/>
  <c r="V3135" i="1"/>
  <c r="Q3126" i="1"/>
  <c r="R3126" i="1"/>
  <c r="S3126" i="1" s="1"/>
  <c r="T3126" i="1" s="1"/>
  <c r="Q3125" i="1"/>
  <c r="R3125" i="1"/>
  <c r="S3125" i="1" s="1"/>
  <c r="T3125" i="1" s="1"/>
  <c r="Q3116" i="1"/>
  <c r="R3116" i="1"/>
  <c r="S3116" i="1" s="1"/>
  <c r="T3116" i="1" s="1"/>
  <c r="U3105" i="1"/>
  <c r="V3105" i="1" s="1"/>
  <c r="Y3104" i="1"/>
  <c r="U3104" i="1"/>
  <c r="V3104" i="1" s="1"/>
  <c r="V3103" i="1"/>
  <c r="L3095" i="1"/>
  <c r="X3089" i="1"/>
  <c r="W3088" i="1"/>
  <c r="Q3084" i="1"/>
  <c r="R3084" i="1"/>
  <c r="S3084" i="1" s="1"/>
  <c r="T3084" i="1" s="1"/>
  <c r="L3063" i="1"/>
  <c r="X3057" i="1"/>
  <c r="W3056" i="1"/>
  <c r="Q3052" i="1"/>
  <c r="R3052" i="1"/>
  <c r="S3052" i="1" s="1"/>
  <c r="T3052" i="1" s="1"/>
  <c r="L3031" i="1"/>
  <c r="X3025" i="1"/>
  <c r="W3024" i="1"/>
  <c r="Q3016" i="1"/>
  <c r="R3016" i="1"/>
  <c r="S3016" i="1" s="1"/>
  <c r="T3016" i="1" s="1"/>
  <c r="L3011" i="1"/>
  <c r="V3011" i="1"/>
  <c r="L2951" i="1"/>
  <c r="Q2921" i="1"/>
  <c r="R2921" i="1"/>
  <c r="S2921" i="1" s="1"/>
  <c r="T2921" i="1" s="1"/>
  <c r="R2881" i="1"/>
  <c r="S2881" i="1" s="1"/>
  <c r="T2881" i="1" s="1"/>
  <c r="Q2881" i="1"/>
  <c r="L2846" i="1"/>
  <c r="V2846" i="1"/>
  <c r="Y2840" i="1"/>
  <c r="U2840" i="1"/>
  <c r="V2840" i="1" s="1"/>
  <c r="W2840" i="1"/>
  <c r="L2801" i="1"/>
  <c r="V2801" i="1"/>
  <c r="U3279" i="1"/>
  <c r="V3279" i="1" s="1"/>
  <c r="U3271" i="1"/>
  <c r="V3271" i="1" s="1"/>
  <c r="U3263" i="1"/>
  <c r="V3263" i="1" s="1"/>
  <c r="U3255" i="1"/>
  <c r="V3255" i="1" s="1"/>
  <c r="U3247" i="1"/>
  <c r="V3247" i="1" s="1"/>
  <c r="U3239" i="1"/>
  <c r="V3239" i="1" s="1"/>
  <c r="U3231" i="1"/>
  <c r="V3231" i="1" s="1"/>
  <c r="U3223" i="1"/>
  <c r="V3223" i="1" s="1"/>
  <c r="U3215" i="1"/>
  <c r="V3215" i="1" s="1"/>
  <c r="U3207" i="1"/>
  <c r="V3207" i="1" s="1"/>
  <c r="U3199" i="1"/>
  <c r="V3199" i="1" s="1"/>
  <c r="U3191" i="1"/>
  <c r="V3191" i="1" s="1"/>
  <c r="U3183" i="1"/>
  <c r="V3183" i="1" s="1"/>
  <c r="U3175" i="1"/>
  <c r="V3175" i="1" s="1"/>
  <c r="U3167" i="1"/>
  <c r="V3167" i="1" s="1"/>
  <c r="U3159" i="1"/>
  <c r="V3159" i="1" s="1"/>
  <c r="U3151" i="1"/>
  <c r="V3151" i="1" s="1"/>
  <c r="U3143" i="1"/>
  <c r="V3143" i="1" s="1"/>
  <c r="L3015" i="1"/>
  <c r="Q3014" i="1"/>
  <c r="Q3012" i="1"/>
  <c r="L3009" i="1"/>
  <c r="U2998" i="1"/>
  <c r="V2998" i="1" s="1"/>
  <c r="L2998" i="1"/>
  <c r="Y2997" i="1"/>
  <c r="U2995" i="1"/>
  <c r="V2995" i="1" s="1"/>
  <c r="R2981" i="1"/>
  <c r="S2981" i="1" s="1"/>
  <c r="T2981" i="1" s="1"/>
  <c r="R2979" i="1"/>
  <c r="S2979" i="1" s="1"/>
  <c r="T2979" i="1" s="1"/>
  <c r="W2976" i="1"/>
  <c r="Y2975" i="1"/>
  <c r="U2975" i="1"/>
  <c r="V2975" i="1" s="1"/>
  <c r="U2969" i="1"/>
  <c r="V2969" i="1" s="1"/>
  <c r="U2958" i="1"/>
  <c r="V2958" i="1" s="1"/>
  <c r="R2953" i="1"/>
  <c r="S2953" i="1" s="1"/>
  <c r="T2953" i="1" s="1"/>
  <c r="W2952" i="1"/>
  <c r="U2948" i="1"/>
  <c r="V2948" i="1" s="1"/>
  <c r="Q2948" i="1"/>
  <c r="R2948" i="1"/>
  <c r="S2948" i="1" s="1"/>
  <c r="T2948" i="1" s="1"/>
  <c r="U2945" i="1"/>
  <c r="V2945" i="1" s="1"/>
  <c r="U2942" i="1"/>
  <c r="V2942" i="1" s="1"/>
  <c r="V2941" i="1"/>
  <c r="U2937" i="1"/>
  <c r="V2937" i="1" s="1"/>
  <c r="U2936" i="1"/>
  <c r="V2936" i="1" s="1"/>
  <c r="Y2927" i="1"/>
  <c r="U2927" i="1"/>
  <c r="V2927" i="1" s="1"/>
  <c r="Q2924" i="1"/>
  <c r="R2924" i="1"/>
  <c r="S2924" i="1" s="1"/>
  <c r="T2924" i="1" s="1"/>
  <c r="Y2921" i="1"/>
  <c r="L2919" i="1"/>
  <c r="Q2918" i="1"/>
  <c r="R2918" i="1"/>
  <c r="S2918" i="1" s="1"/>
  <c r="T2918" i="1" s="1"/>
  <c r="Y2912" i="1"/>
  <c r="Q2909" i="1"/>
  <c r="R2909" i="1"/>
  <c r="S2909" i="1" s="1"/>
  <c r="T2909" i="1" s="1"/>
  <c r="U2905" i="1"/>
  <c r="V2905" i="1" s="1"/>
  <c r="Y2903" i="1"/>
  <c r="U2903" i="1"/>
  <c r="V2903" i="1" s="1"/>
  <c r="Q2897" i="1"/>
  <c r="Q2877" i="1"/>
  <c r="R2877" i="1"/>
  <c r="S2877" i="1" s="1"/>
  <c r="T2877" i="1" s="1"/>
  <c r="U2873" i="1"/>
  <c r="V2873" i="1" s="1"/>
  <c r="Y2871" i="1"/>
  <c r="U2871" i="1"/>
  <c r="V2871" i="1" s="1"/>
  <c r="Q2865" i="1"/>
  <c r="U2841" i="1"/>
  <c r="V2841" i="1" s="1"/>
  <c r="Y2839" i="1"/>
  <c r="U2839" i="1"/>
  <c r="V2839" i="1" s="1"/>
  <c r="Q2833" i="1"/>
  <c r="Y2817" i="1"/>
  <c r="R2811" i="1"/>
  <c r="S2811" i="1" s="1"/>
  <c r="T2811" i="1" s="1"/>
  <c r="Y2783" i="1"/>
  <c r="U2783" i="1"/>
  <c r="V2783" i="1" s="1"/>
  <c r="W2783" i="1"/>
  <c r="L2753" i="1"/>
  <c r="Q2709" i="1"/>
  <c r="R2709" i="1"/>
  <c r="S2709" i="1" s="1"/>
  <c r="T2709" i="1" s="1"/>
  <c r="Q2662" i="1"/>
  <c r="R2662" i="1"/>
  <c r="S2662" i="1" s="1"/>
  <c r="T2662" i="1" s="1"/>
  <c r="Y3396" i="1"/>
  <c r="Y3388" i="1"/>
  <c r="Y3380" i="1"/>
  <c r="Y3372" i="1"/>
  <c r="Y3364" i="1"/>
  <c r="Y3356" i="1"/>
  <c r="Y3348" i="1"/>
  <c r="Y3340" i="1"/>
  <c r="Y3332" i="1"/>
  <c r="Y3324" i="1"/>
  <c r="Y3316" i="1"/>
  <c r="Y3308" i="1"/>
  <c r="Y3300" i="1"/>
  <c r="Y3292" i="1"/>
  <c r="Y3284" i="1"/>
  <c r="Y3276" i="1"/>
  <c r="Y3268" i="1"/>
  <c r="Y3260" i="1"/>
  <c r="Y3252" i="1"/>
  <c r="Y3244" i="1"/>
  <c r="Y3236" i="1"/>
  <c r="Y3228" i="1"/>
  <c r="Y3220" i="1"/>
  <c r="Y3212" i="1"/>
  <c r="Y3204" i="1"/>
  <c r="Y3196" i="1"/>
  <c r="Y3188" i="1"/>
  <c r="Y3180" i="1"/>
  <c r="Y3172" i="1"/>
  <c r="Y3164" i="1"/>
  <c r="Y3156" i="1"/>
  <c r="Y3148" i="1"/>
  <c r="Y3140" i="1"/>
  <c r="Y3132" i="1"/>
  <c r="Y3124" i="1"/>
  <c r="Y3116" i="1"/>
  <c r="Y3108" i="1"/>
  <c r="Y3100" i="1"/>
  <c r="R3005" i="1"/>
  <c r="S3005" i="1" s="1"/>
  <c r="T3005" i="1" s="1"/>
  <c r="Y2999" i="1"/>
  <c r="U2999" i="1"/>
  <c r="V2999" i="1" s="1"/>
  <c r="U2989" i="1"/>
  <c r="V2989" i="1" s="1"/>
  <c r="U2979" i="1"/>
  <c r="V2979" i="1" s="1"/>
  <c r="Y2979" i="1"/>
  <c r="U2976" i="1"/>
  <c r="V2976" i="1" s="1"/>
  <c r="L2975" i="1"/>
  <c r="L2969" i="1"/>
  <c r="Y2959" i="1"/>
  <c r="U2959" i="1"/>
  <c r="V2959" i="1" s="1"/>
  <c r="Q2958" i="1"/>
  <c r="Y2935" i="1"/>
  <c r="U2935" i="1"/>
  <c r="V2935" i="1" s="1"/>
  <c r="Q2932" i="1"/>
  <c r="R2932" i="1"/>
  <c r="S2932" i="1" s="1"/>
  <c r="T2932" i="1" s="1"/>
  <c r="Y2929" i="1"/>
  <c r="L2927" i="1"/>
  <c r="Q2926" i="1"/>
  <c r="R2926" i="1"/>
  <c r="S2926" i="1" s="1"/>
  <c r="T2926" i="1" s="1"/>
  <c r="Y2920" i="1"/>
  <c r="L2903" i="1"/>
  <c r="Q2902" i="1"/>
  <c r="R2902" i="1"/>
  <c r="S2902" i="1" s="1"/>
  <c r="T2902" i="1" s="1"/>
  <c r="Y2896" i="1"/>
  <c r="U2896" i="1"/>
  <c r="V2896" i="1" s="1"/>
  <c r="Q2892" i="1"/>
  <c r="R2892" i="1"/>
  <c r="S2892" i="1" s="1"/>
  <c r="T2892" i="1" s="1"/>
  <c r="Y2881" i="1"/>
  <c r="L2871" i="1"/>
  <c r="Q2870" i="1"/>
  <c r="R2870" i="1"/>
  <c r="S2870" i="1" s="1"/>
  <c r="T2870" i="1" s="1"/>
  <c r="Y2864" i="1"/>
  <c r="U2864" i="1"/>
  <c r="V2864" i="1" s="1"/>
  <c r="Q2860" i="1"/>
  <c r="R2860" i="1"/>
  <c r="S2860" i="1" s="1"/>
  <c r="T2860" i="1" s="1"/>
  <c r="V2854" i="1"/>
  <c r="Y2849" i="1"/>
  <c r="R2843" i="1"/>
  <c r="S2843" i="1" s="1"/>
  <c r="T2843" i="1" s="1"/>
  <c r="L2839" i="1"/>
  <c r="Q2838" i="1"/>
  <c r="R2838" i="1"/>
  <c r="S2838" i="1" s="1"/>
  <c r="T2838" i="1" s="1"/>
  <c r="Y2832" i="1"/>
  <c r="U2832" i="1"/>
  <c r="V2832" i="1" s="1"/>
  <c r="Q2828" i="1"/>
  <c r="R2828" i="1"/>
  <c r="S2828" i="1" s="1"/>
  <c r="T2828" i="1" s="1"/>
  <c r="V2822" i="1"/>
  <c r="Y2809" i="1"/>
  <c r="Q2799" i="1"/>
  <c r="R2799" i="1"/>
  <c r="S2799" i="1" s="1"/>
  <c r="T2799" i="1" s="1"/>
  <c r="L2785" i="1"/>
  <c r="Q2744" i="1"/>
  <c r="L2734" i="1"/>
  <c r="V2734" i="1"/>
  <c r="R2621" i="1"/>
  <c r="S2621" i="1" s="1"/>
  <c r="T2621" i="1" s="1"/>
  <c r="Q2621" i="1"/>
  <c r="Y2510" i="1"/>
  <c r="U2510" i="1"/>
  <c r="V2510" i="1" s="1"/>
  <c r="W2510" i="1"/>
  <c r="Y3133" i="1"/>
  <c r="Y3125" i="1"/>
  <c r="Y3117" i="1"/>
  <c r="Y3109" i="1"/>
  <c r="Y3101" i="1"/>
  <c r="Y3093" i="1"/>
  <c r="Y3085" i="1"/>
  <c r="Y3077" i="1"/>
  <c r="Y3069" i="1"/>
  <c r="Y3061" i="1"/>
  <c r="Y3053" i="1"/>
  <c r="Y3045" i="1"/>
  <c r="Y3037" i="1"/>
  <c r="Y3029" i="1"/>
  <c r="Y3021" i="1"/>
  <c r="L3017" i="1"/>
  <c r="V3009" i="1"/>
  <c r="Y3008" i="1"/>
  <c r="L2999" i="1"/>
  <c r="Q2996" i="1"/>
  <c r="L2993" i="1"/>
  <c r="Y2981" i="1"/>
  <c r="V2973" i="1"/>
  <c r="L2971" i="1"/>
  <c r="R2965" i="1"/>
  <c r="S2965" i="1" s="1"/>
  <c r="T2965" i="1" s="1"/>
  <c r="L2959" i="1"/>
  <c r="Q2952" i="1"/>
  <c r="Y2949" i="1"/>
  <c r="Y2943" i="1"/>
  <c r="U2943" i="1"/>
  <c r="V2943" i="1" s="1"/>
  <c r="Q2940" i="1"/>
  <c r="R2940" i="1"/>
  <c r="S2940" i="1" s="1"/>
  <c r="T2940" i="1" s="1"/>
  <c r="R2938" i="1"/>
  <c r="S2938" i="1" s="1"/>
  <c r="T2938" i="1" s="1"/>
  <c r="L2935" i="1"/>
  <c r="Q2934" i="1"/>
  <c r="R2934" i="1"/>
  <c r="S2934" i="1" s="1"/>
  <c r="T2934" i="1" s="1"/>
  <c r="Q2917" i="1"/>
  <c r="R2917" i="1"/>
  <c r="S2917" i="1" s="1"/>
  <c r="T2917" i="1" s="1"/>
  <c r="Q2901" i="1"/>
  <c r="R2901" i="1"/>
  <c r="S2901" i="1" s="1"/>
  <c r="T2901" i="1" s="1"/>
  <c r="Y2895" i="1"/>
  <c r="U2895" i="1"/>
  <c r="V2895" i="1" s="1"/>
  <c r="Q2889" i="1"/>
  <c r="Q2869" i="1"/>
  <c r="R2869" i="1"/>
  <c r="S2869" i="1" s="1"/>
  <c r="T2869" i="1" s="1"/>
  <c r="Y2863" i="1"/>
  <c r="U2863" i="1"/>
  <c r="V2863" i="1" s="1"/>
  <c r="Q2857" i="1"/>
  <c r="Q2837" i="1"/>
  <c r="R2837" i="1"/>
  <c r="S2837" i="1" s="1"/>
  <c r="T2837" i="1" s="1"/>
  <c r="Y2831" i="1"/>
  <c r="U2831" i="1"/>
  <c r="V2831" i="1" s="1"/>
  <c r="Q2825" i="1"/>
  <c r="Q2776" i="1"/>
  <c r="U2758" i="1"/>
  <c r="V2758" i="1" s="1"/>
  <c r="Y2758" i="1"/>
  <c r="W2758" i="1"/>
  <c r="U2703" i="1"/>
  <c r="V2703" i="1" s="1"/>
  <c r="Y2703" i="1"/>
  <c r="W2703" i="1"/>
  <c r="R2692" i="1"/>
  <c r="S2692" i="1" s="1"/>
  <c r="T2692" i="1" s="1"/>
  <c r="Q2692" i="1"/>
  <c r="Q2572" i="1"/>
  <c r="R2572" i="1"/>
  <c r="S2572" i="1" s="1"/>
  <c r="T2572" i="1" s="1"/>
  <c r="L2516" i="1"/>
  <c r="V2516" i="1"/>
  <c r="Y3016" i="1"/>
  <c r="L2995" i="1"/>
  <c r="W2990" i="1"/>
  <c r="Y2983" i="1"/>
  <c r="U2983" i="1"/>
  <c r="V2983" i="1" s="1"/>
  <c r="X2981" i="1"/>
  <c r="X2979" i="1"/>
  <c r="Q2976" i="1"/>
  <c r="Y2968" i="1"/>
  <c r="U2963" i="1"/>
  <c r="V2963" i="1" s="1"/>
  <c r="Y2963" i="1"/>
  <c r="Q2956" i="1"/>
  <c r="R2956" i="1"/>
  <c r="S2956" i="1" s="1"/>
  <c r="T2956" i="1" s="1"/>
  <c r="Q2949" i="1"/>
  <c r="R2949" i="1"/>
  <c r="S2949" i="1" s="1"/>
  <c r="T2949" i="1" s="1"/>
  <c r="V2947" i="1"/>
  <c r="L2947" i="1"/>
  <c r="Y2944" i="1"/>
  <c r="L2943" i="1"/>
  <c r="Q2942" i="1"/>
  <c r="R2942" i="1"/>
  <c r="S2942" i="1" s="1"/>
  <c r="T2942" i="1" s="1"/>
  <c r="Q2925" i="1"/>
  <c r="R2925" i="1"/>
  <c r="S2925" i="1" s="1"/>
  <c r="T2925" i="1" s="1"/>
  <c r="L2895" i="1"/>
  <c r="Q2894" i="1"/>
  <c r="R2894" i="1"/>
  <c r="S2894" i="1" s="1"/>
  <c r="T2894" i="1" s="1"/>
  <c r="Y2888" i="1"/>
  <c r="U2888" i="1"/>
  <c r="V2888" i="1" s="1"/>
  <c r="Q2884" i="1"/>
  <c r="R2884" i="1"/>
  <c r="S2884" i="1" s="1"/>
  <c r="T2884" i="1" s="1"/>
  <c r="L2863" i="1"/>
  <c r="Q2862" i="1"/>
  <c r="R2862" i="1"/>
  <c r="S2862" i="1" s="1"/>
  <c r="T2862" i="1" s="1"/>
  <c r="Y2856" i="1"/>
  <c r="U2856" i="1"/>
  <c r="V2856" i="1" s="1"/>
  <c r="Q2852" i="1"/>
  <c r="R2852" i="1"/>
  <c r="S2852" i="1" s="1"/>
  <c r="T2852" i="1" s="1"/>
  <c r="L2831" i="1"/>
  <c r="Q2830" i="1"/>
  <c r="R2830" i="1"/>
  <c r="S2830" i="1" s="1"/>
  <c r="T2830" i="1" s="1"/>
  <c r="Y2824" i="1"/>
  <c r="U2824" i="1"/>
  <c r="V2824" i="1" s="1"/>
  <c r="Q2820" i="1"/>
  <c r="R2820" i="1"/>
  <c r="S2820" i="1" s="1"/>
  <c r="T2820" i="1" s="1"/>
  <c r="Q2817" i="1"/>
  <c r="U2790" i="1"/>
  <c r="V2790" i="1" s="1"/>
  <c r="Y2790" i="1"/>
  <c r="W2790" i="1"/>
  <c r="R2784" i="1"/>
  <c r="S2784" i="1" s="1"/>
  <c r="T2784" i="1" s="1"/>
  <c r="Q2784" i="1"/>
  <c r="U2748" i="1"/>
  <c r="V2748" i="1" s="1"/>
  <c r="W2748" i="1"/>
  <c r="L2746" i="1"/>
  <c r="U2741" i="1"/>
  <c r="V2741" i="1" s="1"/>
  <c r="X2741" i="1"/>
  <c r="L2682" i="1"/>
  <c r="L2641" i="1"/>
  <c r="V2641" i="1"/>
  <c r="R2605" i="1"/>
  <c r="S2605" i="1" s="1"/>
  <c r="T2605" i="1" s="1"/>
  <c r="Q2605" i="1"/>
  <c r="L2604" i="1"/>
  <c r="V2604" i="1"/>
  <c r="Q2290" i="1"/>
  <c r="R2290" i="1"/>
  <c r="S2290" i="1" s="1"/>
  <c r="T2290" i="1" s="1"/>
  <c r="Y3007" i="1"/>
  <c r="U3007" i="1"/>
  <c r="V3007" i="1" s="1"/>
  <c r="L2983" i="1"/>
  <c r="L2977" i="1"/>
  <c r="Q2933" i="1"/>
  <c r="R2933" i="1"/>
  <c r="S2933" i="1" s="1"/>
  <c r="T2933" i="1" s="1"/>
  <c r="Q2893" i="1"/>
  <c r="R2893" i="1"/>
  <c r="S2893" i="1" s="1"/>
  <c r="T2893" i="1" s="1"/>
  <c r="Y2887" i="1"/>
  <c r="U2887" i="1"/>
  <c r="V2887" i="1" s="1"/>
  <c r="Q2861" i="1"/>
  <c r="R2861" i="1"/>
  <c r="S2861" i="1" s="1"/>
  <c r="T2861" i="1" s="1"/>
  <c r="Y2855" i="1"/>
  <c r="U2855" i="1"/>
  <c r="V2855" i="1" s="1"/>
  <c r="Q2829" i="1"/>
  <c r="R2829" i="1"/>
  <c r="S2829" i="1" s="1"/>
  <c r="T2829" i="1" s="1"/>
  <c r="Y2823" i="1"/>
  <c r="U2823" i="1"/>
  <c r="V2823" i="1" s="1"/>
  <c r="Y2816" i="1"/>
  <c r="U2816" i="1"/>
  <c r="V2816" i="1" s="1"/>
  <c r="Q2812" i="1"/>
  <c r="R2812" i="1"/>
  <c r="S2812" i="1" s="1"/>
  <c r="T2812" i="1" s="1"/>
  <c r="U2795" i="1"/>
  <c r="V2795" i="1" s="1"/>
  <c r="W2795" i="1"/>
  <c r="U2780" i="1"/>
  <c r="V2780" i="1" s="1"/>
  <c r="W2780" i="1"/>
  <c r="L2778" i="1"/>
  <c r="U2773" i="1"/>
  <c r="V2773" i="1" s="1"/>
  <c r="X2773" i="1"/>
  <c r="U2763" i="1"/>
  <c r="V2763" i="1" s="1"/>
  <c r="W2763" i="1"/>
  <c r="U2727" i="1"/>
  <c r="V2727" i="1" s="1"/>
  <c r="Y2727" i="1"/>
  <c r="W2727" i="1"/>
  <c r="U2725" i="1"/>
  <c r="V2725" i="1" s="1"/>
  <c r="X2725" i="1"/>
  <c r="Y2725" i="1"/>
  <c r="Q2722" i="1"/>
  <c r="R2722" i="1"/>
  <c r="S2722" i="1" s="1"/>
  <c r="T2722" i="1" s="1"/>
  <c r="Q2629" i="1"/>
  <c r="R2629" i="1"/>
  <c r="S2629" i="1" s="1"/>
  <c r="T2629" i="1" s="1"/>
  <c r="L2607" i="1"/>
  <c r="V2607" i="1"/>
  <c r="Q2311" i="1"/>
  <c r="R2311" i="1"/>
  <c r="S2311" i="1" s="1"/>
  <c r="T2311" i="1" s="1"/>
  <c r="R3129" i="1"/>
  <c r="S3129" i="1" s="1"/>
  <c r="T3129" i="1" s="1"/>
  <c r="R3121" i="1"/>
  <c r="S3121" i="1" s="1"/>
  <c r="T3121" i="1" s="1"/>
  <c r="R3113" i="1"/>
  <c r="S3113" i="1" s="1"/>
  <c r="T3113" i="1" s="1"/>
  <c r="R3097" i="1"/>
  <c r="S3097" i="1" s="1"/>
  <c r="T3097" i="1" s="1"/>
  <c r="R3089" i="1"/>
  <c r="S3089" i="1" s="1"/>
  <c r="T3089" i="1" s="1"/>
  <c r="R3081" i="1"/>
  <c r="S3081" i="1" s="1"/>
  <c r="T3081" i="1" s="1"/>
  <c r="R3073" i="1"/>
  <c r="S3073" i="1" s="1"/>
  <c r="T3073" i="1" s="1"/>
  <c r="R3065" i="1"/>
  <c r="S3065" i="1" s="1"/>
  <c r="T3065" i="1" s="1"/>
  <c r="R3049" i="1"/>
  <c r="S3049" i="1" s="1"/>
  <c r="T3049" i="1" s="1"/>
  <c r="R3041" i="1"/>
  <c r="S3041" i="1" s="1"/>
  <c r="T3041" i="1" s="1"/>
  <c r="R3033" i="1"/>
  <c r="S3033" i="1" s="1"/>
  <c r="T3033" i="1" s="1"/>
  <c r="R3025" i="1"/>
  <c r="S3025" i="1" s="1"/>
  <c r="T3025" i="1" s="1"/>
  <c r="L3007" i="1"/>
  <c r="Q3006" i="1"/>
  <c r="Q3004" i="1"/>
  <c r="L3001" i="1"/>
  <c r="Y2989" i="1"/>
  <c r="U2987" i="1"/>
  <c r="V2987" i="1" s="1"/>
  <c r="Y2967" i="1"/>
  <c r="U2967" i="1"/>
  <c r="V2967" i="1" s="1"/>
  <c r="R2962" i="1"/>
  <c r="S2962" i="1" s="1"/>
  <c r="T2962" i="1" s="1"/>
  <c r="Y2961" i="1"/>
  <c r="U2961" i="1"/>
  <c r="V2961" i="1" s="1"/>
  <c r="W2959" i="1"/>
  <c r="Y2957" i="1"/>
  <c r="Q2941" i="1"/>
  <c r="R2941" i="1"/>
  <c r="S2941" i="1" s="1"/>
  <c r="T2941" i="1" s="1"/>
  <c r="U2913" i="1"/>
  <c r="V2913" i="1" s="1"/>
  <c r="U2912" i="1"/>
  <c r="V2912" i="1" s="1"/>
  <c r="Q2908" i="1"/>
  <c r="R2908" i="1"/>
  <c r="S2908" i="1" s="1"/>
  <c r="T2908" i="1" s="1"/>
  <c r="L2887" i="1"/>
  <c r="Q2886" i="1"/>
  <c r="R2886" i="1"/>
  <c r="S2886" i="1" s="1"/>
  <c r="T2886" i="1" s="1"/>
  <c r="Y2880" i="1"/>
  <c r="U2880" i="1"/>
  <c r="V2880" i="1" s="1"/>
  <c r="Q2876" i="1"/>
  <c r="R2876" i="1"/>
  <c r="S2876" i="1" s="1"/>
  <c r="T2876" i="1" s="1"/>
  <c r="L2855" i="1"/>
  <c r="Q2854" i="1"/>
  <c r="R2854" i="1"/>
  <c r="S2854" i="1" s="1"/>
  <c r="T2854" i="1" s="1"/>
  <c r="Y2848" i="1"/>
  <c r="U2848" i="1"/>
  <c r="V2848" i="1" s="1"/>
  <c r="Q2844" i="1"/>
  <c r="R2844" i="1"/>
  <c r="S2844" i="1" s="1"/>
  <c r="T2844" i="1" s="1"/>
  <c r="L2823" i="1"/>
  <c r="Q2822" i="1"/>
  <c r="R2822" i="1"/>
  <c r="S2822" i="1" s="1"/>
  <c r="T2822" i="1" s="1"/>
  <c r="U2817" i="1"/>
  <c r="V2817" i="1" s="1"/>
  <c r="Y2815" i="1"/>
  <c r="U2815" i="1"/>
  <c r="V2815" i="1" s="1"/>
  <c r="Y2808" i="1"/>
  <c r="Y2807" i="1"/>
  <c r="U2807" i="1"/>
  <c r="V2807" i="1" s="1"/>
  <c r="Q2805" i="1"/>
  <c r="R2805" i="1"/>
  <c r="S2805" i="1" s="1"/>
  <c r="T2805" i="1" s="1"/>
  <c r="L2797" i="1"/>
  <c r="R2768" i="1"/>
  <c r="S2768" i="1" s="1"/>
  <c r="T2768" i="1" s="1"/>
  <c r="Q2768" i="1"/>
  <c r="Q2741" i="1"/>
  <c r="R2741" i="1"/>
  <c r="S2741" i="1" s="1"/>
  <c r="T2741" i="1" s="1"/>
  <c r="L2721" i="1"/>
  <c r="V2721" i="1"/>
  <c r="X2708" i="1"/>
  <c r="Y2708" i="1"/>
  <c r="Y2690" i="1"/>
  <c r="U2690" i="1"/>
  <c r="V2690" i="1" s="1"/>
  <c r="W2690" i="1"/>
  <c r="L2657" i="1"/>
  <c r="V2657" i="1"/>
  <c r="Q2630" i="1"/>
  <c r="R2630" i="1"/>
  <c r="S2630" i="1" s="1"/>
  <c r="T2630" i="1" s="1"/>
  <c r="Q2537" i="1"/>
  <c r="R2537" i="1"/>
  <c r="S2537" i="1" s="1"/>
  <c r="T2537" i="1" s="1"/>
  <c r="Q2462" i="1"/>
  <c r="R2462" i="1"/>
  <c r="S2462" i="1" s="1"/>
  <c r="T2462" i="1" s="1"/>
  <c r="Y2454" i="1"/>
  <c r="U2454" i="1"/>
  <c r="V2454" i="1" s="1"/>
  <c r="W2454" i="1"/>
  <c r="V3005" i="1"/>
  <c r="V3003" i="1"/>
  <c r="L3003" i="1"/>
  <c r="R2997" i="1"/>
  <c r="S2997" i="1" s="1"/>
  <c r="T2997" i="1" s="1"/>
  <c r="Y2991" i="1"/>
  <c r="U2991" i="1"/>
  <c r="V2991" i="1" s="1"/>
  <c r="X2987" i="1"/>
  <c r="U2985" i="1"/>
  <c r="V2985" i="1" s="1"/>
  <c r="Q2984" i="1"/>
  <c r="W2983" i="1"/>
  <c r="U2971" i="1"/>
  <c r="V2971" i="1" s="1"/>
  <c r="Y2971" i="1"/>
  <c r="L2967" i="1"/>
  <c r="Q2966" i="1"/>
  <c r="Q2964" i="1"/>
  <c r="L2961" i="1"/>
  <c r="Q2957" i="1"/>
  <c r="R2957" i="1"/>
  <c r="S2957" i="1" s="1"/>
  <c r="T2957" i="1" s="1"/>
  <c r="V2955" i="1"/>
  <c r="L2955" i="1"/>
  <c r="Y2952" i="1"/>
  <c r="Y2951" i="1"/>
  <c r="U2951" i="1"/>
  <c r="V2951" i="1" s="1"/>
  <c r="Q2950" i="1"/>
  <c r="U2921" i="1"/>
  <c r="V2921" i="1" s="1"/>
  <c r="U2920" i="1"/>
  <c r="V2920" i="1" s="1"/>
  <c r="Y2911" i="1"/>
  <c r="U2911" i="1"/>
  <c r="V2911" i="1" s="1"/>
  <c r="Q2905" i="1"/>
  <c r="W2896" i="1"/>
  <c r="Q2885" i="1"/>
  <c r="R2885" i="1"/>
  <c r="S2885" i="1" s="1"/>
  <c r="T2885" i="1" s="1"/>
  <c r="U2881" i="1"/>
  <c r="V2881" i="1" s="1"/>
  <c r="Y2879" i="1"/>
  <c r="U2879" i="1"/>
  <c r="V2879" i="1" s="1"/>
  <c r="Q2873" i="1"/>
  <c r="Q2853" i="1"/>
  <c r="R2853" i="1"/>
  <c r="S2853" i="1" s="1"/>
  <c r="T2853" i="1" s="1"/>
  <c r="U2849" i="1"/>
  <c r="V2849" i="1" s="1"/>
  <c r="Y2847" i="1"/>
  <c r="U2847" i="1"/>
  <c r="V2847" i="1" s="1"/>
  <c r="Q2821" i="1"/>
  <c r="R2821" i="1"/>
  <c r="S2821" i="1" s="1"/>
  <c r="T2821" i="1" s="1"/>
  <c r="L2815" i="1"/>
  <c r="Q2814" i="1"/>
  <c r="R2814" i="1"/>
  <c r="S2814" i="1" s="1"/>
  <c r="T2814" i="1" s="1"/>
  <c r="U2809" i="1"/>
  <c r="V2809" i="1" s="1"/>
  <c r="Q2807" i="1"/>
  <c r="R2807" i="1"/>
  <c r="S2807" i="1" s="1"/>
  <c r="T2807" i="1" s="1"/>
  <c r="L2806" i="1"/>
  <c r="Y2802" i="1"/>
  <c r="U2802" i="1"/>
  <c r="V2802" i="1" s="1"/>
  <c r="W2802" i="1"/>
  <c r="Q2800" i="1"/>
  <c r="R2800" i="1"/>
  <c r="S2800" i="1" s="1"/>
  <c r="T2800" i="1" s="1"/>
  <c r="Q2773" i="1"/>
  <c r="R2773" i="1"/>
  <c r="S2773" i="1" s="1"/>
  <c r="T2773" i="1" s="1"/>
  <c r="L2765" i="1"/>
  <c r="V2765" i="1"/>
  <c r="R2760" i="1"/>
  <c r="S2760" i="1" s="1"/>
  <c r="T2760" i="1" s="1"/>
  <c r="Q2760" i="1"/>
  <c r="L2717" i="1"/>
  <c r="V2717" i="1"/>
  <c r="R2613" i="1"/>
  <c r="S2613" i="1" s="1"/>
  <c r="T2613" i="1" s="1"/>
  <c r="Q2613" i="1"/>
  <c r="Q2541" i="1"/>
  <c r="R2541" i="1"/>
  <c r="S2541" i="1" s="1"/>
  <c r="T2541" i="1" s="1"/>
  <c r="Y2786" i="1"/>
  <c r="Y2754" i="1"/>
  <c r="Q2723" i="1"/>
  <c r="R2723" i="1"/>
  <c r="S2723" i="1" s="1"/>
  <c r="T2723" i="1" s="1"/>
  <c r="U2711" i="1"/>
  <c r="V2711" i="1" s="1"/>
  <c r="Y2711" i="1"/>
  <c r="U2708" i="1"/>
  <c r="V2708" i="1" s="1"/>
  <c r="Y2707" i="1"/>
  <c r="U2707" i="1"/>
  <c r="V2707" i="1" s="1"/>
  <c r="Y2698" i="1"/>
  <c r="U2698" i="1"/>
  <c r="V2698" i="1" s="1"/>
  <c r="L2690" i="1"/>
  <c r="Q2683" i="1"/>
  <c r="R2683" i="1"/>
  <c r="S2683" i="1" s="1"/>
  <c r="T2683" i="1" s="1"/>
  <c r="V2673" i="1"/>
  <c r="R2669" i="1"/>
  <c r="S2669" i="1" s="1"/>
  <c r="T2669" i="1" s="1"/>
  <c r="R2653" i="1"/>
  <c r="S2653" i="1" s="1"/>
  <c r="T2653" i="1" s="1"/>
  <c r="R2637" i="1"/>
  <c r="S2637" i="1" s="1"/>
  <c r="T2637" i="1" s="1"/>
  <c r="Q2626" i="1"/>
  <c r="R2626" i="1"/>
  <c r="S2626" i="1" s="1"/>
  <c r="T2626" i="1" s="1"/>
  <c r="Y2619" i="1"/>
  <c r="U2619" i="1"/>
  <c r="V2619" i="1" s="1"/>
  <c r="Y2600" i="1"/>
  <c r="X2558" i="1"/>
  <c r="Y2558" i="1"/>
  <c r="V2557" i="1"/>
  <c r="Q2555" i="1"/>
  <c r="R2555" i="1"/>
  <c r="S2555" i="1" s="1"/>
  <c r="T2555" i="1" s="1"/>
  <c r="Q2532" i="1"/>
  <c r="R2532" i="1"/>
  <c r="S2532" i="1" s="1"/>
  <c r="T2532" i="1" s="1"/>
  <c r="Q2492" i="1"/>
  <c r="R2492" i="1"/>
  <c r="S2492" i="1" s="1"/>
  <c r="T2492" i="1" s="1"/>
  <c r="U2487" i="1"/>
  <c r="V2487" i="1" s="1"/>
  <c r="X2487" i="1"/>
  <c r="Y2487" i="1"/>
  <c r="Y2374" i="1"/>
  <c r="U2374" i="1"/>
  <c r="V2374" i="1" s="1"/>
  <c r="W2374" i="1"/>
  <c r="L2157" i="1"/>
  <c r="Y2955" i="1"/>
  <c r="Y2947" i="1"/>
  <c r="Y2939" i="1"/>
  <c r="Y2931" i="1"/>
  <c r="Y2923" i="1"/>
  <c r="Y2915" i="1"/>
  <c r="Y2907" i="1"/>
  <c r="Y2899" i="1"/>
  <c r="Y2891" i="1"/>
  <c r="Y2883" i="1"/>
  <c r="Y2875" i="1"/>
  <c r="Y2867" i="1"/>
  <c r="Y2859" i="1"/>
  <c r="Y2851" i="1"/>
  <c r="Y2843" i="1"/>
  <c r="Y2835" i="1"/>
  <c r="Y2827" i="1"/>
  <c r="Y2819" i="1"/>
  <c r="Y2811" i="1"/>
  <c r="R2804" i="1"/>
  <c r="S2804" i="1" s="1"/>
  <c r="T2804" i="1" s="1"/>
  <c r="Y2803" i="1"/>
  <c r="U2798" i="1"/>
  <c r="V2798" i="1" s="1"/>
  <c r="U2797" i="1"/>
  <c r="V2797" i="1" s="1"/>
  <c r="W2793" i="1"/>
  <c r="Y2791" i="1"/>
  <c r="R2789" i="1"/>
  <c r="S2789" i="1" s="1"/>
  <c r="T2789" i="1" s="1"/>
  <c r="Y2788" i="1"/>
  <c r="U2785" i="1"/>
  <c r="V2785" i="1" s="1"/>
  <c r="Q2779" i="1"/>
  <c r="X2776" i="1"/>
  <c r="Y2771" i="1"/>
  <c r="U2771" i="1"/>
  <c r="V2771" i="1" s="1"/>
  <c r="Y2769" i="1"/>
  <c r="V2768" i="1"/>
  <c r="W2761" i="1"/>
  <c r="Y2759" i="1"/>
  <c r="R2757" i="1"/>
  <c r="S2757" i="1" s="1"/>
  <c r="T2757" i="1" s="1"/>
  <c r="Y2756" i="1"/>
  <c r="U2753" i="1"/>
  <c r="V2753" i="1" s="1"/>
  <c r="Q2747" i="1"/>
  <c r="X2744" i="1"/>
  <c r="Y2739" i="1"/>
  <c r="U2739" i="1"/>
  <c r="V2739" i="1" s="1"/>
  <c r="U2735" i="1"/>
  <c r="V2735" i="1" s="1"/>
  <c r="Y2735" i="1"/>
  <c r="Y2715" i="1"/>
  <c r="U2715" i="1"/>
  <c r="V2715" i="1" s="1"/>
  <c r="R2710" i="1"/>
  <c r="S2710" i="1" s="1"/>
  <c r="T2710" i="1" s="1"/>
  <c r="Y2706" i="1"/>
  <c r="U2706" i="1"/>
  <c r="V2706" i="1" s="1"/>
  <c r="Q2705" i="1"/>
  <c r="U2704" i="1"/>
  <c r="V2704" i="1" s="1"/>
  <c r="Y2700" i="1"/>
  <c r="L2698" i="1"/>
  <c r="Q2691" i="1"/>
  <c r="R2691" i="1"/>
  <c r="S2691" i="1" s="1"/>
  <c r="T2691" i="1" s="1"/>
  <c r="Q2687" i="1"/>
  <c r="R2687" i="1"/>
  <c r="S2687" i="1" s="1"/>
  <c r="T2687" i="1" s="1"/>
  <c r="Q2676" i="1"/>
  <c r="Q2668" i="1"/>
  <c r="Y2666" i="1"/>
  <c r="U2666" i="1"/>
  <c r="V2666" i="1" s="1"/>
  <c r="Q2652" i="1"/>
  <c r="Y2650" i="1"/>
  <c r="U2650" i="1"/>
  <c r="V2650" i="1" s="1"/>
  <c r="Q2636" i="1"/>
  <c r="Y2634" i="1"/>
  <c r="U2634" i="1"/>
  <c r="V2634" i="1" s="1"/>
  <c r="Q2619" i="1"/>
  <c r="R2619" i="1"/>
  <c r="S2619" i="1" s="1"/>
  <c r="T2619" i="1" s="1"/>
  <c r="Y2597" i="1"/>
  <c r="U2578" i="1"/>
  <c r="V2578" i="1" s="1"/>
  <c r="X2578" i="1"/>
  <c r="L2575" i="1"/>
  <c r="V2575" i="1"/>
  <c r="Q2561" i="1"/>
  <c r="R2561" i="1"/>
  <c r="S2561" i="1" s="1"/>
  <c r="T2561" i="1" s="1"/>
  <c r="U2519" i="1"/>
  <c r="V2519" i="1" s="1"/>
  <c r="W2519" i="1"/>
  <c r="Y2519" i="1"/>
  <c r="X2511" i="1"/>
  <c r="Y2511" i="1"/>
  <c r="Y2494" i="1"/>
  <c r="U2494" i="1"/>
  <c r="V2494" i="1" s="1"/>
  <c r="W2494" i="1"/>
  <c r="Y2455" i="1"/>
  <c r="X2455" i="1"/>
  <c r="Y2422" i="1"/>
  <c r="U2422" i="1"/>
  <c r="V2422" i="1" s="1"/>
  <c r="W2422" i="1"/>
  <c r="L2221" i="1"/>
  <c r="Y2197" i="1"/>
  <c r="U2197" i="1"/>
  <c r="V2197" i="1" s="1"/>
  <c r="W2197" i="1"/>
  <c r="Q2196" i="1"/>
  <c r="R2196" i="1"/>
  <c r="S2196" i="1" s="1"/>
  <c r="T2196" i="1" s="1"/>
  <c r="U2808" i="1"/>
  <c r="V2808" i="1" s="1"/>
  <c r="L2795" i="1"/>
  <c r="X2791" i="1"/>
  <c r="L2790" i="1"/>
  <c r="X2788" i="1"/>
  <c r="W2786" i="1"/>
  <c r="R2782" i="1"/>
  <c r="S2782" i="1" s="1"/>
  <c r="T2782" i="1" s="1"/>
  <c r="U2778" i="1"/>
  <c r="V2778" i="1" s="1"/>
  <c r="R2772" i="1"/>
  <c r="S2772" i="1" s="1"/>
  <c r="T2772" i="1" s="1"/>
  <c r="R2770" i="1"/>
  <c r="S2770" i="1" s="1"/>
  <c r="T2770" i="1" s="1"/>
  <c r="L2763" i="1"/>
  <c r="X2759" i="1"/>
  <c r="L2758" i="1"/>
  <c r="X2756" i="1"/>
  <c r="W2754" i="1"/>
  <c r="R2750" i="1"/>
  <c r="S2750" i="1" s="1"/>
  <c r="T2750" i="1" s="1"/>
  <c r="U2746" i="1"/>
  <c r="V2746" i="1" s="1"/>
  <c r="R2740" i="1"/>
  <c r="S2740" i="1" s="1"/>
  <c r="T2740" i="1" s="1"/>
  <c r="R2738" i="1"/>
  <c r="S2738" i="1" s="1"/>
  <c r="T2738" i="1" s="1"/>
  <c r="L2731" i="1"/>
  <c r="Q2728" i="1"/>
  <c r="W2722" i="1"/>
  <c r="Y2716" i="1"/>
  <c r="Y2714" i="1"/>
  <c r="U2714" i="1"/>
  <c r="V2714" i="1" s="1"/>
  <c r="L2706" i="1"/>
  <c r="R2701" i="1"/>
  <c r="S2701" i="1" s="1"/>
  <c r="T2701" i="1" s="1"/>
  <c r="Q2699" i="1"/>
  <c r="R2699" i="1"/>
  <c r="S2699" i="1" s="1"/>
  <c r="T2699" i="1" s="1"/>
  <c r="Q2695" i="1"/>
  <c r="R2695" i="1"/>
  <c r="S2695" i="1" s="1"/>
  <c r="T2695" i="1" s="1"/>
  <c r="Y2675" i="1"/>
  <c r="U2675" i="1"/>
  <c r="V2675" i="1" s="1"/>
  <c r="Y2674" i="1"/>
  <c r="U2674" i="1"/>
  <c r="V2674" i="1" s="1"/>
  <c r="Q2666" i="1"/>
  <c r="R2666" i="1"/>
  <c r="S2666" i="1" s="1"/>
  <c r="T2666" i="1" s="1"/>
  <c r="Q2650" i="1"/>
  <c r="R2650" i="1"/>
  <c r="S2650" i="1" s="1"/>
  <c r="T2650" i="1" s="1"/>
  <c r="Q2634" i="1"/>
  <c r="R2634" i="1"/>
  <c r="S2634" i="1" s="1"/>
  <c r="T2634" i="1" s="1"/>
  <c r="L2618" i="1"/>
  <c r="Q2609" i="1"/>
  <c r="R2609" i="1"/>
  <c r="S2609" i="1" s="1"/>
  <c r="T2609" i="1" s="1"/>
  <c r="Q2594" i="1"/>
  <c r="R2594" i="1"/>
  <c r="S2594" i="1" s="1"/>
  <c r="T2594" i="1" s="1"/>
  <c r="X2560" i="1"/>
  <c r="Y2560" i="1"/>
  <c r="Q2557" i="1"/>
  <c r="R2557" i="1"/>
  <c r="S2557" i="1" s="1"/>
  <c r="T2557" i="1" s="1"/>
  <c r="U2536" i="1"/>
  <c r="V2536" i="1" s="1"/>
  <c r="W2536" i="1"/>
  <c r="Y2536" i="1"/>
  <c r="U2504" i="1"/>
  <c r="V2504" i="1" s="1"/>
  <c r="W2504" i="1"/>
  <c r="Y2504" i="1"/>
  <c r="R2328" i="1"/>
  <c r="S2328" i="1" s="1"/>
  <c r="T2328" i="1" s="1"/>
  <c r="Q2328" i="1"/>
  <c r="Y2318" i="1"/>
  <c r="U2318" i="1"/>
  <c r="V2318" i="1" s="1"/>
  <c r="W2318" i="1"/>
  <c r="L2231" i="1"/>
  <c r="W2803" i="1"/>
  <c r="X2799" i="1"/>
  <c r="W2791" i="1"/>
  <c r="Y2779" i="1"/>
  <c r="U2779" i="1"/>
  <c r="V2779" i="1" s="1"/>
  <c r="Y2777" i="1"/>
  <c r="V2776" i="1"/>
  <c r="R2775" i="1"/>
  <c r="S2775" i="1" s="1"/>
  <c r="T2775" i="1" s="1"/>
  <c r="W2771" i="1"/>
  <c r="W2769" i="1"/>
  <c r="Y2767" i="1"/>
  <c r="V2766" i="1"/>
  <c r="Y2764" i="1"/>
  <c r="W2759" i="1"/>
  <c r="Q2755" i="1"/>
  <c r="Y2747" i="1"/>
  <c r="U2747" i="1"/>
  <c r="V2747" i="1" s="1"/>
  <c r="Y2745" i="1"/>
  <c r="V2744" i="1"/>
  <c r="R2743" i="1"/>
  <c r="S2743" i="1" s="1"/>
  <c r="T2743" i="1" s="1"/>
  <c r="W2739" i="1"/>
  <c r="Q2732" i="1"/>
  <c r="X2720" i="1"/>
  <c r="R2719" i="1"/>
  <c r="S2719" i="1" s="1"/>
  <c r="T2719" i="1" s="1"/>
  <c r="X2716" i="1"/>
  <c r="L2714" i="1"/>
  <c r="Q2707" i="1"/>
  <c r="R2707" i="1"/>
  <c r="S2707" i="1" s="1"/>
  <c r="T2707" i="1" s="1"/>
  <c r="Q2703" i="1"/>
  <c r="R2703" i="1"/>
  <c r="S2703" i="1" s="1"/>
  <c r="T2703" i="1" s="1"/>
  <c r="L2686" i="1"/>
  <c r="Q2684" i="1"/>
  <c r="L2674" i="1"/>
  <c r="Q2670" i="1"/>
  <c r="R2670" i="1"/>
  <c r="S2670" i="1" s="1"/>
  <c r="T2670" i="1" s="1"/>
  <c r="L2665" i="1"/>
  <c r="L2649" i="1"/>
  <c r="Q2638" i="1"/>
  <c r="R2638" i="1"/>
  <c r="S2638" i="1" s="1"/>
  <c r="T2638" i="1" s="1"/>
  <c r="L2633" i="1"/>
  <c r="Y2623" i="1"/>
  <c r="U2597" i="1"/>
  <c r="V2597" i="1" s="1"/>
  <c r="R2586" i="1"/>
  <c r="S2586" i="1" s="1"/>
  <c r="T2586" i="1" s="1"/>
  <c r="U2585" i="1"/>
  <c r="V2585" i="1" s="1"/>
  <c r="L2581" i="1"/>
  <c r="Q2547" i="1"/>
  <c r="R2547" i="1"/>
  <c r="S2547" i="1" s="1"/>
  <c r="T2547" i="1" s="1"/>
  <c r="Q2515" i="1"/>
  <c r="R2515" i="1"/>
  <c r="S2515" i="1" s="1"/>
  <c r="T2515" i="1" s="1"/>
  <c r="Q2500" i="1"/>
  <c r="R2500" i="1"/>
  <c r="S2500" i="1" s="1"/>
  <c r="T2500" i="1" s="1"/>
  <c r="U2495" i="1"/>
  <c r="V2495" i="1" s="1"/>
  <c r="X2495" i="1"/>
  <c r="Y2495" i="1"/>
  <c r="L2469" i="1"/>
  <c r="Y2390" i="1"/>
  <c r="U2390" i="1"/>
  <c r="V2390" i="1" s="1"/>
  <c r="W2390" i="1"/>
  <c r="Q2330" i="1"/>
  <c r="R2330" i="1"/>
  <c r="S2330" i="1" s="1"/>
  <c r="T2330" i="1" s="1"/>
  <c r="L2798" i="1"/>
  <c r="U2786" i="1"/>
  <c r="V2786" i="1" s="1"/>
  <c r="R2780" i="1"/>
  <c r="S2780" i="1" s="1"/>
  <c r="T2780" i="1" s="1"/>
  <c r="L2771" i="1"/>
  <c r="L2766" i="1"/>
  <c r="W2762" i="1"/>
  <c r="U2754" i="1"/>
  <c r="V2754" i="1" s="1"/>
  <c r="R2748" i="1"/>
  <c r="S2748" i="1" s="1"/>
  <c r="T2748" i="1" s="1"/>
  <c r="L2739" i="1"/>
  <c r="Q2736" i="1"/>
  <c r="W2735" i="1"/>
  <c r="W2730" i="1"/>
  <c r="Y2724" i="1"/>
  <c r="U2722" i="1"/>
  <c r="V2722" i="1" s="1"/>
  <c r="W2718" i="1"/>
  <c r="Q2715" i="1"/>
  <c r="R2715" i="1"/>
  <c r="S2715" i="1" s="1"/>
  <c r="T2715" i="1" s="1"/>
  <c r="W2711" i="1"/>
  <c r="Q2711" i="1"/>
  <c r="R2711" i="1"/>
  <c r="S2711" i="1" s="1"/>
  <c r="T2711" i="1" s="1"/>
  <c r="W2698" i="1"/>
  <c r="L2694" i="1"/>
  <c r="U2679" i="1"/>
  <c r="V2679" i="1" s="1"/>
  <c r="Y2679" i="1"/>
  <c r="Q2673" i="1"/>
  <c r="R2673" i="1"/>
  <c r="S2673" i="1" s="1"/>
  <c r="T2673" i="1" s="1"/>
  <c r="Y2612" i="1"/>
  <c r="U2612" i="1"/>
  <c r="V2612" i="1" s="1"/>
  <c r="W2612" i="1"/>
  <c r="Y2589" i="1"/>
  <c r="U2589" i="1"/>
  <c r="V2589" i="1" s="1"/>
  <c r="W2589" i="1"/>
  <c r="L2584" i="1"/>
  <c r="V2584" i="1"/>
  <c r="Q2580" i="1"/>
  <c r="R2580" i="1"/>
  <c r="S2580" i="1" s="1"/>
  <c r="T2580" i="1" s="1"/>
  <c r="Q2524" i="1"/>
  <c r="R2524" i="1"/>
  <c r="S2524" i="1" s="1"/>
  <c r="T2524" i="1" s="1"/>
  <c r="Y2502" i="1"/>
  <c r="U2502" i="1"/>
  <c r="V2502" i="1" s="1"/>
  <c r="W2502" i="1"/>
  <c r="U2488" i="1"/>
  <c r="V2488" i="1" s="1"/>
  <c r="W2488" i="1"/>
  <c r="Y2488" i="1"/>
  <c r="R2480" i="1"/>
  <c r="S2480" i="1" s="1"/>
  <c r="T2480" i="1" s="1"/>
  <c r="Q2480" i="1"/>
  <c r="Y2438" i="1"/>
  <c r="U2438" i="1"/>
  <c r="V2438" i="1" s="1"/>
  <c r="W2438" i="1"/>
  <c r="L2260" i="1"/>
  <c r="V2260" i="1"/>
  <c r="U2787" i="1"/>
  <c r="V2787" i="1" s="1"/>
  <c r="V2784" i="1"/>
  <c r="Y2775" i="1"/>
  <c r="V2774" i="1"/>
  <c r="U2755" i="1"/>
  <c r="V2755" i="1" s="1"/>
  <c r="V2752" i="1"/>
  <c r="Y2743" i="1"/>
  <c r="V2742" i="1"/>
  <c r="Y2723" i="1"/>
  <c r="U2723" i="1"/>
  <c r="V2723" i="1" s="1"/>
  <c r="U2719" i="1"/>
  <c r="V2719" i="1" s="1"/>
  <c r="Y2719" i="1"/>
  <c r="V2718" i="1"/>
  <c r="L2718" i="1"/>
  <c r="W2707" i="1"/>
  <c r="W2706" i="1"/>
  <c r="L2702" i="1"/>
  <c r="Q2700" i="1"/>
  <c r="V2694" i="1"/>
  <c r="V2689" i="1"/>
  <c r="X2688" i="1"/>
  <c r="U2687" i="1"/>
  <c r="V2687" i="1" s="1"/>
  <c r="Y2687" i="1"/>
  <c r="Y2683" i="1"/>
  <c r="U2683" i="1"/>
  <c r="V2683" i="1" s="1"/>
  <c r="R2678" i="1"/>
  <c r="S2678" i="1" s="1"/>
  <c r="T2678" i="1" s="1"/>
  <c r="Y2658" i="1"/>
  <c r="U2658" i="1"/>
  <c r="V2658" i="1" s="1"/>
  <c r="Y2642" i="1"/>
  <c r="U2642" i="1"/>
  <c r="V2642" i="1" s="1"/>
  <c r="U2623" i="1"/>
  <c r="V2623" i="1" s="1"/>
  <c r="Y2615" i="1"/>
  <c r="U2615" i="1"/>
  <c r="V2615" i="1" s="1"/>
  <c r="W2615" i="1"/>
  <c r="Q2612" i="1"/>
  <c r="R2612" i="1"/>
  <c r="S2612" i="1" s="1"/>
  <c r="T2612" i="1" s="1"/>
  <c r="R2589" i="1"/>
  <c r="S2589" i="1" s="1"/>
  <c r="T2589" i="1" s="1"/>
  <c r="Q2589" i="1"/>
  <c r="Q2583" i="1"/>
  <c r="R2583" i="1"/>
  <c r="S2583" i="1" s="1"/>
  <c r="T2583" i="1" s="1"/>
  <c r="U2546" i="1"/>
  <c r="V2546" i="1" s="1"/>
  <c r="X2546" i="1"/>
  <c r="Y2546" i="1"/>
  <c r="U2512" i="1"/>
  <c r="V2512" i="1" s="1"/>
  <c r="W2512" i="1"/>
  <c r="Y2512" i="1"/>
  <c r="Q2484" i="1"/>
  <c r="R2484" i="1"/>
  <c r="S2484" i="1" s="1"/>
  <c r="T2484" i="1" s="1"/>
  <c r="L2471" i="1"/>
  <c r="U2262" i="1"/>
  <c r="V2262" i="1" s="1"/>
  <c r="W2262" i="1"/>
  <c r="Y2262" i="1"/>
  <c r="Y2095" i="1"/>
  <c r="U2095" i="1"/>
  <c r="V2095" i="1" s="1"/>
  <c r="X2095" i="1"/>
  <c r="U2695" i="1"/>
  <c r="V2695" i="1" s="1"/>
  <c r="Y2695" i="1"/>
  <c r="Y2691" i="1"/>
  <c r="U2691" i="1"/>
  <c r="V2691" i="1" s="1"/>
  <c r="Y2682" i="1"/>
  <c r="U2682" i="1"/>
  <c r="V2682" i="1" s="1"/>
  <c r="Q2658" i="1"/>
  <c r="R2658" i="1"/>
  <c r="S2658" i="1" s="1"/>
  <c r="T2658" i="1" s="1"/>
  <c r="Q2642" i="1"/>
  <c r="R2642" i="1"/>
  <c r="S2642" i="1" s="1"/>
  <c r="T2642" i="1" s="1"/>
  <c r="L2622" i="1"/>
  <c r="V2622" i="1"/>
  <c r="Q2615" i="1"/>
  <c r="R2615" i="1"/>
  <c r="S2615" i="1" s="1"/>
  <c r="T2615" i="1" s="1"/>
  <c r="L2611" i="1"/>
  <c r="U2592" i="1"/>
  <c r="V2592" i="1" s="1"/>
  <c r="Y2592" i="1"/>
  <c r="W2592" i="1"/>
  <c r="Q2587" i="1"/>
  <c r="R2587" i="1"/>
  <c r="S2587" i="1" s="1"/>
  <c r="T2587" i="1" s="1"/>
  <c r="Y2541" i="1"/>
  <c r="U2541" i="1"/>
  <c r="V2541" i="1" s="1"/>
  <c r="W2541" i="1"/>
  <c r="L2533" i="1"/>
  <c r="L2528" i="1"/>
  <c r="V2528" i="1"/>
  <c r="Q2508" i="1"/>
  <c r="R2508" i="1"/>
  <c r="S2508" i="1" s="1"/>
  <c r="T2508" i="1" s="1"/>
  <c r="U2503" i="1"/>
  <c r="V2503" i="1" s="1"/>
  <c r="X2503" i="1"/>
  <c r="Y2503" i="1"/>
  <c r="Y2486" i="1"/>
  <c r="U2486" i="1"/>
  <c r="V2486" i="1" s="1"/>
  <c r="W2486" i="1"/>
  <c r="U2472" i="1"/>
  <c r="V2472" i="1" s="1"/>
  <c r="W2472" i="1"/>
  <c r="Y2472" i="1"/>
  <c r="Y2406" i="1"/>
  <c r="U2406" i="1"/>
  <c r="V2406" i="1" s="1"/>
  <c r="W2406" i="1"/>
  <c r="Y2358" i="1"/>
  <c r="U2358" i="1"/>
  <c r="V2358" i="1" s="1"/>
  <c r="W2358" i="1"/>
  <c r="R2288" i="1"/>
  <c r="S2288" i="1" s="1"/>
  <c r="T2288" i="1" s="1"/>
  <c r="Q2288" i="1"/>
  <c r="Y2620" i="1"/>
  <c r="U2600" i="1"/>
  <c r="V2600" i="1" s="1"/>
  <c r="Q2565" i="1"/>
  <c r="R2565" i="1"/>
  <c r="S2565" i="1" s="1"/>
  <c r="T2565" i="1" s="1"/>
  <c r="U2560" i="1"/>
  <c r="V2560" i="1" s="1"/>
  <c r="U2544" i="1"/>
  <c r="V2544" i="1" s="1"/>
  <c r="L2536" i="1"/>
  <c r="U2511" i="1"/>
  <c r="V2511" i="1" s="1"/>
  <c r="Q2510" i="1"/>
  <c r="R2510" i="1"/>
  <c r="S2510" i="1" s="1"/>
  <c r="T2510" i="1" s="1"/>
  <c r="Y2509" i="1"/>
  <c r="U2509" i="1"/>
  <c r="V2509" i="1" s="1"/>
  <c r="Q2502" i="1"/>
  <c r="R2502" i="1"/>
  <c r="S2502" i="1" s="1"/>
  <c r="T2502" i="1" s="1"/>
  <c r="Y2501" i="1"/>
  <c r="U2501" i="1"/>
  <c r="V2501" i="1" s="1"/>
  <c r="Q2494" i="1"/>
  <c r="R2494" i="1"/>
  <c r="S2494" i="1" s="1"/>
  <c r="T2494" i="1" s="1"/>
  <c r="Y2493" i="1"/>
  <c r="U2493" i="1"/>
  <c r="V2493" i="1" s="1"/>
  <c r="Q2486" i="1"/>
  <c r="R2486" i="1"/>
  <c r="S2486" i="1" s="1"/>
  <c r="T2486" i="1" s="1"/>
  <c r="Y2485" i="1"/>
  <c r="U2485" i="1"/>
  <c r="V2485" i="1" s="1"/>
  <c r="L2463" i="1"/>
  <c r="L2461" i="1"/>
  <c r="U2455" i="1"/>
  <c r="V2455" i="1" s="1"/>
  <c r="Q2454" i="1"/>
  <c r="R2454" i="1"/>
  <c r="S2454" i="1" s="1"/>
  <c r="T2454" i="1" s="1"/>
  <c r="L2453" i="1"/>
  <c r="Q2450" i="1"/>
  <c r="R2450" i="1"/>
  <c r="S2450" i="1" s="1"/>
  <c r="T2450" i="1" s="1"/>
  <c r="Q2438" i="1"/>
  <c r="R2438" i="1"/>
  <c r="S2438" i="1" s="1"/>
  <c r="T2438" i="1" s="1"/>
  <c r="L2437" i="1"/>
  <c r="Q2434" i="1"/>
  <c r="R2434" i="1"/>
  <c r="S2434" i="1" s="1"/>
  <c r="T2434" i="1" s="1"/>
  <c r="Q2422" i="1"/>
  <c r="R2422" i="1"/>
  <c r="S2422" i="1" s="1"/>
  <c r="T2422" i="1" s="1"/>
  <c r="L2421" i="1"/>
  <c r="Q2418" i="1"/>
  <c r="R2418" i="1"/>
  <c r="S2418" i="1" s="1"/>
  <c r="T2418" i="1" s="1"/>
  <c r="Q2406" i="1"/>
  <c r="R2406" i="1"/>
  <c r="S2406" i="1" s="1"/>
  <c r="T2406" i="1" s="1"/>
  <c r="L2405" i="1"/>
  <c r="Q2402" i="1"/>
  <c r="R2402" i="1"/>
  <c r="S2402" i="1" s="1"/>
  <c r="T2402" i="1" s="1"/>
  <c r="Q2390" i="1"/>
  <c r="R2390" i="1"/>
  <c r="S2390" i="1" s="1"/>
  <c r="T2390" i="1" s="1"/>
  <c r="L2389" i="1"/>
  <c r="Q2386" i="1"/>
  <c r="R2386" i="1"/>
  <c r="S2386" i="1" s="1"/>
  <c r="T2386" i="1" s="1"/>
  <c r="Q2374" i="1"/>
  <c r="R2374" i="1"/>
  <c r="S2374" i="1" s="1"/>
  <c r="T2374" i="1" s="1"/>
  <c r="L2373" i="1"/>
  <c r="Q2370" i="1"/>
  <c r="R2370" i="1"/>
  <c r="S2370" i="1" s="1"/>
  <c r="T2370" i="1" s="1"/>
  <c r="Q2358" i="1"/>
  <c r="R2358" i="1"/>
  <c r="S2358" i="1" s="1"/>
  <c r="T2358" i="1" s="1"/>
  <c r="L2357" i="1"/>
  <c r="Q2354" i="1"/>
  <c r="R2354" i="1"/>
  <c r="S2354" i="1" s="1"/>
  <c r="T2354" i="1" s="1"/>
  <c r="Y2342" i="1"/>
  <c r="U2342" i="1"/>
  <c r="V2342" i="1" s="1"/>
  <c r="Q2335" i="1"/>
  <c r="R2335" i="1"/>
  <c r="S2335" i="1" s="1"/>
  <c r="T2335" i="1" s="1"/>
  <c r="Y2319" i="1"/>
  <c r="U2319" i="1"/>
  <c r="V2319" i="1" s="1"/>
  <c r="Q2318" i="1"/>
  <c r="R2318" i="1"/>
  <c r="S2318" i="1" s="1"/>
  <c r="T2318" i="1" s="1"/>
  <c r="L2317" i="1"/>
  <c r="Y2302" i="1"/>
  <c r="U2302" i="1"/>
  <c r="V2302" i="1" s="1"/>
  <c r="Q2295" i="1"/>
  <c r="R2295" i="1"/>
  <c r="S2295" i="1" s="1"/>
  <c r="T2295" i="1" s="1"/>
  <c r="U2248" i="1"/>
  <c r="V2248" i="1" s="1"/>
  <c r="W2248" i="1"/>
  <c r="L2173" i="1"/>
  <c r="Y2159" i="1"/>
  <c r="U2159" i="1"/>
  <c r="X2159" i="1"/>
  <c r="Q2158" i="1"/>
  <c r="R2158" i="1"/>
  <c r="S2158" i="1" s="1"/>
  <c r="T2158" i="1" s="1"/>
  <c r="Q2111" i="1"/>
  <c r="R2111" i="1"/>
  <c r="S2111" i="1" s="1"/>
  <c r="T2111" i="1" s="1"/>
  <c r="R2064" i="1"/>
  <c r="S2064" i="1" s="1"/>
  <c r="T2064" i="1" s="1"/>
  <c r="Q2064" i="1"/>
  <c r="Y2710" i="1"/>
  <c r="Y2702" i="1"/>
  <c r="Y2694" i="1"/>
  <c r="Y2686" i="1"/>
  <c r="Y2678" i="1"/>
  <c r="R2671" i="1"/>
  <c r="S2671" i="1" s="1"/>
  <c r="T2671" i="1" s="1"/>
  <c r="Y2670" i="1"/>
  <c r="R2663" i="1"/>
  <c r="S2663" i="1" s="1"/>
  <c r="T2663" i="1" s="1"/>
  <c r="Y2662" i="1"/>
  <c r="R2655" i="1"/>
  <c r="S2655" i="1" s="1"/>
  <c r="T2655" i="1" s="1"/>
  <c r="Y2654" i="1"/>
  <c r="R2647" i="1"/>
  <c r="S2647" i="1" s="1"/>
  <c r="T2647" i="1" s="1"/>
  <c r="Y2646" i="1"/>
  <c r="R2639" i="1"/>
  <c r="S2639" i="1" s="1"/>
  <c r="T2639" i="1" s="1"/>
  <c r="Y2638" i="1"/>
  <c r="R2631" i="1"/>
  <c r="S2631" i="1" s="1"/>
  <c r="T2631" i="1" s="1"/>
  <c r="Y2630" i="1"/>
  <c r="W2623" i="1"/>
  <c r="W2620" i="1"/>
  <c r="R2617" i="1"/>
  <c r="S2617" i="1" s="1"/>
  <c r="T2617" i="1" s="1"/>
  <c r="U2608" i="1"/>
  <c r="V2608" i="1" s="1"/>
  <c r="X2605" i="1"/>
  <c r="R2602" i="1"/>
  <c r="S2602" i="1" s="1"/>
  <c r="T2602" i="1" s="1"/>
  <c r="W2600" i="1"/>
  <c r="W2597" i="1"/>
  <c r="X2593" i="1"/>
  <c r="R2591" i="1"/>
  <c r="S2591" i="1" s="1"/>
  <c r="T2591" i="1" s="1"/>
  <c r="Y2587" i="1"/>
  <c r="W2585" i="1"/>
  <c r="X2582" i="1"/>
  <c r="U2573" i="1"/>
  <c r="V2573" i="1" s="1"/>
  <c r="Q2573" i="1"/>
  <c r="R2573" i="1"/>
  <c r="S2573" i="1" s="1"/>
  <c r="T2573" i="1" s="1"/>
  <c r="R2569" i="1"/>
  <c r="S2569" i="1" s="1"/>
  <c r="T2569" i="1" s="1"/>
  <c r="Y2568" i="1"/>
  <c r="U2568" i="1"/>
  <c r="V2568" i="1" s="1"/>
  <c r="U2567" i="1"/>
  <c r="V2567" i="1" s="1"/>
  <c r="Y2566" i="1"/>
  <c r="W2556" i="1"/>
  <c r="R2545" i="1"/>
  <c r="S2545" i="1" s="1"/>
  <c r="T2545" i="1" s="1"/>
  <c r="Y2544" i="1"/>
  <c r="L2544" i="1"/>
  <c r="U2542" i="1"/>
  <c r="V2542" i="1" s="1"/>
  <c r="Y2527" i="1"/>
  <c r="Q2525" i="1"/>
  <c r="R2525" i="1"/>
  <c r="S2525" i="1" s="1"/>
  <c r="T2525" i="1" s="1"/>
  <c r="U2521" i="1"/>
  <c r="V2521" i="1" s="1"/>
  <c r="Y2518" i="1"/>
  <c r="R2513" i="1"/>
  <c r="S2513" i="1" s="1"/>
  <c r="T2513" i="1" s="1"/>
  <c r="L2511" i="1"/>
  <c r="L2509" i="1"/>
  <c r="L2503" i="1"/>
  <c r="L2501" i="1"/>
  <c r="L2495" i="1"/>
  <c r="L2493" i="1"/>
  <c r="L2487" i="1"/>
  <c r="L2485" i="1"/>
  <c r="Y2480" i="1"/>
  <c r="X2479" i="1"/>
  <c r="W2478" i="1"/>
  <c r="Q2476" i="1"/>
  <c r="R2476" i="1"/>
  <c r="S2476" i="1" s="1"/>
  <c r="T2476" i="1" s="1"/>
  <c r="X2473" i="1"/>
  <c r="L2455" i="1"/>
  <c r="Q2440" i="1"/>
  <c r="U2439" i="1"/>
  <c r="V2439" i="1" s="1"/>
  <c r="Q2424" i="1"/>
  <c r="U2423" i="1"/>
  <c r="V2423" i="1" s="1"/>
  <c r="Q2408" i="1"/>
  <c r="U2407" i="1"/>
  <c r="V2407" i="1" s="1"/>
  <c r="Q2392" i="1"/>
  <c r="U2391" i="1"/>
  <c r="V2391" i="1" s="1"/>
  <c r="Q2376" i="1"/>
  <c r="U2375" i="1"/>
  <c r="V2375" i="1" s="1"/>
  <c r="Q2360" i="1"/>
  <c r="U2359" i="1"/>
  <c r="V2359" i="1" s="1"/>
  <c r="Y2343" i="1"/>
  <c r="U2343" i="1"/>
  <c r="V2343" i="1" s="1"/>
  <c r="Q2342" i="1"/>
  <c r="R2342" i="1"/>
  <c r="S2342" i="1" s="1"/>
  <c r="T2342" i="1" s="1"/>
  <c r="L2341" i="1"/>
  <c r="Q2320" i="1"/>
  <c r="Q2314" i="1"/>
  <c r="R2314" i="1"/>
  <c r="S2314" i="1" s="1"/>
  <c r="T2314" i="1" s="1"/>
  <c r="Q2302" i="1"/>
  <c r="R2302" i="1"/>
  <c r="S2302" i="1" s="1"/>
  <c r="T2302" i="1" s="1"/>
  <c r="L2301" i="1"/>
  <c r="X2287" i="1"/>
  <c r="Y2265" i="1"/>
  <c r="U2265" i="1"/>
  <c r="V2265" i="1" s="1"/>
  <c r="W2265" i="1"/>
  <c r="Y2213" i="1"/>
  <c r="U2213" i="1"/>
  <c r="V2213" i="1" s="1"/>
  <c r="W2213" i="1"/>
  <c r="Q2212" i="1"/>
  <c r="R2212" i="1"/>
  <c r="S2212" i="1" s="1"/>
  <c r="T2212" i="1" s="1"/>
  <c r="Y2671" i="1"/>
  <c r="U2667" i="1"/>
  <c r="V2667" i="1" s="1"/>
  <c r="Y2663" i="1"/>
  <c r="U2659" i="1"/>
  <c r="V2659" i="1" s="1"/>
  <c r="Y2655" i="1"/>
  <c r="U2651" i="1"/>
  <c r="V2651" i="1" s="1"/>
  <c r="Y2647" i="1"/>
  <c r="U2643" i="1"/>
  <c r="V2643" i="1" s="1"/>
  <c r="Y2639" i="1"/>
  <c r="U2635" i="1"/>
  <c r="V2635" i="1" s="1"/>
  <c r="Y2631" i="1"/>
  <c r="U2627" i="1"/>
  <c r="V2627" i="1" s="1"/>
  <c r="Y2624" i="1"/>
  <c r="Y2621" i="1"/>
  <c r="U2616" i="1"/>
  <c r="V2616" i="1" s="1"/>
  <c r="Y2609" i="1"/>
  <c r="W2608" i="1"/>
  <c r="Y2602" i="1"/>
  <c r="Y2598" i="1"/>
  <c r="Y2595" i="1"/>
  <c r="L2592" i="1"/>
  <c r="R2588" i="1"/>
  <c r="S2588" i="1" s="1"/>
  <c r="T2588" i="1" s="1"/>
  <c r="Y2583" i="1"/>
  <c r="R2577" i="1"/>
  <c r="S2577" i="1" s="1"/>
  <c r="T2577" i="1" s="1"/>
  <c r="Y2576" i="1"/>
  <c r="U2576" i="1"/>
  <c r="V2576" i="1" s="1"/>
  <c r="Y2574" i="1"/>
  <c r="W2564" i="1"/>
  <c r="W2560" i="1"/>
  <c r="W2558" i="1"/>
  <c r="R2554" i="1"/>
  <c r="S2554" i="1" s="1"/>
  <c r="T2554" i="1" s="1"/>
  <c r="Y2553" i="1"/>
  <c r="U2553" i="1"/>
  <c r="V2553" i="1" s="1"/>
  <c r="L2552" i="1"/>
  <c r="W2549" i="1"/>
  <c r="R2540" i="1"/>
  <c r="S2540" i="1" s="1"/>
  <c r="T2540" i="1" s="1"/>
  <c r="Y2535" i="1"/>
  <c r="U2533" i="1"/>
  <c r="V2533" i="1" s="1"/>
  <c r="U2529" i="1"/>
  <c r="V2529" i="1" s="1"/>
  <c r="Y2526" i="1"/>
  <c r="R2522" i="1"/>
  <c r="S2522" i="1" s="1"/>
  <c r="T2522" i="1" s="1"/>
  <c r="Y2521" i="1"/>
  <c r="Q2518" i="1"/>
  <c r="R2518" i="1"/>
  <c r="S2518" i="1" s="1"/>
  <c r="T2518" i="1" s="1"/>
  <c r="R2505" i="1"/>
  <c r="S2505" i="1" s="1"/>
  <c r="T2505" i="1" s="1"/>
  <c r="R2497" i="1"/>
  <c r="S2497" i="1" s="1"/>
  <c r="T2497" i="1" s="1"/>
  <c r="R2489" i="1"/>
  <c r="S2489" i="1" s="1"/>
  <c r="T2489" i="1" s="1"/>
  <c r="U2478" i="1"/>
  <c r="V2478" i="1" s="1"/>
  <c r="Q2474" i="1"/>
  <c r="Q2468" i="1"/>
  <c r="R2468" i="1"/>
  <c r="S2468" i="1" s="1"/>
  <c r="T2468" i="1" s="1"/>
  <c r="X2447" i="1"/>
  <c r="Q2439" i="1"/>
  <c r="R2439" i="1"/>
  <c r="S2439" i="1" s="1"/>
  <c r="T2439" i="1" s="1"/>
  <c r="X2431" i="1"/>
  <c r="Q2423" i="1"/>
  <c r="R2423" i="1"/>
  <c r="S2423" i="1" s="1"/>
  <c r="T2423" i="1" s="1"/>
  <c r="X2415" i="1"/>
  <c r="Q2407" i="1"/>
  <c r="R2407" i="1"/>
  <c r="S2407" i="1" s="1"/>
  <c r="T2407" i="1" s="1"/>
  <c r="X2399" i="1"/>
  <c r="Q2391" i="1"/>
  <c r="R2391" i="1"/>
  <c r="S2391" i="1" s="1"/>
  <c r="T2391" i="1" s="1"/>
  <c r="X2383" i="1"/>
  <c r="Q2375" i="1"/>
  <c r="R2375" i="1"/>
  <c r="S2375" i="1" s="1"/>
  <c r="T2375" i="1" s="1"/>
  <c r="X2367" i="1"/>
  <c r="Q2359" i="1"/>
  <c r="R2359" i="1"/>
  <c r="S2359" i="1" s="1"/>
  <c r="T2359" i="1" s="1"/>
  <c r="Q2338" i="1"/>
  <c r="R2338" i="1"/>
  <c r="S2338" i="1" s="1"/>
  <c r="T2338" i="1" s="1"/>
  <c r="Y2326" i="1"/>
  <c r="U2326" i="1"/>
  <c r="V2326" i="1" s="1"/>
  <c r="Q2319" i="1"/>
  <c r="R2319" i="1"/>
  <c r="S2319" i="1" s="1"/>
  <c r="T2319" i="1" s="1"/>
  <c r="Q2298" i="1"/>
  <c r="R2298" i="1"/>
  <c r="S2298" i="1" s="1"/>
  <c r="T2298" i="1" s="1"/>
  <c r="Y2286" i="1"/>
  <c r="U2286" i="1"/>
  <c r="V2286" i="1" s="1"/>
  <c r="U2272" i="1"/>
  <c r="V2272" i="1" s="1"/>
  <c r="Y2272" i="1"/>
  <c r="W2272" i="1"/>
  <c r="X2254" i="1"/>
  <c r="Y2254" i="1"/>
  <c r="Q2244" i="1"/>
  <c r="R2244" i="1"/>
  <c r="S2244" i="1" s="1"/>
  <c r="T2244" i="1" s="1"/>
  <c r="U2230" i="1"/>
  <c r="V2230" i="1" s="1"/>
  <c r="W2230" i="1"/>
  <c r="Y2230" i="1"/>
  <c r="Q2198" i="1"/>
  <c r="R2198" i="1"/>
  <c r="S2198" i="1" s="1"/>
  <c r="T2198" i="1" s="1"/>
  <c r="L2175" i="1"/>
  <c r="R2128" i="1"/>
  <c r="S2128" i="1" s="1"/>
  <c r="T2128" i="1" s="1"/>
  <c r="Q2128" i="1"/>
  <c r="Y2086" i="1"/>
  <c r="U2086" i="1"/>
  <c r="V2086" i="1" s="1"/>
  <c r="W2086" i="1"/>
  <c r="U2620" i="1"/>
  <c r="V2620" i="1" s="1"/>
  <c r="Y2617" i="1"/>
  <c r="Y2606" i="1"/>
  <c r="Y2591" i="1"/>
  <c r="X2574" i="1"/>
  <c r="W2568" i="1"/>
  <c r="W2566" i="1"/>
  <c r="L2560" i="1"/>
  <c r="U2556" i="1"/>
  <c r="V2556" i="1" s="1"/>
  <c r="R2548" i="1"/>
  <c r="S2548" i="1" s="1"/>
  <c r="T2548" i="1" s="1"/>
  <c r="W2544" i="1"/>
  <c r="W2527" i="1"/>
  <c r="Q2526" i="1"/>
  <c r="R2526" i="1"/>
  <c r="S2526" i="1" s="1"/>
  <c r="T2526" i="1" s="1"/>
  <c r="Y2464" i="1"/>
  <c r="Q2460" i="1"/>
  <c r="R2460" i="1"/>
  <c r="S2460" i="1" s="1"/>
  <c r="T2460" i="1" s="1"/>
  <c r="Y2446" i="1"/>
  <c r="U2446" i="1"/>
  <c r="V2446" i="1" s="1"/>
  <c r="Y2430" i="1"/>
  <c r="U2430" i="1"/>
  <c r="V2430" i="1" s="1"/>
  <c r="Y2414" i="1"/>
  <c r="U2414" i="1"/>
  <c r="V2414" i="1" s="1"/>
  <c r="Y2398" i="1"/>
  <c r="U2398" i="1"/>
  <c r="V2398" i="1" s="1"/>
  <c r="Y2382" i="1"/>
  <c r="U2382" i="1"/>
  <c r="V2382" i="1" s="1"/>
  <c r="Y2366" i="1"/>
  <c r="U2366" i="1"/>
  <c r="V2366" i="1" s="1"/>
  <c r="Y2350" i="1"/>
  <c r="U2350" i="1"/>
  <c r="V2350" i="1" s="1"/>
  <c r="Q2343" i="1"/>
  <c r="R2343" i="1"/>
  <c r="S2343" i="1" s="1"/>
  <c r="T2343" i="1" s="1"/>
  <c r="Y2327" i="1"/>
  <c r="U2327" i="1"/>
  <c r="V2327" i="1" s="1"/>
  <c r="Q2326" i="1"/>
  <c r="R2326" i="1"/>
  <c r="S2326" i="1" s="1"/>
  <c r="T2326" i="1" s="1"/>
  <c r="L2325" i="1"/>
  <c r="Q2303" i="1"/>
  <c r="R2303" i="1"/>
  <c r="S2303" i="1" s="1"/>
  <c r="T2303" i="1" s="1"/>
  <c r="Q2286" i="1"/>
  <c r="R2286" i="1"/>
  <c r="S2286" i="1" s="1"/>
  <c r="T2286" i="1" s="1"/>
  <c r="L2285" i="1"/>
  <c r="L2267" i="1"/>
  <c r="V2267" i="1"/>
  <c r="R2246" i="1"/>
  <c r="S2246" i="1" s="1"/>
  <c r="T2246" i="1" s="1"/>
  <c r="Q2246" i="1"/>
  <c r="L2237" i="1"/>
  <c r="Y2220" i="1"/>
  <c r="U2220" i="1"/>
  <c r="V2220" i="1" s="1"/>
  <c r="W2220" i="1"/>
  <c r="Y2189" i="1"/>
  <c r="U2189" i="1"/>
  <c r="V2189" i="1" s="1"/>
  <c r="W2189" i="1"/>
  <c r="Q2188" i="1"/>
  <c r="R2188" i="1"/>
  <c r="S2188" i="1" s="1"/>
  <c r="T2188" i="1" s="1"/>
  <c r="L2023" i="1"/>
  <c r="Y1993" i="1"/>
  <c r="X1993" i="1"/>
  <c r="U2549" i="1"/>
  <c r="V2549" i="1" s="1"/>
  <c r="Q2549" i="1"/>
  <c r="R2549" i="1"/>
  <c r="S2549" i="1" s="1"/>
  <c r="T2549" i="1" s="1"/>
  <c r="Q2534" i="1"/>
  <c r="R2534" i="1"/>
  <c r="S2534" i="1" s="1"/>
  <c r="T2534" i="1" s="1"/>
  <c r="Q2517" i="1"/>
  <c r="R2517" i="1"/>
  <c r="S2517" i="1" s="1"/>
  <c r="T2517" i="1" s="1"/>
  <c r="R2512" i="1"/>
  <c r="S2512" i="1" s="1"/>
  <c r="T2512" i="1" s="1"/>
  <c r="W2509" i="1"/>
  <c r="R2504" i="1"/>
  <c r="S2504" i="1" s="1"/>
  <c r="T2504" i="1" s="1"/>
  <c r="W2501" i="1"/>
  <c r="R2496" i="1"/>
  <c r="S2496" i="1" s="1"/>
  <c r="T2496" i="1" s="1"/>
  <c r="W2493" i="1"/>
  <c r="R2488" i="1"/>
  <c r="S2488" i="1" s="1"/>
  <c r="T2488" i="1" s="1"/>
  <c r="W2485" i="1"/>
  <c r="Q2446" i="1"/>
  <c r="R2446" i="1"/>
  <c r="S2446" i="1" s="1"/>
  <c r="T2446" i="1" s="1"/>
  <c r="L2445" i="1"/>
  <c r="Q2442" i="1"/>
  <c r="R2442" i="1"/>
  <c r="S2442" i="1" s="1"/>
  <c r="T2442" i="1" s="1"/>
  <c r="Q2430" i="1"/>
  <c r="R2430" i="1"/>
  <c r="S2430" i="1" s="1"/>
  <c r="T2430" i="1" s="1"/>
  <c r="L2429" i="1"/>
  <c r="Q2426" i="1"/>
  <c r="R2426" i="1"/>
  <c r="S2426" i="1" s="1"/>
  <c r="T2426" i="1" s="1"/>
  <c r="Q2414" i="1"/>
  <c r="R2414" i="1"/>
  <c r="S2414" i="1" s="1"/>
  <c r="T2414" i="1" s="1"/>
  <c r="L2413" i="1"/>
  <c r="Q2410" i="1"/>
  <c r="R2410" i="1"/>
  <c r="S2410" i="1" s="1"/>
  <c r="T2410" i="1" s="1"/>
  <c r="Q2398" i="1"/>
  <c r="R2398" i="1"/>
  <c r="S2398" i="1" s="1"/>
  <c r="T2398" i="1" s="1"/>
  <c r="L2397" i="1"/>
  <c r="Q2394" i="1"/>
  <c r="R2394" i="1"/>
  <c r="S2394" i="1" s="1"/>
  <c r="T2394" i="1" s="1"/>
  <c r="Q2382" i="1"/>
  <c r="R2382" i="1"/>
  <c r="S2382" i="1" s="1"/>
  <c r="T2382" i="1" s="1"/>
  <c r="L2381" i="1"/>
  <c r="Q2378" i="1"/>
  <c r="R2378" i="1"/>
  <c r="S2378" i="1" s="1"/>
  <c r="T2378" i="1" s="1"/>
  <c r="Q2366" i="1"/>
  <c r="R2366" i="1"/>
  <c r="S2366" i="1" s="1"/>
  <c r="T2366" i="1" s="1"/>
  <c r="L2365" i="1"/>
  <c r="Q2362" i="1"/>
  <c r="R2362" i="1"/>
  <c r="S2362" i="1" s="1"/>
  <c r="T2362" i="1" s="1"/>
  <c r="Q2350" i="1"/>
  <c r="R2350" i="1"/>
  <c r="S2350" i="1" s="1"/>
  <c r="T2350" i="1" s="1"/>
  <c r="L2349" i="1"/>
  <c r="Q2322" i="1"/>
  <c r="R2322" i="1"/>
  <c r="S2322" i="1" s="1"/>
  <c r="T2322" i="1" s="1"/>
  <c r="Y2310" i="1"/>
  <c r="U2310" i="1"/>
  <c r="V2310" i="1" s="1"/>
  <c r="X2295" i="1"/>
  <c r="U2287" i="1"/>
  <c r="V2287" i="1" s="1"/>
  <c r="Q2282" i="1"/>
  <c r="R2282" i="1"/>
  <c r="S2282" i="1" s="1"/>
  <c r="T2282" i="1" s="1"/>
  <c r="R2277" i="1"/>
  <c r="S2277" i="1" s="1"/>
  <c r="T2277" i="1" s="1"/>
  <c r="Q2277" i="1"/>
  <c r="Q2268" i="1"/>
  <c r="R2268" i="1"/>
  <c r="S2268" i="1" s="1"/>
  <c r="T2268" i="1" s="1"/>
  <c r="Q2220" i="1"/>
  <c r="R2220" i="1"/>
  <c r="S2220" i="1" s="1"/>
  <c r="T2220" i="1" s="1"/>
  <c r="Q2214" i="1"/>
  <c r="R2214" i="1"/>
  <c r="S2214" i="1" s="1"/>
  <c r="T2214" i="1" s="1"/>
  <c r="Y2205" i="1"/>
  <c r="U2205" i="1"/>
  <c r="V2205" i="1" s="1"/>
  <c r="W2205" i="1"/>
  <c r="Q2204" i="1"/>
  <c r="R2204" i="1"/>
  <c r="S2204" i="1" s="1"/>
  <c r="T2204" i="1" s="1"/>
  <c r="Y2150" i="1"/>
  <c r="U2150" i="1"/>
  <c r="V2150" i="1" s="1"/>
  <c r="W2150" i="1"/>
  <c r="Q2074" i="1"/>
  <c r="R2074" i="1"/>
  <c r="S2074" i="1" s="1"/>
  <c r="T2074" i="1" s="1"/>
  <c r="Q2043" i="1"/>
  <c r="R2043" i="1"/>
  <c r="S2043" i="1" s="1"/>
  <c r="T2043" i="1" s="1"/>
  <c r="R2675" i="1"/>
  <c r="S2675" i="1" s="1"/>
  <c r="T2675" i="1" s="1"/>
  <c r="R2667" i="1"/>
  <c r="S2667" i="1" s="1"/>
  <c r="T2667" i="1" s="1"/>
  <c r="R2659" i="1"/>
  <c r="S2659" i="1" s="1"/>
  <c r="T2659" i="1" s="1"/>
  <c r="R2651" i="1"/>
  <c r="S2651" i="1" s="1"/>
  <c r="T2651" i="1" s="1"/>
  <c r="R2643" i="1"/>
  <c r="S2643" i="1" s="1"/>
  <c r="T2643" i="1" s="1"/>
  <c r="R2635" i="1"/>
  <c r="S2635" i="1" s="1"/>
  <c r="T2635" i="1" s="1"/>
  <c r="R2627" i="1"/>
  <c r="S2627" i="1" s="1"/>
  <c r="T2627" i="1" s="1"/>
  <c r="V2624" i="1"/>
  <c r="R2623" i="1"/>
  <c r="S2623" i="1" s="1"/>
  <c r="T2623" i="1" s="1"/>
  <c r="V2621" i="1"/>
  <c r="W2617" i="1"/>
  <c r="L2616" i="1"/>
  <c r="V2598" i="1"/>
  <c r="Y2596" i="1"/>
  <c r="W2588" i="1"/>
  <c r="R2585" i="1"/>
  <c r="S2585" i="1" s="1"/>
  <c r="T2585" i="1" s="1"/>
  <c r="Y2584" i="1"/>
  <c r="V2583" i="1"/>
  <c r="R2578" i="1"/>
  <c r="S2578" i="1" s="1"/>
  <c r="T2578" i="1" s="1"/>
  <c r="Y2577" i="1"/>
  <c r="U2577" i="1"/>
  <c r="V2577" i="1" s="1"/>
  <c r="L2576" i="1"/>
  <c r="V2574" i="1"/>
  <c r="Y2573" i="1"/>
  <c r="U2572" i="1"/>
  <c r="V2572" i="1" s="1"/>
  <c r="Y2567" i="1"/>
  <c r="R2563" i="1"/>
  <c r="S2563" i="1" s="1"/>
  <c r="T2563" i="1" s="1"/>
  <c r="W2561" i="1"/>
  <c r="W2557" i="1"/>
  <c r="Y2550" i="1"/>
  <c r="R2546" i="1"/>
  <c r="S2546" i="1" s="1"/>
  <c r="T2546" i="1" s="1"/>
  <c r="Y2545" i="1"/>
  <c r="Q2542" i="1"/>
  <c r="R2542" i="1"/>
  <c r="S2542" i="1" s="1"/>
  <c r="T2542" i="1" s="1"/>
  <c r="V2535" i="1"/>
  <c r="V2532" i="1"/>
  <c r="W2529" i="1"/>
  <c r="W2526" i="1"/>
  <c r="R2523" i="1"/>
  <c r="S2523" i="1" s="1"/>
  <c r="T2523" i="1" s="1"/>
  <c r="Y2522" i="1"/>
  <c r="U2520" i="1"/>
  <c r="V2520" i="1" s="1"/>
  <c r="Q2519" i="1"/>
  <c r="R2514" i="1"/>
  <c r="S2514" i="1" s="1"/>
  <c r="T2514" i="1" s="1"/>
  <c r="Y2513" i="1"/>
  <c r="V2508" i="1"/>
  <c r="V2500" i="1"/>
  <c r="V2492" i="1"/>
  <c r="V2484" i="1"/>
  <c r="U2479" i="1"/>
  <c r="V2479" i="1" s="1"/>
  <c r="Q2478" i="1"/>
  <c r="R2478" i="1"/>
  <c r="S2478" i="1" s="1"/>
  <c r="T2478" i="1" s="1"/>
  <c r="U2473" i="1"/>
  <c r="V2473" i="1" s="1"/>
  <c r="Q2472" i="1"/>
  <c r="W2464" i="1"/>
  <c r="V2463" i="1"/>
  <c r="Q2448" i="1"/>
  <c r="U2447" i="1"/>
  <c r="V2447" i="1" s="1"/>
  <c r="Q2432" i="1"/>
  <c r="U2431" i="1"/>
  <c r="V2431" i="1" s="1"/>
  <c r="Q2416" i="1"/>
  <c r="U2415" i="1"/>
  <c r="V2415" i="1" s="1"/>
  <c r="Q2400" i="1"/>
  <c r="U2399" i="1"/>
  <c r="V2399" i="1" s="1"/>
  <c r="Q2384" i="1"/>
  <c r="U2383" i="1"/>
  <c r="V2383" i="1" s="1"/>
  <c r="Q2368" i="1"/>
  <c r="U2367" i="1"/>
  <c r="V2367" i="1" s="1"/>
  <c r="Q2352" i="1"/>
  <c r="U2351" i="1"/>
  <c r="V2351" i="1" s="1"/>
  <c r="Q2346" i="1"/>
  <c r="R2346" i="1"/>
  <c r="S2346" i="1" s="1"/>
  <c r="T2346" i="1" s="1"/>
  <c r="Y2334" i="1"/>
  <c r="U2334" i="1"/>
  <c r="V2334" i="1" s="1"/>
  <c r="Q2327" i="1"/>
  <c r="R2327" i="1"/>
  <c r="S2327" i="1" s="1"/>
  <c r="T2327" i="1" s="1"/>
  <c r="Y2311" i="1"/>
  <c r="U2311" i="1"/>
  <c r="V2311" i="1" s="1"/>
  <c r="Q2310" i="1"/>
  <c r="R2310" i="1"/>
  <c r="S2310" i="1" s="1"/>
  <c r="T2310" i="1" s="1"/>
  <c r="L2309" i="1"/>
  <c r="Q2306" i="1"/>
  <c r="R2306" i="1"/>
  <c r="S2306" i="1" s="1"/>
  <c r="T2306" i="1" s="1"/>
  <c r="Y2294" i="1"/>
  <c r="U2294" i="1"/>
  <c r="V2294" i="1" s="1"/>
  <c r="Q2287" i="1"/>
  <c r="R2287" i="1"/>
  <c r="S2287" i="1" s="1"/>
  <c r="T2287" i="1" s="1"/>
  <c r="Y2248" i="1"/>
  <c r="R2234" i="1"/>
  <c r="S2234" i="1" s="1"/>
  <c r="T2234" i="1" s="1"/>
  <c r="Q2234" i="1"/>
  <c r="Q2180" i="1"/>
  <c r="R2180" i="1"/>
  <c r="S2180" i="1" s="1"/>
  <c r="T2180" i="1" s="1"/>
  <c r="L2093" i="1"/>
  <c r="Q1946" i="1"/>
  <c r="R1946" i="1"/>
  <c r="S1946" i="1" s="1"/>
  <c r="T1946" i="1" s="1"/>
  <c r="L2624" i="1"/>
  <c r="R2620" i="1"/>
  <c r="S2620" i="1" s="1"/>
  <c r="T2620" i="1" s="1"/>
  <c r="Q2597" i="1"/>
  <c r="U2580" i="1"/>
  <c r="V2580" i="1" s="1"/>
  <c r="W2569" i="1"/>
  <c r="W2565" i="1"/>
  <c r="Q2558" i="1"/>
  <c r="R2556" i="1"/>
  <c r="S2556" i="1" s="1"/>
  <c r="T2556" i="1" s="1"/>
  <c r="V2551" i="1"/>
  <c r="Q2550" i="1"/>
  <c r="R2550" i="1"/>
  <c r="S2550" i="1" s="1"/>
  <c r="T2550" i="1" s="1"/>
  <c r="V2543" i="1"/>
  <c r="W2537" i="1"/>
  <c r="W2534" i="1"/>
  <c r="Q2527" i="1"/>
  <c r="V2526" i="1"/>
  <c r="X2522" i="1"/>
  <c r="L2520" i="1"/>
  <c r="U2518" i="1"/>
  <c r="V2518" i="1" s="1"/>
  <c r="W2517" i="1"/>
  <c r="L2479" i="1"/>
  <c r="L2477" i="1"/>
  <c r="Q2470" i="1"/>
  <c r="R2470" i="1"/>
  <c r="S2470" i="1" s="1"/>
  <c r="T2470" i="1" s="1"/>
  <c r="W2456" i="1"/>
  <c r="Q2447" i="1"/>
  <c r="R2447" i="1"/>
  <c r="S2447" i="1" s="1"/>
  <c r="T2447" i="1" s="1"/>
  <c r="X2439" i="1"/>
  <c r="Q2431" i="1"/>
  <c r="R2431" i="1"/>
  <c r="S2431" i="1" s="1"/>
  <c r="T2431" i="1" s="1"/>
  <c r="X2423" i="1"/>
  <c r="Q2415" i="1"/>
  <c r="R2415" i="1"/>
  <c r="S2415" i="1" s="1"/>
  <c r="T2415" i="1" s="1"/>
  <c r="X2407" i="1"/>
  <c r="Q2399" i="1"/>
  <c r="R2399" i="1"/>
  <c r="S2399" i="1" s="1"/>
  <c r="T2399" i="1" s="1"/>
  <c r="X2391" i="1"/>
  <c r="Q2383" i="1"/>
  <c r="R2383" i="1"/>
  <c r="S2383" i="1" s="1"/>
  <c r="T2383" i="1" s="1"/>
  <c r="X2375" i="1"/>
  <c r="Q2367" i="1"/>
  <c r="R2367" i="1"/>
  <c r="S2367" i="1" s="1"/>
  <c r="T2367" i="1" s="1"/>
  <c r="X2359" i="1"/>
  <c r="Q2351" i="1"/>
  <c r="R2351" i="1"/>
  <c r="S2351" i="1" s="1"/>
  <c r="T2351" i="1" s="1"/>
  <c r="W2342" i="1"/>
  <c r="Y2335" i="1"/>
  <c r="U2335" i="1"/>
  <c r="V2335" i="1" s="1"/>
  <c r="Q2334" i="1"/>
  <c r="R2334" i="1"/>
  <c r="S2334" i="1" s="1"/>
  <c r="T2334" i="1" s="1"/>
  <c r="L2333" i="1"/>
  <c r="X2319" i="1"/>
  <c r="Q2312" i="1"/>
  <c r="W2302" i="1"/>
  <c r="Q2294" i="1"/>
  <c r="R2294" i="1"/>
  <c r="S2294" i="1" s="1"/>
  <c r="T2294" i="1" s="1"/>
  <c r="L2293" i="1"/>
  <c r="Y2280" i="1"/>
  <c r="Q2274" i="1"/>
  <c r="R2274" i="1"/>
  <c r="S2274" i="1" s="1"/>
  <c r="T2274" i="1" s="1"/>
  <c r="R2266" i="1"/>
  <c r="S2266" i="1" s="1"/>
  <c r="T2266" i="1" s="1"/>
  <c r="Q2266" i="1"/>
  <c r="Q2228" i="1"/>
  <c r="R2228" i="1"/>
  <c r="S2228" i="1" s="1"/>
  <c r="T2228" i="1" s="1"/>
  <c r="L2227" i="1"/>
  <c r="V2227" i="1"/>
  <c r="Q2190" i="1"/>
  <c r="R2190" i="1"/>
  <c r="S2190" i="1" s="1"/>
  <c r="T2190" i="1" s="1"/>
  <c r="Q2138" i="1"/>
  <c r="R2138" i="1"/>
  <c r="S2138" i="1" s="1"/>
  <c r="T2138" i="1" s="1"/>
  <c r="Q2107" i="1"/>
  <c r="R2107" i="1"/>
  <c r="S2107" i="1" s="1"/>
  <c r="T2107" i="1" s="1"/>
  <c r="Q2094" i="1"/>
  <c r="R2094" i="1"/>
  <c r="S2094" i="1" s="1"/>
  <c r="T2094" i="1" s="1"/>
  <c r="Q2047" i="1"/>
  <c r="R2047" i="1"/>
  <c r="S2047" i="1" s="1"/>
  <c r="T2047" i="1" s="1"/>
  <c r="Y2505" i="1"/>
  <c r="Y2497" i="1"/>
  <c r="Y2489" i="1"/>
  <c r="Y2481" i="1"/>
  <c r="U2477" i="1"/>
  <c r="V2477" i="1" s="1"/>
  <c r="U2469" i="1"/>
  <c r="V2469" i="1" s="1"/>
  <c r="U2461" i="1"/>
  <c r="V2461" i="1" s="1"/>
  <c r="U2453" i="1"/>
  <c r="V2453" i="1" s="1"/>
  <c r="U2445" i="1"/>
  <c r="V2445" i="1" s="1"/>
  <c r="U2437" i="1"/>
  <c r="V2437" i="1" s="1"/>
  <c r="U2429" i="1"/>
  <c r="V2429" i="1" s="1"/>
  <c r="U2421" i="1"/>
  <c r="V2421" i="1" s="1"/>
  <c r="U2413" i="1"/>
  <c r="V2413" i="1" s="1"/>
  <c r="U2405" i="1"/>
  <c r="V2405" i="1" s="1"/>
  <c r="U2397" i="1"/>
  <c r="V2397" i="1" s="1"/>
  <c r="U2389" i="1"/>
  <c r="V2389" i="1" s="1"/>
  <c r="U2381" i="1"/>
  <c r="V2381" i="1" s="1"/>
  <c r="U2373" i="1"/>
  <c r="V2373" i="1" s="1"/>
  <c r="U2365" i="1"/>
  <c r="V2365" i="1" s="1"/>
  <c r="U2357" i="1"/>
  <c r="V2357" i="1" s="1"/>
  <c r="Y2353" i="1"/>
  <c r="U2349" i="1"/>
  <c r="V2349" i="1" s="1"/>
  <c r="Y2345" i="1"/>
  <c r="U2341" i="1"/>
  <c r="V2341" i="1" s="1"/>
  <c r="Y2337" i="1"/>
  <c r="U2333" i="1"/>
  <c r="V2333" i="1" s="1"/>
  <c r="Y2329" i="1"/>
  <c r="U2325" i="1"/>
  <c r="V2325" i="1" s="1"/>
  <c r="Y2321" i="1"/>
  <c r="U2317" i="1"/>
  <c r="V2317" i="1" s="1"/>
  <c r="Y2313" i="1"/>
  <c r="U2309" i="1"/>
  <c r="V2309" i="1" s="1"/>
  <c r="U2301" i="1"/>
  <c r="V2301" i="1" s="1"/>
  <c r="Y2297" i="1"/>
  <c r="U2293" i="1"/>
  <c r="V2293" i="1" s="1"/>
  <c r="Y2289" i="1"/>
  <c r="U2285" i="1"/>
  <c r="V2285" i="1" s="1"/>
  <c r="Y2281" i="1"/>
  <c r="U2280" i="1"/>
  <c r="V2280" i="1" s="1"/>
  <c r="Y2273" i="1"/>
  <c r="V2269" i="1"/>
  <c r="L2269" i="1"/>
  <c r="Y2268" i="1"/>
  <c r="L2264" i="1"/>
  <c r="W2260" i="1"/>
  <c r="Y2245" i="1"/>
  <c r="U2245" i="1"/>
  <c r="V2245" i="1" s="1"/>
  <c r="U2241" i="1"/>
  <c r="V2241" i="1" s="1"/>
  <c r="Y2241" i="1"/>
  <c r="V2240" i="1"/>
  <c r="L2240" i="1"/>
  <c r="Y2229" i="1"/>
  <c r="U2229" i="1"/>
  <c r="V2229" i="1" s="1"/>
  <c r="L2215" i="1"/>
  <c r="L2213" i="1"/>
  <c r="L2207" i="1"/>
  <c r="L2205" i="1"/>
  <c r="L2199" i="1"/>
  <c r="L2197" i="1"/>
  <c r="L2191" i="1"/>
  <c r="L2189" i="1"/>
  <c r="U2185" i="1"/>
  <c r="V2185" i="1" s="1"/>
  <c r="U2182" i="1"/>
  <c r="V2182" i="1" s="1"/>
  <c r="Y2167" i="1"/>
  <c r="U2167" i="1"/>
  <c r="V2167" i="1" s="1"/>
  <c r="U2161" i="1"/>
  <c r="V2161" i="1" s="1"/>
  <c r="Y2151" i="1"/>
  <c r="U2151" i="1"/>
  <c r="V2151" i="1" s="1"/>
  <c r="Q2150" i="1"/>
  <c r="R2150" i="1"/>
  <c r="S2150" i="1" s="1"/>
  <c r="T2150" i="1" s="1"/>
  <c r="L2149" i="1"/>
  <c r="Y2142" i="1"/>
  <c r="U2142" i="1"/>
  <c r="V2142" i="1" s="1"/>
  <c r="Q2130" i="1"/>
  <c r="R2130" i="1"/>
  <c r="S2130" i="1" s="1"/>
  <c r="T2130" i="1" s="1"/>
  <c r="Q2103" i="1"/>
  <c r="R2103" i="1"/>
  <c r="S2103" i="1" s="1"/>
  <c r="T2103" i="1" s="1"/>
  <c r="Q2099" i="1"/>
  <c r="R2099" i="1"/>
  <c r="S2099" i="1" s="1"/>
  <c r="T2099" i="1" s="1"/>
  <c r="Y2087" i="1"/>
  <c r="U2087" i="1"/>
  <c r="V2087" i="1" s="1"/>
  <c r="Q2086" i="1"/>
  <c r="R2086" i="1"/>
  <c r="S2086" i="1" s="1"/>
  <c r="T2086" i="1" s="1"/>
  <c r="L2085" i="1"/>
  <c r="Y2078" i="1"/>
  <c r="U2078" i="1"/>
  <c r="V2078" i="1" s="1"/>
  <c r="Q2066" i="1"/>
  <c r="R2066" i="1"/>
  <c r="S2066" i="1" s="1"/>
  <c r="T2066" i="1" s="1"/>
  <c r="Q2039" i="1"/>
  <c r="R2039" i="1"/>
  <c r="S2039" i="1" s="1"/>
  <c r="T2039" i="1" s="1"/>
  <c r="Y2031" i="1"/>
  <c r="U2031" i="1"/>
  <c r="V2031" i="1" s="1"/>
  <c r="W2031" i="1"/>
  <c r="Q2027" i="1"/>
  <c r="R2027" i="1"/>
  <c r="S2027" i="1" s="1"/>
  <c r="T2027" i="1" s="1"/>
  <c r="Q2024" i="1"/>
  <c r="R2024" i="1"/>
  <c r="S2024" i="1" s="1"/>
  <c r="T2024" i="1" s="1"/>
  <c r="R2022" i="1"/>
  <c r="S2022" i="1" s="1"/>
  <c r="T2022" i="1" s="1"/>
  <c r="Q2022" i="1"/>
  <c r="Y2013" i="1"/>
  <c r="U2013" i="1"/>
  <c r="V2013" i="1" s="1"/>
  <c r="W2013" i="1"/>
  <c r="R2006" i="1"/>
  <c r="S2006" i="1" s="1"/>
  <c r="T2006" i="1" s="1"/>
  <c r="Q2006" i="1"/>
  <c r="U1974" i="1"/>
  <c r="V1974" i="1" s="1"/>
  <c r="W1974" i="1"/>
  <c r="Y1974" i="1"/>
  <c r="U1942" i="1"/>
  <c r="V1942" i="1" s="1"/>
  <c r="W1942" i="1"/>
  <c r="Y1942" i="1"/>
  <c r="U1909" i="1"/>
  <c r="V1909" i="1" s="1"/>
  <c r="X1909" i="1"/>
  <c r="Y1909" i="1"/>
  <c r="Q1881" i="1"/>
  <c r="R1881" i="1"/>
  <c r="S1881" i="1" s="1"/>
  <c r="T1881" i="1" s="1"/>
  <c r="L2229" i="1"/>
  <c r="Q2166" i="1"/>
  <c r="R2166" i="1"/>
  <c r="S2166" i="1" s="1"/>
  <c r="T2166" i="1" s="1"/>
  <c r="L2159" i="1"/>
  <c r="Q2155" i="1"/>
  <c r="R2155" i="1"/>
  <c r="S2155" i="1" s="1"/>
  <c r="T2155" i="1" s="1"/>
  <c r="Y2143" i="1"/>
  <c r="U2143" i="1"/>
  <c r="V2143" i="1" s="1"/>
  <c r="Q2142" i="1"/>
  <c r="R2142" i="1"/>
  <c r="S2142" i="1" s="1"/>
  <c r="T2142" i="1" s="1"/>
  <c r="L2141" i="1"/>
  <c r="Y2134" i="1"/>
  <c r="U2134" i="1"/>
  <c r="V2134" i="1" s="1"/>
  <c r="Q2095" i="1"/>
  <c r="R2095" i="1"/>
  <c r="S2095" i="1" s="1"/>
  <c r="T2095" i="1" s="1"/>
  <c r="Q2091" i="1"/>
  <c r="R2091" i="1"/>
  <c r="S2091" i="1" s="1"/>
  <c r="T2091" i="1" s="1"/>
  <c r="Y2079" i="1"/>
  <c r="U2079" i="1"/>
  <c r="V2079" i="1" s="1"/>
  <c r="Q2078" i="1"/>
  <c r="R2078" i="1"/>
  <c r="S2078" i="1" s="1"/>
  <c r="T2078" i="1" s="1"/>
  <c r="L2077" i="1"/>
  <c r="Y2070" i="1"/>
  <c r="U2070" i="1"/>
  <c r="V2070" i="1" s="1"/>
  <c r="Q2058" i="1"/>
  <c r="R2058" i="1"/>
  <c r="S2058" i="1" s="1"/>
  <c r="T2058" i="1" s="1"/>
  <c r="Q2035" i="1"/>
  <c r="R2035" i="1"/>
  <c r="S2035" i="1" s="1"/>
  <c r="T2035" i="1" s="1"/>
  <c r="R2030" i="1"/>
  <c r="S2030" i="1" s="1"/>
  <c r="T2030" i="1" s="1"/>
  <c r="Q2030" i="1"/>
  <c r="Q2028" i="1"/>
  <c r="R2028" i="1"/>
  <c r="S2028" i="1" s="1"/>
  <c r="T2028" i="1" s="1"/>
  <c r="Q2013" i="1"/>
  <c r="R2013" i="1"/>
  <c r="S2013" i="1" s="1"/>
  <c r="T2013" i="1" s="1"/>
  <c r="X2010" i="1"/>
  <c r="Y2010" i="1"/>
  <c r="U2008" i="1"/>
  <c r="V2008" i="1" s="1"/>
  <c r="W2008" i="1"/>
  <c r="Y2008" i="1"/>
  <c r="L1965" i="1"/>
  <c r="V1965" i="1"/>
  <c r="R2452" i="1"/>
  <c r="S2452" i="1" s="1"/>
  <c r="T2452" i="1" s="1"/>
  <c r="R2444" i="1"/>
  <c r="S2444" i="1" s="1"/>
  <c r="T2444" i="1" s="1"/>
  <c r="R2436" i="1"/>
  <c r="S2436" i="1" s="1"/>
  <c r="T2436" i="1" s="1"/>
  <c r="R2428" i="1"/>
  <c r="S2428" i="1" s="1"/>
  <c r="T2428" i="1" s="1"/>
  <c r="R2420" i="1"/>
  <c r="S2420" i="1" s="1"/>
  <c r="T2420" i="1" s="1"/>
  <c r="R2412" i="1"/>
  <c r="S2412" i="1" s="1"/>
  <c r="T2412" i="1" s="1"/>
  <c r="R2404" i="1"/>
  <c r="S2404" i="1" s="1"/>
  <c r="T2404" i="1" s="1"/>
  <c r="R2396" i="1"/>
  <c r="S2396" i="1" s="1"/>
  <c r="T2396" i="1" s="1"/>
  <c r="R2388" i="1"/>
  <c r="S2388" i="1" s="1"/>
  <c r="T2388" i="1" s="1"/>
  <c r="R2380" i="1"/>
  <c r="S2380" i="1" s="1"/>
  <c r="T2380" i="1" s="1"/>
  <c r="R2372" i="1"/>
  <c r="S2372" i="1" s="1"/>
  <c r="T2372" i="1" s="1"/>
  <c r="R2364" i="1"/>
  <c r="S2364" i="1" s="1"/>
  <c r="T2364" i="1" s="1"/>
  <c r="R2356" i="1"/>
  <c r="S2356" i="1" s="1"/>
  <c r="T2356" i="1" s="1"/>
  <c r="R2348" i="1"/>
  <c r="S2348" i="1" s="1"/>
  <c r="T2348" i="1" s="1"/>
  <c r="R2340" i="1"/>
  <c r="S2340" i="1" s="1"/>
  <c r="T2340" i="1" s="1"/>
  <c r="R2332" i="1"/>
  <c r="S2332" i="1" s="1"/>
  <c r="T2332" i="1" s="1"/>
  <c r="R2324" i="1"/>
  <c r="S2324" i="1" s="1"/>
  <c r="T2324" i="1" s="1"/>
  <c r="R2316" i="1"/>
  <c r="S2316" i="1" s="1"/>
  <c r="T2316" i="1" s="1"/>
  <c r="R2308" i="1"/>
  <c r="S2308" i="1" s="1"/>
  <c r="T2308" i="1" s="1"/>
  <c r="R2292" i="1"/>
  <c r="S2292" i="1" s="1"/>
  <c r="T2292" i="1" s="1"/>
  <c r="R2284" i="1"/>
  <c r="S2284" i="1" s="1"/>
  <c r="T2284" i="1" s="1"/>
  <c r="R2279" i="1"/>
  <c r="S2279" i="1" s="1"/>
  <c r="T2279" i="1" s="1"/>
  <c r="V2277" i="1"/>
  <c r="W2273" i="1"/>
  <c r="X2263" i="1"/>
  <c r="Y2253" i="1"/>
  <c r="U2253" i="1"/>
  <c r="V2253" i="1" s="1"/>
  <c r="U2249" i="1"/>
  <c r="V2249" i="1" s="1"/>
  <c r="Y2249" i="1"/>
  <c r="Y2224" i="1"/>
  <c r="U2217" i="1"/>
  <c r="V2217" i="1" s="1"/>
  <c r="U2209" i="1"/>
  <c r="V2209" i="1" s="1"/>
  <c r="U2201" i="1"/>
  <c r="V2201" i="1" s="1"/>
  <c r="U2193" i="1"/>
  <c r="V2193" i="1" s="1"/>
  <c r="Y2183" i="1"/>
  <c r="U2183" i="1"/>
  <c r="V2183" i="1" s="1"/>
  <c r="Q2172" i="1"/>
  <c r="R2172" i="1"/>
  <c r="S2172" i="1" s="1"/>
  <c r="T2172" i="1" s="1"/>
  <c r="L2167" i="1"/>
  <c r="L2165" i="1"/>
  <c r="Q2151" i="1"/>
  <c r="R2151" i="1"/>
  <c r="S2151" i="1" s="1"/>
  <c r="T2151" i="1" s="1"/>
  <c r="Q2147" i="1"/>
  <c r="R2147" i="1"/>
  <c r="S2147" i="1" s="1"/>
  <c r="T2147" i="1" s="1"/>
  <c r="Y2135" i="1"/>
  <c r="U2135" i="1"/>
  <c r="V2135" i="1" s="1"/>
  <c r="Q2134" i="1"/>
  <c r="R2134" i="1"/>
  <c r="S2134" i="1" s="1"/>
  <c r="T2134" i="1" s="1"/>
  <c r="L2133" i="1"/>
  <c r="Y2126" i="1"/>
  <c r="U2126" i="1"/>
  <c r="V2126" i="1" s="1"/>
  <c r="Q2114" i="1"/>
  <c r="R2114" i="1"/>
  <c r="S2114" i="1" s="1"/>
  <c r="T2114" i="1" s="1"/>
  <c r="Q2087" i="1"/>
  <c r="R2087" i="1"/>
  <c r="S2087" i="1" s="1"/>
  <c r="T2087" i="1" s="1"/>
  <c r="Q2083" i="1"/>
  <c r="R2083" i="1"/>
  <c r="S2083" i="1" s="1"/>
  <c r="T2083" i="1" s="1"/>
  <c r="Y2071" i="1"/>
  <c r="U2071" i="1"/>
  <c r="V2071" i="1" s="1"/>
  <c r="Q2070" i="1"/>
  <c r="R2070" i="1"/>
  <c r="S2070" i="1" s="1"/>
  <c r="T2070" i="1" s="1"/>
  <c r="L2069" i="1"/>
  <c r="Y2062" i="1"/>
  <c r="U2062" i="1"/>
  <c r="V2062" i="1" s="1"/>
  <c r="Q2050" i="1"/>
  <c r="R2050" i="1"/>
  <c r="S2050" i="1" s="1"/>
  <c r="T2050" i="1" s="1"/>
  <c r="Y2020" i="1"/>
  <c r="U2020" i="1"/>
  <c r="V2020" i="1" s="1"/>
  <c r="Y2016" i="1"/>
  <c r="U2016" i="1"/>
  <c r="V2016" i="1" s="1"/>
  <c r="W2016" i="1"/>
  <c r="U1999" i="1"/>
  <c r="V1999" i="1" s="1"/>
  <c r="Y1999" i="1"/>
  <c r="W1999" i="1"/>
  <c r="L1997" i="1"/>
  <c r="V1997" i="1"/>
  <c r="R1982" i="1"/>
  <c r="S1982" i="1" s="1"/>
  <c r="T1982" i="1" s="1"/>
  <c r="Q1982" i="1"/>
  <c r="Y1977" i="1"/>
  <c r="X1977" i="1"/>
  <c r="L2280" i="1"/>
  <c r="R2276" i="1"/>
  <c r="S2276" i="1" s="1"/>
  <c r="T2276" i="1" s="1"/>
  <c r="W2270" i="1"/>
  <c r="Y2261" i="1"/>
  <c r="U2261" i="1"/>
  <c r="V2261" i="1" s="1"/>
  <c r="W2256" i="1"/>
  <c r="W2254" i="1"/>
  <c r="R2252" i="1"/>
  <c r="S2252" i="1" s="1"/>
  <c r="T2252" i="1" s="1"/>
  <c r="Y2247" i="1"/>
  <c r="W2245" i="1"/>
  <c r="L2245" i="1"/>
  <c r="V2243" i="1"/>
  <c r="Q2242" i="1"/>
  <c r="W2241" i="1"/>
  <c r="W2236" i="1"/>
  <c r="Y2234" i="1"/>
  <c r="R2225" i="1"/>
  <c r="S2225" i="1" s="1"/>
  <c r="T2225" i="1" s="1"/>
  <c r="Q2222" i="1"/>
  <c r="W2214" i="1"/>
  <c r="W2206" i="1"/>
  <c r="W2198" i="1"/>
  <c r="Q2182" i="1"/>
  <c r="R2182" i="1"/>
  <c r="S2182" i="1" s="1"/>
  <c r="T2182" i="1" s="1"/>
  <c r="U2177" i="1"/>
  <c r="V2177" i="1" s="1"/>
  <c r="Q2170" i="1"/>
  <c r="Y2168" i="1"/>
  <c r="Q2143" i="1"/>
  <c r="R2143" i="1"/>
  <c r="S2143" i="1" s="1"/>
  <c r="T2143" i="1" s="1"/>
  <c r="Q2139" i="1"/>
  <c r="R2139" i="1"/>
  <c r="S2139" i="1" s="1"/>
  <c r="T2139" i="1" s="1"/>
  <c r="Y2127" i="1"/>
  <c r="U2127" i="1"/>
  <c r="V2127" i="1" s="1"/>
  <c r="Q2126" i="1"/>
  <c r="R2126" i="1"/>
  <c r="S2126" i="1" s="1"/>
  <c r="T2126" i="1" s="1"/>
  <c r="L2125" i="1"/>
  <c r="Y2118" i="1"/>
  <c r="U2118" i="1"/>
  <c r="V2118" i="1" s="1"/>
  <c r="Q2106" i="1"/>
  <c r="R2106" i="1"/>
  <c r="S2106" i="1" s="1"/>
  <c r="T2106" i="1" s="1"/>
  <c r="Q2079" i="1"/>
  <c r="R2079" i="1"/>
  <c r="S2079" i="1" s="1"/>
  <c r="T2079" i="1" s="1"/>
  <c r="Q2075" i="1"/>
  <c r="R2075" i="1"/>
  <c r="S2075" i="1" s="1"/>
  <c r="T2075" i="1" s="1"/>
  <c r="Y2063" i="1"/>
  <c r="U2063" i="1"/>
  <c r="V2063" i="1" s="1"/>
  <c r="Q2062" i="1"/>
  <c r="R2062" i="1"/>
  <c r="S2062" i="1" s="1"/>
  <c r="T2062" i="1" s="1"/>
  <c r="L2061" i="1"/>
  <c r="Y2054" i="1"/>
  <c r="U2054" i="1"/>
  <c r="V2054" i="1" s="1"/>
  <c r="Q2042" i="1"/>
  <c r="R2042" i="1"/>
  <c r="S2042" i="1" s="1"/>
  <c r="T2042" i="1" s="1"/>
  <c r="Q2020" i="1"/>
  <c r="R2020" i="1"/>
  <c r="S2020" i="1" s="1"/>
  <c r="T2020" i="1" s="1"/>
  <c r="L2019" i="1"/>
  <c r="Q2016" i="1"/>
  <c r="R2016" i="1"/>
  <c r="S2016" i="1" s="1"/>
  <c r="T2016" i="1" s="1"/>
  <c r="R2272" i="1"/>
  <c r="S2272" i="1" s="1"/>
  <c r="T2272" i="1" s="1"/>
  <c r="U2268" i="1"/>
  <c r="V2268" i="1" s="1"/>
  <c r="Y2264" i="1"/>
  <c r="V2263" i="1"/>
  <c r="R2262" i="1"/>
  <c r="S2262" i="1" s="1"/>
  <c r="T2262" i="1" s="1"/>
  <c r="U2257" i="1"/>
  <c r="V2257" i="1" s="1"/>
  <c r="Y2257" i="1"/>
  <c r="V2256" i="1"/>
  <c r="L2256" i="1"/>
  <c r="R2248" i="1"/>
  <c r="S2248" i="1" s="1"/>
  <c r="T2248" i="1" s="1"/>
  <c r="V2239" i="1"/>
  <c r="R2235" i="1"/>
  <c r="S2235" i="1" s="1"/>
  <c r="T2235" i="1" s="1"/>
  <c r="R2233" i="1"/>
  <c r="S2233" i="1" s="1"/>
  <c r="T2233" i="1" s="1"/>
  <c r="W2229" i="1"/>
  <c r="W2228" i="1"/>
  <c r="W2224" i="1"/>
  <c r="V2215" i="1"/>
  <c r="U2214" i="1"/>
  <c r="V2214" i="1" s="1"/>
  <c r="V2212" i="1"/>
  <c r="U2206" i="1"/>
  <c r="V2206" i="1" s="1"/>
  <c r="V2204" i="1"/>
  <c r="V2199" i="1"/>
  <c r="U2198" i="1"/>
  <c r="V2198" i="1" s="1"/>
  <c r="V2196" i="1"/>
  <c r="U2190" i="1"/>
  <c r="V2190" i="1" s="1"/>
  <c r="V2188" i="1"/>
  <c r="L2183" i="1"/>
  <c r="L2181" i="1"/>
  <c r="Y2160" i="1"/>
  <c r="Q2135" i="1"/>
  <c r="R2135" i="1"/>
  <c r="S2135" i="1" s="1"/>
  <c r="T2135" i="1" s="1"/>
  <c r="Q2131" i="1"/>
  <c r="R2131" i="1"/>
  <c r="S2131" i="1" s="1"/>
  <c r="T2131" i="1" s="1"/>
  <c r="Y2119" i="1"/>
  <c r="U2119" i="1"/>
  <c r="V2119" i="1" s="1"/>
  <c r="Q2118" i="1"/>
  <c r="R2118" i="1"/>
  <c r="S2118" i="1" s="1"/>
  <c r="T2118" i="1" s="1"/>
  <c r="L2117" i="1"/>
  <c r="Y2110" i="1"/>
  <c r="U2110" i="1"/>
  <c r="V2110" i="1" s="1"/>
  <c r="Q2098" i="1"/>
  <c r="R2098" i="1"/>
  <c r="S2098" i="1" s="1"/>
  <c r="T2098" i="1" s="1"/>
  <c r="Q2071" i="1"/>
  <c r="R2071" i="1"/>
  <c r="S2071" i="1" s="1"/>
  <c r="T2071" i="1" s="1"/>
  <c r="Q2067" i="1"/>
  <c r="R2067" i="1"/>
  <c r="S2067" i="1" s="1"/>
  <c r="T2067" i="1" s="1"/>
  <c r="Y2055" i="1"/>
  <c r="U2055" i="1"/>
  <c r="V2055" i="1" s="1"/>
  <c r="Q2054" i="1"/>
  <c r="R2054" i="1"/>
  <c r="S2054" i="1" s="1"/>
  <c r="T2054" i="1" s="1"/>
  <c r="L2053" i="1"/>
  <c r="Y2046" i="1"/>
  <c r="U2046" i="1"/>
  <c r="V2046" i="1" s="1"/>
  <c r="Q2034" i="1"/>
  <c r="R2034" i="1"/>
  <c r="S2034" i="1" s="1"/>
  <c r="T2034" i="1" s="1"/>
  <c r="Y2024" i="1"/>
  <c r="Q2021" i="1"/>
  <c r="R2021" i="1"/>
  <c r="S2021" i="1" s="1"/>
  <c r="T2021" i="1" s="1"/>
  <c r="Y1940" i="1"/>
  <c r="U1940" i="1"/>
  <c r="V1940" i="1" s="1"/>
  <c r="W1940" i="1"/>
  <c r="Q1920" i="1"/>
  <c r="R1920" i="1"/>
  <c r="S1920" i="1" s="1"/>
  <c r="T1920" i="1" s="1"/>
  <c r="W2253" i="1"/>
  <c r="Q2253" i="1"/>
  <c r="R2253" i="1"/>
  <c r="S2253" i="1" s="1"/>
  <c r="T2253" i="1" s="1"/>
  <c r="W2249" i="1"/>
  <c r="U2236" i="1"/>
  <c r="V2236" i="1" s="1"/>
  <c r="Q2230" i="1"/>
  <c r="L2223" i="1"/>
  <c r="Q2186" i="1"/>
  <c r="Y2184" i="1"/>
  <c r="R2179" i="1"/>
  <c r="S2179" i="1" s="1"/>
  <c r="T2179" i="1" s="1"/>
  <c r="Y2175" i="1"/>
  <c r="U2175" i="1"/>
  <c r="V2175" i="1" s="1"/>
  <c r="W2168" i="1"/>
  <c r="X2167" i="1"/>
  <c r="W2166" i="1"/>
  <c r="Q2164" i="1"/>
  <c r="R2164" i="1"/>
  <c r="S2164" i="1" s="1"/>
  <c r="T2164" i="1" s="1"/>
  <c r="Q2162" i="1"/>
  <c r="Q2127" i="1"/>
  <c r="R2127" i="1"/>
  <c r="S2127" i="1" s="1"/>
  <c r="T2127" i="1" s="1"/>
  <c r="Q2123" i="1"/>
  <c r="R2123" i="1"/>
  <c r="S2123" i="1" s="1"/>
  <c r="T2123" i="1" s="1"/>
  <c r="Q2120" i="1"/>
  <c r="Y2111" i="1"/>
  <c r="U2111" i="1"/>
  <c r="V2111" i="1" s="1"/>
  <c r="Q2110" i="1"/>
  <c r="R2110" i="1"/>
  <c r="S2110" i="1" s="1"/>
  <c r="T2110" i="1" s="1"/>
  <c r="L2109" i="1"/>
  <c r="Y2102" i="1"/>
  <c r="U2102" i="1"/>
  <c r="V2102" i="1" s="1"/>
  <c r="Q2090" i="1"/>
  <c r="R2090" i="1"/>
  <c r="S2090" i="1" s="1"/>
  <c r="T2090" i="1" s="1"/>
  <c r="Q2063" i="1"/>
  <c r="R2063" i="1"/>
  <c r="S2063" i="1" s="1"/>
  <c r="T2063" i="1" s="1"/>
  <c r="Q2059" i="1"/>
  <c r="R2059" i="1"/>
  <c r="S2059" i="1" s="1"/>
  <c r="T2059" i="1" s="1"/>
  <c r="Q2056" i="1"/>
  <c r="Y2047" i="1"/>
  <c r="U2047" i="1"/>
  <c r="V2047" i="1" s="1"/>
  <c r="Q2046" i="1"/>
  <c r="R2046" i="1"/>
  <c r="S2046" i="1" s="1"/>
  <c r="T2046" i="1" s="1"/>
  <c r="L2045" i="1"/>
  <c r="Y2038" i="1"/>
  <c r="U2038" i="1"/>
  <c r="V2038" i="1" s="1"/>
  <c r="Q2011" i="1"/>
  <c r="R2011" i="1"/>
  <c r="S2011" i="1" s="1"/>
  <c r="T2011" i="1" s="1"/>
  <c r="U1990" i="1"/>
  <c r="V1990" i="1" s="1"/>
  <c r="W1990" i="1"/>
  <c r="Y1990" i="1"/>
  <c r="R1966" i="1"/>
  <c r="S1966" i="1" s="1"/>
  <c r="T1966" i="1" s="1"/>
  <c r="Q1966" i="1"/>
  <c r="Q2254" i="1"/>
  <c r="Y2237" i="1"/>
  <c r="U2237" i="1"/>
  <c r="V2237" i="1" s="1"/>
  <c r="U2233" i="1"/>
  <c r="V2233" i="1" s="1"/>
  <c r="Y2233" i="1"/>
  <c r="U2228" i="1"/>
  <c r="V2228" i="1" s="1"/>
  <c r="Y2221" i="1"/>
  <c r="U2221" i="1"/>
  <c r="V2221" i="1" s="1"/>
  <c r="Q2174" i="1"/>
  <c r="R2174" i="1"/>
  <c r="S2174" i="1" s="1"/>
  <c r="T2174" i="1" s="1"/>
  <c r="U2169" i="1"/>
  <c r="V2169" i="1" s="1"/>
  <c r="U2166" i="1"/>
  <c r="V2166" i="1" s="1"/>
  <c r="W2160" i="1"/>
  <c r="V2159" i="1"/>
  <c r="Y2158" i="1"/>
  <c r="U2158" i="1"/>
  <c r="V2158" i="1" s="1"/>
  <c r="X2151" i="1"/>
  <c r="Q2146" i="1"/>
  <c r="R2146" i="1"/>
  <c r="S2146" i="1" s="1"/>
  <c r="T2146" i="1" s="1"/>
  <c r="W2142" i="1"/>
  <c r="Q2119" i="1"/>
  <c r="R2119" i="1"/>
  <c r="S2119" i="1" s="1"/>
  <c r="T2119" i="1" s="1"/>
  <c r="Q2115" i="1"/>
  <c r="R2115" i="1"/>
  <c r="S2115" i="1" s="1"/>
  <c r="T2115" i="1" s="1"/>
  <c r="Q2112" i="1"/>
  <c r="Y2103" i="1"/>
  <c r="U2103" i="1"/>
  <c r="V2103" i="1" s="1"/>
  <c r="Q2102" i="1"/>
  <c r="R2102" i="1"/>
  <c r="S2102" i="1" s="1"/>
  <c r="T2102" i="1" s="1"/>
  <c r="L2101" i="1"/>
  <c r="Y2094" i="1"/>
  <c r="U2094" i="1"/>
  <c r="V2094" i="1" s="1"/>
  <c r="X2087" i="1"/>
  <c r="Q2082" i="1"/>
  <c r="R2082" i="1"/>
  <c r="S2082" i="1" s="1"/>
  <c r="T2082" i="1" s="1"/>
  <c r="W2078" i="1"/>
  <c r="Q2055" i="1"/>
  <c r="R2055" i="1"/>
  <c r="S2055" i="1" s="1"/>
  <c r="T2055" i="1" s="1"/>
  <c r="Q2051" i="1"/>
  <c r="R2051" i="1"/>
  <c r="S2051" i="1" s="1"/>
  <c r="T2051" i="1" s="1"/>
  <c r="Q2048" i="1"/>
  <c r="Y2039" i="1"/>
  <c r="U2039" i="1"/>
  <c r="V2039" i="1" s="1"/>
  <c r="Q2038" i="1"/>
  <c r="R2038" i="1"/>
  <c r="S2038" i="1" s="1"/>
  <c r="T2038" i="1" s="1"/>
  <c r="L2037" i="1"/>
  <c r="R2029" i="1"/>
  <c r="S2029" i="1" s="1"/>
  <c r="T2029" i="1" s="1"/>
  <c r="L1981" i="1"/>
  <c r="V1981" i="1"/>
  <c r="U1941" i="1"/>
  <c r="V1941" i="1" s="1"/>
  <c r="X1941" i="1"/>
  <c r="U1754" i="1"/>
  <c r="V1754" i="1" s="1"/>
  <c r="X1754" i="1"/>
  <c r="Q1742" i="1"/>
  <c r="R1742" i="1"/>
  <c r="S1742" i="1" s="1"/>
  <c r="T1742" i="1" s="1"/>
  <c r="Y2225" i="1"/>
  <c r="Y2217" i="1"/>
  <c r="Y2209" i="1"/>
  <c r="Y2201" i="1"/>
  <c r="Y2193" i="1"/>
  <c r="Y2185" i="1"/>
  <c r="U2181" i="1"/>
  <c r="V2181" i="1" s="1"/>
  <c r="Y2177" i="1"/>
  <c r="U2173" i="1"/>
  <c r="V2173" i="1" s="1"/>
  <c r="Y2169" i="1"/>
  <c r="U2165" i="1"/>
  <c r="V2165" i="1" s="1"/>
  <c r="Y2161" i="1"/>
  <c r="U2157" i="1"/>
  <c r="V2157" i="1" s="1"/>
  <c r="Y2153" i="1"/>
  <c r="U2149" i="1"/>
  <c r="V2149" i="1" s="1"/>
  <c r="Y2145" i="1"/>
  <c r="U2141" i="1"/>
  <c r="V2141" i="1" s="1"/>
  <c r="Y2137" i="1"/>
  <c r="U2133" i="1"/>
  <c r="V2133" i="1" s="1"/>
  <c r="Y2129" i="1"/>
  <c r="U2125" i="1"/>
  <c r="V2125" i="1" s="1"/>
  <c r="Y2121" i="1"/>
  <c r="U2117" i="1"/>
  <c r="V2117" i="1" s="1"/>
  <c r="Y2113" i="1"/>
  <c r="U2109" i="1"/>
  <c r="V2109" i="1" s="1"/>
  <c r="Y2105" i="1"/>
  <c r="U2101" i="1"/>
  <c r="V2101" i="1" s="1"/>
  <c r="Y2097" i="1"/>
  <c r="U2093" i="1"/>
  <c r="V2093" i="1" s="1"/>
  <c r="Y2089" i="1"/>
  <c r="U2085" i="1"/>
  <c r="V2085" i="1" s="1"/>
  <c r="Y2081" i="1"/>
  <c r="U2077" i="1"/>
  <c r="V2077" i="1" s="1"/>
  <c r="Y2073" i="1"/>
  <c r="U2069" i="1"/>
  <c r="V2069" i="1" s="1"/>
  <c r="Y2065" i="1"/>
  <c r="U2061" i="1"/>
  <c r="V2061" i="1" s="1"/>
  <c r="Y2057" i="1"/>
  <c r="U2053" i="1"/>
  <c r="V2053" i="1" s="1"/>
  <c r="Y2049" i="1"/>
  <c r="U2045" i="1"/>
  <c r="V2045" i="1" s="1"/>
  <c r="Y2041" i="1"/>
  <c r="U2037" i="1"/>
  <c r="V2037" i="1" s="1"/>
  <c r="Y2033" i="1"/>
  <c r="R2025" i="1"/>
  <c r="S2025" i="1" s="1"/>
  <c r="T2025" i="1" s="1"/>
  <c r="Y2021" i="1"/>
  <c r="U2019" i="1"/>
  <c r="V2019" i="1" s="1"/>
  <c r="U2015" i="1"/>
  <c r="V2015" i="1" s="1"/>
  <c r="Q2014" i="1"/>
  <c r="U2012" i="1"/>
  <c r="V2012" i="1" s="1"/>
  <c r="V2006" i="1"/>
  <c r="Y2003" i="1"/>
  <c r="U2003" i="1"/>
  <c r="V2003" i="1" s="1"/>
  <c r="L1999" i="1"/>
  <c r="Q1998" i="1"/>
  <c r="U1993" i="1"/>
  <c r="V1993" i="1" s="1"/>
  <c r="Q1992" i="1"/>
  <c r="L1987" i="1"/>
  <c r="X1981" i="1"/>
  <c r="W1978" i="1"/>
  <c r="U1977" i="1"/>
  <c r="V1977" i="1" s="1"/>
  <c r="Q1976" i="1"/>
  <c r="L1971" i="1"/>
  <c r="X1965" i="1"/>
  <c r="Q1954" i="1"/>
  <c r="L1951" i="1"/>
  <c r="Y1941" i="1"/>
  <c r="R1935" i="1"/>
  <c r="S1935" i="1" s="1"/>
  <c r="T1935" i="1" s="1"/>
  <c r="Y1932" i="1"/>
  <c r="U1932" i="1"/>
  <c r="V1932" i="1" s="1"/>
  <c r="X1925" i="1"/>
  <c r="U1887" i="1"/>
  <c r="V1887" i="1" s="1"/>
  <c r="X1887" i="1"/>
  <c r="Y1887" i="1"/>
  <c r="L1885" i="1"/>
  <c r="R1847" i="1"/>
  <c r="S1847" i="1" s="1"/>
  <c r="T1847" i="1" s="1"/>
  <c r="Q1847" i="1"/>
  <c r="Q1837" i="1"/>
  <c r="R1837" i="1"/>
  <c r="S1837" i="1" s="1"/>
  <c r="T1837" i="1" s="1"/>
  <c r="Q1833" i="1"/>
  <c r="R1833" i="1"/>
  <c r="S1833" i="1" s="1"/>
  <c r="T1833" i="1" s="1"/>
  <c r="L1821" i="1"/>
  <c r="U1666" i="1"/>
  <c r="V1666" i="1" s="1"/>
  <c r="X1666" i="1"/>
  <c r="Y1666" i="1"/>
  <c r="Y2034" i="1"/>
  <c r="U2027" i="1"/>
  <c r="V2027" i="1" s="1"/>
  <c r="U2023" i="1"/>
  <c r="V2023" i="1" s="1"/>
  <c r="Y2017" i="1"/>
  <c r="Y2014" i="1"/>
  <c r="L1993" i="1"/>
  <c r="L1977" i="1"/>
  <c r="W1956" i="1"/>
  <c r="Q1956" i="1"/>
  <c r="R1956" i="1"/>
  <c r="S1956" i="1" s="1"/>
  <c r="T1956" i="1" s="1"/>
  <c r="L1955" i="1"/>
  <c r="L1941" i="1"/>
  <c r="L1939" i="1"/>
  <c r="Y1924" i="1"/>
  <c r="U1924" i="1"/>
  <c r="V1924" i="1" s="1"/>
  <c r="R1909" i="1"/>
  <c r="S1909" i="1" s="1"/>
  <c r="T1909" i="1" s="1"/>
  <c r="Q1909" i="1"/>
  <c r="U1891" i="1"/>
  <c r="V1891" i="1" s="1"/>
  <c r="W1891" i="1"/>
  <c r="Y1806" i="1"/>
  <c r="U1806" i="1"/>
  <c r="V1806" i="1" s="1"/>
  <c r="W1806" i="1"/>
  <c r="L1800" i="1"/>
  <c r="V1800" i="1"/>
  <c r="R1763" i="1"/>
  <c r="S1763" i="1" s="1"/>
  <c r="T1763" i="1" s="1"/>
  <c r="Q1763" i="1"/>
  <c r="R1744" i="1"/>
  <c r="S1744" i="1" s="1"/>
  <c r="T1744" i="1" s="1"/>
  <c r="Q1744" i="1"/>
  <c r="L1635" i="1"/>
  <c r="V1635" i="1"/>
  <c r="R2156" i="1"/>
  <c r="S2156" i="1" s="1"/>
  <c r="T2156" i="1" s="1"/>
  <c r="R2148" i="1"/>
  <c r="S2148" i="1" s="1"/>
  <c r="T2148" i="1" s="1"/>
  <c r="R2140" i="1"/>
  <c r="S2140" i="1" s="1"/>
  <c r="T2140" i="1" s="1"/>
  <c r="R2132" i="1"/>
  <c r="S2132" i="1" s="1"/>
  <c r="T2132" i="1" s="1"/>
  <c r="R2124" i="1"/>
  <c r="S2124" i="1" s="1"/>
  <c r="T2124" i="1" s="1"/>
  <c r="R2116" i="1"/>
  <c r="S2116" i="1" s="1"/>
  <c r="T2116" i="1" s="1"/>
  <c r="R2108" i="1"/>
  <c r="S2108" i="1" s="1"/>
  <c r="T2108" i="1" s="1"/>
  <c r="R2100" i="1"/>
  <c r="S2100" i="1" s="1"/>
  <c r="T2100" i="1" s="1"/>
  <c r="R2092" i="1"/>
  <c r="S2092" i="1" s="1"/>
  <c r="T2092" i="1" s="1"/>
  <c r="R2084" i="1"/>
  <c r="S2084" i="1" s="1"/>
  <c r="T2084" i="1" s="1"/>
  <c r="R2076" i="1"/>
  <c r="S2076" i="1" s="1"/>
  <c r="T2076" i="1" s="1"/>
  <c r="R2068" i="1"/>
  <c r="S2068" i="1" s="1"/>
  <c r="T2068" i="1" s="1"/>
  <c r="R2060" i="1"/>
  <c r="S2060" i="1" s="1"/>
  <c r="T2060" i="1" s="1"/>
  <c r="R2052" i="1"/>
  <c r="S2052" i="1" s="1"/>
  <c r="T2052" i="1" s="1"/>
  <c r="R2044" i="1"/>
  <c r="S2044" i="1" s="1"/>
  <c r="T2044" i="1" s="1"/>
  <c r="U2007" i="1"/>
  <c r="V2007" i="1" s="1"/>
  <c r="Y2007" i="1"/>
  <c r="Y1995" i="1"/>
  <c r="U1995" i="1"/>
  <c r="V1995" i="1" s="1"/>
  <c r="L1983" i="1"/>
  <c r="Y1979" i="1"/>
  <c r="U1979" i="1"/>
  <c r="V1979" i="1" s="1"/>
  <c r="L1967" i="1"/>
  <c r="Y1963" i="1"/>
  <c r="U1963" i="1"/>
  <c r="V1963" i="1" s="1"/>
  <c r="L1949" i="1"/>
  <c r="L1931" i="1"/>
  <c r="Y1916" i="1"/>
  <c r="U1916" i="1"/>
  <c r="V1916" i="1" s="1"/>
  <c r="U1911" i="1"/>
  <c r="V1911" i="1" s="1"/>
  <c r="X1911" i="1"/>
  <c r="Q1890" i="1"/>
  <c r="R1890" i="1"/>
  <c r="S1890" i="1" s="1"/>
  <c r="T1890" i="1" s="1"/>
  <c r="U1845" i="1"/>
  <c r="V1845" i="1" s="1"/>
  <c r="W1845" i="1"/>
  <c r="Y1845" i="1"/>
  <c r="Q1822" i="1"/>
  <c r="R1822" i="1"/>
  <c r="S1822" i="1" s="1"/>
  <c r="T1822" i="1" s="1"/>
  <c r="Y1790" i="1"/>
  <c r="U1790" i="1"/>
  <c r="V1790" i="1" s="1"/>
  <c r="W1790" i="1"/>
  <c r="L1784" i="1"/>
  <c r="V1784" i="1"/>
  <c r="Q1746" i="1"/>
  <c r="R1746" i="1"/>
  <c r="S1746" i="1" s="1"/>
  <c r="T1746" i="1" s="1"/>
  <c r="Q1644" i="1"/>
  <c r="R1644" i="1"/>
  <c r="S1644" i="1" s="1"/>
  <c r="T1644" i="1" s="1"/>
  <c r="U2025" i="1"/>
  <c r="V2025" i="1" s="1"/>
  <c r="X2022" i="1"/>
  <c r="U2021" i="1"/>
  <c r="V2021" i="1" s="1"/>
  <c r="W2017" i="1"/>
  <c r="W2014" i="1"/>
  <c r="R2012" i="1"/>
  <c r="S2012" i="1" s="1"/>
  <c r="T2012" i="1" s="1"/>
  <c r="L2007" i="1"/>
  <c r="Q2004" i="1"/>
  <c r="L2001" i="1"/>
  <c r="W1996" i="1"/>
  <c r="Q1994" i="1"/>
  <c r="Y1992" i="1"/>
  <c r="L1989" i="1"/>
  <c r="W1980" i="1"/>
  <c r="Q1978" i="1"/>
  <c r="Y1976" i="1"/>
  <c r="L1973" i="1"/>
  <c r="W1964" i="1"/>
  <c r="Q1962" i="1"/>
  <c r="L1959" i="1"/>
  <c r="Q1952" i="1"/>
  <c r="L1947" i="1"/>
  <c r="Q1933" i="1"/>
  <c r="R1933" i="1"/>
  <c r="S1933" i="1" s="1"/>
  <c r="T1933" i="1" s="1"/>
  <c r="Y1925" i="1"/>
  <c r="L1923" i="1"/>
  <c r="L1900" i="1"/>
  <c r="V1900" i="1"/>
  <c r="U1894" i="1"/>
  <c r="V1894" i="1" s="1"/>
  <c r="W1894" i="1"/>
  <c r="Y1894" i="1"/>
  <c r="U1884" i="1"/>
  <c r="V1884" i="1" s="1"/>
  <c r="X1884" i="1"/>
  <c r="U1831" i="1"/>
  <c r="V1831" i="1" s="1"/>
  <c r="X1831" i="1"/>
  <c r="Y1831" i="1"/>
  <c r="U2029" i="1"/>
  <c r="V2029" i="1" s="1"/>
  <c r="W2025" i="1"/>
  <c r="V2017" i="1"/>
  <c r="V2014" i="1"/>
  <c r="X2011" i="1"/>
  <c r="V2005" i="1"/>
  <c r="L2003" i="1"/>
  <c r="W1998" i="1"/>
  <c r="L1995" i="1"/>
  <c r="X1989" i="1"/>
  <c r="U1985" i="1"/>
  <c r="V1985" i="1" s="1"/>
  <c r="Q1984" i="1"/>
  <c r="L1979" i="1"/>
  <c r="X1973" i="1"/>
  <c r="U1969" i="1"/>
  <c r="V1969" i="1" s="1"/>
  <c r="Q1968" i="1"/>
  <c r="L1963" i="1"/>
  <c r="W1960" i="1"/>
  <c r="U1953" i="1"/>
  <c r="V1953" i="1" s="1"/>
  <c r="V1951" i="1"/>
  <c r="Q1944" i="1"/>
  <c r="Q1925" i="1"/>
  <c r="R1925" i="1"/>
  <c r="S1925" i="1" s="1"/>
  <c r="T1925" i="1" s="1"/>
  <c r="L1915" i="1"/>
  <c r="L1906" i="1"/>
  <c r="V1906" i="1"/>
  <c r="Y1891" i="1"/>
  <c r="Y1814" i="1"/>
  <c r="U1814" i="1"/>
  <c r="V1814" i="1" s="1"/>
  <c r="W1814" i="1"/>
  <c r="L1808" i="1"/>
  <c r="V1808" i="1"/>
  <c r="W2007" i="1"/>
  <c r="X1995" i="1"/>
  <c r="L1985" i="1"/>
  <c r="V1983" i="1"/>
  <c r="X1979" i="1"/>
  <c r="L1969" i="1"/>
  <c r="V1967" i="1"/>
  <c r="X1963" i="1"/>
  <c r="Q1936" i="1"/>
  <c r="R1936" i="1"/>
  <c r="S1936" i="1" s="1"/>
  <c r="T1936" i="1" s="1"/>
  <c r="Q1917" i="1"/>
  <c r="R1917" i="1"/>
  <c r="S1917" i="1" s="1"/>
  <c r="T1917" i="1" s="1"/>
  <c r="Q1895" i="1"/>
  <c r="R1895" i="1"/>
  <c r="S1895" i="1" s="1"/>
  <c r="T1895" i="1" s="1"/>
  <c r="Q1888" i="1"/>
  <c r="R1888" i="1"/>
  <c r="S1888" i="1" s="1"/>
  <c r="T1888" i="1" s="1"/>
  <c r="R1863" i="1"/>
  <c r="S1863" i="1" s="1"/>
  <c r="T1863" i="1" s="1"/>
  <c r="Q1863" i="1"/>
  <c r="R1827" i="1"/>
  <c r="S1827" i="1" s="1"/>
  <c r="T1827" i="1" s="1"/>
  <c r="Q1827" i="1"/>
  <c r="Q1739" i="1"/>
  <c r="R1739" i="1"/>
  <c r="S1739" i="1" s="1"/>
  <c r="T1739" i="1" s="1"/>
  <c r="L1717" i="1"/>
  <c r="L2009" i="1"/>
  <c r="L1991" i="1"/>
  <c r="Y1987" i="1"/>
  <c r="U1987" i="1"/>
  <c r="V1987" i="1" s="1"/>
  <c r="L1975" i="1"/>
  <c r="Y1971" i="1"/>
  <c r="U1971" i="1"/>
  <c r="V1971" i="1" s="1"/>
  <c r="L1957" i="1"/>
  <c r="Q1928" i="1"/>
  <c r="R1928" i="1"/>
  <c r="S1928" i="1" s="1"/>
  <c r="T1928" i="1" s="1"/>
  <c r="R1901" i="1"/>
  <c r="S1901" i="1" s="1"/>
  <c r="T1901" i="1" s="1"/>
  <c r="Q1901" i="1"/>
  <c r="U1861" i="1"/>
  <c r="V1861" i="1" s="1"/>
  <c r="W1861" i="1"/>
  <c r="Y1861" i="1"/>
  <c r="V1858" i="1"/>
  <c r="L1858" i="1"/>
  <c r="L1836" i="1"/>
  <c r="V1836" i="1"/>
  <c r="Y1798" i="1"/>
  <c r="U1798" i="1"/>
  <c r="V1798" i="1" s="1"/>
  <c r="W1798" i="1"/>
  <c r="L1792" i="1"/>
  <c r="Y1782" i="1"/>
  <c r="U1782" i="1"/>
  <c r="V1782" i="1" s="1"/>
  <c r="W1782" i="1"/>
  <c r="L1776" i="1"/>
  <c r="V1776" i="1"/>
  <c r="U1761" i="1"/>
  <c r="V1761" i="1" s="1"/>
  <c r="Y1761" i="1"/>
  <c r="W1761" i="1"/>
  <c r="Y1718" i="1"/>
  <c r="U1718" i="1"/>
  <c r="V1718" i="1" s="1"/>
  <c r="W1718" i="1"/>
  <c r="Q1687" i="1"/>
  <c r="R1687" i="1"/>
  <c r="S1687" i="1" s="1"/>
  <c r="T1687" i="1" s="1"/>
  <c r="Y1991" i="1"/>
  <c r="Y1983" i="1"/>
  <c r="Y1975" i="1"/>
  <c r="Y1967" i="1"/>
  <c r="L1961" i="1"/>
  <c r="Y1959" i="1"/>
  <c r="U1955" i="1"/>
  <c r="V1955" i="1" s="1"/>
  <c r="L1953" i="1"/>
  <c r="Y1951" i="1"/>
  <c r="U1947" i="1"/>
  <c r="V1947" i="1" s="1"/>
  <c r="L1945" i="1"/>
  <c r="Y1943" i="1"/>
  <c r="U1939" i="1"/>
  <c r="V1939" i="1" s="1"/>
  <c r="L1937" i="1"/>
  <c r="Y1935" i="1"/>
  <c r="U1931" i="1"/>
  <c r="V1931" i="1" s="1"/>
  <c r="L1929" i="1"/>
  <c r="Y1927" i="1"/>
  <c r="U1923" i="1"/>
  <c r="V1923" i="1" s="1"/>
  <c r="L1921" i="1"/>
  <c r="Y1919" i="1"/>
  <c r="U1915" i="1"/>
  <c r="V1915" i="1" s="1"/>
  <c r="L1913" i="1"/>
  <c r="Y1907" i="1"/>
  <c r="Q1899" i="1"/>
  <c r="U1892" i="1"/>
  <c r="V1892" i="1" s="1"/>
  <c r="Y1884" i="1"/>
  <c r="U1883" i="1"/>
  <c r="V1883" i="1" s="1"/>
  <c r="U1879" i="1"/>
  <c r="V1879" i="1" s="1"/>
  <c r="W1876" i="1"/>
  <c r="U1874" i="1"/>
  <c r="V1874" i="1" s="1"/>
  <c r="L1874" i="1"/>
  <c r="U1865" i="1"/>
  <c r="V1865" i="1" s="1"/>
  <c r="X1858" i="1"/>
  <c r="U1849" i="1"/>
  <c r="V1849" i="1" s="1"/>
  <c r="X1842" i="1"/>
  <c r="Q1842" i="1"/>
  <c r="R1842" i="1"/>
  <c r="S1842" i="1" s="1"/>
  <c r="T1842" i="1" s="1"/>
  <c r="U1839" i="1"/>
  <c r="V1839" i="1" s="1"/>
  <c r="L1832" i="1"/>
  <c r="U1825" i="1"/>
  <c r="V1825" i="1" s="1"/>
  <c r="Y1825" i="1"/>
  <c r="Q1814" i="1"/>
  <c r="R1814" i="1"/>
  <c r="S1814" i="1" s="1"/>
  <c r="T1814" i="1" s="1"/>
  <c r="Q1806" i="1"/>
  <c r="R1806" i="1"/>
  <c r="S1806" i="1" s="1"/>
  <c r="T1806" i="1" s="1"/>
  <c r="Q1798" i="1"/>
  <c r="R1798" i="1"/>
  <c r="S1798" i="1" s="1"/>
  <c r="T1798" i="1" s="1"/>
  <c r="Q1790" i="1"/>
  <c r="R1790" i="1"/>
  <c r="S1790" i="1" s="1"/>
  <c r="T1790" i="1" s="1"/>
  <c r="Q1782" i="1"/>
  <c r="R1782" i="1"/>
  <c r="S1782" i="1" s="1"/>
  <c r="T1782" i="1" s="1"/>
  <c r="Y1774" i="1"/>
  <c r="U1774" i="1"/>
  <c r="V1774" i="1" s="1"/>
  <c r="X1770" i="1"/>
  <c r="Q1770" i="1"/>
  <c r="R1770" i="1"/>
  <c r="S1770" i="1" s="1"/>
  <c r="T1770" i="1" s="1"/>
  <c r="Y1754" i="1"/>
  <c r="Y1735" i="1"/>
  <c r="U1735" i="1"/>
  <c r="V1735" i="1" s="1"/>
  <c r="Q1732" i="1"/>
  <c r="R1732" i="1"/>
  <c r="S1732" i="1" s="1"/>
  <c r="T1732" i="1" s="1"/>
  <c r="Q1722" i="1"/>
  <c r="R1722" i="1"/>
  <c r="S1722" i="1" s="1"/>
  <c r="T1722" i="1" s="1"/>
  <c r="Q1718" i="1"/>
  <c r="R1718" i="1"/>
  <c r="S1718" i="1" s="1"/>
  <c r="T1718" i="1" s="1"/>
  <c r="Q1715" i="1"/>
  <c r="R1715" i="1"/>
  <c r="S1715" i="1" s="1"/>
  <c r="T1715" i="1" s="1"/>
  <c r="Q1712" i="1"/>
  <c r="Y1691" i="1"/>
  <c r="R1653" i="1"/>
  <c r="S1653" i="1" s="1"/>
  <c r="T1653" i="1" s="1"/>
  <c r="Q1653" i="1"/>
  <c r="Q1369" i="1"/>
  <c r="R1369" i="1"/>
  <c r="S1369" i="1" s="1"/>
  <c r="T1369" i="1" s="1"/>
  <c r="Q1217" i="1"/>
  <c r="R1217" i="1"/>
  <c r="S1217" i="1" s="1"/>
  <c r="T1217" i="1" s="1"/>
  <c r="Q1898" i="1"/>
  <c r="R1898" i="1"/>
  <c r="S1898" i="1" s="1"/>
  <c r="T1898" i="1" s="1"/>
  <c r="Y1870" i="1"/>
  <c r="U1870" i="1"/>
  <c r="V1870" i="1" s="1"/>
  <c r="Y1854" i="1"/>
  <c r="U1854" i="1"/>
  <c r="V1854" i="1" s="1"/>
  <c r="Y1830" i="1"/>
  <c r="U1830" i="1"/>
  <c r="V1830" i="1" s="1"/>
  <c r="Y1829" i="1"/>
  <c r="U1829" i="1"/>
  <c r="V1829" i="1" s="1"/>
  <c r="X1815" i="1"/>
  <c r="X1807" i="1"/>
  <c r="X1799" i="1"/>
  <c r="X1791" i="1"/>
  <c r="X1783" i="1"/>
  <c r="Q1774" i="1"/>
  <c r="R1774" i="1"/>
  <c r="S1774" i="1" s="1"/>
  <c r="T1774" i="1" s="1"/>
  <c r="L1768" i="1"/>
  <c r="Y1734" i="1"/>
  <c r="U1734" i="1"/>
  <c r="V1734" i="1" s="1"/>
  <c r="L1733" i="1"/>
  <c r="Y1711" i="1"/>
  <c r="U1711" i="1"/>
  <c r="V1711" i="1" s="1"/>
  <c r="Q1708" i="1"/>
  <c r="R1708" i="1"/>
  <c r="S1708" i="1" s="1"/>
  <c r="T1708" i="1" s="1"/>
  <c r="Q1698" i="1"/>
  <c r="R1698" i="1"/>
  <c r="S1698" i="1" s="1"/>
  <c r="T1698" i="1" s="1"/>
  <c r="Q1680" i="1"/>
  <c r="R1680" i="1"/>
  <c r="S1680" i="1" s="1"/>
  <c r="T1680" i="1" s="1"/>
  <c r="R1456" i="1"/>
  <c r="S1456" i="1" s="1"/>
  <c r="T1456" i="1" s="1"/>
  <c r="Q1456" i="1"/>
  <c r="Q1375" i="1"/>
  <c r="R1375" i="1"/>
  <c r="S1375" i="1" s="1"/>
  <c r="T1375" i="1" s="1"/>
  <c r="R1938" i="1"/>
  <c r="S1938" i="1" s="1"/>
  <c r="T1938" i="1" s="1"/>
  <c r="R1930" i="1"/>
  <c r="S1930" i="1" s="1"/>
  <c r="T1930" i="1" s="1"/>
  <c r="R1922" i="1"/>
  <c r="S1922" i="1" s="1"/>
  <c r="T1922" i="1" s="1"/>
  <c r="R1914" i="1"/>
  <c r="S1914" i="1" s="1"/>
  <c r="T1914" i="1" s="1"/>
  <c r="R1908" i="1"/>
  <c r="S1908" i="1" s="1"/>
  <c r="T1908" i="1" s="1"/>
  <c r="W1907" i="1"/>
  <c r="U1904" i="1"/>
  <c r="V1904" i="1" s="1"/>
  <c r="U1902" i="1"/>
  <c r="V1902" i="1" s="1"/>
  <c r="Y1893" i="1"/>
  <c r="Q1883" i="1"/>
  <c r="Y1878" i="1"/>
  <c r="U1876" i="1"/>
  <c r="V1876" i="1" s="1"/>
  <c r="Y1866" i="1"/>
  <c r="L1864" i="1"/>
  <c r="Q1859" i="1"/>
  <c r="Y1850" i="1"/>
  <c r="L1848" i="1"/>
  <c r="Q1843" i="1"/>
  <c r="Y1834" i="1"/>
  <c r="Q1830" i="1"/>
  <c r="R1830" i="1"/>
  <c r="S1830" i="1" s="1"/>
  <c r="T1830" i="1" s="1"/>
  <c r="Q1826" i="1"/>
  <c r="R1826" i="1"/>
  <c r="S1826" i="1" s="1"/>
  <c r="T1826" i="1" s="1"/>
  <c r="Q1805" i="1"/>
  <c r="R1805" i="1"/>
  <c r="S1805" i="1" s="1"/>
  <c r="T1805" i="1" s="1"/>
  <c r="Q1797" i="1"/>
  <c r="R1797" i="1"/>
  <c r="S1797" i="1" s="1"/>
  <c r="T1797" i="1" s="1"/>
  <c r="Q1789" i="1"/>
  <c r="R1789" i="1"/>
  <c r="S1789" i="1" s="1"/>
  <c r="T1789" i="1" s="1"/>
  <c r="Q1781" i="1"/>
  <c r="R1781" i="1"/>
  <c r="S1781" i="1" s="1"/>
  <c r="T1781" i="1" s="1"/>
  <c r="Q1771" i="1"/>
  <c r="Y1766" i="1"/>
  <c r="U1766" i="1"/>
  <c r="V1766" i="1" s="1"/>
  <c r="X1762" i="1"/>
  <c r="Q1762" i="1"/>
  <c r="R1762" i="1"/>
  <c r="S1762" i="1" s="1"/>
  <c r="T1762" i="1" s="1"/>
  <c r="Y1751" i="1"/>
  <c r="U1751" i="1"/>
  <c r="V1751" i="1" s="1"/>
  <c r="Q1748" i="1"/>
  <c r="R1748" i="1"/>
  <c r="S1748" i="1" s="1"/>
  <c r="T1748" i="1" s="1"/>
  <c r="Q1738" i="1"/>
  <c r="R1738" i="1"/>
  <c r="S1738" i="1" s="1"/>
  <c r="T1738" i="1" s="1"/>
  <c r="Q1734" i="1"/>
  <c r="R1734" i="1"/>
  <c r="S1734" i="1" s="1"/>
  <c r="T1734" i="1" s="1"/>
  <c r="Q1731" i="1"/>
  <c r="R1731" i="1"/>
  <c r="S1731" i="1" s="1"/>
  <c r="T1731" i="1" s="1"/>
  <c r="Q1728" i="1"/>
  <c r="Y1710" i="1"/>
  <c r="U1710" i="1"/>
  <c r="V1710" i="1" s="1"/>
  <c r="L1709" i="1"/>
  <c r="Q1577" i="1"/>
  <c r="R1577" i="1"/>
  <c r="S1577" i="1" s="1"/>
  <c r="T1577" i="1" s="1"/>
  <c r="Y1902" i="1"/>
  <c r="W1897" i="1"/>
  <c r="Q1882" i="1"/>
  <c r="R1882" i="1"/>
  <c r="S1882" i="1" s="1"/>
  <c r="T1882" i="1" s="1"/>
  <c r="L1840" i="1"/>
  <c r="U1833" i="1"/>
  <c r="V1833" i="1" s="1"/>
  <c r="Y1833" i="1"/>
  <c r="U1817" i="1"/>
  <c r="V1817" i="1" s="1"/>
  <c r="Y1817" i="1"/>
  <c r="U1809" i="1"/>
  <c r="V1809" i="1" s="1"/>
  <c r="Y1809" i="1"/>
  <c r="U1801" i="1"/>
  <c r="V1801" i="1" s="1"/>
  <c r="Y1801" i="1"/>
  <c r="U1793" i="1"/>
  <c r="V1793" i="1" s="1"/>
  <c r="Y1793" i="1"/>
  <c r="U1791" i="1"/>
  <c r="V1791" i="1" s="1"/>
  <c r="U1785" i="1"/>
  <c r="V1785" i="1" s="1"/>
  <c r="Y1785" i="1"/>
  <c r="U1783" i="1"/>
  <c r="V1783" i="1" s="1"/>
  <c r="U1777" i="1"/>
  <c r="V1777" i="1" s="1"/>
  <c r="Y1777" i="1"/>
  <c r="Q1773" i="1"/>
  <c r="R1773" i="1"/>
  <c r="S1773" i="1" s="1"/>
  <c r="T1773" i="1" s="1"/>
  <c r="Q1766" i="1"/>
  <c r="R1766" i="1"/>
  <c r="S1766" i="1" s="1"/>
  <c r="T1766" i="1" s="1"/>
  <c r="L1760" i="1"/>
  <c r="Y1750" i="1"/>
  <c r="U1750" i="1"/>
  <c r="V1750" i="1" s="1"/>
  <c r="L1749" i="1"/>
  <c r="Y1727" i="1"/>
  <c r="U1727" i="1"/>
  <c r="V1727" i="1" s="1"/>
  <c r="Q1724" i="1"/>
  <c r="R1724" i="1"/>
  <c r="S1724" i="1" s="1"/>
  <c r="T1724" i="1" s="1"/>
  <c r="Q1714" i="1"/>
  <c r="R1714" i="1"/>
  <c r="S1714" i="1" s="1"/>
  <c r="T1714" i="1" s="1"/>
  <c r="Q1710" i="1"/>
  <c r="R1710" i="1"/>
  <c r="S1710" i="1" s="1"/>
  <c r="T1710" i="1" s="1"/>
  <c r="Q1707" i="1"/>
  <c r="R1707" i="1"/>
  <c r="S1707" i="1" s="1"/>
  <c r="T1707" i="1" s="1"/>
  <c r="Q1694" i="1"/>
  <c r="R1694" i="1"/>
  <c r="S1694" i="1" s="1"/>
  <c r="T1694" i="1" s="1"/>
  <c r="L1688" i="1"/>
  <c r="R1677" i="1"/>
  <c r="S1677" i="1" s="1"/>
  <c r="T1677" i="1" s="1"/>
  <c r="Q1677" i="1"/>
  <c r="Q1663" i="1"/>
  <c r="R1663" i="1"/>
  <c r="S1663" i="1" s="1"/>
  <c r="T1663" i="1" s="1"/>
  <c r="U1661" i="1"/>
  <c r="V1661" i="1" s="1"/>
  <c r="W1661" i="1"/>
  <c r="L1652" i="1"/>
  <c r="Y1628" i="1"/>
  <c r="U1628" i="1"/>
  <c r="V1628" i="1" s="1"/>
  <c r="W1628" i="1"/>
  <c r="R1948" i="1"/>
  <c r="S1948" i="1" s="1"/>
  <c r="T1948" i="1" s="1"/>
  <c r="R1940" i="1"/>
  <c r="S1940" i="1" s="1"/>
  <c r="T1940" i="1" s="1"/>
  <c r="R1932" i="1"/>
  <c r="S1932" i="1" s="1"/>
  <c r="T1932" i="1" s="1"/>
  <c r="R1924" i="1"/>
  <c r="S1924" i="1" s="1"/>
  <c r="T1924" i="1" s="1"/>
  <c r="R1916" i="1"/>
  <c r="S1916" i="1" s="1"/>
  <c r="T1916" i="1" s="1"/>
  <c r="Y1908" i="1"/>
  <c r="U1901" i="1"/>
  <c r="V1901" i="1" s="1"/>
  <c r="W1899" i="1"/>
  <c r="U1897" i="1"/>
  <c r="V1897" i="1" s="1"/>
  <c r="X1895" i="1"/>
  <c r="W1893" i="1"/>
  <c r="L1893" i="1"/>
  <c r="R1889" i="1"/>
  <c r="S1889" i="1" s="1"/>
  <c r="T1889" i="1" s="1"/>
  <c r="U1886" i="1"/>
  <c r="V1886" i="1" s="1"/>
  <c r="L1880" i="1"/>
  <c r="W1878" i="1"/>
  <c r="Y1877" i="1"/>
  <c r="V1875" i="1"/>
  <c r="Y1874" i="1"/>
  <c r="Y1869" i="1"/>
  <c r="X1866" i="1"/>
  <c r="V1864" i="1"/>
  <c r="U1857" i="1"/>
  <c r="V1857" i="1" s="1"/>
  <c r="Y1853" i="1"/>
  <c r="X1850" i="1"/>
  <c r="V1848" i="1"/>
  <c r="R1841" i="1"/>
  <c r="S1841" i="1" s="1"/>
  <c r="T1841" i="1" s="1"/>
  <c r="Y1838" i="1"/>
  <c r="U1838" i="1"/>
  <c r="V1838" i="1" s="1"/>
  <c r="Y1837" i="1"/>
  <c r="U1837" i="1"/>
  <c r="V1837" i="1" s="1"/>
  <c r="L1829" i="1"/>
  <c r="W1825" i="1"/>
  <c r="V1820" i="1"/>
  <c r="Y1770" i="1"/>
  <c r="Y1758" i="1"/>
  <c r="U1758" i="1"/>
  <c r="V1758" i="1" s="1"/>
  <c r="Q1754" i="1"/>
  <c r="R1754" i="1"/>
  <c r="S1754" i="1" s="1"/>
  <c r="T1754" i="1" s="1"/>
  <c r="Q1750" i="1"/>
  <c r="R1750" i="1"/>
  <c r="S1750" i="1" s="1"/>
  <c r="T1750" i="1" s="1"/>
  <c r="Q1747" i="1"/>
  <c r="R1747" i="1"/>
  <c r="S1747" i="1" s="1"/>
  <c r="T1747" i="1" s="1"/>
  <c r="Y1726" i="1"/>
  <c r="U1726" i="1"/>
  <c r="V1726" i="1" s="1"/>
  <c r="L1725" i="1"/>
  <c r="Y1703" i="1"/>
  <c r="U1703" i="1"/>
  <c r="V1703" i="1" s="1"/>
  <c r="Q1700" i="1"/>
  <c r="R1700" i="1"/>
  <c r="S1700" i="1" s="1"/>
  <c r="T1700" i="1" s="1"/>
  <c r="U1691" i="1"/>
  <c r="V1691" i="1" s="1"/>
  <c r="X1681" i="1"/>
  <c r="Y1681" i="1"/>
  <c r="L1656" i="1"/>
  <c r="U1654" i="1"/>
  <c r="V1654" i="1" s="1"/>
  <c r="X1654" i="1"/>
  <c r="Y1654" i="1"/>
  <c r="U1646" i="1"/>
  <c r="V1646" i="1" s="1"/>
  <c r="X1646" i="1"/>
  <c r="Y1646" i="1"/>
  <c r="Y1620" i="1"/>
  <c r="U1620" i="1"/>
  <c r="V1620" i="1" s="1"/>
  <c r="W1620" i="1"/>
  <c r="Q1587" i="1"/>
  <c r="R1587" i="1"/>
  <c r="S1587" i="1" s="1"/>
  <c r="T1587" i="1" s="1"/>
  <c r="L1904" i="1"/>
  <c r="Y1901" i="1"/>
  <c r="V1899" i="1"/>
  <c r="Y1886" i="1"/>
  <c r="W1881" i="1"/>
  <c r="Q1871" i="1"/>
  <c r="W1870" i="1"/>
  <c r="L1866" i="1"/>
  <c r="Y1862" i="1"/>
  <c r="U1862" i="1"/>
  <c r="V1862" i="1" s="1"/>
  <c r="Q1855" i="1"/>
  <c r="W1854" i="1"/>
  <c r="L1850" i="1"/>
  <c r="Y1846" i="1"/>
  <c r="U1846" i="1"/>
  <c r="V1846" i="1" s="1"/>
  <c r="Q1838" i="1"/>
  <c r="R1838" i="1"/>
  <c r="S1838" i="1" s="1"/>
  <c r="T1838" i="1" s="1"/>
  <c r="X1834" i="1"/>
  <c r="Q1834" i="1"/>
  <c r="R1834" i="1"/>
  <c r="S1834" i="1" s="1"/>
  <c r="T1834" i="1" s="1"/>
  <c r="W1829" i="1"/>
  <c r="L1824" i="1"/>
  <c r="U1769" i="1"/>
  <c r="V1769" i="1" s="1"/>
  <c r="Y1769" i="1"/>
  <c r="Q1765" i="1"/>
  <c r="R1765" i="1"/>
  <c r="S1765" i="1" s="1"/>
  <c r="T1765" i="1" s="1"/>
  <c r="Q1758" i="1"/>
  <c r="R1758" i="1"/>
  <c r="S1758" i="1" s="1"/>
  <c r="T1758" i="1" s="1"/>
  <c r="Y1743" i="1"/>
  <c r="U1743" i="1"/>
  <c r="V1743" i="1" s="1"/>
  <c r="Q1740" i="1"/>
  <c r="R1740" i="1"/>
  <c r="S1740" i="1" s="1"/>
  <c r="T1740" i="1" s="1"/>
  <c r="Q1730" i="1"/>
  <c r="R1730" i="1"/>
  <c r="S1730" i="1" s="1"/>
  <c r="T1730" i="1" s="1"/>
  <c r="Q1726" i="1"/>
  <c r="R1726" i="1"/>
  <c r="S1726" i="1" s="1"/>
  <c r="T1726" i="1" s="1"/>
  <c r="Q1723" i="1"/>
  <c r="R1723" i="1"/>
  <c r="S1723" i="1" s="1"/>
  <c r="T1723" i="1" s="1"/>
  <c r="Y1702" i="1"/>
  <c r="U1702" i="1"/>
  <c r="V1702" i="1" s="1"/>
  <c r="L1701" i="1"/>
  <c r="L1690" i="1"/>
  <c r="L1683" i="1"/>
  <c r="Y1676" i="1"/>
  <c r="U1676" i="1"/>
  <c r="V1676" i="1" s="1"/>
  <c r="W1676" i="1"/>
  <c r="Y1671" i="1"/>
  <c r="U1671" i="1"/>
  <c r="V1671" i="1" s="1"/>
  <c r="W1671" i="1"/>
  <c r="U1640" i="1"/>
  <c r="V1640" i="1" s="1"/>
  <c r="Y1640" i="1"/>
  <c r="W1640" i="1"/>
  <c r="Y1637" i="1"/>
  <c r="U1637" i="1"/>
  <c r="V1637" i="1" s="1"/>
  <c r="W1637" i="1"/>
  <c r="Y1612" i="1"/>
  <c r="U1612" i="1"/>
  <c r="V1612" i="1" s="1"/>
  <c r="W1612" i="1"/>
  <c r="Q1588" i="1"/>
  <c r="R1588" i="1"/>
  <c r="S1588" i="1" s="1"/>
  <c r="T1588" i="1" s="1"/>
  <c r="L1580" i="1"/>
  <c r="L1912" i="1"/>
  <c r="L1910" i="1"/>
  <c r="W1908" i="1"/>
  <c r="X1906" i="1"/>
  <c r="Y1900" i="1"/>
  <c r="X1898" i="1"/>
  <c r="W1892" i="1"/>
  <c r="U1890" i="1"/>
  <c r="V1890" i="1" s="1"/>
  <c r="V1888" i="1"/>
  <c r="U1885" i="1"/>
  <c r="V1885" i="1" s="1"/>
  <c r="R1884" i="1"/>
  <c r="S1884" i="1" s="1"/>
  <c r="T1884" i="1" s="1"/>
  <c r="U1881" i="1"/>
  <c r="V1881" i="1" s="1"/>
  <c r="W1877" i="1"/>
  <c r="L1877" i="1"/>
  <c r="R1873" i="1"/>
  <c r="S1873" i="1" s="1"/>
  <c r="T1873" i="1" s="1"/>
  <c r="L1872" i="1"/>
  <c r="W1869" i="1"/>
  <c r="L1869" i="1"/>
  <c r="Q1867" i="1"/>
  <c r="V1866" i="1"/>
  <c r="Y1858" i="1"/>
  <c r="R1857" i="1"/>
  <c r="S1857" i="1" s="1"/>
  <c r="T1857" i="1" s="1"/>
  <c r="L1856" i="1"/>
  <c r="W1853" i="1"/>
  <c r="L1853" i="1"/>
  <c r="Q1851" i="1"/>
  <c r="V1850" i="1"/>
  <c r="U1841" i="1"/>
  <c r="V1841" i="1" s="1"/>
  <c r="Y1841" i="1"/>
  <c r="V1840" i="1"/>
  <c r="W1830" i="1"/>
  <c r="R1825" i="1"/>
  <c r="S1825" i="1" s="1"/>
  <c r="T1825" i="1" s="1"/>
  <c r="Y1822" i="1"/>
  <c r="U1822" i="1"/>
  <c r="V1822" i="1" s="1"/>
  <c r="Y1821" i="1"/>
  <c r="U1821" i="1"/>
  <c r="V1821" i="1" s="1"/>
  <c r="R1820" i="1"/>
  <c r="S1820" i="1" s="1"/>
  <c r="T1820" i="1" s="1"/>
  <c r="Q1818" i="1"/>
  <c r="R1818" i="1"/>
  <c r="S1818" i="1" s="1"/>
  <c r="T1818" i="1" s="1"/>
  <c r="R1812" i="1"/>
  <c r="S1812" i="1" s="1"/>
  <c r="T1812" i="1" s="1"/>
  <c r="Q1810" i="1"/>
  <c r="R1810" i="1"/>
  <c r="S1810" i="1" s="1"/>
  <c r="T1810" i="1" s="1"/>
  <c r="R1804" i="1"/>
  <c r="S1804" i="1" s="1"/>
  <c r="T1804" i="1" s="1"/>
  <c r="Q1802" i="1"/>
  <c r="R1802" i="1"/>
  <c r="S1802" i="1" s="1"/>
  <c r="T1802" i="1" s="1"/>
  <c r="R1796" i="1"/>
  <c r="S1796" i="1" s="1"/>
  <c r="T1796" i="1" s="1"/>
  <c r="Q1794" i="1"/>
  <c r="R1794" i="1"/>
  <c r="S1794" i="1" s="1"/>
  <c r="T1794" i="1" s="1"/>
  <c r="R1788" i="1"/>
  <c r="S1788" i="1" s="1"/>
  <c r="T1788" i="1" s="1"/>
  <c r="Q1786" i="1"/>
  <c r="R1786" i="1"/>
  <c r="S1786" i="1" s="1"/>
  <c r="T1786" i="1" s="1"/>
  <c r="R1780" i="1"/>
  <c r="S1780" i="1" s="1"/>
  <c r="T1780" i="1" s="1"/>
  <c r="Q1778" i="1"/>
  <c r="R1778" i="1"/>
  <c r="S1778" i="1" s="1"/>
  <c r="T1778" i="1" s="1"/>
  <c r="Y1762" i="1"/>
  <c r="Q1755" i="1"/>
  <c r="X1751" i="1"/>
  <c r="Y1742" i="1"/>
  <c r="U1742" i="1"/>
  <c r="V1742" i="1" s="1"/>
  <c r="L1741" i="1"/>
  <c r="Y1719" i="1"/>
  <c r="U1719" i="1"/>
  <c r="V1719" i="1" s="1"/>
  <c r="Q1716" i="1"/>
  <c r="R1716" i="1"/>
  <c r="S1716" i="1" s="1"/>
  <c r="T1716" i="1" s="1"/>
  <c r="Q1706" i="1"/>
  <c r="R1706" i="1"/>
  <c r="S1706" i="1" s="1"/>
  <c r="T1706" i="1" s="1"/>
  <c r="Q1702" i="1"/>
  <c r="R1702" i="1"/>
  <c r="S1702" i="1" s="1"/>
  <c r="T1702" i="1" s="1"/>
  <c r="Q1699" i="1"/>
  <c r="R1699" i="1"/>
  <c r="S1699" i="1" s="1"/>
  <c r="T1699" i="1" s="1"/>
  <c r="Q1696" i="1"/>
  <c r="Q1679" i="1"/>
  <c r="Q1675" i="1"/>
  <c r="R1675" i="1"/>
  <c r="S1675" i="1" s="1"/>
  <c r="T1675" i="1" s="1"/>
  <c r="Q1671" i="1"/>
  <c r="R1671" i="1"/>
  <c r="S1671" i="1" s="1"/>
  <c r="T1671" i="1" s="1"/>
  <c r="L1658" i="1"/>
  <c r="V1658" i="1"/>
  <c r="Y1604" i="1"/>
  <c r="U1604" i="1"/>
  <c r="V1604" i="1" s="1"/>
  <c r="W1604" i="1"/>
  <c r="Y1598" i="1"/>
  <c r="U1598" i="1"/>
  <c r="V1598" i="1" s="1"/>
  <c r="X1598" i="1"/>
  <c r="Q1574" i="1"/>
  <c r="R1574" i="1"/>
  <c r="S1574" i="1" s="1"/>
  <c r="T1574" i="1" s="1"/>
  <c r="U1813" i="1"/>
  <c r="V1813" i="1" s="1"/>
  <c r="U1805" i="1"/>
  <c r="V1805" i="1" s="1"/>
  <c r="U1797" i="1"/>
  <c r="V1797" i="1" s="1"/>
  <c r="U1789" i="1"/>
  <c r="V1789" i="1" s="1"/>
  <c r="U1781" i="1"/>
  <c r="V1781" i="1" s="1"/>
  <c r="U1773" i="1"/>
  <c r="V1773" i="1" s="1"/>
  <c r="U1765" i="1"/>
  <c r="V1765" i="1" s="1"/>
  <c r="U1757" i="1"/>
  <c r="V1757" i="1" s="1"/>
  <c r="Y1753" i="1"/>
  <c r="U1749" i="1"/>
  <c r="V1749" i="1" s="1"/>
  <c r="Y1745" i="1"/>
  <c r="U1741" i="1"/>
  <c r="V1741" i="1" s="1"/>
  <c r="Y1737" i="1"/>
  <c r="U1733" i="1"/>
  <c r="V1733" i="1" s="1"/>
  <c r="Y1729" i="1"/>
  <c r="U1725" i="1"/>
  <c r="V1725" i="1" s="1"/>
  <c r="Y1721" i="1"/>
  <c r="U1717" i="1"/>
  <c r="V1717" i="1" s="1"/>
  <c r="Y1713" i="1"/>
  <c r="U1709" i="1"/>
  <c r="V1709" i="1" s="1"/>
  <c r="Y1705" i="1"/>
  <c r="U1701" i="1"/>
  <c r="V1701" i="1" s="1"/>
  <c r="Y1697" i="1"/>
  <c r="R1692" i="1"/>
  <c r="S1692" i="1" s="1"/>
  <c r="T1692" i="1" s="1"/>
  <c r="Q1689" i="1"/>
  <c r="W1673" i="1"/>
  <c r="R1672" i="1"/>
  <c r="S1672" i="1" s="1"/>
  <c r="T1672" i="1" s="1"/>
  <c r="L1668" i="1"/>
  <c r="U1664" i="1"/>
  <c r="V1664" i="1" s="1"/>
  <c r="Y1664" i="1"/>
  <c r="U1663" i="1"/>
  <c r="V1663" i="1" s="1"/>
  <c r="Q1657" i="1"/>
  <c r="V1647" i="1"/>
  <c r="Q1641" i="1"/>
  <c r="R1641" i="1"/>
  <c r="S1641" i="1" s="1"/>
  <c r="T1641" i="1" s="1"/>
  <c r="R1636" i="1"/>
  <c r="S1636" i="1" s="1"/>
  <c r="T1636" i="1" s="1"/>
  <c r="L1632" i="1"/>
  <c r="U1624" i="1"/>
  <c r="V1624" i="1" s="1"/>
  <c r="Y1624" i="1"/>
  <c r="U1616" i="1"/>
  <c r="V1616" i="1" s="1"/>
  <c r="Y1616" i="1"/>
  <c r="U1608" i="1"/>
  <c r="V1608" i="1" s="1"/>
  <c r="Y1608" i="1"/>
  <c r="Y1597" i="1"/>
  <c r="U1597" i="1"/>
  <c r="V1597" i="1" s="1"/>
  <c r="U1592" i="1"/>
  <c r="V1592" i="1" s="1"/>
  <c r="Y1592" i="1"/>
  <c r="L1575" i="1"/>
  <c r="L1572" i="1"/>
  <c r="Q1571" i="1"/>
  <c r="R1571" i="1"/>
  <c r="S1571" i="1" s="1"/>
  <c r="T1571" i="1" s="1"/>
  <c r="Q1558" i="1"/>
  <c r="R1558" i="1"/>
  <c r="S1558" i="1" s="1"/>
  <c r="T1558" i="1" s="1"/>
  <c r="L1556" i="1"/>
  <c r="Q1555" i="1"/>
  <c r="R1555" i="1"/>
  <c r="S1555" i="1" s="1"/>
  <c r="T1555" i="1" s="1"/>
  <c r="Q1542" i="1"/>
  <c r="R1542" i="1"/>
  <c r="S1542" i="1" s="1"/>
  <c r="T1542" i="1" s="1"/>
  <c r="L1540" i="1"/>
  <c r="Q1539" i="1"/>
  <c r="R1539" i="1"/>
  <c r="S1539" i="1" s="1"/>
  <c r="T1539" i="1" s="1"/>
  <c r="Q1526" i="1"/>
  <c r="L1524" i="1"/>
  <c r="Q1523" i="1"/>
  <c r="R1523" i="1"/>
  <c r="S1523" i="1" s="1"/>
  <c r="T1523" i="1" s="1"/>
  <c r="Q1510" i="1"/>
  <c r="R1510" i="1"/>
  <c r="S1510" i="1" s="1"/>
  <c r="T1510" i="1" s="1"/>
  <c r="L1508" i="1"/>
  <c r="Q1507" i="1"/>
  <c r="R1507" i="1"/>
  <c r="S1507" i="1" s="1"/>
  <c r="T1507" i="1" s="1"/>
  <c r="Q1494" i="1"/>
  <c r="R1494" i="1"/>
  <c r="S1494" i="1" s="1"/>
  <c r="T1494" i="1" s="1"/>
  <c r="L1492" i="1"/>
  <c r="Q1491" i="1"/>
  <c r="R1491" i="1"/>
  <c r="S1491" i="1" s="1"/>
  <c r="T1491" i="1" s="1"/>
  <c r="U1460" i="1"/>
  <c r="V1460" i="1" s="1"/>
  <c r="W1460" i="1"/>
  <c r="L1449" i="1"/>
  <c r="R1421" i="1"/>
  <c r="S1421" i="1" s="1"/>
  <c r="T1421" i="1" s="1"/>
  <c r="L1397" i="1"/>
  <c r="L1384" i="1"/>
  <c r="V1384" i="1"/>
  <c r="Q1349" i="1"/>
  <c r="R1349" i="1"/>
  <c r="S1349" i="1" s="1"/>
  <c r="T1349" i="1" s="1"/>
  <c r="Q1234" i="1"/>
  <c r="R1234" i="1"/>
  <c r="S1234" i="1" s="1"/>
  <c r="T1234" i="1" s="1"/>
  <c r="U1694" i="1"/>
  <c r="V1694" i="1" s="1"/>
  <c r="W1691" i="1"/>
  <c r="U1690" i="1"/>
  <c r="V1690" i="1" s="1"/>
  <c r="X1686" i="1"/>
  <c r="Y1684" i="1"/>
  <c r="U1684" i="1"/>
  <c r="V1684" i="1" s="1"/>
  <c r="U1683" i="1"/>
  <c r="V1683" i="1" s="1"/>
  <c r="V1678" i="1"/>
  <c r="Y1669" i="1"/>
  <c r="Y1667" i="1"/>
  <c r="R1660" i="1"/>
  <c r="S1660" i="1" s="1"/>
  <c r="T1660" i="1" s="1"/>
  <c r="W1659" i="1"/>
  <c r="U1648" i="1"/>
  <c r="V1648" i="1" s="1"/>
  <c r="Y1648" i="1"/>
  <c r="Y1645" i="1"/>
  <c r="U1645" i="1"/>
  <c r="V1645" i="1" s="1"/>
  <c r="Q1642" i="1"/>
  <c r="Q1601" i="1"/>
  <c r="R1601" i="1"/>
  <c r="S1601" i="1" s="1"/>
  <c r="T1601" i="1" s="1"/>
  <c r="Q1598" i="1"/>
  <c r="R1598" i="1"/>
  <c r="S1598" i="1" s="1"/>
  <c r="T1598" i="1" s="1"/>
  <c r="U1585" i="1"/>
  <c r="V1585" i="1" s="1"/>
  <c r="Q1578" i="1"/>
  <c r="Q1561" i="1"/>
  <c r="R1561" i="1"/>
  <c r="S1561" i="1" s="1"/>
  <c r="T1561" i="1" s="1"/>
  <c r="Q1545" i="1"/>
  <c r="R1545" i="1"/>
  <c r="S1545" i="1" s="1"/>
  <c r="T1545" i="1" s="1"/>
  <c r="Q1529" i="1"/>
  <c r="R1529" i="1"/>
  <c r="S1529" i="1" s="1"/>
  <c r="T1529" i="1" s="1"/>
  <c r="Q1513" i="1"/>
  <c r="R1513" i="1"/>
  <c r="S1513" i="1" s="1"/>
  <c r="T1513" i="1" s="1"/>
  <c r="Q1497" i="1"/>
  <c r="R1497" i="1"/>
  <c r="S1497" i="1" s="1"/>
  <c r="T1497" i="1" s="1"/>
  <c r="Q1481" i="1"/>
  <c r="R1481" i="1"/>
  <c r="S1481" i="1" s="1"/>
  <c r="T1481" i="1" s="1"/>
  <c r="Q1469" i="1"/>
  <c r="R1469" i="1"/>
  <c r="S1469" i="1" s="1"/>
  <c r="T1469" i="1" s="1"/>
  <c r="U1464" i="1"/>
  <c r="V1464" i="1" s="1"/>
  <c r="W1464" i="1"/>
  <c r="U1462" i="1"/>
  <c r="V1462" i="1" s="1"/>
  <c r="W1462" i="1"/>
  <c r="R1432" i="1"/>
  <c r="S1432" i="1" s="1"/>
  <c r="T1432" i="1" s="1"/>
  <c r="Q1432" i="1"/>
  <c r="Q1329" i="1"/>
  <c r="R1329" i="1"/>
  <c r="S1329" i="1" s="1"/>
  <c r="T1329" i="1" s="1"/>
  <c r="R1327" i="1"/>
  <c r="S1327" i="1" s="1"/>
  <c r="T1327" i="1" s="1"/>
  <c r="L1293" i="1"/>
  <c r="U1672" i="1"/>
  <c r="V1672" i="1" s="1"/>
  <c r="Y1672" i="1"/>
  <c r="Q1649" i="1"/>
  <c r="R1649" i="1"/>
  <c r="S1649" i="1" s="1"/>
  <c r="T1649" i="1" s="1"/>
  <c r="Y1636" i="1"/>
  <c r="U1636" i="1"/>
  <c r="V1636" i="1" s="1"/>
  <c r="U1633" i="1"/>
  <c r="V1633" i="1" s="1"/>
  <c r="Y1633" i="1"/>
  <c r="Q1628" i="1"/>
  <c r="R1628" i="1"/>
  <c r="S1628" i="1" s="1"/>
  <c r="T1628" i="1" s="1"/>
  <c r="Q1625" i="1"/>
  <c r="R1625" i="1"/>
  <c r="S1625" i="1" s="1"/>
  <c r="T1625" i="1" s="1"/>
  <c r="Q1620" i="1"/>
  <c r="R1620" i="1"/>
  <c r="S1620" i="1" s="1"/>
  <c r="T1620" i="1" s="1"/>
  <c r="Q1617" i="1"/>
  <c r="R1617" i="1"/>
  <c r="S1617" i="1" s="1"/>
  <c r="T1617" i="1" s="1"/>
  <c r="Q1612" i="1"/>
  <c r="R1612" i="1"/>
  <c r="S1612" i="1" s="1"/>
  <c r="T1612" i="1" s="1"/>
  <c r="Q1609" i="1"/>
  <c r="R1609" i="1"/>
  <c r="S1609" i="1" s="1"/>
  <c r="T1609" i="1" s="1"/>
  <c r="Q1604" i="1"/>
  <c r="R1604" i="1"/>
  <c r="S1604" i="1" s="1"/>
  <c r="T1604" i="1" s="1"/>
  <c r="L1599" i="1"/>
  <c r="Y1589" i="1"/>
  <c r="U1589" i="1"/>
  <c r="V1589" i="1" s="1"/>
  <c r="U1584" i="1"/>
  <c r="V1584" i="1" s="1"/>
  <c r="Y1584" i="1"/>
  <c r="Q1570" i="1"/>
  <c r="R1570" i="1"/>
  <c r="S1570" i="1" s="1"/>
  <c r="T1570" i="1" s="1"/>
  <c r="Y1566" i="1"/>
  <c r="U1566" i="1"/>
  <c r="V1566" i="1" s="1"/>
  <c r="Y1565" i="1"/>
  <c r="U1565" i="1"/>
  <c r="V1565" i="1" s="1"/>
  <c r="Q1554" i="1"/>
  <c r="R1554" i="1"/>
  <c r="S1554" i="1" s="1"/>
  <c r="T1554" i="1" s="1"/>
  <c r="Y1550" i="1"/>
  <c r="U1550" i="1"/>
  <c r="V1550" i="1" s="1"/>
  <c r="Y1549" i="1"/>
  <c r="U1549" i="1"/>
  <c r="V1549" i="1" s="1"/>
  <c r="Q1538" i="1"/>
  <c r="R1538" i="1"/>
  <c r="S1538" i="1" s="1"/>
  <c r="T1538" i="1" s="1"/>
  <c r="Y1534" i="1"/>
  <c r="U1534" i="1"/>
  <c r="V1534" i="1" s="1"/>
  <c r="Y1533" i="1"/>
  <c r="U1533" i="1"/>
  <c r="V1533" i="1" s="1"/>
  <c r="Q1522" i="1"/>
  <c r="R1522" i="1"/>
  <c r="S1522" i="1" s="1"/>
  <c r="T1522" i="1" s="1"/>
  <c r="Y1518" i="1"/>
  <c r="U1518" i="1"/>
  <c r="V1518" i="1" s="1"/>
  <c r="Y1517" i="1"/>
  <c r="U1517" i="1"/>
  <c r="V1517" i="1" s="1"/>
  <c r="Q1506" i="1"/>
  <c r="R1506" i="1"/>
  <c r="S1506" i="1" s="1"/>
  <c r="T1506" i="1" s="1"/>
  <c r="Y1502" i="1"/>
  <c r="U1502" i="1"/>
  <c r="V1502" i="1" s="1"/>
  <c r="Y1501" i="1"/>
  <c r="U1501" i="1"/>
  <c r="V1501" i="1" s="1"/>
  <c r="Q1490" i="1"/>
  <c r="R1490" i="1"/>
  <c r="S1490" i="1" s="1"/>
  <c r="T1490" i="1" s="1"/>
  <c r="Y1486" i="1"/>
  <c r="U1486" i="1"/>
  <c r="V1486" i="1" s="1"/>
  <c r="Y1485" i="1"/>
  <c r="U1485" i="1"/>
  <c r="V1485" i="1" s="1"/>
  <c r="Y1404" i="1"/>
  <c r="U1404" i="1"/>
  <c r="V1404" i="1" s="1"/>
  <c r="W1404" i="1"/>
  <c r="Q1386" i="1"/>
  <c r="R1386" i="1"/>
  <c r="S1386" i="1" s="1"/>
  <c r="T1386" i="1" s="1"/>
  <c r="U1692" i="1"/>
  <c r="V1692" i="1" s="1"/>
  <c r="V1679" i="1"/>
  <c r="Y1677" i="1"/>
  <c r="W1667" i="1"/>
  <c r="X1662" i="1"/>
  <c r="Y1660" i="1"/>
  <c r="U1660" i="1"/>
  <c r="V1660" i="1" s="1"/>
  <c r="U1653" i="1"/>
  <c r="V1653" i="1" s="1"/>
  <c r="Q1650" i="1"/>
  <c r="Q1637" i="1"/>
  <c r="R1637" i="1"/>
  <c r="S1637" i="1" s="1"/>
  <c r="T1637" i="1" s="1"/>
  <c r="Q1626" i="1"/>
  <c r="Q1622" i="1"/>
  <c r="Q1618" i="1"/>
  <c r="Q1614" i="1"/>
  <c r="Q1610" i="1"/>
  <c r="Q1602" i="1"/>
  <c r="Q1593" i="1"/>
  <c r="R1593" i="1"/>
  <c r="S1593" i="1" s="1"/>
  <c r="T1593" i="1" s="1"/>
  <c r="Q1590" i="1"/>
  <c r="R1590" i="1"/>
  <c r="S1590" i="1" s="1"/>
  <c r="T1590" i="1" s="1"/>
  <c r="U1577" i="1"/>
  <c r="V1577" i="1" s="1"/>
  <c r="V1575" i="1"/>
  <c r="Q1551" i="1"/>
  <c r="Q1535" i="1"/>
  <c r="Q1519" i="1"/>
  <c r="Y1471" i="1"/>
  <c r="U1471" i="1"/>
  <c r="V1471" i="1" s="1"/>
  <c r="W1471" i="1"/>
  <c r="U1466" i="1"/>
  <c r="V1466" i="1" s="1"/>
  <c r="X1466" i="1"/>
  <c r="Y1466" i="1"/>
  <c r="U1442" i="1"/>
  <c r="V1442" i="1" s="1"/>
  <c r="X1442" i="1"/>
  <c r="Y1442" i="1"/>
  <c r="L1440" i="1"/>
  <c r="V1440" i="1"/>
  <c r="R1430" i="1"/>
  <c r="S1430" i="1" s="1"/>
  <c r="T1430" i="1" s="1"/>
  <c r="Q1430" i="1"/>
  <c r="R1424" i="1"/>
  <c r="S1424" i="1" s="1"/>
  <c r="T1424" i="1" s="1"/>
  <c r="Q1424" i="1"/>
  <c r="U1359" i="1"/>
  <c r="V1359" i="1" s="1"/>
  <c r="X1359" i="1"/>
  <c r="Q1281" i="1"/>
  <c r="R1281" i="1"/>
  <c r="S1281" i="1" s="1"/>
  <c r="T1281" i="1" s="1"/>
  <c r="Y1254" i="1"/>
  <c r="U1254" i="1"/>
  <c r="V1254" i="1" s="1"/>
  <c r="W1254" i="1"/>
  <c r="U1239" i="1"/>
  <c r="V1239" i="1" s="1"/>
  <c r="X1239" i="1"/>
  <c r="W1689" i="1"/>
  <c r="L1684" i="1"/>
  <c r="U1680" i="1"/>
  <c r="V1680" i="1" s="1"/>
  <c r="Y1680" i="1"/>
  <c r="X1677" i="1"/>
  <c r="Q1673" i="1"/>
  <c r="W1672" i="1"/>
  <c r="W1657" i="1"/>
  <c r="Y1653" i="1"/>
  <c r="L1648" i="1"/>
  <c r="Y1644" i="1"/>
  <c r="U1644" i="1"/>
  <c r="V1644" i="1" s="1"/>
  <c r="Y1642" i="1"/>
  <c r="U1641" i="1"/>
  <c r="V1641" i="1" s="1"/>
  <c r="Y1641" i="1"/>
  <c r="V1631" i="1"/>
  <c r="W1624" i="1"/>
  <c r="W1616" i="1"/>
  <c r="W1608" i="1"/>
  <c r="L1591" i="1"/>
  <c r="Y1581" i="1"/>
  <c r="U1581" i="1"/>
  <c r="V1581" i="1" s="1"/>
  <c r="U1576" i="1"/>
  <c r="V1576" i="1" s="1"/>
  <c r="Y1576" i="1"/>
  <c r="U1574" i="1"/>
  <c r="V1574" i="1" s="1"/>
  <c r="Q1566" i="1"/>
  <c r="R1566" i="1"/>
  <c r="S1566" i="1" s="1"/>
  <c r="T1566" i="1" s="1"/>
  <c r="L1564" i="1"/>
  <c r="Q1563" i="1"/>
  <c r="R1563" i="1"/>
  <c r="S1563" i="1" s="1"/>
  <c r="T1563" i="1" s="1"/>
  <c r="Q1550" i="1"/>
  <c r="R1550" i="1"/>
  <c r="S1550" i="1" s="1"/>
  <c r="T1550" i="1" s="1"/>
  <c r="L1548" i="1"/>
  <c r="Q1547" i="1"/>
  <c r="R1547" i="1"/>
  <c r="S1547" i="1" s="1"/>
  <c r="T1547" i="1" s="1"/>
  <c r="Q1534" i="1"/>
  <c r="R1534" i="1"/>
  <c r="S1534" i="1" s="1"/>
  <c r="T1534" i="1" s="1"/>
  <c r="L1532" i="1"/>
  <c r="Q1531" i="1"/>
  <c r="R1531" i="1"/>
  <c r="S1531" i="1" s="1"/>
  <c r="T1531" i="1" s="1"/>
  <c r="Q1518" i="1"/>
  <c r="R1518" i="1"/>
  <c r="S1518" i="1" s="1"/>
  <c r="T1518" i="1" s="1"/>
  <c r="L1516" i="1"/>
  <c r="Q1515" i="1"/>
  <c r="R1515" i="1"/>
  <c r="S1515" i="1" s="1"/>
  <c r="T1515" i="1" s="1"/>
  <c r="Q1502" i="1"/>
  <c r="R1502" i="1"/>
  <c r="S1502" i="1" s="1"/>
  <c r="T1502" i="1" s="1"/>
  <c r="L1500" i="1"/>
  <c r="Q1499" i="1"/>
  <c r="R1499" i="1"/>
  <c r="S1499" i="1" s="1"/>
  <c r="T1499" i="1" s="1"/>
  <c r="Q1486" i="1"/>
  <c r="R1486" i="1"/>
  <c r="S1486" i="1" s="1"/>
  <c r="T1486" i="1" s="1"/>
  <c r="L1484" i="1"/>
  <c r="U1479" i="1"/>
  <c r="V1479" i="1" s="1"/>
  <c r="X1479" i="1"/>
  <c r="Y1478" i="1"/>
  <c r="U1478" i="1"/>
  <c r="V1478" i="1" s="1"/>
  <c r="Y1474" i="1"/>
  <c r="U1474" i="1"/>
  <c r="V1474" i="1" s="1"/>
  <c r="W1474" i="1"/>
  <c r="U1455" i="1"/>
  <c r="V1455" i="1" s="1"/>
  <c r="X1455" i="1"/>
  <c r="X1427" i="1"/>
  <c r="Y1427" i="1"/>
  <c r="Q1298" i="1"/>
  <c r="R1298" i="1"/>
  <c r="S1298" i="1" s="1"/>
  <c r="T1298" i="1" s="1"/>
  <c r="U1181" i="1"/>
  <c r="V1181" i="1" s="1"/>
  <c r="W1181" i="1"/>
  <c r="Y1181" i="1"/>
  <c r="Y1668" i="1"/>
  <c r="U1668" i="1"/>
  <c r="V1668" i="1" s="1"/>
  <c r="Q1645" i="1"/>
  <c r="R1645" i="1"/>
  <c r="S1645" i="1" s="1"/>
  <c r="T1645" i="1" s="1"/>
  <c r="R1640" i="1"/>
  <c r="S1640" i="1" s="1"/>
  <c r="T1640" i="1" s="1"/>
  <c r="W1636" i="1"/>
  <c r="U1632" i="1"/>
  <c r="V1632" i="1" s="1"/>
  <c r="Y1632" i="1"/>
  <c r="Y1629" i="1"/>
  <c r="U1629" i="1"/>
  <c r="V1629" i="1" s="1"/>
  <c r="L1623" i="1"/>
  <c r="Y1621" i="1"/>
  <c r="U1621" i="1"/>
  <c r="V1621" i="1" s="1"/>
  <c r="L1615" i="1"/>
  <c r="Y1613" i="1"/>
  <c r="U1613" i="1"/>
  <c r="V1613" i="1" s="1"/>
  <c r="L1607" i="1"/>
  <c r="Y1605" i="1"/>
  <c r="U1605" i="1"/>
  <c r="V1605" i="1" s="1"/>
  <c r="V1599" i="1"/>
  <c r="Q1596" i="1"/>
  <c r="R1596" i="1"/>
  <c r="S1596" i="1" s="1"/>
  <c r="T1596" i="1" s="1"/>
  <c r="Q1585" i="1"/>
  <c r="R1585" i="1"/>
  <c r="S1585" i="1" s="1"/>
  <c r="T1585" i="1" s="1"/>
  <c r="Q1582" i="1"/>
  <c r="R1582" i="1"/>
  <c r="S1582" i="1" s="1"/>
  <c r="T1582" i="1" s="1"/>
  <c r="Q1569" i="1"/>
  <c r="R1569" i="1"/>
  <c r="S1569" i="1" s="1"/>
  <c r="T1569" i="1" s="1"/>
  <c r="Q1553" i="1"/>
  <c r="R1553" i="1"/>
  <c r="S1553" i="1" s="1"/>
  <c r="T1553" i="1" s="1"/>
  <c r="Q1537" i="1"/>
  <c r="R1537" i="1"/>
  <c r="S1537" i="1" s="1"/>
  <c r="T1537" i="1" s="1"/>
  <c r="Q1521" i="1"/>
  <c r="R1521" i="1"/>
  <c r="S1521" i="1" s="1"/>
  <c r="T1521" i="1" s="1"/>
  <c r="Q1505" i="1"/>
  <c r="R1505" i="1"/>
  <c r="S1505" i="1" s="1"/>
  <c r="T1505" i="1" s="1"/>
  <c r="Q1489" i="1"/>
  <c r="R1489" i="1"/>
  <c r="S1489" i="1" s="1"/>
  <c r="T1489" i="1" s="1"/>
  <c r="U1468" i="1"/>
  <c r="V1468" i="1" s="1"/>
  <c r="X1468" i="1"/>
  <c r="Y1468" i="1"/>
  <c r="R1466" i="1"/>
  <c r="S1466" i="1" s="1"/>
  <c r="T1466" i="1" s="1"/>
  <c r="Q1466" i="1"/>
  <c r="R1450" i="1"/>
  <c r="S1450" i="1" s="1"/>
  <c r="T1450" i="1" s="1"/>
  <c r="Q1450" i="1"/>
  <c r="L1413" i="1"/>
  <c r="Q1409" i="1"/>
  <c r="R1409" i="1"/>
  <c r="S1409" i="1" s="1"/>
  <c r="T1409" i="1" s="1"/>
  <c r="Y1374" i="1"/>
  <c r="U1374" i="1"/>
  <c r="V1374" i="1" s="1"/>
  <c r="W1374" i="1"/>
  <c r="U1346" i="1"/>
  <c r="V1346" i="1" s="1"/>
  <c r="X1346" i="1"/>
  <c r="L1229" i="1"/>
  <c r="U1688" i="1"/>
  <c r="V1688" i="1" s="1"/>
  <c r="Y1688" i="1"/>
  <c r="U1656" i="1"/>
  <c r="V1656" i="1" s="1"/>
  <c r="Y1656" i="1"/>
  <c r="Y1652" i="1"/>
  <c r="U1652" i="1"/>
  <c r="V1652" i="1" s="1"/>
  <c r="U1649" i="1"/>
  <c r="V1649" i="1" s="1"/>
  <c r="Y1649" i="1"/>
  <c r="W1633" i="1"/>
  <c r="Q1633" i="1"/>
  <c r="R1633" i="1"/>
  <c r="S1633" i="1" s="1"/>
  <c r="T1633" i="1" s="1"/>
  <c r="U1600" i="1"/>
  <c r="V1600" i="1" s="1"/>
  <c r="Y1600" i="1"/>
  <c r="L1583" i="1"/>
  <c r="Y1573" i="1"/>
  <c r="U1573" i="1"/>
  <c r="V1573" i="1" s="1"/>
  <c r="Q1562" i="1"/>
  <c r="R1562" i="1"/>
  <c r="S1562" i="1" s="1"/>
  <c r="T1562" i="1" s="1"/>
  <c r="Y1558" i="1"/>
  <c r="U1558" i="1"/>
  <c r="V1558" i="1" s="1"/>
  <c r="Y1557" i="1"/>
  <c r="U1557" i="1"/>
  <c r="V1557" i="1" s="1"/>
  <c r="Q1546" i="1"/>
  <c r="R1546" i="1"/>
  <c r="S1546" i="1" s="1"/>
  <c r="T1546" i="1" s="1"/>
  <c r="Y1542" i="1"/>
  <c r="U1542" i="1"/>
  <c r="V1542" i="1" s="1"/>
  <c r="Y1541" i="1"/>
  <c r="U1541" i="1"/>
  <c r="V1541" i="1" s="1"/>
  <c r="Q1530" i="1"/>
  <c r="R1530" i="1"/>
  <c r="S1530" i="1" s="1"/>
  <c r="T1530" i="1" s="1"/>
  <c r="Y1526" i="1"/>
  <c r="U1526" i="1"/>
  <c r="V1526" i="1" s="1"/>
  <c r="Y1525" i="1"/>
  <c r="U1525" i="1"/>
  <c r="V1525" i="1" s="1"/>
  <c r="Q1514" i="1"/>
  <c r="R1514" i="1"/>
  <c r="S1514" i="1" s="1"/>
  <c r="T1514" i="1" s="1"/>
  <c r="Y1510" i="1"/>
  <c r="U1510" i="1"/>
  <c r="V1510" i="1" s="1"/>
  <c r="Y1509" i="1"/>
  <c r="U1509" i="1"/>
  <c r="V1509" i="1" s="1"/>
  <c r="Q1498" i="1"/>
  <c r="R1498" i="1"/>
  <c r="S1498" i="1" s="1"/>
  <c r="T1498" i="1" s="1"/>
  <c r="Y1494" i="1"/>
  <c r="U1494" i="1"/>
  <c r="V1494" i="1" s="1"/>
  <c r="Y1493" i="1"/>
  <c r="U1493" i="1"/>
  <c r="V1493" i="1" s="1"/>
  <c r="Q1482" i="1"/>
  <c r="R1482" i="1"/>
  <c r="S1482" i="1" s="1"/>
  <c r="T1482" i="1" s="1"/>
  <c r="Q1479" i="1"/>
  <c r="R1479" i="1"/>
  <c r="S1479" i="1" s="1"/>
  <c r="T1479" i="1" s="1"/>
  <c r="L1477" i="1"/>
  <c r="Y1453" i="1"/>
  <c r="U1453" i="1"/>
  <c r="V1453" i="1" s="1"/>
  <c r="X1453" i="1"/>
  <c r="L1443" i="1"/>
  <c r="V1443" i="1"/>
  <c r="Q1417" i="1"/>
  <c r="R1417" i="1"/>
  <c r="S1417" i="1" s="1"/>
  <c r="T1417" i="1" s="1"/>
  <c r="U1361" i="1"/>
  <c r="V1361" i="1" s="1"/>
  <c r="Y1361" i="1"/>
  <c r="W1361" i="1"/>
  <c r="Q1305" i="1"/>
  <c r="R1305" i="1"/>
  <c r="S1305" i="1" s="1"/>
  <c r="T1305" i="1" s="1"/>
  <c r="R1232" i="1"/>
  <c r="S1232" i="1" s="1"/>
  <c r="T1232" i="1" s="1"/>
  <c r="Q1232" i="1"/>
  <c r="R1216" i="1"/>
  <c r="S1216" i="1" s="1"/>
  <c r="T1216" i="1" s="1"/>
  <c r="Q1216" i="1"/>
  <c r="U1596" i="1"/>
  <c r="V1596" i="1" s="1"/>
  <c r="U1588" i="1"/>
  <c r="V1588" i="1" s="1"/>
  <c r="U1580" i="1"/>
  <c r="V1580" i="1" s="1"/>
  <c r="U1572" i="1"/>
  <c r="V1572" i="1" s="1"/>
  <c r="Y1568" i="1"/>
  <c r="U1564" i="1"/>
  <c r="V1564" i="1" s="1"/>
  <c r="Y1560" i="1"/>
  <c r="U1556" i="1"/>
  <c r="V1556" i="1" s="1"/>
  <c r="Y1552" i="1"/>
  <c r="U1548" i="1"/>
  <c r="V1548" i="1" s="1"/>
  <c r="Y1544" i="1"/>
  <c r="U1540" i="1"/>
  <c r="V1540" i="1" s="1"/>
  <c r="Y1536" i="1"/>
  <c r="U1532" i="1"/>
  <c r="V1532" i="1" s="1"/>
  <c r="Y1528" i="1"/>
  <c r="U1524" i="1"/>
  <c r="V1524" i="1" s="1"/>
  <c r="Y1520" i="1"/>
  <c r="U1516" i="1"/>
  <c r="V1516" i="1" s="1"/>
  <c r="Y1512" i="1"/>
  <c r="U1508" i="1"/>
  <c r="V1508" i="1" s="1"/>
  <c r="Y1504" i="1"/>
  <c r="U1500" i="1"/>
  <c r="V1500" i="1" s="1"/>
  <c r="Y1496" i="1"/>
  <c r="U1492" i="1"/>
  <c r="V1492" i="1" s="1"/>
  <c r="Y1488" i="1"/>
  <c r="U1484" i="1"/>
  <c r="V1484" i="1" s="1"/>
  <c r="Y1480" i="1"/>
  <c r="U1477" i="1"/>
  <c r="V1477" i="1" s="1"/>
  <c r="U1473" i="1"/>
  <c r="V1473" i="1" s="1"/>
  <c r="Q1472" i="1"/>
  <c r="U1470" i="1"/>
  <c r="V1470" i="1" s="1"/>
  <c r="Y1455" i="1"/>
  <c r="V1447" i="1"/>
  <c r="L1445" i="1"/>
  <c r="R1439" i="1"/>
  <c r="S1439" i="1" s="1"/>
  <c r="T1439" i="1" s="1"/>
  <c r="W1438" i="1"/>
  <c r="W1436" i="1"/>
  <c r="W1434" i="1"/>
  <c r="U1433" i="1"/>
  <c r="V1433" i="1" s="1"/>
  <c r="Y1433" i="1"/>
  <c r="U1427" i="1"/>
  <c r="V1427" i="1" s="1"/>
  <c r="Q1426" i="1"/>
  <c r="U1423" i="1"/>
  <c r="V1423" i="1" s="1"/>
  <c r="Q1418" i="1"/>
  <c r="R1418" i="1"/>
  <c r="S1418" i="1" s="1"/>
  <c r="T1418" i="1" s="1"/>
  <c r="R1415" i="1"/>
  <c r="S1415" i="1" s="1"/>
  <c r="T1415" i="1" s="1"/>
  <c r="W1414" i="1"/>
  <c r="Q1410" i="1"/>
  <c r="R1410" i="1"/>
  <c r="S1410" i="1" s="1"/>
  <c r="T1410" i="1" s="1"/>
  <c r="L1405" i="1"/>
  <c r="X1378" i="1"/>
  <c r="Q1378" i="1"/>
  <c r="R1378" i="1"/>
  <c r="S1378" i="1" s="1"/>
  <c r="T1378" i="1" s="1"/>
  <c r="L1376" i="1"/>
  <c r="Q1367" i="1"/>
  <c r="R1367" i="1"/>
  <c r="S1367" i="1" s="1"/>
  <c r="T1367" i="1" s="1"/>
  <c r="Y1366" i="1"/>
  <c r="U1366" i="1"/>
  <c r="V1366" i="1" s="1"/>
  <c r="Y1359" i="1"/>
  <c r="U1353" i="1"/>
  <c r="V1353" i="1" s="1"/>
  <c r="Y1353" i="1"/>
  <c r="Y1346" i="1"/>
  <c r="L1341" i="1"/>
  <c r="R1337" i="1"/>
  <c r="S1337" i="1" s="1"/>
  <c r="T1337" i="1" s="1"/>
  <c r="L1325" i="1"/>
  <c r="R1321" i="1"/>
  <c r="S1321" i="1" s="1"/>
  <c r="T1321" i="1" s="1"/>
  <c r="Q1312" i="1"/>
  <c r="Y1302" i="1"/>
  <c r="U1302" i="1"/>
  <c r="V1302" i="1" s="1"/>
  <c r="Y1278" i="1"/>
  <c r="U1278" i="1"/>
  <c r="V1278" i="1" s="1"/>
  <c r="X1271" i="1"/>
  <c r="Q1264" i="1"/>
  <c r="Q1258" i="1"/>
  <c r="R1258" i="1"/>
  <c r="S1258" i="1" s="1"/>
  <c r="T1258" i="1" s="1"/>
  <c r="L1253" i="1"/>
  <c r="R1249" i="1"/>
  <c r="S1249" i="1" s="1"/>
  <c r="T1249" i="1" s="1"/>
  <c r="Y1239" i="1"/>
  <c r="Q1206" i="1"/>
  <c r="R1206" i="1"/>
  <c r="S1206" i="1" s="1"/>
  <c r="T1206" i="1" s="1"/>
  <c r="Y1625" i="1"/>
  <c r="Y1617" i="1"/>
  <c r="Y1609" i="1"/>
  <c r="Y1601" i="1"/>
  <c r="Y1593" i="1"/>
  <c r="Y1585" i="1"/>
  <c r="Y1577" i="1"/>
  <c r="Y1569" i="1"/>
  <c r="Y1561" i="1"/>
  <c r="Y1553" i="1"/>
  <c r="Y1545" i="1"/>
  <c r="Y1537" i="1"/>
  <c r="Y1529" i="1"/>
  <c r="Y1521" i="1"/>
  <c r="Y1513" i="1"/>
  <c r="Y1505" i="1"/>
  <c r="Y1497" i="1"/>
  <c r="Y1489" i="1"/>
  <c r="Y1481" i="1"/>
  <c r="Y1475" i="1"/>
  <c r="Y1472" i="1"/>
  <c r="R1461" i="1"/>
  <c r="S1461" i="1" s="1"/>
  <c r="T1461" i="1" s="1"/>
  <c r="U1457" i="1"/>
  <c r="V1457" i="1" s="1"/>
  <c r="Y1457" i="1"/>
  <c r="Y1437" i="1"/>
  <c r="U1437" i="1"/>
  <c r="V1437" i="1" s="1"/>
  <c r="L1433" i="1"/>
  <c r="L1427" i="1"/>
  <c r="Q1370" i="1"/>
  <c r="R1370" i="1"/>
  <c r="S1370" i="1" s="1"/>
  <c r="T1370" i="1" s="1"/>
  <c r="L1368" i="1"/>
  <c r="Q1359" i="1"/>
  <c r="R1359" i="1"/>
  <c r="S1359" i="1" s="1"/>
  <c r="T1359" i="1" s="1"/>
  <c r="Y1358" i="1"/>
  <c r="U1358" i="1"/>
  <c r="V1358" i="1" s="1"/>
  <c r="U1345" i="1"/>
  <c r="V1345" i="1" s="1"/>
  <c r="Y1345" i="1"/>
  <c r="Q1330" i="1"/>
  <c r="R1330" i="1"/>
  <c r="S1330" i="1" s="1"/>
  <c r="T1330" i="1" s="1"/>
  <c r="Q1306" i="1"/>
  <c r="R1306" i="1"/>
  <c r="S1306" i="1" s="1"/>
  <c r="T1306" i="1" s="1"/>
  <c r="Q1282" i="1"/>
  <c r="R1282" i="1"/>
  <c r="S1282" i="1" s="1"/>
  <c r="T1282" i="1" s="1"/>
  <c r="L1277" i="1"/>
  <c r="Y1238" i="1"/>
  <c r="U1238" i="1"/>
  <c r="V1238" i="1" s="1"/>
  <c r="Q1218" i="1"/>
  <c r="R1218" i="1"/>
  <c r="S1218" i="1" s="1"/>
  <c r="T1218" i="1" s="1"/>
  <c r="U1203" i="1"/>
  <c r="V1203" i="1" s="1"/>
  <c r="X1203" i="1"/>
  <c r="Y1203" i="1"/>
  <c r="Q1200" i="1"/>
  <c r="R1200" i="1"/>
  <c r="S1200" i="1" s="1"/>
  <c r="T1200" i="1" s="1"/>
  <c r="Q1178" i="1"/>
  <c r="R1178" i="1"/>
  <c r="S1178" i="1" s="1"/>
  <c r="T1178" i="1" s="1"/>
  <c r="Y1461" i="1"/>
  <c r="U1461" i="1"/>
  <c r="V1461" i="1" s="1"/>
  <c r="L1457" i="1"/>
  <c r="L1451" i="1"/>
  <c r="Q1389" i="1"/>
  <c r="R1389" i="1"/>
  <c r="S1389" i="1" s="1"/>
  <c r="T1389" i="1" s="1"/>
  <c r="Q1362" i="1"/>
  <c r="R1362" i="1"/>
  <c r="S1362" i="1" s="1"/>
  <c r="T1362" i="1" s="1"/>
  <c r="L1360" i="1"/>
  <c r="Q1351" i="1"/>
  <c r="R1351" i="1"/>
  <c r="S1351" i="1" s="1"/>
  <c r="T1351" i="1" s="1"/>
  <c r="Y1350" i="1"/>
  <c r="U1350" i="1"/>
  <c r="V1350" i="1" s="1"/>
  <c r="U1337" i="1"/>
  <c r="V1337" i="1" s="1"/>
  <c r="Y1337" i="1"/>
  <c r="Y1334" i="1"/>
  <c r="U1334" i="1"/>
  <c r="V1334" i="1" s="1"/>
  <c r="Y1310" i="1"/>
  <c r="U1310" i="1"/>
  <c r="V1310" i="1" s="1"/>
  <c r="L1301" i="1"/>
  <c r="R1297" i="1"/>
  <c r="S1297" i="1" s="1"/>
  <c r="T1297" i="1" s="1"/>
  <c r="Y1262" i="1"/>
  <c r="U1262" i="1"/>
  <c r="V1262" i="1" s="1"/>
  <c r="X1255" i="1"/>
  <c r="Q1248" i="1"/>
  <c r="Q1242" i="1"/>
  <c r="R1242" i="1"/>
  <c r="S1242" i="1" s="1"/>
  <c r="T1242" i="1" s="1"/>
  <c r="L1237" i="1"/>
  <c r="R1233" i="1"/>
  <c r="S1233" i="1" s="1"/>
  <c r="T1233" i="1" s="1"/>
  <c r="Y1223" i="1"/>
  <c r="R1213" i="1"/>
  <c r="S1213" i="1" s="1"/>
  <c r="T1213" i="1" s="1"/>
  <c r="L1186" i="1"/>
  <c r="V1186" i="1"/>
  <c r="L1184" i="1"/>
  <c r="R1163" i="1"/>
  <c r="S1163" i="1" s="1"/>
  <c r="T1163" i="1" s="1"/>
  <c r="Q1163" i="1"/>
  <c r="Y1153" i="1"/>
  <c r="U1153" i="1"/>
  <c r="V1153" i="1" s="1"/>
  <c r="W1153" i="1"/>
  <c r="L1136" i="1"/>
  <c r="W1475" i="1"/>
  <c r="W1472" i="1"/>
  <c r="R1470" i="1"/>
  <c r="S1470" i="1" s="1"/>
  <c r="T1470" i="1" s="1"/>
  <c r="Y1463" i="1"/>
  <c r="U1441" i="1"/>
  <c r="V1441" i="1" s="1"/>
  <c r="Y1441" i="1"/>
  <c r="R1436" i="1"/>
  <c r="S1436" i="1" s="1"/>
  <c r="T1436" i="1" s="1"/>
  <c r="Y1435" i="1"/>
  <c r="U1435" i="1"/>
  <c r="V1435" i="1" s="1"/>
  <c r="Y1426" i="1"/>
  <c r="Y1421" i="1"/>
  <c r="U1421" i="1"/>
  <c r="V1421" i="1" s="1"/>
  <c r="U1401" i="1"/>
  <c r="V1401" i="1" s="1"/>
  <c r="Y1401" i="1"/>
  <c r="Y1399" i="1"/>
  <c r="U1393" i="1"/>
  <c r="V1393" i="1" s="1"/>
  <c r="Y1393" i="1"/>
  <c r="Y1386" i="1"/>
  <c r="Q1381" i="1"/>
  <c r="R1381" i="1"/>
  <c r="S1381" i="1" s="1"/>
  <c r="T1381" i="1" s="1"/>
  <c r="L1352" i="1"/>
  <c r="Q1343" i="1"/>
  <c r="R1343" i="1"/>
  <c r="S1343" i="1" s="1"/>
  <c r="T1343" i="1" s="1"/>
  <c r="Y1342" i="1"/>
  <c r="U1342" i="1"/>
  <c r="V1342" i="1" s="1"/>
  <c r="Q1335" i="1"/>
  <c r="R1335" i="1"/>
  <c r="S1335" i="1" s="1"/>
  <c r="T1335" i="1" s="1"/>
  <c r="Y1319" i="1"/>
  <c r="Q1314" i="1"/>
  <c r="R1314" i="1"/>
  <c r="S1314" i="1" s="1"/>
  <c r="T1314" i="1" s="1"/>
  <c r="Y1286" i="1"/>
  <c r="U1286" i="1"/>
  <c r="V1286" i="1" s="1"/>
  <c r="Q1266" i="1"/>
  <c r="R1266" i="1"/>
  <c r="S1266" i="1" s="1"/>
  <c r="T1266" i="1" s="1"/>
  <c r="L1261" i="1"/>
  <c r="Y1222" i="1"/>
  <c r="U1222" i="1"/>
  <c r="V1222" i="1" s="1"/>
  <c r="Y1208" i="1"/>
  <c r="U1208" i="1"/>
  <c r="V1208" i="1" s="1"/>
  <c r="U1205" i="1"/>
  <c r="V1205" i="1" s="1"/>
  <c r="X1205" i="1"/>
  <c r="Y1205" i="1"/>
  <c r="U1188" i="1"/>
  <c r="V1188" i="1" s="1"/>
  <c r="Y1188" i="1"/>
  <c r="W1188" i="1"/>
  <c r="R1187" i="1"/>
  <c r="S1187" i="1" s="1"/>
  <c r="T1187" i="1" s="1"/>
  <c r="Q1187" i="1"/>
  <c r="U1154" i="1"/>
  <c r="V1154" i="1" s="1"/>
  <c r="X1154" i="1"/>
  <c r="R1629" i="1"/>
  <c r="S1629" i="1" s="1"/>
  <c r="T1629" i="1" s="1"/>
  <c r="R1621" i="1"/>
  <c r="S1621" i="1" s="1"/>
  <c r="T1621" i="1" s="1"/>
  <c r="R1613" i="1"/>
  <c r="S1613" i="1" s="1"/>
  <c r="T1613" i="1" s="1"/>
  <c r="R1605" i="1"/>
  <c r="S1605" i="1" s="1"/>
  <c r="T1605" i="1" s="1"/>
  <c r="R1597" i="1"/>
  <c r="S1597" i="1" s="1"/>
  <c r="T1597" i="1" s="1"/>
  <c r="R1589" i="1"/>
  <c r="S1589" i="1" s="1"/>
  <c r="T1589" i="1" s="1"/>
  <c r="R1581" i="1"/>
  <c r="S1581" i="1" s="1"/>
  <c r="T1581" i="1" s="1"/>
  <c r="R1573" i="1"/>
  <c r="S1573" i="1" s="1"/>
  <c r="T1573" i="1" s="1"/>
  <c r="R1565" i="1"/>
  <c r="S1565" i="1" s="1"/>
  <c r="T1565" i="1" s="1"/>
  <c r="R1557" i="1"/>
  <c r="S1557" i="1" s="1"/>
  <c r="T1557" i="1" s="1"/>
  <c r="R1549" i="1"/>
  <c r="S1549" i="1" s="1"/>
  <c r="T1549" i="1" s="1"/>
  <c r="R1541" i="1"/>
  <c r="S1541" i="1" s="1"/>
  <c r="T1541" i="1" s="1"/>
  <c r="R1533" i="1"/>
  <c r="S1533" i="1" s="1"/>
  <c r="T1533" i="1" s="1"/>
  <c r="R1517" i="1"/>
  <c r="S1517" i="1" s="1"/>
  <c r="T1517" i="1" s="1"/>
  <c r="R1509" i="1"/>
  <c r="S1509" i="1" s="1"/>
  <c r="T1509" i="1" s="1"/>
  <c r="R1501" i="1"/>
  <c r="S1501" i="1" s="1"/>
  <c r="T1501" i="1" s="1"/>
  <c r="R1493" i="1"/>
  <c r="S1493" i="1" s="1"/>
  <c r="T1493" i="1" s="1"/>
  <c r="R1485" i="1"/>
  <c r="S1485" i="1" s="1"/>
  <c r="T1485" i="1" s="1"/>
  <c r="R1478" i="1"/>
  <c r="S1478" i="1" s="1"/>
  <c r="T1478" i="1" s="1"/>
  <c r="V1475" i="1"/>
  <c r="R1474" i="1"/>
  <c r="S1474" i="1" s="1"/>
  <c r="T1474" i="1" s="1"/>
  <c r="V1472" i="1"/>
  <c r="X1469" i="1"/>
  <c r="Y1465" i="1"/>
  <c r="X1461" i="1"/>
  <c r="R1460" i="1"/>
  <c r="S1460" i="1" s="1"/>
  <c r="T1460" i="1" s="1"/>
  <c r="Y1459" i="1"/>
  <c r="U1459" i="1"/>
  <c r="V1459" i="1" s="1"/>
  <c r="Q1458" i="1"/>
  <c r="W1457" i="1"/>
  <c r="V1451" i="1"/>
  <c r="Y1450" i="1"/>
  <c r="V1448" i="1"/>
  <c r="Y1445" i="1"/>
  <c r="U1445" i="1"/>
  <c r="V1445" i="1" s="1"/>
  <c r="L1441" i="1"/>
  <c r="Q1438" i="1"/>
  <c r="L1435" i="1"/>
  <c r="Y1423" i="1"/>
  <c r="U1419" i="1"/>
  <c r="V1419" i="1" s="1"/>
  <c r="Y1418" i="1"/>
  <c r="V1416" i="1"/>
  <c r="L1416" i="1"/>
  <c r="Y1410" i="1"/>
  <c r="V1408" i="1"/>
  <c r="Y1405" i="1"/>
  <c r="U1405" i="1"/>
  <c r="V1405" i="1" s="1"/>
  <c r="Q1399" i="1"/>
  <c r="R1399" i="1"/>
  <c r="S1399" i="1" s="1"/>
  <c r="T1399" i="1" s="1"/>
  <c r="Y1398" i="1"/>
  <c r="U1398" i="1"/>
  <c r="V1398" i="1" s="1"/>
  <c r="Y1391" i="1"/>
  <c r="U1385" i="1"/>
  <c r="V1385" i="1" s="1"/>
  <c r="Y1385" i="1"/>
  <c r="Y1378" i="1"/>
  <c r="L1373" i="1"/>
  <c r="V1368" i="1"/>
  <c r="Q1346" i="1"/>
  <c r="R1346" i="1"/>
  <c r="S1346" i="1" s="1"/>
  <c r="T1346" i="1" s="1"/>
  <c r="L1344" i="1"/>
  <c r="L1333" i="1"/>
  <c r="Y1318" i="1"/>
  <c r="U1318" i="1"/>
  <c r="V1318" i="1" s="1"/>
  <c r="L1309" i="1"/>
  <c r="Q1290" i="1"/>
  <c r="R1290" i="1"/>
  <c r="S1290" i="1" s="1"/>
  <c r="T1290" i="1" s="1"/>
  <c r="L1285" i="1"/>
  <c r="Y1271" i="1"/>
  <c r="Y1246" i="1"/>
  <c r="U1246" i="1"/>
  <c r="V1246" i="1" s="1"/>
  <c r="Q1226" i="1"/>
  <c r="R1226" i="1"/>
  <c r="S1226" i="1" s="1"/>
  <c r="T1226" i="1" s="1"/>
  <c r="L1221" i="1"/>
  <c r="Y1215" i="1"/>
  <c r="U1215" i="1"/>
  <c r="V1215" i="1" s="1"/>
  <c r="W1215" i="1"/>
  <c r="Q1210" i="1"/>
  <c r="R1210" i="1"/>
  <c r="S1210" i="1" s="1"/>
  <c r="T1210" i="1" s="1"/>
  <c r="Q1138" i="1"/>
  <c r="R1138" i="1"/>
  <c r="S1138" i="1" s="1"/>
  <c r="T1138" i="1" s="1"/>
  <c r="L1112" i="1"/>
  <c r="L1475" i="1"/>
  <c r="R1471" i="1"/>
  <c r="S1471" i="1" s="1"/>
  <c r="T1471" i="1" s="1"/>
  <c r="L1465" i="1"/>
  <c r="Q1464" i="1"/>
  <c r="Q1462" i="1"/>
  <c r="L1459" i="1"/>
  <c r="V1439" i="1"/>
  <c r="L1437" i="1"/>
  <c r="W1430" i="1"/>
  <c r="R1429" i="1"/>
  <c r="S1429" i="1" s="1"/>
  <c r="T1429" i="1" s="1"/>
  <c r="W1428" i="1"/>
  <c r="W1426" i="1"/>
  <c r="U1425" i="1"/>
  <c r="V1425" i="1" s="1"/>
  <c r="Y1425" i="1"/>
  <c r="X1421" i="1"/>
  <c r="Y1419" i="1"/>
  <c r="L1419" i="1"/>
  <c r="Y1413" i="1"/>
  <c r="U1413" i="1"/>
  <c r="V1413" i="1" s="1"/>
  <c r="L1411" i="1"/>
  <c r="Y1406" i="1"/>
  <c r="L1400" i="1"/>
  <c r="R1391" i="1"/>
  <c r="S1391" i="1" s="1"/>
  <c r="T1391" i="1" s="1"/>
  <c r="Y1390" i="1"/>
  <c r="U1390" i="1"/>
  <c r="V1390" i="1" s="1"/>
  <c r="U1377" i="1"/>
  <c r="V1377" i="1" s="1"/>
  <c r="Y1377" i="1"/>
  <c r="L1365" i="1"/>
  <c r="V1360" i="1"/>
  <c r="W1358" i="1"/>
  <c r="Q1322" i="1"/>
  <c r="R1322" i="1"/>
  <c r="S1322" i="1" s="1"/>
  <c r="T1322" i="1" s="1"/>
  <c r="Y1270" i="1"/>
  <c r="U1270" i="1"/>
  <c r="V1270" i="1" s="1"/>
  <c r="Q1250" i="1"/>
  <c r="R1250" i="1"/>
  <c r="S1250" i="1" s="1"/>
  <c r="T1250" i="1" s="1"/>
  <c r="L1245" i="1"/>
  <c r="Q1116" i="1"/>
  <c r="R1116" i="1"/>
  <c r="S1116" i="1" s="1"/>
  <c r="T1116" i="1" s="1"/>
  <c r="L1467" i="1"/>
  <c r="U1449" i="1"/>
  <c r="V1449" i="1" s="1"/>
  <c r="Y1449" i="1"/>
  <c r="W1441" i="1"/>
  <c r="Y1429" i="1"/>
  <c r="U1429" i="1"/>
  <c r="V1429" i="1" s="1"/>
  <c r="L1425" i="1"/>
  <c r="U1417" i="1"/>
  <c r="V1417" i="1" s="1"/>
  <c r="Y1417" i="1"/>
  <c r="U1409" i="1"/>
  <c r="V1409" i="1" s="1"/>
  <c r="Y1409" i="1"/>
  <c r="Q1408" i="1"/>
  <c r="Q1402" i="1"/>
  <c r="R1402" i="1"/>
  <c r="S1402" i="1" s="1"/>
  <c r="T1402" i="1" s="1"/>
  <c r="Q1394" i="1"/>
  <c r="R1394" i="1"/>
  <c r="S1394" i="1" s="1"/>
  <c r="T1394" i="1" s="1"/>
  <c r="L1392" i="1"/>
  <c r="Q1383" i="1"/>
  <c r="R1383" i="1"/>
  <c r="S1383" i="1" s="1"/>
  <c r="T1383" i="1" s="1"/>
  <c r="Y1382" i="1"/>
  <c r="U1382" i="1"/>
  <c r="V1382" i="1" s="1"/>
  <c r="U1369" i="1"/>
  <c r="V1369" i="1" s="1"/>
  <c r="Y1369" i="1"/>
  <c r="Q1357" i="1"/>
  <c r="R1357" i="1"/>
  <c r="S1357" i="1" s="1"/>
  <c r="T1357" i="1" s="1"/>
  <c r="V1352" i="1"/>
  <c r="W1350" i="1"/>
  <c r="Y1326" i="1"/>
  <c r="U1326" i="1"/>
  <c r="V1326" i="1" s="1"/>
  <c r="L1317" i="1"/>
  <c r="Y1294" i="1"/>
  <c r="U1294" i="1"/>
  <c r="V1294" i="1" s="1"/>
  <c r="Q1274" i="1"/>
  <c r="R1274" i="1"/>
  <c r="S1274" i="1" s="1"/>
  <c r="T1274" i="1" s="1"/>
  <c r="L1269" i="1"/>
  <c r="R1265" i="1"/>
  <c r="S1265" i="1" s="1"/>
  <c r="T1265" i="1" s="1"/>
  <c r="Y1255" i="1"/>
  <c r="W1238" i="1"/>
  <c r="Y1230" i="1"/>
  <c r="U1230" i="1"/>
  <c r="V1230" i="1" s="1"/>
  <c r="U1197" i="1"/>
  <c r="V1197" i="1" s="1"/>
  <c r="W1197" i="1"/>
  <c r="Y1197" i="1"/>
  <c r="U1177" i="1"/>
  <c r="V1177" i="1" s="1"/>
  <c r="W1177" i="1"/>
  <c r="Y1177" i="1"/>
  <c r="L1403" i="1"/>
  <c r="U1397" i="1"/>
  <c r="V1397" i="1" s="1"/>
  <c r="L1395" i="1"/>
  <c r="U1389" i="1"/>
  <c r="V1389" i="1" s="1"/>
  <c r="L1387" i="1"/>
  <c r="U1381" i="1"/>
  <c r="V1381" i="1" s="1"/>
  <c r="L1379" i="1"/>
  <c r="U1373" i="1"/>
  <c r="V1373" i="1" s="1"/>
  <c r="L1371" i="1"/>
  <c r="U1365" i="1"/>
  <c r="V1365" i="1" s="1"/>
  <c r="L1363" i="1"/>
  <c r="U1357" i="1"/>
  <c r="V1357" i="1" s="1"/>
  <c r="L1355" i="1"/>
  <c r="U1349" i="1"/>
  <c r="V1349" i="1" s="1"/>
  <c r="L1347" i="1"/>
  <c r="U1341" i="1"/>
  <c r="V1341" i="1" s="1"/>
  <c r="L1339" i="1"/>
  <c r="U1333" i="1"/>
  <c r="V1333" i="1" s="1"/>
  <c r="L1331" i="1"/>
  <c r="Y1329" i="1"/>
  <c r="U1325" i="1"/>
  <c r="V1325" i="1" s="1"/>
  <c r="L1323" i="1"/>
  <c r="Y1321" i="1"/>
  <c r="U1317" i="1"/>
  <c r="V1317" i="1" s="1"/>
  <c r="L1315" i="1"/>
  <c r="Y1313" i="1"/>
  <c r="U1309" i="1"/>
  <c r="V1309" i="1" s="1"/>
  <c r="L1307" i="1"/>
  <c r="Y1305" i="1"/>
  <c r="U1301" i="1"/>
  <c r="V1301" i="1" s="1"/>
  <c r="L1299" i="1"/>
  <c r="Y1297" i="1"/>
  <c r="U1293" i="1"/>
  <c r="V1293" i="1" s="1"/>
  <c r="L1291" i="1"/>
  <c r="Y1289" i="1"/>
  <c r="U1285" i="1"/>
  <c r="V1285" i="1" s="1"/>
  <c r="L1283" i="1"/>
  <c r="Y1281" i="1"/>
  <c r="U1277" i="1"/>
  <c r="V1277" i="1" s="1"/>
  <c r="L1275" i="1"/>
  <c r="Y1273" i="1"/>
  <c r="U1269" i="1"/>
  <c r="V1269" i="1" s="1"/>
  <c r="L1267" i="1"/>
  <c r="Y1265" i="1"/>
  <c r="U1261" i="1"/>
  <c r="V1261" i="1" s="1"/>
  <c r="L1259" i="1"/>
  <c r="Y1257" i="1"/>
  <c r="U1253" i="1"/>
  <c r="V1253" i="1" s="1"/>
  <c r="L1251" i="1"/>
  <c r="Y1249" i="1"/>
  <c r="U1245" i="1"/>
  <c r="V1245" i="1" s="1"/>
  <c r="L1243" i="1"/>
  <c r="Y1241" i="1"/>
  <c r="U1237" i="1"/>
  <c r="V1237" i="1" s="1"/>
  <c r="L1235" i="1"/>
  <c r="Y1233" i="1"/>
  <c r="U1229" i="1"/>
  <c r="V1229" i="1" s="1"/>
  <c r="L1227" i="1"/>
  <c r="Y1225" i="1"/>
  <c r="U1221" i="1"/>
  <c r="V1221" i="1" s="1"/>
  <c r="L1219" i="1"/>
  <c r="Y1217" i="1"/>
  <c r="U1211" i="1"/>
  <c r="V1211" i="1" s="1"/>
  <c r="U1207" i="1"/>
  <c r="V1207" i="1" s="1"/>
  <c r="Y1192" i="1"/>
  <c r="U1192" i="1"/>
  <c r="V1192" i="1" s="1"/>
  <c r="L1188" i="1"/>
  <c r="Y1176" i="1"/>
  <c r="U1176" i="1"/>
  <c r="V1176" i="1" s="1"/>
  <c r="W1173" i="1"/>
  <c r="Q1173" i="1"/>
  <c r="R1173" i="1"/>
  <c r="S1173" i="1" s="1"/>
  <c r="T1173" i="1" s="1"/>
  <c r="L1172" i="1"/>
  <c r="W1169" i="1"/>
  <c r="L1166" i="1"/>
  <c r="X1162" i="1"/>
  <c r="Y1154" i="1"/>
  <c r="R1148" i="1"/>
  <c r="S1148" i="1" s="1"/>
  <c r="T1148" i="1" s="1"/>
  <c r="X1146" i="1"/>
  <c r="Q1141" i="1"/>
  <c r="R1141" i="1"/>
  <c r="S1141" i="1" s="1"/>
  <c r="T1141" i="1" s="1"/>
  <c r="Y1129" i="1"/>
  <c r="U1129" i="1"/>
  <c r="V1129" i="1" s="1"/>
  <c r="Q1117" i="1"/>
  <c r="R1117" i="1"/>
  <c r="S1117" i="1" s="1"/>
  <c r="T1117" i="1" s="1"/>
  <c r="Q1114" i="1"/>
  <c r="R1114" i="1"/>
  <c r="S1114" i="1" s="1"/>
  <c r="T1114" i="1" s="1"/>
  <c r="R1102" i="1"/>
  <c r="S1102" i="1" s="1"/>
  <c r="T1102" i="1" s="1"/>
  <c r="Q1102" i="1"/>
  <c r="L1085" i="1"/>
  <c r="V1085" i="1"/>
  <c r="Q1033" i="1"/>
  <c r="R1033" i="1"/>
  <c r="S1033" i="1" s="1"/>
  <c r="T1033" i="1" s="1"/>
  <c r="Q993" i="1"/>
  <c r="R993" i="1"/>
  <c r="S993" i="1" s="1"/>
  <c r="T993" i="1" s="1"/>
  <c r="L932" i="1"/>
  <c r="Y1213" i="1"/>
  <c r="W1212" i="1"/>
  <c r="Y1194" i="1"/>
  <c r="X1178" i="1"/>
  <c r="U1173" i="1"/>
  <c r="V1173" i="1" s="1"/>
  <c r="R1170" i="1"/>
  <c r="S1170" i="1" s="1"/>
  <c r="T1170" i="1" s="1"/>
  <c r="W1167" i="1"/>
  <c r="W1161" i="1"/>
  <c r="Q1154" i="1"/>
  <c r="R1154" i="1"/>
  <c r="S1154" i="1" s="1"/>
  <c r="T1154" i="1" s="1"/>
  <c r="L1152" i="1"/>
  <c r="Y1130" i="1"/>
  <c r="R1124" i="1"/>
  <c r="S1124" i="1" s="1"/>
  <c r="T1124" i="1" s="1"/>
  <c r="L1105" i="1"/>
  <c r="Y1021" i="1"/>
  <c r="U1021" i="1"/>
  <c r="V1021" i="1" s="1"/>
  <c r="W1021" i="1"/>
  <c r="Q1009" i="1"/>
  <c r="R1009" i="1"/>
  <c r="S1009" i="1" s="1"/>
  <c r="T1009" i="1" s="1"/>
  <c r="X995" i="1"/>
  <c r="Y995" i="1"/>
  <c r="U1196" i="1"/>
  <c r="V1196" i="1" s="1"/>
  <c r="Y1196" i="1"/>
  <c r="L1176" i="1"/>
  <c r="U1167" i="1"/>
  <c r="V1167" i="1" s="1"/>
  <c r="R1162" i="1"/>
  <c r="S1162" i="1" s="1"/>
  <c r="T1162" i="1" s="1"/>
  <c r="Q1157" i="1"/>
  <c r="R1157" i="1"/>
  <c r="S1157" i="1" s="1"/>
  <c r="T1157" i="1" s="1"/>
  <c r="Y1145" i="1"/>
  <c r="U1145" i="1"/>
  <c r="V1145" i="1" s="1"/>
  <c r="Q1130" i="1"/>
  <c r="R1130" i="1"/>
  <c r="S1130" i="1" s="1"/>
  <c r="T1130" i="1" s="1"/>
  <c r="L1128" i="1"/>
  <c r="Q1104" i="1"/>
  <c r="R1104" i="1"/>
  <c r="S1104" i="1" s="1"/>
  <c r="T1104" i="1" s="1"/>
  <c r="Y1091" i="1"/>
  <c r="U1091" i="1"/>
  <c r="V1091" i="1" s="1"/>
  <c r="X1091" i="1"/>
  <c r="L954" i="1"/>
  <c r="V954" i="1"/>
  <c r="W1213" i="1"/>
  <c r="W1210" i="1"/>
  <c r="R1207" i="1"/>
  <c r="S1207" i="1" s="1"/>
  <c r="T1207" i="1" s="1"/>
  <c r="Y1200" i="1"/>
  <c r="U1200" i="1"/>
  <c r="V1200" i="1" s="1"/>
  <c r="L1196" i="1"/>
  <c r="L1190" i="1"/>
  <c r="L1180" i="1"/>
  <c r="Y1170" i="1"/>
  <c r="Q1165" i="1"/>
  <c r="R1165" i="1"/>
  <c r="S1165" i="1" s="1"/>
  <c r="T1165" i="1" s="1"/>
  <c r="Q1133" i="1"/>
  <c r="R1133" i="1"/>
  <c r="S1133" i="1" s="1"/>
  <c r="T1133" i="1" s="1"/>
  <c r="Y1121" i="1"/>
  <c r="U1121" i="1"/>
  <c r="V1121" i="1" s="1"/>
  <c r="Q1109" i="1"/>
  <c r="R1109" i="1"/>
  <c r="S1109" i="1" s="1"/>
  <c r="T1109" i="1" s="1"/>
  <c r="Q1106" i="1"/>
  <c r="R1106" i="1"/>
  <c r="S1106" i="1" s="1"/>
  <c r="T1106" i="1" s="1"/>
  <c r="X1103" i="1"/>
  <c r="Y1103" i="1"/>
  <c r="X980" i="1"/>
  <c r="Y980" i="1"/>
  <c r="Y1214" i="1"/>
  <c r="V1213" i="1"/>
  <c r="Y1211" i="1"/>
  <c r="U1206" i="1"/>
  <c r="V1206" i="1" s="1"/>
  <c r="Y1202" i="1"/>
  <c r="V1194" i="1"/>
  <c r="L1192" i="1"/>
  <c r="W1187" i="1"/>
  <c r="W1185" i="1"/>
  <c r="W1183" i="1"/>
  <c r="Y1175" i="1"/>
  <c r="U1174" i="1"/>
  <c r="V1174" i="1" s="1"/>
  <c r="Y1168" i="1"/>
  <c r="U1168" i="1"/>
  <c r="V1168" i="1" s="1"/>
  <c r="V1166" i="1"/>
  <c r="Y1162" i="1"/>
  <c r="Q1146" i="1"/>
  <c r="R1146" i="1"/>
  <c r="S1146" i="1" s="1"/>
  <c r="T1146" i="1" s="1"/>
  <c r="L1144" i="1"/>
  <c r="Y1122" i="1"/>
  <c r="L1120" i="1"/>
  <c r="Y1101" i="1"/>
  <c r="U1101" i="1"/>
  <c r="V1101" i="1" s="1"/>
  <c r="W1101" i="1"/>
  <c r="Y1098" i="1"/>
  <c r="U1098" i="1"/>
  <c r="V1098" i="1" s="1"/>
  <c r="W1098" i="1"/>
  <c r="Q1091" i="1"/>
  <c r="R1091" i="1"/>
  <c r="S1091" i="1" s="1"/>
  <c r="T1091" i="1" s="1"/>
  <c r="R1086" i="1"/>
  <c r="S1086" i="1" s="1"/>
  <c r="T1086" i="1" s="1"/>
  <c r="Q1086" i="1"/>
  <c r="Y1077" i="1"/>
  <c r="U1077" i="1"/>
  <c r="V1077" i="1" s="1"/>
  <c r="W1077" i="1"/>
  <c r="Q1045" i="1"/>
  <c r="R1045" i="1"/>
  <c r="S1045" i="1" s="1"/>
  <c r="T1045" i="1" s="1"/>
  <c r="U1210" i="1"/>
  <c r="V1210" i="1" s="1"/>
  <c r="W1196" i="1"/>
  <c r="Y1184" i="1"/>
  <c r="U1184" i="1"/>
  <c r="V1184" i="1" s="1"/>
  <c r="L1174" i="1"/>
  <c r="Q1149" i="1"/>
  <c r="R1149" i="1"/>
  <c r="S1149" i="1" s="1"/>
  <c r="T1149" i="1" s="1"/>
  <c r="Y1137" i="1"/>
  <c r="U1137" i="1"/>
  <c r="V1137" i="1" s="1"/>
  <c r="Q1122" i="1"/>
  <c r="R1122" i="1"/>
  <c r="S1122" i="1" s="1"/>
  <c r="T1122" i="1" s="1"/>
  <c r="U1094" i="1"/>
  <c r="V1094" i="1" s="1"/>
  <c r="W1094" i="1"/>
  <c r="Y1094" i="1"/>
  <c r="W1214" i="1"/>
  <c r="L1204" i="1"/>
  <c r="Q1203" i="1"/>
  <c r="Q1201" i="1"/>
  <c r="L1198" i="1"/>
  <c r="Y1186" i="1"/>
  <c r="L1182" i="1"/>
  <c r="Y1178" i="1"/>
  <c r="X1170" i="1"/>
  <c r="Y1169" i="1"/>
  <c r="L1168" i="1"/>
  <c r="L1160" i="1"/>
  <c r="Y1138" i="1"/>
  <c r="R1132" i="1"/>
  <c r="S1132" i="1" s="1"/>
  <c r="T1132" i="1" s="1"/>
  <c r="Q1125" i="1"/>
  <c r="R1125" i="1"/>
  <c r="S1125" i="1" s="1"/>
  <c r="T1125" i="1" s="1"/>
  <c r="Y1113" i="1"/>
  <c r="U1113" i="1"/>
  <c r="V1113" i="1" s="1"/>
  <c r="Q1030" i="1"/>
  <c r="R1030" i="1"/>
  <c r="S1030" i="1" s="1"/>
  <c r="T1030" i="1" s="1"/>
  <c r="R1015" i="1"/>
  <c r="S1015" i="1" s="1"/>
  <c r="T1015" i="1" s="1"/>
  <c r="Q1015" i="1"/>
  <c r="Y1180" i="1"/>
  <c r="Y1172" i="1"/>
  <c r="Y1164" i="1"/>
  <c r="U1160" i="1"/>
  <c r="V1160" i="1" s="1"/>
  <c r="L1158" i="1"/>
  <c r="Y1156" i="1"/>
  <c r="U1152" i="1"/>
  <c r="V1152" i="1" s="1"/>
  <c r="L1150" i="1"/>
  <c r="Y1148" i="1"/>
  <c r="U1144" i="1"/>
  <c r="V1144" i="1" s="1"/>
  <c r="L1142" i="1"/>
  <c r="Y1140" i="1"/>
  <c r="U1136" i="1"/>
  <c r="V1136" i="1" s="1"/>
  <c r="L1134" i="1"/>
  <c r="Y1132" i="1"/>
  <c r="U1128" i="1"/>
  <c r="V1128" i="1" s="1"/>
  <c r="L1126" i="1"/>
  <c r="U1120" i="1"/>
  <c r="V1120" i="1" s="1"/>
  <c r="L1118" i="1"/>
  <c r="U1112" i="1"/>
  <c r="V1112" i="1" s="1"/>
  <c r="L1110" i="1"/>
  <c r="U1103" i="1"/>
  <c r="V1103" i="1" s="1"/>
  <c r="L1100" i="1"/>
  <c r="W1095" i="1"/>
  <c r="X1085" i="1"/>
  <c r="Q1078" i="1"/>
  <c r="R1078" i="1"/>
  <c r="S1078" i="1" s="1"/>
  <c r="T1078" i="1" s="1"/>
  <c r="U1074" i="1"/>
  <c r="V1074" i="1" s="1"/>
  <c r="Y1074" i="1"/>
  <c r="Y1070" i="1"/>
  <c r="U1070" i="1"/>
  <c r="V1070" i="1" s="1"/>
  <c r="Y1061" i="1"/>
  <c r="U1061" i="1"/>
  <c r="V1061" i="1" s="1"/>
  <c r="Q1047" i="1"/>
  <c r="Y1046" i="1"/>
  <c r="L1044" i="1"/>
  <c r="Q1021" i="1"/>
  <c r="R1021" i="1"/>
  <c r="S1021" i="1" s="1"/>
  <c r="T1021" i="1" s="1"/>
  <c r="R996" i="1"/>
  <c r="S996" i="1" s="1"/>
  <c r="T996" i="1" s="1"/>
  <c r="U995" i="1"/>
  <c r="V995" i="1" s="1"/>
  <c r="Q989" i="1"/>
  <c r="R989" i="1"/>
  <c r="S989" i="1" s="1"/>
  <c r="T989" i="1" s="1"/>
  <c r="U980" i="1"/>
  <c r="V980" i="1" s="1"/>
  <c r="L979" i="1"/>
  <c r="V979" i="1"/>
  <c r="Q895" i="1"/>
  <c r="R895" i="1"/>
  <c r="S895" i="1" s="1"/>
  <c r="T895" i="1" s="1"/>
  <c r="X875" i="1"/>
  <c r="Y875" i="1"/>
  <c r="L1103" i="1"/>
  <c r="U1088" i="1"/>
  <c r="V1088" i="1" s="1"/>
  <c r="Q1083" i="1"/>
  <c r="R1083" i="1"/>
  <c r="S1083" i="1" s="1"/>
  <c r="T1083" i="1" s="1"/>
  <c r="W1079" i="1"/>
  <c r="Q1075" i="1"/>
  <c r="R1075" i="1"/>
  <c r="S1075" i="1" s="1"/>
  <c r="T1075" i="1" s="1"/>
  <c r="L1070" i="1"/>
  <c r="Q1069" i="1"/>
  <c r="R1069" i="1"/>
  <c r="S1069" i="1" s="1"/>
  <c r="T1069" i="1" s="1"/>
  <c r="Q1066" i="1"/>
  <c r="R1066" i="1"/>
  <c r="S1066" i="1" s="1"/>
  <c r="T1066" i="1" s="1"/>
  <c r="Q1061" i="1"/>
  <c r="R1061" i="1"/>
  <c r="S1061" i="1" s="1"/>
  <c r="T1061" i="1" s="1"/>
  <c r="Q1049" i="1"/>
  <c r="R1049" i="1"/>
  <c r="S1049" i="1" s="1"/>
  <c r="T1049" i="1" s="1"/>
  <c r="Q1046" i="1"/>
  <c r="R1046" i="1"/>
  <c r="S1046" i="1" s="1"/>
  <c r="T1046" i="1" s="1"/>
  <c r="Y1037" i="1"/>
  <c r="U1037" i="1"/>
  <c r="V1037" i="1" s="1"/>
  <c r="L1020" i="1"/>
  <c r="Y987" i="1"/>
  <c r="U987" i="1"/>
  <c r="V987" i="1" s="1"/>
  <c r="W987" i="1"/>
  <c r="Q980" i="1"/>
  <c r="R980" i="1"/>
  <c r="S980" i="1" s="1"/>
  <c r="T980" i="1" s="1"/>
  <c r="R978" i="1"/>
  <c r="S978" i="1" s="1"/>
  <c r="T978" i="1" s="1"/>
  <c r="Q978" i="1"/>
  <c r="U933" i="1"/>
  <c r="V933" i="1" s="1"/>
  <c r="W933" i="1"/>
  <c r="Y933" i="1"/>
  <c r="Y926" i="1"/>
  <c r="X926" i="1"/>
  <c r="L898" i="1"/>
  <c r="V898" i="1"/>
  <c r="U1130" i="1"/>
  <c r="V1130" i="1" s="1"/>
  <c r="U1122" i="1"/>
  <c r="V1122" i="1" s="1"/>
  <c r="U1114" i="1"/>
  <c r="V1114" i="1" s="1"/>
  <c r="U1106" i="1"/>
  <c r="V1106" i="1" s="1"/>
  <c r="Y1104" i="1"/>
  <c r="W1103" i="1"/>
  <c r="R1097" i="1"/>
  <c r="S1097" i="1" s="1"/>
  <c r="T1097" i="1" s="1"/>
  <c r="X1096" i="1"/>
  <c r="L1094" i="1"/>
  <c r="R1090" i="1"/>
  <c r="S1090" i="1" s="1"/>
  <c r="T1090" i="1" s="1"/>
  <c r="U1087" i="1"/>
  <c r="V1087" i="1" s="1"/>
  <c r="L1081" i="1"/>
  <c r="Q1063" i="1"/>
  <c r="L1060" i="1"/>
  <c r="Q1037" i="1"/>
  <c r="R1037" i="1"/>
  <c r="S1037" i="1" s="1"/>
  <c r="T1037" i="1" s="1"/>
  <c r="Q1025" i="1"/>
  <c r="Q1022" i="1"/>
  <c r="R1022" i="1"/>
  <c r="S1022" i="1" s="1"/>
  <c r="T1022" i="1" s="1"/>
  <c r="Y1013" i="1"/>
  <c r="U1013" i="1"/>
  <c r="V1013" i="1" s="1"/>
  <c r="L1002" i="1"/>
  <c r="V1002" i="1"/>
  <c r="Q1001" i="1"/>
  <c r="R1001" i="1"/>
  <c r="S1001" i="1" s="1"/>
  <c r="T1001" i="1" s="1"/>
  <c r="Q999" i="1"/>
  <c r="Q988" i="1"/>
  <c r="Q844" i="1"/>
  <c r="R844" i="1"/>
  <c r="S844" i="1" s="1"/>
  <c r="T844" i="1" s="1"/>
  <c r="L841" i="1"/>
  <c r="Y1087" i="1"/>
  <c r="W1082" i="1"/>
  <c r="Y1080" i="1"/>
  <c r="Q1068" i="1"/>
  <c r="R1068" i="1"/>
  <c r="S1068" i="1" s="1"/>
  <c r="T1068" i="1" s="1"/>
  <c r="Q1062" i="1"/>
  <c r="R1062" i="1"/>
  <c r="S1062" i="1" s="1"/>
  <c r="T1062" i="1" s="1"/>
  <c r="Y1053" i="1"/>
  <c r="U1053" i="1"/>
  <c r="V1053" i="1" s="1"/>
  <c r="L1036" i="1"/>
  <c r="Q1013" i="1"/>
  <c r="R1013" i="1"/>
  <c r="S1013" i="1" s="1"/>
  <c r="T1013" i="1" s="1"/>
  <c r="Y998" i="1"/>
  <c r="U998" i="1"/>
  <c r="V998" i="1" s="1"/>
  <c r="W998" i="1"/>
  <c r="Y972" i="1"/>
  <c r="U972" i="1"/>
  <c r="V972" i="1" s="1"/>
  <c r="W972" i="1"/>
  <c r="W1104" i="1"/>
  <c r="U1099" i="1"/>
  <c r="V1099" i="1" s="1"/>
  <c r="W1093" i="1"/>
  <c r="V1089" i="1"/>
  <c r="U1086" i="1"/>
  <c r="V1086" i="1" s="1"/>
  <c r="U1082" i="1"/>
  <c r="V1082" i="1" s="1"/>
  <c r="X1080" i="1"/>
  <c r="Y1071" i="1"/>
  <c r="W1069" i="1"/>
  <c r="U1063" i="1"/>
  <c r="V1063" i="1" s="1"/>
  <c r="Q1053" i="1"/>
  <c r="R1053" i="1"/>
  <c r="S1053" i="1" s="1"/>
  <c r="T1053" i="1" s="1"/>
  <c r="Q1041" i="1"/>
  <c r="R1041" i="1"/>
  <c r="S1041" i="1" s="1"/>
  <c r="T1041" i="1" s="1"/>
  <c r="Q1038" i="1"/>
  <c r="R1038" i="1"/>
  <c r="S1038" i="1" s="1"/>
  <c r="T1038" i="1" s="1"/>
  <c r="Y1029" i="1"/>
  <c r="U1029" i="1"/>
  <c r="V1029" i="1" s="1"/>
  <c r="Y1014" i="1"/>
  <c r="L1012" i="1"/>
  <c r="Y991" i="1"/>
  <c r="U991" i="1"/>
  <c r="V991" i="1" s="1"/>
  <c r="Q984" i="1"/>
  <c r="R984" i="1"/>
  <c r="S984" i="1" s="1"/>
  <c r="T984" i="1" s="1"/>
  <c r="Q977" i="1"/>
  <c r="R977" i="1"/>
  <c r="S977" i="1" s="1"/>
  <c r="T977" i="1" s="1"/>
  <c r="R935" i="1"/>
  <c r="S935" i="1" s="1"/>
  <c r="T935" i="1" s="1"/>
  <c r="Q935" i="1"/>
  <c r="Y907" i="1"/>
  <c r="U907" i="1"/>
  <c r="V907" i="1" s="1"/>
  <c r="W907" i="1"/>
  <c r="Y1078" i="1"/>
  <c r="U1078" i="1"/>
  <c r="V1078" i="1" s="1"/>
  <c r="L1052" i="1"/>
  <c r="Q1029" i="1"/>
  <c r="R1029" i="1"/>
  <c r="S1029" i="1" s="1"/>
  <c r="T1029" i="1" s="1"/>
  <c r="Q1017" i="1"/>
  <c r="R1017" i="1"/>
  <c r="S1017" i="1" s="1"/>
  <c r="T1017" i="1" s="1"/>
  <c r="Q1014" i="1"/>
  <c r="R1014" i="1"/>
  <c r="S1014" i="1" s="1"/>
  <c r="T1014" i="1" s="1"/>
  <c r="L1005" i="1"/>
  <c r="Q983" i="1"/>
  <c r="R983" i="1"/>
  <c r="S983" i="1" s="1"/>
  <c r="T983" i="1" s="1"/>
  <c r="Q976" i="1"/>
  <c r="R976" i="1"/>
  <c r="S976" i="1" s="1"/>
  <c r="T976" i="1" s="1"/>
  <c r="R957" i="1"/>
  <c r="S957" i="1" s="1"/>
  <c r="T957" i="1" s="1"/>
  <c r="Q957" i="1"/>
  <c r="U1105" i="1"/>
  <c r="V1105" i="1" s="1"/>
  <c r="V1100" i="1"/>
  <c r="Y1095" i="1"/>
  <c r="U1093" i="1"/>
  <c r="V1093" i="1" s="1"/>
  <c r="W1090" i="1"/>
  <c r="Y1085" i="1"/>
  <c r="X1083" i="1"/>
  <c r="V1076" i="1"/>
  <c r="R1074" i="1"/>
  <c r="S1074" i="1" s="1"/>
  <c r="T1074" i="1" s="1"/>
  <c r="W1071" i="1"/>
  <c r="U1069" i="1"/>
  <c r="V1069" i="1" s="1"/>
  <c r="R1065" i="1"/>
  <c r="S1065" i="1" s="1"/>
  <c r="T1065" i="1" s="1"/>
  <c r="W1061" i="1"/>
  <c r="V1060" i="1"/>
  <c r="Q1057" i="1"/>
  <c r="R1057" i="1"/>
  <c r="S1057" i="1" s="1"/>
  <c r="T1057" i="1" s="1"/>
  <c r="Q1054" i="1"/>
  <c r="R1054" i="1"/>
  <c r="S1054" i="1" s="1"/>
  <c r="T1054" i="1" s="1"/>
  <c r="Y1045" i="1"/>
  <c r="U1045" i="1"/>
  <c r="V1045" i="1" s="1"/>
  <c r="Q1031" i="1"/>
  <c r="Y1030" i="1"/>
  <c r="L1028" i="1"/>
  <c r="Q1007" i="1"/>
  <c r="Y1006" i="1"/>
  <c r="Q1004" i="1"/>
  <c r="R1004" i="1"/>
  <c r="S1004" i="1" s="1"/>
  <c r="T1004" i="1" s="1"/>
  <c r="Q991" i="1"/>
  <c r="R991" i="1"/>
  <c r="S991" i="1" s="1"/>
  <c r="T991" i="1" s="1"/>
  <c r="Y947" i="1"/>
  <c r="U947" i="1"/>
  <c r="V947" i="1" s="1"/>
  <c r="W947" i="1"/>
  <c r="Y977" i="1"/>
  <c r="L972" i="1"/>
  <c r="Y964" i="1"/>
  <c r="U964" i="1"/>
  <c r="V964" i="1" s="1"/>
  <c r="Q961" i="1"/>
  <c r="R961" i="1"/>
  <c r="S961" i="1" s="1"/>
  <c r="T961" i="1" s="1"/>
  <c r="Y948" i="1"/>
  <c r="Q947" i="1"/>
  <c r="R947" i="1"/>
  <c r="S947" i="1" s="1"/>
  <c r="T947" i="1" s="1"/>
  <c r="Q937" i="1"/>
  <c r="R937" i="1"/>
  <c r="S937" i="1" s="1"/>
  <c r="T937" i="1" s="1"/>
  <c r="L930" i="1"/>
  <c r="U926" i="1"/>
  <c r="V926" i="1" s="1"/>
  <c r="Q907" i="1"/>
  <c r="R907" i="1"/>
  <c r="S907" i="1" s="1"/>
  <c r="T907" i="1" s="1"/>
  <c r="Q900" i="1"/>
  <c r="R900" i="1"/>
  <c r="S900" i="1" s="1"/>
  <c r="T900" i="1" s="1"/>
  <c r="Y883" i="1"/>
  <c r="U883" i="1"/>
  <c r="V883" i="1" s="1"/>
  <c r="Q877" i="1"/>
  <c r="R877" i="1"/>
  <c r="S877" i="1" s="1"/>
  <c r="T877" i="1" s="1"/>
  <c r="Q854" i="1"/>
  <c r="R854" i="1"/>
  <c r="S854" i="1" s="1"/>
  <c r="T854" i="1" s="1"/>
  <c r="R1058" i="1"/>
  <c r="S1058" i="1" s="1"/>
  <c r="T1058" i="1" s="1"/>
  <c r="R1050" i="1"/>
  <c r="S1050" i="1" s="1"/>
  <c r="T1050" i="1" s="1"/>
  <c r="R1042" i="1"/>
  <c r="S1042" i="1" s="1"/>
  <c r="T1042" i="1" s="1"/>
  <c r="R1034" i="1"/>
  <c r="S1034" i="1" s="1"/>
  <c r="T1034" i="1" s="1"/>
  <c r="R1026" i="1"/>
  <c r="S1026" i="1" s="1"/>
  <c r="T1026" i="1" s="1"/>
  <c r="R1018" i="1"/>
  <c r="S1018" i="1" s="1"/>
  <c r="T1018" i="1" s="1"/>
  <c r="W995" i="1"/>
  <c r="Y985" i="1"/>
  <c r="W980" i="1"/>
  <c r="W977" i="1"/>
  <c r="Q969" i="1"/>
  <c r="R969" i="1"/>
  <c r="S969" i="1" s="1"/>
  <c r="T969" i="1" s="1"/>
  <c r="R967" i="1"/>
  <c r="S967" i="1" s="1"/>
  <c r="T967" i="1" s="1"/>
  <c r="U965" i="1"/>
  <c r="V965" i="1" s="1"/>
  <c r="L964" i="1"/>
  <c r="Q963" i="1"/>
  <c r="R963" i="1"/>
  <c r="S963" i="1" s="1"/>
  <c r="T963" i="1" s="1"/>
  <c r="W955" i="1"/>
  <c r="L948" i="1"/>
  <c r="W941" i="1"/>
  <c r="Y924" i="1"/>
  <c r="Q923" i="1"/>
  <c r="R923" i="1"/>
  <c r="S923" i="1" s="1"/>
  <c r="T923" i="1" s="1"/>
  <c r="Y915" i="1"/>
  <c r="U915" i="1"/>
  <c r="V915" i="1" s="1"/>
  <c r="Q909" i="1"/>
  <c r="Y908" i="1"/>
  <c r="L906" i="1"/>
  <c r="Q903" i="1"/>
  <c r="R903" i="1"/>
  <c r="S903" i="1" s="1"/>
  <c r="T903" i="1" s="1"/>
  <c r="Q883" i="1"/>
  <c r="R883" i="1"/>
  <c r="S883" i="1" s="1"/>
  <c r="T883" i="1" s="1"/>
  <c r="Q879" i="1"/>
  <c r="R879" i="1"/>
  <c r="S879" i="1" s="1"/>
  <c r="T879" i="1" s="1"/>
  <c r="Q845" i="1"/>
  <c r="R845" i="1"/>
  <c r="S845" i="1" s="1"/>
  <c r="T845" i="1" s="1"/>
  <c r="L842" i="1"/>
  <c r="R1067" i="1"/>
  <c r="S1067" i="1" s="1"/>
  <c r="T1067" i="1" s="1"/>
  <c r="Y1066" i="1"/>
  <c r="U1062" i="1"/>
  <c r="V1062" i="1" s="1"/>
  <c r="R1059" i="1"/>
  <c r="S1059" i="1" s="1"/>
  <c r="T1059" i="1" s="1"/>
  <c r="Y1058" i="1"/>
  <c r="U1054" i="1"/>
  <c r="V1054" i="1" s="1"/>
  <c r="R1051" i="1"/>
  <c r="S1051" i="1" s="1"/>
  <c r="T1051" i="1" s="1"/>
  <c r="Y1050" i="1"/>
  <c r="U1046" i="1"/>
  <c r="V1046" i="1" s="1"/>
  <c r="R1043" i="1"/>
  <c r="S1043" i="1" s="1"/>
  <c r="T1043" i="1" s="1"/>
  <c r="Y1042" i="1"/>
  <c r="U1038" i="1"/>
  <c r="V1038" i="1" s="1"/>
  <c r="R1035" i="1"/>
  <c r="S1035" i="1" s="1"/>
  <c r="T1035" i="1" s="1"/>
  <c r="Y1034" i="1"/>
  <c r="U1030" i="1"/>
  <c r="V1030" i="1" s="1"/>
  <c r="R1027" i="1"/>
  <c r="S1027" i="1" s="1"/>
  <c r="T1027" i="1" s="1"/>
  <c r="Y1026" i="1"/>
  <c r="U1022" i="1"/>
  <c r="V1022" i="1" s="1"/>
  <c r="R1019" i="1"/>
  <c r="S1019" i="1" s="1"/>
  <c r="T1019" i="1" s="1"/>
  <c r="Y1018" i="1"/>
  <c r="U1014" i="1"/>
  <c r="V1014" i="1" s="1"/>
  <c r="R1011" i="1"/>
  <c r="S1011" i="1" s="1"/>
  <c r="T1011" i="1" s="1"/>
  <c r="Y1010" i="1"/>
  <c r="U1006" i="1"/>
  <c r="V1006" i="1" s="1"/>
  <c r="W1003" i="1"/>
  <c r="Y993" i="1"/>
  <c r="W988" i="1"/>
  <c r="Q986" i="1"/>
  <c r="W985" i="1"/>
  <c r="U984" i="1"/>
  <c r="V984" i="1" s="1"/>
  <c r="R982" i="1"/>
  <c r="S982" i="1" s="1"/>
  <c r="T982" i="1" s="1"/>
  <c r="R975" i="1"/>
  <c r="S975" i="1" s="1"/>
  <c r="T975" i="1" s="1"/>
  <c r="Y974" i="1"/>
  <c r="U974" i="1"/>
  <c r="V974" i="1" s="1"/>
  <c r="Y971" i="1"/>
  <c r="U955" i="1"/>
  <c r="V955" i="1" s="1"/>
  <c r="Q953" i="1"/>
  <c r="R953" i="1"/>
  <c r="S953" i="1" s="1"/>
  <c r="T953" i="1" s="1"/>
  <c r="L946" i="1"/>
  <c r="Q941" i="1"/>
  <c r="W931" i="1"/>
  <c r="L924" i="1"/>
  <c r="Q915" i="1"/>
  <c r="R915" i="1"/>
  <c r="S915" i="1" s="1"/>
  <c r="T915" i="1" s="1"/>
  <c r="Q908" i="1"/>
  <c r="R908" i="1"/>
  <c r="S908" i="1" s="1"/>
  <c r="T908" i="1" s="1"/>
  <c r="Q885" i="1"/>
  <c r="Y884" i="1"/>
  <c r="L882" i="1"/>
  <c r="X1004" i="1"/>
  <c r="V1003" i="1"/>
  <c r="X1001" i="1"/>
  <c r="Y1001" i="1"/>
  <c r="W996" i="1"/>
  <c r="Q994" i="1"/>
  <c r="W993" i="1"/>
  <c r="Y989" i="1"/>
  <c r="V988" i="1"/>
  <c r="Y986" i="1"/>
  <c r="U981" i="1"/>
  <c r="V981" i="1" s="1"/>
  <c r="U977" i="1"/>
  <c r="V977" i="1" s="1"/>
  <c r="Y970" i="1"/>
  <c r="Q962" i="1"/>
  <c r="R962" i="1"/>
  <c r="S962" i="1" s="1"/>
  <c r="T962" i="1" s="1"/>
  <c r="Q951" i="1"/>
  <c r="Y940" i="1"/>
  <c r="Q939" i="1"/>
  <c r="R939" i="1"/>
  <c r="S939" i="1" s="1"/>
  <c r="T939" i="1" s="1"/>
  <c r="U931" i="1"/>
  <c r="V931" i="1" s="1"/>
  <c r="V930" i="1"/>
  <c r="Q929" i="1"/>
  <c r="L922" i="1"/>
  <c r="L914" i="1"/>
  <c r="Q911" i="1"/>
  <c r="R911" i="1"/>
  <c r="S911" i="1" s="1"/>
  <c r="T911" i="1" s="1"/>
  <c r="Y891" i="1"/>
  <c r="U891" i="1"/>
  <c r="V891" i="1" s="1"/>
  <c r="Q884" i="1"/>
  <c r="R884" i="1"/>
  <c r="S884" i="1" s="1"/>
  <c r="T884" i="1" s="1"/>
  <c r="Q870" i="1"/>
  <c r="R870" i="1"/>
  <c r="S870" i="1" s="1"/>
  <c r="T870" i="1" s="1"/>
  <c r="U843" i="1"/>
  <c r="V843" i="1" s="1"/>
  <c r="W843" i="1"/>
  <c r="Y843" i="1"/>
  <c r="R987" i="1"/>
  <c r="S987" i="1" s="1"/>
  <c r="T987" i="1" s="1"/>
  <c r="U985" i="1"/>
  <c r="V985" i="1" s="1"/>
  <c r="W971" i="1"/>
  <c r="Q970" i="1"/>
  <c r="R970" i="1"/>
  <c r="S970" i="1" s="1"/>
  <c r="T970" i="1" s="1"/>
  <c r="Y965" i="1"/>
  <c r="W963" i="1"/>
  <c r="Y949" i="1"/>
  <c r="L940" i="1"/>
  <c r="Q916" i="1"/>
  <c r="R916" i="1"/>
  <c r="S916" i="1" s="1"/>
  <c r="T916" i="1" s="1"/>
  <c r="Q891" i="1"/>
  <c r="R891" i="1"/>
  <c r="S891" i="1" s="1"/>
  <c r="T891" i="1" s="1"/>
  <c r="Q887" i="1"/>
  <c r="R887" i="1"/>
  <c r="S887" i="1" s="1"/>
  <c r="T887" i="1" s="1"/>
  <c r="Y865" i="1"/>
  <c r="U865" i="1"/>
  <c r="V865" i="1" s="1"/>
  <c r="W865" i="1"/>
  <c r="V1004" i="1"/>
  <c r="V1001" i="1"/>
  <c r="U997" i="1"/>
  <c r="V997" i="1" s="1"/>
  <c r="R995" i="1"/>
  <c r="S995" i="1" s="1"/>
  <c r="T995" i="1" s="1"/>
  <c r="U993" i="1"/>
  <c r="V993" i="1" s="1"/>
  <c r="W989" i="1"/>
  <c r="V978" i="1"/>
  <c r="V971" i="1"/>
  <c r="W964" i="1"/>
  <c r="Y956" i="1"/>
  <c r="Q955" i="1"/>
  <c r="R955" i="1"/>
  <c r="S955" i="1" s="1"/>
  <c r="T955" i="1" s="1"/>
  <c r="Q945" i="1"/>
  <c r="R945" i="1"/>
  <c r="S945" i="1" s="1"/>
  <c r="T945" i="1" s="1"/>
  <c r="L938" i="1"/>
  <c r="Q933" i="1"/>
  <c r="W923" i="1"/>
  <c r="Y899" i="1"/>
  <c r="U899" i="1"/>
  <c r="V899" i="1" s="1"/>
  <c r="Q893" i="1"/>
  <c r="L890" i="1"/>
  <c r="U1005" i="1"/>
  <c r="V1005" i="1" s="1"/>
  <c r="W997" i="1"/>
  <c r="V986" i="1"/>
  <c r="L981" i="1"/>
  <c r="U973" i="1"/>
  <c r="V973" i="1" s="1"/>
  <c r="W965" i="1"/>
  <c r="U963" i="1"/>
  <c r="V963" i="1" s="1"/>
  <c r="V962" i="1"/>
  <c r="L956" i="1"/>
  <c r="W949" i="1"/>
  <c r="Q943" i="1"/>
  <c r="Y932" i="1"/>
  <c r="Q931" i="1"/>
  <c r="R931" i="1"/>
  <c r="S931" i="1" s="1"/>
  <c r="T931" i="1" s="1"/>
  <c r="U923" i="1"/>
  <c r="V923" i="1" s="1"/>
  <c r="V922" i="1"/>
  <c r="Q921" i="1"/>
  <c r="R921" i="1"/>
  <c r="S921" i="1" s="1"/>
  <c r="T921" i="1" s="1"/>
  <c r="X918" i="1"/>
  <c r="Q899" i="1"/>
  <c r="R899" i="1"/>
  <c r="S899" i="1" s="1"/>
  <c r="T899" i="1" s="1"/>
  <c r="Q892" i="1"/>
  <c r="R892" i="1"/>
  <c r="S892" i="1" s="1"/>
  <c r="T892" i="1" s="1"/>
  <c r="W883" i="1"/>
  <c r="U833" i="1"/>
  <c r="V833" i="1" s="1"/>
  <c r="Y833" i="1"/>
  <c r="W833" i="1"/>
  <c r="Y886" i="1"/>
  <c r="Y878" i="1"/>
  <c r="U875" i="1"/>
  <c r="V875" i="1" s="1"/>
  <c r="Q866" i="1"/>
  <c r="R866" i="1"/>
  <c r="S866" i="1" s="1"/>
  <c r="T866" i="1" s="1"/>
  <c r="Y862" i="1"/>
  <c r="U862" i="1"/>
  <c r="V862" i="1" s="1"/>
  <c r="Q838" i="1"/>
  <c r="R838" i="1"/>
  <c r="S838" i="1" s="1"/>
  <c r="T838" i="1" s="1"/>
  <c r="U834" i="1"/>
  <c r="V834" i="1" s="1"/>
  <c r="Y834" i="1"/>
  <c r="L833" i="1"/>
  <c r="X827" i="1"/>
  <c r="X819" i="1"/>
  <c r="Q817" i="1"/>
  <c r="R817" i="1"/>
  <c r="S817" i="1" s="1"/>
  <c r="T817" i="1" s="1"/>
  <c r="R816" i="1"/>
  <c r="S816" i="1" s="1"/>
  <c r="T816" i="1" s="1"/>
  <c r="Q816" i="1"/>
  <c r="Q801" i="1"/>
  <c r="R801" i="1"/>
  <c r="S801" i="1" s="1"/>
  <c r="T801" i="1" s="1"/>
  <c r="R800" i="1"/>
  <c r="S800" i="1" s="1"/>
  <c r="T800" i="1" s="1"/>
  <c r="Q800" i="1"/>
  <c r="Q769" i="1"/>
  <c r="R769" i="1"/>
  <c r="S769" i="1" s="1"/>
  <c r="T769" i="1" s="1"/>
  <c r="R768" i="1"/>
  <c r="S768" i="1" s="1"/>
  <c r="T768" i="1" s="1"/>
  <c r="Q768" i="1"/>
  <c r="U874" i="1"/>
  <c r="V874" i="1" s="1"/>
  <c r="Y874" i="1"/>
  <c r="Q863" i="1"/>
  <c r="R863" i="1"/>
  <c r="S863" i="1" s="1"/>
  <c r="T863" i="1" s="1"/>
  <c r="U858" i="1"/>
  <c r="V858" i="1" s="1"/>
  <c r="Y858" i="1"/>
  <c r="U850" i="1"/>
  <c r="V850" i="1" s="1"/>
  <c r="Y850" i="1"/>
  <c r="R832" i="1"/>
  <c r="S832" i="1" s="1"/>
  <c r="T832" i="1" s="1"/>
  <c r="Q832" i="1"/>
  <c r="U826" i="1"/>
  <c r="V826" i="1" s="1"/>
  <c r="Y826" i="1"/>
  <c r="L825" i="1"/>
  <c r="Q812" i="1"/>
  <c r="R812" i="1"/>
  <c r="S812" i="1" s="1"/>
  <c r="T812" i="1" s="1"/>
  <c r="Q777" i="1"/>
  <c r="R777" i="1"/>
  <c r="S777" i="1" s="1"/>
  <c r="T777" i="1" s="1"/>
  <c r="R776" i="1"/>
  <c r="S776" i="1" s="1"/>
  <c r="T776" i="1" s="1"/>
  <c r="Q776" i="1"/>
  <c r="U956" i="1"/>
  <c r="V956" i="1" s="1"/>
  <c r="U948" i="1"/>
  <c r="V948" i="1" s="1"/>
  <c r="U940" i="1"/>
  <c r="V940" i="1" s="1"/>
  <c r="U932" i="1"/>
  <c r="V932" i="1" s="1"/>
  <c r="U924" i="1"/>
  <c r="V924" i="1" s="1"/>
  <c r="U916" i="1"/>
  <c r="V916" i="1" s="1"/>
  <c r="R913" i="1"/>
  <c r="S913" i="1" s="1"/>
  <c r="T913" i="1" s="1"/>
  <c r="U908" i="1"/>
  <c r="V908" i="1" s="1"/>
  <c r="R905" i="1"/>
  <c r="S905" i="1" s="1"/>
  <c r="T905" i="1" s="1"/>
  <c r="U900" i="1"/>
  <c r="V900" i="1" s="1"/>
  <c r="R897" i="1"/>
  <c r="S897" i="1" s="1"/>
  <c r="T897" i="1" s="1"/>
  <c r="U892" i="1"/>
  <c r="V892" i="1" s="1"/>
  <c r="R889" i="1"/>
  <c r="S889" i="1" s="1"/>
  <c r="T889" i="1" s="1"/>
  <c r="U884" i="1"/>
  <c r="V884" i="1" s="1"/>
  <c r="R881" i="1"/>
  <c r="S881" i="1" s="1"/>
  <c r="T881" i="1" s="1"/>
  <c r="V877" i="1"/>
  <c r="U851" i="1"/>
  <c r="V851" i="1" s="1"/>
  <c r="L850" i="1"/>
  <c r="Q849" i="1"/>
  <c r="R849" i="1"/>
  <c r="S849" i="1" s="1"/>
  <c r="T849" i="1" s="1"/>
  <c r="Q847" i="1"/>
  <c r="R847" i="1"/>
  <c r="S847" i="1" s="1"/>
  <c r="T847" i="1" s="1"/>
  <c r="R840" i="1"/>
  <c r="S840" i="1" s="1"/>
  <c r="T840" i="1" s="1"/>
  <c r="Q840" i="1"/>
  <c r="U835" i="1"/>
  <c r="V835" i="1" s="1"/>
  <c r="Q796" i="1"/>
  <c r="R796" i="1"/>
  <c r="S796" i="1" s="1"/>
  <c r="T796" i="1" s="1"/>
  <c r="Q785" i="1"/>
  <c r="R785" i="1"/>
  <c r="S785" i="1" s="1"/>
  <c r="T785" i="1" s="1"/>
  <c r="R784" i="1"/>
  <c r="S784" i="1" s="1"/>
  <c r="T784" i="1" s="1"/>
  <c r="Q784" i="1"/>
  <c r="W875" i="1"/>
  <c r="X871" i="1"/>
  <c r="L869" i="1"/>
  <c r="W862" i="1"/>
  <c r="Y859" i="1"/>
  <c r="X855" i="1"/>
  <c r="Y852" i="1"/>
  <c r="U827" i="1"/>
  <c r="V827" i="1" s="1"/>
  <c r="U819" i="1"/>
  <c r="V819" i="1" s="1"/>
  <c r="Q772" i="1"/>
  <c r="R772" i="1"/>
  <c r="S772" i="1" s="1"/>
  <c r="T772" i="1" s="1"/>
  <c r="L874" i="1"/>
  <c r="Y870" i="1"/>
  <c r="U870" i="1"/>
  <c r="V870" i="1" s="1"/>
  <c r="Y868" i="1"/>
  <c r="R860" i="1"/>
  <c r="S860" i="1" s="1"/>
  <c r="T860" i="1" s="1"/>
  <c r="L858" i="1"/>
  <c r="R853" i="1"/>
  <c r="S853" i="1" s="1"/>
  <c r="T853" i="1" s="1"/>
  <c r="X852" i="1"/>
  <c r="U841" i="1"/>
  <c r="V841" i="1" s="1"/>
  <c r="Q809" i="1"/>
  <c r="R809" i="1"/>
  <c r="S809" i="1" s="1"/>
  <c r="T809" i="1" s="1"/>
  <c r="Q780" i="1"/>
  <c r="R780" i="1"/>
  <c r="S780" i="1" s="1"/>
  <c r="T780" i="1" s="1"/>
  <c r="Q752" i="1"/>
  <c r="R752" i="1"/>
  <c r="S752" i="1" s="1"/>
  <c r="T752" i="1" s="1"/>
  <c r="W874" i="1"/>
  <c r="Q872" i="1"/>
  <c r="U871" i="1"/>
  <c r="V871" i="1" s="1"/>
  <c r="Q871" i="1"/>
  <c r="R871" i="1"/>
  <c r="S871" i="1" s="1"/>
  <c r="T871" i="1" s="1"/>
  <c r="U866" i="1"/>
  <c r="V866" i="1" s="1"/>
  <c r="Y866" i="1"/>
  <c r="W859" i="1"/>
  <c r="W858" i="1"/>
  <c r="Q856" i="1"/>
  <c r="Q855" i="1"/>
  <c r="R855" i="1"/>
  <c r="S855" i="1" s="1"/>
  <c r="T855" i="1" s="1"/>
  <c r="Y851" i="1"/>
  <c r="W849" i="1"/>
  <c r="R848" i="1"/>
  <c r="S848" i="1" s="1"/>
  <c r="T848" i="1" s="1"/>
  <c r="Q848" i="1"/>
  <c r="V840" i="1"/>
  <c r="R837" i="1"/>
  <c r="S837" i="1" s="1"/>
  <c r="T837" i="1" s="1"/>
  <c r="Y835" i="1"/>
  <c r="V832" i="1"/>
  <c r="Q830" i="1"/>
  <c r="R830" i="1"/>
  <c r="S830" i="1" s="1"/>
  <c r="T830" i="1" s="1"/>
  <c r="Q822" i="1"/>
  <c r="R822" i="1"/>
  <c r="S822" i="1" s="1"/>
  <c r="T822" i="1" s="1"/>
  <c r="Q804" i="1"/>
  <c r="R804" i="1"/>
  <c r="S804" i="1" s="1"/>
  <c r="T804" i="1" s="1"/>
  <c r="Q793" i="1"/>
  <c r="R793" i="1"/>
  <c r="S793" i="1" s="1"/>
  <c r="T793" i="1" s="1"/>
  <c r="R792" i="1"/>
  <c r="S792" i="1" s="1"/>
  <c r="T792" i="1" s="1"/>
  <c r="Q792" i="1"/>
  <c r="Q756" i="1"/>
  <c r="R756" i="1"/>
  <c r="S756" i="1" s="1"/>
  <c r="T756" i="1" s="1"/>
  <c r="W850" i="1"/>
  <c r="V849" i="1"/>
  <c r="U842" i="1"/>
  <c r="V842" i="1" s="1"/>
  <c r="Y842" i="1"/>
  <c r="W834" i="1"/>
  <c r="V825" i="1"/>
  <c r="L834" i="1"/>
  <c r="L826" i="1"/>
  <c r="L818" i="1"/>
  <c r="L810" i="1"/>
  <c r="L802" i="1"/>
  <c r="L794" i="1"/>
  <c r="L786" i="1"/>
  <c r="L778" i="1"/>
  <c r="L770" i="1"/>
  <c r="U765" i="1"/>
  <c r="V765" i="1" s="1"/>
  <c r="Y765" i="1"/>
  <c r="U764" i="1"/>
  <c r="V764" i="1" s="1"/>
  <c r="R763" i="1"/>
  <c r="S763" i="1" s="1"/>
  <c r="T763" i="1" s="1"/>
  <c r="Q758" i="1"/>
  <c r="U754" i="1"/>
  <c r="V754" i="1" s="1"/>
  <c r="L744" i="1"/>
  <c r="Q743" i="1"/>
  <c r="W742" i="1"/>
  <c r="R741" i="1"/>
  <c r="S741" i="1" s="1"/>
  <c r="T741" i="1" s="1"/>
  <c r="U739" i="1"/>
  <c r="V739" i="1" s="1"/>
  <c r="L737" i="1"/>
  <c r="U731" i="1"/>
  <c r="V731" i="1" s="1"/>
  <c r="Q727" i="1"/>
  <c r="V720" i="1"/>
  <c r="U717" i="1"/>
  <c r="V717" i="1" s="1"/>
  <c r="Y717" i="1"/>
  <c r="Q713" i="1"/>
  <c r="R713" i="1"/>
  <c r="S713" i="1" s="1"/>
  <c r="T713" i="1" s="1"/>
  <c r="Q697" i="1"/>
  <c r="R697" i="1"/>
  <c r="S697" i="1" s="1"/>
  <c r="T697" i="1" s="1"/>
  <c r="U694" i="1"/>
  <c r="V694" i="1" s="1"/>
  <c r="U693" i="1"/>
  <c r="V693" i="1" s="1"/>
  <c r="Y693" i="1"/>
  <c r="L867" i="1"/>
  <c r="L859" i="1"/>
  <c r="L851" i="1"/>
  <c r="L843" i="1"/>
  <c r="L835" i="1"/>
  <c r="L827" i="1"/>
  <c r="Y825" i="1"/>
  <c r="L819" i="1"/>
  <c r="Y817" i="1"/>
  <c r="L811" i="1"/>
  <c r="Y809" i="1"/>
  <c r="L803" i="1"/>
  <c r="Y801" i="1"/>
  <c r="L795" i="1"/>
  <c r="Y793" i="1"/>
  <c r="L787" i="1"/>
  <c r="Y785" i="1"/>
  <c r="L779" i="1"/>
  <c r="L771" i="1"/>
  <c r="L764" i="1"/>
  <c r="W760" i="1"/>
  <c r="U759" i="1"/>
  <c r="V759" i="1" s="1"/>
  <c r="Y753" i="1"/>
  <c r="U753" i="1"/>
  <c r="V753" i="1" s="1"/>
  <c r="U752" i="1"/>
  <c r="V752" i="1" s="1"/>
  <c r="R751" i="1"/>
  <c r="S751" i="1" s="1"/>
  <c r="T751" i="1" s="1"/>
  <c r="V740" i="1"/>
  <c r="Y738" i="1"/>
  <c r="U735" i="1"/>
  <c r="V735" i="1" s="1"/>
  <c r="Y730" i="1"/>
  <c r="L725" i="1"/>
  <c r="U723" i="1"/>
  <c r="V723" i="1" s="1"/>
  <c r="Y721" i="1"/>
  <c r="U721" i="1"/>
  <c r="V721" i="1" s="1"/>
  <c r="L712" i="1"/>
  <c r="U710" i="1"/>
  <c r="V710" i="1" s="1"/>
  <c r="Q703" i="1"/>
  <c r="L684" i="1"/>
  <c r="Q683" i="1"/>
  <c r="R683" i="1"/>
  <c r="S683" i="1" s="1"/>
  <c r="T683" i="1" s="1"/>
  <c r="U854" i="1"/>
  <c r="V854" i="1" s="1"/>
  <c r="U846" i="1"/>
  <c r="V846" i="1" s="1"/>
  <c r="U838" i="1"/>
  <c r="V838" i="1" s="1"/>
  <c r="U830" i="1"/>
  <c r="V830" i="1" s="1"/>
  <c r="U822" i="1"/>
  <c r="V822" i="1" s="1"/>
  <c r="Y818" i="1"/>
  <c r="U814" i="1"/>
  <c r="V814" i="1" s="1"/>
  <c r="Y810" i="1"/>
  <c r="U806" i="1"/>
  <c r="V806" i="1" s="1"/>
  <c r="Y802" i="1"/>
  <c r="U798" i="1"/>
  <c r="V798" i="1" s="1"/>
  <c r="Y794" i="1"/>
  <c r="U790" i="1"/>
  <c r="V790" i="1" s="1"/>
  <c r="Y786" i="1"/>
  <c r="U782" i="1"/>
  <c r="V782" i="1" s="1"/>
  <c r="Y778" i="1"/>
  <c r="U774" i="1"/>
  <c r="V774" i="1" s="1"/>
  <c r="Y770" i="1"/>
  <c r="V767" i="1"/>
  <c r="Q766" i="1"/>
  <c r="W765" i="1"/>
  <c r="V760" i="1"/>
  <c r="Y756" i="1"/>
  <c r="U747" i="1"/>
  <c r="V747" i="1" s="1"/>
  <c r="L745" i="1"/>
  <c r="U741" i="1"/>
  <c r="V741" i="1" s="1"/>
  <c r="Y741" i="1"/>
  <c r="R739" i="1"/>
  <c r="S739" i="1" s="1"/>
  <c r="T739" i="1" s="1"/>
  <c r="R731" i="1"/>
  <c r="S731" i="1" s="1"/>
  <c r="T731" i="1" s="1"/>
  <c r="V728" i="1"/>
  <c r="Q722" i="1"/>
  <c r="R722" i="1"/>
  <c r="S722" i="1" s="1"/>
  <c r="T722" i="1" s="1"/>
  <c r="R720" i="1"/>
  <c r="S720" i="1" s="1"/>
  <c r="T720" i="1" s="1"/>
  <c r="Q715" i="1"/>
  <c r="U709" i="1"/>
  <c r="V709" i="1" s="1"/>
  <c r="Y709" i="1"/>
  <c r="Q705" i="1"/>
  <c r="R705" i="1"/>
  <c r="S705" i="1" s="1"/>
  <c r="T705" i="1" s="1"/>
  <c r="U701" i="1"/>
  <c r="V701" i="1" s="1"/>
  <c r="Y701" i="1"/>
  <c r="R680" i="1"/>
  <c r="S680" i="1" s="1"/>
  <c r="T680" i="1" s="1"/>
  <c r="Q679" i="1"/>
  <c r="R679" i="1"/>
  <c r="S679" i="1" s="1"/>
  <c r="T679" i="1" s="1"/>
  <c r="Y795" i="1"/>
  <c r="Y787" i="1"/>
  <c r="Y779" i="1"/>
  <c r="Y771" i="1"/>
  <c r="Y761" i="1"/>
  <c r="U761" i="1"/>
  <c r="V761" i="1" s="1"/>
  <c r="Y744" i="1"/>
  <c r="Q734" i="1"/>
  <c r="R734" i="1"/>
  <c r="S734" i="1" s="1"/>
  <c r="T734" i="1" s="1"/>
  <c r="U733" i="1"/>
  <c r="V733" i="1" s="1"/>
  <c r="Y733" i="1"/>
  <c r="Y729" i="1"/>
  <c r="U729" i="1"/>
  <c r="V729" i="1" s="1"/>
  <c r="U726" i="1"/>
  <c r="V726" i="1" s="1"/>
  <c r="Y726" i="1"/>
  <c r="Q723" i="1"/>
  <c r="Q717" i="1"/>
  <c r="R717" i="1"/>
  <c r="S717" i="1" s="1"/>
  <c r="T717" i="1" s="1"/>
  <c r="L704" i="1"/>
  <c r="L692" i="1"/>
  <c r="Q691" i="1"/>
  <c r="R691" i="1"/>
  <c r="S691" i="1" s="1"/>
  <c r="T691" i="1" s="1"/>
  <c r="R676" i="1"/>
  <c r="S676" i="1" s="1"/>
  <c r="T676" i="1" s="1"/>
  <c r="Q676" i="1"/>
  <c r="Q675" i="1"/>
  <c r="R675" i="1"/>
  <c r="S675" i="1" s="1"/>
  <c r="T675" i="1" s="1"/>
  <c r="U749" i="1"/>
  <c r="V749" i="1" s="1"/>
  <c r="Y749" i="1"/>
  <c r="L716" i="1"/>
  <c r="Q672" i="1"/>
  <c r="R672" i="1"/>
  <c r="S672" i="1" s="1"/>
  <c r="T672" i="1" s="1"/>
  <c r="Q671" i="1"/>
  <c r="R671" i="1"/>
  <c r="S671" i="1" s="1"/>
  <c r="T671" i="1" s="1"/>
  <c r="R814" i="1"/>
  <c r="S814" i="1" s="1"/>
  <c r="T814" i="1" s="1"/>
  <c r="R806" i="1"/>
  <c r="S806" i="1" s="1"/>
  <c r="T806" i="1" s="1"/>
  <c r="R798" i="1"/>
  <c r="S798" i="1" s="1"/>
  <c r="T798" i="1" s="1"/>
  <c r="R790" i="1"/>
  <c r="S790" i="1" s="1"/>
  <c r="T790" i="1" s="1"/>
  <c r="R782" i="1"/>
  <c r="S782" i="1" s="1"/>
  <c r="T782" i="1" s="1"/>
  <c r="R774" i="1"/>
  <c r="S774" i="1" s="1"/>
  <c r="T774" i="1" s="1"/>
  <c r="V763" i="1"/>
  <c r="R760" i="1"/>
  <c r="S760" i="1" s="1"/>
  <c r="T760" i="1" s="1"/>
  <c r="V756" i="1"/>
  <c r="W744" i="1"/>
  <c r="Y737" i="1"/>
  <c r="U737" i="1"/>
  <c r="V737" i="1" s="1"/>
  <c r="Y735" i="1"/>
  <c r="R732" i="1"/>
  <c r="S732" i="1" s="1"/>
  <c r="T732" i="1" s="1"/>
  <c r="Y731" i="1"/>
  <c r="Y713" i="1"/>
  <c r="U713" i="1"/>
  <c r="V713" i="1" s="1"/>
  <c r="Q709" i="1"/>
  <c r="R709" i="1"/>
  <c r="S709" i="1" s="1"/>
  <c r="T709" i="1" s="1"/>
  <c r="L700" i="1"/>
  <c r="Q699" i="1"/>
  <c r="R699" i="1"/>
  <c r="S699" i="1" s="1"/>
  <c r="T699" i="1" s="1"/>
  <c r="R668" i="1"/>
  <c r="S668" i="1" s="1"/>
  <c r="T668" i="1" s="1"/>
  <c r="Q668" i="1"/>
  <c r="Q667" i="1"/>
  <c r="R667" i="1"/>
  <c r="S667" i="1" s="1"/>
  <c r="T667" i="1" s="1"/>
  <c r="R839" i="1"/>
  <c r="S839" i="1" s="1"/>
  <c r="T839" i="1" s="1"/>
  <c r="R831" i="1"/>
  <c r="S831" i="1" s="1"/>
  <c r="T831" i="1" s="1"/>
  <c r="R815" i="1"/>
  <c r="S815" i="1" s="1"/>
  <c r="T815" i="1" s="1"/>
  <c r="R807" i="1"/>
  <c r="S807" i="1" s="1"/>
  <c r="T807" i="1" s="1"/>
  <c r="R799" i="1"/>
  <c r="S799" i="1" s="1"/>
  <c r="T799" i="1" s="1"/>
  <c r="R791" i="1"/>
  <c r="S791" i="1" s="1"/>
  <c r="T791" i="1" s="1"/>
  <c r="R783" i="1"/>
  <c r="S783" i="1" s="1"/>
  <c r="T783" i="1" s="1"/>
  <c r="R775" i="1"/>
  <c r="S775" i="1" s="1"/>
  <c r="T775" i="1" s="1"/>
  <c r="W766" i="1"/>
  <c r="R765" i="1"/>
  <c r="S765" i="1" s="1"/>
  <c r="T765" i="1" s="1"/>
  <c r="L761" i="1"/>
  <c r="U757" i="1"/>
  <c r="V757" i="1" s="1"/>
  <c r="Y757" i="1"/>
  <c r="V751" i="1"/>
  <c r="Q750" i="1"/>
  <c r="W749" i="1"/>
  <c r="R748" i="1"/>
  <c r="S748" i="1" s="1"/>
  <c r="T748" i="1" s="1"/>
  <c r="V744" i="1"/>
  <c r="Y742" i="1"/>
  <c r="L733" i="1"/>
  <c r="Q730" i="1"/>
  <c r="L729" i="1"/>
  <c r="U725" i="1"/>
  <c r="V725" i="1" s="1"/>
  <c r="Y725" i="1"/>
  <c r="Y723" i="1"/>
  <c r="Y722" i="1"/>
  <c r="U722" i="1"/>
  <c r="V722" i="1" s="1"/>
  <c r="L708" i="1"/>
  <c r="Y706" i="1"/>
  <c r="W693" i="1"/>
  <c r="Q689" i="1"/>
  <c r="R689" i="1"/>
  <c r="S689" i="1" s="1"/>
  <c r="T689" i="1" s="1"/>
  <c r="U686" i="1"/>
  <c r="V686" i="1" s="1"/>
  <c r="U685" i="1"/>
  <c r="V685" i="1" s="1"/>
  <c r="Y685" i="1"/>
  <c r="Q664" i="1"/>
  <c r="R664" i="1"/>
  <c r="S664" i="1" s="1"/>
  <c r="T664" i="1" s="1"/>
  <c r="Q663" i="1"/>
  <c r="R663" i="1"/>
  <c r="S663" i="1" s="1"/>
  <c r="T663" i="1" s="1"/>
  <c r="R753" i="1"/>
  <c r="S753" i="1" s="1"/>
  <c r="T753" i="1" s="1"/>
  <c r="L749" i="1"/>
  <c r="Y745" i="1"/>
  <c r="U745" i="1"/>
  <c r="V745" i="1" s="1"/>
  <c r="Q738" i="1"/>
  <c r="W737" i="1"/>
  <c r="Y734" i="1"/>
  <c r="Q726" i="1"/>
  <c r="R726" i="1"/>
  <c r="S726" i="1" s="1"/>
  <c r="T726" i="1" s="1"/>
  <c r="R721" i="1"/>
  <c r="S721" i="1" s="1"/>
  <c r="T721" i="1" s="1"/>
  <c r="U718" i="1"/>
  <c r="V718" i="1" s="1"/>
  <c r="V716" i="1"/>
  <c r="Y705" i="1"/>
  <c r="U705" i="1"/>
  <c r="V705" i="1" s="1"/>
  <c r="R660" i="1"/>
  <c r="S660" i="1" s="1"/>
  <c r="T660" i="1" s="1"/>
  <c r="Q660" i="1"/>
  <c r="Q659" i="1"/>
  <c r="R659" i="1"/>
  <c r="S659" i="1" s="1"/>
  <c r="T659" i="1" s="1"/>
  <c r="Q655" i="1"/>
  <c r="R655" i="1"/>
  <c r="S655" i="1" s="1"/>
  <c r="T655" i="1" s="1"/>
  <c r="R639" i="1"/>
  <c r="S639" i="1" s="1"/>
  <c r="T639" i="1" s="1"/>
  <c r="Q639" i="1"/>
  <c r="R701" i="1"/>
  <c r="S701" i="1" s="1"/>
  <c r="T701" i="1" s="1"/>
  <c r="R693" i="1"/>
  <c r="S693" i="1" s="1"/>
  <c r="T693" i="1" s="1"/>
  <c r="R685" i="1"/>
  <c r="S685" i="1" s="1"/>
  <c r="T685" i="1" s="1"/>
  <c r="R669" i="1"/>
  <c r="S669" i="1" s="1"/>
  <c r="T669" i="1" s="1"/>
  <c r="R661" i="1"/>
  <c r="S661" i="1" s="1"/>
  <c r="T661" i="1" s="1"/>
  <c r="Y656" i="1"/>
  <c r="U656" i="1"/>
  <c r="V656" i="1" s="1"/>
  <c r="V650" i="1"/>
  <c r="R647" i="1"/>
  <c r="S647" i="1" s="1"/>
  <c r="T647" i="1" s="1"/>
  <c r="U641" i="1"/>
  <c r="V641" i="1" s="1"/>
  <c r="L640" i="1"/>
  <c r="L632" i="1"/>
  <c r="L616" i="1"/>
  <c r="U603" i="1"/>
  <c r="V603" i="1" s="1"/>
  <c r="L596" i="1"/>
  <c r="Q589" i="1"/>
  <c r="R589" i="1"/>
  <c r="S589" i="1" s="1"/>
  <c r="T589" i="1" s="1"/>
  <c r="L568" i="1"/>
  <c r="Y561" i="1"/>
  <c r="U561" i="1"/>
  <c r="V561" i="1" s="1"/>
  <c r="L551" i="1"/>
  <c r="L548" i="1"/>
  <c r="V548" i="1"/>
  <c r="Q528" i="1"/>
  <c r="R528" i="1"/>
  <c r="S528" i="1" s="1"/>
  <c r="T528" i="1" s="1"/>
  <c r="Y525" i="1"/>
  <c r="U525" i="1"/>
  <c r="V525" i="1" s="1"/>
  <c r="W525" i="1"/>
  <c r="R718" i="1"/>
  <c r="S718" i="1" s="1"/>
  <c r="T718" i="1" s="1"/>
  <c r="R710" i="1"/>
  <c r="S710" i="1" s="1"/>
  <c r="T710" i="1" s="1"/>
  <c r="R702" i="1"/>
  <c r="S702" i="1" s="1"/>
  <c r="T702" i="1" s="1"/>
  <c r="U697" i="1"/>
  <c r="V697" i="1" s="1"/>
  <c r="R694" i="1"/>
  <c r="S694" i="1" s="1"/>
  <c r="T694" i="1" s="1"/>
  <c r="U689" i="1"/>
  <c r="V689" i="1" s="1"/>
  <c r="R686" i="1"/>
  <c r="S686" i="1" s="1"/>
  <c r="T686" i="1" s="1"/>
  <c r="U681" i="1"/>
  <c r="V681" i="1" s="1"/>
  <c r="R678" i="1"/>
  <c r="S678" i="1" s="1"/>
  <c r="T678" i="1" s="1"/>
  <c r="Y677" i="1"/>
  <c r="U673" i="1"/>
  <c r="V673" i="1" s="1"/>
  <c r="R670" i="1"/>
  <c r="S670" i="1" s="1"/>
  <c r="T670" i="1" s="1"/>
  <c r="Y669" i="1"/>
  <c r="U665" i="1"/>
  <c r="V665" i="1" s="1"/>
  <c r="R662" i="1"/>
  <c r="S662" i="1" s="1"/>
  <c r="T662" i="1" s="1"/>
  <c r="Y661" i="1"/>
  <c r="W653" i="1"/>
  <c r="L648" i="1"/>
  <c r="X646" i="1"/>
  <c r="U644" i="1"/>
  <c r="V644" i="1" s="1"/>
  <c r="V638" i="1"/>
  <c r="Y634" i="1"/>
  <c r="U634" i="1"/>
  <c r="V634" i="1" s="1"/>
  <c r="W629" i="1"/>
  <c r="U628" i="1"/>
  <c r="V628" i="1" s="1"/>
  <c r="Q627" i="1"/>
  <c r="Y625" i="1"/>
  <c r="L622" i="1"/>
  <c r="Y618" i="1"/>
  <c r="U618" i="1"/>
  <c r="V618" i="1" s="1"/>
  <c r="W613" i="1"/>
  <c r="U612" i="1"/>
  <c r="V612" i="1" s="1"/>
  <c r="Q611" i="1"/>
  <c r="Y609" i="1"/>
  <c r="W601" i="1"/>
  <c r="Q601" i="1"/>
  <c r="R601" i="1"/>
  <c r="S601" i="1" s="1"/>
  <c r="T601" i="1" s="1"/>
  <c r="L600" i="1"/>
  <c r="Y594" i="1"/>
  <c r="U594" i="1"/>
  <c r="V594" i="1" s="1"/>
  <c r="Q581" i="1"/>
  <c r="R581" i="1"/>
  <c r="S581" i="1" s="1"/>
  <c r="T581" i="1" s="1"/>
  <c r="Q570" i="1"/>
  <c r="R570" i="1"/>
  <c r="S570" i="1" s="1"/>
  <c r="T570" i="1" s="1"/>
  <c r="Y562" i="1"/>
  <c r="U562" i="1"/>
  <c r="V562" i="1" s="1"/>
  <c r="Q550" i="1"/>
  <c r="R550" i="1"/>
  <c r="S550" i="1" s="1"/>
  <c r="T550" i="1" s="1"/>
  <c r="Q547" i="1"/>
  <c r="R547" i="1"/>
  <c r="S547" i="1" s="1"/>
  <c r="T547" i="1" s="1"/>
  <c r="Q513" i="1"/>
  <c r="R513" i="1"/>
  <c r="S513" i="1" s="1"/>
  <c r="T513" i="1" s="1"/>
  <c r="L508" i="1"/>
  <c r="Y718" i="1"/>
  <c r="U714" i="1"/>
  <c r="V714" i="1" s="1"/>
  <c r="Y710" i="1"/>
  <c r="U706" i="1"/>
  <c r="V706" i="1" s="1"/>
  <c r="Y702" i="1"/>
  <c r="U698" i="1"/>
  <c r="V698" i="1" s="1"/>
  <c r="Y694" i="1"/>
  <c r="U690" i="1"/>
  <c r="V690" i="1" s="1"/>
  <c r="Y686" i="1"/>
  <c r="U682" i="1"/>
  <c r="V682" i="1" s="1"/>
  <c r="Y678" i="1"/>
  <c r="U674" i="1"/>
  <c r="V674" i="1" s="1"/>
  <c r="Y670" i="1"/>
  <c r="U666" i="1"/>
  <c r="V666" i="1" s="1"/>
  <c r="Y662" i="1"/>
  <c r="U658" i="1"/>
  <c r="V658" i="1" s="1"/>
  <c r="Q657" i="1"/>
  <c r="W656" i="1"/>
  <c r="Y647" i="1"/>
  <c r="Q641" i="1"/>
  <c r="Q633" i="1"/>
  <c r="L628" i="1"/>
  <c r="Q617" i="1"/>
  <c r="L612" i="1"/>
  <c r="Y605" i="1"/>
  <c r="Y595" i="1"/>
  <c r="Q573" i="1"/>
  <c r="R573" i="1"/>
  <c r="S573" i="1" s="1"/>
  <c r="T573" i="1" s="1"/>
  <c r="L560" i="1"/>
  <c r="Q554" i="1"/>
  <c r="R554" i="1"/>
  <c r="S554" i="1" s="1"/>
  <c r="T554" i="1" s="1"/>
  <c r="U541" i="1"/>
  <c r="V541" i="1" s="1"/>
  <c r="X541" i="1"/>
  <c r="X527" i="1"/>
  <c r="Y527" i="1"/>
  <c r="R524" i="1"/>
  <c r="S524" i="1" s="1"/>
  <c r="T524" i="1" s="1"/>
  <c r="Q524" i="1"/>
  <c r="Y522" i="1"/>
  <c r="U522" i="1"/>
  <c r="V522" i="1" s="1"/>
  <c r="W522" i="1"/>
  <c r="U518" i="1"/>
  <c r="V518" i="1" s="1"/>
  <c r="W518" i="1"/>
  <c r="Y518" i="1"/>
  <c r="U652" i="1"/>
  <c r="V652" i="1" s="1"/>
  <c r="Y652" i="1"/>
  <c r="L642" i="1"/>
  <c r="L634" i="1"/>
  <c r="U630" i="1"/>
  <c r="V630" i="1" s="1"/>
  <c r="Y630" i="1"/>
  <c r="L618" i="1"/>
  <c r="U614" i="1"/>
  <c r="V614" i="1" s="1"/>
  <c r="Y614" i="1"/>
  <c r="L604" i="1"/>
  <c r="U598" i="1"/>
  <c r="V598" i="1" s="1"/>
  <c r="Y598" i="1"/>
  <c r="L594" i="1"/>
  <c r="Y585" i="1"/>
  <c r="U585" i="1"/>
  <c r="V585" i="1" s="1"/>
  <c r="Q562" i="1"/>
  <c r="R562" i="1"/>
  <c r="S562" i="1" s="1"/>
  <c r="T562" i="1" s="1"/>
  <c r="Q539" i="1"/>
  <c r="R539" i="1"/>
  <c r="S539" i="1" s="1"/>
  <c r="T539" i="1" s="1"/>
  <c r="Y537" i="1"/>
  <c r="U537" i="1"/>
  <c r="V537" i="1" s="1"/>
  <c r="Q516" i="1"/>
  <c r="R516" i="1"/>
  <c r="S516" i="1" s="1"/>
  <c r="T516" i="1" s="1"/>
  <c r="U512" i="1"/>
  <c r="V512" i="1" s="1"/>
  <c r="W512" i="1"/>
  <c r="Y512" i="1"/>
  <c r="R681" i="1"/>
  <c r="S681" i="1" s="1"/>
  <c r="T681" i="1" s="1"/>
  <c r="R673" i="1"/>
  <c r="S673" i="1" s="1"/>
  <c r="T673" i="1" s="1"/>
  <c r="R665" i="1"/>
  <c r="S665" i="1" s="1"/>
  <c r="T665" i="1" s="1"/>
  <c r="Y657" i="1"/>
  <c r="W647" i="1"/>
  <c r="R638" i="1"/>
  <c r="S638" i="1" s="1"/>
  <c r="T638" i="1" s="1"/>
  <c r="Y627" i="1"/>
  <c r="L624" i="1"/>
  <c r="Y611" i="1"/>
  <c r="L608" i="1"/>
  <c r="W605" i="1"/>
  <c r="Y602" i="1"/>
  <c r="U602" i="1"/>
  <c r="V602" i="1" s="1"/>
  <c r="V596" i="1"/>
  <c r="W595" i="1"/>
  <c r="L592" i="1"/>
  <c r="Y586" i="1"/>
  <c r="U586" i="1"/>
  <c r="V586" i="1" s="1"/>
  <c r="Y577" i="1"/>
  <c r="U577" i="1"/>
  <c r="V577" i="1" s="1"/>
  <c r="Q565" i="1"/>
  <c r="R565" i="1"/>
  <c r="S565" i="1" s="1"/>
  <c r="T565" i="1" s="1"/>
  <c r="Y533" i="1"/>
  <c r="U533" i="1"/>
  <c r="V533" i="1" s="1"/>
  <c r="W533" i="1"/>
  <c r="R714" i="1"/>
  <c r="S714" i="1" s="1"/>
  <c r="T714" i="1" s="1"/>
  <c r="R706" i="1"/>
  <c r="S706" i="1" s="1"/>
  <c r="T706" i="1" s="1"/>
  <c r="R698" i="1"/>
  <c r="S698" i="1" s="1"/>
  <c r="T698" i="1" s="1"/>
  <c r="R690" i="1"/>
  <c r="S690" i="1" s="1"/>
  <c r="T690" i="1" s="1"/>
  <c r="R682" i="1"/>
  <c r="S682" i="1" s="1"/>
  <c r="T682" i="1" s="1"/>
  <c r="R674" i="1"/>
  <c r="S674" i="1" s="1"/>
  <c r="T674" i="1" s="1"/>
  <c r="X657" i="1"/>
  <c r="V654" i="1"/>
  <c r="Q653" i="1"/>
  <c r="W652" i="1"/>
  <c r="R651" i="1"/>
  <c r="S651" i="1" s="1"/>
  <c r="T651" i="1" s="1"/>
  <c r="Y645" i="1"/>
  <c r="V642" i="1"/>
  <c r="V639" i="1"/>
  <c r="U636" i="1"/>
  <c r="V636" i="1" s="1"/>
  <c r="Q635" i="1"/>
  <c r="L630" i="1"/>
  <c r="Y626" i="1"/>
  <c r="U626" i="1"/>
  <c r="V626" i="1" s="1"/>
  <c r="U620" i="1"/>
  <c r="V620" i="1" s="1"/>
  <c r="Q619" i="1"/>
  <c r="L614" i="1"/>
  <c r="Y610" i="1"/>
  <c r="U610" i="1"/>
  <c r="V610" i="1" s="1"/>
  <c r="Y603" i="1"/>
  <c r="X594" i="1"/>
  <c r="L584" i="1"/>
  <c r="Y578" i="1"/>
  <c r="U578" i="1"/>
  <c r="V578" i="1" s="1"/>
  <c r="R572" i="1"/>
  <c r="S572" i="1" s="1"/>
  <c r="T572" i="1" s="1"/>
  <c r="R553" i="1"/>
  <c r="S553" i="1" s="1"/>
  <c r="T553" i="1" s="1"/>
  <c r="Q537" i="1"/>
  <c r="R537" i="1"/>
  <c r="S537" i="1" s="1"/>
  <c r="T537" i="1" s="1"/>
  <c r="R532" i="1"/>
  <c r="S532" i="1" s="1"/>
  <c r="T532" i="1" s="1"/>
  <c r="Q532" i="1"/>
  <c r="R526" i="1"/>
  <c r="S526" i="1" s="1"/>
  <c r="T526" i="1" s="1"/>
  <c r="Q526" i="1"/>
  <c r="R656" i="1"/>
  <c r="S656" i="1" s="1"/>
  <c r="T656" i="1" s="1"/>
  <c r="L652" i="1"/>
  <c r="Y648" i="1"/>
  <c r="U648" i="1"/>
  <c r="V648" i="1" s="1"/>
  <c r="L636" i="1"/>
  <c r="X630" i="1"/>
  <c r="W627" i="1"/>
  <c r="Q625" i="1"/>
  <c r="L620" i="1"/>
  <c r="X614" i="1"/>
  <c r="W611" i="1"/>
  <c r="Q609" i="1"/>
  <c r="U606" i="1"/>
  <c r="V606" i="1" s="1"/>
  <c r="Y606" i="1"/>
  <c r="Q605" i="1"/>
  <c r="L602" i="1"/>
  <c r="Q593" i="1"/>
  <c r="R593" i="1"/>
  <c r="S593" i="1" s="1"/>
  <c r="T593" i="1" s="1"/>
  <c r="Q586" i="1"/>
  <c r="R586" i="1"/>
  <c r="S586" i="1" s="1"/>
  <c r="T586" i="1" s="1"/>
  <c r="L576" i="1"/>
  <c r="Y569" i="1"/>
  <c r="U569" i="1"/>
  <c r="V569" i="1" s="1"/>
  <c r="W561" i="1"/>
  <c r="U552" i="1"/>
  <c r="V552" i="1" s="1"/>
  <c r="X552" i="1"/>
  <c r="Y544" i="1"/>
  <c r="U544" i="1"/>
  <c r="V544" i="1" s="1"/>
  <c r="W544" i="1"/>
  <c r="Y640" i="1"/>
  <c r="U640" i="1"/>
  <c r="V640" i="1" s="1"/>
  <c r="L626" i="1"/>
  <c r="U622" i="1"/>
  <c r="V622" i="1" s="1"/>
  <c r="Y622" i="1"/>
  <c r="L610" i="1"/>
  <c r="V604" i="1"/>
  <c r="X598" i="1"/>
  <c r="Q578" i="1"/>
  <c r="R578" i="1"/>
  <c r="S578" i="1" s="1"/>
  <c r="T578" i="1" s="1"/>
  <c r="Y570" i="1"/>
  <c r="U570" i="1"/>
  <c r="V570" i="1" s="1"/>
  <c r="Y556" i="1"/>
  <c r="U556" i="1"/>
  <c r="V556" i="1" s="1"/>
  <c r="W556" i="1"/>
  <c r="Q535" i="1"/>
  <c r="R535" i="1"/>
  <c r="S535" i="1" s="1"/>
  <c r="T535" i="1" s="1"/>
  <c r="Q530" i="1"/>
  <c r="R530" i="1"/>
  <c r="S530" i="1" s="1"/>
  <c r="T530" i="1" s="1"/>
  <c r="L499" i="1"/>
  <c r="V499" i="1"/>
  <c r="Y644" i="1"/>
  <c r="Y636" i="1"/>
  <c r="U632" i="1"/>
  <c r="V632" i="1" s="1"/>
  <c r="Y628" i="1"/>
  <c r="U624" i="1"/>
  <c r="V624" i="1" s="1"/>
  <c r="Y620" i="1"/>
  <c r="U616" i="1"/>
  <c r="V616" i="1" s="1"/>
  <c r="Y612" i="1"/>
  <c r="U608" i="1"/>
  <c r="V608" i="1" s="1"/>
  <c r="L606" i="1"/>
  <c r="Y604" i="1"/>
  <c r="U600" i="1"/>
  <c r="V600" i="1" s="1"/>
  <c r="L598" i="1"/>
  <c r="Y596" i="1"/>
  <c r="U592" i="1"/>
  <c r="V592" i="1" s="1"/>
  <c r="L590" i="1"/>
  <c r="Y588" i="1"/>
  <c r="U584" i="1"/>
  <c r="V584" i="1" s="1"/>
  <c r="L582" i="1"/>
  <c r="Y580" i="1"/>
  <c r="U576" i="1"/>
  <c r="V576" i="1" s="1"/>
  <c r="L574" i="1"/>
  <c r="Y572" i="1"/>
  <c r="U568" i="1"/>
  <c r="V568" i="1" s="1"/>
  <c r="L566" i="1"/>
  <c r="Y564" i="1"/>
  <c r="U560" i="1"/>
  <c r="V560" i="1" s="1"/>
  <c r="L558" i="1"/>
  <c r="L555" i="1"/>
  <c r="Y553" i="1"/>
  <c r="Y549" i="1"/>
  <c r="Y546" i="1"/>
  <c r="L543" i="1"/>
  <c r="U540" i="1"/>
  <c r="V540" i="1" s="1"/>
  <c r="U536" i="1"/>
  <c r="V536" i="1" s="1"/>
  <c r="Y534" i="1"/>
  <c r="U527" i="1"/>
  <c r="V527" i="1" s="1"/>
  <c r="L521" i="1"/>
  <c r="W519" i="1"/>
  <c r="U516" i="1"/>
  <c r="V516" i="1" s="1"/>
  <c r="W503" i="1"/>
  <c r="X501" i="1"/>
  <c r="Y496" i="1"/>
  <c r="U486" i="1"/>
  <c r="V486" i="1" s="1"/>
  <c r="W486" i="1"/>
  <c r="Y486" i="1"/>
  <c r="X481" i="1"/>
  <c r="Y481" i="1"/>
  <c r="U477" i="1"/>
  <c r="V477" i="1" s="1"/>
  <c r="X477" i="1"/>
  <c r="Y477" i="1"/>
  <c r="Y589" i="1"/>
  <c r="Y581" i="1"/>
  <c r="Y573" i="1"/>
  <c r="Y565" i="1"/>
  <c r="Y554" i="1"/>
  <c r="U529" i="1"/>
  <c r="V529" i="1" s="1"/>
  <c r="L527" i="1"/>
  <c r="V510" i="1"/>
  <c r="Y504" i="1"/>
  <c r="R503" i="1"/>
  <c r="S503" i="1" s="1"/>
  <c r="T503" i="1" s="1"/>
  <c r="Q479" i="1"/>
  <c r="R479" i="1"/>
  <c r="S479" i="1" s="1"/>
  <c r="T479" i="1" s="1"/>
  <c r="Y590" i="1"/>
  <c r="Y582" i="1"/>
  <c r="Y574" i="1"/>
  <c r="Y566" i="1"/>
  <c r="Y558" i="1"/>
  <c r="X557" i="1"/>
  <c r="Y550" i="1"/>
  <c r="W549" i="1"/>
  <c r="X542" i="1"/>
  <c r="X539" i="1"/>
  <c r="Y539" i="1"/>
  <c r="W534" i="1"/>
  <c r="W531" i="1"/>
  <c r="Q517" i="1"/>
  <c r="R517" i="1"/>
  <c r="S517" i="1" s="1"/>
  <c r="T517" i="1" s="1"/>
  <c r="W509" i="1"/>
  <c r="U493" i="1"/>
  <c r="V493" i="1" s="1"/>
  <c r="Y493" i="1"/>
  <c r="R491" i="1"/>
  <c r="S491" i="1" s="1"/>
  <c r="T491" i="1" s="1"/>
  <c r="Q491" i="1"/>
  <c r="Q458" i="1"/>
  <c r="R458" i="1"/>
  <c r="S458" i="1" s="1"/>
  <c r="T458" i="1" s="1"/>
  <c r="Q510" i="1"/>
  <c r="R507" i="1"/>
  <c r="S507" i="1" s="1"/>
  <c r="T507" i="1" s="1"/>
  <c r="Q507" i="1"/>
  <c r="Q493" i="1"/>
  <c r="R493" i="1"/>
  <c r="S493" i="1" s="1"/>
  <c r="T493" i="1" s="1"/>
  <c r="L492" i="1"/>
  <c r="R585" i="1"/>
  <c r="S585" i="1" s="1"/>
  <c r="T585" i="1" s="1"/>
  <c r="R577" i="1"/>
  <c r="S577" i="1" s="1"/>
  <c r="T577" i="1" s="1"/>
  <c r="R561" i="1"/>
  <c r="S561" i="1" s="1"/>
  <c r="T561" i="1" s="1"/>
  <c r="Y555" i="1"/>
  <c r="W550" i="1"/>
  <c r="W547" i="1"/>
  <c r="R544" i="1"/>
  <c r="S544" i="1" s="1"/>
  <c r="T544" i="1" s="1"/>
  <c r="Y543" i="1"/>
  <c r="V542" i="1"/>
  <c r="Y540" i="1"/>
  <c r="V539" i="1"/>
  <c r="U535" i="1"/>
  <c r="V535" i="1" s="1"/>
  <c r="U531" i="1"/>
  <c r="V531" i="1" s="1"/>
  <c r="R522" i="1"/>
  <c r="S522" i="1" s="1"/>
  <c r="T522" i="1" s="1"/>
  <c r="W517" i="1"/>
  <c r="R514" i="1"/>
  <c r="S514" i="1" s="1"/>
  <c r="T514" i="1" s="1"/>
  <c r="Y513" i="1"/>
  <c r="R512" i="1"/>
  <c r="S512" i="1" s="1"/>
  <c r="T512" i="1" s="1"/>
  <c r="Y511" i="1"/>
  <c r="L511" i="1"/>
  <c r="Y501" i="1"/>
  <c r="U494" i="1"/>
  <c r="V494" i="1" s="1"/>
  <c r="L483" i="1"/>
  <c r="V483" i="1"/>
  <c r="Q556" i="1"/>
  <c r="R541" i="1"/>
  <c r="S541" i="1" s="1"/>
  <c r="T541" i="1" s="1"/>
  <c r="W528" i="1"/>
  <c r="X513" i="1"/>
  <c r="Q501" i="1"/>
  <c r="R501" i="1"/>
  <c r="S501" i="1" s="1"/>
  <c r="T501" i="1" s="1"/>
  <c r="U500" i="1"/>
  <c r="V500" i="1" s="1"/>
  <c r="Y500" i="1"/>
  <c r="Q497" i="1"/>
  <c r="Y495" i="1"/>
  <c r="R480" i="1"/>
  <c r="S480" i="1" s="1"/>
  <c r="T480" i="1" s="1"/>
  <c r="Q480" i="1"/>
  <c r="V555" i="1"/>
  <c r="U551" i="1"/>
  <c r="V551" i="1" s="1"/>
  <c r="U547" i="1"/>
  <c r="V547" i="1" s="1"/>
  <c r="W543" i="1"/>
  <c r="L519" i="1"/>
  <c r="W511" i="1"/>
  <c r="Q509" i="1"/>
  <c r="R509" i="1"/>
  <c r="S509" i="1" s="1"/>
  <c r="T509" i="1" s="1"/>
  <c r="U508" i="1"/>
  <c r="V508" i="1" s="1"/>
  <c r="Y508" i="1"/>
  <c r="Q505" i="1"/>
  <c r="L502" i="1"/>
  <c r="L500" i="1"/>
  <c r="L488" i="1"/>
  <c r="V488" i="1"/>
  <c r="Q482" i="1"/>
  <c r="R482" i="1"/>
  <c r="S482" i="1" s="1"/>
  <c r="T482" i="1" s="1"/>
  <c r="Q466" i="1"/>
  <c r="R466" i="1"/>
  <c r="S466" i="1" s="1"/>
  <c r="T466" i="1" s="1"/>
  <c r="W489" i="1"/>
  <c r="W487" i="1"/>
  <c r="U479" i="1"/>
  <c r="V479" i="1" s="1"/>
  <c r="L477" i="1"/>
  <c r="X474" i="1"/>
  <c r="R473" i="1"/>
  <c r="S473" i="1" s="1"/>
  <c r="T473" i="1" s="1"/>
  <c r="W472" i="1"/>
  <c r="W470" i="1"/>
  <c r="W467" i="1"/>
  <c r="X466" i="1"/>
  <c r="V464" i="1"/>
  <c r="L464" i="1"/>
  <c r="R462" i="1"/>
  <c r="S462" i="1" s="1"/>
  <c r="T462" i="1" s="1"/>
  <c r="X461" i="1"/>
  <c r="V453" i="1"/>
  <c r="Y443" i="1"/>
  <c r="W441" i="1"/>
  <c r="U433" i="1"/>
  <c r="V433" i="1" s="1"/>
  <c r="Q431" i="1"/>
  <c r="R431" i="1"/>
  <c r="S431" i="1" s="1"/>
  <c r="T431" i="1" s="1"/>
  <c r="U428" i="1"/>
  <c r="V428" i="1" s="1"/>
  <c r="U426" i="1"/>
  <c r="V426" i="1" s="1"/>
  <c r="Y426" i="1"/>
  <c r="Q413" i="1"/>
  <c r="R413" i="1"/>
  <c r="S413" i="1" s="1"/>
  <c r="T413" i="1" s="1"/>
  <c r="L368" i="1"/>
  <c r="V368" i="1"/>
  <c r="L363" i="1"/>
  <c r="V363" i="1"/>
  <c r="Y342" i="1"/>
  <c r="U342" i="1"/>
  <c r="V342" i="1" s="1"/>
  <c r="X342" i="1"/>
  <c r="U504" i="1"/>
  <c r="V504" i="1" s="1"/>
  <c r="U496" i="1"/>
  <c r="V496" i="1" s="1"/>
  <c r="L494" i="1"/>
  <c r="Y492" i="1"/>
  <c r="R486" i="1"/>
  <c r="S486" i="1" s="1"/>
  <c r="T486" i="1" s="1"/>
  <c r="X476" i="1"/>
  <c r="V472" i="1"/>
  <c r="L472" i="1"/>
  <c r="Y469" i="1"/>
  <c r="L461" i="1"/>
  <c r="U458" i="1"/>
  <c r="V458" i="1" s="1"/>
  <c r="U455" i="1"/>
  <c r="V455" i="1" s="1"/>
  <c r="Y451" i="1"/>
  <c r="W449" i="1"/>
  <c r="Q445" i="1"/>
  <c r="U441" i="1"/>
  <c r="V441" i="1" s="1"/>
  <c r="Q439" i="1"/>
  <c r="R439" i="1"/>
  <c r="S439" i="1" s="1"/>
  <c r="T439" i="1" s="1"/>
  <c r="W435" i="1"/>
  <c r="R425" i="1"/>
  <c r="S425" i="1" s="1"/>
  <c r="T425" i="1" s="1"/>
  <c r="Q425" i="1"/>
  <c r="X394" i="1"/>
  <c r="X386" i="1"/>
  <c r="X378" i="1"/>
  <c r="Q360" i="1"/>
  <c r="R360" i="1"/>
  <c r="S360" i="1" s="1"/>
  <c r="T360" i="1" s="1"/>
  <c r="R347" i="1"/>
  <c r="S347" i="1" s="1"/>
  <c r="T347" i="1" s="1"/>
  <c r="Q347" i="1"/>
  <c r="U487" i="1"/>
  <c r="V487" i="1" s="1"/>
  <c r="Y483" i="1"/>
  <c r="V482" i="1"/>
  <c r="R481" i="1"/>
  <c r="S481" i="1" s="1"/>
  <c r="T481" i="1" s="1"/>
  <c r="X469" i="1"/>
  <c r="V461" i="1"/>
  <c r="U449" i="1"/>
  <c r="V449" i="1" s="1"/>
  <c r="U434" i="1"/>
  <c r="V434" i="1" s="1"/>
  <c r="Y434" i="1"/>
  <c r="L426" i="1"/>
  <c r="U401" i="1"/>
  <c r="V401" i="1" s="1"/>
  <c r="Y401" i="1"/>
  <c r="U393" i="1"/>
  <c r="V393" i="1" s="1"/>
  <c r="Y393" i="1"/>
  <c r="U385" i="1"/>
  <c r="V385" i="1" s="1"/>
  <c r="Y385" i="1"/>
  <c r="U377" i="1"/>
  <c r="V377" i="1" s="1"/>
  <c r="Y377" i="1"/>
  <c r="Q367" i="1"/>
  <c r="R367" i="1"/>
  <c r="S367" i="1" s="1"/>
  <c r="T367" i="1" s="1"/>
  <c r="U474" i="1"/>
  <c r="V474" i="1" s="1"/>
  <c r="W451" i="1"/>
  <c r="U442" i="1"/>
  <c r="V442" i="1" s="1"/>
  <c r="Y442" i="1"/>
  <c r="R433" i="1"/>
  <c r="S433" i="1" s="1"/>
  <c r="T433" i="1" s="1"/>
  <c r="Q433" i="1"/>
  <c r="L424" i="1"/>
  <c r="R422" i="1"/>
  <c r="S422" i="1" s="1"/>
  <c r="T422" i="1" s="1"/>
  <c r="U409" i="1"/>
  <c r="V409" i="1" s="1"/>
  <c r="Y409" i="1"/>
  <c r="U402" i="1"/>
  <c r="V402" i="1" s="1"/>
  <c r="Y402" i="1"/>
  <c r="R401" i="1"/>
  <c r="S401" i="1" s="1"/>
  <c r="T401" i="1" s="1"/>
  <c r="Q401" i="1"/>
  <c r="R393" i="1"/>
  <c r="S393" i="1" s="1"/>
  <c r="T393" i="1" s="1"/>
  <c r="Q393" i="1"/>
  <c r="R385" i="1"/>
  <c r="S385" i="1" s="1"/>
  <c r="T385" i="1" s="1"/>
  <c r="Q385" i="1"/>
  <c r="R377" i="1"/>
  <c r="S377" i="1" s="1"/>
  <c r="T377" i="1" s="1"/>
  <c r="Q377" i="1"/>
  <c r="L459" i="1"/>
  <c r="U450" i="1"/>
  <c r="V450" i="1" s="1"/>
  <c r="Y450" i="1"/>
  <c r="R441" i="1"/>
  <c r="S441" i="1" s="1"/>
  <c r="T441" i="1" s="1"/>
  <c r="Q441" i="1"/>
  <c r="L434" i="1"/>
  <c r="U417" i="1"/>
  <c r="V417" i="1" s="1"/>
  <c r="Y417" i="1"/>
  <c r="U410" i="1"/>
  <c r="V410" i="1" s="1"/>
  <c r="Y410" i="1"/>
  <c r="R409" i="1"/>
  <c r="S409" i="1" s="1"/>
  <c r="T409" i="1" s="1"/>
  <c r="Q409" i="1"/>
  <c r="L400" i="1"/>
  <c r="Q398" i="1"/>
  <c r="R398" i="1"/>
  <c r="S398" i="1" s="1"/>
  <c r="T398" i="1" s="1"/>
  <c r="L392" i="1"/>
  <c r="Q390" i="1"/>
  <c r="R390" i="1"/>
  <c r="S390" i="1" s="1"/>
  <c r="T390" i="1" s="1"/>
  <c r="L384" i="1"/>
  <c r="Q382" i="1"/>
  <c r="R382" i="1"/>
  <c r="S382" i="1" s="1"/>
  <c r="T382" i="1" s="1"/>
  <c r="L376" i="1"/>
  <c r="Q374" i="1"/>
  <c r="R374" i="1"/>
  <c r="S374" i="1" s="1"/>
  <c r="T374" i="1" s="1"/>
  <c r="L371" i="1"/>
  <c r="V371" i="1"/>
  <c r="X361" i="1"/>
  <c r="Y361" i="1"/>
  <c r="U357" i="1"/>
  <c r="V357" i="1" s="1"/>
  <c r="W357" i="1"/>
  <c r="Y357" i="1"/>
  <c r="W488" i="1"/>
  <c r="Y484" i="1"/>
  <c r="R476" i="1"/>
  <c r="S476" i="1" s="1"/>
  <c r="T476" i="1" s="1"/>
  <c r="L475" i="1"/>
  <c r="Q474" i="1"/>
  <c r="R463" i="1"/>
  <c r="S463" i="1" s="1"/>
  <c r="T463" i="1" s="1"/>
  <c r="Y455" i="1"/>
  <c r="Y453" i="1"/>
  <c r="R449" i="1"/>
  <c r="S449" i="1" s="1"/>
  <c r="T449" i="1" s="1"/>
  <c r="Q449" i="1"/>
  <c r="L442" i="1"/>
  <c r="L432" i="1"/>
  <c r="Y427" i="1"/>
  <c r="U418" i="1"/>
  <c r="V418" i="1" s="1"/>
  <c r="Y418" i="1"/>
  <c r="R417" i="1"/>
  <c r="S417" i="1" s="1"/>
  <c r="T417" i="1" s="1"/>
  <c r="Q417" i="1"/>
  <c r="L408" i="1"/>
  <c r="Q406" i="1"/>
  <c r="R406" i="1"/>
  <c r="S406" i="1" s="1"/>
  <c r="T406" i="1" s="1"/>
  <c r="Q402" i="1"/>
  <c r="R402" i="1"/>
  <c r="S402" i="1" s="1"/>
  <c r="T402" i="1" s="1"/>
  <c r="Q394" i="1"/>
  <c r="R394" i="1"/>
  <c r="S394" i="1" s="1"/>
  <c r="T394" i="1" s="1"/>
  <c r="Q386" i="1"/>
  <c r="R386" i="1"/>
  <c r="S386" i="1" s="1"/>
  <c r="T386" i="1" s="1"/>
  <c r="Q378" i="1"/>
  <c r="R378" i="1"/>
  <c r="S378" i="1" s="1"/>
  <c r="T378" i="1" s="1"/>
  <c r="U361" i="1"/>
  <c r="V361" i="1" s="1"/>
  <c r="L346" i="1"/>
  <c r="W475" i="1"/>
  <c r="Q469" i="1"/>
  <c r="L467" i="1"/>
  <c r="W462" i="1"/>
  <c r="V456" i="1"/>
  <c r="L456" i="1"/>
  <c r="L450" i="1"/>
  <c r="L440" i="1"/>
  <c r="Q423" i="1"/>
  <c r="R423" i="1"/>
  <c r="S423" i="1" s="1"/>
  <c r="T423" i="1" s="1"/>
  <c r="L416" i="1"/>
  <c r="Q414" i="1"/>
  <c r="R414" i="1"/>
  <c r="S414" i="1" s="1"/>
  <c r="T414" i="1" s="1"/>
  <c r="Q410" i="1"/>
  <c r="R410" i="1"/>
  <c r="S410" i="1" s="1"/>
  <c r="T410" i="1" s="1"/>
  <c r="Q397" i="1"/>
  <c r="R397" i="1"/>
  <c r="S397" i="1" s="1"/>
  <c r="T397" i="1" s="1"/>
  <c r="Q389" i="1"/>
  <c r="R389" i="1"/>
  <c r="S389" i="1" s="1"/>
  <c r="T389" i="1" s="1"/>
  <c r="Q381" i="1"/>
  <c r="R381" i="1"/>
  <c r="S381" i="1" s="1"/>
  <c r="T381" i="1" s="1"/>
  <c r="Y476" i="1"/>
  <c r="Y463" i="1"/>
  <c r="Y460" i="1"/>
  <c r="V459" i="1"/>
  <c r="L448" i="1"/>
  <c r="R446" i="1"/>
  <c r="S446" i="1" s="1"/>
  <c r="T446" i="1" s="1"/>
  <c r="Y435" i="1"/>
  <c r="X434" i="1"/>
  <c r="W433" i="1"/>
  <c r="W427" i="1"/>
  <c r="V424" i="1"/>
  <c r="Q418" i="1"/>
  <c r="R418" i="1"/>
  <c r="S418" i="1" s="1"/>
  <c r="T418" i="1" s="1"/>
  <c r="Q405" i="1"/>
  <c r="R405" i="1"/>
  <c r="S405" i="1" s="1"/>
  <c r="T405" i="1" s="1"/>
  <c r="Q373" i="1"/>
  <c r="R373" i="1"/>
  <c r="S373" i="1" s="1"/>
  <c r="T373" i="1" s="1"/>
  <c r="L451" i="1"/>
  <c r="L443" i="1"/>
  <c r="L435" i="1"/>
  <c r="L427" i="1"/>
  <c r="L419" i="1"/>
  <c r="L411" i="1"/>
  <c r="L403" i="1"/>
  <c r="L395" i="1"/>
  <c r="L387" i="1"/>
  <c r="L379" i="1"/>
  <c r="W370" i="1"/>
  <c r="L369" i="1"/>
  <c r="V367" i="1"/>
  <c r="Y365" i="1"/>
  <c r="R359" i="1"/>
  <c r="S359" i="1" s="1"/>
  <c r="T359" i="1" s="1"/>
  <c r="Y358" i="1"/>
  <c r="Y353" i="1"/>
  <c r="U351" i="1"/>
  <c r="V351" i="1" s="1"/>
  <c r="L350" i="1"/>
  <c r="U346" i="1"/>
  <c r="V346" i="1" s="1"/>
  <c r="Y346" i="1"/>
  <c r="L340" i="1"/>
  <c r="U338" i="1"/>
  <c r="V338" i="1" s="1"/>
  <c r="Y338" i="1"/>
  <c r="U337" i="1"/>
  <c r="V337" i="1" s="1"/>
  <c r="Y337" i="1"/>
  <c r="Q326" i="1"/>
  <c r="R326" i="1"/>
  <c r="S326" i="1" s="1"/>
  <c r="T326" i="1" s="1"/>
  <c r="U414" i="1"/>
  <c r="V414" i="1" s="1"/>
  <c r="U406" i="1"/>
  <c r="V406" i="1" s="1"/>
  <c r="U398" i="1"/>
  <c r="V398" i="1" s="1"/>
  <c r="U390" i="1"/>
  <c r="V390" i="1" s="1"/>
  <c r="U382" i="1"/>
  <c r="V382" i="1" s="1"/>
  <c r="U374" i="1"/>
  <c r="V374" i="1" s="1"/>
  <c r="V370" i="1"/>
  <c r="Y368" i="1"/>
  <c r="V362" i="1"/>
  <c r="Q361" i="1"/>
  <c r="X358" i="1"/>
  <c r="L358" i="1"/>
  <c r="Q345" i="1"/>
  <c r="Y343" i="1"/>
  <c r="U341" i="1"/>
  <c r="V341" i="1" s="1"/>
  <c r="R312" i="1"/>
  <c r="S312" i="1" s="1"/>
  <c r="T312" i="1" s="1"/>
  <c r="Q312" i="1"/>
  <c r="Y452" i="1"/>
  <c r="Y444" i="1"/>
  <c r="Y436" i="1"/>
  <c r="Y428" i="1"/>
  <c r="Y420" i="1"/>
  <c r="Y372" i="1"/>
  <c r="Y369" i="1"/>
  <c r="L352" i="1"/>
  <c r="X346" i="1"/>
  <c r="L336" i="1"/>
  <c r="Y334" i="1"/>
  <c r="U334" i="1"/>
  <c r="V334" i="1" s="1"/>
  <c r="Y333" i="1"/>
  <c r="U333" i="1"/>
  <c r="V333" i="1" s="1"/>
  <c r="Q320" i="1"/>
  <c r="R320" i="1"/>
  <c r="S320" i="1" s="1"/>
  <c r="T320" i="1" s="1"/>
  <c r="Y364" i="1"/>
  <c r="U364" i="1"/>
  <c r="V364" i="1" s="1"/>
  <c r="L342" i="1"/>
  <c r="Q337" i="1"/>
  <c r="R337" i="1"/>
  <c r="S337" i="1" s="1"/>
  <c r="T337" i="1" s="1"/>
  <c r="R415" i="1"/>
  <c r="S415" i="1" s="1"/>
  <c r="T415" i="1" s="1"/>
  <c r="R407" i="1"/>
  <c r="S407" i="1" s="1"/>
  <c r="T407" i="1" s="1"/>
  <c r="R399" i="1"/>
  <c r="S399" i="1" s="1"/>
  <c r="T399" i="1" s="1"/>
  <c r="R391" i="1"/>
  <c r="S391" i="1" s="1"/>
  <c r="T391" i="1" s="1"/>
  <c r="R383" i="1"/>
  <c r="S383" i="1" s="1"/>
  <c r="T383" i="1" s="1"/>
  <c r="R375" i="1"/>
  <c r="S375" i="1" s="1"/>
  <c r="T375" i="1" s="1"/>
  <c r="W372" i="1"/>
  <c r="W369" i="1"/>
  <c r="Y356" i="1"/>
  <c r="U356" i="1"/>
  <c r="V356" i="1" s="1"/>
  <c r="Y351" i="1"/>
  <c r="L348" i="1"/>
  <c r="X338" i="1"/>
  <c r="W337" i="1"/>
  <c r="Q334" i="1"/>
  <c r="R334" i="1"/>
  <c r="S334" i="1" s="1"/>
  <c r="T334" i="1" s="1"/>
  <c r="Q316" i="1"/>
  <c r="R316" i="1"/>
  <c r="S316" i="1" s="1"/>
  <c r="T316" i="1" s="1"/>
  <c r="V372" i="1"/>
  <c r="V369" i="1"/>
  <c r="V366" i="1"/>
  <c r="Q365" i="1"/>
  <c r="W364" i="1"/>
  <c r="L356" i="1"/>
  <c r="Q355" i="1"/>
  <c r="V352" i="1"/>
  <c r="Y350" i="1"/>
  <c r="U350" i="1"/>
  <c r="V350" i="1" s="1"/>
  <c r="U344" i="1"/>
  <c r="V344" i="1" s="1"/>
  <c r="Q343" i="1"/>
  <c r="L332" i="1"/>
  <c r="Q324" i="1"/>
  <c r="R324" i="1"/>
  <c r="S324" i="1" s="1"/>
  <c r="T324" i="1" s="1"/>
  <c r="R322" i="1"/>
  <c r="S322" i="1" s="1"/>
  <c r="T322" i="1" s="1"/>
  <c r="Q322" i="1"/>
  <c r="L344" i="1"/>
  <c r="Q333" i="1"/>
  <c r="R333" i="1"/>
  <c r="S333" i="1" s="1"/>
  <c r="T333" i="1" s="1"/>
  <c r="R328" i="1"/>
  <c r="S328" i="1" s="1"/>
  <c r="T328" i="1" s="1"/>
  <c r="Q328" i="1"/>
  <c r="Y360" i="1"/>
  <c r="Y352" i="1"/>
  <c r="U348" i="1"/>
  <c r="V348" i="1" s="1"/>
  <c r="Y344" i="1"/>
  <c r="U340" i="1"/>
  <c r="V340" i="1" s="1"/>
  <c r="L338" i="1"/>
  <c r="Y336" i="1"/>
  <c r="U332" i="1"/>
  <c r="V332" i="1" s="1"/>
  <c r="L330" i="1"/>
  <c r="R329" i="1"/>
  <c r="S329" i="1" s="1"/>
  <c r="T329" i="1" s="1"/>
  <c r="Y328" i="1"/>
  <c r="U324" i="1"/>
  <c r="V324" i="1" s="1"/>
  <c r="W321" i="1"/>
  <c r="U320" i="1"/>
  <c r="V320" i="1" s="1"/>
  <c r="R318" i="1"/>
  <c r="S318" i="1" s="1"/>
  <c r="T318" i="1" s="1"/>
  <c r="Y317" i="1"/>
  <c r="Y314" i="1"/>
  <c r="L313" i="1"/>
  <c r="U309" i="1"/>
  <c r="V309" i="1" s="1"/>
  <c r="V303" i="1"/>
  <c r="U298" i="1"/>
  <c r="V298" i="1" s="1"/>
  <c r="W284" i="1"/>
  <c r="R236" i="1"/>
  <c r="S236" i="1" s="1"/>
  <c r="T236" i="1" s="1"/>
  <c r="Q236" i="1"/>
  <c r="Q235" i="1"/>
  <c r="R235" i="1"/>
  <c r="S235" i="1" s="1"/>
  <c r="T235" i="1" s="1"/>
  <c r="Y329" i="1"/>
  <c r="U325" i="1"/>
  <c r="V325" i="1" s="1"/>
  <c r="U316" i="1"/>
  <c r="V316" i="1" s="1"/>
  <c r="R315" i="1"/>
  <c r="S315" i="1" s="1"/>
  <c r="T315" i="1" s="1"/>
  <c r="Q306" i="1"/>
  <c r="L288" i="1"/>
  <c r="U284" i="1"/>
  <c r="V284" i="1" s="1"/>
  <c r="V280" i="1"/>
  <c r="L280" i="1"/>
  <c r="Q257" i="1"/>
  <c r="R257" i="1"/>
  <c r="S257" i="1" s="1"/>
  <c r="T257" i="1" s="1"/>
  <c r="Q249" i="1"/>
  <c r="R249" i="1"/>
  <c r="S249" i="1" s="1"/>
  <c r="T249" i="1" s="1"/>
  <c r="Y330" i="1"/>
  <c r="U326" i="1"/>
  <c r="V326" i="1" s="1"/>
  <c r="X322" i="1"/>
  <c r="U321" i="1"/>
  <c r="V321" i="1" s="1"/>
  <c r="Y318" i="1"/>
  <c r="W317" i="1"/>
  <c r="W314" i="1"/>
  <c r="V311" i="1"/>
  <c r="L307" i="1"/>
  <c r="W300" i="1"/>
  <c r="Y290" i="1"/>
  <c r="R289" i="1"/>
  <c r="S289" i="1" s="1"/>
  <c r="T289" i="1" s="1"/>
  <c r="V288" i="1"/>
  <c r="L283" i="1"/>
  <c r="R260" i="1"/>
  <c r="S260" i="1" s="1"/>
  <c r="T260" i="1" s="1"/>
  <c r="Q260" i="1"/>
  <c r="Q259" i="1"/>
  <c r="R259" i="1"/>
  <c r="S259" i="1" s="1"/>
  <c r="T259" i="1" s="1"/>
  <c r="Q255" i="1"/>
  <c r="R255" i="1"/>
  <c r="S255" i="1" s="1"/>
  <c r="T255" i="1" s="1"/>
  <c r="R252" i="1"/>
  <c r="S252" i="1" s="1"/>
  <c r="T252" i="1" s="1"/>
  <c r="Q252" i="1"/>
  <c r="Q251" i="1"/>
  <c r="R251" i="1"/>
  <c r="S251" i="1" s="1"/>
  <c r="T251" i="1" s="1"/>
  <c r="U300" i="1"/>
  <c r="V300" i="1" s="1"/>
  <c r="L291" i="1"/>
  <c r="Y281" i="1"/>
  <c r="U281" i="1"/>
  <c r="V281" i="1" s="1"/>
  <c r="U276" i="1"/>
  <c r="V276" i="1" s="1"/>
  <c r="Y276" i="1"/>
  <c r="Q272" i="1"/>
  <c r="R272" i="1"/>
  <c r="S272" i="1" s="1"/>
  <c r="T272" i="1" s="1"/>
  <c r="Q264" i="1"/>
  <c r="R264" i="1"/>
  <c r="S264" i="1" s="1"/>
  <c r="T264" i="1" s="1"/>
  <c r="R220" i="1"/>
  <c r="S220" i="1" s="1"/>
  <c r="T220" i="1" s="1"/>
  <c r="Q220" i="1"/>
  <c r="R325" i="1"/>
  <c r="S325" i="1" s="1"/>
  <c r="T325" i="1" s="1"/>
  <c r="V322" i="1"/>
  <c r="W318" i="1"/>
  <c r="X315" i="1"/>
  <c r="V312" i="1"/>
  <c r="Y310" i="1"/>
  <c r="V307" i="1"/>
  <c r="Y306" i="1"/>
  <c r="L299" i="1"/>
  <c r="Y294" i="1"/>
  <c r="U293" i="1"/>
  <c r="V293" i="1" s="1"/>
  <c r="Y289" i="1"/>
  <c r="U289" i="1"/>
  <c r="V289" i="1" s="1"/>
  <c r="X282" i="1"/>
  <c r="V272" i="1"/>
  <c r="U269" i="1"/>
  <c r="V269" i="1" s="1"/>
  <c r="U268" i="1"/>
  <c r="V268" i="1" s="1"/>
  <c r="Y268" i="1"/>
  <c r="Q241" i="1"/>
  <c r="R241" i="1"/>
  <c r="S241" i="1" s="1"/>
  <c r="T241" i="1" s="1"/>
  <c r="R321" i="1"/>
  <c r="S321" i="1" s="1"/>
  <c r="T321" i="1" s="1"/>
  <c r="Y313" i="1"/>
  <c r="U313" i="1"/>
  <c r="V313" i="1" s="1"/>
  <c r="R311" i="1"/>
  <c r="S311" i="1" s="1"/>
  <c r="T311" i="1" s="1"/>
  <c r="X310" i="1"/>
  <c r="Y297" i="1"/>
  <c r="U297" i="1"/>
  <c r="V297" i="1" s="1"/>
  <c r="U295" i="1"/>
  <c r="V295" i="1" s="1"/>
  <c r="Q282" i="1"/>
  <c r="R282" i="1"/>
  <c r="S282" i="1" s="1"/>
  <c r="T282" i="1" s="1"/>
  <c r="Q277" i="1"/>
  <c r="R277" i="1"/>
  <c r="S277" i="1" s="1"/>
  <c r="T277" i="1" s="1"/>
  <c r="R244" i="1"/>
  <c r="S244" i="1" s="1"/>
  <c r="T244" i="1" s="1"/>
  <c r="Q244" i="1"/>
  <c r="Q243" i="1"/>
  <c r="R243" i="1"/>
  <c r="S243" i="1" s="1"/>
  <c r="T243" i="1" s="1"/>
  <c r="R228" i="1"/>
  <c r="S228" i="1" s="1"/>
  <c r="T228" i="1" s="1"/>
  <c r="Q228" i="1"/>
  <c r="Q227" i="1"/>
  <c r="R227" i="1"/>
  <c r="S227" i="1" s="1"/>
  <c r="T227" i="1" s="1"/>
  <c r="V315" i="1"/>
  <c r="R309" i="1"/>
  <c r="S309" i="1" s="1"/>
  <c r="T309" i="1" s="1"/>
  <c r="W306" i="1"/>
  <c r="Y305" i="1"/>
  <c r="U305" i="1"/>
  <c r="V305" i="1" s="1"/>
  <c r="R295" i="1"/>
  <c r="S295" i="1" s="1"/>
  <c r="T295" i="1" s="1"/>
  <c r="W294" i="1"/>
  <c r="V291" i="1"/>
  <c r="Q290" i="1"/>
  <c r="R290" i="1"/>
  <c r="S290" i="1" s="1"/>
  <c r="T290" i="1" s="1"/>
  <c r="Y273" i="1"/>
  <c r="U273" i="1"/>
  <c r="V273" i="1" s="1"/>
  <c r="Q214" i="1"/>
  <c r="R214" i="1"/>
  <c r="S214" i="1" s="1"/>
  <c r="T214" i="1" s="1"/>
  <c r="L305" i="1"/>
  <c r="Q298" i="1"/>
  <c r="R298" i="1"/>
  <c r="S298" i="1" s="1"/>
  <c r="T298" i="1" s="1"/>
  <c r="Q293" i="1"/>
  <c r="R293" i="1"/>
  <c r="S293" i="1" s="1"/>
  <c r="T293" i="1" s="1"/>
  <c r="W281" i="1"/>
  <c r="W276" i="1"/>
  <c r="L275" i="1"/>
  <c r="Q273" i="1"/>
  <c r="R273" i="1"/>
  <c r="S273" i="1" s="1"/>
  <c r="T273" i="1" s="1"/>
  <c r="Q269" i="1"/>
  <c r="R269" i="1"/>
  <c r="S269" i="1" s="1"/>
  <c r="T269" i="1" s="1"/>
  <c r="L267" i="1"/>
  <c r="Q265" i="1"/>
  <c r="R265" i="1"/>
  <c r="S265" i="1" s="1"/>
  <c r="T265" i="1" s="1"/>
  <c r="R261" i="1"/>
  <c r="S261" i="1" s="1"/>
  <c r="T261" i="1" s="1"/>
  <c r="Y260" i="1"/>
  <c r="R253" i="1"/>
  <c r="S253" i="1" s="1"/>
  <c r="T253" i="1" s="1"/>
  <c r="Y252" i="1"/>
  <c r="R245" i="1"/>
  <c r="S245" i="1" s="1"/>
  <c r="T245" i="1" s="1"/>
  <c r="Y244" i="1"/>
  <c r="R237" i="1"/>
  <c r="S237" i="1" s="1"/>
  <c r="T237" i="1" s="1"/>
  <c r="Y236" i="1"/>
  <c r="R229" i="1"/>
  <c r="S229" i="1" s="1"/>
  <c r="T229" i="1" s="1"/>
  <c r="Y228" i="1"/>
  <c r="R221" i="1"/>
  <c r="S221" i="1" s="1"/>
  <c r="T221" i="1" s="1"/>
  <c r="U208" i="1"/>
  <c r="V208" i="1" s="1"/>
  <c r="U203" i="1"/>
  <c r="V203" i="1" s="1"/>
  <c r="V199" i="1"/>
  <c r="W192" i="1"/>
  <c r="L191" i="1"/>
  <c r="U189" i="1"/>
  <c r="V189" i="1" s="1"/>
  <c r="Y189" i="1"/>
  <c r="Y182" i="1"/>
  <c r="Y174" i="1"/>
  <c r="Y309" i="1"/>
  <c r="Y301" i="1"/>
  <c r="Y293" i="1"/>
  <c r="Y285" i="1"/>
  <c r="Y277" i="1"/>
  <c r="Y269" i="1"/>
  <c r="U265" i="1"/>
  <c r="V265" i="1" s="1"/>
  <c r="Y261" i="1"/>
  <c r="U257" i="1"/>
  <c r="V257" i="1" s="1"/>
  <c r="Y253" i="1"/>
  <c r="U249" i="1"/>
  <c r="V249" i="1" s="1"/>
  <c r="Y245" i="1"/>
  <c r="U241" i="1"/>
  <c r="V241" i="1" s="1"/>
  <c r="Y237" i="1"/>
  <c r="U233" i="1"/>
  <c r="V233" i="1" s="1"/>
  <c r="Y229" i="1"/>
  <c r="U225" i="1"/>
  <c r="V225" i="1" s="1"/>
  <c r="Y221" i="1"/>
  <c r="R216" i="1"/>
  <c r="S216" i="1" s="1"/>
  <c r="T216" i="1" s="1"/>
  <c r="W215" i="1"/>
  <c r="Y209" i="1"/>
  <c r="U209" i="1"/>
  <c r="V209" i="1" s="1"/>
  <c r="R208" i="1"/>
  <c r="S208" i="1" s="1"/>
  <c r="T208" i="1" s="1"/>
  <c r="Y206" i="1"/>
  <c r="Y202" i="1"/>
  <c r="L196" i="1"/>
  <c r="Q194" i="1"/>
  <c r="U192" i="1"/>
  <c r="V192" i="1" s="1"/>
  <c r="Q177" i="1"/>
  <c r="R177" i="1"/>
  <c r="S177" i="1" s="1"/>
  <c r="T177" i="1" s="1"/>
  <c r="R165" i="1"/>
  <c r="S165" i="1" s="1"/>
  <c r="T165" i="1" s="1"/>
  <c r="Q165" i="1"/>
  <c r="Q201" i="1"/>
  <c r="R201" i="1"/>
  <c r="S201" i="1" s="1"/>
  <c r="T201" i="1" s="1"/>
  <c r="U197" i="1"/>
  <c r="V197" i="1" s="1"/>
  <c r="Y197" i="1"/>
  <c r="L183" i="1"/>
  <c r="U181" i="1"/>
  <c r="V181" i="1" s="1"/>
  <c r="Y181" i="1"/>
  <c r="L175" i="1"/>
  <c r="U173" i="1"/>
  <c r="V173" i="1" s="1"/>
  <c r="Y173" i="1"/>
  <c r="R256" i="1"/>
  <c r="S256" i="1" s="1"/>
  <c r="T256" i="1" s="1"/>
  <c r="R248" i="1"/>
  <c r="S248" i="1" s="1"/>
  <c r="T248" i="1" s="1"/>
  <c r="R224" i="1"/>
  <c r="S224" i="1" s="1"/>
  <c r="T224" i="1" s="1"/>
  <c r="Y216" i="1"/>
  <c r="W202" i="1"/>
  <c r="Q198" i="1"/>
  <c r="R198" i="1"/>
  <c r="S198" i="1" s="1"/>
  <c r="T198" i="1" s="1"/>
  <c r="Y193" i="1"/>
  <c r="V191" i="1"/>
  <c r="R179" i="1"/>
  <c r="S179" i="1" s="1"/>
  <c r="T179" i="1" s="1"/>
  <c r="R171" i="1"/>
  <c r="S171" i="1" s="1"/>
  <c r="T171" i="1" s="1"/>
  <c r="L217" i="1"/>
  <c r="R213" i="1"/>
  <c r="S213" i="1" s="1"/>
  <c r="T213" i="1" s="1"/>
  <c r="L209" i="1"/>
  <c r="U205" i="1"/>
  <c r="V205" i="1" s="1"/>
  <c r="Y205" i="1"/>
  <c r="V204" i="1"/>
  <c r="L204" i="1"/>
  <c r="U195" i="1"/>
  <c r="V195" i="1" s="1"/>
  <c r="R184" i="1"/>
  <c r="S184" i="1" s="1"/>
  <c r="T184" i="1" s="1"/>
  <c r="X182" i="1"/>
  <c r="R176" i="1"/>
  <c r="S176" i="1" s="1"/>
  <c r="T176" i="1" s="1"/>
  <c r="X174" i="1"/>
  <c r="R274" i="1"/>
  <c r="S274" i="1" s="1"/>
  <c r="T274" i="1" s="1"/>
  <c r="R266" i="1"/>
  <c r="S266" i="1" s="1"/>
  <c r="T266" i="1" s="1"/>
  <c r="R258" i="1"/>
  <c r="S258" i="1" s="1"/>
  <c r="T258" i="1" s="1"/>
  <c r="R250" i="1"/>
  <c r="S250" i="1" s="1"/>
  <c r="T250" i="1" s="1"/>
  <c r="R242" i="1"/>
  <c r="S242" i="1" s="1"/>
  <c r="T242" i="1" s="1"/>
  <c r="R234" i="1"/>
  <c r="S234" i="1" s="1"/>
  <c r="T234" i="1" s="1"/>
  <c r="R226" i="1"/>
  <c r="S226" i="1" s="1"/>
  <c r="T226" i="1" s="1"/>
  <c r="R219" i="1"/>
  <c r="S219" i="1" s="1"/>
  <c r="T219" i="1" s="1"/>
  <c r="Y218" i="1"/>
  <c r="V217" i="1"/>
  <c r="Q215" i="1"/>
  <c r="V214" i="1"/>
  <c r="W210" i="1"/>
  <c r="W209" i="1"/>
  <c r="Q207" i="1"/>
  <c r="Q206" i="1"/>
  <c r="R206" i="1"/>
  <c r="S206" i="1" s="1"/>
  <c r="T206" i="1" s="1"/>
  <c r="Q202" i="1"/>
  <c r="V200" i="1"/>
  <c r="W197" i="1"/>
  <c r="Y194" i="1"/>
  <c r="L188" i="1"/>
  <c r="V183" i="1"/>
  <c r="Q178" i="1"/>
  <c r="V175" i="1"/>
  <c r="W216" i="1"/>
  <c r="V212" i="1"/>
  <c r="L212" i="1"/>
  <c r="W208" i="1"/>
  <c r="L193" i="1"/>
  <c r="Y184" i="1"/>
  <c r="U184" i="1"/>
  <c r="V184" i="1" s="1"/>
  <c r="W181" i="1"/>
  <c r="Y176" i="1"/>
  <c r="U176" i="1"/>
  <c r="V176" i="1" s="1"/>
  <c r="W173" i="1"/>
  <c r="Q156" i="1"/>
  <c r="R156" i="1"/>
  <c r="S156" i="1" s="1"/>
  <c r="T156" i="1" s="1"/>
  <c r="Q210" i="1"/>
  <c r="Y201" i="1"/>
  <c r="U201" i="1"/>
  <c r="V201" i="1" s="1"/>
  <c r="R200" i="1"/>
  <c r="S200" i="1" s="1"/>
  <c r="T200" i="1" s="1"/>
  <c r="Q180" i="1"/>
  <c r="R180" i="1"/>
  <c r="S180" i="1" s="1"/>
  <c r="T180" i="1" s="1"/>
  <c r="W165" i="1"/>
  <c r="R163" i="1"/>
  <c r="S163" i="1" s="1"/>
  <c r="T163" i="1" s="1"/>
  <c r="V156" i="1"/>
  <c r="R154" i="1"/>
  <c r="S154" i="1" s="1"/>
  <c r="T154" i="1" s="1"/>
  <c r="Y153" i="1"/>
  <c r="U153" i="1"/>
  <c r="V153" i="1" s="1"/>
  <c r="U150" i="1"/>
  <c r="V150" i="1" s="1"/>
  <c r="Q149" i="1"/>
  <c r="R149" i="1"/>
  <c r="S149" i="1" s="1"/>
  <c r="T149" i="1" s="1"/>
  <c r="L141" i="1"/>
  <c r="Q140" i="1"/>
  <c r="R140" i="1"/>
  <c r="S140" i="1" s="1"/>
  <c r="T140" i="1" s="1"/>
  <c r="Y122" i="1"/>
  <c r="U122" i="1"/>
  <c r="V122" i="1" s="1"/>
  <c r="W122" i="1"/>
  <c r="L121" i="1"/>
  <c r="U119" i="1"/>
  <c r="V119" i="1" s="1"/>
  <c r="L108" i="1"/>
  <c r="U168" i="1"/>
  <c r="V168" i="1" s="1"/>
  <c r="L160" i="1"/>
  <c r="V158" i="1"/>
  <c r="Q147" i="1"/>
  <c r="U146" i="1"/>
  <c r="V146" i="1" s="1"/>
  <c r="Q146" i="1"/>
  <c r="R146" i="1"/>
  <c r="S146" i="1" s="1"/>
  <c r="T146" i="1" s="1"/>
  <c r="R144" i="1"/>
  <c r="S144" i="1" s="1"/>
  <c r="T144" i="1" s="1"/>
  <c r="Q137" i="1"/>
  <c r="R137" i="1"/>
  <c r="S137" i="1" s="1"/>
  <c r="T137" i="1" s="1"/>
  <c r="Q134" i="1"/>
  <c r="Y132" i="1"/>
  <c r="U132" i="1"/>
  <c r="V132" i="1" s="1"/>
  <c r="R129" i="1"/>
  <c r="S129" i="1" s="1"/>
  <c r="T129" i="1" s="1"/>
  <c r="Q126" i="1"/>
  <c r="Y125" i="1"/>
  <c r="U125" i="1"/>
  <c r="V125" i="1" s="1"/>
  <c r="Q122" i="1"/>
  <c r="R122" i="1"/>
  <c r="S122" i="1" s="1"/>
  <c r="T122" i="1" s="1"/>
  <c r="L114" i="1"/>
  <c r="V114" i="1"/>
  <c r="U101" i="1"/>
  <c r="V101" i="1" s="1"/>
  <c r="W101" i="1"/>
  <c r="L92" i="1"/>
  <c r="U193" i="1"/>
  <c r="V193" i="1" s="1"/>
  <c r="R190" i="1"/>
  <c r="S190" i="1" s="1"/>
  <c r="T190" i="1" s="1"/>
  <c r="U185" i="1"/>
  <c r="V185" i="1" s="1"/>
  <c r="R182" i="1"/>
  <c r="S182" i="1" s="1"/>
  <c r="T182" i="1" s="1"/>
  <c r="U177" i="1"/>
  <c r="V177" i="1" s="1"/>
  <c r="R174" i="1"/>
  <c r="S174" i="1" s="1"/>
  <c r="T174" i="1" s="1"/>
  <c r="U169" i="1"/>
  <c r="V169" i="1" s="1"/>
  <c r="L168" i="1"/>
  <c r="X166" i="1"/>
  <c r="U165" i="1"/>
  <c r="V165" i="1" s="1"/>
  <c r="Y159" i="1"/>
  <c r="R155" i="1"/>
  <c r="S155" i="1" s="1"/>
  <c r="T155" i="1" s="1"/>
  <c r="W153" i="1"/>
  <c r="R152" i="1"/>
  <c r="S152" i="1" s="1"/>
  <c r="T152" i="1" s="1"/>
  <c r="X151" i="1"/>
  <c r="Q150" i="1"/>
  <c r="W148" i="1"/>
  <c r="Y142" i="1"/>
  <c r="Y133" i="1"/>
  <c r="U133" i="1"/>
  <c r="V133" i="1" s="1"/>
  <c r="L132" i="1"/>
  <c r="Q125" i="1"/>
  <c r="R125" i="1"/>
  <c r="S125" i="1" s="1"/>
  <c r="T125" i="1" s="1"/>
  <c r="Q124" i="1"/>
  <c r="R124" i="1"/>
  <c r="S124" i="1" s="1"/>
  <c r="T124" i="1" s="1"/>
  <c r="U104" i="1"/>
  <c r="V104" i="1" s="1"/>
  <c r="Y104" i="1"/>
  <c r="X104" i="1"/>
  <c r="L98" i="1"/>
  <c r="V98" i="1"/>
  <c r="Y167" i="1"/>
  <c r="W157" i="1"/>
  <c r="R143" i="1"/>
  <c r="S143" i="1" s="1"/>
  <c r="T143" i="1" s="1"/>
  <c r="W140" i="1"/>
  <c r="Q139" i="1"/>
  <c r="R139" i="1"/>
  <c r="S139" i="1" s="1"/>
  <c r="T139" i="1" s="1"/>
  <c r="U134" i="1"/>
  <c r="V134" i="1" s="1"/>
  <c r="Q133" i="1"/>
  <c r="R133" i="1"/>
  <c r="S133" i="1" s="1"/>
  <c r="T133" i="1" s="1"/>
  <c r="Q131" i="1"/>
  <c r="R131" i="1"/>
  <c r="S131" i="1" s="1"/>
  <c r="T131" i="1" s="1"/>
  <c r="U126" i="1"/>
  <c r="V126" i="1" s="1"/>
  <c r="Q118" i="1"/>
  <c r="R118" i="1"/>
  <c r="S118" i="1" s="1"/>
  <c r="T118" i="1" s="1"/>
  <c r="R109" i="1"/>
  <c r="S109" i="1" s="1"/>
  <c r="T109" i="1" s="1"/>
  <c r="Q109" i="1"/>
  <c r="Q158" i="1"/>
  <c r="U148" i="1"/>
  <c r="V148" i="1" s="1"/>
  <c r="W142" i="1"/>
  <c r="R115" i="1"/>
  <c r="S115" i="1" s="1"/>
  <c r="T115" i="1" s="1"/>
  <c r="Q115" i="1"/>
  <c r="U107" i="1"/>
  <c r="V107" i="1" s="1"/>
  <c r="W107" i="1"/>
  <c r="Y107" i="1"/>
  <c r="R93" i="1"/>
  <c r="S93" i="1" s="1"/>
  <c r="T93" i="1" s="1"/>
  <c r="Q93" i="1"/>
  <c r="R169" i="1"/>
  <c r="S169" i="1" s="1"/>
  <c r="T169" i="1" s="1"/>
  <c r="W167" i="1"/>
  <c r="W164" i="1"/>
  <c r="R161" i="1"/>
  <c r="S161" i="1" s="1"/>
  <c r="T161" i="1" s="1"/>
  <c r="U157" i="1"/>
  <c r="V157" i="1" s="1"/>
  <c r="R153" i="1"/>
  <c r="S153" i="1" s="1"/>
  <c r="T153" i="1" s="1"/>
  <c r="Y152" i="1"/>
  <c r="U152" i="1"/>
  <c r="V152" i="1" s="1"/>
  <c r="Y150" i="1"/>
  <c r="Y149" i="1"/>
  <c r="U149" i="1"/>
  <c r="V149" i="1" s="1"/>
  <c r="R148" i="1"/>
  <c r="S148" i="1" s="1"/>
  <c r="T148" i="1" s="1"/>
  <c r="Q142" i="1"/>
  <c r="U140" i="1"/>
  <c r="V140" i="1" s="1"/>
  <c r="R123" i="1"/>
  <c r="S123" i="1" s="1"/>
  <c r="T123" i="1" s="1"/>
  <c r="Q123" i="1"/>
  <c r="Y116" i="1"/>
  <c r="Y101" i="1"/>
  <c r="R99" i="1"/>
  <c r="S99" i="1" s="1"/>
  <c r="T99" i="1" s="1"/>
  <c r="Q99" i="1"/>
  <c r="V167" i="1"/>
  <c r="V164" i="1"/>
  <c r="U160" i="1"/>
  <c r="V160" i="1" s="1"/>
  <c r="V147" i="1"/>
  <c r="R145" i="1"/>
  <c r="S145" i="1" s="1"/>
  <c r="T145" i="1" s="1"/>
  <c r="V139" i="1"/>
  <c r="R136" i="1"/>
  <c r="S136" i="1" s="1"/>
  <c r="T136" i="1" s="1"/>
  <c r="W132" i="1"/>
  <c r="R128" i="1"/>
  <c r="S128" i="1" s="1"/>
  <c r="T128" i="1" s="1"/>
  <c r="V124" i="1"/>
  <c r="X116" i="1"/>
  <c r="Y141" i="1"/>
  <c r="U141" i="1"/>
  <c r="V141" i="1" s="1"/>
  <c r="Y121" i="1"/>
  <c r="U121" i="1"/>
  <c r="V121" i="1" s="1"/>
  <c r="X119" i="1"/>
  <c r="Y119" i="1"/>
  <c r="Q64" i="1"/>
  <c r="R64" i="1"/>
  <c r="S64" i="1" s="1"/>
  <c r="T64" i="1" s="1"/>
  <c r="Q44" i="1"/>
  <c r="R44" i="1"/>
  <c r="S44" i="1" s="1"/>
  <c r="T44" i="1" s="1"/>
  <c r="Y86" i="1"/>
  <c r="U80" i="1"/>
  <c r="V80" i="1" s="1"/>
  <c r="Y80" i="1"/>
  <c r="Y55" i="1"/>
  <c r="U55" i="1"/>
  <c r="V55" i="1" s="1"/>
  <c r="W55" i="1"/>
  <c r="L46" i="1"/>
  <c r="Q45" i="1"/>
  <c r="R45" i="1"/>
  <c r="S45" i="1" s="1"/>
  <c r="T45" i="1" s="1"/>
  <c r="Q3" i="1"/>
  <c r="Y110" i="1"/>
  <c r="L104" i="1"/>
  <c r="Y100" i="1"/>
  <c r="U100" i="1"/>
  <c r="V100" i="1" s="1"/>
  <c r="Y94" i="1"/>
  <c r="L86" i="1"/>
  <c r="U72" i="1"/>
  <c r="V72" i="1" s="1"/>
  <c r="X72" i="1"/>
  <c r="Y69" i="1"/>
  <c r="U69" i="1"/>
  <c r="V69" i="1" s="1"/>
  <c r="W69" i="1"/>
  <c r="Y59" i="1"/>
  <c r="U59" i="1"/>
  <c r="V59" i="1" s="1"/>
  <c r="W59" i="1"/>
  <c r="R17" i="1"/>
  <c r="S17" i="1" s="1"/>
  <c r="T17" i="1" s="1"/>
  <c r="Q17" i="1"/>
  <c r="Y145" i="1"/>
  <c r="R138" i="1"/>
  <c r="S138" i="1" s="1"/>
  <c r="T138" i="1" s="1"/>
  <c r="Y137" i="1"/>
  <c r="R130" i="1"/>
  <c r="S130" i="1" s="1"/>
  <c r="T130" i="1" s="1"/>
  <c r="Y129" i="1"/>
  <c r="V116" i="1"/>
  <c r="Y113" i="1"/>
  <c r="L110" i="1"/>
  <c r="Y97" i="1"/>
  <c r="L94" i="1"/>
  <c r="U90" i="1"/>
  <c r="V90" i="1" s="1"/>
  <c r="Y78" i="1"/>
  <c r="U74" i="1"/>
  <c r="V74" i="1" s="1"/>
  <c r="Y74" i="1"/>
  <c r="U56" i="1"/>
  <c r="V56" i="1" s="1"/>
  <c r="X56" i="1"/>
  <c r="Y56" i="1"/>
  <c r="W119" i="1"/>
  <c r="W117" i="1"/>
  <c r="U112" i="1"/>
  <c r="V112" i="1" s="1"/>
  <c r="Y112" i="1"/>
  <c r="U106" i="1"/>
  <c r="V106" i="1" s="1"/>
  <c r="Q105" i="1"/>
  <c r="Y103" i="1"/>
  <c r="L100" i="1"/>
  <c r="U96" i="1"/>
  <c r="V96" i="1" s="1"/>
  <c r="Y96" i="1"/>
  <c r="Q83" i="1"/>
  <c r="L78" i="1"/>
  <c r="Y31" i="1"/>
  <c r="U31" i="1"/>
  <c r="V31" i="1" s="1"/>
  <c r="W113" i="1"/>
  <c r="L106" i="1"/>
  <c r="X100" i="1"/>
  <c r="W97" i="1"/>
  <c r="U88" i="1"/>
  <c r="V88" i="1" s="1"/>
  <c r="Y88" i="1"/>
  <c r="W85" i="1"/>
  <c r="Q85" i="1"/>
  <c r="R85" i="1"/>
  <c r="S85" i="1" s="1"/>
  <c r="T85" i="1" s="1"/>
  <c r="L84" i="1"/>
  <c r="Y79" i="1"/>
  <c r="L76" i="1"/>
  <c r="U67" i="1"/>
  <c r="V67" i="1" s="1"/>
  <c r="W67" i="1"/>
  <c r="U63" i="1"/>
  <c r="V63" i="1" s="1"/>
  <c r="W63" i="1"/>
  <c r="Y62" i="1"/>
  <c r="U62" i="1"/>
  <c r="V62" i="1" s="1"/>
  <c r="W62" i="1"/>
  <c r="R56" i="1"/>
  <c r="S56" i="1" s="1"/>
  <c r="T56" i="1" s="1"/>
  <c r="Q56" i="1"/>
  <c r="Y39" i="1"/>
  <c r="U39" i="1"/>
  <c r="V39" i="1" s="1"/>
  <c r="W39" i="1"/>
  <c r="Q36" i="1"/>
  <c r="R36" i="1"/>
  <c r="S36" i="1" s="1"/>
  <c r="T36" i="1" s="1"/>
  <c r="R9" i="1"/>
  <c r="S9" i="1" s="1"/>
  <c r="T9" i="1" s="1"/>
  <c r="Q9" i="1"/>
  <c r="V123" i="1"/>
  <c r="Y118" i="1"/>
  <c r="U118" i="1"/>
  <c r="V118" i="1" s="1"/>
  <c r="R116" i="1"/>
  <c r="S116" i="1" s="1"/>
  <c r="T116" i="1" s="1"/>
  <c r="L112" i="1"/>
  <c r="Y108" i="1"/>
  <c r="U108" i="1"/>
  <c r="V108" i="1" s="1"/>
  <c r="W103" i="1"/>
  <c r="Y102" i="1"/>
  <c r="Q101" i="1"/>
  <c r="L96" i="1"/>
  <c r="Y89" i="1"/>
  <c r="U85" i="1"/>
  <c r="V85" i="1" s="1"/>
  <c r="X80" i="1"/>
  <c r="U65" i="1"/>
  <c r="V65" i="1" s="1"/>
  <c r="W65" i="1"/>
  <c r="L38" i="1"/>
  <c r="Q37" i="1"/>
  <c r="R37" i="1"/>
  <c r="S37" i="1" s="1"/>
  <c r="T37" i="1" s="1"/>
  <c r="X112" i="1"/>
  <c r="Q107" i="1"/>
  <c r="L102" i="1"/>
  <c r="X96" i="1"/>
  <c r="Q91" i="1"/>
  <c r="L88" i="1"/>
  <c r="Q81" i="1"/>
  <c r="W79" i="1"/>
  <c r="W77" i="1"/>
  <c r="Y72" i="1"/>
  <c r="U52" i="1"/>
  <c r="V52" i="1" s="1"/>
  <c r="Y52" i="1"/>
  <c r="X52" i="1"/>
  <c r="U92" i="1"/>
  <c r="V92" i="1" s="1"/>
  <c r="L90" i="1"/>
  <c r="U84" i="1"/>
  <c r="V84" i="1" s="1"/>
  <c r="L82" i="1"/>
  <c r="U76" i="1"/>
  <c r="V76" i="1" s="1"/>
  <c r="L73" i="1"/>
  <c r="U61" i="1"/>
  <c r="V61" i="1" s="1"/>
  <c r="Q53" i="1"/>
  <c r="Q48" i="1"/>
  <c r="R48" i="1"/>
  <c r="S48" i="1" s="1"/>
  <c r="T48" i="1" s="1"/>
  <c r="Y40" i="1"/>
  <c r="U40" i="1"/>
  <c r="V40" i="1" s="1"/>
  <c r="Q19" i="1"/>
  <c r="R19" i="1"/>
  <c r="S19" i="1" s="1"/>
  <c r="T19" i="1" s="1"/>
  <c r="Q11" i="1"/>
  <c r="R11" i="1"/>
  <c r="S11" i="1" s="1"/>
  <c r="T11" i="1" s="1"/>
  <c r="Y114" i="1"/>
  <c r="U110" i="1"/>
  <c r="V110" i="1" s="1"/>
  <c r="Y106" i="1"/>
  <c r="U102" i="1"/>
  <c r="V102" i="1" s="1"/>
  <c r="Y98" i="1"/>
  <c r="U94" i="1"/>
  <c r="V94" i="1" s="1"/>
  <c r="Y90" i="1"/>
  <c r="U86" i="1"/>
  <c r="V86" i="1" s="1"/>
  <c r="Y82" i="1"/>
  <c r="U78" i="1"/>
  <c r="V78" i="1" s="1"/>
  <c r="Y75" i="1"/>
  <c r="L74" i="1"/>
  <c r="Y70" i="1"/>
  <c r="U70" i="1"/>
  <c r="V70" i="1" s="1"/>
  <c r="L62" i="1"/>
  <c r="U60" i="1"/>
  <c r="V60" i="1" s="1"/>
  <c r="L54" i="1"/>
  <c r="U51" i="1"/>
  <c r="V51" i="1" s="1"/>
  <c r="Y51" i="1"/>
  <c r="Q43" i="1"/>
  <c r="R43" i="1"/>
  <c r="S43" i="1" s="1"/>
  <c r="T43" i="1" s="1"/>
  <c r="Q40" i="1"/>
  <c r="R40" i="1"/>
  <c r="S40" i="1" s="1"/>
  <c r="T40" i="1" s="1"/>
  <c r="Y32" i="1"/>
  <c r="U32" i="1"/>
  <c r="V32" i="1" s="1"/>
  <c r="R2" i="1"/>
  <c r="S2" i="1" s="1"/>
  <c r="T2" i="1" s="1"/>
  <c r="Q59" i="1"/>
  <c r="R59" i="1"/>
  <c r="S59" i="1" s="1"/>
  <c r="T59" i="1" s="1"/>
  <c r="Q55" i="1"/>
  <c r="R55" i="1"/>
  <c r="S55" i="1" s="1"/>
  <c r="T55" i="1" s="1"/>
  <c r="Q52" i="1"/>
  <c r="R52" i="1"/>
  <c r="S52" i="1" s="1"/>
  <c r="T52" i="1" s="1"/>
  <c r="L30" i="1"/>
  <c r="Q29" i="1"/>
  <c r="R29" i="1"/>
  <c r="S29" i="1" s="1"/>
  <c r="T29" i="1" s="1"/>
  <c r="Q28" i="1"/>
  <c r="R28" i="1"/>
  <c r="S28" i="1" s="1"/>
  <c r="T28" i="1" s="1"/>
  <c r="Y23" i="1"/>
  <c r="U23" i="1"/>
  <c r="V23" i="1" s="1"/>
  <c r="Y15" i="1"/>
  <c r="U15" i="1"/>
  <c r="V15" i="1" s="1"/>
  <c r="Y7" i="1"/>
  <c r="U7" i="1"/>
  <c r="V7" i="1" s="1"/>
  <c r="R77" i="1"/>
  <c r="S77" i="1" s="1"/>
  <c r="T77" i="1" s="1"/>
  <c r="W75" i="1"/>
  <c r="R69" i="1"/>
  <c r="S69" i="1" s="1"/>
  <c r="T69" i="1" s="1"/>
  <c r="Y61" i="1"/>
  <c r="Q35" i="1"/>
  <c r="R35" i="1"/>
  <c r="S35" i="1" s="1"/>
  <c r="T35" i="1" s="1"/>
  <c r="Q32" i="1"/>
  <c r="R32" i="1"/>
  <c r="S32" i="1" s="1"/>
  <c r="T32" i="1" s="1"/>
  <c r="Y24" i="1"/>
  <c r="U24" i="1"/>
  <c r="V24" i="1" s="1"/>
  <c r="Y16" i="1"/>
  <c r="U16" i="1"/>
  <c r="V16" i="1" s="1"/>
  <c r="Y8" i="1"/>
  <c r="U8" i="1"/>
  <c r="V8" i="1" s="1"/>
  <c r="L70" i="1"/>
  <c r="Q63" i="1"/>
  <c r="L58" i="1"/>
  <c r="L50" i="1"/>
  <c r="Y47" i="1"/>
  <c r="U47" i="1"/>
  <c r="V47" i="1" s="1"/>
  <c r="L22" i="1"/>
  <c r="Q21" i="1"/>
  <c r="R21" i="1"/>
  <c r="S21" i="1" s="1"/>
  <c r="T21" i="1" s="1"/>
  <c r="Q20" i="1"/>
  <c r="R20" i="1"/>
  <c r="S20" i="1" s="1"/>
  <c r="T20" i="1" s="1"/>
  <c r="L14" i="1"/>
  <c r="Q13" i="1"/>
  <c r="R13" i="1"/>
  <c r="S13" i="1" s="1"/>
  <c r="T13" i="1" s="1"/>
  <c r="Q12" i="1"/>
  <c r="R12" i="1"/>
  <c r="S12" i="1" s="1"/>
  <c r="T12" i="1" s="1"/>
  <c r="L6" i="1"/>
  <c r="Q5" i="1"/>
  <c r="R5" i="1"/>
  <c r="S5" i="1" s="1"/>
  <c r="T5" i="1" s="1"/>
  <c r="Q4" i="1"/>
  <c r="R4" i="1"/>
  <c r="S4" i="1" s="1"/>
  <c r="T4" i="1" s="1"/>
  <c r="V73" i="1"/>
  <c r="Y64" i="1"/>
  <c r="Q60" i="1"/>
  <c r="R60" i="1"/>
  <c r="S60" i="1" s="1"/>
  <c r="T60" i="1" s="1"/>
  <c r="V58" i="1"/>
  <c r="Q51" i="1"/>
  <c r="R51" i="1"/>
  <c r="S51" i="1" s="1"/>
  <c r="T51" i="1" s="1"/>
  <c r="Y48" i="1"/>
  <c r="U48" i="1"/>
  <c r="V48" i="1" s="1"/>
  <c r="X40" i="1"/>
  <c r="Q27" i="1"/>
  <c r="R27" i="1"/>
  <c r="S27" i="1" s="1"/>
  <c r="T27" i="1" s="1"/>
  <c r="Q24" i="1"/>
  <c r="R24" i="1"/>
  <c r="S24" i="1" s="1"/>
  <c r="T24" i="1" s="1"/>
  <c r="Q16" i="1"/>
  <c r="R16" i="1"/>
  <c r="S16" i="1" s="1"/>
  <c r="T16" i="1" s="1"/>
  <c r="Q8" i="1"/>
  <c r="R8" i="1"/>
  <c r="S8" i="1" s="1"/>
  <c r="T8" i="1" s="1"/>
  <c r="Y66" i="1"/>
  <c r="Y58" i="1"/>
  <c r="U54" i="1"/>
  <c r="V54" i="1" s="1"/>
  <c r="Y50" i="1"/>
  <c r="U46" i="1"/>
  <c r="V46" i="1" s="1"/>
  <c r="Y42" i="1"/>
  <c r="U38" i="1"/>
  <c r="V38" i="1" s="1"/>
  <c r="Y34" i="1"/>
  <c r="U30" i="1"/>
  <c r="V30" i="1" s="1"/>
  <c r="Y26" i="1"/>
  <c r="U22" i="1"/>
  <c r="V22" i="1" s="1"/>
  <c r="Y18" i="1"/>
  <c r="U14" i="1"/>
  <c r="V14" i="1" s="1"/>
  <c r="Y10" i="1"/>
  <c r="U6" i="1"/>
  <c r="V6" i="1" s="1"/>
  <c r="Y2" i="1"/>
  <c r="Y43" i="1"/>
  <c r="Y35" i="1"/>
  <c r="Y27" i="1"/>
  <c r="Y19" i="1"/>
  <c r="Y11" i="1"/>
  <c r="Y3" i="1"/>
  <c r="Y44" i="1"/>
  <c r="Y36" i="1"/>
  <c r="Y28" i="1"/>
  <c r="Y20" i="1"/>
  <c r="Y12" i="1"/>
  <c r="Y4" i="1"/>
  <c r="R47" i="1"/>
  <c r="S47" i="1" s="1"/>
  <c r="T47" i="1" s="1"/>
  <c r="R39" i="1"/>
  <c r="S39" i="1" s="1"/>
  <c r="T39" i="1" s="1"/>
  <c r="R31" i="1"/>
  <c r="S31" i="1" s="1"/>
  <c r="T31" i="1" s="1"/>
  <c r="R23" i="1"/>
  <c r="S23" i="1" s="1"/>
  <c r="T23" i="1" s="1"/>
  <c r="R15" i="1"/>
  <c r="S15" i="1" s="1"/>
  <c r="T15" i="1" s="1"/>
  <c r="R7" i="1"/>
  <c r="S7" i="1" s="1"/>
  <c r="T7" i="1" s="1"/>
  <c r="R2654" i="1" l="1"/>
  <c r="S2654" i="1" s="1"/>
  <c r="T2654" i="1" s="1"/>
  <c r="R3105" i="1"/>
  <c r="S3105" i="1" s="1"/>
  <c r="T3105" i="1" s="1"/>
  <c r="R2882" i="1"/>
  <c r="S2882" i="1" s="1"/>
  <c r="T2882" i="1" s="1"/>
  <c r="R3275" i="1"/>
  <c r="S3275" i="1" s="1"/>
  <c r="T3275" i="1" s="1"/>
  <c r="R861" i="1"/>
  <c r="S861" i="1" s="1"/>
  <c r="T861" i="1" s="1"/>
  <c r="Q2226" i="1"/>
  <c r="R2206" i="1"/>
  <c r="S2206" i="1" s="1"/>
  <c r="T2206" i="1" s="1"/>
  <c r="R2645" i="1"/>
  <c r="S2645" i="1" s="1"/>
  <c r="T2645" i="1" s="1"/>
  <c r="Q2752" i="1"/>
  <c r="R1751" i="1"/>
  <c r="S1751" i="1" s="1"/>
  <c r="T1751" i="1" s="1"/>
  <c r="R1664" i="1"/>
  <c r="S1664" i="1" s="1"/>
  <c r="T1664" i="1" s="1"/>
  <c r="Q2787" i="1"/>
  <c r="R1010" i="1"/>
  <c r="S1010" i="1" s="1"/>
  <c r="T1010" i="1" s="1"/>
  <c r="R1655" i="1"/>
  <c r="S1655" i="1" s="1"/>
  <c r="T1655" i="1" s="1"/>
  <c r="Q2974" i="1"/>
  <c r="R3140" i="1"/>
  <c r="S3140" i="1" s="1"/>
  <c r="T3140" i="1" s="1"/>
  <c r="R3100" i="1"/>
  <c r="S3100" i="1" s="1"/>
  <c r="T3100" i="1" s="1"/>
  <c r="R2283" i="1"/>
  <c r="S2283" i="1" s="1"/>
  <c r="T2283" i="1" s="1"/>
  <c r="Q1567" i="1"/>
  <c r="Q1606" i="1"/>
  <c r="R2154" i="1"/>
  <c r="S2154" i="1" s="1"/>
  <c r="T2154" i="1" s="1"/>
  <c r="R2122" i="1"/>
  <c r="S2122" i="1" s="1"/>
  <c r="T2122" i="1" s="1"/>
  <c r="R829" i="1"/>
  <c r="S829" i="1" s="1"/>
  <c r="T829" i="1" s="1"/>
  <c r="Q824" i="1"/>
  <c r="R2845" i="1"/>
  <c r="S2845" i="1" s="1"/>
  <c r="T2845" i="1" s="1"/>
  <c r="R3348" i="1"/>
  <c r="S3348" i="1" s="1"/>
  <c r="T3348" i="1" s="1"/>
  <c r="R3188" i="1"/>
  <c r="S3188" i="1" s="1"/>
  <c r="T3188" i="1" s="1"/>
  <c r="R3069" i="1"/>
  <c r="S3069" i="1" s="1"/>
  <c r="T3069" i="1" s="1"/>
  <c r="Q1366" i="1"/>
  <c r="R1713" i="1"/>
  <c r="S1713" i="1" s="1"/>
  <c r="T1713" i="1" s="1"/>
  <c r="R888" i="1"/>
  <c r="S888" i="1" s="1"/>
  <c r="T888" i="1" s="1"/>
  <c r="Q437" i="1"/>
  <c r="R677" i="1"/>
  <c r="S677" i="1" s="1"/>
  <c r="T677" i="1" s="1"/>
  <c r="R865" i="1"/>
  <c r="S865" i="1" s="1"/>
  <c r="T865" i="1" s="1"/>
  <c r="R997" i="1"/>
  <c r="S997" i="1" s="1"/>
  <c r="T997" i="1" s="1"/>
  <c r="Q1638" i="1"/>
  <c r="R1757" i="1"/>
  <c r="S1757" i="1" s="1"/>
  <c r="T1757" i="1" s="1"/>
  <c r="R2595" i="1"/>
  <c r="S2595" i="1" s="1"/>
  <c r="T2595" i="1" s="1"/>
  <c r="R1316" i="1"/>
  <c r="S1316" i="1" s="1"/>
  <c r="T1316" i="1" s="1"/>
  <c r="R157" i="1"/>
  <c r="S157" i="1" s="1"/>
  <c r="T157" i="1" s="1"/>
  <c r="R89" i="1"/>
  <c r="S89" i="1" s="1"/>
  <c r="T89" i="1" s="1"/>
  <c r="R285" i="1"/>
  <c r="S285" i="1" s="1"/>
  <c r="T285" i="1" s="1"/>
  <c r="Q1280" i="1"/>
  <c r="R1453" i="1"/>
  <c r="S1453" i="1" s="1"/>
  <c r="T1453" i="1" s="1"/>
  <c r="R1525" i="1"/>
  <c r="S1525" i="1" s="1"/>
  <c r="T1525" i="1" s="1"/>
  <c r="R3057" i="1"/>
  <c r="S3057" i="1" s="1"/>
  <c r="T3057" i="1" s="1"/>
  <c r="R3196" i="1"/>
  <c r="S3196" i="1" s="1"/>
  <c r="T3196" i="1" s="1"/>
  <c r="R1073" i="1"/>
  <c r="S1073" i="1" s="1"/>
  <c r="T1073" i="1" s="1"/>
  <c r="Q2608" i="1"/>
  <c r="R2435" i="1"/>
  <c r="S2435" i="1" s="1"/>
  <c r="T2435" i="1" s="1"/>
  <c r="Q3441" i="1"/>
  <c r="R2570" i="1"/>
  <c r="S2570" i="1" s="1"/>
  <c r="T2570" i="1" s="1"/>
  <c r="R3083" i="1"/>
  <c r="S3083" i="1" s="1"/>
  <c r="T3083" i="1" s="1"/>
  <c r="R1676" i="1"/>
  <c r="S1676" i="1" s="1"/>
  <c r="T1676" i="1" s="1"/>
  <c r="R1813" i="1"/>
  <c r="S1813" i="1" s="1"/>
  <c r="T1813" i="1" s="1"/>
  <c r="R2726" i="1"/>
  <c r="S2726" i="1" s="1"/>
  <c r="T2726" i="1" s="1"/>
  <c r="R3076" i="1"/>
  <c r="S3076" i="1" s="1"/>
  <c r="T3076" i="1" s="1"/>
  <c r="R3149" i="1"/>
  <c r="S3149" i="1" s="1"/>
  <c r="T3149" i="1" s="1"/>
  <c r="Q3218" i="1"/>
  <c r="Q3473" i="1"/>
  <c r="Q1145" i="1"/>
  <c r="R1311" i="1"/>
  <c r="S1311" i="1" s="1"/>
  <c r="T1311" i="1" s="1"/>
  <c r="R2033" i="1"/>
  <c r="S2033" i="1" s="1"/>
  <c r="T2033" i="1" s="1"/>
  <c r="R3208" i="1"/>
  <c r="S3208" i="1" s="1"/>
  <c r="T3208" i="1" s="1"/>
  <c r="R3128" i="1"/>
  <c r="S3128" i="1" s="1"/>
  <c r="T3128" i="1" s="1"/>
  <c r="R3563" i="1"/>
  <c r="S3563" i="1" s="1"/>
  <c r="T3563" i="1" s="1"/>
  <c r="Q3281" i="1"/>
  <c r="R1483" i="1"/>
  <c r="S1483" i="1" s="1"/>
  <c r="T1483" i="1" s="1"/>
  <c r="R2300" i="1"/>
  <c r="S2300" i="1" s="1"/>
  <c r="T2300" i="1" s="1"/>
  <c r="R3134" i="1"/>
  <c r="S3134" i="1" s="1"/>
  <c r="T3134" i="1" s="1"/>
  <c r="Q79" i="1"/>
  <c r="R3248" i="1"/>
  <c r="S3248" i="1" s="1"/>
  <c r="T3248" i="1" s="1"/>
  <c r="R3331" i="1"/>
  <c r="S3331" i="1" s="1"/>
  <c r="T3331" i="1" s="1"/>
  <c r="Q3289" i="1"/>
  <c r="R3376" i="1"/>
  <c r="S3376" i="1" s="1"/>
  <c r="T3376" i="1" s="1"/>
  <c r="R1338" i="1"/>
  <c r="S1338" i="1" s="1"/>
  <c r="T1338" i="1" s="1"/>
  <c r="R1354" i="1"/>
  <c r="S1354" i="1" s="1"/>
  <c r="T1354" i="1" s="1"/>
  <c r="R1428" i="1"/>
  <c r="S1428" i="1" s="1"/>
  <c r="T1428" i="1" s="1"/>
  <c r="R2600" i="1"/>
  <c r="S2600" i="1" s="1"/>
  <c r="T2600" i="1" s="1"/>
  <c r="R2679" i="1"/>
  <c r="S2679" i="1" s="1"/>
  <c r="T2679" i="1" s="1"/>
  <c r="R3269" i="1"/>
  <c r="S3269" i="1" s="1"/>
  <c r="T3269" i="1" s="1"/>
  <c r="R1600" i="1"/>
  <c r="S1600" i="1" s="1"/>
  <c r="T1600" i="1" s="1"/>
  <c r="Q2490" i="1"/>
  <c r="R3315" i="1"/>
  <c r="S3315" i="1" s="1"/>
  <c r="T3315" i="1" s="1"/>
  <c r="R3192" i="1"/>
  <c r="S3192" i="1" s="1"/>
  <c r="T3192" i="1" s="1"/>
  <c r="R240" i="1"/>
  <c r="S240" i="1" s="1"/>
  <c r="T240" i="1" s="1"/>
  <c r="R1865" i="1"/>
  <c r="S1865" i="1" s="1"/>
  <c r="T1865" i="1" s="1"/>
  <c r="R2321" i="1"/>
  <c r="S2321" i="1" s="1"/>
  <c r="T2321" i="1" s="1"/>
  <c r="R2859" i="1"/>
  <c r="S2859" i="1" s="1"/>
  <c r="T2859" i="1" s="1"/>
  <c r="Q3346" i="1"/>
  <c r="Q2255" i="1"/>
  <c r="R2255" i="1"/>
  <c r="S2255" i="1" s="1"/>
  <c r="T2255" i="1" s="1"/>
  <c r="Q1093" i="1"/>
  <c r="R1093" i="1"/>
  <c r="S1093" i="1" s="1"/>
  <c r="T1093" i="1" s="1"/>
  <c r="Q789" i="1"/>
  <c r="R789" i="1"/>
  <c r="S789" i="1" s="1"/>
  <c r="T789" i="1" s="1"/>
  <c r="Q3032" i="1"/>
  <c r="R3032" i="1"/>
  <c r="S3032" i="1" s="1"/>
  <c r="T3032" i="1" s="1"/>
  <c r="Q233" i="1"/>
  <c r="R233" i="1"/>
  <c r="S233" i="1" s="1"/>
  <c r="T233" i="1" s="1"/>
  <c r="Q2606" i="1"/>
  <c r="R2606" i="1"/>
  <c r="S2606" i="1" s="1"/>
  <c r="T2606" i="1" s="1"/>
  <c r="Q455" i="1"/>
  <c r="R455" i="1"/>
  <c r="S455" i="1" s="1"/>
  <c r="T455" i="1" s="1"/>
  <c r="Q3472" i="1"/>
  <c r="R3472" i="1"/>
  <c r="S3472" i="1" s="1"/>
  <c r="T3472" i="1" s="1"/>
  <c r="Q3306" i="1"/>
  <c r="R3306" i="1"/>
  <c r="S3306" i="1" s="1"/>
  <c r="T3306" i="1" s="1"/>
  <c r="R1374" i="1"/>
  <c r="S1374" i="1" s="1"/>
  <c r="T1374" i="1" s="1"/>
  <c r="Q1374" i="1"/>
  <c r="Q821" i="1"/>
  <c r="R821" i="1"/>
  <c r="S821" i="1" s="1"/>
  <c r="T821" i="1" s="1"/>
  <c r="Q2531" i="1"/>
  <c r="R2531" i="1"/>
  <c r="S2531" i="1" s="1"/>
  <c r="T2531" i="1" s="1"/>
  <c r="Q3370" i="1"/>
  <c r="R3370" i="1"/>
  <c r="S3370" i="1" s="1"/>
  <c r="T3370" i="1" s="1"/>
  <c r="Q3139" i="1"/>
  <c r="R3139" i="1"/>
  <c r="S3139" i="1" s="1"/>
  <c r="T3139" i="1" s="1"/>
  <c r="Q3298" i="1"/>
  <c r="R3298" i="1"/>
  <c r="S3298" i="1" s="1"/>
  <c r="T3298" i="1" s="1"/>
  <c r="R990" i="1"/>
  <c r="S990" i="1" s="1"/>
  <c r="T990" i="1" s="1"/>
  <c r="Q990" i="1"/>
  <c r="Q1608" i="1"/>
  <c r="R1608" i="1"/>
  <c r="S1608" i="1" s="1"/>
  <c r="T1608" i="1" s="1"/>
  <c r="R1139" i="1"/>
  <c r="S1139" i="1" s="1"/>
  <c r="T1139" i="1" s="1"/>
  <c r="Q1139" i="1"/>
  <c r="Q1897" i="1"/>
  <c r="R1897" i="1"/>
  <c r="S1897" i="1" s="1"/>
  <c r="T1897" i="1" s="1"/>
  <c r="R2192" i="1"/>
  <c r="S2192" i="1" s="1"/>
  <c r="T2192" i="1" s="1"/>
  <c r="Q2192" i="1"/>
  <c r="Q1852" i="1"/>
  <c r="R1852" i="1"/>
  <c r="S1852" i="1" s="1"/>
  <c r="T1852" i="1" s="1"/>
  <c r="R2904" i="1"/>
  <c r="S2904" i="1" s="1"/>
  <c r="T2904" i="1" s="1"/>
  <c r="Q2904" i="1"/>
  <c r="Q3146" i="1"/>
  <c r="R3146" i="1"/>
  <c r="S3146" i="1" s="1"/>
  <c r="T3146" i="1" s="1"/>
  <c r="R319" i="1"/>
  <c r="S319" i="1" s="1"/>
  <c r="T319" i="1" s="1"/>
  <c r="Q319" i="1"/>
  <c r="Q862" i="1"/>
  <c r="R862" i="1"/>
  <c r="S862" i="1" s="1"/>
  <c r="T862" i="1" s="1"/>
  <c r="Q1348" i="1"/>
  <c r="R1348" i="1"/>
  <c r="S1348" i="1" s="1"/>
  <c r="T1348" i="1" s="1"/>
  <c r="R1340" i="1"/>
  <c r="S1340" i="1" s="1"/>
  <c r="T1340" i="1" s="1"/>
  <c r="Q1340" i="1"/>
  <c r="R2202" i="1"/>
  <c r="S2202" i="1" s="1"/>
  <c r="T2202" i="1" s="1"/>
  <c r="Q2202" i="1"/>
  <c r="Q2270" i="1"/>
  <c r="R2270" i="1"/>
  <c r="S2270" i="1" s="1"/>
  <c r="T2270" i="1" s="1"/>
  <c r="Q2907" i="1"/>
  <c r="R2907" i="1"/>
  <c r="S2907" i="1" s="1"/>
  <c r="T2907" i="1" s="1"/>
  <c r="R3000" i="1"/>
  <c r="S3000" i="1" s="1"/>
  <c r="T3000" i="1" s="1"/>
  <c r="Q3000" i="1"/>
  <c r="Q3154" i="1"/>
  <c r="R3154" i="1"/>
  <c r="S3154" i="1" s="1"/>
  <c r="T3154" i="1" s="1"/>
  <c r="R68" i="1"/>
  <c r="S68" i="1" s="1"/>
  <c r="T68" i="1" s="1"/>
  <c r="Q68" i="1"/>
  <c r="R1404" i="1"/>
  <c r="S1404" i="1" s="1"/>
  <c r="T1404" i="1" s="1"/>
  <c r="Q1404" i="1"/>
  <c r="Q3168" i="1"/>
  <c r="R3168" i="1"/>
  <c r="S3168" i="1" s="1"/>
  <c r="T3168" i="1" s="1"/>
  <c r="Q3464" i="1"/>
  <c r="R3464" i="1"/>
  <c r="S3464" i="1" s="1"/>
  <c r="T3464" i="1" s="1"/>
  <c r="R159" i="1"/>
  <c r="S159" i="1" s="1"/>
  <c r="T159" i="1" s="1"/>
  <c r="Q159" i="1"/>
  <c r="R341" i="1"/>
  <c r="S341" i="1" s="1"/>
  <c r="T341" i="1" s="1"/>
  <c r="Q341" i="1"/>
  <c r="Q1772" i="1"/>
  <c r="R1772" i="1"/>
  <c r="S1772" i="1" s="1"/>
  <c r="T1772" i="1" s="1"/>
  <c r="Q2339" i="1"/>
  <c r="R2339" i="1"/>
  <c r="S2339" i="1" s="1"/>
  <c r="T2339" i="1" s="1"/>
  <c r="Q1520" i="1"/>
  <c r="R1520" i="1"/>
  <c r="S1520" i="1" s="1"/>
  <c r="T1520" i="1" s="1"/>
  <c r="Q3368" i="1"/>
  <c r="R3368" i="1"/>
  <c r="S3368" i="1" s="1"/>
  <c r="T3368" i="1" s="1"/>
  <c r="R529" i="1"/>
  <c r="S529" i="1" s="1"/>
  <c r="T529" i="1" s="1"/>
  <c r="Q529" i="1"/>
  <c r="Q1903" i="1"/>
  <c r="R1903" i="1"/>
  <c r="S1903" i="1" s="1"/>
  <c r="T1903" i="1" s="1"/>
  <c r="Q3162" i="1"/>
  <c r="R3162" i="1"/>
  <c r="S3162" i="1" s="1"/>
  <c r="T3162" i="1" s="1"/>
  <c r="Q354" i="1"/>
  <c r="R354" i="1"/>
  <c r="S354" i="1" s="1"/>
  <c r="T354" i="1" s="1"/>
  <c r="R1185" i="1"/>
  <c r="S1185" i="1" s="1"/>
  <c r="T1185" i="1" s="1"/>
  <c r="Q1185" i="1"/>
  <c r="Q1463" i="1"/>
  <c r="R1463" i="1"/>
  <c r="S1463" i="1" s="1"/>
  <c r="T1463" i="1" s="1"/>
  <c r="R3565" i="1"/>
  <c r="S3565" i="1" s="1"/>
  <c r="T3565" i="1" s="1"/>
  <c r="Q3565" i="1"/>
  <c r="R119" i="1"/>
  <c r="S119" i="1" s="1"/>
  <c r="T119" i="1" s="1"/>
  <c r="Q119" i="1"/>
  <c r="R429" i="1"/>
  <c r="S429" i="1" s="1"/>
  <c r="T429" i="1" s="1"/>
  <c r="Q429" i="1"/>
  <c r="R1222" i="1"/>
  <c r="S1222" i="1" s="1"/>
  <c r="T1222" i="1" s="1"/>
  <c r="Q1222" i="1"/>
  <c r="Q1552" i="1"/>
  <c r="R1552" i="1"/>
  <c r="S1552" i="1" s="1"/>
  <c r="T1552" i="1" s="1"/>
  <c r="R1958" i="1"/>
  <c r="S1958" i="1" s="1"/>
  <c r="T1958" i="1" s="1"/>
  <c r="Q1958" i="1"/>
  <c r="Q1743" i="1"/>
  <c r="R1743" i="1"/>
  <c r="S1743" i="1" s="1"/>
  <c r="T1743" i="1" s="1"/>
  <c r="Q2259" i="1"/>
  <c r="R2259" i="1"/>
  <c r="S2259" i="1" s="1"/>
  <c r="T2259" i="1" s="1"/>
  <c r="Q2193" i="1"/>
  <c r="R2193" i="1"/>
  <c r="S2193" i="1" s="1"/>
  <c r="T2193" i="1" s="1"/>
  <c r="Q2930" i="1"/>
  <c r="R2930" i="1"/>
  <c r="S2930" i="1" s="1"/>
  <c r="T2930" i="1" s="1"/>
  <c r="Q805" i="1"/>
  <c r="R805" i="1"/>
  <c r="S805" i="1" s="1"/>
  <c r="T805" i="1" s="1"/>
  <c r="Q489" i="1"/>
  <c r="R489" i="1"/>
  <c r="S489" i="1" s="1"/>
  <c r="T489" i="1" s="1"/>
  <c r="Q1364" i="1"/>
  <c r="R1364" i="1"/>
  <c r="S1364" i="1" s="1"/>
  <c r="T1364" i="1" s="1"/>
  <c r="Q2195" i="1"/>
  <c r="R2195" i="1"/>
  <c r="S2195" i="1" s="1"/>
  <c r="T2195" i="1" s="1"/>
  <c r="Q3114" i="1"/>
  <c r="R3114" i="1"/>
  <c r="S3114" i="1" s="1"/>
  <c r="T3114" i="1" s="1"/>
  <c r="Q1276" i="1"/>
  <c r="R1276" i="1"/>
  <c r="S1276" i="1" s="1"/>
  <c r="T1276" i="1" s="1"/>
  <c r="R1334" i="1"/>
  <c r="S1334" i="1" s="1"/>
  <c r="T1334" i="1" s="1"/>
  <c r="Q1334" i="1"/>
  <c r="Q1528" i="1"/>
  <c r="R1528" i="1"/>
  <c r="S1528" i="1" s="1"/>
  <c r="T1528" i="1" s="1"/>
  <c r="Q1643" i="1"/>
  <c r="R1643" i="1"/>
  <c r="S1643" i="1" s="1"/>
  <c r="T1643" i="1" s="1"/>
  <c r="Q1568" i="1"/>
  <c r="R1568" i="1"/>
  <c r="S1568" i="1" s="1"/>
  <c r="T1568" i="1" s="1"/>
  <c r="R1807" i="1"/>
  <c r="S1807" i="1" s="1"/>
  <c r="T1807" i="1" s="1"/>
  <c r="Q1807" i="1"/>
  <c r="R1980" i="1"/>
  <c r="S1980" i="1" s="1"/>
  <c r="T1980" i="1" s="1"/>
  <c r="Q1980" i="1"/>
  <c r="Q2353" i="1"/>
  <c r="R2353" i="1"/>
  <c r="S2353" i="1" s="1"/>
  <c r="T2353" i="1" s="1"/>
  <c r="Q2851" i="1"/>
  <c r="R2851" i="1"/>
  <c r="S2851" i="1" s="1"/>
  <c r="T2851" i="1" s="1"/>
  <c r="Q2271" i="1"/>
  <c r="R2271" i="1"/>
  <c r="S2271" i="1" s="1"/>
  <c r="T2271" i="1" s="1"/>
  <c r="Q2483" i="1"/>
  <c r="R2483" i="1"/>
  <c r="S2483" i="1" s="1"/>
  <c r="T2483" i="1" s="1"/>
  <c r="Q2742" i="1"/>
  <c r="R2742" i="1"/>
  <c r="S2742" i="1" s="1"/>
  <c r="T2742" i="1" s="1"/>
  <c r="R3153" i="1"/>
  <c r="S3153" i="1" s="1"/>
  <c r="T3153" i="1" s="1"/>
  <c r="Q3153" i="1"/>
  <c r="R3177" i="1"/>
  <c r="S3177" i="1" s="1"/>
  <c r="T3177" i="1" s="1"/>
  <c r="Q3177" i="1"/>
  <c r="R2988" i="1"/>
  <c r="S2988" i="1" s="1"/>
  <c r="T2988" i="1" s="1"/>
  <c r="Q2988" i="1"/>
  <c r="Q2774" i="1"/>
  <c r="R2774" i="1"/>
  <c r="S2774" i="1" s="1"/>
  <c r="T2774" i="1" s="1"/>
  <c r="Q2759" i="1"/>
  <c r="R2759" i="1"/>
  <c r="S2759" i="1" s="1"/>
  <c r="T2759" i="1" s="1"/>
  <c r="Q3122" i="1"/>
  <c r="R3122" i="1"/>
  <c r="S3122" i="1" s="1"/>
  <c r="T3122" i="1" s="1"/>
  <c r="Q3120" i="1"/>
  <c r="R3120" i="1"/>
  <c r="S3120" i="1" s="1"/>
  <c r="T3120" i="1" s="1"/>
  <c r="R3425" i="1"/>
  <c r="S3425" i="1" s="1"/>
  <c r="T3425" i="1" s="1"/>
  <c r="Q3425" i="1"/>
  <c r="R1254" i="1"/>
  <c r="S1254" i="1" s="1"/>
  <c r="T1254" i="1" s="1"/>
  <c r="Q1254" i="1"/>
  <c r="R164" i="1"/>
  <c r="S164" i="1" s="1"/>
  <c r="T164" i="1" s="1"/>
  <c r="R666" i="1"/>
  <c r="S666" i="1" s="1"/>
  <c r="T666" i="1" s="1"/>
  <c r="R331" i="1"/>
  <c r="S331" i="1" s="1"/>
  <c r="T331" i="1" s="1"/>
  <c r="Q331" i="1"/>
  <c r="R485" i="1"/>
  <c r="S485" i="1" s="1"/>
  <c r="T485" i="1" s="1"/>
  <c r="Q485" i="1"/>
  <c r="R719" i="1"/>
  <c r="S719" i="1" s="1"/>
  <c r="T719" i="1" s="1"/>
  <c r="Q719" i="1"/>
  <c r="R934" i="1"/>
  <c r="S934" i="1" s="1"/>
  <c r="T934" i="1" s="1"/>
  <c r="Q934" i="1"/>
  <c r="R1092" i="1"/>
  <c r="S1092" i="1" s="1"/>
  <c r="T1092" i="1" s="1"/>
  <c r="Q1092" i="1"/>
  <c r="R1135" i="1"/>
  <c r="S1135" i="1" s="1"/>
  <c r="T1135" i="1" s="1"/>
  <c r="Q1135" i="1"/>
  <c r="R1326" i="1"/>
  <c r="S1326" i="1" s="1"/>
  <c r="T1326" i="1" s="1"/>
  <c r="Q1326" i="1"/>
  <c r="Q1512" i="1"/>
  <c r="R1512" i="1"/>
  <c r="S1512" i="1" s="1"/>
  <c r="T1512" i="1" s="1"/>
  <c r="Q1284" i="1"/>
  <c r="R1284" i="1"/>
  <c r="S1284" i="1" s="1"/>
  <c r="T1284" i="1" s="1"/>
  <c r="Q1544" i="1"/>
  <c r="R1544" i="1"/>
  <c r="S1544" i="1" s="1"/>
  <c r="T1544" i="1" s="1"/>
  <c r="R1390" i="1"/>
  <c r="S1390" i="1" s="1"/>
  <c r="T1390" i="1" s="1"/>
  <c r="Q1390" i="1"/>
  <c r="Q1536" i="1"/>
  <c r="R1536" i="1"/>
  <c r="S1536" i="1" s="1"/>
  <c r="T1536" i="1" s="1"/>
  <c r="R1278" i="1"/>
  <c r="S1278" i="1" s="1"/>
  <c r="T1278" i="1" s="1"/>
  <c r="Q1278" i="1"/>
  <c r="R1398" i="1"/>
  <c r="S1398" i="1" s="1"/>
  <c r="T1398" i="1" s="1"/>
  <c r="Q1398" i="1"/>
  <c r="Q1809" i="1"/>
  <c r="R1809" i="1"/>
  <c r="S1809" i="1" s="1"/>
  <c r="T1809" i="1" s="1"/>
  <c r="R1934" i="1"/>
  <c r="S1934" i="1" s="1"/>
  <c r="T1934" i="1" s="1"/>
  <c r="Q1934" i="1"/>
  <c r="R1974" i="1"/>
  <c r="S1974" i="1" s="1"/>
  <c r="T1974" i="1" s="1"/>
  <c r="Q1974" i="1"/>
  <c r="Q2065" i="1"/>
  <c r="R2065" i="1"/>
  <c r="S2065" i="1" s="1"/>
  <c r="T2065" i="1" s="1"/>
  <c r="Q2891" i="1"/>
  <c r="R2891" i="1"/>
  <c r="S2891" i="1" s="1"/>
  <c r="T2891" i="1" s="1"/>
  <c r="R2664" i="1"/>
  <c r="S2664" i="1" s="1"/>
  <c r="T2664" i="1" s="1"/>
  <c r="Q2664" i="1"/>
  <c r="R2920" i="1"/>
  <c r="S2920" i="1" s="1"/>
  <c r="T2920" i="1" s="1"/>
  <c r="Q2920" i="1"/>
  <c r="Q3035" i="1"/>
  <c r="R3035" i="1"/>
  <c r="S3035" i="1" s="1"/>
  <c r="T3035" i="1" s="1"/>
  <c r="R3273" i="1"/>
  <c r="S3273" i="1" s="1"/>
  <c r="T3273" i="1" s="1"/>
  <c r="Q3273" i="1"/>
  <c r="Q3267" i="1"/>
  <c r="R3267" i="1"/>
  <c r="S3267" i="1" s="1"/>
  <c r="T3267" i="1" s="1"/>
  <c r="Q3338" i="1"/>
  <c r="R3338" i="1"/>
  <c r="S3338" i="1" s="1"/>
  <c r="T3338" i="1" s="1"/>
  <c r="Q2973" i="1"/>
  <c r="R2973" i="1"/>
  <c r="S2973" i="1" s="1"/>
  <c r="T2973" i="1" s="1"/>
  <c r="Q3147" i="1"/>
  <c r="R3147" i="1"/>
  <c r="S3147" i="1" s="1"/>
  <c r="T3147" i="1" s="1"/>
  <c r="Q808" i="1"/>
  <c r="Q973" i="1"/>
  <c r="Q167" i="1"/>
  <c r="R167" i="1"/>
  <c r="S167" i="1" s="1"/>
  <c r="T167" i="1" s="1"/>
  <c r="R61" i="1"/>
  <c r="S61" i="1" s="1"/>
  <c r="T61" i="1" s="1"/>
  <c r="Q61" i="1"/>
  <c r="Q303" i="1"/>
  <c r="R303" i="1"/>
  <c r="S303" i="1" s="1"/>
  <c r="T303" i="1" s="1"/>
  <c r="R1230" i="1"/>
  <c r="S1230" i="1" s="1"/>
  <c r="T1230" i="1" s="1"/>
  <c r="Q1230" i="1"/>
  <c r="R1350" i="1"/>
  <c r="S1350" i="1" s="1"/>
  <c r="T1350" i="1" s="1"/>
  <c r="Q1350" i="1"/>
  <c r="R1286" i="1"/>
  <c r="S1286" i="1" s="1"/>
  <c r="T1286" i="1" s="1"/>
  <c r="Q1286" i="1"/>
  <c r="R1342" i="1"/>
  <c r="S1342" i="1" s="1"/>
  <c r="T1342" i="1" s="1"/>
  <c r="Q1342" i="1"/>
  <c r="Q1584" i="1"/>
  <c r="R1584" i="1"/>
  <c r="S1584" i="1" s="1"/>
  <c r="T1584" i="1" s="1"/>
  <c r="R1823" i="1"/>
  <c r="S1823" i="1" s="1"/>
  <c r="T1823" i="1" s="1"/>
  <c r="Q1823" i="1"/>
  <c r="Q2105" i="1"/>
  <c r="R2105" i="1"/>
  <c r="S2105" i="1" s="1"/>
  <c r="T2105" i="1" s="1"/>
  <c r="R2008" i="1"/>
  <c r="S2008" i="1" s="1"/>
  <c r="T2008" i="1" s="1"/>
  <c r="Q2008" i="1"/>
  <c r="Q2211" i="1"/>
  <c r="R2211" i="1"/>
  <c r="S2211" i="1" s="1"/>
  <c r="T2211" i="1" s="1"/>
  <c r="Q2137" i="1"/>
  <c r="R2137" i="1"/>
  <c r="S2137" i="1" s="1"/>
  <c r="T2137" i="1" s="1"/>
  <c r="Q2208" i="1"/>
  <c r="R2208" i="1"/>
  <c r="S2208" i="1" s="1"/>
  <c r="T2208" i="1" s="1"/>
  <c r="Q2467" i="1"/>
  <c r="R2467" i="1"/>
  <c r="S2467" i="1" s="1"/>
  <c r="T2467" i="1" s="1"/>
  <c r="Q2499" i="1"/>
  <c r="R2499" i="1"/>
  <c r="S2499" i="1" s="1"/>
  <c r="T2499" i="1" s="1"/>
  <c r="R2912" i="1"/>
  <c r="S2912" i="1" s="1"/>
  <c r="T2912" i="1" s="1"/>
  <c r="Q2912" i="1"/>
  <c r="R3217" i="1"/>
  <c r="S3217" i="1" s="1"/>
  <c r="T3217" i="1" s="1"/>
  <c r="Q3217" i="1"/>
  <c r="Q2923" i="1"/>
  <c r="R2923" i="1"/>
  <c r="S2923" i="1" s="1"/>
  <c r="T2923" i="1" s="1"/>
  <c r="Q2762" i="1"/>
  <c r="R2762" i="1"/>
  <c r="S2762" i="1" s="1"/>
  <c r="T2762" i="1" s="1"/>
  <c r="Q2377" i="1"/>
  <c r="R2377" i="1"/>
  <c r="S2377" i="1" s="1"/>
  <c r="T2377" i="1" s="1"/>
  <c r="Q2931" i="1"/>
  <c r="R2931" i="1"/>
  <c r="S2931" i="1" s="1"/>
  <c r="T2931" i="1" s="1"/>
  <c r="Q3511" i="1"/>
  <c r="R3511" i="1"/>
  <c r="S3511" i="1" s="1"/>
  <c r="T3511" i="1" s="1"/>
  <c r="R3337" i="1"/>
  <c r="S3337" i="1" s="1"/>
  <c r="T3337" i="1" s="1"/>
  <c r="Q3337" i="1"/>
  <c r="Q3136" i="1"/>
  <c r="R3136" i="1"/>
  <c r="S3136" i="1" s="1"/>
  <c r="T3136" i="1" s="1"/>
  <c r="Q3211" i="1"/>
  <c r="R3211" i="1"/>
  <c r="S3211" i="1" s="1"/>
  <c r="T3211" i="1" s="1"/>
  <c r="Q2939" i="1"/>
  <c r="R2939" i="1"/>
  <c r="S2939" i="1" s="1"/>
  <c r="T2939" i="1" s="1"/>
  <c r="Q2596" i="1"/>
  <c r="R2596" i="1"/>
  <c r="S2596" i="1" s="1"/>
  <c r="T2596" i="1" s="1"/>
  <c r="Q3202" i="1"/>
  <c r="R3202" i="1"/>
  <c r="S3202" i="1" s="1"/>
  <c r="T3202" i="1" s="1"/>
  <c r="R3178" i="1"/>
  <c r="S3178" i="1" s="1"/>
  <c r="T3178" i="1" s="1"/>
  <c r="Q3178" i="1"/>
  <c r="R1296" i="1"/>
  <c r="S1296" i="1" s="1"/>
  <c r="T1296" i="1" s="1"/>
  <c r="R170" i="1"/>
  <c r="S170" i="1" s="1"/>
  <c r="T170" i="1" s="1"/>
  <c r="Q170" i="1"/>
  <c r="Q781" i="1"/>
  <c r="R781" i="1"/>
  <c r="S781" i="1" s="1"/>
  <c r="T781" i="1" s="1"/>
  <c r="R1304" i="1"/>
  <c r="S1304" i="1" s="1"/>
  <c r="T1304" i="1" s="1"/>
  <c r="Q1304" i="1"/>
  <c r="Q181" i="1"/>
  <c r="R181" i="1"/>
  <c r="S181" i="1" s="1"/>
  <c r="T181" i="1" s="1"/>
  <c r="Q490" i="1"/>
  <c r="R490" i="1"/>
  <c r="S490" i="1" s="1"/>
  <c r="T490" i="1" s="1"/>
  <c r="Q536" i="1"/>
  <c r="R536" i="1"/>
  <c r="S536" i="1" s="1"/>
  <c r="T536" i="1" s="1"/>
  <c r="R540" i="1"/>
  <c r="S540" i="1" s="1"/>
  <c r="T540" i="1" s="1"/>
  <c r="Q540" i="1"/>
  <c r="Q936" i="1"/>
  <c r="R936" i="1"/>
  <c r="S936" i="1" s="1"/>
  <c r="T936" i="1" s="1"/>
  <c r="Q902" i="1"/>
  <c r="R902" i="1"/>
  <c r="S902" i="1" s="1"/>
  <c r="T902" i="1" s="1"/>
  <c r="R1238" i="1"/>
  <c r="S1238" i="1" s="1"/>
  <c r="T1238" i="1" s="1"/>
  <c r="Q1238" i="1"/>
  <c r="R1262" i="1"/>
  <c r="S1262" i="1" s="1"/>
  <c r="T1262" i="1" s="1"/>
  <c r="Q1262" i="1"/>
  <c r="Q1032" i="1"/>
  <c r="R1032" i="1"/>
  <c r="S1032" i="1" s="1"/>
  <c r="T1032" i="1" s="1"/>
  <c r="R1294" i="1"/>
  <c r="S1294" i="1" s="1"/>
  <c r="T1294" i="1" s="1"/>
  <c r="Q1294" i="1"/>
  <c r="R1594" i="1"/>
  <c r="S1594" i="1" s="1"/>
  <c r="T1594" i="1" s="1"/>
  <c r="Q1594" i="1"/>
  <c r="Q2002" i="1"/>
  <c r="R2002" i="1"/>
  <c r="S2002" i="1" s="1"/>
  <c r="T2002" i="1" s="1"/>
  <c r="Q2184" i="1"/>
  <c r="R2184" i="1"/>
  <c r="S2184" i="1" s="1"/>
  <c r="T2184" i="1" s="1"/>
  <c r="Q2145" i="1"/>
  <c r="R2145" i="1"/>
  <c r="S2145" i="1" s="1"/>
  <c r="T2145" i="1" s="1"/>
  <c r="R2261" i="1"/>
  <c r="S2261" i="1" s="1"/>
  <c r="T2261" i="1" s="1"/>
  <c r="Q2261" i="1"/>
  <c r="Q2417" i="1"/>
  <c r="R2417" i="1"/>
  <c r="S2417" i="1" s="1"/>
  <c r="T2417" i="1" s="1"/>
  <c r="R2466" i="1"/>
  <c r="S2466" i="1" s="1"/>
  <c r="T2466" i="1" s="1"/>
  <c r="Q2466" i="1"/>
  <c r="R2960" i="1"/>
  <c r="S2960" i="1" s="1"/>
  <c r="T2960" i="1" s="1"/>
  <c r="Q2960" i="1"/>
  <c r="R3193" i="1"/>
  <c r="S3193" i="1" s="1"/>
  <c r="T3193" i="1" s="1"/>
  <c r="Q3193" i="1"/>
  <c r="R2888" i="1"/>
  <c r="S2888" i="1" s="1"/>
  <c r="T2888" i="1" s="1"/>
  <c r="Q2888" i="1"/>
  <c r="R2704" i="1"/>
  <c r="S2704" i="1" s="1"/>
  <c r="T2704" i="1" s="1"/>
  <c r="Q2704" i="1"/>
  <c r="Q3040" i="1"/>
  <c r="R3040" i="1"/>
  <c r="S3040" i="1" s="1"/>
  <c r="T3040" i="1" s="1"/>
  <c r="R2672" i="1"/>
  <c r="S2672" i="1" s="1"/>
  <c r="T2672" i="1" s="1"/>
  <c r="Q2672" i="1"/>
  <c r="Q2987" i="1"/>
  <c r="R2987" i="1"/>
  <c r="S2987" i="1" s="1"/>
  <c r="T2987" i="1" s="1"/>
  <c r="Q2735" i="1"/>
  <c r="R2735" i="1"/>
  <c r="S2735" i="1" s="1"/>
  <c r="T2735" i="1" s="1"/>
  <c r="R2896" i="1"/>
  <c r="S2896" i="1" s="1"/>
  <c r="T2896" i="1" s="1"/>
  <c r="Q2896" i="1"/>
  <c r="R3476" i="1"/>
  <c r="S3476" i="1" s="1"/>
  <c r="T3476" i="1" s="1"/>
  <c r="Q3476" i="1"/>
  <c r="R3145" i="1"/>
  <c r="S3145" i="1" s="1"/>
  <c r="T3145" i="1" s="1"/>
  <c r="Q3145" i="1"/>
  <c r="R3313" i="1"/>
  <c r="S3313" i="1" s="1"/>
  <c r="T3313" i="1" s="1"/>
  <c r="Q3313" i="1"/>
  <c r="R1137" i="1"/>
  <c r="S1137" i="1" s="1"/>
  <c r="T1137" i="1" s="1"/>
  <c r="Q1137" i="1"/>
  <c r="R823" i="1"/>
  <c r="S823" i="1" s="1"/>
  <c r="T823" i="1" s="1"/>
  <c r="Q127" i="1"/>
  <c r="R127" i="1"/>
  <c r="S127" i="1" s="1"/>
  <c r="T127" i="1" s="1"/>
  <c r="R533" i="1"/>
  <c r="S533" i="1" s="1"/>
  <c r="T533" i="1" s="1"/>
  <c r="Q533" i="1"/>
  <c r="Q552" i="1"/>
  <c r="R552" i="1"/>
  <c r="S552" i="1" s="1"/>
  <c r="T552" i="1" s="1"/>
  <c r="Q724" i="1"/>
  <c r="R724" i="1"/>
  <c r="S724" i="1" s="1"/>
  <c r="T724" i="1" s="1"/>
  <c r="R742" i="1"/>
  <c r="S742" i="1" s="1"/>
  <c r="T742" i="1" s="1"/>
  <c r="Q742" i="1"/>
  <c r="Q658" i="1"/>
  <c r="R658" i="1"/>
  <c r="S658" i="1" s="1"/>
  <c r="T658" i="1" s="1"/>
  <c r="Q952" i="1"/>
  <c r="R952" i="1"/>
  <c r="S952" i="1" s="1"/>
  <c r="T952" i="1" s="1"/>
  <c r="Q1040" i="1"/>
  <c r="R1040" i="1"/>
  <c r="S1040" i="1" s="1"/>
  <c r="T1040" i="1" s="1"/>
  <c r="Q1496" i="1"/>
  <c r="R1496" i="1"/>
  <c r="S1496" i="1" s="1"/>
  <c r="T1496" i="1" s="1"/>
  <c r="Q1287" i="1"/>
  <c r="R1287" i="1"/>
  <c r="S1287" i="1" s="1"/>
  <c r="T1287" i="1" s="1"/>
  <c r="Q1697" i="1"/>
  <c r="R1697" i="1"/>
  <c r="S1697" i="1" s="1"/>
  <c r="T1697" i="1" s="1"/>
  <c r="Q2168" i="1"/>
  <c r="R2168" i="1"/>
  <c r="S2168" i="1" s="1"/>
  <c r="T2168" i="1" s="1"/>
  <c r="R1990" i="1"/>
  <c r="S1990" i="1" s="1"/>
  <c r="T1990" i="1" s="1"/>
  <c r="Q1990" i="1"/>
  <c r="R2031" i="1"/>
  <c r="S2031" i="1" s="1"/>
  <c r="T2031" i="1" s="1"/>
  <c r="Q2031" i="1"/>
  <c r="Q2827" i="1"/>
  <c r="R2827" i="1"/>
  <c r="S2827" i="1" s="1"/>
  <c r="T2827" i="1" s="1"/>
  <c r="R2803" i="1"/>
  <c r="S2803" i="1" s="1"/>
  <c r="T2803" i="1" s="1"/>
  <c r="Q2803" i="1"/>
  <c r="Q2899" i="1"/>
  <c r="R2899" i="1"/>
  <c r="S2899" i="1" s="1"/>
  <c r="T2899" i="1" s="1"/>
  <c r="Q2590" i="1"/>
  <c r="R2590" i="1"/>
  <c r="S2590" i="1" s="1"/>
  <c r="T2590" i="1" s="1"/>
  <c r="R3225" i="1"/>
  <c r="S3225" i="1" s="1"/>
  <c r="T3225" i="1" s="1"/>
  <c r="Q3225" i="1"/>
  <c r="Q2289" i="1"/>
  <c r="R2289" i="1"/>
  <c r="S2289" i="1" s="1"/>
  <c r="T2289" i="1" s="1"/>
  <c r="R2866" i="1"/>
  <c r="S2866" i="1" s="1"/>
  <c r="T2866" i="1" s="1"/>
  <c r="Q2866" i="1"/>
  <c r="R3024" i="1"/>
  <c r="S3024" i="1" s="1"/>
  <c r="T3024" i="1" s="1"/>
  <c r="Q3024" i="1"/>
  <c r="Q2788" i="1"/>
  <c r="R2788" i="1"/>
  <c r="S2788" i="1" s="1"/>
  <c r="T2788" i="1" s="1"/>
  <c r="Q3186" i="1"/>
  <c r="R3186" i="1"/>
  <c r="S3186" i="1" s="1"/>
  <c r="T3186" i="1" s="1"/>
  <c r="R3266" i="1"/>
  <c r="S3266" i="1" s="1"/>
  <c r="T3266" i="1" s="1"/>
  <c r="Q3266" i="1"/>
  <c r="R3345" i="1"/>
  <c r="S3345" i="1" s="1"/>
  <c r="T3345" i="1" s="1"/>
  <c r="Q3345" i="1"/>
  <c r="R1177" i="1"/>
  <c r="S1177" i="1" s="1"/>
  <c r="T1177" i="1" s="1"/>
  <c r="Q1177" i="1"/>
  <c r="R232" i="1"/>
  <c r="S232" i="1" s="1"/>
  <c r="T232" i="1" s="1"/>
  <c r="R185" i="1"/>
  <c r="S185" i="1" s="1"/>
  <c r="T185" i="1" s="1"/>
  <c r="R447" i="1"/>
  <c r="S447" i="1" s="1"/>
  <c r="T447" i="1" s="1"/>
  <c r="R569" i="1"/>
  <c r="S569" i="1" s="1"/>
  <c r="T569" i="1" s="1"/>
  <c r="Q173" i="1"/>
  <c r="R173" i="1"/>
  <c r="S173" i="1" s="1"/>
  <c r="T173" i="1" s="1"/>
  <c r="Q225" i="1"/>
  <c r="R225" i="1"/>
  <c r="S225" i="1" s="1"/>
  <c r="T225" i="1" s="1"/>
  <c r="R421" i="1"/>
  <c r="S421" i="1" s="1"/>
  <c r="T421" i="1" s="1"/>
  <c r="Q421" i="1"/>
  <c r="Q523" i="1"/>
  <c r="R523" i="1"/>
  <c r="S523" i="1" s="1"/>
  <c r="T523" i="1" s="1"/>
  <c r="R740" i="1"/>
  <c r="S740" i="1" s="1"/>
  <c r="T740" i="1" s="1"/>
  <c r="Q740" i="1"/>
  <c r="Q773" i="1"/>
  <c r="R773" i="1"/>
  <c r="S773" i="1" s="1"/>
  <c r="T773" i="1" s="1"/>
  <c r="Q912" i="1"/>
  <c r="R912" i="1"/>
  <c r="S912" i="1" s="1"/>
  <c r="T912" i="1" s="1"/>
  <c r="R919" i="1"/>
  <c r="S919" i="1" s="1"/>
  <c r="T919" i="1" s="1"/>
  <c r="Q919" i="1"/>
  <c r="Q1072" i="1"/>
  <c r="R1072" i="1"/>
  <c r="S1072" i="1" s="1"/>
  <c r="T1072" i="1" s="1"/>
  <c r="R1270" i="1"/>
  <c r="S1270" i="1" s="1"/>
  <c r="T1270" i="1" s="1"/>
  <c r="Q1270" i="1"/>
  <c r="R1171" i="1"/>
  <c r="S1171" i="1" s="1"/>
  <c r="T1171" i="1" s="1"/>
  <c r="Q1171" i="1"/>
  <c r="R1422" i="1"/>
  <c r="S1422" i="1" s="1"/>
  <c r="T1422" i="1" s="1"/>
  <c r="Q1422" i="1"/>
  <c r="Q2073" i="1"/>
  <c r="R2073" i="1"/>
  <c r="S2073" i="1" s="1"/>
  <c r="T2073" i="1" s="1"/>
  <c r="R1950" i="1"/>
  <c r="S1950" i="1" s="1"/>
  <c r="T1950" i="1" s="1"/>
  <c r="Q1950" i="1"/>
  <c r="Q2169" i="1"/>
  <c r="R2169" i="1"/>
  <c r="S2169" i="1" s="1"/>
  <c r="T2169" i="1" s="1"/>
  <c r="Q2387" i="1"/>
  <c r="R2387" i="1"/>
  <c r="S2387" i="1" s="1"/>
  <c r="T2387" i="1" s="1"/>
  <c r="Q2867" i="1"/>
  <c r="R2867" i="1"/>
  <c r="S2867" i="1" s="1"/>
  <c r="T2867" i="1" s="1"/>
  <c r="Q2465" i="1"/>
  <c r="R2465" i="1"/>
  <c r="S2465" i="1" s="1"/>
  <c r="T2465" i="1" s="1"/>
  <c r="Q2730" i="1"/>
  <c r="R2730" i="1"/>
  <c r="S2730" i="1" s="1"/>
  <c r="T2730" i="1" s="1"/>
  <c r="Q2954" i="1"/>
  <c r="R2954" i="1"/>
  <c r="S2954" i="1" s="1"/>
  <c r="T2954" i="1" s="1"/>
  <c r="Q2818" i="1"/>
  <c r="R2818" i="1"/>
  <c r="S2818" i="1" s="1"/>
  <c r="T2818" i="1" s="1"/>
  <c r="R3242" i="1"/>
  <c r="S3242" i="1" s="1"/>
  <c r="T3242" i="1" s="1"/>
  <c r="Q3242" i="1"/>
  <c r="R3305" i="1"/>
  <c r="S3305" i="1" s="1"/>
  <c r="T3305" i="1" s="1"/>
  <c r="Q3305" i="1"/>
  <c r="R3241" i="1"/>
  <c r="S3241" i="1" s="1"/>
  <c r="T3241" i="1" s="1"/>
  <c r="Q3241" i="1"/>
  <c r="R3500" i="1"/>
  <c r="S3500" i="1" s="1"/>
  <c r="T3500" i="1" s="1"/>
  <c r="Q3500" i="1"/>
  <c r="Q3115" i="1"/>
  <c r="R3115" i="1"/>
  <c r="S3115" i="1" s="1"/>
  <c r="T3115" i="1" s="1"/>
  <c r="R3185" i="1"/>
  <c r="S3185" i="1" s="1"/>
  <c r="T3185" i="1" s="1"/>
  <c r="Q3185" i="1"/>
  <c r="Q757" i="1"/>
  <c r="R757" i="1"/>
  <c r="S757" i="1" s="1"/>
  <c r="T757" i="1" s="1"/>
  <c r="R172" i="1"/>
  <c r="S172" i="1" s="1"/>
  <c r="T172" i="1" s="1"/>
  <c r="R135" i="1"/>
  <c r="S135" i="1" s="1"/>
  <c r="T135" i="1" s="1"/>
  <c r="Q135" i="1"/>
  <c r="R218" i="1"/>
  <c r="S218" i="1" s="1"/>
  <c r="T218" i="1" s="1"/>
  <c r="Q218" i="1"/>
  <c r="Q189" i="1"/>
  <c r="R189" i="1"/>
  <c r="S189" i="1" s="1"/>
  <c r="T189" i="1" s="1"/>
  <c r="R296" i="1"/>
  <c r="S296" i="1" s="1"/>
  <c r="T296" i="1" s="1"/>
  <c r="Q296" i="1"/>
  <c r="R304" i="1"/>
  <c r="S304" i="1" s="1"/>
  <c r="T304" i="1" s="1"/>
  <c r="Q304" i="1"/>
  <c r="Q484" i="1"/>
  <c r="R484" i="1"/>
  <c r="S484" i="1" s="1"/>
  <c r="T484" i="1" s="1"/>
  <c r="Q520" i="1"/>
  <c r="R520" i="1"/>
  <c r="S520" i="1" s="1"/>
  <c r="T520" i="1" s="1"/>
  <c r="Q928" i="1"/>
  <c r="R928" i="1"/>
  <c r="S928" i="1" s="1"/>
  <c r="T928" i="1" s="1"/>
  <c r="Q960" i="1"/>
  <c r="R960" i="1"/>
  <c r="S960" i="1" s="1"/>
  <c r="T960" i="1" s="1"/>
  <c r="Q920" i="1"/>
  <c r="R920" i="1"/>
  <c r="S920" i="1" s="1"/>
  <c r="T920" i="1" s="1"/>
  <c r="R1246" i="1"/>
  <c r="S1246" i="1" s="1"/>
  <c r="T1246" i="1" s="1"/>
  <c r="Q1246" i="1"/>
  <c r="R1189" i="1"/>
  <c r="S1189" i="1" s="1"/>
  <c r="T1189" i="1" s="1"/>
  <c r="Q1189" i="1"/>
  <c r="Q1214" i="1"/>
  <c r="R1214" i="1"/>
  <c r="S1214" i="1" s="1"/>
  <c r="T1214" i="1" s="1"/>
  <c r="Q1488" i="1"/>
  <c r="R1488" i="1"/>
  <c r="S1488" i="1" s="1"/>
  <c r="T1488" i="1" s="1"/>
  <c r="Q1420" i="1"/>
  <c r="R1420" i="1"/>
  <c r="S1420" i="1" s="1"/>
  <c r="T1420" i="1" s="1"/>
  <c r="Q1639" i="1"/>
  <c r="R1639" i="1"/>
  <c r="S1639" i="1" s="1"/>
  <c r="T1639" i="1" s="1"/>
  <c r="Q2089" i="1"/>
  <c r="R2089" i="1"/>
  <c r="S2089" i="1" s="1"/>
  <c r="T2089" i="1" s="1"/>
  <c r="Q2185" i="1"/>
  <c r="R2185" i="1"/>
  <c r="S2185" i="1" s="1"/>
  <c r="T2185" i="1" s="1"/>
  <c r="R2000" i="1"/>
  <c r="S2000" i="1" s="1"/>
  <c r="T2000" i="1" s="1"/>
  <c r="Q2000" i="1"/>
  <c r="R2200" i="1"/>
  <c r="S2200" i="1" s="1"/>
  <c r="T2200" i="1" s="1"/>
  <c r="Q2200" i="1"/>
  <c r="Q2241" i="1"/>
  <c r="R2241" i="1"/>
  <c r="S2241" i="1" s="1"/>
  <c r="T2241" i="1" s="1"/>
  <c r="R2824" i="1"/>
  <c r="S2824" i="1" s="1"/>
  <c r="T2824" i="1" s="1"/>
  <c r="Q2824" i="1"/>
  <c r="R3042" i="1"/>
  <c r="S3042" i="1" s="1"/>
  <c r="T3042" i="1" s="1"/>
  <c r="Q3042" i="1"/>
  <c r="Q2781" i="1"/>
  <c r="R2781" i="1"/>
  <c r="S2781" i="1" s="1"/>
  <c r="T2781" i="1" s="1"/>
  <c r="R3034" i="1"/>
  <c r="S3034" i="1" s="1"/>
  <c r="T3034" i="1" s="1"/>
  <c r="Q3034" i="1"/>
  <c r="R2880" i="1"/>
  <c r="S2880" i="1" s="1"/>
  <c r="T2880" i="1" s="1"/>
  <c r="Q2880" i="1"/>
  <c r="Q3048" i="1"/>
  <c r="R3048" i="1"/>
  <c r="S3048" i="1" s="1"/>
  <c r="T3048" i="1" s="1"/>
  <c r="R3137" i="1"/>
  <c r="S3137" i="1" s="1"/>
  <c r="T3137" i="1" s="1"/>
  <c r="Q3137" i="1"/>
  <c r="Q3280" i="1"/>
  <c r="R3280" i="1"/>
  <c r="S3280" i="1" s="1"/>
  <c r="T3280" i="1" s="1"/>
  <c r="R3468" i="1"/>
  <c r="S3468" i="1" s="1"/>
  <c r="T3468" i="1" s="1"/>
  <c r="Q3468" i="1"/>
  <c r="R3321" i="1"/>
  <c r="S3321" i="1" s="1"/>
  <c r="T3321" i="1" s="1"/>
  <c r="Q3321" i="1"/>
  <c r="R3265" i="1"/>
  <c r="S3265" i="1" s="1"/>
  <c r="T3265" i="1" s="1"/>
  <c r="Q3265" i="1"/>
  <c r="R3297" i="1"/>
  <c r="S3297" i="1" s="1"/>
  <c r="T3297" i="1" s="1"/>
  <c r="Q3297" i="1"/>
  <c r="R1131" i="1"/>
  <c r="S1131" i="1" s="1"/>
  <c r="T1131" i="1" s="1"/>
  <c r="Q1131" i="1"/>
  <c r="R75" i="1"/>
  <c r="S75" i="1" s="1"/>
  <c r="T75" i="1" s="1"/>
  <c r="Q75" i="1"/>
  <c r="Q301" i="1"/>
  <c r="R301" i="1"/>
  <c r="S301" i="1" s="1"/>
  <c r="T301" i="1" s="1"/>
  <c r="Q308" i="1"/>
  <c r="R308" i="1"/>
  <c r="S308" i="1" s="1"/>
  <c r="T308" i="1" s="1"/>
  <c r="R314" i="1"/>
  <c r="S314" i="1" s="1"/>
  <c r="T314" i="1" s="1"/>
  <c r="Q314" i="1"/>
  <c r="Q444" i="1"/>
  <c r="R444" i="1"/>
  <c r="S444" i="1" s="1"/>
  <c r="T444" i="1" s="1"/>
  <c r="R615" i="1"/>
  <c r="S615" i="1" s="1"/>
  <c r="T615" i="1" s="1"/>
  <c r="Q615" i="1"/>
  <c r="R711" i="1"/>
  <c r="S711" i="1" s="1"/>
  <c r="T711" i="1" s="1"/>
  <c r="Q711" i="1"/>
  <c r="Q944" i="1"/>
  <c r="R944" i="1"/>
  <c r="S944" i="1" s="1"/>
  <c r="T944" i="1" s="1"/>
  <c r="R1215" i="1"/>
  <c r="S1215" i="1" s="1"/>
  <c r="T1215" i="1" s="1"/>
  <c r="Q1215" i="1"/>
  <c r="R1358" i="1"/>
  <c r="S1358" i="1" s="1"/>
  <c r="T1358" i="1" s="1"/>
  <c r="Q1358" i="1"/>
  <c r="Q1576" i="1"/>
  <c r="R1576" i="1"/>
  <c r="S1576" i="1" s="1"/>
  <c r="T1576" i="1" s="1"/>
  <c r="R1845" i="1"/>
  <c r="S1845" i="1" s="1"/>
  <c r="T1845" i="1" s="1"/>
  <c r="Q1845" i="1"/>
  <c r="R1511" i="1"/>
  <c r="S1511" i="1" s="1"/>
  <c r="T1511" i="1" s="1"/>
  <c r="Q1511" i="1"/>
  <c r="Q2018" i="1"/>
  <c r="R2018" i="1"/>
  <c r="S2018" i="1" s="1"/>
  <c r="T2018" i="1" s="1"/>
  <c r="Q2153" i="1"/>
  <c r="R2153" i="1"/>
  <c r="S2153" i="1" s="1"/>
  <c r="T2153" i="1" s="1"/>
  <c r="Q2263" i="1"/>
  <c r="R2263" i="1"/>
  <c r="S2263" i="1" s="1"/>
  <c r="T2263" i="1" s="1"/>
  <c r="Q2401" i="1"/>
  <c r="R2401" i="1"/>
  <c r="S2401" i="1" s="1"/>
  <c r="T2401" i="1" s="1"/>
  <c r="Q2835" i="1"/>
  <c r="R2835" i="1"/>
  <c r="S2835" i="1" s="1"/>
  <c r="T2835" i="1" s="1"/>
  <c r="Q2875" i="1"/>
  <c r="R2875" i="1"/>
  <c r="S2875" i="1" s="1"/>
  <c r="T2875" i="1" s="1"/>
  <c r="Q2737" i="1"/>
  <c r="R2737" i="1"/>
  <c r="S2737" i="1" s="1"/>
  <c r="T2737" i="1" s="1"/>
  <c r="R2688" i="1"/>
  <c r="S2688" i="1" s="1"/>
  <c r="T2688" i="1" s="1"/>
  <c r="Q2688" i="1"/>
  <c r="Q2915" i="1"/>
  <c r="R2915" i="1"/>
  <c r="S2915" i="1" s="1"/>
  <c r="T2915" i="1" s="1"/>
  <c r="Q3219" i="1"/>
  <c r="R3219" i="1"/>
  <c r="S3219" i="1" s="1"/>
  <c r="T3219" i="1" s="1"/>
  <c r="R3329" i="1"/>
  <c r="S3329" i="1" s="1"/>
  <c r="T3329" i="1" s="1"/>
  <c r="Q3329" i="1"/>
  <c r="Q3288" i="1"/>
  <c r="R3288" i="1"/>
  <c r="S3288" i="1" s="1"/>
  <c r="T3288" i="1" s="1"/>
  <c r="Q3176" i="1"/>
  <c r="R3176" i="1"/>
  <c r="S3176" i="1" s="1"/>
  <c r="T3176" i="1" s="1"/>
  <c r="Q3256" i="1"/>
  <c r="R3256" i="1"/>
  <c r="S3256" i="1" s="1"/>
  <c r="T3256" i="1" s="1"/>
  <c r="R3353" i="1"/>
  <c r="S3353" i="1" s="1"/>
  <c r="T3353" i="1" s="1"/>
  <c r="Q3353" i="1"/>
  <c r="Q3090" i="1"/>
  <c r="R3090" i="1"/>
  <c r="S3090" i="1" s="1"/>
  <c r="T3090" i="1" s="1"/>
  <c r="Q305" i="1"/>
  <c r="R305" i="1"/>
  <c r="S305" i="1" s="1"/>
  <c r="T305" i="1" s="1"/>
  <c r="Q492" i="1"/>
  <c r="R492" i="1"/>
  <c r="S492" i="1" s="1"/>
  <c r="T492" i="1" s="1"/>
  <c r="Q716" i="1"/>
  <c r="R716" i="1"/>
  <c r="S716" i="1" s="1"/>
  <c r="T716" i="1" s="1"/>
  <c r="R843" i="1"/>
  <c r="S843" i="1" s="1"/>
  <c r="T843" i="1" s="1"/>
  <c r="Q843" i="1"/>
  <c r="Q1168" i="1"/>
  <c r="R1168" i="1"/>
  <c r="S1168" i="1" s="1"/>
  <c r="T1168" i="1" s="1"/>
  <c r="Q1475" i="1"/>
  <c r="R1475" i="1"/>
  <c r="S1475" i="1" s="1"/>
  <c r="T1475" i="1" s="1"/>
  <c r="Q1684" i="1"/>
  <c r="R1684" i="1"/>
  <c r="S1684" i="1" s="1"/>
  <c r="T1684" i="1" s="1"/>
  <c r="Q1556" i="1"/>
  <c r="R1556" i="1"/>
  <c r="S1556" i="1" s="1"/>
  <c r="T1556" i="1" s="1"/>
  <c r="Q1824" i="1"/>
  <c r="R1824" i="1"/>
  <c r="S1824" i="1" s="1"/>
  <c r="T1824" i="1" s="1"/>
  <c r="Q1961" i="1"/>
  <c r="R1961" i="1"/>
  <c r="S1961" i="1" s="1"/>
  <c r="T1961" i="1" s="1"/>
  <c r="Q2117" i="1"/>
  <c r="R2117" i="1"/>
  <c r="S2117" i="1" s="1"/>
  <c r="T2117" i="1" s="1"/>
  <c r="Q2093" i="1"/>
  <c r="R2093" i="1"/>
  <c r="S2093" i="1" s="1"/>
  <c r="T2093" i="1" s="1"/>
  <c r="Q2544" i="1"/>
  <c r="R2544" i="1"/>
  <c r="S2544" i="1" s="1"/>
  <c r="T2544" i="1" s="1"/>
  <c r="Q2967" i="1"/>
  <c r="R2967" i="1"/>
  <c r="S2967" i="1" s="1"/>
  <c r="T2967" i="1" s="1"/>
  <c r="Q2971" i="1"/>
  <c r="R2971" i="1"/>
  <c r="S2971" i="1" s="1"/>
  <c r="T2971" i="1" s="1"/>
  <c r="Q2753" i="1"/>
  <c r="R2753" i="1"/>
  <c r="S2753" i="1" s="1"/>
  <c r="T2753" i="1" s="1"/>
  <c r="Q3143" i="1"/>
  <c r="R3143" i="1"/>
  <c r="S3143" i="1" s="1"/>
  <c r="T3143" i="1" s="1"/>
  <c r="Q3531" i="1"/>
  <c r="R3531" i="1"/>
  <c r="S3531" i="1" s="1"/>
  <c r="T3531" i="1" s="1"/>
  <c r="Q54" i="1"/>
  <c r="R54" i="1"/>
  <c r="S54" i="1" s="1"/>
  <c r="T54" i="1" s="1"/>
  <c r="Q102" i="1"/>
  <c r="R102" i="1"/>
  <c r="S102" i="1" s="1"/>
  <c r="T102" i="1" s="1"/>
  <c r="Q38" i="1"/>
  <c r="R38" i="1"/>
  <c r="S38" i="1" s="1"/>
  <c r="T38" i="1" s="1"/>
  <c r="Q76" i="1"/>
  <c r="R76" i="1"/>
  <c r="S76" i="1" s="1"/>
  <c r="T76" i="1" s="1"/>
  <c r="R183" i="1"/>
  <c r="S183" i="1" s="1"/>
  <c r="T183" i="1" s="1"/>
  <c r="Q183" i="1"/>
  <c r="R291" i="1"/>
  <c r="S291" i="1" s="1"/>
  <c r="T291" i="1" s="1"/>
  <c r="Q291" i="1"/>
  <c r="Q332" i="1"/>
  <c r="R332" i="1"/>
  <c r="S332" i="1" s="1"/>
  <c r="T332" i="1" s="1"/>
  <c r="Q358" i="1"/>
  <c r="R358" i="1"/>
  <c r="S358" i="1" s="1"/>
  <c r="T358" i="1" s="1"/>
  <c r="R369" i="1"/>
  <c r="S369" i="1" s="1"/>
  <c r="T369" i="1" s="1"/>
  <c r="Q369" i="1"/>
  <c r="R427" i="1"/>
  <c r="S427" i="1" s="1"/>
  <c r="T427" i="1" s="1"/>
  <c r="Q427" i="1"/>
  <c r="Q450" i="1"/>
  <c r="R450" i="1"/>
  <c r="S450" i="1" s="1"/>
  <c r="T450" i="1" s="1"/>
  <c r="Q442" i="1"/>
  <c r="R442" i="1"/>
  <c r="S442" i="1" s="1"/>
  <c r="T442" i="1" s="1"/>
  <c r="R459" i="1"/>
  <c r="S459" i="1" s="1"/>
  <c r="T459" i="1" s="1"/>
  <c r="Q459" i="1"/>
  <c r="Q424" i="1"/>
  <c r="R424" i="1"/>
  <c r="S424" i="1" s="1"/>
  <c r="T424" i="1" s="1"/>
  <c r="Q582" i="1"/>
  <c r="R582" i="1"/>
  <c r="S582" i="1" s="1"/>
  <c r="T582" i="1" s="1"/>
  <c r="Q592" i="1"/>
  <c r="R592" i="1"/>
  <c r="S592" i="1" s="1"/>
  <c r="T592" i="1" s="1"/>
  <c r="Q604" i="1"/>
  <c r="R604" i="1"/>
  <c r="S604" i="1" s="1"/>
  <c r="T604" i="1" s="1"/>
  <c r="Q634" i="1"/>
  <c r="R634" i="1"/>
  <c r="S634" i="1" s="1"/>
  <c r="T634" i="1" s="1"/>
  <c r="Q551" i="1"/>
  <c r="R551" i="1"/>
  <c r="S551" i="1" s="1"/>
  <c r="T551" i="1" s="1"/>
  <c r="Q640" i="1"/>
  <c r="R640" i="1"/>
  <c r="S640" i="1" s="1"/>
  <c r="T640" i="1" s="1"/>
  <c r="Q771" i="1"/>
  <c r="R771" i="1"/>
  <c r="S771" i="1" s="1"/>
  <c r="T771" i="1" s="1"/>
  <c r="R851" i="1"/>
  <c r="S851" i="1" s="1"/>
  <c r="T851" i="1" s="1"/>
  <c r="Q851" i="1"/>
  <c r="Q786" i="1"/>
  <c r="R786" i="1"/>
  <c r="S786" i="1" s="1"/>
  <c r="T786" i="1" s="1"/>
  <c r="Q833" i="1"/>
  <c r="R833" i="1"/>
  <c r="S833" i="1" s="1"/>
  <c r="T833" i="1" s="1"/>
  <c r="Q956" i="1"/>
  <c r="R956" i="1"/>
  <c r="S956" i="1" s="1"/>
  <c r="T956" i="1" s="1"/>
  <c r="Q914" i="1"/>
  <c r="R914" i="1"/>
  <c r="S914" i="1" s="1"/>
  <c r="T914" i="1" s="1"/>
  <c r="Q972" i="1"/>
  <c r="R972" i="1"/>
  <c r="S972" i="1" s="1"/>
  <c r="T972" i="1" s="1"/>
  <c r="Q841" i="1"/>
  <c r="R841" i="1"/>
  <c r="S841" i="1" s="1"/>
  <c r="T841" i="1" s="1"/>
  <c r="Q898" i="1"/>
  <c r="R898" i="1"/>
  <c r="S898" i="1" s="1"/>
  <c r="T898" i="1" s="1"/>
  <c r="Q1126" i="1"/>
  <c r="R1126" i="1"/>
  <c r="S1126" i="1" s="1"/>
  <c r="T1126" i="1" s="1"/>
  <c r="Q1105" i="1"/>
  <c r="R1105" i="1"/>
  <c r="S1105" i="1" s="1"/>
  <c r="T1105" i="1" s="1"/>
  <c r="Q1166" i="1"/>
  <c r="R1166" i="1"/>
  <c r="S1166" i="1" s="1"/>
  <c r="T1166" i="1" s="1"/>
  <c r="Q1259" i="1"/>
  <c r="R1259" i="1"/>
  <c r="S1259" i="1" s="1"/>
  <c r="T1259" i="1" s="1"/>
  <c r="Q1323" i="1"/>
  <c r="R1323" i="1"/>
  <c r="S1323" i="1" s="1"/>
  <c r="T1323" i="1" s="1"/>
  <c r="R1392" i="1"/>
  <c r="S1392" i="1" s="1"/>
  <c r="T1392" i="1" s="1"/>
  <c r="Q1392" i="1"/>
  <c r="Q1245" i="1"/>
  <c r="R1245" i="1"/>
  <c r="S1245" i="1" s="1"/>
  <c r="T1245" i="1" s="1"/>
  <c r="Q1459" i="1"/>
  <c r="R1459" i="1"/>
  <c r="S1459" i="1" s="1"/>
  <c r="T1459" i="1" s="1"/>
  <c r="Q1373" i="1"/>
  <c r="R1373" i="1"/>
  <c r="S1373" i="1" s="1"/>
  <c r="T1373" i="1" s="1"/>
  <c r="Q1441" i="1"/>
  <c r="R1441" i="1"/>
  <c r="S1441" i="1" s="1"/>
  <c r="T1441" i="1" s="1"/>
  <c r="Q1184" i="1"/>
  <c r="R1184" i="1"/>
  <c r="S1184" i="1" s="1"/>
  <c r="T1184" i="1" s="1"/>
  <c r="Q1500" i="1"/>
  <c r="R1500" i="1"/>
  <c r="S1500" i="1" s="1"/>
  <c r="T1500" i="1" s="1"/>
  <c r="Q1564" i="1"/>
  <c r="R1564" i="1"/>
  <c r="S1564" i="1" s="1"/>
  <c r="T1564" i="1" s="1"/>
  <c r="R1384" i="1"/>
  <c r="S1384" i="1" s="1"/>
  <c r="T1384" i="1" s="1"/>
  <c r="Q1384" i="1"/>
  <c r="Q1580" i="1"/>
  <c r="R1580" i="1"/>
  <c r="S1580" i="1" s="1"/>
  <c r="T1580" i="1" s="1"/>
  <c r="Q1850" i="1"/>
  <c r="R1850" i="1"/>
  <c r="S1850" i="1" s="1"/>
  <c r="T1850" i="1" s="1"/>
  <c r="R1893" i="1"/>
  <c r="S1893" i="1" s="1"/>
  <c r="T1893" i="1" s="1"/>
  <c r="Q1893" i="1"/>
  <c r="Q1840" i="1"/>
  <c r="R1840" i="1"/>
  <c r="S1840" i="1" s="1"/>
  <c r="T1840" i="1" s="1"/>
  <c r="R1768" i="1"/>
  <c r="S1768" i="1" s="1"/>
  <c r="T1768" i="1" s="1"/>
  <c r="Q1768" i="1"/>
  <c r="Q1921" i="1"/>
  <c r="R1921" i="1"/>
  <c r="S1921" i="1" s="1"/>
  <c r="T1921" i="1" s="1"/>
  <c r="Q1985" i="1"/>
  <c r="R1985" i="1"/>
  <c r="S1985" i="1" s="1"/>
  <c r="T1985" i="1" s="1"/>
  <c r="Q1963" i="1"/>
  <c r="R1963" i="1"/>
  <c r="S1963" i="1" s="1"/>
  <c r="T1963" i="1" s="1"/>
  <c r="Q1900" i="1"/>
  <c r="R1900" i="1"/>
  <c r="S1900" i="1" s="1"/>
  <c r="T1900" i="1" s="1"/>
  <c r="Q1967" i="1"/>
  <c r="R1967" i="1"/>
  <c r="S1967" i="1" s="1"/>
  <c r="T1967" i="1" s="1"/>
  <c r="R1800" i="1"/>
  <c r="S1800" i="1" s="1"/>
  <c r="T1800" i="1" s="1"/>
  <c r="Q1800" i="1"/>
  <c r="Q1821" i="1"/>
  <c r="R1821" i="1"/>
  <c r="S1821" i="1" s="1"/>
  <c r="T1821" i="1" s="1"/>
  <c r="Q2125" i="1"/>
  <c r="R2125" i="1"/>
  <c r="S2125" i="1" s="1"/>
  <c r="T2125" i="1" s="1"/>
  <c r="Q2280" i="1"/>
  <c r="R2280" i="1"/>
  <c r="S2280" i="1" s="1"/>
  <c r="T2280" i="1" s="1"/>
  <c r="Q2149" i="1"/>
  <c r="R2149" i="1"/>
  <c r="S2149" i="1" s="1"/>
  <c r="T2149" i="1" s="1"/>
  <c r="Q2365" i="1"/>
  <c r="R2365" i="1"/>
  <c r="S2365" i="1" s="1"/>
  <c r="T2365" i="1" s="1"/>
  <c r="Q2429" i="1"/>
  <c r="R2429" i="1"/>
  <c r="S2429" i="1" s="1"/>
  <c r="T2429" i="1" s="1"/>
  <c r="R2487" i="1"/>
  <c r="S2487" i="1" s="1"/>
  <c r="T2487" i="1" s="1"/>
  <c r="Q2487" i="1"/>
  <c r="R2503" i="1"/>
  <c r="S2503" i="1" s="1"/>
  <c r="T2503" i="1" s="1"/>
  <c r="Q2503" i="1"/>
  <c r="Q2357" i="1"/>
  <c r="R2357" i="1"/>
  <c r="S2357" i="1" s="1"/>
  <c r="T2357" i="1" s="1"/>
  <c r="Q2421" i="1"/>
  <c r="R2421" i="1"/>
  <c r="S2421" i="1" s="1"/>
  <c r="T2421" i="1" s="1"/>
  <c r="Q2718" i="1"/>
  <c r="R2718" i="1"/>
  <c r="S2718" i="1" s="1"/>
  <c r="T2718" i="1" s="1"/>
  <c r="Q2260" i="1"/>
  <c r="R2260" i="1"/>
  <c r="S2260" i="1" s="1"/>
  <c r="T2260" i="1" s="1"/>
  <c r="Q2469" i="1"/>
  <c r="R2469" i="1"/>
  <c r="S2469" i="1" s="1"/>
  <c r="T2469" i="1" s="1"/>
  <c r="Q2686" i="1"/>
  <c r="R2686" i="1"/>
  <c r="S2686" i="1" s="1"/>
  <c r="T2686" i="1" s="1"/>
  <c r="Q2698" i="1"/>
  <c r="R2698" i="1"/>
  <c r="S2698" i="1" s="1"/>
  <c r="T2698" i="1" s="1"/>
  <c r="Q2806" i="1"/>
  <c r="R2806" i="1"/>
  <c r="S2806" i="1" s="1"/>
  <c r="T2806" i="1" s="1"/>
  <c r="Q3001" i="1"/>
  <c r="R3001" i="1"/>
  <c r="S3001" i="1" s="1"/>
  <c r="T3001" i="1" s="1"/>
  <c r="Q2607" i="1"/>
  <c r="R2607" i="1"/>
  <c r="S2607" i="1" s="1"/>
  <c r="T2607" i="1" s="1"/>
  <c r="Q2641" i="1"/>
  <c r="R2641" i="1"/>
  <c r="S2641" i="1" s="1"/>
  <c r="T2641" i="1" s="1"/>
  <c r="Q2746" i="1"/>
  <c r="R2746" i="1"/>
  <c r="S2746" i="1" s="1"/>
  <c r="T2746" i="1" s="1"/>
  <c r="Q2831" i="1"/>
  <c r="R2831" i="1"/>
  <c r="S2831" i="1" s="1"/>
  <c r="T2831" i="1" s="1"/>
  <c r="Q2863" i="1"/>
  <c r="R2863" i="1"/>
  <c r="S2863" i="1" s="1"/>
  <c r="T2863" i="1" s="1"/>
  <c r="Q2895" i="1"/>
  <c r="R2895" i="1"/>
  <c r="S2895" i="1" s="1"/>
  <c r="T2895" i="1" s="1"/>
  <c r="Q2947" i="1"/>
  <c r="R2947" i="1"/>
  <c r="S2947" i="1" s="1"/>
  <c r="T2947" i="1" s="1"/>
  <c r="Q2995" i="1"/>
  <c r="R2995" i="1"/>
  <c r="S2995" i="1" s="1"/>
  <c r="T2995" i="1" s="1"/>
  <c r="Q2999" i="1"/>
  <c r="R2999" i="1"/>
  <c r="S2999" i="1" s="1"/>
  <c r="T2999" i="1" s="1"/>
  <c r="Q2785" i="1"/>
  <c r="R2785" i="1"/>
  <c r="S2785" i="1" s="1"/>
  <c r="T2785" i="1" s="1"/>
  <c r="Q2871" i="1"/>
  <c r="R2871" i="1"/>
  <c r="S2871" i="1" s="1"/>
  <c r="T2871" i="1" s="1"/>
  <c r="Q3009" i="1"/>
  <c r="R3009" i="1"/>
  <c r="S3009" i="1" s="1"/>
  <c r="T3009" i="1" s="1"/>
  <c r="Q2846" i="1"/>
  <c r="R2846" i="1"/>
  <c r="S2846" i="1" s="1"/>
  <c r="T2846" i="1" s="1"/>
  <c r="Q3487" i="1"/>
  <c r="R3487" i="1"/>
  <c r="S3487" i="1" s="1"/>
  <c r="T3487" i="1" s="1"/>
  <c r="Q3407" i="1"/>
  <c r="R3407" i="1"/>
  <c r="S3407" i="1" s="1"/>
  <c r="T3407" i="1" s="1"/>
  <c r="Q3175" i="1"/>
  <c r="R3175" i="1"/>
  <c r="S3175" i="1" s="1"/>
  <c r="T3175" i="1" s="1"/>
  <c r="R3514" i="1"/>
  <c r="S3514" i="1" s="1"/>
  <c r="T3514" i="1" s="1"/>
  <c r="Q3514" i="1"/>
  <c r="Q3564" i="1"/>
  <c r="R3564" i="1"/>
  <c r="S3564" i="1" s="1"/>
  <c r="T3564" i="1" s="1"/>
  <c r="Q2879" i="1"/>
  <c r="R2879" i="1"/>
  <c r="S2879" i="1" s="1"/>
  <c r="T2879" i="1" s="1"/>
  <c r="Q3255" i="1"/>
  <c r="R3255" i="1"/>
  <c r="S3255" i="1" s="1"/>
  <c r="T3255" i="1" s="1"/>
  <c r="R3455" i="1"/>
  <c r="S3455" i="1" s="1"/>
  <c r="T3455" i="1" s="1"/>
  <c r="Q3455" i="1"/>
  <c r="R3508" i="1"/>
  <c r="S3508" i="1" s="1"/>
  <c r="T3508" i="1" s="1"/>
  <c r="Q3508" i="1"/>
  <c r="Q3548" i="1"/>
  <c r="R3548" i="1"/>
  <c r="S3548" i="1" s="1"/>
  <c r="T3548" i="1" s="1"/>
  <c r="Q3103" i="1"/>
  <c r="R3103" i="1"/>
  <c r="S3103" i="1" s="1"/>
  <c r="T3103" i="1" s="1"/>
  <c r="Q3495" i="1"/>
  <c r="R3495" i="1"/>
  <c r="S3495" i="1" s="1"/>
  <c r="T3495" i="1" s="1"/>
  <c r="Q3247" i="1"/>
  <c r="R3247" i="1"/>
  <c r="S3247" i="1" s="1"/>
  <c r="T3247" i="1" s="1"/>
  <c r="Q3459" i="1"/>
  <c r="R3459" i="1"/>
  <c r="S3459" i="1" s="1"/>
  <c r="T3459" i="1" s="1"/>
  <c r="R3470" i="1"/>
  <c r="S3470" i="1" s="1"/>
  <c r="T3470" i="1" s="1"/>
  <c r="Q3470" i="1"/>
  <c r="Q348" i="1"/>
  <c r="R348" i="1"/>
  <c r="S348" i="1" s="1"/>
  <c r="T348" i="1" s="1"/>
  <c r="R419" i="1"/>
  <c r="S419" i="1" s="1"/>
  <c r="T419" i="1" s="1"/>
  <c r="Q419" i="1"/>
  <c r="Q392" i="1"/>
  <c r="R392" i="1"/>
  <c r="S392" i="1" s="1"/>
  <c r="T392" i="1" s="1"/>
  <c r="R1379" i="1"/>
  <c r="S1379" i="1" s="1"/>
  <c r="T1379" i="1" s="1"/>
  <c r="Q1379" i="1"/>
  <c r="Q1492" i="1"/>
  <c r="R1492" i="1"/>
  <c r="S1492" i="1" s="1"/>
  <c r="T1492" i="1" s="1"/>
  <c r="R1848" i="1"/>
  <c r="S1848" i="1" s="1"/>
  <c r="T1848" i="1" s="1"/>
  <c r="Q1848" i="1"/>
  <c r="Q1947" i="1"/>
  <c r="R1947" i="1"/>
  <c r="S1947" i="1" s="1"/>
  <c r="T1947" i="1" s="1"/>
  <c r="Q3199" i="1"/>
  <c r="R3199" i="1"/>
  <c r="S3199" i="1" s="1"/>
  <c r="T3199" i="1" s="1"/>
  <c r="Q70" i="1"/>
  <c r="R70" i="1"/>
  <c r="S70" i="1" s="1"/>
  <c r="T70" i="1" s="1"/>
  <c r="Q90" i="1"/>
  <c r="R90" i="1"/>
  <c r="S90" i="1" s="1"/>
  <c r="T90" i="1" s="1"/>
  <c r="Q96" i="1"/>
  <c r="R96" i="1"/>
  <c r="S96" i="1" s="1"/>
  <c r="T96" i="1" s="1"/>
  <c r="Q112" i="1"/>
  <c r="R112" i="1"/>
  <c r="S112" i="1" s="1"/>
  <c r="T112" i="1" s="1"/>
  <c r="Q94" i="1"/>
  <c r="R94" i="1"/>
  <c r="S94" i="1" s="1"/>
  <c r="T94" i="1" s="1"/>
  <c r="Q104" i="1"/>
  <c r="R104" i="1"/>
  <c r="S104" i="1" s="1"/>
  <c r="T104" i="1" s="1"/>
  <c r="Q193" i="1"/>
  <c r="R193" i="1"/>
  <c r="S193" i="1" s="1"/>
  <c r="T193" i="1" s="1"/>
  <c r="R267" i="1"/>
  <c r="S267" i="1" s="1"/>
  <c r="T267" i="1" s="1"/>
  <c r="Q267" i="1"/>
  <c r="R299" i="1"/>
  <c r="S299" i="1" s="1"/>
  <c r="T299" i="1" s="1"/>
  <c r="Q299" i="1"/>
  <c r="Q344" i="1"/>
  <c r="R344" i="1"/>
  <c r="S344" i="1" s="1"/>
  <c r="T344" i="1" s="1"/>
  <c r="Q356" i="1"/>
  <c r="R356" i="1"/>
  <c r="S356" i="1" s="1"/>
  <c r="T356" i="1" s="1"/>
  <c r="Q350" i="1"/>
  <c r="R350" i="1"/>
  <c r="S350" i="1" s="1"/>
  <c r="T350" i="1" s="1"/>
  <c r="R435" i="1"/>
  <c r="S435" i="1" s="1"/>
  <c r="T435" i="1" s="1"/>
  <c r="Q435" i="1"/>
  <c r="R456" i="1"/>
  <c r="S456" i="1" s="1"/>
  <c r="T456" i="1" s="1"/>
  <c r="Q456" i="1"/>
  <c r="Q346" i="1"/>
  <c r="R346" i="1"/>
  <c r="S346" i="1" s="1"/>
  <c r="T346" i="1" s="1"/>
  <c r="R461" i="1"/>
  <c r="S461" i="1" s="1"/>
  <c r="T461" i="1" s="1"/>
  <c r="Q461" i="1"/>
  <c r="R494" i="1"/>
  <c r="S494" i="1" s="1"/>
  <c r="T494" i="1" s="1"/>
  <c r="Q494" i="1"/>
  <c r="Q363" i="1"/>
  <c r="R363" i="1"/>
  <c r="S363" i="1" s="1"/>
  <c r="T363" i="1" s="1"/>
  <c r="Q527" i="1"/>
  <c r="R527" i="1"/>
  <c r="S527" i="1" s="1"/>
  <c r="T527" i="1" s="1"/>
  <c r="Q606" i="1"/>
  <c r="R606" i="1"/>
  <c r="S606" i="1" s="1"/>
  <c r="T606" i="1" s="1"/>
  <c r="Q626" i="1"/>
  <c r="R626" i="1"/>
  <c r="S626" i="1" s="1"/>
  <c r="T626" i="1" s="1"/>
  <c r="Q630" i="1"/>
  <c r="R630" i="1"/>
  <c r="S630" i="1" s="1"/>
  <c r="T630" i="1" s="1"/>
  <c r="Q596" i="1"/>
  <c r="R596" i="1"/>
  <c r="S596" i="1" s="1"/>
  <c r="T596" i="1" s="1"/>
  <c r="R684" i="1"/>
  <c r="S684" i="1" s="1"/>
  <c r="T684" i="1" s="1"/>
  <c r="Q684" i="1"/>
  <c r="Q725" i="1"/>
  <c r="R725" i="1"/>
  <c r="S725" i="1" s="1"/>
  <c r="T725" i="1" s="1"/>
  <c r="Q779" i="1"/>
  <c r="R779" i="1"/>
  <c r="S779" i="1" s="1"/>
  <c r="T779" i="1" s="1"/>
  <c r="Q811" i="1"/>
  <c r="R811" i="1"/>
  <c r="S811" i="1" s="1"/>
  <c r="T811" i="1" s="1"/>
  <c r="R859" i="1"/>
  <c r="S859" i="1" s="1"/>
  <c r="T859" i="1" s="1"/>
  <c r="Q859" i="1"/>
  <c r="Q737" i="1"/>
  <c r="R737" i="1"/>
  <c r="S737" i="1" s="1"/>
  <c r="T737" i="1" s="1"/>
  <c r="Q794" i="1"/>
  <c r="R794" i="1"/>
  <c r="S794" i="1" s="1"/>
  <c r="T794" i="1" s="1"/>
  <c r="Q874" i="1"/>
  <c r="R874" i="1"/>
  <c r="S874" i="1" s="1"/>
  <c r="T874" i="1" s="1"/>
  <c r="Q948" i="1"/>
  <c r="R948" i="1"/>
  <c r="S948" i="1" s="1"/>
  <c r="T948" i="1" s="1"/>
  <c r="R1002" i="1"/>
  <c r="S1002" i="1" s="1"/>
  <c r="T1002" i="1" s="1"/>
  <c r="Q1002" i="1"/>
  <c r="Q1150" i="1"/>
  <c r="R1150" i="1"/>
  <c r="S1150" i="1" s="1"/>
  <c r="T1150" i="1" s="1"/>
  <c r="Q1198" i="1"/>
  <c r="R1198" i="1"/>
  <c r="S1198" i="1" s="1"/>
  <c r="T1198" i="1" s="1"/>
  <c r="Q1120" i="1"/>
  <c r="R1120" i="1"/>
  <c r="S1120" i="1" s="1"/>
  <c r="T1120" i="1" s="1"/>
  <c r="Q1192" i="1"/>
  <c r="R1192" i="1"/>
  <c r="S1192" i="1" s="1"/>
  <c r="T1192" i="1" s="1"/>
  <c r="Q1085" i="1"/>
  <c r="R1085" i="1"/>
  <c r="S1085" i="1" s="1"/>
  <c r="T1085" i="1" s="1"/>
  <c r="Q1219" i="1"/>
  <c r="R1219" i="1"/>
  <c r="S1219" i="1" s="1"/>
  <c r="T1219" i="1" s="1"/>
  <c r="Q1283" i="1"/>
  <c r="R1283" i="1"/>
  <c r="S1283" i="1" s="1"/>
  <c r="T1283" i="1" s="1"/>
  <c r="R1355" i="1"/>
  <c r="S1355" i="1" s="1"/>
  <c r="T1355" i="1" s="1"/>
  <c r="Q1355" i="1"/>
  <c r="R1387" i="1"/>
  <c r="S1387" i="1" s="1"/>
  <c r="T1387" i="1" s="1"/>
  <c r="Q1387" i="1"/>
  <c r="Q1317" i="1"/>
  <c r="R1317" i="1"/>
  <c r="S1317" i="1" s="1"/>
  <c r="T1317" i="1" s="1"/>
  <c r="Q1136" i="1"/>
  <c r="R1136" i="1"/>
  <c r="S1136" i="1" s="1"/>
  <c r="T1136" i="1" s="1"/>
  <c r="Q1237" i="1"/>
  <c r="R1237" i="1"/>
  <c r="S1237" i="1" s="1"/>
  <c r="T1237" i="1" s="1"/>
  <c r="Q1433" i="1"/>
  <c r="R1433" i="1"/>
  <c r="S1433" i="1" s="1"/>
  <c r="T1433" i="1" s="1"/>
  <c r="Q1253" i="1"/>
  <c r="R1253" i="1"/>
  <c r="S1253" i="1" s="1"/>
  <c r="T1253" i="1" s="1"/>
  <c r="R1583" i="1"/>
  <c r="S1583" i="1" s="1"/>
  <c r="T1583" i="1" s="1"/>
  <c r="Q1583" i="1"/>
  <c r="Q1229" i="1"/>
  <c r="R1229" i="1"/>
  <c r="S1229" i="1" s="1"/>
  <c r="T1229" i="1" s="1"/>
  <c r="Q1413" i="1"/>
  <c r="R1413" i="1"/>
  <c r="S1413" i="1" s="1"/>
  <c r="T1413" i="1" s="1"/>
  <c r="Q1607" i="1"/>
  <c r="R1607" i="1"/>
  <c r="S1607" i="1" s="1"/>
  <c r="T1607" i="1" s="1"/>
  <c r="Q1623" i="1"/>
  <c r="R1623" i="1"/>
  <c r="S1623" i="1" s="1"/>
  <c r="T1623" i="1" s="1"/>
  <c r="R1591" i="1"/>
  <c r="S1591" i="1" s="1"/>
  <c r="T1591" i="1" s="1"/>
  <c r="Q1591" i="1"/>
  <c r="R1599" i="1"/>
  <c r="S1599" i="1" s="1"/>
  <c r="T1599" i="1" s="1"/>
  <c r="Q1599" i="1"/>
  <c r="Q1397" i="1"/>
  <c r="R1397" i="1"/>
  <c r="S1397" i="1" s="1"/>
  <c r="T1397" i="1" s="1"/>
  <c r="Q1449" i="1"/>
  <c r="R1449" i="1"/>
  <c r="S1449" i="1" s="1"/>
  <c r="T1449" i="1" s="1"/>
  <c r="Q1540" i="1"/>
  <c r="R1540" i="1"/>
  <c r="S1540" i="1" s="1"/>
  <c r="T1540" i="1" s="1"/>
  <c r="Q1690" i="1"/>
  <c r="R1690" i="1"/>
  <c r="S1690" i="1" s="1"/>
  <c r="T1690" i="1" s="1"/>
  <c r="Q1709" i="1"/>
  <c r="R1709" i="1"/>
  <c r="S1709" i="1" s="1"/>
  <c r="T1709" i="1" s="1"/>
  <c r="Q1945" i="1"/>
  <c r="R1945" i="1"/>
  <c r="S1945" i="1" s="1"/>
  <c r="T1945" i="1" s="1"/>
  <c r="Q1635" i="1"/>
  <c r="R1635" i="1"/>
  <c r="S1635" i="1" s="1"/>
  <c r="T1635" i="1" s="1"/>
  <c r="R1885" i="1"/>
  <c r="S1885" i="1" s="1"/>
  <c r="T1885" i="1" s="1"/>
  <c r="Q1885" i="1"/>
  <c r="Q1971" i="1"/>
  <c r="R1971" i="1"/>
  <c r="S1971" i="1" s="1"/>
  <c r="T1971" i="1" s="1"/>
  <c r="Q2045" i="1"/>
  <c r="R2045" i="1"/>
  <c r="S2045" i="1" s="1"/>
  <c r="T2045" i="1" s="1"/>
  <c r="Q2109" i="1"/>
  <c r="R2109" i="1"/>
  <c r="S2109" i="1" s="1"/>
  <c r="T2109" i="1" s="1"/>
  <c r="Q2053" i="1"/>
  <c r="R2053" i="1"/>
  <c r="S2053" i="1" s="1"/>
  <c r="T2053" i="1" s="1"/>
  <c r="Q2133" i="1"/>
  <c r="R2133" i="1"/>
  <c r="S2133" i="1" s="1"/>
  <c r="T2133" i="1" s="1"/>
  <c r="Q2229" i="1"/>
  <c r="R2229" i="1"/>
  <c r="S2229" i="1" s="1"/>
  <c r="T2229" i="1" s="1"/>
  <c r="R2199" i="1"/>
  <c r="S2199" i="1" s="1"/>
  <c r="T2199" i="1" s="1"/>
  <c r="Q2199" i="1"/>
  <c r="R2215" i="1"/>
  <c r="S2215" i="1" s="1"/>
  <c r="T2215" i="1" s="1"/>
  <c r="Q2215" i="1"/>
  <c r="Q2520" i="1"/>
  <c r="R2520" i="1"/>
  <c r="S2520" i="1" s="1"/>
  <c r="T2520" i="1" s="1"/>
  <c r="Q2616" i="1"/>
  <c r="R2616" i="1"/>
  <c r="S2616" i="1" s="1"/>
  <c r="T2616" i="1" s="1"/>
  <c r="Q2461" i="1"/>
  <c r="R2461" i="1"/>
  <c r="S2461" i="1" s="1"/>
  <c r="T2461" i="1" s="1"/>
  <c r="Q2611" i="1"/>
  <c r="R2611" i="1"/>
  <c r="S2611" i="1" s="1"/>
  <c r="T2611" i="1" s="1"/>
  <c r="R2766" i="1"/>
  <c r="S2766" i="1" s="1"/>
  <c r="T2766" i="1" s="1"/>
  <c r="Q2766" i="1"/>
  <c r="Q2758" i="1"/>
  <c r="R2758" i="1"/>
  <c r="S2758" i="1" s="1"/>
  <c r="T2758" i="1" s="1"/>
  <c r="Q2221" i="1"/>
  <c r="R2221" i="1"/>
  <c r="S2221" i="1" s="1"/>
  <c r="T2221" i="1" s="1"/>
  <c r="Q2657" i="1"/>
  <c r="R2657" i="1"/>
  <c r="S2657" i="1" s="1"/>
  <c r="T2657" i="1" s="1"/>
  <c r="Q2797" i="1"/>
  <c r="R2797" i="1"/>
  <c r="S2797" i="1" s="1"/>
  <c r="T2797" i="1" s="1"/>
  <c r="Q2778" i="1"/>
  <c r="R2778" i="1"/>
  <c r="S2778" i="1" s="1"/>
  <c r="T2778" i="1" s="1"/>
  <c r="Q2977" i="1"/>
  <c r="R2977" i="1"/>
  <c r="S2977" i="1" s="1"/>
  <c r="T2977" i="1" s="1"/>
  <c r="Q2969" i="1"/>
  <c r="R2969" i="1"/>
  <c r="S2969" i="1" s="1"/>
  <c r="T2969" i="1" s="1"/>
  <c r="Q2801" i="1"/>
  <c r="R2801" i="1"/>
  <c r="S2801" i="1" s="1"/>
  <c r="T2801" i="1" s="1"/>
  <c r="Q3031" i="1"/>
  <c r="R3031" i="1"/>
  <c r="S3031" i="1" s="1"/>
  <c r="T3031" i="1" s="1"/>
  <c r="Q3263" i="1"/>
  <c r="R3263" i="1"/>
  <c r="S3263" i="1" s="1"/>
  <c r="T3263" i="1" s="1"/>
  <c r="Q3303" i="1"/>
  <c r="R3303" i="1"/>
  <c r="S3303" i="1" s="1"/>
  <c r="T3303" i="1" s="1"/>
  <c r="Q3215" i="1"/>
  <c r="R3215" i="1"/>
  <c r="S3215" i="1" s="1"/>
  <c r="T3215" i="1" s="1"/>
  <c r="Q3279" i="1"/>
  <c r="R3279" i="1"/>
  <c r="S3279" i="1" s="1"/>
  <c r="T3279" i="1" s="1"/>
  <c r="Q3159" i="1"/>
  <c r="R3159" i="1"/>
  <c r="S3159" i="1" s="1"/>
  <c r="T3159" i="1" s="1"/>
  <c r="Q3556" i="1"/>
  <c r="R3556" i="1"/>
  <c r="S3556" i="1" s="1"/>
  <c r="T3556" i="1" s="1"/>
  <c r="Q3047" i="1"/>
  <c r="R3047" i="1"/>
  <c r="S3047" i="1" s="1"/>
  <c r="T3047" i="1" s="1"/>
  <c r="Q3207" i="1"/>
  <c r="R3207" i="1"/>
  <c r="S3207" i="1" s="1"/>
  <c r="T3207" i="1" s="1"/>
  <c r="R3367" i="1"/>
  <c r="S3367" i="1" s="1"/>
  <c r="T3367" i="1" s="1"/>
  <c r="Q3367" i="1"/>
  <c r="Q3412" i="1"/>
  <c r="R3412" i="1"/>
  <c r="S3412" i="1" s="1"/>
  <c r="T3412" i="1" s="1"/>
  <c r="Q3534" i="1"/>
  <c r="R3534" i="1"/>
  <c r="S3534" i="1" s="1"/>
  <c r="T3534" i="1" s="1"/>
  <c r="Q3546" i="1"/>
  <c r="R3546" i="1"/>
  <c r="S3546" i="1" s="1"/>
  <c r="T3546" i="1" s="1"/>
  <c r="Q3562" i="1"/>
  <c r="R3562" i="1"/>
  <c r="S3562" i="1" s="1"/>
  <c r="T3562" i="1" s="1"/>
  <c r="Q3127" i="1"/>
  <c r="R3127" i="1"/>
  <c r="S3127" i="1" s="1"/>
  <c r="T3127" i="1" s="1"/>
  <c r="Q3191" i="1"/>
  <c r="R3191" i="1"/>
  <c r="S3191" i="1" s="1"/>
  <c r="T3191" i="1" s="1"/>
  <c r="Q3223" i="1"/>
  <c r="R3223" i="1"/>
  <c r="S3223" i="1" s="1"/>
  <c r="T3223" i="1" s="1"/>
  <c r="Q82" i="1"/>
  <c r="R82" i="1"/>
  <c r="S82" i="1" s="1"/>
  <c r="T82" i="1" s="1"/>
  <c r="Q408" i="1"/>
  <c r="R408" i="1"/>
  <c r="S408" i="1" s="1"/>
  <c r="T408" i="1" s="1"/>
  <c r="Q761" i="1"/>
  <c r="R761" i="1"/>
  <c r="S761" i="1" s="1"/>
  <c r="T761" i="1" s="1"/>
  <c r="Q803" i="1"/>
  <c r="R803" i="1"/>
  <c r="S803" i="1" s="1"/>
  <c r="T803" i="1" s="1"/>
  <c r="Q1204" i="1"/>
  <c r="R1204" i="1"/>
  <c r="S1204" i="1" s="1"/>
  <c r="T1204" i="1" s="1"/>
  <c r="Q1235" i="1"/>
  <c r="R1235" i="1"/>
  <c r="S1235" i="1" s="1"/>
  <c r="T1235" i="1" s="1"/>
  <c r="R1575" i="1"/>
  <c r="S1575" i="1" s="1"/>
  <c r="T1575" i="1" s="1"/>
  <c r="Q1575" i="1"/>
  <c r="Q1973" i="1"/>
  <c r="R1973" i="1"/>
  <c r="S1973" i="1" s="1"/>
  <c r="T1973" i="1" s="1"/>
  <c r="Q2197" i="1"/>
  <c r="R2197" i="1"/>
  <c r="S2197" i="1" s="1"/>
  <c r="T2197" i="1" s="1"/>
  <c r="Q2927" i="1"/>
  <c r="R2927" i="1"/>
  <c r="S2927" i="1" s="1"/>
  <c r="T2927" i="1" s="1"/>
  <c r="Q2951" i="1"/>
  <c r="R2951" i="1"/>
  <c r="S2951" i="1" s="1"/>
  <c r="T2951" i="1" s="1"/>
  <c r="Q352" i="1"/>
  <c r="R352" i="1"/>
  <c r="S352" i="1" s="1"/>
  <c r="T352" i="1" s="1"/>
  <c r="R379" i="1"/>
  <c r="S379" i="1" s="1"/>
  <c r="T379" i="1" s="1"/>
  <c r="Q379" i="1"/>
  <c r="R443" i="1"/>
  <c r="S443" i="1" s="1"/>
  <c r="T443" i="1" s="1"/>
  <c r="Q443" i="1"/>
  <c r="Q448" i="1"/>
  <c r="R448" i="1"/>
  <c r="S448" i="1" s="1"/>
  <c r="T448" i="1" s="1"/>
  <c r="Q416" i="1"/>
  <c r="R416" i="1"/>
  <c r="S416" i="1" s="1"/>
  <c r="T416" i="1" s="1"/>
  <c r="Q426" i="1"/>
  <c r="R426" i="1"/>
  <c r="S426" i="1" s="1"/>
  <c r="T426" i="1" s="1"/>
  <c r="R488" i="1"/>
  <c r="S488" i="1" s="1"/>
  <c r="T488" i="1" s="1"/>
  <c r="Q488" i="1"/>
  <c r="Q483" i="1"/>
  <c r="R483" i="1"/>
  <c r="S483" i="1" s="1"/>
  <c r="T483" i="1" s="1"/>
  <c r="Q543" i="1"/>
  <c r="R543" i="1"/>
  <c r="S543" i="1" s="1"/>
  <c r="T543" i="1" s="1"/>
  <c r="Q566" i="1"/>
  <c r="R566" i="1"/>
  <c r="S566" i="1" s="1"/>
  <c r="T566" i="1" s="1"/>
  <c r="Q636" i="1"/>
  <c r="R636" i="1"/>
  <c r="S636" i="1" s="1"/>
  <c r="T636" i="1" s="1"/>
  <c r="Q614" i="1"/>
  <c r="R614" i="1"/>
  <c r="S614" i="1" s="1"/>
  <c r="T614" i="1" s="1"/>
  <c r="Q624" i="1"/>
  <c r="R624" i="1"/>
  <c r="S624" i="1" s="1"/>
  <c r="T624" i="1" s="1"/>
  <c r="R642" i="1"/>
  <c r="S642" i="1" s="1"/>
  <c r="T642" i="1" s="1"/>
  <c r="Q642" i="1"/>
  <c r="Q612" i="1"/>
  <c r="R612" i="1"/>
  <c r="S612" i="1" s="1"/>
  <c r="T612" i="1" s="1"/>
  <c r="Q648" i="1"/>
  <c r="R648" i="1"/>
  <c r="S648" i="1" s="1"/>
  <c r="T648" i="1" s="1"/>
  <c r="Q729" i="1"/>
  <c r="R729" i="1"/>
  <c r="S729" i="1" s="1"/>
  <c r="T729" i="1" s="1"/>
  <c r="R692" i="1"/>
  <c r="S692" i="1" s="1"/>
  <c r="T692" i="1" s="1"/>
  <c r="Q692" i="1"/>
  <c r="Q745" i="1"/>
  <c r="R745" i="1"/>
  <c r="S745" i="1" s="1"/>
  <c r="T745" i="1" s="1"/>
  <c r="R867" i="1"/>
  <c r="S867" i="1" s="1"/>
  <c r="T867" i="1" s="1"/>
  <c r="Q867" i="1"/>
  <c r="Q802" i="1"/>
  <c r="R802" i="1"/>
  <c r="S802" i="1" s="1"/>
  <c r="T802" i="1" s="1"/>
  <c r="Q850" i="1"/>
  <c r="R850" i="1"/>
  <c r="S850" i="1" s="1"/>
  <c r="T850" i="1" s="1"/>
  <c r="Q922" i="1"/>
  <c r="R922" i="1"/>
  <c r="S922" i="1" s="1"/>
  <c r="T922" i="1" s="1"/>
  <c r="Q946" i="1"/>
  <c r="R946" i="1"/>
  <c r="S946" i="1" s="1"/>
  <c r="T946" i="1" s="1"/>
  <c r="R1094" i="1"/>
  <c r="S1094" i="1" s="1"/>
  <c r="T1094" i="1" s="1"/>
  <c r="Q1094" i="1"/>
  <c r="R1100" i="1"/>
  <c r="S1100" i="1" s="1"/>
  <c r="T1100" i="1" s="1"/>
  <c r="Q1100" i="1"/>
  <c r="Q932" i="1"/>
  <c r="R932" i="1"/>
  <c r="S932" i="1" s="1"/>
  <c r="T932" i="1" s="1"/>
  <c r="Q1243" i="1"/>
  <c r="R1243" i="1"/>
  <c r="S1243" i="1" s="1"/>
  <c r="T1243" i="1" s="1"/>
  <c r="Q1307" i="1"/>
  <c r="R1307" i="1"/>
  <c r="S1307" i="1" s="1"/>
  <c r="T1307" i="1" s="1"/>
  <c r="Q1269" i="1"/>
  <c r="R1269" i="1"/>
  <c r="S1269" i="1" s="1"/>
  <c r="T1269" i="1" s="1"/>
  <c r="Q1467" i="1"/>
  <c r="R1467" i="1"/>
  <c r="S1467" i="1" s="1"/>
  <c r="T1467" i="1" s="1"/>
  <c r="R1419" i="1"/>
  <c r="S1419" i="1" s="1"/>
  <c r="T1419" i="1" s="1"/>
  <c r="Q1419" i="1"/>
  <c r="Q1112" i="1"/>
  <c r="R1112" i="1"/>
  <c r="S1112" i="1" s="1"/>
  <c r="T1112" i="1" s="1"/>
  <c r="Q1285" i="1"/>
  <c r="R1285" i="1"/>
  <c r="S1285" i="1" s="1"/>
  <c r="T1285" i="1" s="1"/>
  <c r="Q1333" i="1"/>
  <c r="R1333" i="1"/>
  <c r="S1333" i="1" s="1"/>
  <c r="T1333" i="1" s="1"/>
  <c r="Q1301" i="1"/>
  <c r="R1301" i="1"/>
  <c r="S1301" i="1" s="1"/>
  <c r="T1301" i="1" s="1"/>
  <c r="R1376" i="1"/>
  <c r="S1376" i="1" s="1"/>
  <c r="T1376" i="1" s="1"/>
  <c r="Q1376" i="1"/>
  <c r="Q1484" i="1"/>
  <c r="R1484" i="1"/>
  <c r="S1484" i="1" s="1"/>
  <c r="T1484" i="1" s="1"/>
  <c r="Q1548" i="1"/>
  <c r="R1548" i="1"/>
  <c r="S1548" i="1" s="1"/>
  <c r="T1548" i="1" s="1"/>
  <c r="R1440" i="1"/>
  <c r="S1440" i="1" s="1"/>
  <c r="T1440" i="1" s="1"/>
  <c r="Q1440" i="1"/>
  <c r="Q1293" i="1"/>
  <c r="R1293" i="1"/>
  <c r="S1293" i="1" s="1"/>
  <c r="T1293" i="1" s="1"/>
  <c r="Q1632" i="1"/>
  <c r="R1632" i="1"/>
  <c r="S1632" i="1" s="1"/>
  <c r="T1632" i="1" s="1"/>
  <c r="R1853" i="1"/>
  <c r="S1853" i="1" s="1"/>
  <c r="T1853" i="1" s="1"/>
  <c r="Q1853" i="1"/>
  <c r="R1869" i="1"/>
  <c r="S1869" i="1" s="1"/>
  <c r="T1869" i="1" s="1"/>
  <c r="Q1869" i="1"/>
  <c r="Q1656" i="1"/>
  <c r="R1656" i="1"/>
  <c r="S1656" i="1" s="1"/>
  <c r="T1656" i="1" s="1"/>
  <c r="Q1829" i="1"/>
  <c r="R1829" i="1"/>
  <c r="S1829" i="1" s="1"/>
  <c r="T1829" i="1" s="1"/>
  <c r="R1760" i="1"/>
  <c r="S1760" i="1" s="1"/>
  <c r="T1760" i="1" s="1"/>
  <c r="Q1760" i="1"/>
  <c r="Q1836" i="1"/>
  <c r="R1836" i="1"/>
  <c r="S1836" i="1" s="1"/>
  <c r="T1836" i="1" s="1"/>
  <c r="Q1975" i="1"/>
  <c r="R1975" i="1"/>
  <c r="S1975" i="1" s="1"/>
  <c r="T1975" i="1" s="1"/>
  <c r="Q1923" i="1"/>
  <c r="R1923" i="1"/>
  <c r="S1923" i="1" s="1"/>
  <c r="T1923" i="1" s="1"/>
  <c r="Q1959" i="1"/>
  <c r="R1959" i="1"/>
  <c r="S1959" i="1" s="1"/>
  <c r="T1959" i="1" s="1"/>
  <c r="Q2001" i="1"/>
  <c r="R2001" i="1"/>
  <c r="S2001" i="1" s="1"/>
  <c r="T2001" i="1" s="1"/>
  <c r="R1784" i="1"/>
  <c r="S1784" i="1" s="1"/>
  <c r="T1784" i="1" s="1"/>
  <c r="Q1784" i="1"/>
  <c r="Q1931" i="1"/>
  <c r="R1931" i="1"/>
  <c r="S1931" i="1" s="1"/>
  <c r="T1931" i="1" s="1"/>
  <c r="Q1981" i="1"/>
  <c r="R1981" i="1"/>
  <c r="S1981" i="1" s="1"/>
  <c r="T1981" i="1" s="1"/>
  <c r="Q2223" i="1"/>
  <c r="R2223" i="1"/>
  <c r="S2223" i="1" s="1"/>
  <c r="T2223" i="1" s="1"/>
  <c r="Q2181" i="1"/>
  <c r="R2181" i="1"/>
  <c r="S2181" i="1" s="1"/>
  <c r="T2181" i="1" s="1"/>
  <c r="Q2019" i="1"/>
  <c r="R2019" i="1"/>
  <c r="S2019" i="1" s="1"/>
  <c r="T2019" i="1" s="1"/>
  <c r="Q2061" i="1"/>
  <c r="R2061" i="1"/>
  <c r="S2061" i="1" s="1"/>
  <c r="T2061" i="1" s="1"/>
  <c r="Q2085" i="1"/>
  <c r="R2085" i="1"/>
  <c r="S2085" i="1" s="1"/>
  <c r="T2085" i="1" s="1"/>
  <c r="Q2624" i="1"/>
  <c r="R2624" i="1"/>
  <c r="S2624" i="1" s="1"/>
  <c r="T2624" i="1" s="1"/>
  <c r="Q2349" i="1"/>
  <c r="R2349" i="1"/>
  <c r="S2349" i="1" s="1"/>
  <c r="T2349" i="1" s="1"/>
  <c r="Q2413" i="1"/>
  <c r="R2413" i="1"/>
  <c r="S2413" i="1" s="1"/>
  <c r="T2413" i="1" s="1"/>
  <c r="Q2552" i="1"/>
  <c r="R2552" i="1"/>
  <c r="S2552" i="1" s="1"/>
  <c r="T2552" i="1" s="1"/>
  <c r="Q2592" i="1"/>
  <c r="R2592" i="1"/>
  <c r="S2592" i="1" s="1"/>
  <c r="T2592" i="1" s="1"/>
  <c r="Q2493" i="1"/>
  <c r="R2493" i="1"/>
  <c r="S2493" i="1" s="1"/>
  <c r="T2493" i="1" s="1"/>
  <c r="Q2509" i="1"/>
  <c r="R2509" i="1"/>
  <c r="S2509" i="1" s="1"/>
  <c r="T2509" i="1" s="1"/>
  <c r="Q2405" i="1"/>
  <c r="R2405" i="1"/>
  <c r="S2405" i="1" s="1"/>
  <c r="T2405" i="1" s="1"/>
  <c r="Q2471" i="1"/>
  <c r="R2471" i="1"/>
  <c r="S2471" i="1" s="1"/>
  <c r="T2471" i="1" s="1"/>
  <c r="Q2584" i="1"/>
  <c r="R2584" i="1"/>
  <c r="S2584" i="1" s="1"/>
  <c r="T2584" i="1" s="1"/>
  <c r="R2771" i="1"/>
  <c r="S2771" i="1" s="1"/>
  <c r="T2771" i="1" s="1"/>
  <c r="Q2771" i="1"/>
  <c r="Q2633" i="1"/>
  <c r="R2633" i="1"/>
  <c r="S2633" i="1" s="1"/>
  <c r="T2633" i="1" s="1"/>
  <c r="Q2665" i="1"/>
  <c r="R2665" i="1"/>
  <c r="S2665" i="1" s="1"/>
  <c r="T2665" i="1" s="1"/>
  <c r="Q2731" i="1"/>
  <c r="R2731" i="1"/>
  <c r="S2731" i="1" s="1"/>
  <c r="T2731" i="1" s="1"/>
  <c r="Q2717" i="1"/>
  <c r="R2717" i="1"/>
  <c r="S2717" i="1" s="1"/>
  <c r="T2717" i="1" s="1"/>
  <c r="Q2961" i="1"/>
  <c r="R2961" i="1"/>
  <c r="S2961" i="1" s="1"/>
  <c r="T2961" i="1" s="1"/>
  <c r="Q3003" i="1"/>
  <c r="R3003" i="1"/>
  <c r="S3003" i="1" s="1"/>
  <c r="T3003" i="1" s="1"/>
  <c r="Q2721" i="1"/>
  <c r="R2721" i="1"/>
  <c r="S2721" i="1" s="1"/>
  <c r="T2721" i="1" s="1"/>
  <c r="Q2935" i="1"/>
  <c r="R2935" i="1"/>
  <c r="S2935" i="1" s="1"/>
  <c r="T2935" i="1" s="1"/>
  <c r="Q2903" i="1"/>
  <c r="R2903" i="1"/>
  <c r="S2903" i="1" s="1"/>
  <c r="T2903" i="1" s="1"/>
  <c r="Q3011" i="1"/>
  <c r="R3011" i="1"/>
  <c r="S3011" i="1" s="1"/>
  <c r="T3011" i="1" s="1"/>
  <c r="Q3119" i="1"/>
  <c r="R3119" i="1"/>
  <c r="S3119" i="1" s="1"/>
  <c r="T3119" i="1" s="1"/>
  <c r="Q3239" i="1"/>
  <c r="R3239" i="1"/>
  <c r="S3239" i="1" s="1"/>
  <c r="T3239" i="1" s="1"/>
  <c r="Q3503" i="1"/>
  <c r="R3503" i="1"/>
  <c r="S3503" i="1" s="1"/>
  <c r="T3503" i="1" s="1"/>
  <c r="R3375" i="1"/>
  <c r="S3375" i="1" s="1"/>
  <c r="T3375" i="1" s="1"/>
  <c r="Q3375" i="1"/>
  <c r="R3391" i="1"/>
  <c r="S3391" i="1" s="1"/>
  <c r="T3391" i="1" s="1"/>
  <c r="Q3391" i="1"/>
  <c r="R3471" i="1"/>
  <c r="S3471" i="1" s="1"/>
  <c r="T3471" i="1" s="1"/>
  <c r="Q3471" i="1"/>
  <c r="R2982" i="1"/>
  <c r="S2982" i="1" s="1"/>
  <c r="T2982" i="1" s="1"/>
  <c r="Q2982" i="1"/>
  <c r="Q3527" i="1"/>
  <c r="R3527" i="1"/>
  <c r="S3527" i="1" s="1"/>
  <c r="T3527" i="1" s="1"/>
  <c r="R275" i="1"/>
  <c r="S275" i="1" s="1"/>
  <c r="T275" i="1" s="1"/>
  <c r="Q275" i="1"/>
  <c r="Q778" i="1"/>
  <c r="R778" i="1"/>
  <c r="S778" i="1" s="1"/>
  <c r="T778" i="1" s="1"/>
  <c r="Q1299" i="1"/>
  <c r="R1299" i="1"/>
  <c r="S1299" i="1" s="1"/>
  <c r="T1299" i="1" s="1"/>
  <c r="Q1912" i="1"/>
  <c r="R1912" i="1"/>
  <c r="S1912" i="1" s="1"/>
  <c r="T1912" i="1" s="1"/>
  <c r="Q2533" i="1"/>
  <c r="R2533" i="1"/>
  <c r="S2533" i="1" s="1"/>
  <c r="T2533" i="1" s="1"/>
  <c r="Q2157" i="1"/>
  <c r="R2157" i="1"/>
  <c r="S2157" i="1" s="1"/>
  <c r="T2157" i="1" s="1"/>
  <c r="Q108" i="1"/>
  <c r="R108" i="1"/>
  <c r="S108" i="1" s="1"/>
  <c r="T108" i="1" s="1"/>
  <c r="Q62" i="1"/>
  <c r="R62" i="1"/>
  <c r="S62" i="1" s="1"/>
  <c r="T62" i="1" s="1"/>
  <c r="Q88" i="1"/>
  <c r="R88" i="1"/>
  <c r="S88" i="1" s="1"/>
  <c r="T88" i="1" s="1"/>
  <c r="Q84" i="1"/>
  <c r="R84" i="1"/>
  <c r="S84" i="1" s="1"/>
  <c r="T84" i="1" s="1"/>
  <c r="Q209" i="1"/>
  <c r="R209" i="1"/>
  <c r="S209" i="1" s="1"/>
  <c r="T209" i="1" s="1"/>
  <c r="Q307" i="1"/>
  <c r="R307" i="1"/>
  <c r="S307" i="1" s="1"/>
  <c r="T307" i="1" s="1"/>
  <c r="R280" i="1"/>
  <c r="S280" i="1" s="1"/>
  <c r="T280" i="1" s="1"/>
  <c r="Q280" i="1"/>
  <c r="Q330" i="1"/>
  <c r="R330" i="1"/>
  <c r="S330" i="1" s="1"/>
  <c r="T330" i="1" s="1"/>
  <c r="R387" i="1"/>
  <c r="S387" i="1" s="1"/>
  <c r="T387" i="1" s="1"/>
  <c r="Q387" i="1"/>
  <c r="R451" i="1"/>
  <c r="S451" i="1" s="1"/>
  <c r="T451" i="1" s="1"/>
  <c r="Q451" i="1"/>
  <c r="Q371" i="1"/>
  <c r="R371" i="1"/>
  <c r="S371" i="1" s="1"/>
  <c r="T371" i="1" s="1"/>
  <c r="Q384" i="1"/>
  <c r="R384" i="1"/>
  <c r="S384" i="1" s="1"/>
  <c r="T384" i="1" s="1"/>
  <c r="Q400" i="1"/>
  <c r="R400" i="1"/>
  <c r="S400" i="1" s="1"/>
  <c r="T400" i="1" s="1"/>
  <c r="Q434" i="1"/>
  <c r="R434" i="1"/>
  <c r="S434" i="1" s="1"/>
  <c r="T434" i="1" s="1"/>
  <c r="R472" i="1"/>
  <c r="S472" i="1" s="1"/>
  <c r="T472" i="1" s="1"/>
  <c r="Q472" i="1"/>
  <c r="Q368" i="1"/>
  <c r="R368" i="1"/>
  <c r="S368" i="1" s="1"/>
  <c r="T368" i="1" s="1"/>
  <c r="Q590" i="1"/>
  <c r="R590" i="1"/>
  <c r="S590" i="1" s="1"/>
  <c r="T590" i="1" s="1"/>
  <c r="Q602" i="1"/>
  <c r="R602" i="1"/>
  <c r="S602" i="1" s="1"/>
  <c r="T602" i="1" s="1"/>
  <c r="Q749" i="1"/>
  <c r="R749" i="1"/>
  <c r="S749" i="1" s="1"/>
  <c r="T749" i="1" s="1"/>
  <c r="Q708" i="1"/>
  <c r="R708" i="1"/>
  <c r="S708" i="1" s="1"/>
  <c r="T708" i="1" s="1"/>
  <c r="R700" i="1"/>
  <c r="S700" i="1" s="1"/>
  <c r="T700" i="1" s="1"/>
  <c r="Q700" i="1"/>
  <c r="Q787" i="1"/>
  <c r="R787" i="1"/>
  <c r="S787" i="1" s="1"/>
  <c r="T787" i="1" s="1"/>
  <c r="Q819" i="1"/>
  <c r="R819" i="1"/>
  <c r="S819" i="1" s="1"/>
  <c r="T819" i="1" s="1"/>
  <c r="Q810" i="1"/>
  <c r="R810" i="1"/>
  <c r="S810" i="1" s="1"/>
  <c r="T810" i="1" s="1"/>
  <c r="Q938" i="1"/>
  <c r="R938" i="1"/>
  <c r="S938" i="1" s="1"/>
  <c r="T938" i="1" s="1"/>
  <c r="Q1036" i="1"/>
  <c r="R1036" i="1"/>
  <c r="S1036" i="1" s="1"/>
  <c r="T1036" i="1" s="1"/>
  <c r="Q1060" i="1"/>
  <c r="R1060" i="1"/>
  <c r="S1060" i="1" s="1"/>
  <c r="T1060" i="1" s="1"/>
  <c r="Q979" i="1"/>
  <c r="R979" i="1"/>
  <c r="S979" i="1" s="1"/>
  <c r="T979" i="1" s="1"/>
  <c r="Q1134" i="1"/>
  <c r="R1134" i="1"/>
  <c r="S1134" i="1" s="1"/>
  <c r="T1134" i="1" s="1"/>
  <c r="Q1174" i="1"/>
  <c r="R1174" i="1"/>
  <c r="S1174" i="1" s="1"/>
  <c r="T1174" i="1" s="1"/>
  <c r="Q1196" i="1"/>
  <c r="R1196" i="1"/>
  <c r="S1196" i="1" s="1"/>
  <c r="T1196" i="1" s="1"/>
  <c r="Q1128" i="1"/>
  <c r="R1128" i="1"/>
  <c r="S1128" i="1" s="1"/>
  <c r="T1128" i="1" s="1"/>
  <c r="Q1188" i="1"/>
  <c r="R1188" i="1"/>
  <c r="S1188" i="1" s="1"/>
  <c r="T1188" i="1" s="1"/>
  <c r="Q1267" i="1"/>
  <c r="R1267" i="1"/>
  <c r="S1267" i="1" s="1"/>
  <c r="T1267" i="1" s="1"/>
  <c r="Q1331" i="1"/>
  <c r="R1331" i="1"/>
  <c r="S1331" i="1" s="1"/>
  <c r="T1331" i="1" s="1"/>
  <c r="R1363" i="1"/>
  <c r="S1363" i="1" s="1"/>
  <c r="T1363" i="1" s="1"/>
  <c r="Q1363" i="1"/>
  <c r="R1395" i="1"/>
  <c r="S1395" i="1" s="1"/>
  <c r="T1395" i="1" s="1"/>
  <c r="Q1395" i="1"/>
  <c r="Q1425" i="1"/>
  <c r="R1425" i="1"/>
  <c r="S1425" i="1" s="1"/>
  <c r="T1425" i="1" s="1"/>
  <c r="Q1365" i="1"/>
  <c r="R1365" i="1"/>
  <c r="S1365" i="1" s="1"/>
  <c r="T1365" i="1" s="1"/>
  <c r="Q1221" i="1"/>
  <c r="R1221" i="1"/>
  <c r="S1221" i="1" s="1"/>
  <c r="T1221" i="1" s="1"/>
  <c r="Q1435" i="1"/>
  <c r="R1435" i="1"/>
  <c r="S1435" i="1" s="1"/>
  <c r="T1435" i="1" s="1"/>
  <c r="R1451" i="1"/>
  <c r="S1451" i="1" s="1"/>
  <c r="T1451" i="1" s="1"/>
  <c r="Q1451" i="1"/>
  <c r="R1368" i="1"/>
  <c r="S1368" i="1" s="1"/>
  <c r="T1368" i="1" s="1"/>
  <c r="Q1368" i="1"/>
  <c r="Q1477" i="1"/>
  <c r="R1477" i="1"/>
  <c r="S1477" i="1" s="1"/>
  <c r="T1477" i="1" s="1"/>
  <c r="Q1524" i="1"/>
  <c r="R1524" i="1"/>
  <c r="S1524" i="1" s="1"/>
  <c r="T1524" i="1" s="1"/>
  <c r="Q1658" i="1"/>
  <c r="R1658" i="1"/>
  <c r="S1658" i="1" s="1"/>
  <c r="T1658" i="1" s="1"/>
  <c r="Q1701" i="1"/>
  <c r="R1701" i="1"/>
  <c r="S1701" i="1" s="1"/>
  <c r="T1701" i="1" s="1"/>
  <c r="R1880" i="1"/>
  <c r="S1880" i="1" s="1"/>
  <c r="T1880" i="1" s="1"/>
  <c r="Q1880" i="1"/>
  <c r="R1864" i="1"/>
  <c r="S1864" i="1" s="1"/>
  <c r="T1864" i="1" s="1"/>
  <c r="Q1864" i="1"/>
  <c r="Q1733" i="1"/>
  <c r="R1733" i="1"/>
  <c r="S1733" i="1" s="1"/>
  <c r="T1733" i="1" s="1"/>
  <c r="Q1832" i="1"/>
  <c r="R1832" i="1"/>
  <c r="S1832" i="1" s="1"/>
  <c r="T1832" i="1" s="1"/>
  <c r="Q1874" i="1"/>
  <c r="R1874" i="1"/>
  <c r="S1874" i="1" s="1"/>
  <c r="T1874" i="1" s="1"/>
  <c r="Q1929" i="1"/>
  <c r="R1929" i="1"/>
  <c r="S1929" i="1" s="1"/>
  <c r="T1929" i="1" s="1"/>
  <c r="Q1858" i="1"/>
  <c r="R1858" i="1"/>
  <c r="S1858" i="1" s="1"/>
  <c r="T1858" i="1" s="1"/>
  <c r="Q1717" i="1"/>
  <c r="R1717" i="1"/>
  <c r="S1717" i="1" s="1"/>
  <c r="T1717" i="1" s="1"/>
  <c r="Q1939" i="1"/>
  <c r="R1939" i="1"/>
  <c r="S1939" i="1" s="1"/>
  <c r="T1939" i="1" s="1"/>
  <c r="Q1977" i="1"/>
  <c r="R1977" i="1"/>
  <c r="S1977" i="1" s="1"/>
  <c r="T1977" i="1" s="1"/>
  <c r="Q2069" i="1"/>
  <c r="R2069" i="1"/>
  <c r="S2069" i="1" s="1"/>
  <c r="T2069" i="1" s="1"/>
  <c r="Q2165" i="1"/>
  <c r="R2165" i="1"/>
  <c r="S2165" i="1" s="1"/>
  <c r="T2165" i="1" s="1"/>
  <c r="Q1965" i="1"/>
  <c r="R1965" i="1"/>
  <c r="S1965" i="1" s="1"/>
  <c r="T1965" i="1" s="1"/>
  <c r="Q2189" i="1"/>
  <c r="R2189" i="1"/>
  <c r="S2189" i="1" s="1"/>
  <c r="T2189" i="1" s="1"/>
  <c r="Q2205" i="1"/>
  <c r="R2205" i="1"/>
  <c r="S2205" i="1" s="1"/>
  <c r="T2205" i="1" s="1"/>
  <c r="Q2477" i="1"/>
  <c r="R2477" i="1"/>
  <c r="S2477" i="1" s="1"/>
  <c r="T2477" i="1" s="1"/>
  <c r="Q2576" i="1"/>
  <c r="R2576" i="1"/>
  <c r="S2576" i="1" s="1"/>
  <c r="T2576" i="1" s="1"/>
  <c r="Q2463" i="1"/>
  <c r="R2463" i="1"/>
  <c r="S2463" i="1" s="1"/>
  <c r="T2463" i="1" s="1"/>
  <c r="Q2618" i="1"/>
  <c r="R2618" i="1"/>
  <c r="S2618" i="1" s="1"/>
  <c r="T2618" i="1" s="1"/>
  <c r="R2763" i="1"/>
  <c r="S2763" i="1" s="1"/>
  <c r="T2763" i="1" s="1"/>
  <c r="Q2763" i="1"/>
  <c r="Q2790" i="1"/>
  <c r="R2790" i="1"/>
  <c r="S2790" i="1" s="1"/>
  <c r="T2790" i="1" s="1"/>
  <c r="Q2575" i="1"/>
  <c r="R2575" i="1"/>
  <c r="S2575" i="1" s="1"/>
  <c r="T2575" i="1" s="1"/>
  <c r="Q2983" i="1"/>
  <c r="R2983" i="1"/>
  <c r="S2983" i="1" s="1"/>
  <c r="T2983" i="1" s="1"/>
  <c r="Q2604" i="1"/>
  <c r="R2604" i="1"/>
  <c r="S2604" i="1" s="1"/>
  <c r="T2604" i="1" s="1"/>
  <c r="Q2682" i="1"/>
  <c r="R2682" i="1"/>
  <c r="S2682" i="1" s="1"/>
  <c r="T2682" i="1" s="1"/>
  <c r="Q3017" i="1"/>
  <c r="R3017" i="1"/>
  <c r="S3017" i="1" s="1"/>
  <c r="T3017" i="1" s="1"/>
  <c r="Q2734" i="1"/>
  <c r="R2734" i="1"/>
  <c r="S2734" i="1" s="1"/>
  <c r="T2734" i="1" s="1"/>
  <c r="Q2975" i="1"/>
  <c r="R2975" i="1"/>
  <c r="S2975" i="1" s="1"/>
  <c r="T2975" i="1" s="1"/>
  <c r="Q3364" i="1"/>
  <c r="R3364" i="1"/>
  <c r="S3364" i="1" s="1"/>
  <c r="T3364" i="1" s="1"/>
  <c r="Q3431" i="1"/>
  <c r="R3431" i="1"/>
  <c r="S3431" i="1" s="1"/>
  <c r="T3431" i="1" s="1"/>
  <c r="Q3111" i="1"/>
  <c r="R3111" i="1"/>
  <c r="S3111" i="1" s="1"/>
  <c r="T3111" i="1" s="1"/>
  <c r="Q3151" i="1"/>
  <c r="R3151" i="1"/>
  <c r="S3151" i="1" s="1"/>
  <c r="T3151" i="1" s="1"/>
  <c r="Q3287" i="1"/>
  <c r="R3287" i="1"/>
  <c r="S3287" i="1" s="1"/>
  <c r="T3287" i="1" s="1"/>
  <c r="Q3319" i="1"/>
  <c r="R3319" i="1"/>
  <c r="S3319" i="1" s="1"/>
  <c r="T3319" i="1" s="1"/>
  <c r="Q3351" i="1"/>
  <c r="R3351" i="1"/>
  <c r="S3351" i="1" s="1"/>
  <c r="T3351" i="1" s="1"/>
  <c r="Q3135" i="1"/>
  <c r="R3135" i="1"/>
  <c r="S3135" i="1" s="1"/>
  <c r="T3135" i="1" s="1"/>
  <c r="Q3447" i="1"/>
  <c r="R3447" i="1"/>
  <c r="S3447" i="1" s="1"/>
  <c r="T3447" i="1" s="1"/>
  <c r="Q3071" i="1"/>
  <c r="R3071" i="1"/>
  <c r="S3071" i="1" s="1"/>
  <c r="T3071" i="1" s="1"/>
  <c r="Q204" i="1"/>
  <c r="R204" i="1"/>
  <c r="S204" i="1" s="1"/>
  <c r="T204" i="1" s="1"/>
  <c r="Q519" i="1"/>
  <c r="R519" i="1"/>
  <c r="S519" i="1" s="1"/>
  <c r="T519" i="1" s="1"/>
  <c r="Q622" i="1"/>
  <c r="R622" i="1"/>
  <c r="S622" i="1" s="1"/>
  <c r="T622" i="1" s="1"/>
  <c r="Q764" i="1"/>
  <c r="R764" i="1"/>
  <c r="S764" i="1" s="1"/>
  <c r="T764" i="1" s="1"/>
  <c r="Q1648" i="1"/>
  <c r="R1648" i="1"/>
  <c r="S1648" i="1" s="1"/>
  <c r="T1648" i="1" s="1"/>
  <c r="Q1688" i="1"/>
  <c r="R1688" i="1"/>
  <c r="S1688" i="1" s="1"/>
  <c r="T1688" i="1" s="1"/>
  <c r="Q1915" i="1"/>
  <c r="R1915" i="1"/>
  <c r="S1915" i="1" s="1"/>
  <c r="T1915" i="1" s="1"/>
  <c r="Q2007" i="1"/>
  <c r="R2007" i="1"/>
  <c r="S2007" i="1" s="1"/>
  <c r="T2007" i="1" s="1"/>
  <c r="Q2101" i="1"/>
  <c r="R2101" i="1"/>
  <c r="S2101" i="1" s="1"/>
  <c r="T2101" i="1" s="1"/>
  <c r="Q2077" i="1"/>
  <c r="R2077" i="1"/>
  <c r="S2077" i="1" s="1"/>
  <c r="T2077" i="1" s="1"/>
  <c r="Q2285" i="1"/>
  <c r="R2285" i="1"/>
  <c r="S2285" i="1" s="1"/>
  <c r="T2285" i="1" s="1"/>
  <c r="Q2694" i="1"/>
  <c r="R2694" i="1"/>
  <c r="S2694" i="1" s="1"/>
  <c r="T2694" i="1" s="1"/>
  <c r="Q2815" i="1"/>
  <c r="R2815" i="1"/>
  <c r="S2815" i="1" s="1"/>
  <c r="T2815" i="1" s="1"/>
  <c r="Q3343" i="1"/>
  <c r="R3343" i="1"/>
  <c r="S3343" i="1" s="1"/>
  <c r="T3343" i="1" s="1"/>
  <c r="Q3231" i="1"/>
  <c r="R3231" i="1"/>
  <c r="S3231" i="1" s="1"/>
  <c r="T3231" i="1" s="1"/>
  <c r="Q14" i="1"/>
  <c r="R14" i="1"/>
  <c r="S14" i="1" s="1"/>
  <c r="T14" i="1" s="1"/>
  <c r="Q106" i="1"/>
  <c r="R106" i="1"/>
  <c r="S106" i="1" s="1"/>
  <c r="T106" i="1" s="1"/>
  <c r="Q110" i="1"/>
  <c r="R110" i="1"/>
  <c r="S110" i="1" s="1"/>
  <c r="T110" i="1" s="1"/>
  <c r="Q86" i="1"/>
  <c r="R86" i="1"/>
  <c r="S86" i="1" s="1"/>
  <c r="T86" i="1" s="1"/>
  <c r="Q98" i="1"/>
  <c r="R98" i="1"/>
  <c r="S98" i="1" s="1"/>
  <c r="T98" i="1" s="1"/>
  <c r="Q168" i="1"/>
  <c r="R168" i="1"/>
  <c r="S168" i="1" s="1"/>
  <c r="T168" i="1" s="1"/>
  <c r="Q141" i="1"/>
  <c r="R141" i="1"/>
  <c r="S141" i="1" s="1"/>
  <c r="T141" i="1" s="1"/>
  <c r="Q212" i="1"/>
  <c r="R212" i="1"/>
  <c r="S212" i="1" s="1"/>
  <c r="T212" i="1" s="1"/>
  <c r="R175" i="1"/>
  <c r="S175" i="1" s="1"/>
  <c r="T175" i="1" s="1"/>
  <c r="Q175" i="1"/>
  <c r="Q342" i="1"/>
  <c r="R342" i="1"/>
  <c r="S342" i="1" s="1"/>
  <c r="T342" i="1" s="1"/>
  <c r="R395" i="1"/>
  <c r="S395" i="1" s="1"/>
  <c r="T395" i="1" s="1"/>
  <c r="Q395" i="1"/>
  <c r="R467" i="1"/>
  <c r="S467" i="1" s="1"/>
  <c r="T467" i="1" s="1"/>
  <c r="Q467" i="1"/>
  <c r="R464" i="1"/>
  <c r="S464" i="1" s="1"/>
  <c r="T464" i="1" s="1"/>
  <c r="Q464" i="1"/>
  <c r="Q620" i="1"/>
  <c r="R620" i="1"/>
  <c r="S620" i="1" s="1"/>
  <c r="T620" i="1" s="1"/>
  <c r="Q584" i="1"/>
  <c r="R584" i="1"/>
  <c r="S584" i="1" s="1"/>
  <c r="T584" i="1" s="1"/>
  <c r="Q594" i="1"/>
  <c r="R594" i="1"/>
  <c r="S594" i="1" s="1"/>
  <c r="T594" i="1" s="1"/>
  <c r="Q618" i="1"/>
  <c r="R618" i="1"/>
  <c r="S618" i="1" s="1"/>
  <c r="T618" i="1" s="1"/>
  <c r="Q560" i="1"/>
  <c r="R560" i="1"/>
  <c r="S560" i="1" s="1"/>
  <c r="T560" i="1" s="1"/>
  <c r="Q616" i="1"/>
  <c r="R616" i="1"/>
  <c r="S616" i="1" s="1"/>
  <c r="T616" i="1" s="1"/>
  <c r="Q733" i="1"/>
  <c r="R733" i="1"/>
  <c r="S733" i="1" s="1"/>
  <c r="T733" i="1" s="1"/>
  <c r="Q704" i="1"/>
  <c r="R704" i="1"/>
  <c r="S704" i="1" s="1"/>
  <c r="T704" i="1" s="1"/>
  <c r="Q818" i="1"/>
  <c r="R818" i="1"/>
  <c r="S818" i="1" s="1"/>
  <c r="T818" i="1" s="1"/>
  <c r="Q858" i="1"/>
  <c r="R858" i="1"/>
  <c r="S858" i="1" s="1"/>
  <c r="T858" i="1" s="1"/>
  <c r="Q825" i="1"/>
  <c r="R825" i="1"/>
  <c r="S825" i="1" s="1"/>
  <c r="T825" i="1" s="1"/>
  <c r="Q890" i="1"/>
  <c r="R890" i="1"/>
  <c r="S890" i="1" s="1"/>
  <c r="T890" i="1" s="1"/>
  <c r="Q842" i="1"/>
  <c r="R842" i="1"/>
  <c r="S842" i="1" s="1"/>
  <c r="T842" i="1" s="1"/>
  <c r="Q1005" i="1"/>
  <c r="R1005" i="1"/>
  <c r="S1005" i="1" s="1"/>
  <c r="T1005" i="1" s="1"/>
  <c r="Q1012" i="1"/>
  <c r="R1012" i="1"/>
  <c r="S1012" i="1" s="1"/>
  <c r="T1012" i="1" s="1"/>
  <c r="Q1070" i="1"/>
  <c r="R1070" i="1"/>
  <c r="S1070" i="1" s="1"/>
  <c r="T1070" i="1" s="1"/>
  <c r="Q1103" i="1"/>
  <c r="R1103" i="1"/>
  <c r="S1103" i="1" s="1"/>
  <c r="T1103" i="1" s="1"/>
  <c r="Q1044" i="1"/>
  <c r="R1044" i="1"/>
  <c r="S1044" i="1" s="1"/>
  <c r="T1044" i="1" s="1"/>
  <c r="Q1110" i="1"/>
  <c r="R1110" i="1"/>
  <c r="S1110" i="1" s="1"/>
  <c r="T1110" i="1" s="1"/>
  <c r="Q1158" i="1"/>
  <c r="R1158" i="1"/>
  <c r="S1158" i="1" s="1"/>
  <c r="T1158" i="1" s="1"/>
  <c r="Q1144" i="1"/>
  <c r="R1144" i="1"/>
  <c r="S1144" i="1" s="1"/>
  <c r="T1144" i="1" s="1"/>
  <c r="Q954" i="1"/>
  <c r="R954" i="1"/>
  <c r="S954" i="1" s="1"/>
  <c r="T954" i="1" s="1"/>
  <c r="Q1172" i="1"/>
  <c r="R1172" i="1"/>
  <c r="S1172" i="1" s="1"/>
  <c r="T1172" i="1" s="1"/>
  <c r="Q1227" i="1"/>
  <c r="R1227" i="1"/>
  <c r="S1227" i="1" s="1"/>
  <c r="T1227" i="1" s="1"/>
  <c r="Q1291" i="1"/>
  <c r="R1291" i="1"/>
  <c r="S1291" i="1" s="1"/>
  <c r="T1291" i="1" s="1"/>
  <c r="R1400" i="1"/>
  <c r="S1400" i="1" s="1"/>
  <c r="T1400" i="1" s="1"/>
  <c r="Q1400" i="1"/>
  <c r="Q1437" i="1"/>
  <c r="R1437" i="1"/>
  <c r="S1437" i="1" s="1"/>
  <c r="T1437" i="1" s="1"/>
  <c r="R1344" i="1"/>
  <c r="S1344" i="1" s="1"/>
  <c r="T1344" i="1" s="1"/>
  <c r="Q1344" i="1"/>
  <c r="R1352" i="1"/>
  <c r="S1352" i="1" s="1"/>
  <c r="T1352" i="1" s="1"/>
  <c r="Q1352" i="1"/>
  <c r="Q1186" i="1"/>
  <c r="R1186" i="1"/>
  <c r="S1186" i="1" s="1"/>
  <c r="T1186" i="1" s="1"/>
  <c r="Q1532" i="1"/>
  <c r="R1532" i="1"/>
  <c r="S1532" i="1" s="1"/>
  <c r="T1532" i="1" s="1"/>
  <c r="Q1668" i="1"/>
  <c r="R1668" i="1"/>
  <c r="S1668" i="1" s="1"/>
  <c r="T1668" i="1" s="1"/>
  <c r="Q1725" i="1"/>
  <c r="R1725" i="1"/>
  <c r="S1725" i="1" s="1"/>
  <c r="T1725" i="1" s="1"/>
  <c r="Q1953" i="1"/>
  <c r="R1953" i="1"/>
  <c r="S1953" i="1" s="1"/>
  <c r="T1953" i="1" s="1"/>
  <c r="R1792" i="1"/>
  <c r="S1792" i="1" s="1"/>
  <c r="T1792" i="1" s="1"/>
  <c r="Q1792" i="1"/>
  <c r="Q1969" i="1"/>
  <c r="R1969" i="1"/>
  <c r="S1969" i="1" s="1"/>
  <c r="T1969" i="1" s="1"/>
  <c r="Q1995" i="1"/>
  <c r="R1995" i="1"/>
  <c r="S1995" i="1" s="1"/>
  <c r="T1995" i="1" s="1"/>
  <c r="Q1949" i="1"/>
  <c r="R1949" i="1"/>
  <c r="S1949" i="1" s="1"/>
  <c r="T1949" i="1" s="1"/>
  <c r="Q1983" i="1"/>
  <c r="R1983" i="1"/>
  <c r="S1983" i="1" s="1"/>
  <c r="T1983" i="1" s="1"/>
  <c r="Q1999" i="1"/>
  <c r="R1999" i="1"/>
  <c r="S1999" i="1" s="1"/>
  <c r="T1999" i="1" s="1"/>
  <c r="Q2183" i="1"/>
  <c r="R2183" i="1"/>
  <c r="S2183" i="1" s="1"/>
  <c r="T2183" i="1" s="1"/>
  <c r="Q2264" i="1"/>
  <c r="R2264" i="1"/>
  <c r="S2264" i="1" s="1"/>
  <c r="T2264" i="1" s="1"/>
  <c r="Q2227" i="1"/>
  <c r="R2227" i="1"/>
  <c r="S2227" i="1" s="1"/>
  <c r="T2227" i="1" s="1"/>
  <c r="Q2333" i="1"/>
  <c r="R2333" i="1"/>
  <c r="S2333" i="1" s="1"/>
  <c r="T2333" i="1" s="1"/>
  <c r="Q2309" i="1"/>
  <c r="R2309" i="1"/>
  <c r="S2309" i="1" s="1"/>
  <c r="T2309" i="1" s="1"/>
  <c r="Q2397" i="1"/>
  <c r="R2397" i="1"/>
  <c r="S2397" i="1" s="1"/>
  <c r="T2397" i="1" s="1"/>
  <c r="Q2341" i="1"/>
  <c r="R2341" i="1"/>
  <c r="S2341" i="1" s="1"/>
  <c r="T2341" i="1" s="1"/>
  <c r="R2495" i="1"/>
  <c r="S2495" i="1" s="1"/>
  <c r="T2495" i="1" s="1"/>
  <c r="Q2495" i="1"/>
  <c r="R2511" i="1"/>
  <c r="S2511" i="1" s="1"/>
  <c r="T2511" i="1" s="1"/>
  <c r="Q2511" i="1"/>
  <c r="Q2173" i="1"/>
  <c r="R2173" i="1"/>
  <c r="S2173" i="1" s="1"/>
  <c r="T2173" i="1" s="1"/>
  <c r="Q2317" i="1"/>
  <c r="R2317" i="1"/>
  <c r="S2317" i="1" s="1"/>
  <c r="T2317" i="1" s="1"/>
  <c r="Q2389" i="1"/>
  <c r="R2389" i="1"/>
  <c r="S2389" i="1" s="1"/>
  <c r="T2389" i="1" s="1"/>
  <c r="Q2453" i="1"/>
  <c r="R2453" i="1"/>
  <c r="S2453" i="1" s="1"/>
  <c r="T2453" i="1" s="1"/>
  <c r="Q2528" i="1"/>
  <c r="R2528" i="1"/>
  <c r="S2528" i="1" s="1"/>
  <c r="T2528" i="1" s="1"/>
  <c r="Q2702" i="1"/>
  <c r="R2702" i="1"/>
  <c r="S2702" i="1" s="1"/>
  <c r="T2702" i="1" s="1"/>
  <c r="R2739" i="1"/>
  <c r="S2739" i="1" s="1"/>
  <c r="T2739" i="1" s="1"/>
  <c r="Q2739" i="1"/>
  <c r="R2581" i="1"/>
  <c r="S2581" i="1" s="1"/>
  <c r="T2581" i="1" s="1"/>
  <c r="Q2581" i="1"/>
  <c r="Q2706" i="1"/>
  <c r="R2706" i="1"/>
  <c r="S2706" i="1" s="1"/>
  <c r="T2706" i="1" s="1"/>
  <c r="Q2959" i="1"/>
  <c r="R2959" i="1"/>
  <c r="S2959" i="1" s="1"/>
  <c r="T2959" i="1" s="1"/>
  <c r="R2993" i="1"/>
  <c r="S2993" i="1" s="1"/>
  <c r="T2993" i="1" s="1"/>
  <c r="Q2993" i="1"/>
  <c r="Q2919" i="1"/>
  <c r="R2919" i="1"/>
  <c r="S2919" i="1" s="1"/>
  <c r="T2919" i="1" s="1"/>
  <c r="Q3015" i="1"/>
  <c r="R3015" i="1"/>
  <c r="S3015" i="1" s="1"/>
  <c r="T3015" i="1" s="1"/>
  <c r="Q3183" i="1"/>
  <c r="R3183" i="1"/>
  <c r="S3183" i="1" s="1"/>
  <c r="T3183" i="1" s="1"/>
  <c r="Q3335" i="1"/>
  <c r="R3335" i="1"/>
  <c r="S3335" i="1" s="1"/>
  <c r="T3335" i="1" s="1"/>
  <c r="Q2985" i="1"/>
  <c r="R2985" i="1"/>
  <c r="S2985" i="1" s="1"/>
  <c r="T2985" i="1" s="1"/>
  <c r="Q3463" i="1"/>
  <c r="R3463" i="1"/>
  <c r="S3463" i="1" s="1"/>
  <c r="T3463" i="1" s="1"/>
  <c r="Q2991" i="1"/>
  <c r="R2991" i="1"/>
  <c r="S2991" i="1" s="1"/>
  <c r="T2991" i="1" s="1"/>
  <c r="Q3087" i="1"/>
  <c r="R3087" i="1"/>
  <c r="S3087" i="1" s="1"/>
  <c r="T3087" i="1" s="1"/>
  <c r="Q3311" i="1"/>
  <c r="R3311" i="1"/>
  <c r="S3311" i="1" s="1"/>
  <c r="T3311" i="1" s="1"/>
  <c r="R3489" i="1"/>
  <c r="S3489" i="1" s="1"/>
  <c r="T3489" i="1" s="1"/>
  <c r="Q3489" i="1"/>
  <c r="Q3295" i="1"/>
  <c r="R3295" i="1"/>
  <c r="S3295" i="1" s="1"/>
  <c r="T3295" i="1" s="1"/>
  <c r="Q3427" i="1"/>
  <c r="R3427" i="1"/>
  <c r="S3427" i="1" s="1"/>
  <c r="T3427" i="1" s="1"/>
  <c r="Q3439" i="1"/>
  <c r="R3439" i="1"/>
  <c r="S3439" i="1" s="1"/>
  <c r="T3439" i="1" s="1"/>
  <c r="R1816" i="1"/>
  <c r="S1816" i="1" s="1"/>
  <c r="T1816" i="1" s="1"/>
  <c r="Q1816" i="1"/>
  <c r="Q2847" i="1"/>
  <c r="R2847" i="1"/>
  <c r="S2847" i="1" s="1"/>
  <c r="T2847" i="1" s="1"/>
  <c r="Q58" i="1"/>
  <c r="R58" i="1"/>
  <c r="S58" i="1" s="1"/>
  <c r="T58" i="1" s="1"/>
  <c r="Q376" i="1"/>
  <c r="R376" i="1"/>
  <c r="S376" i="1" s="1"/>
  <c r="T376" i="1" s="1"/>
  <c r="Q511" i="1"/>
  <c r="R511" i="1"/>
  <c r="S511" i="1" s="1"/>
  <c r="T511" i="1" s="1"/>
  <c r="Q558" i="1"/>
  <c r="R558" i="1"/>
  <c r="S558" i="1" s="1"/>
  <c r="T558" i="1" s="1"/>
  <c r="Q608" i="1"/>
  <c r="R608" i="1"/>
  <c r="S608" i="1" s="1"/>
  <c r="T608" i="1" s="1"/>
  <c r="Q744" i="1"/>
  <c r="R744" i="1"/>
  <c r="S744" i="1" s="1"/>
  <c r="T744" i="1" s="1"/>
  <c r="Q906" i="1"/>
  <c r="R906" i="1"/>
  <c r="S906" i="1" s="1"/>
  <c r="T906" i="1" s="1"/>
  <c r="R1347" i="1"/>
  <c r="S1347" i="1" s="1"/>
  <c r="T1347" i="1" s="1"/>
  <c r="Q1347" i="1"/>
  <c r="Q2009" i="1"/>
  <c r="R2009" i="1"/>
  <c r="S2009" i="1" s="1"/>
  <c r="T2009" i="1" s="1"/>
  <c r="Q1955" i="1"/>
  <c r="R1955" i="1"/>
  <c r="S1955" i="1" s="1"/>
  <c r="T1955" i="1" s="1"/>
  <c r="Q2213" i="1"/>
  <c r="R2213" i="1"/>
  <c r="S2213" i="1" s="1"/>
  <c r="T2213" i="1" s="1"/>
  <c r="Q3063" i="1"/>
  <c r="R3063" i="1"/>
  <c r="S3063" i="1" s="1"/>
  <c r="T3063" i="1" s="1"/>
  <c r="Q3023" i="1"/>
  <c r="R3023" i="1"/>
  <c r="S3023" i="1" s="1"/>
  <c r="T3023" i="1" s="1"/>
  <c r="Q3423" i="1"/>
  <c r="R3423" i="1"/>
  <c r="S3423" i="1" s="1"/>
  <c r="T3423" i="1" s="1"/>
  <c r="Q22" i="1"/>
  <c r="R22" i="1"/>
  <c r="S22" i="1" s="1"/>
  <c r="T22" i="1" s="1"/>
  <c r="Q188" i="1"/>
  <c r="R188" i="1"/>
  <c r="S188" i="1" s="1"/>
  <c r="T188" i="1" s="1"/>
  <c r="Q73" i="1"/>
  <c r="R73" i="1"/>
  <c r="S73" i="1" s="1"/>
  <c r="T73" i="1" s="1"/>
  <c r="Q121" i="1"/>
  <c r="R121" i="1"/>
  <c r="S121" i="1" s="1"/>
  <c r="T121" i="1" s="1"/>
  <c r="R217" i="1"/>
  <c r="S217" i="1" s="1"/>
  <c r="T217" i="1" s="1"/>
  <c r="Q217" i="1"/>
  <c r="R196" i="1"/>
  <c r="S196" i="1" s="1"/>
  <c r="T196" i="1" s="1"/>
  <c r="Q196" i="1"/>
  <c r="R191" i="1"/>
  <c r="S191" i="1" s="1"/>
  <c r="T191" i="1" s="1"/>
  <c r="Q191" i="1"/>
  <c r="R283" i="1"/>
  <c r="S283" i="1" s="1"/>
  <c r="T283" i="1" s="1"/>
  <c r="Q283" i="1"/>
  <c r="Q313" i="1"/>
  <c r="R313" i="1"/>
  <c r="S313" i="1" s="1"/>
  <c r="T313" i="1" s="1"/>
  <c r="Q340" i="1"/>
  <c r="R340" i="1"/>
  <c r="S340" i="1" s="1"/>
  <c r="T340" i="1" s="1"/>
  <c r="R403" i="1"/>
  <c r="S403" i="1" s="1"/>
  <c r="T403" i="1" s="1"/>
  <c r="Q403" i="1"/>
  <c r="R477" i="1"/>
  <c r="S477" i="1" s="1"/>
  <c r="T477" i="1" s="1"/>
  <c r="Q477" i="1"/>
  <c r="Q500" i="1"/>
  <c r="R500" i="1"/>
  <c r="S500" i="1" s="1"/>
  <c r="T500" i="1" s="1"/>
  <c r="Q521" i="1"/>
  <c r="R521" i="1"/>
  <c r="S521" i="1" s="1"/>
  <c r="T521" i="1" s="1"/>
  <c r="Q574" i="1"/>
  <c r="R574" i="1"/>
  <c r="S574" i="1" s="1"/>
  <c r="T574" i="1" s="1"/>
  <c r="R499" i="1"/>
  <c r="S499" i="1" s="1"/>
  <c r="T499" i="1" s="1"/>
  <c r="Q499" i="1"/>
  <c r="Q610" i="1"/>
  <c r="R610" i="1"/>
  <c r="S610" i="1" s="1"/>
  <c r="T610" i="1" s="1"/>
  <c r="Q576" i="1"/>
  <c r="R576" i="1"/>
  <c r="S576" i="1" s="1"/>
  <c r="T576" i="1" s="1"/>
  <c r="Q652" i="1"/>
  <c r="R652" i="1"/>
  <c r="S652" i="1" s="1"/>
  <c r="T652" i="1" s="1"/>
  <c r="Q628" i="1"/>
  <c r="R628" i="1"/>
  <c r="S628" i="1" s="1"/>
  <c r="T628" i="1" s="1"/>
  <c r="Q508" i="1"/>
  <c r="R508" i="1"/>
  <c r="S508" i="1" s="1"/>
  <c r="T508" i="1" s="1"/>
  <c r="Q600" i="1"/>
  <c r="R600" i="1"/>
  <c r="S600" i="1" s="1"/>
  <c r="T600" i="1" s="1"/>
  <c r="Q568" i="1"/>
  <c r="R568" i="1"/>
  <c r="S568" i="1" s="1"/>
  <c r="T568" i="1" s="1"/>
  <c r="Q712" i="1"/>
  <c r="R712" i="1"/>
  <c r="S712" i="1" s="1"/>
  <c r="T712" i="1" s="1"/>
  <c r="Q795" i="1"/>
  <c r="R795" i="1"/>
  <c r="S795" i="1" s="1"/>
  <c r="T795" i="1" s="1"/>
  <c r="Q827" i="1"/>
  <c r="R827" i="1"/>
  <c r="S827" i="1" s="1"/>
  <c r="T827" i="1" s="1"/>
  <c r="Q826" i="1"/>
  <c r="R826" i="1"/>
  <c r="S826" i="1" s="1"/>
  <c r="T826" i="1" s="1"/>
  <c r="Q869" i="1"/>
  <c r="R869" i="1"/>
  <c r="S869" i="1" s="1"/>
  <c r="T869" i="1" s="1"/>
  <c r="Q930" i="1"/>
  <c r="R930" i="1"/>
  <c r="S930" i="1" s="1"/>
  <c r="T930" i="1" s="1"/>
  <c r="Q1028" i="1"/>
  <c r="R1028" i="1"/>
  <c r="S1028" i="1" s="1"/>
  <c r="T1028" i="1" s="1"/>
  <c r="Q1052" i="1"/>
  <c r="R1052" i="1"/>
  <c r="S1052" i="1" s="1"/>
  <c r="T1052" i="1" s="1"/>
  <c r="Q1160" i="1"/>
  <c r="R1160" i="1"/>
  <c r="S1160" i="1" s="1"/>
  <c r="T1160" i="1" s="1"/>
  <c r="Q1182" i="1"/>
  <c r="R1182" i="1"/>
  <c r="S1182" i="1" s="1"/>
  <c r="T1182" i="1" s="1"/>
  <c r="Q1176" i="1"/>
  <c r="R1176" i="1"/>
  <c r="S1176" i="1" s="1"/>
  <c r="T1176" i="1" s="1"/>
  <c r="Q1152" i="1"/>
  <c r="R1152" i="1"/>
  <c r="S1152" i="1" s="1"/>
  <c r="T1152" i="1" s="1"/>
  <c r="Q1251" i="1"/>
  <c r="R1251" i="1"/>
  <c r="S1251" i="1" s="1"/>
  <c r="T1251" i="1" s="1"/>
  <c r="Q1315" i="1"/>
  <c r="R1315" i="1"/>
  <c r="S1315" i="1" s="1"/>
  <c r="T1315" i="1" s="1"/>
  <c r="R1339" i="1"/>
  <c r="S1339" i="1" s="1"/>
  <c r="T1339" i="1" s="1"/>
  <c r="Q1339" i="1"/>
  <c r="R1371" i="1"/>
  <c r="S1371" i="1" s="1"/>
  <c r="T1371" i="1" s="1"/>
  <c r="Q1371" i="1"/>
  <c r="R1403" i="1"/>
  <c r="S1403" i="1" s="1"/>
  <c r="T1403" i="1" s="1"/>
  <c r="Q1403" i="1"/>
  <c r="Q1465" i="1"/>
  <c r="R1465" i="1"/>
  <c r="S1465" i="1" s="1"/>
  <c r="T1465" i="1" s="1"/>
  <c r="R1416" i="1"/>
  <c r="S1416" i="1" s="1"/>
  <c r="T1416" i="1" s="1"/>
  <c r="Q1416" i="1"/>
  <c r="Q1261" i="1"/>
  <c r="R1261" i="1"/>
  <c r="S1261" i="1" s="1"/>
  <c r="T1261" i="1" s="1"/>
  <c r="Q1277" i="1"/>
  <c r="R1277" i="1"/>
  <c r="S1277" i="1" s="1"/>
  <c r="T1277" i="1" s="1"/>
  <c r="Q1325" i="1"/>
  <c r="R1325" i="1"/>
  <c r="S1325" i="1" s="1"/>
  <c r="T1325" i="1" s="1"/>
  <c r="Q1443" i="1"/>
  <c r="R1443" i="1"/>
  <c r="S1443" i="1" s="1"/>
  <c r="T1443" i="1" s="1"/>
  <c r="Q1615" i="1"/>
  <c r="R1615" i="1"/>
  <c r="S1615" i="1" s="1"/>
  <c r="T1615" i="1" s="1"/>
  <c r="Q1508" i="1"/>
  <c r="R1508" i="1"/>
  <c r="S1508" i="1" s="1"/>
  <c r="T1508" i="1" s="1"/>
  <c r="Q1572" i="1"/>
  <c r="R1572" i="1"/>
  <c r="S1572" i="1" s="1"/>
  <c r="T1572" i="1" s="1"/>
  <c r="Q1856" i="1"/>
  <c r="R1856" i="1"/>
  <c r="S1856" i="1" s="1"/>
  <c r="T1856" i="1" s="1"/>
  <c r="Q1872" i="1"/>
  <c r="R1872" i="1"/>
  <c r="S1872" i="1" s="1"/>
  <c r="T1872" i="1" s="1"/>
  <c r="Q1866" i="1"/>
  <c r="R1866" i="1"/>
  <c r="S1866" i="1" s="1"/>
  <c r="T1866" i="1" s="1"/>
  <c r="Q1904" i="1"/>
  <c r="R1904" i="1"/>
  <c r="S1904" i="1" s="1"/>
  <c r="T1904" i="1" s="1"/>
  <c r="Q1652" i="1"/>
  <c r="R1652" i="1"/>
  <c r="S1652" i="1" s="1"/>
  <c r="T1652" i="1" s="1"/>
  <c r="Q1913" i="1"/>
  <c r="R1913" i="1"/>
  <c r="S1913" i="1" s="1"/>
  <c r="T1913" i="1" s="1"/>
  <c r="Q1906" i="1"/>
  <c r="R1906" i="1"/>
  <c r="S1906" i="1" s="1"/>
  <c r="T1906" i="1" s="1"/>
  <c r="Q1989" i="1"/>
  <c r="R1989" i="1"/>
  <c r="S1989" i="1" s="1"/>
  <c r="T1989" i="1" s="1"/>
  <c r="Q1941" i="1"/>
  <c r="R1941" i="1"/>
  <c r="S1941" i="1" s="1"/>
  <c r="T1941" i="1" s="1"/>
  <c r="Q1993" i="1"/>
  <c r="R1993" i="1"/>
  <c r="S1993" i="1" s="1"/>
  <c r="T1993" i="1" s="1"/>
  <c r="Q1951" i="1"/>
  <c r="R1951" i="1"/>
  <c r="S1951" i="1" s="1"/>
  <c r="T1951" i="1" s="1"/>
  <c r="Q2037" i="1"/>
  <c r="R2037" i="1"/>
  <c r="S2037" i="1" s="1"/>
  <c r="T2037" i="1" s="1"/>
  <c r="Q2245" i="1"/>
  <c r="R2245" i="1"/>
  <c r="S2245" i="1" s="1"/>
  <c r="T2245" i="1" s="1"/>
  <c r="Q1997" i="1"/>
  <c r="R1997" i="1"/>
  <c r="S1997" i="1" s="1"/>
  <c r="T1997" i="1" s="1"/>
  <c r="Q2167" i="1"/>
  <c r="R2167" i="1"/>
  <c r="S2167" i="1" s="1"/>
  <c r="T2167" i="1" s="1"/>
  <c r="Q2141" i="1"/>
  <c r="R2141" i="1"/>
  <c r="S2141" i="1" s="1"/>
  <c r="T2141" i="1" s="1"/>
  <c r="Q2159" i="1"/>
  <c r="R2159" i="1"/>
  <c r="S2159" i="1" s="1"/>
  <c r="T2159" i="1" s="1"/>
  <c r="R2191" i="1"/>
  <c r="S2191" i="1" s="1"/>
  <c r="T2191" i="1" s="1"/>
  <c r="Q2191" i="1"/>
  <c r="R2207" i="1"/>
  <c r="S2207" i="1" s="1"/>
  <c r="T2207" i="1" s="1"/>
  <c r="Q2207" i="1"/>
  <c r="Q2240" i="1"/>
  <c r="R2240" i="1"/>
  <c r="S2240" i="1" s="1"/>
  <c r="T2240" i="1" s="1"/>
  <c r="Q2293" i="1"/>
  <c r="R2293" i="1"/>
  <c r="S2293" i="1" s="1"/>
  <c r="T2293" i="1" s="1"/>
  <c r="Q2479" i="1"/>
  <c r="R2479" i="1"/>
  <c r="S2479" i="1" s="1"/>
  <c r="T2479" i="1" s="1"/>
  <c r="Q2023" i="1"/>
  <c r="R2023" i="1"/>
  <c r="S2023" i="1" s="1"/>
  <c r="T2023" i="1" s="1"/>
  <c r="Q2267" i="1"/>
  <c r="R2267" i="1"/>
  <c r="S2267" i="1" s="1"/>
  <c r="T2267" i="1" s="1"/>
  <c r="Q2325" i="1"/>
  <c r="R2325" i="1"/>
  <c r="S2325" i="1" s="1"/>
  <c r="T2325" i="1" s="1"/>
  <c r="Q2560" i="1"/>
  <c r="R2560" i="1"/>
  <c r="S2560" i="1" s="1"/>
  <c r="T2560" i="1" s="1"/>
  <c r="Q2175" i="1"/>
  <c r="R2175" i="1"/>
  <c r="S2175" i="1" s="1"/>
  <c r="T2175" i="1" s="1"/>
  <c r="Q2301" i="1"/>
  <c r="R2301" i="1"/>
  <c r="S2301" i="1" s="1"/>
  <c r="T2301" i="1" s="1"/>
  <c r="Q2231" i="1"/>
  <c r="R2231" i="1"/>
  <c r="S2231" i="1" s="1"/>
  <c r="T2231" i="1" s="1"/>
  <c r="R2795" i="1"/>
  <c r="S2795" i="1" s="1"/>
  <c r="T2795" i="1" s="1"/>
  <c r="Q2795" i="1"/>
  <c r="Q2955" i="1"/>
  <c r="R2955" i="1"/>
  <c r="S2955" i="1" s="1"/>
  <c r="T2955" i="1" s="1"/>
  <c r="Q2823" i="1"/>
  <c r="R2823" i="1"/>
  <c r="S2823" i="1" s="1"/>
  <c r="T2823" i="1" s="1"/>
  <c r="Q2855" i="1"/>
  <c r="R2855" i="1"/>
  <c r="S2855" i="1" s="1"/>
  <c r="T2855" i="1" s="1"/>
  <c r="Q2887" i="1"/>
  <c r="R2887" i="1"/>
  <c r="S2887" i="1" s="1"/>
  <c r="T2887" i="1" s="1"/>
  <c r="Q3007" i="1"/>
  <c r="R3007" i="1"/>
  <c r="S3007" i="1" s="1"/>
  <c r="T3007" i="1" s="1"/>
  <c r="Q2839" i="1"/>
  <c r="R2839" i="1"/>
  <c r="S2839" i="1" s="1"/>
  <c r="T2839" i="1" s="1"/>
  <c r="R2998" i="1"/>
  <c r="S2998" i="1" s="1"/>
  <c r="T2998" i="1" s="1"/>
  <c r="Q2998" i="1"/>
  <c r="Q3095" i="1"/>
  <c r="R3095" i="1"/>
  <c r="S3095" i="1" s="1"/>
  <c r="T3095" i="1" s="1"/>
  <c r="Q3013" i="1"/>
  <c r="R3013" i="1"/>
  <c r="S3013" i="1" s="1"/>
  <c r="T3013" i="1" s="1"/>
  <c r="Q3460" i="1"/>
  <c r="R3460" i="1"/>
  <c r="S3460" i="1" s="1"/>
  <c r="T3460" i="1" s="1"/>
  <c r="Q3079" i="1"/>
  <c r="R3079" i="1"/>
  <c r="S3079" i="1" s="1"/>
  <c r="T3079" i="1" s="1"/>
  <c r="Q3271" i="1"/>
  <c r="R3271" i="1"/>
  <c r="S3271" i="1" s="1"/>
  <c r="T3271" i="1" s="1"/>
  <c r="Q3415" i="1"/>
  <c r="R3415" i="1"/>
  <c r="S3415" i="1" s="1"/>
  <c r="T3415" i="1" s="1"/>
  <c r="Q3327" i="1"/>
  <c r="R3327" i="1"/>
  <c r="S3327" i="1" s="1"/>
  <c r="T3327" i="1" s="1"/>
  <c r="Q3444" i="1"/>
  <c r="R3444" i="1"/>
  <c r="S3444" i="1" s="1"/>
  <c r="T3444" i="1" s="1"/>
  <c r="Q3538" i="1"/>
  <c r="R3538" i="1"/>
  <c r="S3538" i="1" s="1"/>
  <c r="T3538" i="1" s="1"/>
  <c r="Q3554" i="1"/>
  <c r="R3554" i="1"/>
  <c r="S3554" i="1" s="1"/>
  <c r="T3554" i="1" s="1"/>
  <c r="Q2910" i="1"/>
  <c r="R2910" i="1"/>
  <c r="S2910" i="1" s="1"/>
  <c r="T2910" i="1" s="1"/>
  <c r="Q30" i="1"/>
  <c r="R30" i="1"/>
  <c r="S30" i="1" s="1"/>
  <c r="T30" i="1" s="1"/>
  <c r="Q100" i="1"/>
  <c r="R100" i="1"/>
  <c r="S100" i="1" s="1"/>
  <c r="T100" i="1" s="1"/>
  <c r="Q475" i="1"/>
  <c r="R475" i="1"/>
  <c r="S475" i="1" s="1"/>
  <c r="T475" i="1" s="1"/>
  <c r="Q940" i="1"/>
  <c r="R940" i="1"/>
  <c r="S940" i="1" s="1"/>
  <c r="T940" i="1" s="1"/>
  <c r="Q1190" i="1"/>
  <c r="R1190" i="1"/>
  <c r="S1190" i="1" s="1"/>
  <c r="T1190" i="1" s="1"/>
  <c r="Q1341" i="1"/>
  <c r="R1341" i="1"/>
  <c r="S1341" i="1" s="1"/>
  <c r="T1341" i="1" s="1"/>
  <c r="R1877" i="1"/>
  <c r="S1877" i="1" s="1"/>
  <c r="T1877" i="1" s="1"/>
  <c r="Q1877" i="1"/>
  <c r="Q1987" i="1"/>
  <c r="R1987" i="1"/>
  <c r="S1987" i="1" s="1"/>
  <c r="T1987" i="1" s="1"/>
  <c r="Q2714" i="1"/>
  <c r="R2714" i="1"/>
  <c r="S2714" i="1" s="1"/>
  <c r="T2714" i="1" s="1"/>
  <c r="Q2765" i="1"/>
  <c r="R2765" i="1"/>
  <c r="S2765" i="1" s="1"/>
  <c r="T2765" i="1" s="1"/>
  <c r="Q78" i="1"/>
  <c r="R78" i="1"/>
  <c r="S78" i="1" s="1"/>
  <c r="T78" i="1" s="1"/>
  <c r="Q46" i="1"/>
  <c r="R46" i="1"/>
  <c r="S46" i="1" s="1"/>
  <c r="T46" i="1" s="1"/>
  <c r="Q114" i="1"/>
  <c r="R114" i="1"/>
  <c r="S114" i="1" s="1"/>
  <c r="T114" i="1" s="1"/>
  <c r="Q6" i="1"/>
  <c r="R6" i="1"/>
  <c r="S6" i="1" s="1"/>
  <c r="T6" i="1" s="1"/>
  <c r="Q50" i="1"/>
  <c r="R50" i="1"/>
  <c r="S50" i="1" s="1"/>
  <c r="T50" i="1" s="1"/>
  <c r="Q74" i="1"/>
  <c r="R74" i="1"/>
  <c r="S74" i="1" s="1"/>
  <c r="T74" i="1" s="1"/>
  <c r="Q132" i="1"/>
  <c r="R132" i="1"/>
  <c r="S132" i="1" s="1"/>
  <c r="T132" i="1" s="1"/>
  <c r="Q92" i="1"/>
  <c r="R92" i="1"/>
  <c r="S92" i="1" s="1"/>
  <c r="T92" i="1" s="1"/>
  <c r="Q160" i="1"/>
  <c r="R160" i="1"/>
  <c r="S160" i="1" s="1"/>
  <c r="T160" i="1" s="1"/>
  <c r="R288" i="1"/>
  <c r="S288" i="1" s="1"/>
  <c r="T288" i="1" s="1"/>
  <c r="Q288" i="1"/>
  <c r="Q338" i="1"/>
  <c r="R338" i="1"/>
  <c r="S338" i="1" s="1"/>
  <c r="T338" i="1" s="1"/>
  <c r="Q336" i="1"/>
  <c r="R336" i="1"/>
  <c r="S336" i="1" s="1"/>
  <c r="T336" i="1" s="1"/>
  <c r="R411" i="1"/>
  <c r="S411" i="1" s="1"/>
  <c r="T411" i="1" s="1"/>
  <c r="Q411" i="1"/>
  <c r="Q440" i="1"/>
  <c r="R440" i="1"/>
  <c r="S440" i="1" s="1"/>
  <c r="T440" i="1" s="1"/>
  <c r="Q432" i="1"/>
  <c r="R432" i="1"/>
  <c r="S432" i="1" s="1"/>
  <c r="T432" i="1" s="1"/>
  <c r="R502" i="1"/>
  <c r="S502" i="1" s="1"/>
  <c r="T502" i="1" s="1"/>
  <c r="Q502" i="1"/>
  <c r="Q555" i="1"/>
  <c r="R555" i="1"/>
  <c r="S555" i="1" s="1"/>
  <c r="T555" i="1" s="1"/>
  <c r="Q598" i="1"/>
  <c r="R598" i="1"/>
  <c r="S598" i="1" s="1"/>
  <c r="T598" i="1" s="1"/>
  <c r="R548" i="1"/>
  <c r="S548" i="1" s="1"/>
  <c r="T548" i="1" s="1"/>
  <c r="Q548" i="1"/>
  <c r="Q632" i="1"/>
  <c r="R632" i="1"/>
  <c r="S632" i="1" s="1"/>
  <c r="T632" i="1" s="1"/>
  <c r="R835" i="1"/>
  <c r="S835" i="1" s="1"/>
  <c r="T835" i="1" s="1"/>
  <c r="Q835" i="1"/>
  <c r="Q770" i="1"/>
  <c r="R770" i="1"/>
  <c r="S770" i="1" s="1"/>
  <c r="T770" i="1" s="1"/>
  <c r="Q834" i="1"/>
  <c r="R834" i="1"/>
  <c r="S834" i="1" s="1"/>
  <c r="T834" i="1" s="1"/>
  <c r="Q981" i="1"/>
  <c r="R981" i="1"/>
  <c r="S981" i="1" s="1"/>
  <c r="T981" i="1" s="1"/>
  <c r="Q882" i="1"/>
  <c r="R882" i="1"/>
  <c r="S882" i="1" s="1"/>
  <c r="T882" i="1" s="1"/>
  <c r="Q924" i="1"/>
  <c r="R924" i="1"/>
  <c r="S924" i="1" s="1"/>
  <c r="T924" i="1" s="1"/>
  <c r="Q964" i="1"/>
  <c r="R964" i="1"/>
  <c r="S964" i="1" s="1"/>
  <c r="T964" i="1" s="1"/>
  <c r="Q1081" i="1"/>
  <c r="R1081" i="1"/>
  <c r="S1081" i="1" s="1"/>
  <c r="T1081" i="1" s="1"/>
  <c r="Q1020" i="1"/>
  <c r="R1020" i="1"/>
  <c r="S1020" i="1" s="1"/>
  <c r="T1020" i="1" s="1"/>
  <c r="Q1118" i="1"/>
  <c r="R1118" i="1"/>
  <c r="S1118" i="1" s="1"/>
  <c r="T1118" i="1" s="1"/>
  <c r="Q1142" i="1"/>
  <c r="R1142" i="1"/>
  <c r="S1142" i="1" s="1"/>
  <c r="T1142" i="1" s="1"/>
  <c r="Q1180" i="1"/>
  <c r="R1180" i="1"/>
  <c r="S1180" i="1" s="1"/>
  <c r="T1180" i="1" s="1"/>
  <c r="Q1275" i="1"/>
  <c r="R1275" i="1"/>
  <c r="S1275" i="1" s="1"/>
  <c r="T1275" i="1" s="1"/>
  <c r="R1411" i="1"/>
  <c r="S1411" i="1" s="1"/>
  <c r="T1411" i="1" s="1"/>
  <c r="Q1411" i="1"/>
  <c r="Q1309" i="1"/>
  <c r="R1309" i="1"/>
  <c r="S1309" i="1" s="1"/>
  <c r="T1309" i="1" s="1"/>
  <c r="R1360" i="1"/>
  <c r="S1360" i="1" s="1"/>
  <c r="T1360" i="1" s="1"/>
  <c r="Q1360" i="1"/>
  <c r="Q1457" i="1"/>
  <c r="R1457" i="1"/>
  <c r="S1457" i="1" s="1"/>
  <c r="T1457" i="1" s="1"/>
  <c r="Q1427" i="1"/>
  <c r="R1427" i="1"/>
  <c r="S1427" i="1" s="1"/>
  <c r="T1427" i="1" s="1"/>
  <c r="Q1405" i="1"/>
  <c r="R1405" i="1"/>
  <c r="S1405" i="1" s="1"/>
  <c r="T1405" i="1" s="1"/>
  <c r="Q1445" i="1"/>
  <c r="R1445" i="1"/>
  <c r="S1445" i="1" s="1"/>
  <c r="T1445" i="1" s="1"/>
  <c r="Q1516" i="1"/>
  <c r="R1516" i="1"/>
  <c r="S1516" i="1" s="1"/>
  <c r="T1516" i="1" s="1"/>
  <c r="Q1741" i="1"/>
  <c r="R1741" i="1"/>
  <c r="S1741" i="1" s="1"/>
  <c r="T1741" i="1" s="1"/>
  <c r="Q1910" i="1"/>
  <c r="R1910" i="1"/>
  <c r="S1910" i="1" s="1"/>
  <c r="T1910" i="1" s="1"/>
  <c r="Q1683" i="1"/>
  <c r="R1683" i="1"/>
  <c r="S1683" i="1" s="1"/>
  <c r="T1683" i="1" s="1"/>
  <c r="Q1749" i="1"/>
  <c r="R1749" i="1"/>
  <c r="S1749" i="1" s="1"/>
  <c r="T1749" i="1" s="1"/>
  <c r="Q1937" i="1"/>
  <c r="R1937" i="1"/>
  <c r="S1937" i="1" s="1"/>
  <c r="T1937" i="1" s="1"/>
  <c r="R1776" i="1"/>
  <c r="S1776" i="1" s="1"/>
  <c r="T1776" i="1" s="1"/>
  <c r="Q1776" i="1"/>
  <c r="Q1957" i="1"/>
  <c r="R1957" i="1"/>
  <c r="S1957" i="1" s="1"/>
  <c r="T1957" i="1" s="1"/>
  <c r="Q1991" i="1"/>
  <c r="R1991" i="1"/>
  <c r="S1991" i="1" s="1"/>
  <c r="T1991" i="1" s="1"/>
  <c r="R1808" i="1"/>
  <c r="S1808" i="1" s="1"/>
  <c r="T1808" i="1" s="1"/>
  <c r="Q1808" i="1"/>
  <c r="Q1979" i="1"/>
  <c r="R1979" i="1"/>
  <c r="S1979" i="1" s="1"/>
  <c r="T1979" i="1" s="1"/>
  <c r="Q2003" i="1"/>
  <c r="R2003" i="1"/>
  <c r="S2003" i="1" s="1"/>
  <c r="T2003" i="1" s="1"/>
  <c r="R2256" i="1"/>
  <c r="S2256" i="1" s="1"/>
  <c r="T2256" i="1" s="1"/>
  <c r="Q2256" i="1"/>
  <c r="R2269" i="1"/>
  <c r="S2269" i="1" s="1"/>
  <c r="T2269" i="1" s="1"/>
  <c r="Q2269" i="1"/>
  <c r="Q2381" i="1"/>
  <c r="R2381" i="1"/>
  <c r="S2381" i="1" s="1"/>
  <c r="T2381" i="1" s="1"/>
  <c r="Q2445" i="1"/>
  <c r="R2445" i="1"/>
  <c r="S2445" i="1" s="1"/>
  <c r="T2445" i="1" s="1"/>
  <c r="Q2237" i="1"/>
  <c r="R2237" i="1"/>
  <c r="S2237" i="1" s="1"/>
  <c r="T2237" i="1" s="1"/>
  <c r="Q2455" i="1"/>
  <c r="R2455" i="1"/>
  <c r="S2455" i="1" s="1"/>
  <c r="T2455" i="1" s="1"/>
  <c r="Q2485" i="1"/>
  <c r="R2485" i="1"/>
  <c r="S2485" i="1" s="1"/>
  <c r="T2485" i="1" s="1"/>
  <c r="Q2501" i="1"/>
  <c r="R2501" i="1"/>
  <c r="S2501" i="1" s="1"/>
  <c r="T2501" i="1" s="1"/>
  <c r="Q2373" i="1"/>
  <c r="R2373" i="1"/>
  <c r="S2373" i="1" s="1"/>
  <c r="T2373" i="1" s="1"/>
  <c r="Q2437" i="1"/>
  <c r="R2437" i="1"/>
  <c r="S2437" i="1" s="1"/>
  <c r="T2437" i="1" s="1"/>
  <c r="Q2536" i="1"/>
  <c r="R2536" i="1"/>
  <c r="S2536" i="1" s="1"/>
  <c r="T2536" i="1" s="1"/>
  <c r="Q2622" i="1"/>
  <c r="R2622" i="1"/>
  <c r="S2622" i="1" s="1"/>
  <c r="T2622" i="1" s="1"/>
  <c r="R2798" i="1"/>
  <c r="S2798" i="1" s="1"/>
  <c r="T2798" i="1" s="1"/>
  <c r="Q2798" i="1"/>
  <c r="Q2649" i="1"/>
  <c r="R2649" i="1"/>
  <c r="S2649" i="1" s="1"/>
  <c r="T2649" i="1" s="1"/>
  <c r="Q2674" i="1"/>
  <c r="R2674" i="1"/>
  <c r="S2674" i="1" s="1"/>
  <c r="T2674" i="1" s="1"/>
  <c r="Q2690" i="1"/>
  <c r="R2690" i="1"/>
  <c r="S2690" i="1" s="1"/>
  <c r="T2690" i="1" s="1"/>
  <c r="Q2943" i="1"/>
  <c r="R2943" i="1"/>
  <c r="S2943" i="1" s="1"/>
  <c r="T2943" i="1" s="1"/>
  <c r="Q2516" i="1"/>
  <c r="R2516" i="1"/>
  <c r="S2516" i="1" s="1"/>
  <c r="T2516" i="1" s="1"/>
  <c r="Q3055" i="1"/>
  <c r="R3055" i="1"/>
  <c r="S3055" i="1" s="1"/>
  <c r="T3055" i="1" s="1"/>
  <c r="Q3167" i="1"/>
  <c r="R3167" i="1"/>
  <c r="S3167" i="1" s="1"/>
  <c r="T3167" i="1" s="1"/>
  <c r="Q3428" i="1"/>
  <c r="R3428" i="1"/>
  <c r="S3428" i="1" s="1"/>
  <c r="T3428" i="1" s="1"/>
  <c r="Q3479" i="1"/>
  <c r="R3479" i="1"/>
  <c r="S3479" i="1" s="1"/>
  <c r="T3479" i="1" s="1"/>
  <c r="R3497" i="1"/>
  <c r="S3497" i="1" s="1"/>
  <c r="T3497" i="1" s="1"/>
  <c r="Q3497" i="1"/>
  <c r="Q2878" i="1"/>
  <c r="R2878" i="1"/>
  <c r="S2878" i="1" s="1"/>
  <c r="T2878" i="1" s="1"/>
  <c r="R3383" i="1"/>
  <c r="S3383" i="1" s="1"/>
  <c r="T3383" i="1" s="1"/>
  <c r="Q3383" i="1"/>
  <c r="R3399" i="1"/>
  <c r="S3399" i="1" s="1"/>
  <c r="T3399" i="1" s="1"/>
  <c r="Q3399" i="1"/>
  <c r="Q2911" i="1"/>
  <c r="R2911" i="1"/>
  <c r="S2911" i="1" s="1"/>
  <c r="T2911" i="1" s="1"/>
  <c r="Q3039" i="1"/>
  <c r="R3039" i="1"/>
  <c r="S3039" i="1" s="1"/>
  <c r="T3039" i="1" s="1"/>
  <c r="R3359" i="1"/>
  <c r="S3359" i="1" s="1"/>
  <c r="T3359" i="1" s="1"/>
  <c r="Q3359" i="1"/>
  <c r="Q3570" i="1"/>
  <c r="R3570" i="1"/>
  <c r="S3570" i="1" s="1"/>
  <c r="T3570" i="1" s="1"/>
</calcChain>
</file>

<file path=xl/sharedStrings.xml><?xml version="1.0" encoding="utf-8"?>
<sst xmlns="http://schemas.openxmlformats.org/spreadsheetml/2006/main" count="17905" uniqueCount="215">
  <si>
    <t>Regular Season</t>
  </si>
  <si>
    <t>Nationals Park</t>
  </si>
  <si>
    <t>Rotational Field Level Home Plate</t>
  </si>
  <si>
    <t>Windstream (USA)</t>
  </si>
  <si>
    <t xml:space="preserve">07-08 Colorado Rockies @ Washington Nationals </t>
  </si>
  <si>
    <t>Website - Washingtonnationalsdreamfoundation.org (USA)</t>
  </si>
  <si>
    <t>Rotational Field Level Foul Ball Line</t>
  </si>
  <si>
    <t>Static Upper Home Plate</t>
  </si>
  <si>
    <t>Washington National Logo (USA)</t>
  </si>
  <si>
    <t>Static Upper Billboard</t>
  </si>
  <si>
    <t>Static Outside Billboard</t>
  </si>
  <si>
    <t>Static Outfield Wall</t>
  </si>
  <si>
    <t>Static Field Level Home Plate</t>
  </si>
  <si>
    <t>Static Dugout Wall</t>
  </si>
  <si>
    <t>Static Dugout Roof</t>
  </si>
  <si>
    <t>Special Structure Signage</t>
  </si>
  <si>
    <t>On Surface Branding</t>
  </si>
  <si>
    <t>LED Upper Tiered</t>
  </si>
  <si>
    <t>LED Upper Billboard</t>
  </si>
  <si>
    <t>LED Outfield Wall</t>
  </si>
  <si>
    <t>W.B. Mason (USA)</t>
  </si>
  <si>
    <t>United Airlines (USA)</t>
  </si>
  <si>
    <t>Under Armour (USA)</t>
  </si>
  <si>
    <t>U.S. Trust (USA)</t>
  </si>
  <si>
    <t>Twisted Tea (USA)</t>
  </si>
  <si>
    <t>TV Station - MLB Network (USA)</t>
  </si>
  <si>
    <t>Toyota (USA)</t>
  </si>
  <si>
    <t>Team Website - Nationals.com (USA)</t>
  </si>
  <si>
    <t>Static Dugout Railing</t>
  </si>
  <si>
    <t>Team Promotion - Tickets (USA)</t>
  </si>
  <si>
    <t>Team Promotion - Midseason Flex Plan (USA)</t>
  </si>
  <si>
    <t>Red Porch (USA)</t>
  </si>
  <si>
    <t>Radio - WTOP (USA)</t>
  </si>
  <si>
    <t>Radio - 106.7 The Fan (USA)</t>
  </si>
  <si>
    <t>General Merchandise</t>
  </si>
  <si>
    <t>PNC Diamond Club (USA)</t>
  </si>
  <si>
    <t>PNC Bank (USA)</t>
  </si>
  <si>
    <t>Papa John's (USA)</t>
  </si>
  <si>
    <t>Nike</t>
  </si>
  <si>
    <t>New Era (USA)</t>
  </si>
  <si>
    <t>Nationals Youth Baseball Academy (USA)</t>
  </si>
  <si>
    <t>Nationals Park (USA)</t>
  </si>
  <si>
    <t>Music Promotion - The Wallflowers (USA)</t>
  </si>
  <si>
    <t>Mini U Storage (USA)</t>
  </si>
  <si>
    <t>Miller Lite (USA)</t>
  </si>
  <si>
    <t>Static Field Level Foul Ball Line</t>
  </si>
  <si>
    <t>MedStar Health (USA)</t>
  </si>
  <si>
    <t>Maxxis Tires (USA)</t>
  </si>
  <si>
    <t>Maryland Live Casino (USA)</t>
  </si>
  <si>
    <t>Lexus (USA)</t>
  </si>
  <si>
    <t>JK Moving and Storage Inc (USA)</t>
  </si>
  <si>
    <t>Harris Teeter (USA)</t>
  </si>
  <si>
    <t>Hankook Tire (USA)</t>
  </si>
  <si>
    <t>GEICO (USA)</t>
  </si>
  <si>
    <t>Passive Product</t>
  </si>
  <si>
    <t>Gatorade (USA)</t>
  </si>
  <si>
    <t>Passive Cup</t>
  </si>
  <si>
    <t>Ice Chest Partial Branded</t>
  </si>
  <si>
    <t>Cooler Partial Branded</t>
  </si>
  <si>
    <t>Active Cup</t>
  </si>
  <si>
    <t>Frito-Lay (USA)</t>
  </si>
  <si>
    <t>Exxonmobil (USA)</t>
  </si>
  <si>
    <t>Dubble Bubble (USA)</t>
  </si>
  <si>
    <t>CSX (USA)</t>
  </si>
  <si>
    <t>Coke Zero (USA)</t>
  </si>
  <si>
    <t>Coca-Cola (USA)</t>
  </si>
  <si>
    <t>Clark Construction (USA)</t>
  </si>
  <si>
    <t>Cholula Hot Sauce (USA)</t>
  </si>
  <si>
    <t>Charity - Washington Nationals Dream Foundation (USA)</t>
  </si>
  <si>
    <t>CareFirst BlueCross BlueShield (USA)</t>
  </si>
  <si>
    <t>Capital One (USA)</t>
  </si>
  <si>
    <t>Static Upper Tiered</t>
  </si>
  <si>
    <t>Bens Chili Bowl (USA)</t>
  </si>
  <si>
    <t>Bazooka (USA)</t>
  </si>
  <si>
    <t>ANC (USA)</t>
  </si>
  <si>
    <t>American University (USA)</t>
  </si>
  <si>
    <t>07-07 Colorado Rockies @ Washington Nationals</t>
  </si>
  <si>
    <t>Waste Management (USA)</t>
  </si>
  <si>
    <t>Team Website - Losnacionales.com (USA)</t>
  </si>
  <si>
    <t>Team Promotion - NatsLive Post-Game Concert - The Wallflowers (USA)</t>
  </si>
  <si>
    <t>Retired Players Tribute (USA)</t>
  </si>
  <si>
    <t>Mobil 1 (USA)</t>
  </si>
  <si>
    <t>Majestic (USA)</t>
  </si>
  <si>
    <t>Kayem (USA)</t>
  </si>
  <si>
    <t>Hebrew National (USA)</t>
  </si>
  <si>
    <t>Gaylord National Resort (USA)</t>
  </si>
  <si>
    <t>Dippin Dots (USA)</t>
  </si>
  <si>
    <t>Breyers (USA)</t>
  </si>
  <si>
    <t>Bazooka Joe (USA)</t>
  </si>
  <si>
    <t>Alaska Airlines (USA)</t>
  </si>
  <si>
    <t>07-06 Colorado Rockies @ Washington Nationals</t>
  </si>
  <si>
    <t>Website - Masnsports.com (USA)</t>
  </si>
  <si>
    <t>TV Station - MASN (USA)</t>
  </si>
  <si>
    <t>The Washington Post (USA)</t>
  </si>
  <si>
    <t>Team Promotion - Flex Plan (USA)</t>
  </si>
  <si>
    <t>Seinfeld - Pix (USA)</t>
  </si>
  <si>
    <t>Red Loft (USA)</t>
  </si>
  <si>
    <t>Radio - WTop 103.5FM (USA)</t>
  </si>
  <si>
    <t>Natca (USA)</t>
  </si>
  <si>
    <t>MLB Authentic (USA)</t>
  </si>
  <si>
    <t>Hawaiian Shaved Ice (USA)</t>
  </si>
  <si>
    <t>Sideline Setup Partial Branded</t>
  </si>
  <si>
    <t>Ice Chest Full Branded</t>
  </si>
  <si>
    <t>Cooler Full Branded</t>
  </si>
  <si>
    <t>Abbott EMS (USA)</t>
  </si>
  <si>
    <t>07-05 San Francisco Giants @ Washington Nationals</t>
  </si>
  <si>
    <t>Topps (USA)</t>
  </si>
  <si>
    <t>Cropp-Metcalfe (USA)</t>
  </si>
  <si>
    <t>07-04 San Francisco Giants @ Washington Nationals</t>
  </si>
  <si>
    <t>Team Promotion - Luggage Tag Presented By United Airlines (USA)</t>
  </si>
  <si>
    <t>07-03 San Francisco Giants @ Washington Nationals</t>
  </si>
  <si>
    <t>Website - MLB.com (USA)</t>
  </si>
  <si>
    <t>06-21 Tampa Bay Rays @ Washington Nationals</t>
  </si>
  <si>
    <t>Team Promotion - Capital City View Seats (USA)</t>
  </si>
  <si>
    <t>Active Product</t>
  </si>
  <si>
    <t>06-20 Tampa Bay Rays @ Washington Nationals</t>
  </si>
  <si>
    <t>Inova Blood Donor Services (USA)</t>
  </si>
  <si>
    <t>Dasani (USA)</t>
  </si>
  <si>
    <t>2012 All-Star Game (USA)</t>
  </si>
  <si>
    <t>06-19 Tampa Bay Rays @ Washington Nationals</t>
  </si>
  <si>
    <t>Team Website - Nationals.com_tweetup (USA)</t>
  </si>
  <si>
    <t>Team Promotion - Miller Lite Party Night (USA)</t>
  </si>
  <si>
    <t>Prostate Cancer Awareness (USA)</t>
  </si>
  <si>
    <t>Giants Sunflower Seeds (USA)</t>
  </si>
  <si>
    <t>Coors Light (USA)</t>
  </si>
  <si>
    <t>06-17 New York Yankees @ Washington Nationals</t>
  </si>
  <si>
    <t>Verizon (USA)</t>
  </si>
  <si>
    <t>Sideline Setup Full Branded</t>
  </si>
  <si>
    <t>06-16 New York Yankees @ Washington Nationals</t>
  </si>
  <si>
    <t>Team Website - Nationals.com_vote (USA)</t>
  </si>
  <si>
    <t>06-15 New York Yankees @ Washington Nationals</t>
  </si>
  <si>
    <t>06-07 New York Mets @ Washington Nationals</t>
  </si>
  <si>
    <t>New Balance (USA)</t>
  </si>
  <si>
    <t>Movie - Safe House (USA)</t>
  </si>
  <si>
    <t>06-06 New York Mets @ Washington Nationals</t>
  </si>
  <si>
    <t>Presentation Backdrop</t>
  </si>
  <si>
    <t>LED Outside Billboard</t>
  </si>
  <si>
    <t>06-05 New York Mets @ Washington Nationals</t>
  </si>
  <si>
    <t>Team Promotion - Washington Nationals Memorabilia Collection (USA)</t>
  </si>
  <si>
    <t>Bank of America (USA)</t>
  </si>
  <si>
    <t>06-03 Atlanta Braves @ Washington Nationals</t>
  </si>
  <si>
    <t>United States Marine Corps (USA)</t>
  </si>
  <si>
    <t>06-02 Atlanta Braves @ Washington Nationals</t>
  </si>
  <si>
    <t>Nats Dogs (USA)</t>
  </si>
  <si>
    <t>McDonald's (USA)</t>
  </si>
  <si>
    <t>Charity - Marine Corps Scholarship Foundation (USA)</t>
  </si>
  <si>
    <t>05-20 Baltimore Orioles @ Washington Nationals</t>
  </si>
  <si>
    <t>Music Promotion - Dierks Bentley (USA)</t>
  </si>
  <si>
    <t>05-19 Baltimore Orioles @ Washington Nationals</t>
  </si>
  <si>
    <t>TV Station - FOX Sports (USA)</t>
  </si>
  <si>
    <t>TV Show - Seinfeld (USA)</t>
  </si>
  <si>
    <t>Team Promotion - Free Post-Game Concert - Dierks Bentley (USA)</t>
  </si>
  <si>
    <t>Speedpass (USA)</t>
  </si>
  <si>
    <t>MLB Fan Cave (USA)</t>
  </si>
  <si>
    <t>05-18 Baltimore Orioles @ Washington Nationals</t>
  </si>
  <si>
    <t>05-17 Pittsburgh Pirates @ Washington Nationals</t>
  </si>
  <si>
    <t>Nongshim (USA)</t>
  </si>
  <si>
    <t xml:space="preserve">05-16 Pittsburgh Pirates @ Washington Nationals </t>
  </si>
  <si>
    <t>Team Website - Nationals.com_concerts (USA)</t>
  </si>
  <si>
    <t>Piggly Wiggly (USA)</t>
  </si>
  <si>
    <t>05-15 San Diego Padres @ Washington Nationals</t>
  </si>
  <si>
    <t>Passive Squeeze</t>
  </si>
  <si>
    <t>Carter (USA)</t>
  </si>
  <si>
    <t>05-14 San Diego Padres @ Washington Nationals</t>
  </si>
  <si>
    <t>Team Promotion - Harris Teeter Family Fun Pack (USA)</t>
  </si>
  <si>
    <t>05-06 Philadelphia Phillies @ Washington Nationals</t>
  </si>
  <si>
    <t>TV Station - ESPN (USA)</t>
  </si>
  <si>
    <t>05-05 Philadelphia Phillies @ Washington Nationals</t>
  </si>
  <si>
    <t>Puma (USA)</t>
  </si>
  <si>
    <t>05-04 Philadelphia Phillies @ Washington Nationals</t>
  </si>
  <si>
    <t>05-03 Arizona Diamondbacks @ Washington Nationals</t>
  </si>
  <si>
    <t>05-02 Arizona Diamondbacks @ Washington Nationals</t>
  </si>
  <si>
    <t>05-01 Arizona Diamondbacks @ Washington Nationals</t>
  </si>
  <si>
    <t>04-21 Miami Marlins @ Washington Nationals</t>
  </si>
  <si>
    <t>Chevrolet (USA)</t>
  </si>
  <si>
    <t>04-20 Miami Marlins @ Washington Nationals</t>
  </si>
  <si>
    <t>04-19 Houston Astros @ Washington Nationals</t>
  </si>
  <si>
    <t>Website - Miniustorage.com (USA)</t>
  </si>
  <si>
    <t>04-18 Houston Astros @ Washington Nationals</t>
  </si>
  <si>
    <t>Team Promotion - Ryan Zimmerman Kids Jersey (USA)</t>
  </si>
  <si>
    <t>04-17 Houston Astros @ Washington Nationals</t>
  </si>
  <si>
    <t>04-16 Houston Astros @ Washington Nationals</t>
  </si>
  <si>
    <t>04-15 Cincinnati Reds @ Washington Nationals</t>
  </si>
  <si>
    <t>04-14 Cincinnati Reds @ Washington Nationals</t>
  </si>
  <si>
    <t>04-13 Cincinnati Reds @ Washington Nationals</t>
  </si>
  <si>
    <t>04-12 Cincinnati Reds @ Washington Nationals</t>
  </si>
  <si>
    <t>Website - Eventsatnationals.com (USA)</t>
  </si>
  <si>
    <t>Team Promotion - Suite Rentals (USA)</t>
  </si>
  <si>
    <t>Ocean City Maryland (USA)</t>
  </si>
  <si>
    <t>Active Squeeze</t>
  </si>
  <si>
    <t>Booz Allen Hamilton (USA)</t>
  </si>
  <si>
    <t>season_brand_location</t>
  </si>
  <si>
    <t>season_location</t>
  </si>
  <si>
    <t>season_brand</t>
  </si>
  <si>
    <t>title_renameBrand Rename_Location Rename</t>
  </si>
  <si>
    <t>Brand Rename_Location Rename</t>
  </si>
  <si>
    <t>QI Media Value</t>
  </si>
  <si>
    <t>100% Med Eq</t>
  </si>
  <si>
    <t>Location Rename</t>
  </si>
  <si>
    <t>Brand Rename</t>
  </si>
  <si>
    <t>title_rename</t>
  </si>
  <si>
    <t>season</t>
  </si>
  <si>
    <t>usd_average_QI</t>
  </si>
  <si>
    <t>usd_total_QI_media_value</t>
  </si>
  <si>
    <t>usd_100perc_media_equiv</t>
  </si>
  <si>
    <t>num_exposures</t>
  </si>
  <si>
    <t>date</t>
  </si>
  <si>
    <t>venue</t>
  </si>
  <si>
    <t>location</t>
  </si>
  <si>
    <t>brand</t>
  </si>
  <si>
    <t>title</t>
  </si>
  <si>
    <t>coverage_item_id</t>
  </si>
  <si>
    <t>duration (seconds)</t>
  </si>
  <si>
    <t>total_duration (seconds)</t>
  </si>
  <si>
    <t>media rate ($/sec of air time)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</si>
</sst>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2" fontId="0" fillId="0" borderId="0" xfId="1" applyNumberFormat="1" applyFont="1"/>
    <xf numFmtId="0" fontId="0" fillId="0" borderId="0" xfId="0" applyNumberFormat="1"/>
    <xf numFmtId="2" fontId="0" fillId="0" borderId="0" xfId="0" applyNumberFormat="1"/>
    <xf numFmtId="14" fontId="0" fillId="0" borderId="0" xfId="0" applyNumberFormat="1"/>
    <xf numFmtId="0" fontId="0" fillId="2" borderId="1" xfId="0" applyFill="1" applyBorder="1"/>
    <xf numFmtId="2" fontId="0" fillId="2" borderId="1" xfId="1" applyNumberFormat="1" applyFont="1" applyFill="1" applyBorder="1"/>
    <xf numFmtId="2" fontId="0" fillId="2" borderId="1" xfId="0" applyNumberFormat="1" applyFill="1" applyBorder="1"/>
    <xf numFmtId="164" fontId="0" fillId="2" borderId="1" xfId="0" applyNumberFormat="1" applyFill="1" applyBorder="1"/>
    <xf numFmtId="164" fontId="0" fillId="3" borderId="1" xfId="0" applyNumberForma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ATIONALS%202009-2014\Nats\Sponsorship\Repucom\Washington%20Nationals%20Mid%20Season%20Demographic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Exposure Report"/>
      <sheetName val="Brand Reports"/>
      <sheetName val="QI Explained"/>
      <sheetName val="Renames"/>
      <sheetName val="Media Rates"/>
      <sheetName val="Permissions"/>
      <sheetName val="removed data"/>
      <sheetName val="brand_locations"/>
    </sheetNames>
    <sheetDataSet>
      <sheetData sheetId="0"/>
      <sheetData sheetId="1">
        <row r="11">
          <cell r="B11" t="str">
            <v>National plus Local</v>
          </cell>
        </row>
        <row r="13">
          <cell r="B13" t="str">
            <v>HH</v>
          </cell>
        </row>
      </sheetData>
      <sheetData sheetId="2"/>
      <sheetData sheetId="3"/>
      <sheetData sheetId="4">
        <row r="2">
          <cell r="B2" t="str">
            <v>title</v>
          </cell>
          <cell r="C2" t="str">
            <v>title_rename</v>
          </cell>
          <cell r="F2" t="str">
            <v>brand</v>
          </cell>
          <cell r="G2" t="str">
            <v>brand_rename</v>
          </cell>
          <cell r="I2" t="str">
            <v>location</v>
          </cell>
          <cell r="J2" t="str">
            <v>location_rename</v>
          </cell>
        </row>
        <row r="3">
          <cell r="B3" t="str">
            <v>04-12 Cincinnati Reds @ Washington Nationals</v>
          </cell>
          <cell r="F3" t="str">
            <v>2012 All-Star Game (USA)</v>
          </cell>
          <cell r="I3" t="str">
            <v>Active Cup</v>
          </cell>
        </row>
        <row r="4">
          <cell r="B4" t="str">
            <v>04-13 Cincinnati Reds @ Washington Nationals</v>
          </cell>
          <cell r="F4" t="str">
            <v>Abbott EMS (USA)</v>
          </cell>
          <cell r="I4" t="str">
            <v>Active Product</v>
          </cell>
        </row>
        <row r="5">
          <cell r="B5" t="str">
            <v>04-14 Cincinnati Reds @ Washington Nationals</v>
          </cell>
          <cell r="F5" t="str">
            <v>Alaska Airlines (USA)</v>
          </cell>
          <cell r="I5" t="str">
            <v>Active Squeeze</v>
          </cell>
        </row>
        <row r="6">
          <cell r="B6" t="str">
            <v>04-15 Cincinnati Reds @ Washington Nationals</v>
          </cell>
          <cell r="F6" t="str">
            <v>American University (USA)</v>
          </cell>
          <cell r="I6" t="str">
            <v>Cooler Full Branded</v>
          </cell>
        </row>
        <row r="7">
          <cell r="B7" t="str">
            <v>04-16 Houston Astros @ Washington Nationals</v>
          </cell>
          <cell r="F7" t="str">
            <v>ANC (USA)</v>
          </cell>
          <cell r="I7" t="str">
            <v>Cooler Partial Branded</v>
          </cell>
        </row>
        <row r="8">
          <cell r="B8" t="str">
            <v>04-17 Houston Astros @ Washington Nationals</v>
          </cell>
          <cell r="F8" t="str">
            <v>Bank of America (USA)</v>
          </cell>
          <cell r="I8" t="str">
            <v>General Merchandise</v>
          </cell>
        </row>
        <row r="9">
          <cell r="B9" t="str">
            <v>04-18 Houston Astros @ Washington Nationals</v>
          </cell>
          <cell r="F9" t="str">
            <v>Bazooka (USA)</v>
          </cell>
          <cell r="I9" t="str">
            <v>Ice Chest Full Branded</v>
          </cell>
        </row>
        <row r="10">
          <cell r="B10" t="str">
            <v>04-19 Houston Astros @ Washington Nationals</v>
          </cell>
          <cell r="F10" t="str">
            <v>Bazooka Joe (USA)</v>
          </cell>
          <cell r="I10" t="str">
            <v>Ice Chest Partial Branded</v>
          </cell>
        </row>
        <row r="11">
          <cell r="B11" t="str">
            <v>04-20 Miami Marlins @ Washington Nationals</v>
          </cell>
          <cell r="F11" t="str">
            <v>Bens Chili Bowl (USA)</v>
          </cell>
          <cell r="I11" t="str">
            <v>LED Outfield Wall</v>
          </cell>
        </row>
        <row r="12">
          <cell r="B12" t="str">
            <v>04-21 Miami Marlins @ Washington Nationals</v>
          </cell>
          <cell r="F12" t="str">
            <v>Booz Allen Hamilton (USA)</v>
          </cell>
          <cell r="I12" t="str">
            <v>LED Outside Billboard</v>
          </cell>
        </row>
        <row r="13">
          <cell r="B13" t="str">
            <v>05-01 Arizona Diamondbacks @ Washington Nationals</v>
          </cell>
          <cell r="F13" t="str">
            <v>Breyers (USA)</v>
          </cell>
          <cell r="I13" t="str">
            <v>LED Upper Billboard</v>
          </cell>
        </row>
        <row r="14">
          <cell r="B14" t="str">
            <v>05-02 Arizona Diamondbacks @ Washington Nationals</v>
          </cell>
          <cell r="F14" t="str">
            <v>Capital One (USA)</v>
          </cell>
          <cell r="I14" t="str">
            <v>LED Upper Tiered</v>
          </cell>
        </row>
        <row r="15">
          <cell r="B15" t="str">
            <v>05-03 Arizona Diamondbacks @ Washington Nationals</v>
          </cell>
          <cell r="F15" t="str">
            <v>CareFirst BlueCross BlueShield (USA)</v>
          </cell>
          <cell r="I15" t="str">
            <v>On Surface Branding</v>
          </cell>
        </row>
        <row r="16">
          <cell r="B16" t="str">
            <v>05-04 Philadelphia Phillies @ Washington Nationals</v>
          </cell>
          <cell r="F16" t="str">
            <v>Carter (USA)</v>
          </cell>
          <cell r="I16" t="str">
            <v>Passive Cup</v>
          </cell>
        </row>
        <row r="17">
          <cell r="B17" t="str">
            <v>05-05 Philadelphia Phillies @ Washington Nationals</v>
          </cell>
          <cell r="F17" t="str">
            <v>Charity - Marine Corps Scholarship Foundation (USA)</v>
          </cell>
          <cell r="I17" t="str">
            <v>Passive Product</v>
          </cell>
        </row>
        <row r="18">
          <cell r="B18" t="str">
            <v>05-06 Philadelphia Phillies @ Washington Nationals</v>
          </cell>
          <cell r="F18" t="str">
            <v>Charity - Washington Nationals Dream Foundation (USA)</v>
          </cell>
          <cell r="I18" t="str">
            <v>Passive Squeeze</v>
          </cell>
        </row>
        <row r="19">
          <cell r="B19" t="str">
            <v>05-14 San Diego Padres @ Washington Nationals</v>
          </cell>
          <cell r="F19" t="str">
            <v>Chevrolet (USA)</v>
          </cell>
          <cell r="I19" t="str">
            <v>Presentation Backdrop</v>
          </cell>
        </row>
        <row r="20">
          <cell r="B20" t="str">
            <v>05-15 San Diego Padres @ Washington Nationals</v>
          </cell>
          <cell r="F20" t="str">
            <v>Cholula Hot Sauce (USA)</v>
          </cell>
          <cell r="I20" t="str">
            <v>Rotational Field Level Foul Ball Line</v>
          </cell>
        </row>
        <row r="21">
          <cell r="B21" t="str">
            <v xml:space="preserve">05-16 Pittsburgh Pirates @ Washington Nationals </v>
          </cell>
          <cell r="C21" t="str">
            <v>05-16 Pittsburgh Pirates @ Washington Nationals</v>
          </cell>
          <cell r="F21" t="str">
            <v>Clark Construction (USA)</v>
          </cell>
          <cell r="I21" t="str">
            <v>Rotational Field Level Home Plate</v>
          </cell>
        </row>
        <row r="22">
          <cell r="B22" t="str">
            <v>05-17 Pittsburgh Pirates @ Washington Nationals</v>
          </cell>
          <cell r="F22" t="str">
            <v>Coca-Cola (USA)</v>
          </cell>
          <cell r="I22" t="str">
            <v>Sideline Setup Full Branded</v>
          </cell>
        </row>
        <row r="23">
          <cell r="B23" t="str">
            <v>05-18 Baltimore Orioles @ Washington Nationals</v>
          </cell>
          <cell r="F23" t="str">
            <v>Coke Zero (USA)</v>
          </cell>
          <cell r="I23" t="str">
            <v>Sideline Setup Partial Branded</v>
          </cell>
        </row>
        <row r="24">
          <cell r="B24" t="str">
            <v>05-19 Baltimore Orioles @ Washington Nationals</v>
          </cell>
          <cell r="F24" t="str">
            <v>Coors Light (USA)</v>
          </cell>
          <cell r="I24" t="str">
            <v>Special Structure Signage</v>
          </cell>
        </row>
        <row r="25">
          <cell r="B25" t="str">
            <v>05-20 Baltimore Orioles @ Washington Nationals</v>
          </cell>
          <cell r="F25" t="str">
            <v>Cropp-Metcalfe (USA)</v>
          </cell>
          <cell r="I25" t="str">
            <v>Static Dugout Railing</v>
          </cell>
        </row>
        <row r="26">
          <cell r="B26" t="str">
            <v>06-02 Atlanta Braves @ Washington Nationals</v>
          </cell>
          <cell r="F26" t="str">
            <v>CSX (USA)</v>
          </cell>
          <cell r="I26" t="str">
            <v>Static Dugout Roof</v>
          </cell>
        </row>
        <row r="27">
          <cell r="B27" t="str">
            <v>06-03 Atlanta Braves @ Washington Nationals</v>
          </cell>
          <cell r="F27" t="str">
            <v>Dasani (USA)</v>
          </cell>
          <cell r="I27" t="str">
            <v>Static Dugout Wall</v>
          </cell>
        </row>
        <row r="28">
          <cell r="B28" t="str">
            <v>06-05 New York Mets @ Washington Nationals</v>
          </cell>
          <cell r="F28" t="str">
            <v>Dippin Dots (USA)</v>
          </cell>
          <cell r="I28" t="str">
            <v>Static Field Level Foul Ball Line</v>
          </cell>
        </row>
        <row r="29">
          <cell r="B29" t="str">
            <v>06-06 New York Mets @ Washington Nationals</v>
          </cell>
          <cell r="F29" t="str">
            <v>Dubble Bubble (USA)</v>
          </cell>
          <cell r="I29" t="str">
            <v>Static Field Level Home Plate</v>
          </cell>
        </row>
        <row r="30">
          <cell r="B30" t="str">
            <v>06-07 New York Mets @ Washington Nationals</v>
          </cell>
          <cell r="F30" t="str">
            <v>Exxonmobil (USA)</v>
          </cell>
          <cell r="I30" t="str">
            <v>Static Outfield Wall</v>
          </cell>
        </row>
        <row r="31">
          <cell r="B31" t="str">
            <v>06-15 New York Yankees @ Washington Nationals</v>
          </cell>
          <cell r="F31" t="str">
            <v>Frito-Lay (USA)</v>
          </cell>
          <cell r="I31" t="str">
            <v>Static Outside Billboard</v>
          </cell>
        </row>
        <row r="32">
          <cell r="B32" t="str">
            <v>06-16 New York Yankees @ Washington Nationals</v>
          </cell>
          <cell r="F32" t="str">
            <v>Gatorade (USA)</v>
          </cell>
          <cell r="I32" t="str">
            <v>Static Upper Billboard</v>
          </cell>
        </row>
        <row r="33">
          <cell r="B33" t="str">
            <v>06-17 New York Yankees @ Washington Nationals</v>
          </cell>
          <cell r="F33" t="str">
            <v>Gaylord National Resort (USA)</v>
          </cell>
          <cell r="I33" t="str">
            <v>Static Upper Home Plate</v>
          </cell>
        </row>
        <row r="34">
          <cell r="B34" t="str">
            <v>06-19 Tampa Bay Rays @ Washington Nationals</v>
          </cell>
          <cell r="F34" t="str">
            <v>GEICO (USA)</v>
          </cell>
          <cell r="I34" t="str">
            <v>Static Upper Tiered</v>
          </cell>
        </row>
        <row r="35">
          <cell r="B35" t="str">
            <v>06-20 Tampa Bay Rays @ Washington Nationals</v>
          </cell>
          <cell r="F35" t="str">
            <v>Giants Sunflower Seeds (USA)</v>
          </cell>
        </row>
        <row r="36">
          <cell r="B36" t="str">
            <v>06-21 Tampa Bay Rays @ Washington Nationals</v>
          </cell>
          <cell r="F36" t="str">
            <v>Hankook Tire (USA)</v>
          </cell>
        </row>
        <row r="37">
          <cell r="B37" t="str">
            <v>07-03 San Francisco Giants @ Washington Nationals</v>
          </cell>
          <cell r="F37" t="str">
            <v>Harris Teeter (USA)</v>
          </cell>
        </row>
        <row r="38">
          <cell r="B38" t="str">
            <v>07-04 San Francisco Giants @ Washington Nationals</v>
          </cell>
          <cell r="F38" t="str">
            <v>Hawaiian Shaved Ice (USA)</v>
          </cell>
        </row>
        <row r="39">
          <cell r="B39" t="str">
            <v>07-05 San Francisco Giants @ Washington Nationals</v>
          </cell>
          <cell r="F39" t="str">
            <v>Hebrew National (USA)</v>
          </cell>
        </row>
        <row r="40">
          <cell r="B40" t="str">
            <v>07-06 Colorado Rockies @ Washington Nationals</v>
          </cell>
          <cell r="F40" t="str">
            <v>Inova Blood Donor Services (USA)</v>
          </cell>
        </row>
        <row r="41">
          <cell r="B41" t="str">
            <v>07-07 Colorado Rockies @ Washington Nationals</v>
          </cell>
          <cell r="F41" t="str">
            <v>JK Moving and Storage Inc (USA)</v>
          </cell>
        </row>
        <row r="42">
          <cell r="B42" t="str">
            <v xml:space="preserve">07-08 Colorado Rockies @ Washington Nationals </v>
          </cell>
          <cell r="C42" t="str">
            <v>07-08 Colorado Rockies @ Washington Nationals</v>
          </cell>
          <cell r="F42" t="str">
            <v>Kayem (USA)</v>
          </cell>
        </row>
        <row r="43">
          <cell r="F43" t="str">
            <v>Lexus (USA)</v>
          </cell>
        </row>
        <row r="44">
          <cell r="F44" t="str">
            <v>Majestic (USA)</v>
          </cell>
        </row>
        <row r="45">
          <cell r="F45" t="str">
            <v>Maryland Live Casino (USA)</v>
          </cell>
        </row>
        <row r="46">
          <cell r="F46" t="str">
            <v>Maxxis Tires (USA)</v>
          </cell>
        </row>
        <row r="47">
          <cell r="F47" t="str">
            <v>McDonald's (USA)</v>
          </cell>
        </row>
        <row r="48">
          <cell r="F48" t="str">
            <v>MedStar Health (USA)</v>
          </cell>
        </row>
        <row r="49">
          <cell r="F49" t="str">
            <v>Miller Lite (USA)</v>
          </cell>
        </row>
        <row r="50">
          <cell r="F50" t="str">
            <v>Mini U Storage (USA)</v>
          </cell>
        </row>
        <row r="51">
          <cell r="F51" t="str">
            <v>MLB Authentic (USA)</v>
          </cell>
        </row>
        <row r="52">
          <cell r="F52" t="str">
            <v>MLB Fan Cave (USA)</v>
          </cell>
        </row>
        <row r="53">
          <cell r="F53" t="str">
            <v>Mobil 1 (USA)</v>
          </cell>
        </row>
        <row r="54">
          <cell r="F54" t="str">
            <v>Movie - Safe House (USA)</v>
          </cell>
        </row>
        <row r="55">
          <cell r="F55" t="str">
            <v>Music Promotion - Dierks Bentley (USA)</v>
          </cell>
        </row>
        <row r="56">
          <cell r="F56" t="str">
            <v>Music Promotion - The Wallflowers (USA)</v>
          </cell>
        </row>
        <row r="57">
          <cell r="F57" t="str">
            <v>Natca (USA)</v>
          </cell>
        </row>
        <row r="58">
          <cell r="F58" t="str">
            <v>Nationals Park (USA)</v>
          </cell>
        </row>
        <row r="59">
          <cell r="F59" t="str">
            <v>Nationals Youth Baseball Academy (USA)</v>
          </cell>
        </row>
        <row r="60">
          <cell r="F60" t="str">
            <v>Nats Dogs (USA)</v>
          </cell>
        </row>
        <row r="61">
          <cell r="F61" t="str">
            <v>New Balance (USA)</v>
          </cell>
        </row>
        <row r="62">
          <cell r="F62" t="str">
            <v>New Era (USA)</v>
          </cell>
        </row>
        <row r="63">
          <cell r="F63" t="str">
            <v>Nike</v>
          </cell>
          <cell r="G63" t="str">
            <v>Nike (USA)</v>
          </cell>
        </row>
        <row r="64">
          <cell r="F64" t="str">
            <v>Nongshim (USA)</v>
          </cell>
        </row>
        <row r="65">
          <cell r="F65" t="str">
            <v>Ocean City Maryland (USA)</v>
          </cell>
        </row>
        <row r="66">
          <cell r="F66" t="str">
            <v>Papa John's (USA)</v>
          </cell>
        </row>
        <row r="67">
          <cell r="F67" t="str">
            <v>Piggly Wiggly (USA)</v>
          </cell>
        </row>
        <row r="68">
          <cell r="F68" t="str">
            <v>PNC Bank (USA)</v>
          </cell>
        </row>
        <row r="69">
          <cell r="F69" t="str">
            <v>PNC Diamond Club (USA)</v>
          </cell>
        </row>
        <row r="70">
          <cell r="F70" t="str">
            <v>Prostate Cancer Awareness (USA)</v>
          </cell>
        </row>
        <row r="71">
          <cell r="F71" t="str">
            <v>Puma (USA)</v>
          </cell>
        </row>
        <row r="72">
          <cell r="F72" t="str">
            <v>Radio - 106.7 The Fan (USA)</v>
          </cell>
        </row>
        <row r="73">
          <cell r="F73" t="str">
            <v>Radio - WTOP (USA)</v>
          </cell>
        </row>
        <row r="74">
          <cell r="F74" t="str">
            <v>Radio - WTop 103.5FM (USA)</v>
          </cell>
        </row>
        <row r="75">
          <cell r="F75" t="str">
            <v>Red Loft (USA)</v>
          </cell>
        </row>
        <row r="76">
          <cell r="F76" t="str">
            <v>Red Porch (USA)</v>
          </cell>
        </row>
        <row r="77">
          <cell r="F77" t="str">
            <v>Retired Players Tribute (USA)</v>
          </cell>
        </row>
        <row r="78">
          <cell r="F78" t="str">
            <v>Seinfeld - Pix (USA)</v>
          </cell>
        </row>
        <row r="79">
          <cell r="F79" t="str">
            <v>Speedpass (USA)</v>
          </cell>
        </row>
        <row r="80">
          <cell r="F80" t="str">
            <v>Team Promotion - Capital City View Seats (USA)</v>
          </cell>
        </row>
        <row r="81">
          <cell r="F81" t="str">
            <v>Team Promotion - Flex Plan (USA)</v>
          </cell>
        </row>
        <row r="82">
          <cell r="F82" t="str">
            <v>Team Promotion - Free Post-Game Concert - Dierks Bentley (USA)</v>
          </cell>
        </row>
        <row r="83">
          <cell r="F83" t="str">
            <v>Team Promotion - Harris Teeter Family Fun Pack (USA)</v>
          </cell>
        </row>
        <row r="84">
          <cell r="F84" t="str">
            <v>Team Promotion - Luggage Tag Presented By United Airlines (USA)</v>
          </cell>
        </row>
        <row r="85">
          <cell r="F85" t="str">
            <v>Team Promotion - Midseason Flex Plan (USA)</v>
          </cell>
        </row>
        <row r="86">
          <cell r="F86" t="str">
            <v>Team Promotion - Miller Lite Party Night (USA)</v>
          </cell>
        </row>
        <row r="87">
          <cell r="F87" t="str">
            <v>Team Promotion - NatsLive Post-Game Concert - The Wallflowers (USA)</v>
          </cell>
        </row>
        <row r="88">
          <cell r="F88" t="str">
            <v>Team Promotion - Ryan Zimmerman Kids Jersey (USA)</v>
          </cell>
        </row>
        <row r="89">
          <cell r="F89" t="str">
            <v>Team Promotion - Suite Rentals (USA)</v>
          </cell>
        </row>
        <row r="90">
          <cell r="F90" t="str">
            <v>Team Promotion - Tickets (USA)</v>
          </cell>
        </row>
        <row r="91">
          <cell r="F91" t="str">
            <v>Team Promotion - Washington Nationals Memorabilia Collection (USA)</v>
          </cell>
        </row>
        <row r="92">
          <cell r="F92" t="str">
            <v>Team Website - Losnacionales.com (USA)</v>
          </cell>
        </row>
        <row r="93">
          <cell r="F93" t="str">
            <v>Team Website - Nationals.com (USA)</v>
          </cell>
        </row>
        <row r="94">
          <cell r="F94" t="str">
            <v>Team Website - Nationals.com_concerts (USA)</v>
          </cell>
        </row>
        <row r="95">
          <cell r="F95" t="str">
            <v>Team Website - Nationals.com_tweetup (USA)</v>
          </cell>
        </row>
        <row r="96">
          <cell r="F96" t="str">
            <v>Team Website - Nationals.com_vote (USA)</v>
          </cell>
        </row>
        <row r="97">
          <cell r="F97" t="str">
            <v>The Washington Post (USA)</v>
          </cell>
        </row>
        <row r="98">
          <cell r="F98" t="str">
            <v>Topps (USA)</v>
          </cell>
        </row>
        <row r="99">
          <cell r="F99" t="str">
            <v>Toyota (USA)</v>
          </cell>
        </row>
        <row r="100">
          <cell r="F100" t="str">
            <v>TV Show - Seinfeld (USA)</v>
          </cell>
        </row>
        <row r="101">
          <cell r="F101" t="str">
            <v>TV Station - ESPN (USA)</v>
          </cell>
        </row>
        <row r="102">
          <cell r="F102" t="str">
            <v>TV Station - FOX Sports (USA)</v>
          </cell>
        </row>
        <row r="103">
          <cell r="F103" t="str">
            <v>TV Station - MASN (USA)</v>
          </cell>
        </row>
        <row r="104">
          <cell r="F104" t="str">
            <v>TV Station - MLB Network (USA)</v>
          </cell>
        </row>
        <row r="105">
          <cell r="F105" t="str">
            <v>Twisted Tea (USA)</v>
          </cell>
        </row>
        <row r="106">
          <cell r="F106" t="str">
            <v>U.S. Trust (USA)</v>
          </cell>
        </row>
        <row r="107">
          <cell r="F107" t="str">
            <v>Under Armour (USA)</v>
          </cell>
        </row>
        <row r="108">
          <cell r="F108" t="str">
            <v>United Airlines (USA)</v>
          </cell>
        </row>
        <row r="109">
          <cell r="F109" t="str">
            <v>United States Marine Corps (USA)</v>
          </cell>
        </row>
        <row r="110">
          <cell r="F110" t="str">
            <v>Verizon (USA)</v>
          </cell>
        </row>
        <row r="111">
          <cell r="F111" t="str">
            <v>W.B. Mason (USA)</v>
          </cell>
        </row>
        <row r="112">
          <cell r="F112" t="str">
            <v>Washington National Logo (USA)</v>
          </cell>
        </row>
        <row r="113">
          <cell r="F113" t="str">
            <v>Waste Management (USA)</v>
          </cell>
        </row>
        <row r="114">
          <cell r="F114" t="str">
            <v>Website - Eventsatnationals.com (USA)</v>
          </cell>
        </row>
        <row r="115">
          <cell r="F115" t="str">
            <v>Website - Masnsports.com (USA)</v>
          </cell>
        </row>
        <row r="116">
          <cell r="F116" t="str">
            <v>Website - Miniustorage.com (USA)</v>
          </cell>
        </row>
        <row r="117">
          <cell r="F117" t="str">
            <v>Website - MLB.com (USA)</v>
          </cell>
        </row>
        <row r="118">
          <cell r="F118" t="str">
            <v>Website - Washingtonnationalsdreamfoundation.org (USA)</v>
          </cell>
        </row>
        <row r="119">
          <cell r="F119" t="str">
            <v>Windstream (USA)</v>
          </cell>
        </row>
      </sheetData>
      <sheetData sheetId="5">
        <row r="3">
          <cell r="A3" t="str">
            <v>04-12 Cincinnati Reds @ Washington Nationals</v>
          </cell>
          <cell r="B3">
            <v>41011</v>
          </cell>
          <cell r="C3" t="str">
            <v>Washington Nationals</v>
          </cell>
          <cell r="D3" t="str">
            <v>Cincinnati Reds</v>
          </cell>
          <cell r="E3" t="str">
            <v>Washington, DC (Hagrstwn)</v>
          </cell>
          <cell r="F3" t="str">
            <v>Cincinnati</v>
          </cell>
          <cell r="G3" t="str">
            <v>MASN</v>
          </cell>
          <cell r="H3" t="str">
            <v>FSOH</v>
          </cell>
          <cell r="I3" t="str">
            <v>MLBN</v>
          </cell>
          <cell r="J3">
            <v>59.02</v>
          </cell>
          <cell r="K3">
            <v>20.193333333333332</v>
          </cell>
          <cell r="L3">
            <v>70.151666666666671</v>
          </cell>
          <cell r="M3">
            <v>44.016666666666666</v>
          </cell>
          <cell r="N3">
            <v>0</v>
          </cell>
          <cell r="O3">
            <v>26.565999999999999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17.314500000000002</v>
          </cell>
          <cell r="U3">
            <v>7.815500000000001</v>
          </cell>
          <cell r="V3">
            <v>15.013333333333332</v>
          </cell>
          <cell r="W3">
            <v>12.412000000000001</v>
          </cell>
          <cell r="X3">
            <v>2.7991666666666668</v>
          </cell>
          <cell r="Y3">
            <v>85.585999999999999</v>
          </cell>
          <cell r="Z3">
            <v>20.193333333333332</v>
          </cell>
          <cell r="AA3">
            <v>70.151666666666671</v>
          </cell>
          <cell r="AB3">
            <v>44.016666666666666</v>
          </cell>
          <cell r="AC3">
            <v>0</v>
          </cell>
          <cell r="AD3">
            <v>102.90049999999999</v>
          </cell>
          <cell r="AE3">
            <v>28.008833333333332</v>
          </cell>
          <cell r="AF3">
            <v>85.165000000000006</v>
          </cell>
          <cell r="AG3">
            <v>56.428666666666665</v>
          </cell>
          <cell r="AH3">
            <v>2.7991666666666668</v>
          </cell>
        </row>
        <row r="4">
          <cell r="A4" t="str">
            <v>04-13 Cincinnati Reds @ Washington Nationals</v>
          </cell>
          <cell r="B4">
            <v>41012</v>
          </cell>
          <cell r="C4" t="str">
            <v>Washington Nationals</v>
          </cell>
          <cell r="D4" t="str">
            <v>Cincinnati Reds</v>
          </cell>
          <cell r="E4" t="str">
            <v>Washington, DC (Hagrstwn)</v>
          </cell>
          <cell r="F4" t="str">
            <v>Cincinnati</v>
          </cell>
          <cell r="G4" t="str">
            <v>MASN2</v>
          </cell>
          <cell r="H4" t="str">
            <v>FSOH</v>
          </cell>
          <cell r="I4" t="str">
            <v/>
          </cell>
          <cell r="J4">
            <v>106.23600000000002</v>
          </cell>
          <cell r="K4">
            <v>36.347999999999999</v>
          </cell>
          <cell r="L4">
            <v>102.221</v>
          </cell>
          <cell r="M4">
            <v>39.615000000000002</v>
          </cell>
          <cell r="N4">
            <v>36.078000000000003</v>
          </cell>
          <cell r="O4">
            <v>58.158000000000001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164.39400000000001</v>
          </cell>
          <cell r="Z4">
            <v>36.347999999999999</v>
          </cell>
          <cell r="AA4">
            <v>102.221</v>
          </cell>
          <cell r="AB4">
            <v>39.615000000000002</v>
          </cell>
          <cell r="AC4">
            <v>36.078000000000003</v>
          </cell>
          <cell r="AD4">
            <v>164.39400000000001</v>
          </cell>
          <cell r="AE4">
            <v>36.347999999999999</v>
          </cell>
          <cell r="AF4">
            <v>102.221</v>
          </cell>
          <cell r="AG4">
            <v>39.615000000000002</v>
          </cell>
          <cell r="AH4">
            <v>36.078000000000003</v>
          </cell>
        </row>
        <row r="5">
          <cell r="A5" t="str">
            <v>04-14 Cincinnati Reds @ Washington Nationals</v>
          </cell>
          <cell r="B5">
            <v>41013</v>
          </cell>
          <cell r="C5" t="str">
            <v>Washington Nationals</v>
          </cell>
          <cell r="D5" t="str">
            <v>Cincinnati Reds</v>
          </cell>
          <cell r="E5" t="str">
            <v>Washington, DC (Hagrstwn)</v>
          </cell>
          <cell r="F5" t="str">
            <v>Cincinnati</v>
          </cell>
          <cell r="G5" t="str">
            <v>MASN2</v>
          </cell>
          <cell r="H5" t="str">
            <v>FSOH</v>
          </cell>
          <cell r="I5" t="str">
            <v/>
          </cell>
          <cell r="J5">
            <v>57.052666666666674</v>
          </cell>
          <cell r="K5">
            <v>24.232000000000003</v>
          </cell>
          <cell r="L5">
            <v>60.13</v>
          </cell>
          <cell r="M5">
            <v>30.811666666666671</v>
          </cell>
          <cell r="N5">
            <v>20.043333333333337</v>
          </cell>
          <cell r="O5">
            <v>51.695999999999998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108.74866666666668</v>
          </cell>
          <cell r="Z5">
            <v>24.232000000000003</v>
          </cell>
          <cell r="AA5">
            <v>60.13</v>
          </cell>
          <cell r="AB5">
            <v>30.811666666666671</v>
          </cell>
          <cell r="AC5">
            <v>20.043333333333337</v>
          </cell>
          <cell r="AD5">
            <v>108.74866666666668</v>
          </cell>
          <cell r="AE5">
            <v>24.232000000000003</v>
          </cell>
          <cell r="AF5">
            <v>60.13</v>
          </cell>
          <cell r="AG5">
            <v>30.811666666666671</v>
          </cell>
          <cell r="AH5">
            <v>20.043333333333337</v>
          </cell>
          <cell r="AK5" t="str">
            <v>Local HomeHH</v>
          </cell>
          <cell r="AL5" t="str">
            <v>Local Home</v>
          </cell>
          <cell r="AM5" t="str">
            <v>HH</v>
          </cell>
          <cell r="AN5">
            <v>10</v>
          </cell>
        </row>
        <row r="6">
          <cell r="A6" t="str">
            <v>04-15 Cincinnati Reds @ Washington Nationals</v>
          </cell>
          <cell r="B6">
            <v>41014</v>
          </cell>
          <cell r="C6" t="str">
            <v>Washington Nationals</v>
          </cell>
          <cell r="D6" t="str">
            <v>Cincinnati Reds</v>
          </cell>
          <cell r="E6" t="str">
            <v>Washington, DC (Hagrstwn)</v>
          </cell>
          <cell r="F6" t="str">
            <v>Cincinnati</v>
          </cell>
          <cell r="G6" t="str">
            <v>MASN2</v>
          </cell>
          <cell r="H6" t="str">
            <v>FSOH</v>
          </cell>
          <cell r="I6" t="str">
            <v/>
          </cell>
          <cell r="J6">
            <v>94.432000000000002</v>
          </cell>
          <cell r="K6">
            <v>38.367333333333335</v>
          </cell>
          <cell r="L6">
            <v>98.212333333333348</v>
          </cell>
          <cell r="M6">
            <v>30.811666666666671</v>
          </cell>
          <cell r="N6">
            <v>44.095333333333336</v>
          </cell>
          <cell r="O6">
            <v>50.977999999999994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145.41</v>
          </cell>
          <cell r="Z6">
            <v>38.367333333333335</v>
          </cell>
          <cell r="AA6">
            <v>98.212333333333348</v>
          </cell>
          <cell r="AB6">
            <v>30.811666666666671</v>
          </cell>
          <cell r="AC6">
            <v>44.095333333333336</v>
          </cell>
          <cell r="AD6">
            <v>145.41</v>
          </cell>
          <cell r="AE6">
            <v>38.367333333333335</v>
          </cell>
          <cell r="AF6">
            <v>98.212333333333348</v>
          </cell>
          <cell r="AG6">
            <v>30.811666666666671</v>
          </cell>
          <cell r="AH6">
            <v>44.095333333333336</v>
          </cell>
          <cell r="AK6" t="str">
            <v>Local HomeP25-54</v>
          </cell>
          <cell r="AL6" t="str">
            <v>Local Home</v>
          </cell>
          <cell r="AM6" t="str">
            <v>P25-54</v>
          </cell>
          <cell r="AN6">
            <v>11</v>
          </cell>
        </row>
        <row r="7">
          <cell r="A7" t="str">
            <v>04-16 Houston Astros @ Washington Nationals</v>
          </cell>
          <cell r="B7">
            <v>41015</v>
          </cell>
          <cell r="C7" t="str">
            <v>Washington Nationals</v>
          </cell>
          <cell r="D7" t="str">
            <v>Houston Astros</v>
          </cell>
          <cell r="E7" t="str">
            <v>Washington, DC (Hagrstwn)</v>
          </cell>
          <cell r="F7" t="str">
            <v>Houston</v>
          </cell>
          <cell r="G7" t="str">
            <v>MASN</v>
          </cell>
          <cell r="H7" t="str">
            <v/>
          </cell>
          <cell r="I7" t="str">
            <v/>
          </cell>
          <cell r="J7">
            <v>112.13800000000001</v>
          </cell>
          <cell r="K7">
            <v>40.386666666666663</v>
          </cell>
          <cell r="L7">
            <v>104.22533333333334</v>
          </cell>
          <cell r="M7">
            <v>61.623333333333342</v>
          </cell>
          <cell r="N7">
            <v>20.043333333333337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112.13800000000001</v>
          </cell>
          <cell r="Z7">
            <v>40.386666666666663</v>
          </cell>
          <cell r="AA7">
            <v>104.22533333333334</v>
          </cell>
          <cell r="AB7">
            <v>61.623333333333342</v>
          </cell>
          <cell r="AC7">
            <v>20.043333333333337</v>
          </cell>
          <cell r="AD7">
            <v>112.13800000000001</v>
          </cell>
          <cell r="AE7">
            <v>40.386666666666663</v>
          </cell>
          <cell r="AF7">
            <v>104.22533333333334</v>
          </cell>
          <cell r="AG7">
            <v>61.623333333333342</v>
          </cell>
          <cell r="AH7">
            <v>20.043333333333337</v>
          </cell>
          <cell r="AK7" t="str">
            <v>Local HomeP35+</v>
          </cell>
          <cell r="AL7" t="str">
            <v>Local Home</v>
          </cell>
          <cell r="AM7" t="str">
            <v>P35+</v>
          </cell>
          <cell r="AN7">
            <v>12</v>
          </cell>
        </row>
        <row r="8">
          <cell r="A8" t="str">
            <v>04-17 Houston Astros @ Washington Nationals</v>
          </cell>
          <cell r="B8">
            <v>41016</v>
          </cell>
          <cell r="C8" t="str">
            <v>Washington Nationals</v>
          </cell>
          <cell r="D8" t="str">
            <v>Houston Astros</v>
          </cell>
          <cell r="E8" t="str">
            <v>Washington, DC (Hagrstwn)</v>
          </cell>
          <cell r="F8" t="str">
            <v>Houston</v>
          </cell>
          <cell r="G8" t="str">
            <v>MASN</v>
          </cell>
          <cell r="H8" t="str">
            <v>FSH</v>
          </cell>
          <cell r="I8" t="str">
            <v/>
          </cell>
          <cell r="J8">
            <v>98.36666666666666</v>
          </cell>
          <cell r="K8">
            <v>50.483333333333334</v>
          </cell>
          <cell r="L8">
            <v>102.221</v>
          </cell>
          <cell r="M8">
            <v>52.820000000000007</v>
          </cell>
          <cell r="N8">
            <v>52.112666666666669</v>
          </cell>
          <cell r="O8">
            <v>53.126999999999995</v>
          </cell>
          <cell r="P8">
            <v>36.549333333333337</v>
          </cell>
          <cell r="Q8">
            <v>42.796000000000006</v>
          </cell>
          <cell r="R8">
            <v>79.844000000000008</v>
          </cell>
          <cell r="S8">
            <v>20.114666666666668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151.49366666666666</v>
          </cell>
          <cell r="Z8">
            <v>87.032666666666671</v>
          </cell>
          <cell r="AA8">
            <v>145.017</v>
          </cell>
          <cell r="AB8">
            <v>132.66400000000002</v>
          </cell>
          <cell r="AC8">
            <v>72.227333333333334</v>
          </cell>
          <cell r="AD8">
            <v>151.49366666666666</v>
          </cell>
          <cell r="AE8">
            <v>87.032666666666671</v>
          </cell>
          <cell r="AF8">
            <v>145.017</v>
          </cell>
          <cell r="AG8">
            <v>132.66400000000002</v>
          </cell>
          <cell r="AH8">
            <v>72.227333333333334</v>
          </cell>
          <cell r="AK8" t="str">
            <v>Local HomeM25-54</v>
          </cell>
          <cell r="AL8" t="str">
            <v>Local Home</v>
          </cell>
          <cell r="AM8" t="str">
            <v>M25-54</v>
          </cell>
          <cell r="AN8">
            <v>13</v>
          </cell>
        </row>
        <row r="9">
          <cell r="A9" t="str">
            <v>04-18 Houston Astros @ Washington Nationals</v>
          </cell>
          <cell r="B9">
            <v>41017</v>
          </cell>
          <cell r="C9" t="str">
            <v>Washington Nationals</v>
          </cell>
          <cell r="D9" t="str">
            <v>Houston Astros</v>
          </cell>
          <cell r="E9" t="str">
            <v>Washington, DC (Hagrstwn)</v>
          </cell>
          <cell r="F9" t="str">
            <v>Houston</v>
          </cell>
          <cell r="G9" t="str">
            <v>MASN</v>
          </cell>
          <cell r="H9" t="str">
            <v>FSH</v>
          </cell>
          <cell r="I9" t="str">
            <v/>
          </cell>
          <cell r="J9">
            <v>78.693333333333342</v>
          </cell>
          <cell r="K9">
            <v>60.58</v>
          </cell>
          <cell r="L9">
            <v>80.173333333333346</v>
          </cell>
          <cell r="M9">
            <v>57.221666666666671</v>
          </cell>
          <cell r="N9">
            <v>68.147333333333336</v>
          </cell>
          <cell r="O9">
            <v>41.321000000000005</v>
          </cell>
          <cell r="P9">
            <v>22.84333333333333</v>
          </cell>
          <cell r="Q9">
            <v>41.15</v>
          </cell>
          <cell r="R9">
            <v>53.229333333333336</v>
          </cell>
          <cell r="S9">
            <v>5.0286666666666671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120.01433333333335</v>
          </cell>
          <cell r="Z9">
            <v>83.423333333333332</v>
          </cell>
          <cell r="AA9">
            <v>121.32333333333335</v>
          </cell>
          <cell r="AB9">
            <v>110.45100000000001</v>
          </cell>
          <cell r="AC9">
            <v>73.176000000000002</v>
          </cell>
          <cell r="AD9">
            <v>120.01433333333335</v>
          </cell>
          <cell r="AE9">
            <v>83.423333333333332</v>
          </cell>
          <cell r="AF9">
            <v>121.32333333333335</v>
          </cell>
          <cell r="AG9">
            <v>110.45100000000001</v>
          </cell>
          <cell r="AH9">
            <v>73.176000000000002</v>
          </cell>
          <cell r="AK9" t="str">
            <v>Local HomeF25-54</v>
          </cell>
          <cell r="AL9" t="str">
            <v>Local Home</v>
          </cell>
          <cell r="AM9" t="str">
            <v>F25-54</v>
          </cell>
          <cell r="AN9">
            <v>14</v>
          </cell>
        </row>
        <row r="10">
          <cell r="A10" t="str">
            <v>04-19 Houston Astros @ Washington Nationals</v>
          </cell>
          <cell r="B10">
            <v>41018</v>
          </cell>
          <cell r="C10" t="str">
            <v>Washington Nationals</v>
          </cell>
          <cell r="D10" t="str">
            <v>Houston Astros</v>
          </cell>
          <cell r="E10" t="str">
            <v>Washington, DC (Hagrstwn)</v>
          </cell>
          <cell r="F10" t="str">
            <v>Houston</v>
          </cell>
          <cell r="G10" t="str">
            <v>MASN</v>
          </cell>
          <cell r="H10" t="str">
            <v>FSH</v>
          </cell>
          <cell r="I10" t="str">
            <v/>
          </cell>
          <cell r="J10">
            <v>51.150666666666666</v>
          </cell>
          <cell r="K10">
            <v>28.270666666666667</v>
          </cell>
          <cell r="L10">
            <v>66.143000000000001</v>
          </cell>
          <cell r="M10">
            <v>39.615000000000002</v>
          </cell>
          <cell r="N10">
            <v>20.043333333333337</v>
          </cell>
          <cell r="O10">
            <v>41.321000000000005</v>
          </cell>
          <cell r="P10">
            <v>9.1373333333333342</v>
          </cell>
          <cell r="Q10">
            <v>32.92</v>
          </cell>
          <cell r="R10">
            <v>26.614666666666668</v>
          </cell>
          <cell r="S10">
            <v>5.0286666666666671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92.471666666666664</v>
          </cell>
          <cell r="Z10">
            <v>37.408000000000001</v>
          </cell>
          <cell r="AA10">
            <v>99.063000000000002</v>
          </cell>
          <cell r="AB10">
            <v>66.229666666666674</v>
          </cell>
          <cell r="AC10">
            <v>25.072000000000003</v>
          </cell>
          <cell r="AD10">
            <v>92.471666666666664</v>
          </cell>
          <cell r="AE10">
            <v>37.408000000000001</v>
          </cell>
          <cell r="AF10">
            <v>99.063000000000002</v>
          </cell>
          <cell r="AG10">
            <v>66.229666666666674</v>
          </cell>
          <cell r="AH10">
            <v>25.072000000000003</v>
          </cell>
          <cell r="AK10" t="str">
            <v>Local AwayHH</v>
          </cell>
          <cell r="AL10" t="str">
            <v>Local Away</v>
          </cell>
          <cell r="AM10" t="str">
            <v>HH</v>
          </cell>
          <cell r="AN10">
            <v>15</v>
          </cell>
        </row>
        <row r="11">
          <cell r="A11" t="str">
            <v>04-20 Miami Marlins @ Washington Nationals</v>
          </cell>
          <cell r="B11">
            <v>41019</v>
          </cell>
          <cell r="C11" t="str">
            <v>Washington Nationals</v>
          </cell>
          <cell r="D11" t="str">
            <v>Miami Marlins</v>
          </cell>
          <cell r="E11" t="str">
            <v>Washington, DC (Hagrstwn)</v>
          </cell>
          <cell r="F11" t="str">
            <v>Miami-Ft. Lauderdale</v>
          </cell>
          <cell r="G11" t="str">
            <v>MASN</v>
          </cell>
          <cell r="H11" t="str">
            <v>FSFL</v>
          </cell>
          <cell r="I11" t="str">
            <v/>
          </cell>
          <cell r="J11">
            <v>108.20333333333335</v>
          </cell>
          <cell r="K11">
            <v>52.502666666666663</v>
          </cell>
          <cell r="L11">
            <v>116.25133333333333</v>
          </cell>
          <cell r="M11">
            <v>52.820000000000007</v>
          </cell>
          <cell r="N11">
            <v>56.12133333333334</v>
          </cell>
          <cell r="O11">
            <v>115.401</v>
          </cell>
          <cell r="P11">
            <v>88.155000000000001</v>
          </cell>
          <cell r="Q11">
            <v>133.50399999999999</v>
          </cell>
          <cell r="R11">
            <v>141.417</v>
          </cell>
          <cell r="S11">
            <v>49.351999999999997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223.60433333333333</v>
          </cell>
          <cell r="Z11">
            <v>140.65766666666667</v>
          </cell>
          <cell r="AA11">
            <v>249.75533333333334</v>
          </cell>
          <cell r="AB11">
            <v>194.23700000000002</v>
          </cell>
          <cell r="AC11">
            <v>105.47333333333333</v>
          </cell>
          <cell r="AD11">
            <v>223.60433333333333</v>
          </cell>
          <cell r="AE11">
            <v>140.65766666666667</v>
          </cell>
          <cell r="AF11">
            <v>249.75533333333334</v>
          </cell>
          <cell r="AG11">
            <v>194.23700000000002</v>
          </cell>
          <cell r="AH11">
            <v>105.47333333333333</v>
          </cell>
          <cell r="AK11" t="str">
            <v>Local AwayP25-54</v>
          </cell>
          <cell r="AL11" t="str">
            <v>Local Away</v>
          </cell>
          <cell r="AM11" t="str">
            <v>P25-54</v>
          </cell>
          <cell r="AN11">
            <v>16</v>
          </cell>
        </row>
        <row r="12">
          <cell r="A12" t="str">
            <v>04-21 Miami Marlins @ Washington Nationals</v>
          </cell>
          <cell r="B12">
            <v>41020</v>
          </cell>
          <cell r="C12" t="str">
            <v>Washington Nationals</v>
          </cell>
          <cell r="D12" t="str">
            <v>Miami Marlins</v>
          </cell>
          <cell r="E12" t="str">
            <v>Washington, DC (Hagrstwn)</v>
          </cell>
          <cell r="F12" t="str">
            <v>Miami-Ft. Lauderdale</v>
          </cell>
          <cell r="G12" t="str">
            <v>MASN</v>
          </cell>
          <cell r="H12" t="str">
            <v>FSFL</v>
          </cell>
          <cell r="I12" t="str">
            <v/>
          </cell>
          <cell r="J12">
            <v>153.45200000000003</v>
          </cell>
          <cell r="K12">
            <v>62.599333333333334</v>
          </cell>
          <cell r="L12">
            <v>144.31200000000001</v>
          </cell>
          <cell r="M12">
            <v>96.836666666666673</v>
          </cell>
          <cell r="N12">
            <v>36.078000000000003</v>
          </cell>
          <cell r="O12">
            <v>94.688000000000002</v>
          </cell>
          <cell r="P12">
            <v>45.71</v>
          </cell>
          <cell r="Q12">
            <v>105.69066666666666</v>
          </cell>
          <cell r="R12">
            <v>89.316000000000003</v>
          </cell>
          <cell r="S12">
            <v>12.337999999999999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248.14000000000004</v>
          </cell>
          <cell r="Z12">
            <v>108.30933333333334</v>
          </cell>
          <cell r="AA12">
            <v>250.00266666666667</v>
          </cell>
          <cell r="AB12">
            <v>186.15266666666668</v>
          </cell>
          <cell r="AC12">
            <v>48.416000000000004</v>
          </cell>
          <cell r="AD12">
            <v>248.14000000000004</v>
          </cell>
          <cell r="AE12">
            <v>108.30933333333334</v>
          </cell>
          <cell r="AF12">
            <v>250.00266666666667</v>
          </cell>
          <cell r="AG12">
            <v>186.15266666666668</v>
          </cell>
          <cell r="AH12">
            <v>48.416000000000004</v>
          </cell>
          <cell r="AK12" t="str">
            <v>Local AwayP35+</v>
          </cell>
          <cell r="AL12" t="str">
            <v>Local Away</v>
          </cell>
          <cell r="AM12" t="str">
            <v>P35+</v>
          </cell>
          <cell r="AN12">
            <v>17</v>
          </cell>
        </row>
        <row r="13">
          <cell r="A13" t="str">
            <v>05-01 Arizona Diamondbacks @ Washington Nationals</v>
          </cell>
          <cell r="B13">
            <v>41030</v>
          </cell>
          <cell r="C13" t="str">
            <v>Washington Nationals</v>
          </cell>
          <cell r="D13" t="str">
            <v>Arizona Diamondbacks</v>
          </cell>
          <cell r="E13" t="str">
            <v>Washington, DC (Hagrstwn)</v>
          </cell>
          <cell r="F13" t="str">
            <v>Phoenix (Prescott)</v>
          </cell>
          <cell r="G13" t="str">
            <v>MASN2</v>
          </cell>
          <cell r="H13" t="str">
            <v>FSAZ</v>
          </cell>
          <cell r="I13" t="str">
            <v/>
          </cell>
          <cell r="J13">
            <v>94.391666666666666</v>
          </cell>
          <cell r="K13">
            <v>34.912333333333329</v>
          </cell>
          <cell r="L13">
            <v>83.117999999999995</v>
          </cell>
          <cell r="M13">
            <v>62.95033333333334</v>
          </cell>
          <cell r="N13">
            <v>15.414666666666667</v>
          </cell>
          <cell r="O13">
            <v>74.00800000000001</v>
          </cell>
          <cell r="P13">
            <v>44.293333333333329</v>
          </cell>
          <cell r="Q13">
            <v>84.388333333333335</v>
          </cell>
          <cell r="R13">
            <v>77.914666666666662</v>
          </cell>
          <cell r="S13">
            <v>29.348000000000003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168.39966666666669</v>
          </cell>
          <cell r="Z13">
            <v>79.205666666666659</v>
          </cell>
          <cell r="AA13">
            <v>167.50633333333332</v>
          </cell>
          <cell r="AB13">
            <v>140.86500000000001</v>
          </cell>
          <cell r="AC13">
            <v>44.762666666666668</v>
          </cell>
          <cell r="AD13">
            <v>168.39966666666669</v>
          </cell>
          <cell r="AE13">
            <v>79.205666666666659</v>
          </cell>
          <cell r="AF13">
            <v>167.50633333333332</v>
          </cell>
          <cell r="AG13">
            <v>140.86500000000001</v>
          </cell>
          <cell r="AH13">
            <v>44.762666666666668</v>
          </cell>
          <cell r="AK13" t="str">
            <v>Local AwayM25-54</v>
          </cell>
          <cell r="AL13" t="str">
            <v>Local Away</v>
          </cell>
          <cell r="AM13" t="str">
            <v>M25-54</v>
          </cell>
          <cell r="AN13">
            <v>18</v>
          </cell>
        </row>
        <row r="14">
          <cell r="A14" t="str">
            <v>05-02 Arizona Diamondbacks @ Washington Nationals</v>
          </cell>
          <cell r="B14">
            <v>41031</v>
          </cell>
          <cell r="C14" t="str">
            <v>Washington Nationals</v>
          </cell>
          <cell r="D14" t="str">
            <v>Arizona Diamondbacks</v>
          </cell>
          <cell r="E14" t="str">
            <v>Washington, DC (Hagrstwn)</v>
          </cell>
          <cell r="F14" t="str">
            <v>Phoenix (Prescott)</v>
          </cell>
          <cell r="G14" t="str">
            <v>MASN2</v>
          </cell>
          <cell r="H14" t="str">
            <v>FSAZ</v>
          </cell>
          <cell r="I14" t="str">
            <v/>
          </cell>
          <cell r="J14">
            <v>92.38333333333334</v>
          </cell>
          <cell r="K14">
            <v>45.180666666666667</v>
          </cell>
          <cell r="L14">
            <v>87.075999999999993</v>
          </cell>
          <cell r="M14">
            <v>53.265666666666668</v>
          </cell>
          <cell r="N14">
            <v>42.390333333333338</v>
          </cell>
          <cell r="O14">
            <v>116.05800000000001</v>
          </cell>
          <cell r="P14">
            <v>66.44</v>
          </cell>
          <cell r="Q14">
            <v>112.00633333333333</v>
          </cell>
          <cell r="R14">
            <v>116.872</v>
          </cell>
          <cell r="S14">
            <v>44.022000000000006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208.44133333333335</v>
          </cell>
          <cell r="Z14">
            <v>111.62066666666666</v>
          </cell>
          <cell r="AA14">
            <v>199.08233333333334</v>
          </cell>
          <cell r="AB14">
            <v>170.13766666666666</v>
          </cell>
          <cell r="AC14">
            <v>86.412333333333351</v>
          </cell>
          <cell r="AD14">
            <v>208.44133333333335</v>
          </cell>
          <cell r="AE14">
            <v>111.62066666666666</v>
          </cell>
          <cell r="AF14">
            <v>199.08233333333334</v>
          </cell>
          <cell r="AG14">
            <v>170.13766666666666</v>
          </cell>
          <cell r="AH14">
            <v>86.412333333333351</v>
          </cell>
          <cell r="AK14" t="str">
            <v>Local AwayF25-54</v>
          </cell>
          <cell r="AL14" t="str">
            <v>Local Away</v>
          </cell>
          <cell r="AM14" t="str">
            <v>F25-54</v>
          </cell>
          <cell r="AN14">
            <v>19</v>
          </cell>
        </row>
        <row r="15">
          <cell r="A15" t="str">
            <v>05-03 Arizona Diamondbacks @ Washington Nationals</v>
          </cell>
          <cell r="B15">
            <v>41032</v>
          </cell>
          <cell r="C15" t="str">
            <v>Washington Nationals</v>
          </cell>
          <cell r="D15" t="str">
            <v>Arizona Diamondbacks</v>
          </cell>
          <cell r="E15" t="str">
            <v>Washington, DC (Hagrstwn)</v>
          </cell>
          <cell r="F15" t="str">
            <v>Phoenix (Prescott)</v>
          </cell>
          <cell r="G15" t="str">
            <v>MASN</v>
          </cell>
          <cell r="H15" t="str">
            <v>FSAZ</v>
          </cell>
          <cell r="I15" t="str">
            <v/>
          </cell>
          <cell r="J15">
            <v>104.43333333333334</v>
          </cell>
          <cell r="K15">
            <v>59.556333333333335</v>
          </cell>
          <cell r="L15">
            <v>104.88699999999999</v>
          </cell>
          <cell r="M15">
            <v>77.477333333333334</v>
          </cell>
          <cell r="N15">
            <v>50.097666666666669</v>
          </cell>
          <cell r="O15">
            <v>111.012</v>
          </cell>
          <cell r="P15">
            <v>56.373333333333335</v>
          </cell>
          <cell r="Q15">
            <v>116.60933333333334</v>
          </cell>
          <cell r="R15">
            <v>107.13266666666667</v>
          </cell>
          <cell r="S15">
            <v>29.348000000000003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215.44533333333334</v>
          </cell>
          <cell r="Z15">
            <v>115.92966666666666</v>
          </cell>
          <cell r="AA15">
            <v>221.49633333333333</v>
          </cell>
          <cell r="AB15">
            <v>184.61</v>
          </cell>
          <cell r="AC15">
            <v>79.445666666666668</v>
          </cell>
          <cell r="AD15">
            <v>215.44533333333334</v>
          </cell>
          <cell r="AE15">
            <v>115.92966666666666</v>
          </cell>
          <cell r="AF15">
            <v>221.49633333333333</v>
          </cell>
          <cell r="AG15">
            <v>184.61</v>
          </cell>
          <cell r="AH15">
            <v>79.445666666666668</v>
          </cell>
          <cell r="AK15" t="str">
            <v>NationalHH</v>
          </cell>
          <cell r="AL15" t="str">
            <v>National</v>
          </cell>
          <cell r="AM15" t="str">
            <v>HH</v>
          </cell>
          <cell r="AN15">
            <v>20</v>
          </cell>
        </row>
        <row r="16">
          <cell r="A16" t="str">
            <v>05-04 Philadelphia Phillies @ Washington Nationals</v>
          </cell>
          <cell r="B16">
            <v>41033</v>
          </cell>
          <cell r="C16" t="str">
            <v>Washington Nationals</v>
          </cell>
          <cell r="D16" t="str">
            <v>Philadelphia Phillies</v>
          </cell>
          <cell r="E16" t="str">
            <v>Washington, DC (Hagrstwn)</v>
          </cell>
          <cell r="F16" t="str">
            <v>Philadelphia</v>
          </cell>
          <cell r="G16" t="str">
            <v>MASN</v>
          </cell>
          <cell r="H16" t="str">
            <v>TCNP</v>
          </cell>
          <cell r="I16" t="str">
            <v>MLBN</v>
          </cell>
          <cell r="J16">
            <v>148.61666666666667</v>
          </cell>
          <cell r="K16">
            <v>80.093000000000004</v>
          </cell>
          <cell r="L16">
            <v>158.32</v>
          </cell>
          <cell r="M16">
            <v>125.90066666666668</v>
          </cell>
          <cell r="N16">
            <v>53.951333333333331</v>
          </cell>
          <cell r="O16">
            <v>181.64</v>
          </cell>
          <cell r="P16">
            <v>133.16400000000002</v>
          </cell>
          <cell r="Q16">
            <v>185.11133333333333</v>
          </cell>
          <cell r="R16">
            <v>159.96999999999997</v>
          </cell>
          <cell r="S16">
            <v>93.50566666666667</v>
          </cell>
          <cell r="T16">
            <v>23.740500000000001</v>
          </cell>
          <cell r="U16">
            <v>18.865000000000002</v>
          </cell>
          <cell r="V16">
            <v>25.334999999999997</v>
          </cell>
          <cell r="W16">
            <v>28.961333333333336</v>
          </cell>
          <cell r="X16">
            <v>7.2778333333333345</v>
          </cell>
          <cell r="Y16">
            <v>330.25666666666666</v>
          </cell>
          <cell r="Z16">
            <v>213.25700000000001</v>
          </cell>
          <cell r="AA16">
            <v>343.43133333333333</v>
          </cell>
          <cell r="AB16">
            <v>285.87066666666664</v>
          </cell>
          <cell r="AC16">
            <v>147.45699999999999</v>
          </cell>
          <cell r="AD16">
            <v>353.99716666666666</v>
          </cell>
          <cell r="AE16">
            <v>232.12200000000001</v>
          </cell>
          <cell r="AF16">
            <v>368.76633333333331</v>
          </cell>
          <cell r="AG16">
            <v>314.83199999999999</v>
          </cell>
          <cell r="AH16">
            <v>154.73483333333334</v>
          </cell>
          <cell r="AK16" t="str">
            <v>NationalP25-54</v>
          </cell>
          <cell r="AL16" t="str">
            <v>National</v>
          </cell>
          <cell r="AM16" t="str">
            <v>P25-54</v>
          </cell>
          <cell r="AN16">
            <v>21</v>
          </cell>
        </row>
        <row r="17">
          <cell r="A17" t="str">
            <v>05-05 Philadelphia Phillies @ Washington Nationals</v>
          </cell>
          <cell r="B17">
            <v>41034</v>
          </cell>
          <cell r="C17" t="str">
            <v>Washington Nationals</v>
          </cell>
          <cell r="D17" t="str">
            <v>Philadelphia Phillies</v>
          </cell>
          <cell r="E17" t="str">
            <v>Washington, DC (Hagrstwn)</v>
          </cell>
          <cell r="F17" t="str">
            <v>Philadelphia</v>
          </cell>
          <cell r="G17" t="str">
            <v>MASN</v>
          </cell>
          <cell r="H17" t="str">
            <v>WPHL</v>
          </cell>
          <cell r="I17" t="str">
            <v/>
          </cell>
          <cell r="J17">
            <v>86.358333333333334</v>
          </cell>
          <cell r="K17">
            <v>59.556333333333335</v>
          </cell>
          <cell r="L17">
            <v>96.970999999999989</v>
          </cell>
          <cell r="M17">
            <v>82.319666666666677</v>
          </cell>
          <cell r="N17">
            <v>46.244</v>
          </cell>
          <cell r="O17">
            <v>145.79</v>
          </cell>
          <cell r="P17">
            <v>113.43599999999999</v>
          </cell>
          <cell r="Q17">
            <v>144.58399999999997</v>
          </cell>
          <cell r="R17">
            <v>131.73999999999998</v>
          </cell>
          <cell r="S17">
            <v>87.057000000000002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232.14833333333331</v>
          </cell>
          <cell r="Z17">
            <v>172.99233333333333</v>
          </cell>
          <cell r="AA17">
            <v>241.55499999999995</v>
          </cell>
          <cell r="AB17">
            <v>214.05966666666666</v>
          </cell>
          <cell r="AC17">
            <v>133.30099999999999</v>
          </cell>
          <cell r="AD17">
            <v>232.14833333333331</v>
          </cell>
          <cell r="AE17">
            <v>172.99233333333333</v>
          </cell>
          <cell r="AF17">
            <v>241.55499999999995</v>
          </cell>
          <cell r="AG17">
            <v>214.05966666666666</v>
          </cell>
          <cell r="AH17">
            <v>133.30099999999999</v>
          </cell>
          <cell r="AK17" t="str">
            <v>NationalP35+</v>
          </cell>
          <cell r="AL17" t="str">
            <v>National</v>
          </cell>
          <cell r="AM17" t="str">
            <v>P35+</v>
          </cell>
          <cell r="AN17">
            <v>22</v>
          </cell>
        </row>
        <row r="18">
          <cell r="A18" t="str">
            <v>05-06 Philadelphia Phillies @ Washington Nationals</v>
          </cell>
          <cell r="B18">
            <v>41035</v>
          </cell>
          <cell r="C18" t="str">
            <v>Washington Nationals</v>
          </cell>
          <cell r="D18" t="str">
            <v>Philadelphia Phillies</v>
          </cell>
          <cell r="E18" t="str">
            <v>Washington, DC (Hagrstwn)</v>
          </cell>
          <cell r="F18" t="str">
            <v>Philadelphia</v>
          </cell>
          <cell r="G18" t="str">
            <v/>
          </cell>
          <cell r="H18" t="str">
            <v/>
          </cell>
          <cell r="I18" t="str">
            <v>ESPN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423.40200000000004</v>
          </cell>
          <cell r="U18">
            <v>359.51300000000003</v>
          </cell>
          <cell r="V18">
            <v>421.49933333333331</v>
          </cell>
          <cell r="W18">
            <v>530.61300000000006</v>
          </cell>
          <cell r="X18">
            <v>171.30900000000003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423.40200000000004</v>
          </cell>
          <cell r="AE18">
            <v>359.51300000000003</v>
          </cell>
          <cell r="AF18">
            <v>421.49933333333331</v>
          </cell>
          <cell r="AG18">
            <v>530.61300000000006</v>
          </cell>
          <cell r="AH18">
            <v>171.30900000000003</v>
          </cell>
          <cell r="AK18" t="str">
            <v>NationalM25-54</v>
          </cell>
          <cell r="AL18" t="str">
            <v>National</v>
          </cell>
          <cell r="AM18" t="str">
            <v>M25-54</v>
          </cell>
          <cell r="AN18">
            <v>23</v>
          </cell>
        </row>
        <row r="19">
          <cell r="A19" t="str">
            <v>05-14 San Diego Padres @ Washington Nationals</v>
          </cell>
          <cell r="B19">
            <v>41043</v>
          </cell>
          <cell r="C19" t="str">
            <v>Washington Nationals</v>
          </cell>
          <cell r="D19" t="str">
            <v>San Diego Padres</v>
          </cell>
          <cell r="E19" t="str">
            <v>Washington, DC (Hagrstwn)</v>
          </cell>
          <cell r="F19" t="str">
            <v>San Diego</v>
          </cell>
          <cell r="G19" t="str">
            <v>MASN2</v>
          </cell>
          <cell r="H19" t="str">
            <v>FSSD</v>
          </cell>
          <cell r="I19" t="str">
            <v/>
          </cell>
          <cell r="J19">
            <v>128.53333333333333</v>
          </cell>
          <cell r="K19">
            <v>80.093000000000004</v>
          </cell>
          <cell r="L19">
            <v>140.50899999999999</v>
          </cell>
          <cell r="M19">
            <v>77.477333333333334</v>
          </cell>
          <cell r="N19">
            <v>84.780666666666676</v>
          </cell>
          <cell r="O19">
            <v>24.108000000000001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152.64133333333334</v>
          </cell>
          <cell r="Z19">
            <v>80.093000000000004</v>
          </cell>
          <cell r="AA19">
            <v>140.50899999999999</v>
          </cell>
          <cell r="AB19">
            <v>77.477333333333334</v>
          </cell>
          <cell r="AC19">
            <v>84.780666666666676</v>
          </cell>
          <cell r="AD19">
            <v>152.64133333333334</v>
          </cell>
          <cell r="AE19">
            <v>80.093000000000004</v>
          </cell>
          <cell r="AF19">
            <v>140.50899999999999</v>
          </cell>
          <cell r="AG19">
            <v>77.477333333333334</v>
          </cell>
          <cell r="AH19">
            <v>84.780666666666676</v>
          </cell>
          <cell r="AK19" t="str">
            <v>NationalF25-54</v>
          </cell>
          <cell r="AL19" t="str">
            <v>National</v>
          </cell>
          <cell r="AM19" t="str">
            <v>F25-54</v>
          </cell>
          <cell r="AN19">
            <v>24</v>
          </cell>
        </row>
        <row r="20">
          <cell r="A20" t="str">
            <v>05-15 San Diego Padres @ Washington Nationals</v>
          </cell>
          <cell r="B20">
            <v>41044</v>
          </cell>
          <cell r="C20" t="str">
            <v>Washington Nationals</v>
          </cell>
          <cell r="D20" t="str">
            <v>San Diego Padres</v>
          </cell>
          <cell r="E20" t="str">
            <v>Washington, DC (Hagrstwn)</v>
          </cell>
          <cell r="F20" t="str">
            <v>San Diego</v>
          </cell>
          <cell r="G20" t="str">
            <v>MASN</v>
          </cell>
          <cell r="H20" t="str">
            <v>FSSD</v>
          </cell>
          <cell r="I20" t="str">
            <v/>
          </cell>
          <cell r="J20">
            <v>72.3</v>
          </cell>
          <cell r="K20">
            <v>36.966000000000001</v>
          </cell>
          <cell r="L20">
            <v>63.327999999999996</v>
          </cell>
          <cell r="M20">
            <v>62.95033333333334</v>
          </cell>
          <cell r="N20">
            <v>23.122</v>
          </cell>
          <cell r="O20">
            <v>18.750666666666667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91.050666666666672</v>
          </cell>
          <cell r="Z20">
            <v>36.966000000000001</v>
          </cell>
          <cell r="AA20">
            <v>63.327999999999996</v>
          </cell>
          <cell r="AB20">
            <v>62.95033333333334</v>
          </cell>
          <cell r="AC20">
            <v>23.122</v>
          </cell>
          <cell r="AD20">
            <v>91.050666666666672</v>
          </cell>
          <cell r="AE20">
            <v>36.966000000000001</v>
          </cell>
          <cell r="AF20">
            <v>63.327999999999996</v>
          </cell>
          <cell r="AG20">
            <v>62.95033333333334</v>
          </cell>
          <cell r="AH20">
            <v>23.122</v>
          </cell>
          <cell r="AK20" t="str">
            <v>Local TotalHH</v>
          </cell>
          <cell r="AL20" t="str">
            <v>Local Total</v>
          </cell>
          <cell r="AM20" t="str">
            <v>HH</v>
          </cell>
          <cell r="AN20">
            <v>25</v>
          </cell>
        </row>
        <row r="21">
          <cell r="A21" t="str">
            <v>05-16 Pittsburgh Pirates @ Washington Nationals</v>
          </cell>
          <cell r="B21">
            <v>41045</v>
          </cell>
          <cell r="C21" t="str">
            <v>Washington Nationals</v>
          </cell>
          <cell r="D21" t="str">
            <v>Pittsburgh Pirates</v>
          </cell>
          <cell r="E21" t="str">
            <v>Washington, DC (Hagrstwn)</v>
          </cell>
          <cell r="F21" t="str">
            <v>Pittsburgh</v>
          </cell>
          <cell r="G21" t="str">
            <v>MASN</v>
          </cell>
          <cell r="H21" t="str">
            <v>ROOTP</v>
          </cell>
          <cell r="I21" t="str">
            <v/>
          </cell>
          <cell r="J21">
            <v>116.48333333333333</v>
          </cell>
          <cell r="K21">
            <v>82.146666666666675</v>
          </cell>
          <cell r="L21">
            <v>114.782</v>
          </cell>
          <cell r="M21">
            <v>87.162000000000006</v>
          </cell>
          <cell r="N21">
            <v>80.926999999999992</v>
          </cell>
          <cell r="O21">
            <v>49.628000000000007</v>
          </cell>
          <cell r="P21">
            <v>37.778000000000006</v>
          </cell>
          <cell r="Q21">
            <v>50.607333333333337</v>
          </cell>
          <cell r="R21">
            <v>63.126666666666672</v>
          </cell>
          <cell r="S21">
            <v>21.713999999999999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166.11133333333333</v>
          </cell>
          <cell r="Z21">
            <v>119.92466666666668</v>
          </cell>
          <cell r="AA21">
            <v>165.38933333333333</v>
          </cell>
          <cell r="AB21">
            <v>150.28866666666667</v>
          </cell>
          <cell r="AC21">
            <v>102.64099999999999</v>
          </cell>
          <cell r="AD21">
            <v>166.11133333333333</v>
          </cell>
          <cell r="AE21">
            <v>119.92466666666668</v>
          </cell>
          <cell r="AF21">
            <v>165.38933333333333</v>
          </cell>
          <cell r="AG21">
            <v>150.28866666666667</v>
          </cell>
          <cell r="AH21">
            <v>102.64099999999999</v>
          </cell>
          <cell r="AK21" t="str">
            <v>Local TotalP25-54</v>
          </cell>
          <cell r="AL21" t="str">
            <v>Local Total</v>
          </cell>
          <cell r="AM21" t="str">
            <v>P25-54</v>
          </cell>
          <cell r="AN21">
            <v>26</v>
          </cell>
        </row>
        <row r="22">
          <cell r="A22" t="str">
            <v>05-17 Pittsburgh Pirates @ Washington Nationals</v>
          </cell>
          <cell r="B22">
            <v>41046</v>
          </cell>
          <cell r="C22" t="str">
            <v>Washington Nationals</v>
          </cell>
          <cell r="D22" t="str">
            <v>Pittsburgh Pirates</v>
          </cell>
          <cell r="E22" t="str">
            <v>Washington, DC (Hagrstwn)</v>
          </cell>
          <cell r="F22" t="str">
            <v>Pittsburgh</v>
          </cell>
          <cell r="G22" t="str">
            <v>MASN</v>
          </cell>
          <cell r="H22" t="str">
            <v>ROOTP</v>
          </cell>
          <cell r="I22" t="str">
            <v/>
          </cell>
          <cell r="J22">
            <v>86.358333333333334</v>
          </cell>
          <cell r="K22">
            <v>41.073333333333338</v>
          </cell>
          <cell r="L22">
            <v>77.180999999999997</v>
          </cell>
          <cell r="M22">
            <v>62.95033333333334</v>
          </cell>
          <cell r="N22">
            <v>23.122</v>
          </cell>
          <cell r="O22">
            <v>56.593333333333334</v>
          </cell>
          <cell r="P22">
            <v>46.496000000000002</v>
          </cell>
          <cell r="Q22">
            <v>56.65</v>
          </cell>
          <cell r="R22">
            <v>70.553333333333327</v>
          </cell>
          <cell r="S22">
            <v>31.364666666666665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142.95166666666665</v>
          </cell>
          <cell r="Z22">
            <v>87.569333333333333</v>
          </cell>
          <cell r="AA22">
            <v>133.83099999999999</v>
          </cell>
          <cell r="AB22">
            <v>133.50366666666667</v>
          </cell>
          <cell r="AC22">
            <v>54.486666666666665</v>
          </cell>
          <cell r="AD22">
            <v>142.95166666666665</v>
          </cell>
          <cell r="AE22">
            <v>87.569333333333333</v>
          </cell>
          <cell r="AF22">
            <v>133.83099999999999</v>
          </cell>
          <cell r="AG22">
            <v>133.50366666666667</v>
          </cell>
          <cell r="AH22">
            <v>54.486666666666665</v>
          </cell>
          <cell r="AK22" t="str">
            <v>Local TotalP35+</v>
          </cell>
          <cell r="AL22" t="str">
            <v>Local Total</v>
          </cell>
          <cell r="AM22" t="str">
            <v>P35+</v>
          </cell>
          <cell r="AN22">
            <v>27</v>
          </cell>
        </row>
        <row r="23">
          <cell r="A23" t="str">
            <v>05-18 Baltimore Orioles @ Washington Nationals</v>
          </cell>
          <cell r="B23">
            <v>41047</v>
          </cell>
          <cell r="C23" t="str">
            <v>Washington Nationals</v>
          </cell>
          <cell r="D23" t="str">
            <v>Baltimore Orioles</v>
          </cell>
          <cell r="E23" t="str">
            <v>Washington, DC (Hagrstwn)</v>
          </cell>
          <cell r="F23" t="str">
            <v>Baltimore</v>
          </cell>
          <cell r="G23" t="str">
            <v>MASN</v>
          </cell>
          <cell r="H23" t="str">
            <v>MASN2</v>
          </cell>
          <cell r="I23" t="str">
            <v/>
          </cell>
          <cell r="J23">
            <v>104.43333333333334</v>
          </cell>
          <cell r="K23">
            <v>43.126999999999995</v>
          </cell>
          <cell r="L23">
            <v>77.180999999999997</v>
          </cell>
          <cell r="M23">
            <v>92.004333333333335</v>
          </cell>
          <cell r="N23">
            <v>7.7073333333333336</v>
          </cell>
          <cell r="O23">
            <v>77.024666666666675</v>
          </cell>
          <cell r="P23">
            <v>55.945999999999998</v>
          </cell>
          <cell r="Q23">
            <v>69.13333333333334</v>
          </cell>
          <cell r="R23">
            <v>86.701999999999998</v>
          </cell>
          <cell r="S23">
            <v>31.980666666666664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181.45800000000003</v>
          </cell>
          <cell r="Z23">
            <v>99.072999999999993</v>
          </cell>
          <cell r="AA23">
            <v>146.31433333333334</v>
          </cell>
          <cell r="AB23">
            <v>178.70633333333333</v>
          </cell>
          <cell r="AC23">
            <v>39.687999999999995</v>
          </cell>
          <cell r="AD23">
            <v>181.45800000000003</v>
          </cell>
          <cell r="AE23">
            <v>99.072999999999993</v>
          </cell>
          <cell r="AF23">
            <v>146.31433333333334</v>
          </cell>
          <cell r="AG23">
            <v>178.70633333333333</v>
          </cell>
          <cell r="AH23">
            <v>39.687999999999995</v>
          </cell>
          <cell r="AK23" t="str">
            <v>Local TotalM25-54</v>
          </cell>
          <cell r="AL23" t="str">
            <v>Local Total</v>
          </cell>
          <cell r="AM23" t="str">
            <v>M25-54</v>
          </cell>
          <cell r="AN23">
            <v>28</v>
          </cell>
        </row>
        <row r="24">
          <cell r="A24" t="str">
            <v>05-19 Baltimore Orioles @ Washington Nationals</v>
          </cell>
          <cell r="B24">
            <v>41048</v>
          </cell>
          <cell r="C24" t="str">
            <v>Washington Nationals</v>
          </cell>
          <cell r="D24" t="str">
            <v>Baltimore Orioles</v>
          </cell>
          <cell r="E24" t="str">
            <v>Washington, DC (Hagrstwn)</v>
          </cell>
          <cell r="F24" t="str">
            <v>Baltimore</v>
          </cell>
          <cell r="G24" t="str">
            <v/>
          </cell>
          <cell r="H24" t="str">
            <v/>
          </cell>
          <cell r="I24" t="str">
            <v>FOX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413.08368000000002</v>
          </cell>
          <cell r="U24">
            <v>298.00070666666664</v>
          </cell>
          <cell r="V24">
            <v>378.99845333333337</v>
          </cell>
          <cell r="W24">
            <v>451.57417333333336</v>
          </cell>
          <cell r="X24">
            <v>153.12427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413.08368000000002</v>
          </cell>
          <cell r="AE24">
            <v>298.00070666666664</v>
          </cell>
          <cell r="AF24">
            <v>378.99845333333337</v>
          </cell>
          <cell r="AG24">
            <v>451.57417333333336</v>
          </cell>
          <cell r="AH24">
            <v>153.12427</v>
          </cell>
          <cell r="AK24" t="str">
            <v>Local TotalF25-54</v>
          </cell>
          <cell r="AL24" t="str">
            <v>Local Total</v>
          </cell>
          <cell r="AM24" t="str">
            <v>F25-54</v>
          </cell>
          <cell r="AN24">
            <v>29</v>
          </cell>
        </row>
        <row r="25">
          <cell r="A25" t="str">
            <v>05-20 Baltimore Orioles @ Washington Nationals</v>
          </cell>
          <cell r="B25">
            <v>41049</v>
          </cell>
          <cell r="C25" t="str">
            <v>Washington Nationals</v>
          </cell>
          <cell r="D25" t="str">
            <v>Baltimore Orioles</v>
          </cell>
          <cell r="E25" t="str">
            <v>Washington, DC (Hagrstwn)</v>
          </cell>
          <cell r="F25" t="str">
            <v>Baltimore</v>
          </cell>
          <cell r="G25" t="str">
            <v>MASN</v>
          </cell>
          <cell r="H25" t="str">
            <v>MASN2</v>
          </cell>
          <cell r="I25" t="str">
            <v/>
          </cell>
          <cell r="J25">
            <v>116.48333333333333</v>
          </cell>
          <cell r="K25">
            <v>94.468666666666664</v>
          </cell>
          <cell r="L25">
            <v>91.034000000000006</v>
          </cell>
          <cell r="M25">
            <v>169.48166666666668</v>
          </cell>
          <cell r="N25">
            <v>38.536666666666662</v>
          </cell>
          <cell r="O25">
            <v>85.721000000000004</v>
          </cell>
          <cell r="P25">
            <v>69.508666666666656</v>
          </cell>
          <cell r="Q25">
            <v>64.05</v>
          </cell>
          <cell r="R25">
            <v>90.643000000000001</v>
          </cell>
          <cell r="S25">
            <v>52.332000000000001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202.20433333333335</v>
          </cell>
          <cell r="Z25">
            <v>163.97733333333332</v>
          </cell>
          <cell r="AA25">
            <v>155.084</v>
          </cell>
          <cell r="AB25">
            <v>260.12466666666671</v>
          </cell>
          <cell r="AC25">
            <v>90.868666666666655</v>
          </cell>
          <cell r="AD25">
            <v>202.20433333333335</v>
          </cell>
          <cell r="AE25">
            <v>163.97733333333332</v>
          </cell>
          <cell r="AF25">
            <v>155.084</v>
          </cell>
          <cell r="AG25">
            <v>260.12466666666671</v>
          </cell>
          <cell r="AH25">
            <v>90.868666666666655</v>
          </cell>
          <cell r="AK25" t="str">
            <v>National plus LocalHH</v>
          </cell>
          <cell r="AL25" t="str">
            <v>National plus Local</v>
          </cell>
          <cell r="AM25" t="str">
            <v>HH</v>
          </cell>
          <cell r="AN25">
            <v>30</v>
          </cell>
        </row>
        <row r="26">
          <cell r="A26" t="str">
            <v>06-02 Atlanta Braves @ Washington Nationals</v>
          </cell>
          <cell r="B26">
            <v>41062</v>
          </cell>
          <cell r="C26" t="str">
            <v>Washington Nationals</v>
          </cell>
          <cell r="D26" t="str">
            <v>Atlanta Braves</v>
          </cell>
          <cell r="E26" t="str">
            <v>Washington, DC (Hagrstwn)</v>
          </cell>
          <cell r="F26" t="str">
            <v>Atlanta</v>
          </cell>
          <cell r="G26" t="str">
            <v>MASN</v>
          </cell>
          <cell r="H26" t="str">
            <v>WPCH</v>
          </cell>
          <cell r="I26" t="str">
            <v/>
          </cell>
          <cell r="J26">
            <v>72.804000000000002</v>
          </cell>
          <cell r="K26">
            <v>29.204000000000001</v>
          </cell>
          <cell r="L26">
            <v>64.745999999999995</v>
          </cell>
          <cell r="M26">
            <v>44.85</v>
          </cell>
          <cell r="N26">
            <v>18.808333333333334</v>
          </cell>
          <cell r="O26">
            <v>123.845</v>
          </cell>
          <cell r="P26">
            <v>101.52800000000001</v>
          </cell>
          <cell r="Q26">
            <v>103.25733333333334</v>
          </cell>
          <cell r="R26">
            <v>147.61766666666665</v>
          </cell>
          <cell r="S26">
            <v>65.701999999999998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196.649</v>
          </cell>
          <cell r="Z26">
            <v>130.732</v>
          </cell>
          <cell r="AA26">
            <v>168.00333333333333</v>
          </cell>
          <cell r="AB26">
            <v>192.46766666666664</v>
          </cell>
          <cell r="AC26">
            <v>84.510333333333335</v>
          </cell>
          <cell r="AD26">
            <v>196.649</v>
          </cell>
          <cell r="AE26">
            <v>130.732</v>
          </cell>
          <cell r="AF26">
            <v>168.00333333333333</v>
          </cell>
          <cell r="AG26">
            <v>192.46766666666664</v>
          </cell>
          <cell r="AH26">
            <v>84.510333333333335</v>
          </cell>
          <cell r="AK26" t="str">
            <v>National plus LocalP25-54</v>
          </cell>
          <cell r="AL26" t="str">
            <v>National plus Local</v>
          </cell>
          <cell r="AM26" t="str">
            <v>P25-54</v>
          </cell>
          <cell r="AN26">
            <v>31</v>
          </cell>
        </row>
        <row r="27">
          <cell r="A27" t="str">
            <v>06-03 Atlanta Braves @ Washington Nationals</v>
          </cell>
          <cell r="B27">
            <v>41063</v>
          </cell>
          <cell r="C27" t="str">
            <v>Washington Nationals</v>
          </cell>
          <cell r="D27" t="str">
            <v>Atlanta Braves</v>
          </cell>
          <cell r="E27" t="str">
            <v>Washington, DC (Hagrstwn)</v>
          </cell>
          <cell r="F27" t="str">
            <v>Atlanta</v>
          </cell>
          <cell r="G27" t="str">
            <v>MASN</v>
          </cell>
          <cell r="H27" t="str">
            <v>FSS</v>
          </cell>
          <cell r="I27" t="str">
            <v/>
          </cell>
          <cell r="J27">
            <v>155.71966666666668</v>
          </cell>
          <cell r="K27">
            <v>66.751999999999995</v>
          </cell>
          <cell r="L27">
            <v>151.07400000000001</v>
          </cell>
          <cell r="M27">
            <v>154.48333333333332</v>
          </cell>
          <cell r="N27">
            <v>3.7616666666666663</v>
          </cell>
          <cell r="O27">
            <v>113.646</v>
          </cell>
          <cell r="P27">
            <v>74.333000000000013</v>
          </cell>
          <cell r="Q27">
            <v>85.24733333333333</v>
          </cell>
          <cell r="R27">
            <v>115.70033333333332</v>
          </cell>
          <cell r="S27">
            <v>44.953999999999994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269.3656666666667</v>
          </cell>
          <cell r="Z27">
            <v>141.08500000000001</v>
          </cell>
          <cell r="AA27">
            <v>236.32133333333334</v>
          </cell>
          <cell r="AB27">
            <v>270.18366666666662</v>
          </cell>
          <cell r="AC27">
            <v>48.715666666666657</v>
          </cell>
          <cell r="AD27">
            <v>269.3656666666667</v>
          </cell>
          <cell r="AE27">
            <v>141.08500000000001</v>
          </cell>
          <cell r="AF27">
            <v>236.32133333333334</v>
          </cell>
          <cell r="AG27">
            <v>270.18366666666662</v>
          </cell>
          <cell r="AH27">
            <v>48.715666666666657</v>
          </cell>
          <cell r="AK27" t="str">
            <v>National plus LocalP35+</v>
          </cell>
          <cell r="AL27" t="str">
            <v>National plus Local</v>
          </cell>
          <cell r="AM27" t="str">
            <v>P35+</v>
          </cell>
          <cell r="AN27">
            <v>32</v>
          </cell>
        </row>
        <row r="28">
          <cell r="A28" t="str">
            <v>06-05 New York Mets @ Washington Nationals</v>
          </cell>
          <cell r="B28">
            <v>41065</v>
          </cell>
          <cell r="C28" t="str">
            <v>Washington Nationals</v>
          </cell>
          <cell r="D28" t="str">
            <v>New York Mets</v>
          </cell>
          <cell r="E28" t="str">
            <v>Washington, DC (Hagrstwn)</v>
          </cell>
          <cell r="F28" t="str">
            <v>New York</v>
          </cell>
          <cell r="G28" t="str">
            <v>MASN2</v>
          </cell>
          <cell r="H28" t="str">
            <v>SNY</v>
          </cell>
          <cell r="I28" t="str">
            <v/>
          </cell>
          <cell r="J28">
            <v>119.31766666666667</v>
          </cell>
          <cell r="K28">
            <v>83.44</v>
          </cell>
          <cell r="L28">
            <v>129.49199999999999</v>
          </cell>
          <cell r="M28">
            <v>124.58333333333333</v>
          </cell>
          <cell r="N28">
            <v>56.424999999999997</v>
          </cell>
          <cell r="O28">
            <v>447.67866666666669</v>
          </cell>
          <cell r="P28">
            <v>247.845</v>
          </cell>
          <cell r="Q28">
            <v>548.77666666666664</v>
          </cell>
          <cell r="R28">
            <v>385.75833333333333</v>
          </cell>
          <cell r="S28">
            <v>168.98599999999999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566.99633333333338</v>
          </cell>
          <cell r="Z28">
            <v>331.28499999999997</v>
          </cell>
          <cell r="AA28">
            <v>678.2686666666666</v>
          </cell>
          <cell r="AB28">
            <v>510.34166666666664</v>
          </cell>
          <cell r="AC28">
            <v>225.411</v>
          </cell>
          <cell r="AD28">
            <v>566.99633333333338</v>
          </cell>
          <cell r="AE28">
            <v>331.28499999999997</v>
          </cell>
          <cell r="AF28">
            <v>678.2686666666666</v>
          </cell>
          <cell r="AG28">
            <v>510.34166666666664</v>
          </cell>
          <cell r="AH28">
            <v>225.411</v>
          </cell>
          <cell r="AK28" t="str">
            <v>National plus LocalM25-54</v>
          </cell>
          <cell r="AL28" t="str">
            <v>National plus Local</v>
          </cell>
          <cell r="AM28" t="str">
            <v>M25-54</v>
          </cell>
          <cell r="AN28">
            <v>33</v>
          </cell>
        </row>
        <row r="29">
          <cell r="A29" t="str">
            <v>06-06 New York Mets @ Washington Nationals</v>
          </cell>
          <cell r="B29">
            <v>41066</v>
          </cell>
          <cell r="C29" t="str">
            <v>Washington Nationals</v>
          </cell>
          <cell r="D29" t="str">
            <v>New York Mets</v>
          </cell>
          <cell r="E29" t="str">
            <v>Washington, DC (Hagrstwn)</v>
          </cell>
          <cell r="F29" t="str">
            <v>New York</v>
          </cell>
          <cell r="G29" t="str">
            <v>MASN2</v>
          </cell>
          <cell r="H29" t="str">
            <v>SNY</v>
          </cell>
          <cell r="I29" t="str">
            <v/>
          </cell>
          <cell r="J29">
            <v>123.36233333333332</v>
          </cell>
          <cell r="K29">
            <v>64.665999999999997</v>
          </cell>
          <cell r="L29">
            <v>137.34</v>
          </cell>
          <cell r="M29">
            <v>59.8</v>
          </cell>
          <cell r="N29">
            <v>71.471666666666664</v>
          </cell>
          <cell r="O29">
            <v>272.70566666666667</v>
          </cell>
          <cell r="P29">
            <v>106.79500000000002</v>
          </cell>
          <cell r="Q29">
            <v>357.65100000000001</v>
          </cell>
          <cell r="R29">
            <v>176.995</v>
          </cell>
          <cell r="S29">
            <v>66.704999999999998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396.06799999999998</v>
          </cell>
          <cell r="Z29">
            <v>171.46100000000001</v>
          </cell>
          <cell r="AA29">
            <v>494.99099999999999</v>
          </cell>
          <cell r="AB29">
            <v>236.79500000000002</v>
          </cell>
          <cell r="AC29">
            <v>138.17666666666668</v>
          </cell>
          <cell r="AD29">
            <v>396.06799999999998</v>
          </cell>
          <cell r="AE29">
            <v>171.46100000000001</v>
          </cell>
          <cell r="AF29">
            <v>494.99099999999999</v>
          </cell>
          <cell r="AG29">
            <v>236.79500000000002</v>
          </cell>
          <cell r="AH29">
            <v>138.17666666666668</v>
          </cell>
          <cell r="AK29" t="str">
            <v>National plus LocalF25-54</v>
          </cell>
          <cell r="AL29" t="str">
            <v>National plus Local</v>
          </cell>
          <cell r="AM29" t="str">
            <v>F25-54</v>
          </cell>
          <cell r="AN29">
            <v>34</v>
          </cell>
        </row>
        <row r="30">
          <cell r="A30" t="str">
            <v>06-07 New York Mets @ Washington Nationals</v>
          </cell>
          <cell r="B30">
            <v>41067</v>
          </cell>
          <cell r="C30" t="str">
            <v>Washington Nationals</v>
          </cell>
          <cell r="D30" t="str">
            <v>New York Mets</v>
          </cell>
          <cell r="E30" t="str">
            <v>Washington, DC (Hagrstwn)</v>
          </cell>
          <cell r="F30" t="str">
            <v>New York</v>
          </cell>
          <cell r="G30" t="str">
            <v>MASN</v>
          </cell>
          <cell r="H30" t="str">
            <v>SNY</v>
          </cell>
          <cell r="I30" t="str">
            <v>MLBN</v>
          </cell>
          <cell r="J30">
            <v>44.491333333333337</v>
          </cell>
          <cell r="K30">
            <v>12.516</v>
          </cell>
          <cell r="L30">
            <v>43.164000000000001</v>
          </cell>
          <cell r="M30">
            <v>29.9</v>
          </cell>
          <cell r="N30">
            <v>0</v>
          </cell>
          <cell r="O30">
            <v>178.12566666666666</v>
          </cell>
          <cell r="P30">
            <v>8.06</v>
          </cell>
          <cell r="Q30">
            <v>210.04900000000001</v>
          </cell>
          <cell r="R30">
            <v>9.0766666666666662</v>
          </cell>
          <cell r="S30">
            <v>8.8940000000000001</v>
          </cell>
          <cell r="T30">
            <v>12.3165</v>
          </cell>
          <cell r="U30">
            <v>9.9715000000000007</v>
          </cell>
          <cell r="V30">
            <v>9.5709999999999997</v>
          </cell>
          <cell r="W30">
            <v>14.480666666666668</v>
          </cell>
          <cell r="X30">
            <v>5.0385000000000009</v>
          </cell>
          <cell r="Y30">
            <v>222.61699999999999</v>
          </cell>
          <cell r="Z30">
            <v>20.576000000000001</v>
          </cell>
          <cell r="AA30">
            <v>253.21300000000002</v>
          </cell>
          <cell r="AB30">
            <v>38.976666666666667</v>
          </cell>
          <cell r="AC30">
            <v>8.8940000000000001</v>
          </cell>
          <cell r="AD30">
            <v>234.93349999999998</v>
          </cell>
          <cell r="AE30">
            <v>30.547499999999999</v>
          </cell>
          <cell r="AF30">
            <v>262.78400000000005</v>
          </cell>
          <cell r="AG30">
            <v>53.457333333333338</v>
          </cell>
          <cell r="AH30">
            <v>13.932500000000001</v>
          </cell>
        </row>
        <row r="31">
          <cell r="A31" t="str">
            <v>06-15 New York Yankees @ Washington Nationals</v>
          </cell>
          <cell r="B31">
            <v>41075</v>
          </cell>
          <cell r="C31" t="str">
            <v>Washington Nationals</v>
          </cell>
          <cell r="D31" t="str">
            <v>New York Yankees</v>
          </cell>
          <cell r="E31" t="str">
            <v>Washington, DC (Hagrstwn)</v>
          </cell>
          <cell r="F31" t="str">
            <v>New York</v>
          </cell>
          <cell r="G31" t="str">
            <v>MASN</v>
          </cell>
          <cell r="H31" t="str">
            <v>WWOR</v>
          </cell>
          <cell r="I31" t="str">
            <v>MLBN</v>
          </cell>
          <cell r="J31">
            <v>149.65266666666668</v>
          </cell>
          <cell r="K31">
            <v>50.064</v>
          </cell>
          <cell r="L31">
            <v>137.34</v>
          </cell>
          <cell r="M31">
            <v>99.666666666666671</v>
          </cell>
          <cell r="N31">
            <v>15.046666666666665</v>
          </cell>
          <cell r="O31">
            <v>532.80066666666664</v>
          </cell>
          <cell r="P31">
            <v>338.52000000000004</v>
          </cell>
          <cell r="Q31">
            <v>645.28566666666666</v>
          </cell>
          <cell r="R31">
            <v>544.6</v>
          </cell>
          <cell r="S31">
            <v>213.45600000000002</v>
          </cell>
          <cell r="T31">
            <v>30.880500000000001</v>
          </cell>
          <cell r="U31">
            <v>23.446500000000004</v>
          </cell>
          <cell r="V31">
            <v>34.155333333333338</v>
          </cell>
          <cell r="W31">
            <v>32.581499999999998</v>
          </cell>
          <cell r="X31">
            <v>12.876166666666668</v>
          </cell>
          <cell r="Y31">
            <v>682.45333333333338</v>
          </cell>
          <cell r="Z31">
            <v>388.58400000000006</v>
          </cell>
          <cell r="AA31">
            <v>782.62566666666669</v>
          </cell>
          <cell r="AB31">
            <v>644.26666666666665</v>
          </cell>
          <cell r="AC31">
            <v>228.50266666666667</v>
          </cell>
          <cell r="AD31">
            <v>713.33383333333336</v>
          </cell>
          <cell r="AE31">
            <v>412.03050000000007</v>
          </cell>
          <cell r="AF31">
            <v>816.78100000000006</v>
          </cell>
          <cell r="AG31">
            <v>676.84816666666666</v>
          </cell>
          <cell r="AH31">
            <v>241.37883333333335</v>
          </cell>
        </row>
        <row r="32">
          <cell r="A32" t="str">
            <v>06-16 New York Yankees @ Washington Nationals</v>
          </cell>
          <cell r="B32">
            <v>41076</v>
          </cell>
          <cell r="C32" t="str">
            <v>Washington Nationals</v>
          </cell>
          <cell r="D32" t="str">
            <v>New York Yankees</v>
          </cell>
          <cell r="E32" t="str">
            <v>Washington, DC (Hagrstwn)</v>
          </cell>
          <cell r="F32" t="str">
            <v>New York</v>
          </cell>
          <cell r="G32" t="str">
            <v>MASN</v>
          </cell>
          <cell r="H32" t="str">
            <v>YES</v>
          </cell>
          <cell r="I32" t="str">
            <v>MLBN</v>
          </cell>
          <cell r="J32">
            <v>147.63033333333334</v>
          </cell>
          <cell r="K32">
            <v>35.461999999999996</v>
          </cell>
          <cell r="L32">
            <v>143.226</v>
          </cell>
          <cell r="M32">
            <v>69.766666666666666</v>
          </cell>
          <cell r="N32">
            <v>15.046666666666665</v>
          </cell>
          <cell r="O32">
            <v>576.93799999999999</v>
          </cell>
          <cell r="P32">
            <v>340.53500000000003</v>
          </cell>
          <cell r="Q32">
            <v>647.178</v>
          </cell>
          <cell r="R32">
            <v>612.67499999999995</v>
          </cell>
          <cell r="S32">
            <v>155.64499999999998</v>
          </cell>
          <cell r="T32">
            <v>53.014500000000005</v>
          </cell>
          <cell r="U32">
            <v>37.999500000000005</v>
          </cell>
          <cell r="V32">
            <v>51.795999999999999</v>
          </cell>
          <cell r="W32">
            <v>60.508500000000005</v>
          </cell>
          <cell r="X32">
            <v>13.436000000000002</v>
          </cell>
          <cell r="Y32">
            <v>724.56833333333338</v>
          </cell>
          <cell r="Z32">
            <v>375.99700000000001</v>
          </cell>
          <cell r="AA32">
            <v>790.404</v>
          </cell>
          <cell r="AB32">
            <v>682.44166666666661</v>
          </cell>
          <cell r="AC32">
            <v>170.69166666666663</v>
          </cell>
          <cell r="AD32">
            <v>777.58283333333338</v>
          </cell>
          <cell r="AE32">
            <v>413.99650000000003</v>
          </cell>
          <cell r="AF32">
            <v>842.2</v>
          </cell>
          <cell r="AG32">
            <v>742.95016666666663</v>
          </cell>
          <cell r="AH32">
            <v>184.12766666666664</v>
          </cell>
        </row>
        <row r="33">
          <cell r="A33" t="str">
            <v>06-17 New York Yankees @ Washington Nationals</v>
          </cell>
          <cell r="B33">
            <v>41077</v>
          </cell>
          <cell r="C33" t="str">
            <v>Washington Nationals</v>
          </cell>
          <cell r="D33" t="str">
            <v>New York Yankees</v>
          </cell>
          <cell r="E33" t="str">
            <v>Washington, DC (Hagrstwn)</v>
          </cell>
          <cell r="F33" t="str">
            <v>New York</v>
          </cell>
          <cell r="G33" t="str">
            <v>MASN</v>
          </cell>
          <cell r="H33" t="str">
            <v>YES</v>
          </cell>
          <cell r="I33" t="str">
            <v>TBS</v>
          </cell>
          <cell r="J33">
            <v>127.407</v>
          </cell>
          <cell r="K33">
            <v>56.321999999999996</v>
          </cell>
          <cell r="L33">
            <v>119.682</v>
          </cell>
          <cell r="M33">
            <v>99.666666666666671</v>
          </cell>
          <cell r="N33">
            <v>30.09333333333333</v>
          </cell>
          <cell r="O33">
            <v>572.20900000000006</v>
          </cell>
          <cell r="P33">
            <v>312.32499999999999</v>
          </cell>
          <cell r="Q33">
            <v>645.28566666666666</v>
          </cell>
          <cell r="R33">
            <v>630.82833333333338</v>
          </cell>
          <cell r="S33">
            <v>71.152000000000001</v>
          </cell>
          <cell r="T33">
            <v>179.928</v>
          </cell>
          <cell r="U33">
            <v>122.89200000000001</v>
          </cell>
          <cell r="V33">
            <v>168.9</v>
          </cell>
          <cell r="W33">
            <v>163.42466666666667</v>
          </cell>
          <cell r="X33">
            <v>77.257000000000005</v>
          </cell>
          <cell r="Y33">
            <v>699.6160000000001</v>
          </cell>
          <cell r="Z33">
            <v>368.64699999999999</v>
          </cell>
          <cell r="AA33">
            <v>764.96766666666667</v>
          </cell>
          <cell r="AB33">
            <v>730.495</v>
          </cell>
          <cell r="AC33">
            <v>101.24533333333333</v>
          </cell>
          <cell r="AD33">
            <v>879.5440000000001</v>
          </cell>
          <cell r="AE33">
            <v>491.53899999999999</v>
          </cell>
          <cell r="AF33">
            <v>933.86766666666665</v>
          </cell>
          <cell r="AG33">
            <v>893.91966666666667</v>
          </cell>
          <cell r="AH33">
            <v>178.50233333333335</v>
          </cell>
          <cell r="AK33" t="str">
            <v>Local Home</v>
          </cell>
        </row>
        <row r="34">
          <cell r="A34" t="str">
            <v>06-19 Tampa Bay Rays @ Washington Nationals</v>
          </cell>
          <cell r="B34">
            <v>41079</v>
          </cell>
          <cell r="C34" t="str">
            <v>Washington Nationals</v>
          </cell>
          <cell r="D34" t="str">
            <v>Tampa Bay Rays</v>
          </cell>
          <cell r="E34" t="str">
            <v>Washington, DC (Hagrstwn)</v>
          </cell>
          <cell r="F34" t="str">
            <v>Tampa-St. Pete (Sarasota)</v>
          </cell>
          <cell r="G34" t="str">
            <v>MASN2</v>
          </cell>
          <cell r="H34" t="str">
            <v>SUN</v>
          </cell>
          <cell r="I34" t="str">
            <v/>
          </cell>
          <cell r="J34">
            <v>76.848666666666674</v>
          </cell>
          <cell r="K34">
            <v>25.032</v>
          </cell>
          <cell r="L34">
            <v>78.48</v>
          </cell>
          <cell r="M34">
            <v>39.866666666666667</v>
          </cell>
          <cell r="N34">
            <v>18.808333333333334</v>
          </cell>
          <cell r="O34">
            <v>186.55233333333334</v>
          </cell>
          <cell r="P34">
            <v>87.710999999999999</v>
          </cell>
          <cell r="Q34">
            <v>198.02099999999999</v>
          </cell>
          <cell r="R34">
            <v>90.452666666666659</v>
          </cell>
          <cell r="S34">
            <v>64.286666666666676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263.40100000000001</v>
          </cell>
          <cell r="Z34">
            <v>112.74299999999999</v>
          </cell>
          <cell r="AA34">
            <v>276.50099999999998</v>
          </cell>
          <cell r="AB34">
            <v>130.31933333333333</v>
          </cell>
          <cell r="AC34">
            <v>83.095000000000013</v>
          </cell>
          <cell r="AD34">
            <v>263.40100000000001</v>
          </cell>
          <cell r="AE34">
            <v>112.74299999999999</v>
          </cell>
          <cell r="AF34">
            <v>276.50099999999998</v>
          </cell>
          <cell r="AG34">
            <v>130.31933333333333</v>
          </cell>
          <cell r="AH34">
            <v>83.095000000000013</v>
          </cell>
          <cell r="AK34" t="str">
            <v>Local Away</v>
          </cell>
        </row>
        <row r="35">
          <cell r="A35" t="str">
            <v>06-20 Tampa Bay Rays @ Washington Nationals</v>
          </cell>
          <cell r="B35">
            <v>41080</v>
          </cell>
          <cell r="C35" t="str">
            <v>Washington Nationals</v>
          </cell>
          <cell r="D35" t="str">
            <v>Tampa Bay Rays</v>
          </cell>
          <cell r="E35" t="str">
            <v>Washington, DC (Hagrstwn)</v>
          </cell>
          <cell r="F35" t="str">
            <v>Tampa-St. Pete (Sarasota)</v>
          </cell>
          <cell r="G35" t="str">
            <v>MASN2</v>
          </cell>
          <cell r="H35" t="str">
            <v>SUN</v>
          </cell>
          <cell r="I35" t="str">
            <v/>
          </cell>
          <cell r="J35">
            <v>99.094333333333324</v>
          </cell>
          <cell r="K35">
            <v>39.634</v>
          </cell>
          <cell r="L35">
            <v>96.137999999999991</v>
          </cell>
          <cell r="M35">
            <v>39.866666666666667</v>
          </cell>
          <cell r="N35">
            <v>41.37833333333333</v>
          </cell>
          <cell r="O35">
            <v>197.52599999999998</v>
          </cell>
          <cell r="P35">
            <v>116.94800000000001</v>
          </cell>
          <cell r="Q35">
            <v>215.29799999999997</v>
          </cell>
          <cell r="R35">
            <v>157.10199999999998</v>
          </cell>
          <cell r="S35">
            <v>61.072333333333333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296.62033333333329</v>
          </cell>
          <cell r="Z35">
            <v>156.58199999999999</v>
          </cell>
          <cell r="AA35">
            <v>311.43599999999998</v>
          </cell>
          <cell r="AB35">
            <v>196.96866666666665</v>
          </cell>
          <cell r="AC35">
            <v>102.45066666666666</v>
          </cell>
          <cell r="AD35">
            <v>296.62033333333329</v>
          </cell>
          <cell r="AE35">
            <v>156.58199999999999</v>
          </cell>
          <cell r="AF35">
            <v>311.43599999999998</v>
          </cell>
          <cell r="AG35">
            <v>196.96866666666665</v>
          </cell>
          <cell r="AH35">
            <v>102.45066666666666</v>
          </cell>
          <cell r="AK35" t="str">
            <v>National</v>
          </cell>
        </row>
        <row r="36">
          <cell r="A36" t="str">
            <v>06-21 Tampa Bay Rays @ Washington Nationals</v>
          </cell>
          <cell r="B36">
            <v>41081</v>
          </cell>
          <cell r="C36" t="str">
            <v>Washington Nationals</v>
          </cell>
          <cell r="D36" t="str">
            <v>Tampa Bay Rays</v>
          </cell>
          <cell r="E36" t="str">
            <v>Washington, DC (Hagrstwn)</v>
          </cell>
          <cell r="F36" t="str">
            <v>Tampa-St. Pete (Sarasota)</v>
          </cell>
          <cell r="G36" t="str">
            <v>MASN</v>
          </cell>
          <cell r="H36" t="str">
            <v>SUN</v>
          </cell>
          <cell r="I36" t="str">
            <v/>
          </cell>
          <cell r="J36">
            <v>135.49633333333335</v>
          </cell>
          <cell r="K36">
            <v>98.041999999999987</v>
          </cell>
          <cell r="L36">
            <v>156.96</v>
          </cell>
          <cell r="M36">
            <v>119.6</v>
          </cell>
          <cell r="N36">
            <v>86.518333333333331</v>
          </cell>
          <cell r="O36">
            <v>169.30799999999999</v>
          </cell>
          <cell r="P36">
            <v>96.707000000000008</v>
          </cell>
          <cell r="Q36">
            <v>187.38900000000001</v>
          </cell>
          <cell r="R36">
            <v>133.29866666666666</v>
          </cell>
          <cell r="S36">
            <v>48.215000000000003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304.80433333333337</v>
          </cell>
          <cell r="Z36">
            <v>194.749</v>
          </cell>
          <cell r="AA36">
            <v>344.34900000000005</v>
          </cell>
          <cell r="AB36">
            <v>252.89866666666666</v>
          </cell>
          <cell r="AC36">
            <v>134.73333333333335</v>
          </cell>
          <cell r="AD36">
            <v>304.80433333333337</v>
          </cell>
          <cell r="AE36">
            <v>194.749</v>
          </cell>
          <cell r="AF36">
            <v>344.34900000000005</v>
          </cell>
          <cell r="AG36">
            <v>252.89866666666666</v>
          </cell>
          <cell r="AH36">
            <v>134.73333333333335</v>
          </cell>
          <cell r="AK36" t="str">
            <v>Local Total</v>
          </cell>
        </row>
        <row r="37">
          <cell r="A37" t="str">
            <v>07-03 San Francisco Giants @ Washington Nationals</v>
          </cell>
          <cell r="B37">
            <v>41093</v>
          </cell>
          <cell r="C37" t="str">
            <v>Washington Nationals</v>
          </cell>
          <cell r="D37" t="str">
            <v>San Francisco Giants</v>
          </cell>
          <cell r="E37" t="str">
            <v>Washington, DC (Hagrstwn)</v>
          </cell>
          <cell r="F37" t="str">
            <v>San Francisco-Oak-San Jose</v>
          </cell>
          <cell r="G37" t="str">
            <v>MASN</v>
          </cell>
          <cell r="H37" t="str">
            <v>CSBA</v>
          </cell>
          <cell r="I37" t="str">
            <v>MLBN</v>
          </cell>
          <cell r="J37">
            <v>155.20266666666666</v>
          </cell>
          <cell r="K37">
            <v>80.16</v>
          </cell>
          <cell r="L37">
            <v>156.97299999999998</v>
          </cell>
          <cell r="M37">
            <v>107.03</v>
          </cell>
          <cell r="N37">
            <v>55.08</v>
          </cell>
          <cell r="O37">
            <v>189.40479999999999</v>
          </cell>
          <cell r="P37">
            <v>76.882666666666665</v>
          </cell>
          <cell r="Q37">
            <v>167.41364444444443</v>
          </cell>
          <cell r="R37">
            <v>125.74640000000001</v>
          </cell>
          <cell r="S37">
            <v>47.502155555555561</v>
          </cell>
          <cell r="T37">
            <v>31.740500000000001</v>
          </cell>
          <cell r="U37">
            <v>20.016833333333334</v>
          </cell>
          <cell r="V37">
            <v>33.818333333333335</v>
          </cell>
          <cell r="W37">
            <v>31.823999999999998</v>
          </cell>
          <cell r="X37">
            <v>7.4299999999999988</v>
          </cell>
          <cell r="Y37">
            <v>344.60746666666665</v>
          </cell>
          <cell r="Z37">
            <v>157.04266666666666</v>
          </cell>
          <cell r="AA37">
            <v>324.38664444444441</v>
          </cell>
          <cell r="AB37">
            <v>232.77640000000002</v>
          </cell>
          <cell r="AC37">
            <v>102.58215555555556</v>
          </cell>
          <cell r="AD37">
            <v>376.34796666666665</v>
          </cell>
          <cell r="AE37">
            <v>177.05949999999999</v>
          </cell>
          <cell r="AF37">
            <v>358.20497777777774</v>
          </cell>
          <cell r="AG37">
            <v>264.60040000000004</v>
          </cell>
          <cell r="AH37">
            <v>110.01215555555555</v>
          </cell>
          <cell r="AK37" t="str">
            <v>National plus Local</v>
          </cell>
        </row>
        <row r="38">
          <cell r="A38" t="str">
            <v>07-04 San Francisco Giants @ Washington Nationals</v>
          </cell>
          <cell r="B38">
            <v>41094</v>
          </cell>
          <cell r="C38" t="str">
            <v>Washington Nationals</v>
          </cell>
          <cell r="D38" t="str">
            <v>San Francisco Giants</v>
          </cell>
          <cell r="E38" t="str">
            <v>Washington, DC (Hagrstwn)</v>
          </cell>
          <cell r="F38" t="str">
            <v>San Francisco-Oak-San Jose</v>
          </cell>
          <cell r="G38" t="str">
            <v>MASN</v>
          </cell>
          <cell r="H38" t="str">
            <v>CSBA</v>
          </cell>
          <cell r="I38" t="str">
            <v>MLBN</v>
          </cell>
          <cell r="J38">
            <v>163.59200000000001</v>
          </cell>
          <cell r="K38">
            <v>71.25333333333333</v>
          </cell>
          <cell r="L38">
            <v>158.96</v>
          </cell>
          <cell r="M38">
            <v>96.836666666666659</v>
          </cell>
          <cell r="N38">
            <v>47.735999999999997</v>
          </cell>
          <cell r="O38">
            <v>187.74600000000001</v>
          </cell>
          <cell r="P38">
            <v>83.872</v>
          </cell>
          <cell r="Q38">
            <v>171.62199999999999</v>
          </cell>
          <cell r="R38">
            <v>135.148</v>
          </cell>
          <cell r="S38">
            <v>53.889000000000003</v>
          </cell>
          <cell r="T38">
            <v>53.911000000000008</v>
          </cell>
          <cell r="U38">
            <v>43.41</v>
          </cell>
          <cell r="V38">
            <v>45.663333333333334</v>
          </cell>
          <cell r="W38">
            <v>58.031999999999996</v>
          </cell>
          <cell r="X38">
            <v>27.738666666666667</v>
          </cell>
          <cell r="Y38">
            <v>351.33800000000002</v>
          </cell>
          <cell r="Z38">
            <v>155.12533333333334</v>
          </cell>
          <cell r="AA38">
            <v>330.58199999999999</v>
          </cell>
          <cell r="AB38">
            <v>231.98466666666667</v>
          </cell>
          <cell r="AC38">
            <v>101.625</v>
          </cell>
          <cell r="AD38">
            <v>405.24900000000002</v>
          </cell>
          <cell r="AE38">
            <v>198.53533333333334</v>
          </cell>
          <cell r="AF38">
            <v>376.24533333333335</v>
          </cell>
          <cell r="AG38">
            <v>290.01666666666665</v>
          </cell>
          <cell r="AH38">
            <v>129.36366666666666</v>
          </cell>
        </row>
        <row r="39">
          <cell r="A39" t="str">
            <v>07-05 San Francisco Giants @ Washington Nationals</v>
          </cell>
          <cell r="B39">
            <v>41095</v>
          </cell>
          <cell r="C39" t="str">
            <v>Washington Nationals</v>
          </cell>
          <cell r="D39" t="str">
            <v>San Francisco Giants</v>
          </cell>
          <cell r="E39" t="str">
            <v>Washington, DC (Hagrstwn)</v>
          </cell>
          <cell r="F39" t="str">
            <v>San Francisco-Oak-San Jose</v>
          </cell>
          <cell r="G39" t="str">
            <v>MASN</v>
          </cell>
          <cell r="H39" t="str">
            <v>CSBA</v>
          </cell>
          <cell r="I39" t="str">
            <v>MLBN</v>
          </cell>
          <cell r="J39">
            <v>178.27333333333334</v>
          </cell>
          <cell r="K39">
            <v>64.573333333333323</v>
          </cell>
          <cell r="L39">
            <v>166.90799999999999</v>
          </cell>
          <cell r="M39">
            <v>91.740000000000009</v>
          </cell>
          <cell r="N39">
            <v>40.392000000000003</v>
          </cell>
          <cell r="O39">
            <v>251.08199999999999</v>
          </cell>
          <cell r="P39">
            <v>117.94499999999999</v>
          </cell>
          <cell r="Q39">
            <v>207.13</v>
          </cell>
          <cell r="R39">
            <v>176.28</v>
          </cell>
          <cell r="S39">
            <v>89.814999999999998</v>
          </cell>
          <cell r="T39">
            <v>27.912500000000001</v>
          </cell>
          <cell r="U39">
            <v>20.740333333333336</v>
          </cell>
          <cell r="V39">
            <v>33.99</v>
          </cell>
          <cell r="W39">
            <v>31.823999999999998</v>
          </cell>
          <cell r="X39">
            <v>8.9160000000000004</v>
          </cell>
          <cell r="Y39">
            <v>429.35533333333331</v>
          </cell>
          <cell r="Z39">
            <v>182.51833333333332</v>
          </cell>
          <cell r="AA39">
            <v>374.03800000000001</v>
          </cell>
          <cell r="AB39">
            <v>268.02</v>
          </cell>
          <cell r="AC39">
            <v>130.20699999999999</v>
          </cell>
          <cell r="AD39">
            <v>457.26783333333333</v>
          </cell>
          <cell r="AE39">
            <v>203.25866666666664</v>
          </cell>
          <cell r="AF39">
            <v>408.02800000000002</v>
          </cell>
          <cell r="AG39">
            <v>299.84399999999999</v>
          </cell>
          <cell r="AH39">
            <v>139.12299999999999</v>
          </cell>
        </row>
        <row r="40">
          <cell r="A40" t="str">
            <v>07-06 Colorado Rockies @ Washington Nationals</v>
          </cell>
          <cell r="B40">
            <v>41096</v>
          </cell>
          <cell r="C40" t="str">
            <v>Washington Nationals</v>
          </cell>
          <cell r="D40" t="str">
            <v>Colorado Rockies</v>
          </cell>
          <cell r="E40" t="str">
            <v>Washington, DC (Hagrstwn)</v>
          </cell>
          <cell r="F40" t="str">
            <v>Denver</v>
          </cell>
          <cell r="G40" t="str">
            <v>MASN</v>
          </cell>
          <cell r="H40" t="str">
            <v>ROOTC</v>
          </cell>
          <cell r="I40" t="str">
            <v/>
          </cell>
          <cell r="J40">
            <v>146.81333333333336</v>
          </cell>
          <cell r="K40">
            <v>46.76</v>
          </cell>
          <cell r="L40">
            <v>151.012</v>
          </cell>
          <cell r="M40">
            <v>61.160000000000004</v>
          </cell>
          <cell r="N40">
            <v>33.047999999999995</v>
          </cell>
          <cell r="O40">
            <v>72.242333333333335</v>
          </cell>
          <cell r="P40">
            <v>36.28</v>
          </cell>
          <cell r="Q40">
            <v>79.933000000000007</v>
          </cell>
          <cell r="R40">
            <v>47.728999999999999</v>
          </cell>
          <cell r="S40">
            <v>34.991999999999997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219.0556666666667</v>
          </cell>
          <cell r="Z40">
            <v>83.039999999999992</v>
          </cell>
          <cell r="AA40">
            <v>230.94499999999999</v>
          </cell>
          <cell r="AB40">
            <v>108.88900000000001</v>
          </cell>
          <cell r="AC40">
            <v>68.039999999999992</v>
          </cell>
          <cell r="AD40">
            <v>219.0556666666667</v>
          </cell>
          <cell r="AE40">
            <v>83.039999999999992</v>
          </cell>
          <cell r="AF40">
            <v>230.94499999999999</v>
          </cell>
          <cell r="AG40">
            <v>108.88900000000001</v>
          </cell>
          <cell r="AH40">
            <v>68.039999999999992</v>
          </cell>
        </row>
        <row r="41">
          <cell r="A41" t="str">
            <v>07-07 Colorado Rockies @ Washington Nationals</v>
          </cell>
          <cell r="B41">
            <v>41097</v>
          </cell>
          <cell r="C41" t="str">
            <v>Washington Nationals</v>
          </cell>
          <cell r="D41" t="str">
            <v>Colorado Rockies</v>
          </cell>
          <cell r="E41" t="str">
            <v>Washington, DC (Hagrstwn)</v>
          </cell>
          <cell r="F41" t="str">
            <v>Denver</v>
          </cell>
          <cell r="G41" t="str">
            <v>MASN</v>
          </cell>
          <cell r="H41" t="str">
            <v>ROOTC</v>
          </cell>
          <cell r="I41" t="str">
            <v/>
          </cell>
          <cell r="J41">
            <v>165.68933333333334</v>
          </cell>
          <cell r="K41">
            <v>69.026666666666657</v>
          </cell>
          <cell r="L41">
            <v>186.77799999999999</v>
          </cell>
          <cell r="M41">
            <v>91.740000000000009</v>
          </cell>
          <cell r="N41">
            <v>44.064</v>
          </cell>
          <cell r="O41">
            <v>58.973333333333329</v>
          </cell>
          <cell r="P41">
            <v>41.722000000000001</v>
          </cell>
          <cell r="Q41">
            <v>64.507333333333335</v>
          </cell>
          <cell r="R41">
            <v>60.745999999999995</v>
          </cell>
          <cell r="S41">
            <v>34.991999999999997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224.66266666666667</v>
          </cell>
          <cell r="Z41">
            <v>110.74866666666665</v>
          </cell>
          <cell r="AA41">
            <v>251.28533333333331</v>
          </cell>
          <cell r="AB41">
            <v>152.48599999999999</v>
          </cell>
          <cell r="AC41">
            <v>79.055999999999997</v>
          </cell>
          <cell r="AD41">
            <v>224.66266666666667</v>
          </cell>
          <cell r="AE41">
            <v>110.74866666666665</v>
          </cell>
          <cell r="AF41">
            <v>251.28533333333331</v>
          </cell>
          <cell r="AG41">
            <v>152.48599999999999</v>
          </cell>
          <cell r="AH41">
            <v>79.055999999999997</v>
          </cell>
          <cell r="AK41" t="str">
            <v>HH</v>
          </cell>
        </row>
        <row r="42">
          <cell r="A42" t="str">
            <v>07-08 Colorado Rockies @ Washington Nationals</v>
          </cell>
          <cell r="B42">
            <v>41098</v>
          </cell>
          <cell r="C42" t="str">
            <v>Washington Nationals</v>
          </cell>
          <cell r="D42" t="str">
            <v>Colorado Rockies</v>
          </cell>
          <cell r="E42" t="str">
            <v>Washington, DC (Hagrstwn)</v>
          </cell>
          <cell r="F42" t="str">
            <v>Denver</v>
          </cell>
          <cell r="G42" t="str">
            <v>MASN</v>
          </cell>
          <cell r="H42" t="str">
            <v>ROOTC</v>
          </cell>
          <cell r="I42" t="str">
            <v/>
          </cell>
          <cell r="J42">
            <v>199.2466666666667</v>
          </cell>
          <cell r="K42">
            <v>42.306666666666665</v>
          </cell>
          <cell r="L42">
            <v>180.81700000000001</v>
          </cell>
          <cell r="M42">
            <v>61.160000000000004</v>
          </cell>
          <cell r="N42">
            <v>25.704000000000001</v>
          </cell>
          <cell r="O42">
            <v>41.281333333333329</v>
          </cell>
          <cell r="P42">
            <v>14.512</v>
          </cell>
          <cell r="Q42">
            <v>44.87466666666667</v>
          </cell>
          <cell r="R42">
            <v>17.355999999999998</v>
          </cell>
          <cell r="S42">
            <v>15.552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240.52800000000002</v>
          </cell>
          <cell r="Z42">
            <v>56.818666666666665</v>
          </cell>
          <cell r="AA42">
            <v>225.69166666666666</v>
          </cell>
          <cell r="AB42">
            <v>78.516000000000005</v>
          </cell>
          <cell r="AC42">
            <v>41.256</v>
          </cell>
          <cell r="AD42">
            <v>240.52800000000002</v>
          </cell>
          <cell r="AE42">
            <v>56.818666666666665</v>
          </cell>
          <cell r="AF42">
            <v>225.69166666666666</v>
          </cell>
          <cell r="AG42">
            <v>78.516000000000005</v>
          </cell>
          <cell r="AH42">
            <v>41.256</v>
          </cell>
          <cell r="AK42" t="str">
            <v>P25-54</v>
          </cell>
        </row>
        <row r="43"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K43" t="str">
            <v>P35+</v>
          </cell>
        </row>
        <row r="44"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K44" t="str">
            <v>M25-54</v>
          </cell>
        </row>
        <row r="45"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K45" t="str">
            <v>F25-54</v>
          </cell>
        </row>
        <row r="46"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K49" t="str">
            <v>Regular Season</v>
          </cell>
        </row>
        <row r="50">
          <cell r="AK50" t="str">
            <v>Post Season</v>
          </cell>
        </row>
        <row r="51">
          <cell r="AK51" t="str">
            <v>Regular and Post Season</v>
          </cell>
        </row>
      </sheetData>
      <sheetData sheetId="6">
        <row r="1">
          <cell r="A1" t="str">
            <v>Property</v>
          </cell>
          <cell r="B1" t="str">
            <v>Team</v>
          </cell>
          <cell r="C1" t="str">
            <v>National Broadcast Team Exceptions</v>
          </cell>
        </row>
        <row r="2">
          <cell r="A2" t="str">
            <v>Apparel Eyewear Participant</v>
          </cell>
          <cell r="B2" t="str">
            <v>no</v>
          </cell>
          <cell r="C2" t="str">
            <v>no</v>
          </cell>
        </row>
        <row r="3">
          <cell r="A3" t="str">
            <v>Apparel Team Staff</v>
          </cell>
          <cell r="B3" t="str">
            <v>no</v>
          </cell>
          <cell r="C3" t="str">
            <v>no</v>
          </cell>
        </row>
        <row r="4">
          <cell r="A4" t="str">
            <v>Broadcaster Activation Signage</v>
          </cell>
          <cell r="B4" t="str">
            <v>no</v>
          </cell>
          <cell r="C4" t="str">
            <v>no</v>
          </cell>
          <cell r="F4" t="str">
            <v>05-06 Philadelphia Phillies @ Washington Nationals</v>
          </cell>
        </row>
        <row r="5">
          <cell r="A5" t="str">
            <v>China Player Apparel</v>
          </cell>
          <cell r="B5" t="str">
            <v>no</v>
          </cell>
          <cell r="C5" t="str">
            <v>no</v>
          </cell>
          <cell r="F5" t="str">
            <v>05-19 Baltimore Orioles @ Washington Nationals</v>
          </cell>
        </row>
        <row r="6">
          <cell r="A6" t="str">
            <v>Equipment Ball</v>
          </cell>
          <cell r="B6" t="str">
            <v>no</v>
          </cell>
          <cell r="C6" t="str">
            <v>no</v>
          </cell>
        </row>
        <row r="7">
          <cell r="A7" t="str">
            <v>Equipment Base</v>
          </cell>
          <cell r="B7" t="str">
            <v>no</v>
          </cell>
          <cell r="C7" t="str">
            <v>no</v>
          </cell>
        </row>
        <row r="8">
          <cell r="A8" t="str">
            <v>Equipment Bat</v>
          </cell>
          <cell r="B8" t="str">
            <v>no</v>
          </cell>
          <cell r="C8" t="str">
            <v>no</v>
          </cell>
        </row>
        <row r="9">
          <cell r="A9" t="str">
            <v>Equipment Glove</v>
          </cell>
          <cell r="B9" t="str">
            <v>no</v>
          </cell>
          <cell r="C9" t="str">
            <v>no</v>
          </cell>
        </row>
        <row r="10">
          <cell r="A10" t="str">
            <v>Equipment Stick</v>
          </cell>
          <cell r="B10" t="str">
            <v>no</v>
          </cell>
          <cell r="C10" t="str">
            <v>no</v>
          </cell>
        </row>
        <row r="11">
          <cell r="A11" t="str">
            <v>Highlights Branding</v>
          </cell>
          <cell r="B11" t="str">
            <v>no</v>
          </cell>
          <cell r="C11" t="str">
            <v>no</v>
          </cell>
        </row>
        <row r="12">
          <cell r="A12" t="str">
            <v>Microphone Branding</v>
          </cell>
          <cell r="B12" t="str">
            <v>no</v>
          </cell>
          <cell r="C12" t="str">
            <v>no</v>
          </cell>
        </row>
        <row r="13">
          <cell r="A13" t="str">
            <v>Official Apparel</v>
          </cell>
          <cell r="B13" t="str">
            <v>no</v>
          </cell>
          <cell r="C13" t="str">
            <v>no</v>
          </cell>
        </row>
        <row r="14">
          <cell r="A14" t="str">
            <v>Player Apparel</v>
          </cell>
          <cell r="B14" t="str">
            <v>no</v>
          </cell>
          <cell r="C14" t="str">
            <v>no</v>
          </cell>
        </row>
        <row r="15">
          <cell r="A15" t="str">
            <v>Team Staff Apparel</v>
          </cell>
          <cell r="B15" t="str">
            <v>no</v>
          </cell>
          <cell r="C15" t="str">
            <v>no</v>
          </cell>
        </row>
        <row r="16">
          <cell r="A16" t="str">
            <v>TVGI Billboard</v>
          </cell>
          <cell r="B16" t="str">
            <v>no</v>
          </cell>
          <cell r="C16" t="str">
            <v>no</v>
          </cell>
        </row>
        <row r="17">
          <cell r="A17" t="str">
            <v>TVGI Logo</v>
          </cell>
          <cell r="B17" t="str">
            <v>no</v>
          </cell>
          <cell r="C17" t="str">
            <v>no</v>
          </cell>
        </row>
        <row r="18">
          <cell r="A18" t="str">
            <v>TVGI Logo and Text</v>
          </cell>
          <cell r="B18" t="str">
            <v>no</v>
          </cell>
          <cell r="C18" t="str">
            <v>no</v>
          </cell>
        </row>
        <row r="19">
          <cell r="A19" t="str">
            <v>TVGI Text</v>
          </cell>
          <cell r="B19" t="str">
            <v>no</v>
          </cell>
          <cell r="C19" t="str">
            <v>no</v>
          </cell>
        </row>
        <row r="20">
          <cell r="A20" t="str">
            <v>Verbal Mentions</v>
          </cell>
          <cell r="B20" t="str">
            <v>no</v>
          </cell>
          <cell r="C20" t="str">
            <v>no</v>
          </cell>
        </row>
        <row r="21">
          <cell r="A21" t="str">
            <v>Active Cup</v>
          </cell>
          <cell r="B21" t="str">
            <v>yes</v>
          </cell>
          <cell r="C21" t="str">
            <v>no</v>
          </cell>
        </row>
        <row r="22">
          <cell r="A22" t="str">
            <v>Active Product</v>
          </cell>
          <cell r="B22" t="str">
            <v>yes</v>
          </cell>
          <cell r="C22" t="str">
            <v>no</v>
          </cell>
        </row>
        <row r="23">
          <cell r="A23" t="str">
            <v>Active Squeeze</v>
          </cell>
          <cell r="B23" t="str">
            <v>yes</v>
          </cell>
          <cell r="C23" t="str">
            <v>no</v>
          </cell>
        </row>
        <row r="24">
          <cell r="A24" t="str">
            <v>Actual Product</v>
          </cell>
          <cell r="B24" t="str">
            <v>yes</v>
          </cell>
          <cell r="C24" t="str">
            <v>no</v>
          </cell>
        </row>
        <row r="25">
          <cell r="A25" t="str">
            <v>Blimp Branding</v>
          </cell>
          <cell r="B25" t="str">
            <v>yes</v>
          </cell>
          <cell r="C25" t="str">
            <v>no</v>
          </cell>
        </row>
        <row r="26">
          <cell r="A26" t="str">
            <v>Cooler Branded Partial</v>
          </cell>
          <cell r="B26" t="str">
            <v>yes</v>
          </cell>
          <cell r="C26" t="str">
            <v>no</v>
          </cell>
        </row>
        <row r="27">
          <cell r="A27" t="str">
            <v>Cooler Full Branded</v>
          </cell>
          <cell r="B27" t="str">
            <v>yes</v>
          </cell>
          <cell r="C27" t="str">
            <v>no</v>
          </cell>
        </row>
        <row r="28">
          <cell r="A28" t="str">
            <v>Cooler Partial Branded</v>
          </cell>
          <cell r="B28" t="str">
            <v>yes</v>
          </cell>
          <cell r="C28" t="str">
            <v>no</v>
          </cell>
        </row>
        <row r="29">
          <cell r="A29" t="str">
            <v>Equipment Towel</v>
          </cell>
          <cell r="B29" t="str">
            <v>yes</v>
          </cell>
          <cell r="C29" t="str">
            <v>no</v>
          </cell>
        </row>
        <row r="30">
          <cell r="A30" t="str">
            <v>Exit Tunnel Signage</v>
          </cell>
          <cell r="B30" t="str">
            <v>yes</v>
          </cell>
          <cell r="C30" t="str">
            <v>no</v>
          </cell>
        </row>
        <row r="31">
          <cell r="A31" t="str">
            <v>General Merchandise</v>
          </cell>
          <cell r="B31" t="str">
            <v>yes</v>
          </cell>
          <cell r="C31" t="str">
            <v>no</v>
          </cell>
        </row>
        <row r="32">
          <cell r="A32" t="str">
            <v>Ice Chest Branded</v>
          </cell>
          <cell r="B32" t="str">
            <v>yes</v>
          </cell>
          <cell r="C32" t="str">
            <v>no</v>
          </cell>
        </row>
        <row r="33">
          <cell r="A33" t="str">
            <v>Ice Chest Full Branded</v>
          </cell>
          <cell r="B33" t="str">
            <v>yes</v>
          </cell>
          <cell r="C33" t="str">
            <v>no</v>
          </cell>
        </row>
        <row r="34">
          <cell r="A34" t="str">
            <v>Ice Chest Partial Branded</v>
          </cell>
          <cell r="B34" t="str">
            <v>yes</v>
          </cell>
          <cell r="C34" t="str">
            <v>no</v>
          </cell>
        </row>
        <row r="35">
          <cell r="A35" t="str">
            <v>LED Field Level Foul Ball Line</v>
          </cell>
          <cell r="B35" t="str">
            <v>yes</v>
          </cell>
          <cell r="C35" t="str">
            <v>no</v>
          </cell>
        </row>
        <row r="36">
          <cell r="A36" t="str">
            <v>LED Outfield Wall</v>
          </cell>
          <cell r="B36" t="str">
            <v>yes</v>
          </cell>
          <cell r="C36" t="str">
            <v>no</v>
          </cell>
        </row>
        <row r="37">
          <cell r="A37" t="str">
            <v>LED Outside Billboard</v>
          </cell>
          <cell r="B37" t="str">
            <v>yes</v>
          </cell>
          <cell r="C37" t="str">
            <v>no</v>
          </cell>
        </row>
        <row r="38">
          <cell r="A38" t="str">
            <v>LED Upper Billboard</v>
          </cell>
          <cell r="B38" t="str">
            <v>yes</v>
          </cell>
          <cell r="C38" t="str">
            <v>no</v>
          </cell>
        </row>
        <row r="39">
          <cell r="A39" t="str">
            <v>LED Upper Tiered</v>
          </cell>
          <cell r="B39" t="str">
            <v>yes</v>
          </cell>
          <cell r="C39" t="str">
            <v>no</v>
          </cell>
        </row>
        <row r="40">
          <cell r="A40" t="str">
            <v>On Ground Branding</v>
          </cell>
          <cell r="B40" t="str">
            <v>yes</v>
          </cell>
          <cell r="C40" t="str">
            <v>no</v>
          </cell>
        </row>
        <row r="41">
          <cell r="A41" t="str">
            <v>On Surface Branding</v>
          </cell>
          <cell r="B41" t="str">
            <v>yes</v>
          </cell>
          <cell r="C41" t="str">
            <v>no</v>
          </cell>
        </row>
        <row r="42">
          <cell r="A42" t="str">
            <v>Passive Cup</v>
          </cell>
          <cell r="B42" t="str">
            <v>yes</v>
          </cell>
          <cell r="C42" t="str">
            <v>no</v>
          </cell>
        </row>
        <row r="43">
          <cell r="A43" t="str">
            <v>Passive Product</v>
          </cell>
          <cell r="B43" t="str">
            <v>yes</v>
          </cell>
          <cell r="C43" t="str">
            <v>no</v>
          </cell>
        </row>
        <row r="44">
          <cell r="A44" t="str">
            <v>Passive Squeeze</v>
          </cell>
          <cell r="B44" t="str">
            <v>yes</v>
          </cell>
          <cell r="C44" t="str">
            <v>no</v>
          </cell>
        </row>
        <row r="45">
          <cell r="A45" t="str">
            <v>Presentation Backdrop</v>
          </cell>
          <cell r="B45" t="str">
            <v>yes</v>
          </cell>
          <cell r="C45" t="str">
            <v>no</v>
          </cell>
        </row>
        <row r="46">
          <cell r="A46" t="str">
            <v>Rotational Field Level Foul Ball Line</v>
          </cell>
          <cell r="B46" t="str">
            <v>yes</v>
          </cell>
          <cell r="C46" t="str">
            <v>yes</v>
          </cell>
        </row>
        <row r="47">
          <cell r="A47" t="str">
            <v>Rotational Field Level Home Plate</v>
          </cell>
          <cell r="B47" t="str">
            <v>yes</v>
          </cell>
          <cell r="C47" t="str">
            <v>yes</v>
          </cell>
        </row>
        <row r="48">
          <cell r="A48" t="str">
            <v>Rotational Outfield Wall</v>
          </cell>
          <cell r="B48" t="str">
            <v>yes</v>
          </cell>
          <cell r="C48" t="str">
            <v>no</v>
          </cell>
        </row>
        <row r="49">
          <cell r="A49" t="str">
            <v>Rotational Upper Home Plate</v>
          </cell>
          <cell r="B49" t="str">
            <v>yes</v>
          </cell>
          <cell r="C49" t="str">
            <v>no</v>
          </cell>
        </row>
        <row r="50">
          <cell r="A50" t="str">
            <v>Rotational Upper Tiered</v>
          </cell>
          <cell r="B50" t="str">
            <v>Yes</v>
          </cell>
          <cell r="C50" t="str">
            <v>no</v>
          </cell>
        </row>
        <row r="51">
          <cell r="A51" t="str">
            <v>Sideline Setup Full Branded</v>
          </cell>
          <cell r="B51" t="str">
            <v>yes</v>
          </cell>
          <cell r="C51" t="str">
            <v>no</v>
          </cell>
        </row>
        <row r="52">
          <cell r="A52" t="str">
            <v>Sideline Setup Partial Branded</v>
          </cell>
          <cell r="B52" t="str">
            <v>yes</v>
          </cell>
          <cell r="C52" t="str">
            <v>no</v>
          </cell>
        </row>
        <row r="53">
          <cell r="A53" t="str">
            <v>Special Structure Signage</v>
          </cell>
          <cell r="B53" t="str">
            <v>yes</v>
          </cell>
          <cell r="C53" t="str">
            <v>no</v>
          </cell>
        </row>
        <row r="54">
          <cell r="A54" t="str">
            <v>Staircase Signage</v>
          </cell>
          <cell r="B54" t="str">
            <v>yes</v>
          </cell>
          <cell r="C54" t="str">
            <v>no</v>
          </cell>
        </row>
        <row r="55">
          <cell r="A55" t="str">
            <v>Static Dugout Railing</v>
          </cell>
          <cell r="B55" t="str">
            <v>yes</v>
          </cell>
          <cell r="C55" t="str">
            <v>no</v>
          </cell>
        </row>
        <row r="56">
          <cell r="A56" t="str">
            <v>Static Dugout Roof</v>
          </cell>
          <cell r="B56" t="str">
            <v>yes</v>
          </cell>
          <cell r="C56" t="str">
            <v>no</v>
          </cell>
        </row>
        <row r="57">
          <cell r="A57" t="str">
            <v>Static Dugout Wall</v>
          </cell>
          <cell r="B57" t="str">
            <v>yes</v>
          </cell>
          <cell r="C57" t="str">
            <v>no</v>
          </cell>
        </row>
        <row r="58">
          <cell r="A58" t="str">
            <v>Static Field Level Foul Ball Line</v>
          </cell>
          <cell r="B58" t="str">
            <v>yes</v>
          </cell>
          <cell r="C58" t="str">
            <v>no</v>
          </cell>
        </row>
        <row r="59">
          <cell r="A59" t="str">
            <v>Static Field Level Home Plate</v>
          </cell>
          <cell r="B59" t="str">
            <v>yes</v>
          </cell>
          <cell r="C59" t="str">
            <v>no</v>
          </cell>
        </row>
        <row r="60">
          <cell r="A60" t="str">
            <v>Static Outfield Wall</v>
          </cell>
          <cell r="B60" t="str">
            <v>Yes</v>
          </cell>
          <cell r="C60" t="str">
            <v>no</v>
          </cell>
        </row>
        <row r="61">
          <cell r="A61" t="str">
            <v>Static Outside Billboard</v>
          </cell>
          <cell r="B61" t="str">
            <v>yes</v>
          </cell>
          <cell r="C61" t="str">
            <v>no</v>
          </cell>
        </row>
        <row r="62">
          <cell r="A62" t="str">
            <v>Static Upper Billboard</v>
          </cell>
          <cell r="B62" t="str">
            <v>yes</v>
          </cell>
          <cell r="C62" t="str">
            <v>no</v>
          </cell>
        </row>
        <row r="63">
          <cell r="A63" t="str">
            <v>Static Upper Home Plate</v>
          </cell>
          <cell r="B63" t="str">
            <v>yes</v>
          </cell>
          <cell r="C63" t="str">
            <v>no</v>
          </cell>
        </row>
        <row r="64">
          <cell r="A64" t="str">
            <v>Static Upper Tiered</v>
          </cell>
          <cell r="B64" t="str">
            <v>yes</v>
          </cell>
          <cell r="C64" t="str">
            <v>no</v>
          </cell>
        </row>
      </sheetData>
      <sheetData sheetId="7"/>
      <sheetData sheetId="8">
        <row r="2">
          <cell r="B2" t="str">
            <v>2012 All-Star Game1</v>
          </cell>
          <cell r="C2" t="str">
            <v>2012 All-Star Game</v>
          </cell>
          <cell r="D2" t="str">
            <v>LED Upper Tiered</v>
          </cell>
          <cell r="E2">
            <v>1</v>
          </cell>
        </row>
        <row r="3">
          <cell r="B3" t="str">
            <v>Abbott EMS2</v>
          </cell>
          <cell r="C3" t="str">
            <v>Abbott EMS</v>
          </cell>
          <cell r="D3" t="str">
            <v>LED Upper Tiered</v>
          </cell>
          <cell r="E3">
            <v>2</v>
          </cell>
        </row>
        <row r="4">
          <cell r="B4" t="str">
            <v>Abbott EMS1</v>
          </cell>
          <cell r="C4" t="str">
            <v>Abbott EMS</v>
          </cell>
          <cell r="D4" t="str">
            <v>LED Outfield Wall</v>
          </cell>
          <cell r="E4">
            <v>1</v>
          </cell>
        </row>
        <row r="5">
          <cell r="B5" t="str">
            <v>Alaska Airlines1</v>
          </cell>
          <cell r="C5" t="str">
            <v>Alaska Airlines</v>
          </cell>
          <cell r="D5" t="str">
            <v>General Merchandise</v>
          </cell>
          <cell r="E5">
            <v>1</v>
          </cell>
        </row>
        <row r="6">
          <cell r="B6" t="str">
            <v>American University5</v>
          </cell>
          <cell r="C6" t="str">
            <v>American University</v>
          </cell>
          <cell r="D6" t="str">
            <v>Static Outfield Wall</v>
          </cell>
          <cell r="E6">
            <v>5</v>
          </cell>
        </row>
        <row r="7">
          <cell r="B7" t="str">
            <v>American University4</v>
          </cell>
          <cell r="C7" t="str">
            <v>American University</v>
          </cell>
          <cell r="D7" t="str">
            <v>Rotational Field Level Home Plate</v>
          </cell>
          <cell r="E7">
            <v>4</v>
          </cell>
        </row>
        <row r="8">
          <cell r="B8" t="str">
            <v>American University3</v>
          </cell>
          <cell r="C8" t="str">
            <v>American University</v>
          </cell>
          <cell r="D8" t="str">
            <v>Rotational Field Level Foul Ball Line</v>
          </cell>
          <cell r="E8">
            <v>3</v>
          </cell>
        </row>
        <row r="9">
          <cell r="B9" t="str">
            <v>American University2</v>
          </cell>
          <cell r="C9" t="str">
            <v>American University</v>
          </cell>
          <cell r="D9" t="str">
            <v>LED Upper Tiered</v>
          </cell>
          <cell r="E9">
            <v>2</v>
          </cell>
        </row>
        <row r="10">
          <cell r="B10" t="str">
            <v>American University1</v>
          </cell>
          <cell r="C10" t="str">
            <v>American University</v>
          </cell>
          <cell r="D10" t="str">
            <v>LED Upper Billboard</v>
          </cell>
          <cell r="E10">
            <v>1</v>
          </cell>
        </row>
        <row r="11">
          <cell r="B11" t="str">
            <v>ANC2</v>
          </cell>
          <cell r="C11" t="str">
            <v>ANC</v>
          </cell>
          <cell r="D11" t="str">
            <v>Static Field Level Home Plate</v>
          </cell>
          <cell r="E11">
            <v>2</v>
          </cell>
        </row>
        <row r="12">
          <cell r="B12" t="str">
            <v>ANC1</v>
          </cell>
          <cell r="C12" t="str">
            <v>ANC</v>
          </cell>
          <cell r="D12" t="str">
            <v>Static Field Level Foul Ball Line</v>
          </cell>
          <cell r="E12">
            <v>1</v>
          </cell>
        </row>
        <row r="13">
          <cell r="B13" t="str">
            <v>Bank of America1</v>
          </cell>
          <cell r="C13" t="str">
            <v>Bank of America</v>
          </cell>
          <cell r="D13" t="str">
            <v>Rotational Field Level Home Plate</v>
          </cell>
          <cell r="E13">
            <v>1</v>
          </cell>
        </row>
        <row r="14">
          <cell r="B14" t="str">
            <v>Bazooka1</v>
          </cell>
          <cell r="C14" t="str">
            <v>Bazooka</v>
          </cell>
          <cell r="D14" t="str">
            <v>General Merchandise</v>
          </cell>
          <cell r="E14">
            <v>1</v>
          </cell>
        </row>
        <row r="15">
          <cell r="B15" t="str">
            <v>Bazooka Joe1</v>
          </cell>
          <cell r="C15" t="str">
            <v>Bazooka Joe</v>
          </cell>
          <cell r="D15" t="str">
            <v>General Merchandise</v>
          </cell>
          <cell r="E15">
            <v>1</v>
          </cell>
        </row>
        <row r="16">
          <cell r="B16" t="str">
            <v>Bens Chili Bowl3</v>
          </cell>
          <cell r="C16" t="str">
            <v>Bens Chili Bowl</v>
          </cell>
          <cell r="D16" t="str">
            <v>Static Upper Tiered</v>
          </cell>
          <cell r="E16">
            <v>3</v>
          </cell>
        </row>
        <row r="17">
          <cell r="B17" t="str">
            <v>Bens Chili Bowl2</v>
          </cell>
          <cell r="C17" t="str">
            <v>Bens Chili Bowl</v>
          </cell>
          <cell r="D17" t="str">
            <v>LED Upper Tiered</v>
          </cell>
          <cell r="E17">
            <v>2</v>
          </cell>
        </row>
        <row r="18">
          <cell r="B18" t="str">
            <v>Bens Chili Bowl1</v>
          </cell>
          <cell r="C18" t="str">
            <v>Bens Chili Bowl</v>
          </cell>
          <cell r="D18" t="str">
            <v>General Merchandise</v>
          </cell>
          <cell r="E18">
            <v>1</v>
          </cell>
        </row>
        <row r="19">
          <cell r="B19" t="str">
            <v>Booz Allen Hamilton1</v>
          </cell>
          <cell r="C19" t="str">
            <v>Booz Allen Hamilton</v>
          </cell>
          <cell r="D19" t="str">
            <v>Static Outside Billboard</v>
          </cell>
          <cell r="E19">
            <v>1</v>
          </cell>
        </row>
        <row r="20">
          <cell r="B20" t="str">
            <v>Breyers2</v>
          </cell>
          <cell r="C20" t="str">
            <v>Breyers</v>
          </cell>
          <cell r="D20" t="str">
            <v>Static Outside Billboard</v>
          </cell>
          <cell r="E20">
            <v>2</v>
          </cell>
        </row>
        <row r="21">
          <cell r="B21" t="str">
            <v>Breyers1</v>
          </cell>
          <cell r="C21" t="str">
            <v>Breyers</v>
          </cell>
          <cell r="D21" t="str">
            <v>LED Upper Tiered</v>
          </cell>
          <cell r="E21">
            <v>1</v>
          </cell>
        </row>
        <row r="22">
          <cell r="B22" t="str">
            <v>Capital One1</v>
          </cell>
          <cell r="C22" t="str">
            <v>Capital One</v>
          </cell>
          <cell r="D22" t="str">
            <v>Rotational Field Level Home Plate</v>
          </cell>
          <cell r="E22">
            <v>1</v>
          </cell>
        </row>
        <row r="23">
          <cell r="B23" t="str">
            <v>CareFirst BlueCross BlueShield2</v>
          </cell>
          <cell r="C23" t="str">
            <v>CareFirst BlueCross BlueShield</v>
          </cell>
          <cell r="D23" t="str">
            <v>LED Upper Tiered</v>
          </cell>
          <cell r="E23">
            <v>2</v>
          </cell>
        </row>
        <row r="24">
          <cell r="B24" t="str">
            <v>CareFirst BlueCross BlueShield1</v>
          </cell>
          <cell r="C24" t="str">
            <v>CareFirst BlueCross BlueShield</v>
          </cell>
          <cell r="D24" t="str">
            <v>LED Outfield Wall</v>
          </cell>
          <cell r="E24">
            <v>1</v>
          </cell>
        </row>
        <row r="25">
          <cell r="B25" t="str">
            <v>Carter1</v>
          </cell>
          <cell r="C25" t="str">
            <v>Carter</v>
          </cell>
          <cell r="D25" t="str">
            <v>Static Upper Tiered</v>
          </cell>
          <cell r="E25">
            <v>1</v>
          </cell>
        </row>
        <row r="26">
          <cell r="B26" t="str">
            <v>Charity - Marine Corps Scholarship Foundation1</v>
          </cell>
          <cell r="C26" t="str">
            <v>Charity - Marine Corps Scholarship Foundation</v>
          </cell>
          <cell r="D26" t="str">
            <v>Rotational Field Level Home Plate</v>
          </cell>
          <cell r="E26">
            <v>1</v>
          </cell>
        </row>
        <row r="27">
          <cell r="B27" t="str">
            <v>Charity - Washington Nationals Dream Foundation5</v>
          </cell>
          <cell r="C27" t="str">
            <v>Charity - Washington Nationals Dream Foundation</v>
          </cell>
          <cell r="D27" t="str">
            <v>Static Upper Tiered</v>
          </cell>
          <cell r="E27">
            <v>5</v>
          </cell>
        </row>
        <row r="28">
          <cell r="B28" t="str">
            <v>Charity - Washington Nationals Dream Foundation4</v>
          </cell>
          <cell r="C28" t="str">
            <v>Charity - Washington Nationals Dream Foundation</v>
          </cell>
          <cell r="D28" t="str">
            <v>Static Upper Billboard</v>
          </cell>
          <cell r="E28">
            <v>4</v>
          </cell>
        </row>
        <row r="29">
          <cell r="B29" t="str">
            <v>Charity - Washington Nationals Dream Foundation3</v>
          </cell>
          <cell r="C29" t="str">
            <v>Charity - Washington Nationals Dream Foundation</v>
          </cell>
          <cell r="D29" t="str">
            <v>Static Outfield Wall</v>
          </cell>
          <cell r="E29">
            <v>3</v>
          </cell>
        </row>
        <row r="30">
          <cell r="B30" t="str">
            <v>Charity - Washington Nationals Dream Foundation2</v>
          </cell>
          <cell r="C30" t="str">
            <v>Charity - Washington Nationals Dream Foundation</v>
          </cell>
          <cell r="D30" t="str">
            <v>LED Upper Billboard</v>
          </cell>
          <cell r="E30">
            <v>2</v>
          </cell>
        </row>
        <row r="31">
          <cell r="B31" t="str">
            <v>Charity - Washington Nationals Dream Foundation1</v>
          </cell>
          <cell r="C31" t="str">
            <v>Charity - Washington Nationals Dream Foundation</v>
          </cell>
          <cell r="D31" t="str">
            <v>General Merchandise</v>
          </cell>
          <cell r="E31">
            <v>1</v>
          </cell>
        </row>
        <row r="32">
          <cell r="B32" t="str">
            <v>Chevrolet1</v>
          </cell>
          <cell r="C32" t="str">
            <v>Chevrolet</v>
          </cell>
          <cell r="D32" t="str">
            <v>LED Outfield Wall</v>
          </cell>
          <cell r="E32">
            <v>1</v>
          </cell>
        </row>
        <row r="33">
          <cell r="B33" t="str">
            <v>Cholula Hot Sauce3</v>
          </cell>
          <cell r="C33" t="str">
            <v>Cholula Hot Sauce</v>
          </cell>
          <cell r="D33" t="str">
            <v>Rotational Field Level Home Plate</v>
          </cell>
          <cell r="E33">
            <v>3</v>
          </cell>
        </row>
        <row r="34">
          <cell r="B34" t="str">
            <v>Cholula Hot Sauce2</v>
          </cell>
          <cell r="C34" t="str">
            <v>Cholula Hot Sauce</v>
          </cell>
          <cell r="D34" t="str">
            <v>LED Upper Tiered</v>
          </cell>
          <cell r="E34">
            <v>2</v>
          </cell>
        </row>
        <row r="35">
          <cell r="B35" t="str">
            <v>Cholula Hot Sauce1</v>
          </cell>
          <cell r="C35" t="str">
            <v>Cholula Hot Sauce</v>
          </cell>
          <cell r="D35" t="str">
            <v>LED Outfield Wall</v>
          </cell>
          <cell r="E35">
            <v>1</v>
          </cell>
        </row>
        <row r="36">
          <cell r="B36" t="str">
            <v>Clark Construction1</v>
          </cell>
          <cell r="C36" t="str">
            <v>Clark Construction</v>
          </cell>
          <cell r="D36" t="str">
            <v>General Merchandise</v>
          </cell>
          <cell r="E36">
            <v>1</v>
          </cell>
        </row>
        <row r="37">
          <cell r="B37" t="str">
            <v>Coca-Cola4</v>
          </cell>
          <cell r="C37" t="str">
            <v>Coca-Cola</v>
          </cell>
          <cell r="D37" t="str">
            <v>Static Upper Billboard</v>
          </cell>
          <cell r="E37">
            <v>4</v>
          </cell>
        </row>
        <row r="38">
          <cell r="B38" t="str">
            <v>Coca-Cola3</v>
          </cell>
          <cell r="C38" t="str">
            <v>Coca-Cola</v>
          </cell>
          <cell r="D38" t="str">
            <v>LED Upper Tiered</v>
          </cell>
          <cell r="E38">
            <v>3</v>
          </cell>
        </row>
        <row r="39">
          <cell r="B39" t="str">
            <v>Coca-Cola2</v>
          </cell>
          <cell r="C39" t="str">
            <v>Coca-Cola</v>
          </cell>
          <cell r="D39" t="str">
            <v>LED Outfield Wall</v>
          </cell>
          <cell r="E39">
            <v>2</v>
          </cell>
        </row>
        <row r="40">
          <cell r="B40" t="str">
            <v>Coca-Cola1</v>
          </cell>
          <cell r="C40" t="str">
            <v>Coca-Cola</v>
          </cell>
          <cell r="D40" t="str">
            <v>General Merchandise</v>
          </cell>
          <cell r="E40">
            <v>1</v>
          </cell>
        </row>
        <row r="41">
          <cell r="B41" t="str">
            <v>Coke Zero1</v>
          </cell>
          <cell r="C41" t="str">
            <v>Coke Zero</v>
          </cell>
          <cell r="D41" t="str">
            <v>LED Upper Tiered</v>
          </cell>
          <cell r="E41">
            <v>1</v>
          </cell>
        </row>
        <row r="42">
          <cell r="B42" t="str">
            <v>Coors Light1</v>
          </cell>
          <cell r="C42" t="str">
            <v>Coors Light</v>
          </cell>
          <cell r="D42" t="str">
            <v>General Merchandise</v>
          </cell>
          <cell r="E42">
            <v>1</v>
          </cell>
        </row>
        <row r="43">
          <cell r="B43" t="str">
            <v>Cropp-Metcalfe2</v>
          </cell>
          <cell r="C43" t="str">
            <v>Cropp-Metcalfe</v>
          </cell>
          <cell r="D43" t="str">
            <v>LED Upper Billboard</v>
          </cell>
          <cell r="E43">
            <v>2</v>
          </cell>
        </row>
        <row r="44">
          <cell r="B44" t="str">
            <v>Cropp-Metcalfe1</v>
          </cell>
          <cell r="C44" t="str">
            <v>Cropp-Metcalfe</v>
          </cell>
          <cell r="D44" t="str">
            <v>LED Outfield Wall</v>
          </cell>
          <cell r="E44">
            <v>1</v>
          </cell>
        </row>
        <row r="45">
          <cell r="B45" t="str">
            <v>CSX3</v>
          </cell>
          <cell r="C45" t="str">
            <v>CSX</v>
          </cell>
          <cell r="D45" t="str">
            <v>LED Upper Tiered</v>
          </cell>
          <cell r="E45">
            <v>3</v>
          </cell>
        </row>
        <row r="46">
          <cell r="B46" t="str">
            <v>CSX2</v>
          </cell>
          <cell r="C46" t="str">
            <v>CSX</v>
          </cell>
          <cell r="D46" t="str">
            <v>LED Upper Billboard</v>
          </cell>
          <cell r="E46">
            <v>2</v>
          </cell>
        </row>
        <row r="47">
          <cell r="B47" t="str">
            <v>CSX1</v>
          </cell>
          <cell r="C47" t="str">
            <v>CSX</v>
          </cell>
          <cell r="D47" t="str">
            <v>LED Outfield Wall</v>
          </cell>
          <cell r="E47">
            <v>1</v>
          </cell>
        </row>
        <row r="48">
          <cell r="B48" t="str">
            <v>Dasani1</v>
          </cell>
          <cell r="C48" t="str">
            <v>Dasani</v>
          </cell>
          <cell r="D48" t="str">
            <v>General Merchandise</v>
          </cell>
          <cell r="E48">
            <v>1</v>
          </cell>
        </row>
        <row r="49">
          <cell r="B49" t="str">
            <v>Dippin Dots1</v>
          </cell>
          <cell r="C49" t="str">
            <v>Dippin Dots</v>
          </cell>
          <cell r="D49" t="str">
            <v>LED Upper Tiered</v>
          </cell>
          <cell r="E49">
            <v>1</v>
          </cell>
        </row>
        <row r="50">
          <cell r="B50" t="str">
            <v>Dubble Bubble1</v>
          </cell>
          <cell r="C50" t="str">
            <v>Dubble Bubble</v>
          </cell>
          <cell r="D50" t="str">
            <v>General Merchandise</v>
          </cell>
          <cell r="E50">
            <v>1</v>
          </cell>
        </row>
        <row r="51">
          <cell r="B51" t="str">
            <v>Exxonmobil3</v>
          </cell>
          <cell r="C51" t="str">
            <v>Exxonmobil</v>
          </cell>
          <cell r="D51" t="str">
            <v>Static Outfield Wall</v>
          </cell>
          <cell r="E51">
            <v>3</v>
          </cell>
        </row>
        <row r="52">
          <cell r="B52" t="str">
            <v>Exxonmobil2</v>
          </cell>
          <cell r="C52" t="str">
            <v>Exxonmobil</v>
          </cell>
          <cell r="D52" t="str">
            <v>Rotational Field Level Home Plate</v>
          </cell>
          <cell r="E52">
            <v>2</v>
          </cell>
        </row>
        <row r="53">
          <cell r="B53" t="str">
            <v>Exxonmobil1</v>
          </cell>
          <cell r="C53" t="str">
            <v>Exxonmobil</v>
          </cell>
          <cell r="D53" t="str">
            <v>LED Upper Tiered</v>
          </cell>
          <cell r="E53">
            <v>1</v>
          </cell>
        </row>
        <row r="54">
          <cell r="B54" t="str">
            <v>Frito-Lay1</v>
          </cell>
          <cell r="C54" t="str">
            <v>Frito-Lay</v>
          </cell>
          <cell r="D54" t="str">
            <v>General Merchandise</v>
          </cell>
          <cell r="E54">
            <v>1</v>
          </cell>
        </row>
        <row r="55">
          <cell r="B55" t="str">
            <v>Gatorade13</v>
          </cell>
          <cell r="C55" t="str">
            <v>Gatorade</v>
          </cell>
          <cell r="D55" t="str">
            <v>Sideline Setup Partial Branded</v>
          </cell>
          <cell r="E55">
            <v>13</v>
          </cell>
        </row>
        <row r="56">
          <cell r="B56" t="str">
            <v>Gatorade12</v>
          </cell>
          <cell r="C56" t="str">
            <v>Gatorade</v>
          </cell>
          <cell r="D56" t="str">
            <v>Sideline Setup Full Branded</v>
          </cell>
          <cell r="E56">
            <v>12</v>
          </cell>
        </row>
        <row r="57">
          <cell r="B57" t="str">
            <v>Gatorade11</v>
          </cell>
          <cell r="C57" t="str">
            <v>Gatorade</v>
          </cell>
          <cell r="D57" t="str">
            <v>Passive Squeeze</v>
          </cell>
          <cell r="E57">
            <v>11</v>
          </cell>
        </row>
        <row r="58">
          <cell r="B58" t="str">
            <v>Gatorade10</v>
          </cell>
          <cell r="C58" t="str">
            <v>Gatorade</v>
          </cell>
          <cell r="D58" t="str">
            <v>Passive Product</v>
          </cell>
          <cell r="E58">
            <v>10</v>
          </cell>
        </row>
        <row r="59">
          <cell r="B59" t="str">
            <v>Gatorade9</v>
          </cell>
          <cell r="C59" t="str">
            <v>Gatorade</v>
          </cell>
          <cell r="D59" t="str">
            <v>Passive Cup</v>
          </cell>
          <cell r="E59">
            <v>9</v>
          </cell>
        </row>
        <row r="60">
          <cell r="B60" t="str">
            <v>Gatorade8</v>
          </cell>
          <cell r="C60" t="str">
            <v>Gatorade</v>
          </cell>
          <cell r="D60" t="str">
            <v>Ice Chest Partial Branded</v>
          </cell>
          <cell r="E60">
            <v>8</v>
          </cell>
        </row>
        <row r="61">
          <cell r="B61" t="str">
            <v>Gatorade7</v>
          </cell>
          <cell r="C61" t="str">
            <v>Gatorade</v>
          </cell>
          <cell r="D61" t="str">
            <v>Ice Chest Full Branded</v>
          </cell>
          <cell r="E61">
            <v>7</v>
          </cell>
        </row>
        <row r="62">
          <cell r="B62" t="str">
            <v>Gatorade6</v>
          </cell>
          <cell r="C62" t="str">
            <v>Gatorade</v>
          </cell>
          <cell r="D62" t="str">
            <v>General Merchandise</v>
          </cell>
          <cell r="E62">
            <v>6</v>
          </cell>
        </row>
        <row r="63">
          <cell r="B63" t="str">
            <v>Gatorade5</v>
          </cell>
          <cell r="C63" t="str">
            <v>Gatorade</v>
          </cell>
          <cell r="D63" t="str">
            <v>Cooler Partial Branded</v>
          </cell>
          <cell r="E63">
            <v>5</v>
          </cell>
        </row>
        <row r="64">
          <cell r="B64" t="str">
            <v>Gatorade4</v>
          </cell>
          <cell r="C64" t="str">
            <v>Gatorade</v>
          </cell>
          <cell r="D64" t="str">
            <v>Cooler Full Branded</v>
          </cell>
          <cell r="E64">
            <v>4</v>
          </cell>
        </row>
        <row r="65">
          <cell r="B65" t="str">
            <v>Gatorade3</v>
          </cell>
          <cell r="C65" t="str">
            <v>Gatorade</v>
          </cell>
          <cell r="D65" t="str">
            <v>Active Squeeze</v>
          </cell>
          <cell r="E65">
            <v>3</v>
          </cell>
        </row>
        <row r="66">
          <cell r="B66" t="str">
            <v>Gatorade2</v>
          </cell>
          <cell r="C66" t="str">
            <v>Gatorade</v>
          </cell>
          <cell r="D66" t="str">
            <v>Active Product</v>
          </cell>
          <cell r="E66">
            <v>2</v>
          </cell>
        </row>
        <row r="67">
          <cell r="B67" t="str">
            <v>Gatorade1</v>
          </cell>
          <cell r="C67" t="str">
            <v>Gatorade</v>
          </cell>
          <cell r="D67" t="str">
            <v>Active Cup</v>
          </cell>
          <cell r="E67">
            <v>1</v>
          </cell>
        </row>
        <row r="68">
          <cell r="B68" t="str">
            <v>Gaylord National Resort1</v>
          </cell>
          <cell r="C68" t="str">
            <v>Gaylord National Resort</v>
          </cell>
          <cell r="D68" t="str">
            <v>LED Upper Tiered</v>
          </cell>
          <cell r="E68">
            <v>1</v>
          </cell>
        </row>
        <row r="69">
          <cell r="B69" t="str">
            <v>GEICO9</v>
          </cell>
          <cell r="C69" t="str">
            <v>GEICO</v>
          </cell>
          <cell r="D69" t="str">
            <v>Static Upper Billboard</v>
          </cell>
          <cell r="E69">
            <v>9</v>
          </cell>
        </row>
        <row r="70">
          <cell r="B70" t="str">
            <v>GEICO8</v>
          </cell>
          <cell r="C70" t="str">
            <v>GEICO</v>
          </cell>
          <cell r="D70" t="str">
            <v>Static Outside Billboard</v>
          </cell>
          <cell r="E70">
            <v>8</v>
          </cell>
        </row>
        <row r="71">
          <cell r="B71" t="str">
            <v>GEICO7</v>
          </cell>
          <cell r="C71" t="str">
            <v>GEICO</v>
          </cell>
          <cell r="D71" t="str">
            <v>Static Outfield Wall</v>
          </cell>
          <cell r="E71">
            <v>7</v>
          </cell>
        </row>
        <row r="72">
          <cell r="B72" t="str">
            <v>GEICO6</v>
          </cell>
          <cell r="C72" t="str">
            <v>GEICO</v>
          </cell>
          <cell r="D72" t="str">
            <v>Rotational Field Level Home Plate</v>
          </cell>
          <cell r="E72">
            <v>6</v>
          </cell>
        </row>
        <row r="73">
          <cell r="B73" t="str">
            <v>GEICO5</v>
          </cell>
          <cell r="C73" t="str">
            <v>GEICO</v>
          </cell>
          <cell r="D73" t="str">
            <v>Rotational Field Level Foul Ball Line</v>
          </cell>
          <cell r="E73">
            <v>5</v>
          </cell>
        </row>
        <row r="74">
          <cell r="B74" t="str">
            <v>GEICO4</v>
          </cell>
          <cell r="C74" t="str">
            <v>GEICO</v>
          </cell>
          <cell r="D74" t="str">
            <v>LED Upper Tiered</v>
          </cell>
          <cell r="E74">
            <v>4</v>
          </cell>
        </row>
        <row r="75">
          <cell r="B75" t="str">
            <v>GEICO3</v>
          </cell>
          <cell r="C75" t="str">
            <v>GEICO</v>
          </cell>
          <cell r="D75" t="str">
            <v>LED Upper Billboard</v>
          </cell>
          <cell r="E75">
            <v>3</v>
          </cell>
        </row>
        <row r="76">
          <cell r="B76" t="str">
            <v>GEICO2</v>
          </cell>
          <cell r="C76" t="str">
            <v>GEICO</v>
          </cell>
          <cell r="D76" t="str">
            <v>LED Outfield Wall</v>
          </cell>
          <cell r="E76">
            <v>2</v>
          </cell>
        </row>
        <row r="77">
          <cell r="B77" t="str">
            <v>GEICO1</v>
          </cell>
          <cell r="C77" t="str">
            <v>GEICO</v>
          </cell>
          <cell r="D77" t="str">
            <v>General Merchandise</v>
          </cell>
          <cell r="E77">
            <v>1</v>
          </cell>
        </row>
        <row r="78">
          <cell r="B78" t="str">
            <v>Giants Sunflower Seeds1</v>
          </cell>
          <cell r="C78" t="str">
            <v>Giants Sunflower Seeds</v>
          </cell>
          <cell r="D78" t="str">
            <v>General Merchandise</v>
          </cell>
          <cell r="E78">
            <v>1</v>
          </cell>
        </row>
        <row r="79">
          <cell r="B79" t="str">
            <v>Hankook Tire1</v>
          </cell>
          <cell r="C79" t="str">
            <v>Hankook Tire</v>
          </cell>
          <cell r="D79" t="str">
            <v>Rotational Field Level Home Plate</v>
          </cell>
          <cell r="E79">
            <v>1</v>
          </cell>
        </row>
        <row r="80">
          <cell r="B80" t="str">
            <v>Harris Teeter3</v>
          </cell>
          <cell r="C80" t="str">
            <v>Harris Teeter</v>
          </cell>
          <cell r="D80" t="str">
            <v>Static Upper Billboard</v>
          </cell>
          <cell r="E80">
            <v>3</v>
          </cell>
        </row>
        <row r="81">
          <cell r="B81" t="str">
            <v>Harris Teeter2</v>
          </cell>
          <cell r="C81" t="str">
            <v>Harris Teeter</v>
          </cell>
          <cell r="D81" t="str">
            <v>Rotational Field Level Home Plate</v>
          </cell>
          <cell r="E81">
            <v>2</v>
          </cell>
        </row>
        <row r="82">
          <cell r="B82" t="str">
            <v>Harris Teeter1</v>
          </cell>
          <cell r="C82" t="str">
            <v>Harris Teeter</v>
          </cell>
          <cell r="D82" t="str">
            <v>LED Upper Billboard</v>
          </cell>
          <cell r="E82">
            <v>1</v>
          </cell>
        </row>
        <row r="83">
          <cell r="B83" t="str">
            <v>Hawaiian Shaved Ice1</v>
          </cell>
          <cell r="C83" t="str">
            <v>Hawaiian Shaved Ice</v>
          </cell>
          <cell r="D83" t="str">
            <v>LED Upper Tiered</v>
          </cell>
          <cell r="E83">
            <v>1</v>
          </cell>
        </row>
        <row r="84">
          <cell r="B84" t="str">
            <v>Hebrew National1</v>
          </cell>
          <cell r="C84" t="str">
            <v>Hebrew National</v>
          </cell>
          <cell r="D84" t="str">
            <v>LED Upper Tiered</v>
          </cell>
          <cell r="E84">
            <v>1</v>
          </cell>
        </row>
        <row r="85">
          <cell r="B85" t="str">
            <v>Inova Blood Donor Services1</v>
          </cell>
          <cell r="C85" t="str">
            <v>Inova Blood Donor Services</v>
          </cell>
          <cell r="D85" t="str">
            <v>LED Outfield Wall</v>
          </cell>
          <cell r="E85">
            <v>1</v>
          </cell>
        </row>
        <row r="86">
          <cell r="B86" t="str">
            <v>JK Moving and Storage Inc1</v>
          </cell>
          <cell r="C86" t="str">
            <v>JK Moving and Storage Inc</v>
          </cell>
          <cell r="D86" t="str">
            <v>LED Outfield Wall</v>
          </cell>
          <cell r="E86">
            <v>1</v>
          </cell>
        </row>
        <row r="87">
          <cell r="B87" t="str">
            <v>Kayem1</v>
          </cell>
          <cell r="C87" t="str">
            <v>Kayem</v>
          </cell>
          <cell r="D87" t="str">
            <v>LED Upper Tiered</v>
          </cell>
          <cell r="E87">
            <v>1</v>
          </cell>
        </row>
        <row r="88">
          <cell r="B88" t="str">
            <v>Lexus4</v>
          </cell>
          <cell r="C88" t="str">
            <v>Lexus</v>
          </cell>
          <cell r="D88" t="str">
            <v>Static Upper Home Plate</v>
          </cell>
          <cell r="E88">
            <v>4</v>
          </cell>
        </row>
        <row r="89">
          <cell r="B89" t="str">
            <v>Lexus3</v>
          </cell>
          <cell r="C89" t="str">
            <v>Lexus</v>
          </cell>
          <cell r="D89" t="str">
            <v>Static Upper Billboard</v>
          </cell>
          <cell r="E89">
            <v>3</v>
          </cell>
        </row>
        <row r="90">
          <cell r="B90" t="str">
            <v>Lexus2</v>
          </cell>
          <cell r="C90" t="str">
            <v>Lexus</v>
          </cell>
          <cell r="D90" t="str">
            <v>LED Upper Tiered</v>
          </cell>
          <cell r="E90">
            <v>2</v>
          </cell>
        </row>
        <row r="91">
          <cell r="B91" t="str">
            <v>Lexus1</v>
          </cell>
          <cell r="C91" t="str">
            <v>Lexus</v>
          </cell>
          <cell r="D91" t="str">
            <v>General Merchandise</v>
          </cell>
          <cell r="E91">
            <v>1</v>
          </cell>
        </row>
        <row r="92">
          <cell r="B92" t="str">
            <v>Majestic4</v>
          </cell>
          <cell r="C92" t="str">
            <v>Majestic</v>
          </cell>
          <cell r="D92" t="str">
            <v>LED Upper Tiered</v>
          </cell>
          <cell r="E92">
            <v>4</v>
          </cell>
        </row>
        <row r="93">
          <cell r="B93" t="str">
            <v>Majestic3</v>
          </cell>
          <cell r="C93" t="str">
            <v>Majestic</v>
          </cell>
          <cell r="D93" t="str">
            <v>LED Upper Billboard</v>
          </cell>
          <cell r="E93">
            <v>3</v>
          </cell>
        </row>
        <row r="94">
          <cell r="B94" t="str">
            <v>Majestic2</v>
          </cell>
          <cell r="C94" t="str">
            <v>Majestic</v>
          </cell>
          <cell r="D94" t="str">
            <v>LED Outfield Wall</v>
          </cell>
          <cell r="E94">
            <v>2</v>
          </cell>
        </row>
        <row r="95">
          <cell r="B95" t="str">
            <v>Majestic1</v>
          </cell>
          <cell r="C95" t="str">
            <v>Majestic</v>
          </cell>
          <cell r="D95" t="str">
            <v>General Merchandise</v>
          </cell>
          <cell r="E95">
            <v>1</v>
          </cell>
        </row>
        <row r="96">
          <cell r="B96" t="str">
            <v>Maryland Live Casino2</v>
          </cell>
          <cell r="C96" t="str">
            <v>Maryland Live Casino</v>
          </cell>
          <cell r="D96" t="str">
            <v>LED Upper Tiered</v>
          </cell>
          <cell r="E96">
            <v>2</v>
          </cell>
        </row>
        <row r="97">
          <cell r="B97" t="str">
            <v>Maryland Live Casino1</v>
          </cell>
          <cell r="C97" t="str">
            <v>Maryland Live Casino</v>
          </cell>
          <cell r="D97" t="str">
            <v>LED Outfield Wall</v>
          </cell>
          <cell r="E97">
            <v>1</v>
          </cell>
        </row>
        <row r="98">
          <cell r="B98" t="str">
            <v>Maxxis Tires1</v>
          </cell>
          <cell r="C98" t="str">
            <v>Maxxis Tires</v>
          </cell>
          <cell r="D98" t="str">
            <v>Rotational Field Level Home Plate</v>
          </cell>
          <cell r="E98">
            <v>1</v>
          </cell>
        </row>
        <row r="99">
          <cell r="B99" t="str">
            <v>McDonald's1</v>
          </cell>
          <cell r="C99" t="str">
            <v>McDonald's</v>
          </cell>
          <cell r="D99" t="str">
            <v>LED Upper Tiered</v>
          </cell>
          <cell r="E99">
            <v>1</v>
          </cell>
        </row>
        <row r="100">
          <cell r="B100" t="str">
            <v>MedStar Health1</v>
          </cell>
          <cell r="C100" t="str">
            <v>MedStar Health</v>
          </cell>
          <cell r="D100" t="str">
            <v>LED Upper Tiered</v>
          </cell>
          <cell r="E100">
            <v>1</v>
          </cell>
        </row>
        <row r="101">
          <cell r="B101" t="str">
            <v>Miller Lite8</v>
          </cell>
          <cell r="C101" t="str">
            <v>Miller Lite</v>
          </cell>
          <cell r="D101" t="str">
            <v>Static Upper Billboard</v>
          </cell>
          <cell r="E101">
            <v>8</v>
          </cell>
        </row>
        <row r="102">
          <cell r="B102" t="str">
            <v>Miller Lite7</v>
          </cell>
          <cell r="C102" t="str">
            <v>Miller Lite</v>
          </cell>
          <cell r="D102" t="str">
            <v>Static Outside Billboard</v>
          </cell>
          <cell r="E102">
            <v>7</v>
          </cell>
        </row>
        <row r="103">
          <cell r="B103" t="str">
            <v>Miller Lite6</v>
          </cell>
          <cell r="C103" t="str">
            <v>Miller Lite</v>
          </cell>
          <cell r="D103" t="str">
            <v>Static Field Level Foul Ball Line</v>
          </cell>
          <cell r="E103">
            <v>6</v>
          </cell>
        </row>
        <row r="104">
          <cell r="B104" t="str">
            <v>Miller Lite5</v>
          </cell>
          <cell r="C104" t="str">
            <v>Miller Lite</v>
          </cell>
          <cell r="D104" t="str">
            <v>Rotational Field Level Home Plate</v>
          </cell>
          <cell r="E104">
            <v>5</v>
          </cell>
        </row>
        <row r="105">
          <cell r="B105" t="str">
            <v>Miller Lite4</v>
          </cell>
          <cell r="C105" t="str">
            <v>Miller Lite</v>
          </cell>
          <cell r="D105" t="str">
            <v>Rotational Field Level Foul Ball Line</v>
          </cell>
          <cell r="E105">
            <v>4</v>
          </cell>
        </row>
        <row r="106">
          <cell r="B106" t="str">
            <v>Miller Lite3</v>
          </cell>
          <cell r="C106" t="str">
            <v>Miller Lite</v>
          </cell>
          <cell r="D106" t="str">
            <v>LED Upper Tiered</v>
          </cell>
          <cell r="E106">
            <v>3</v>
          </cell>
        </row>
        <row r="107">
          <cell r="B107" t="str">
            <v>Miller Lite2</v>
          </cell>
          <cell r="C107" t="str">
            <v>Miller Lite</v>
          </cell>
          <cell r="D107" t="str">
            <v>LED Upper Billboard</v>
          </cell>
          <cell r="E107">
            <v>2</v>
          </cell>
        </row>
        <row r="108">
          <cell r="B108" t="str">
            <v>Miller Lite1</v>
          </cell>
          <cell r="C108" t="str">
            <v>Miller Lite</v>
          </cell>
          <cell r="D108" t="str">
            <v>General Merchandise</v>
          </cell>
          <cell r="E108">
            <v>1</v>
          </cell>
        </row>
        <row r="109">
          <cell r="B109" t="str">
            <v>Mini U Storage1</v>
          </cell>
          <cell r="C109" t="str">
            <v>Mini U Storage</v>
          </cell>
          <cell r="D109" t="str">
            <v>LED Upper Tiered</v>
          </cell>
          <cell r="E109">
            <v>1</v>
          </cell>
        </row>
        <row r="110">
          <cell r="B110" t="str">
            <v>MLB Authentic1</v>
          </cell>
          <cell r="C110" t="str">
            <v>MLB Authentic</v>
          </cell>
          <cell r="D110" t="str">
            <v>General Merchandise</v>
          </cell>
          <cell r="E110">
            <v>1</v>
          </cell>
        </row>
        <row r="111">
          <cell r="B111" t="str">
            <v>MLB Fan Cave1</v>
          </cell>
          <cell r="C111" t="str">
            <v>MLB Fan Cave</v>
          </cell>
          <cell r="D111" t="str">
            <v>General Merchandise</v>
          </cell>
          <cell r="E111">
            <v>1</v>
          </cell>
        </row>
        <row r="112">
          <cell r="B112" t="str">
            <v>Mobil 11</v>
          </cell>
          <cell r="C112" t="str">
            <v>Mobil 1</v>
          </cell>
          <cell r="D112" t="str">
            <v>Static Upper Billboard</v>
          </cell>
          <cell r="E112">
            <v>1</v>
          </cell>
        </row>
        <row r="113">
          <cell r="B113" t="str">
            <v>Movie - Safe House1</v>
          </cell>
          <cell r="C113" t="str">
            <v>Movie - Safe House</v>
          </cell>
          <cell r="D113" t="str">
            <v>Rotational Field Level Home Plate</v>
          </cell>
          <cell r="E113">
            <v>1</v>
          </cell>
        </row>
        <row r="114">
          <cell r="B114" t="str">
            <v>Music Promotion - Dierks Bentley1</v>
          </cell>
          <cell r="C114" t="str">
            <v>Music Promotion - Dierks Bentley</v>
          </cell>
          <cell r="D114" t="str">
            <v>Static Field Level Home Plate</v>
          </cell>
          <cell r="E114">
            <v>1</v>
          </cell>
        </row>
        <row r="115">
          <cell r="B115" t="str">
            <v>Music Promotion - The Wallflowers1</v>
          </cell>
          <cell r="C115" t="str">
            <v>Music Promotion - The Wallflowers</v>
          </cell>
          <cell r="D115" t="str">
            <v>Static Field Level Home Plate</v>
          </cell>
          <cell r="E115">
            <v>1</v>
          </cell>
        </row>
        <row r="116">
          <cell r="B116" t="str">
            <v>Natca1</v>
          </cell>
          <cell r="C116" t="str">
            <v>Natca</v>
          </cell>
          <cell r="D116" t="str">
            <v>LED Outfield Wall</v>
          </cell>
          <cell r="E116">
            <v>1</v>
          </cell>
        </row>
        <row r="117">
          <cell r="B117" t="str">
            <v>Nationals Park10</v>
          </cell>
          <cell r="C117" t="str">
            <v>Nationals Park</v>
          </cell>
          <cell r="D117" t="str">
            <v>Static Upper Billboard</v>
          </cell>
          <cell r="E117">
            <v>10</v>
          </cell>
        </row>
        <row r="118">
          <cell r="B118" t="str">
            <v>Nationals Park9</v>
          </cell>
          <cell r="C118" t="str">
            <v>Nationals Park</v>
          </cell>
          <cell r="D118" t="str">
            <v>Static Outside Billboard</v>
          </cell>
          <cell r="E118">
            <v>9</v>
          </cell>
        </row>
        <row r="119">
          <cell r="B119" t="str">
            <v>Nationals Park8</v>
          </cell>
          <cell r="C119" t="str">
            <v>Nationals Park</v>
          </cell>
          <cell r="D119" t="str">
            <v>Static Field Level Home Plate</v>
          </cell>
          <cell r="E119">
            <v>8</v>
          </cell>
        </row>
        <row r="120">
          <cell r="B120" t="str">
            <v>Nationals Park7</v>
          </cell>
          <cell r="C120" t="str">
            <v>Nationals Park</v>
          </cell>
          <cell r="D120" t="str">
            <v>Static Dugout Wall</v>
          </cell>
          <cell r="E120">
            <v>7</v>
          </cell>
        </row>
        <row r="121">
          <cell r="B121" t="str">
            <v>Nationals Park6</v>
          </cell>
          <cell r="C121" t="str">
            <v>Nationals Park</v>
          </cell>
          <cell r="D121" t="str">
            <v>Static Dugout Roof</v>
          </cell>
          <cell r="E121">
            <v>6</v>
          </cell>
        </row>
        <row r="122">
          <cell r="B122" t="str">
            <v>Nationals Park5</v>
          </cell>
          <cell r="C122" t="str">
            <v>Nationals Park</v>
          </cell>
          <cell r="D122" t="str">
            <v>Special Structure Signage</v>
          </cell>
          <cell r="E122">
            <v>5</v>
          </cell>
        </row>
        <row r="123">
          <cell r="B123" t="str">
            <v>Nationals Park4</v>
          </cell>
          <cell r="C123" t="str">
            <v>Nationals Park</v>
          </cell>
          <cell r="D123" t="str">
            <v>Rotational Field Level Home Plate</v>
          </cell>
          <cell r="E123">
            <v>4</v>
          </cell>
        </row>
        <row r="124">
          <cell r="B124" t="str">
            <v>Nationals Park3</v>
          </cell>
          <cell r="C124" t="str">
            <v>Nationals Park</v>
          </cell>
          <cell r="D124" t="str">
            <v>LED Upper Tiered</v>
          </cell>
          <cell r="E124">
            <v>3</v>
          </cell>
        </row>
        <row r="125">
          <cell r="B125" t="str">
            <v>Nationals Park2</v>
          </cell>
          <cell r="C125" t="str">
            <v>Nationals Park</v>
          </cell>
          <cell r="D125" t="str">
            <v>LED Outfield Wall</v>
          </cell>
          <cell r="E125">
            <v>2</v>
          </cell>
        </row>
        <row r="126">
          <cell r="B126" t="str">
            <v>Nationals Park1</v>
          </cell>
          <cell r="C126" t="str">
            <v>Nationals Park</v>
          </cell>
          <cell r="D126" t="str">
            <v>General Merchandise</v>
          </cell>
          <cell r="E126">
            <v>1</v>
          </cell>
        </row>
        <row r="127">
          <cell r="B127" t="str">
            <v>Nationals Youth Baseball Academy1</v>
          </cell>
          <cell r="C127" t="str">
            <v>Nationals Youth Baseball Academy</v>
          </cell>
          <cell r="D127" t="str">
            <v>Static Outfield Wall</v>
          </cell>
          <cell r="E127">
            <v>1</v>
          </cell>
        </row>
        <row r="128">
          <cell r="B128" t="str">
            <v>Nats Dogs1</v>
          </cell>
          <cell r="C128" t="str">
            <v>Nats Dogs</v>
          </cell>
          <cell r="D128" t="str">
            <v>Static Outside Billboard</v>
          </cell>
          <cell r="E128">
            <v>1</v>
          </cell>
        </row>
        <row r="129">
          <cell r="B129" t="str">
            <v>New Balance1</v>
          </cell>
          <cell r="C129" t="str">
            <v>New Balance</v>
          </cell>
          <cell r="D129" t="str">
            <v>General Merchandise</v>
          </cell>
          <cell r="E129">
            <v>1</v>
          </cell>
        </row>
        <row r="130">
          <cell r="B130" t="str">
            <v>New Era4</v>
          </cell>
          <cell r="C130" t="str">
            <v>New Era</v>
          </cell>
          <cell r="D130" t="str">
            <v>Static Field Level Foul Ball Line</v>
          </cell>
          <cell r="E130">
            <v>4</v>
          </cell>
        </row>
        <row r="131">
          <cell r="B131" t="str">
            <v>New Era3</v>
          </cell>
          <cell r="C131" t="str">
            <v>New Era</v>
          </cell>
          <cell r="D131" t="str">
            <v>Static Dugout Wall</v>
          </cell>
          <cell r="E131">
            <v>3</v>
          </cell>
        </row>
        <row r="132">
          <cell r="B132" t="str">
            <v>New Era2</v>
          </cell>
          <cell r="C132" t="str">
            <v>New Era</v>
          </cell>
          <cell r="D132" t="str">
            <v>Rotational Field Level Foul Ball Line</v>
          </cell>
          <cell r="E132">
            <v>2</v>
          </cell>
        </row>
        <row r="133">
          <cell r="B133" t="str">
            <v>New Era1</v>
          </cell>
          <cell r="C133" t="str">
            <v>New Era</v>
          </cell>
          <cell r="D133" t="str">
            <v>General Merchandise</v>
          </cell>
          <cell r="E133">
            <v>1</v>
          </cell>
        </row>
        <row r="134">
          <cell r="B134" t="str">
            <v>Nike1</v>
          </cell>
          <cell r="C134" t="str">
            <v>Nike</v>
          </cell>
          <cell r="D134" t="str">
            <v>General Merchandise</v>
          </cell>
          <cell r="E134">
            <v>1</v>
          </cell>
        </row>
        <row r="135">
          <cell r="B135" t="str">
            <v>Nongshim1</v>
          </cell>
          <cell r="C135" t="str">
            <v>Nongshim</v>
          </cell>
          <cell r="D135" t="str">
            <v>LED Upper Tiered</v>
          </cell>
          <cell r="E135">
            <v>1</v>
          </cell>
        </row>
        <row r="136">
          <cell r="B136" t="str">
            <v>Ocean City Maryland1</v>
          </cell>
          <cell r="C136" t="str">
            <v>Ocean City Maryland</v>
          </cell>
          <cell r="D136" t="str">
            <v>General Merchandise</v>
          </cell>
          <cell r="E136">
            <v>1</v>
          </cell>
        </row>
        <row r="137">
          <cell r="B137" t="str">
            <v>Papa John's4</v>
          </cell>
          <cell r="C137" t="str">
            <v>Papa John's</v>
          </cell>
          <cell r="D137" t="str">
            <v>Rotational Field Level Home Plate</v>
          </cell>
          <cell r="E137">
            <v>4</v>
          </cell>
        </row>
        <row r="138">
          <cell r="B138" t="str">
            <v>Papa John's3</v>
          </cell>
          <cell r="C138" t="str">
            <v>Papa John's</v>
          </cell>
          <cell r="D138" t="str">
            <v>LED Upper Tiered</v>
          </cell>
          <cell r="E138">
            <v>3</v>
          </cell>
        </row>
        <row r="139">
          <cell r="B139" t="str">
            <v>Papa John's2</v>
          </cell>
          <cell r="C139" t="str">
            <v>Papa John's</v>
          </cell>
          <cell r="D139" t="str">
            <v>LED Upper Billboard</v>
          </cell>
          <cell r="E139">
            <v>2</v>
          </cell>
        </row>
        <row r="140">
          <cell r="B140" t="str">
            <v>Papa John's1</v>
          </cell>
          <cell r="C140" t="str">
            <v>Papa John's</v>
          </cell>
          <cell r="D140" t="str">
            <v>LED Outfield Wall</v>
          </cell>
          <cell r="E140">
            <v>1</v>
          </cell>
        </row>
        <row r="141">
          <cell r="B141" t="str">
            <v>Piggly Wiggly1</v>
          </cell>
          <cell r="C141" t="str">
            <v>Piggly Wiggly</v>
          </cell>
          <cell r="D141" t="str">
            <v>General Merchandise</v>
          </cell>
          <cell r="E141">
            <v>1</v>
          </cell>
        </row>
        <row r="142">
          <cell r="B142" t="str">
            <v>PNC Bank6</v>
          </cell>
          <cell r="C142" t="str">
            <v>PNC Bank</v>
          </cell>
          <cell r="D142" t="str">
            <v>Static Upper Tiered</v>
          </cell>
          <cell r="E142">
            <v>6</v>
          </cell>
        </row>
        <row r="143">
          <cell r="B143" t="str">
            <v>PNC Bank5</v>
          </cell>
          <cell r="C143" t="str">
            <v>PNC Bank</v>
          </cell>
          <cell r="D143" t="str">
            <v>Static Upper Billboard</v>
          </cell>
          <cell r="E143">
            <v>5</v>
          </cell>
        </row>
        <row r="144">
          <cell r="B144" t="str">
            <v>PNC Bank4</v>
          </cell>
          <cell r="C144" t="str">
            <v>PNC Bank</v>
          </cell>
          <cell r="D144" t="str">
            <v>Rotational Field Level Home Plate</v>
          </cell>
          <cell r="E144">
            <v>4</v>
          </cell>
        </row>
        <row r="145">
          <cell r="B145" t="str">
            <v>PNC Bank3</v>
          </cell>
          <cell r="C145" t="str">
            <v>PNC Bank</v>
          </cell>
          <cell r="D145" t="str">
            <v>LED Upper Tiered</v>
          </cell>
          <cell r="E145">
            <v>3</v>
          </cell>
        </row>
        <row r="146">
          <cell r="B146" t="str">
            <v>PNC Bank2</v>
          </cell>
          <cell r="C146" t="str">
            <v>PNC Bank</v>
          </cell>
          <cell r="D146" t="str">
            <v>LED Outfield Wall</v>
          </cell>
          <cell r="E146">
            <v>2</v>
          </cell>
        </row>
        <row r="147">
          <cell r="B147" t="str">
            <v>PNC Bank1</v>
          </cell>
          <cell r="C147" t="str">
            <v>PNC Bank</v>
          </cell>
          <cell r="D147" t="str">
            <v>General Merchandise</v>
          </cell>
          <cell r="E147">
            <v>1</v>
          </cell>
        </row>
        <row r="148">
          <cell r="B148" t="str">
            <v>PNC Diamond Club1</v>
          </cell>
          <cell r="C148" t="str">
            <v>PNC Diamond Club</v>
          </cell>
          <cell r="D148" t="str">
            <v>General Merchandise</v>
          </cell>
          <cell r="E148">
            <v>1</v>
          </cell>
        </row>
        <row r="149">
          <cell r="B149" t="str">
            <v>Prostate Cancer Awareness1</v>
          </cell>
          <cell r="C149" t="str">
            <v>Prostate Cancer Awareness</v>
          </cell>
          <cell r="D149" t="str">
            <v>On Surface Branding</v>
          </cell>
          <cell r="E149">
            <v>1</v>
          </cell>
        </row>
        <row r="150">
          <cell r="B150" t="str">
            <v>Puma1</v>
          </cell>
          <cell r="C150" t="str">
            <v>Puma</v>
          </cell>
          <cell r="D150" t="str">
            <v>General Merchandise</v>
          </cell>
          <cell r="E150">
            <v>1</v>
          </cell>
        </row>
        <row r="151">
          <cell r="B151" t="str">
            <v>Radio - 106.7 The Fan6</v>
          </cell>
          <cell r="C151" t="str">
            <v>Radio - 106.7 The Fan</v>
          </cell>
          <cell r="D151" t="str">
            <v>Static Upper Tiered</v>
          </cell>
          <cell r="E151">
            <v>6</v>
          </cell>
        </row>
        <row r="152">
          <cell r="B152" t="str">
            <v>Radio - 106.7 The Fan5</v>
          </cell>
          <cell r="C152" t="str">
            <v>Radio - 106.7 The Fan</v>
          </cell>
          <cell r="D152" t="str">
            <v>Static Upper Billboard</v>
          </cell>
          <cell r="E152">
            <v>5</v>
          </cell>
        </row>
        <row r="153">
          <cell r="B153" t="str">
            <v>Radio - 106.7 The Fan4</v>
          </cell>
          <cell r="C153" t="str">
            <v>Radio - 106.7 The Fan</v>
          </cell>
          <cell r="D153" t="str">
            <v>LED Upper Tiered</v>
          </cell>
          <cell r="E153">
            <v>4</v>
          </cell>
        </row>
        <row r="154">
          <cell r="B154" t="str">
            <v>Radio - 106.7 The Fan3</v>
          </cell>
          <cell r="C154" t="str">
            <v>Radio - 106.7 The Fan</v>
          </cell>
          <cell r="D154" t="str">
            <v>LED Upper Billboard</v>
          </cell>
          <cell r="E154">
            <v>3</v>
          </cell>
        </row>
        <row r="155">
          <cell r="B155" t="str">
            <v>Radio - 106.7 The Fan2</v>
          </cell>
          <cell r="C155" t="str">
            <v>Radio - 106.7 The Fan</v>
          </cell>
          <cell r="D155" t="str">
            <v>LED Outfield Wall</v>
          </cell>
          <cell r="E155">
            <v>2</v>
          </cell>
        </row>
        <row r="156">
          <cell r="B156" t="str">
            <v>Radio - 106.7 The Fan1</v>
          </cell>
          <cell r="C156" t="str">
            <v>Radio - 106.7 The Fan</v>
          </cell>
          <cell r="D156" t="str">
            <v>General Merchandise</v>
          </cell>
          <cell r="E156">
            <v>1</v>
          </cell>
        </row>
        <row r="157">
          <cell r="B157" t="str">
            <v>Radio - WTOP1</v>
          </cell>
          <cell r="C157" t="str">
            <v>Radio - WTOP</v>
          </cell>
          <cell r="D157" t="str">
            <v>LED Upper Tiered</v>
          </cell>
          <cell r="E157">
            <v>1</v>
          </cell>
        </row>
        <row r="158">
          <cell r="B158" t="str">
            <v>Radio - WTop 103.5FM1</v>
          </cell>
          <cell r="C158" t="str">
            <v>Radio - WTop 103.5FM</v>
          </cell>
          <cell r="D158" t="str">
            <v>LED Upper Tiered</v>
          </cell>
          <cell r="E158">
            <v>1</v>
          </cell>
        </row>
        <row r="159">
          <cell r="B159" t="str">
            <v>Red Loft1</v>
          </cell>
          <cell r="C159" t="str">
            <v>Red Loft</v>
          </cell>
          <cell r="D159" t="str">
            <v>Static Upper Billboard</v>
          </cell>
          <cell r="E159">
            <v>1</v>
          </cell>
        </row>
        <row r="160">
          <cell r="B160" t="str">
            <v>Red Porch4</v>
          </cell>
          <cell r="C160" t="str">
            <v>Red Porch</v>
          </cell>
          <cell r="D160" t="str">
            <v>Static Upper Tiered</v>
          </cell>
          <cell r="E160">
            <v>4</v>
          </cell>
        </row>
        <row r="161">
          <cell r="B161" t="str">
            <v>Red Porch3</v>
          </cell>
          <cell r="C161" t="str">
            <v>Red Porch</v>
          </cell>
          <cell r="D161" t="str">
            <v>Static Upper Billboard</v>
          </cell>
          <cell r="E161">
            <v>3</v>
          </cell>
        </row>
        <row r="162">
          <cell r="B162" t="str">
            <v>Red Porch2</v>
          </cell>
          <cell r="C162" t="str">
            <v>Red Porch</v>
          </cell>
          <cell r="D162" t="str">
            <v>LED Outside Billboard</v>
          </cell>
          <cell r="E162">
            <v>2</v>
          </cell>
        </row>
        <row r="163">
          <cell r="B163" t="str">
            <v>Red Porch1</v>
          </cell>
          <cell r="C163" t="str">
            <v>Red Porch</v>
          </cell>
          <cell r="D163" t="str">
            <v>General Merchandise</v>
          </cell>
          <cell r="E163">
            <v>1</v>
          </cell>
        </row>
        <row r="164">
          <cell r="B164" t="str">
            <v>Retired Players Tribute1</v>
          </cell>
          <cell r="C164" t="str">
            <v>Retired Players Tribute</v>
          </cell>
          <cell r="D164" t="str">
            <v>Static Outfield Wall</v>
          </cell>
          <cell r="E164">
            <v>1</v>
          </cell>
        </row>
        <row r="165">
          <cell r="B165" t="str">
            <v>Seinfeld - Pix1</v>
          </cell>
          <cell r="C165" t="str">
            <v>Seinfeld - Pix</v>
          </cell>
          <cell r="D165" t="str">
            <v>LED Outfield Wall</v>
          </cell>
          <cell r="E165">
            <v>1</v>
          </cell>
        </row>
        <row r="166">
          <cell r="B166" t="str">
            <v>Speedpass1</v>
          </cell>
          <cell r="C166" t="str">
            <v>Speedpass</v>
          </cell>
          <cell r="D166" t="str">
            <v>LED Upper Tiered</v>
          </cell>
          <cell r="E166">
            <v>1</v>
          </cell>
        </row>
        <row r="167">
          <cell r="B167" t="str">
            <v>Team Promotion - Capital City View Seats1</v>
          </cell>
          <cell r="C167" t="str">
            <v>Team Promotion - Capital City View Seats</v>
          </cell>
          <cell r="D167" t="str">
            <v>Rotational Field Level Home Plate</v>
          </cell>
          <cell r="E167">
            <v>1</v>
          </cell>
        </row>
        <row r="168">
          <cell r="B168" t="str">
            <v>Team Promotion - Flex Plan1</v>
          </cell>
          <cell r="C168" t="str">
            <v>Team Promotion - Flex Plan</v>
          </cell>
          <cell r="D168" t="str">
            <v>LED Upper Billboard</v>
          </cell>
          <cell r="E168">
            <v>1</v>
          </cell>
        </row>
        <row r="169">
          <cell r="B169" t="str">
            <v>Team Promotion - Free Post-Game Concert - Dierks Bentley2</v>
          </cell>
          <cell r="C169" t="str">
            <v>Team Promotion - Free Post-Game Concert - Dierks Bentley</v>
          </cell>
          <cell r="D169" t="str">
            <v>Static Field Level Home Plate</v>
          </cell>
          <cell r="E169">
            <v>2</v>
          </cell>
        </row>
        <row r="170">
          <cell r="B170" t="str">
            <v>Team Promotion - Free Post-Game Concert - Dierks Bentley1</v>
          </cell>
          <cell r="C170" t="str">
            <v>Team Promotion - Free Post-Game Concert - Dierks Bentley</v>
          </cell>
          <cell r="D170" t="str">
            <v>LED Upper Tiered</v>
          </cell>
          <cell r="E170">
            <v>1</v>
          </cell>
        </row>
        <row r="171">
          <cell r="B171" t="str">
            <v>Team Promotion - Harris Teeter Family Fun Pack1</v>
          </cell>
          <cell r="C171" t="str">
            <v>Team Promotion - Harris Teeter Family Fun Pack</v>
          </cell>
          <cell r="D171" t="str">
            <v>Rotational Field Level Home Plate</v>
          </cell>
          <cell r="E171">
            <v>1</v>
          </cell>
        </row>
        <row r="172">
          <cell r="B172" t="str">
            <v>Team Promotion - Luggage Tag Presented By United Airlines1</v>
          </cell>
          <cell r="C172" t="str">
            <v>Team Promotion - Luggage Tag Presented By United Airlines</v>
          </cell>
          <cell r="D172" t="str">
            <v>LED Upper Tiered</v>
          </cell>
          <cell r="E172">
            <v>1</v>
          </cell>
        </row>
        <row r="173">
          <cell r="B173" t="str">
            <v>Team Promotion - Midseason Flex Plan1</v>
          </cell>
          <cell r="C173" t="str">
            <v>Team Promotion - Midseason Flex Plan</v>
          </cell>
          <cell r="D173" t="str">
            <v>LED Upper Billboard</v>
          </cell>
          <cell r="E173">
            <v>1</v>
          </cell>
        </row>
        <row r="174">
          <cell r="B174" t="str">
            <v>Team Promotion - Miller Lite Party Night1</v>
          </cell>
          <cell r="C174" t="str">
            <v>Team Promotion - Miller Lite Party Night</v>
          </cell>
          <cell r="D174" t="str">
            <v>Rotational Field Level Home Plate</v>
          </cell>
          <cell r="E174">
            <v>1</v>
          </cell>
        </row>
        <row r="175">
          <cell r="B175" t="str">
            <v>Team Promotion - NatsLive Post-Game Concert - The Wallflowers1</v>
          </cell>
          <cell r="C175" t="str">
            <v>Team Promotion - NatsLive Post-Game Concert - The Wallflowers</v>
          </cell>
          <cell r="D175" t="str">
            <v>Static Field Level Home Plate</v>
          </cell>
          <cell r="E175">
            <v>1</v>
          </cell>
        </row>
        <row r="176">
          <cell r="B176" t="str">
            <v>Team Promotion - Ryan Zimmerman Kids Jersey2</v>
          </cell>
          <cell r="C176" t="str">
            <v>Team Promotion - Ryan Zimmerman Kids Jersey</v>
          </cell>
          <cell r="D176" t="str">
            <v>Static Upper Billboard</v>
          </cell>
          <cell r="E176">
            <v>2</v>
          </cell>
        </row>
        <row r="177">
          <cell r="B177" t="str">
            <v>Team Promotion - Ryan Zimmerman Kids Jersey1</v>
          </cell>
          <cell r="C177" t="str">
            <v>Team Promotion - Ryan Zimmerman Kids Jersey</v>
          </cell>
          <cell r="D177" t="str">
            <v>LED Upper Tiered</v>
          </cell>
          <cell r="E177">
            <v>1</v>
          </cell>
        </row>
        <row r="178">
          <cell r="B178" t="str">
            <v>Team Promotion - Suite Rentals1</v>
          </cell>
          <cell r="C178" t="str">
            <v>Team Promotion - Suite Rentals</v>
          </cell>
          <cell r="D178" t="str">
            <v>Rotational Field Level Home Plate</v>
          </cell>
          <cell r="E178">
            <v>1</v>
          </cell>
        </row>
        <row r="179">
          <cell r="B179" t="str">
            <v>Team Promotion - Tickets1</v>
          </cell>
          <cell r="C179" t="str">
            <v>Team Promotion - Tickets</v>
          </cell>
          <cell r="D179" t="str">
            <v>Static Upper Billboard</v>
          </cell>
          <cell r="E179">
            <v>1</v>
          </cell>
        </row>
        <row r="180">
          <cell r="B180" t="str">
            <v>Team Promotion - Washington Nationals Memorabilia Collection1</v>
          </cell>
          <cell r="C180" t="str">
            <v>Team Promotion - Washington Nationals Memorabilia Collection</v>
          </cell>
          <cell r="D180" t="str">
            <v>LED Upper Billboard</v>
          </cell>
          <cell r="E180">
            <v>1</v>
          </cell>
        </row>
        <row r="181">
          <cell r="B181" t="str">
            <v>Team Website - Losnacionales.com2</v>
          </cell>
          <cell r="C181" t="str">
            <v>Team Website - Losnacionales.com</v>
          </cell>
          <cell r="D181" t="str">
            <v>Static Field Level Foul Ball Line</v>
          </cell>
          <cell r="E181">
            <v>2</v>
          </cell>
        </row>
        <row r="182">
          <cell r="B182" t="str">
            <v>Team Website - Losnacionales.com1</v>
          </cell>
          <cell r="C182" t="str">
            <v>Team Website - Losnacionales.com</v>
          </cell>
          <cell r="D182" t="str">
            <v>Presentation Backdrop</v>
          </cell>
          <cell r="E182">
            <v>1</v>
          </cell>
        </row>
        <row r="183">
          <cell r="B183" t="str">
            <v>Team Website - Nationals.com12</v>
          </cell>
          <cell r="C183" t="str">
            <v>Team Website - Nationals.com</v>
          </cell>
          <cell r="D183" t="str">
            <v>Static Upper Tiered</v>
          </cell>
          <cell r="E183">
            <v>12</v>
          </cell>
        </row>
        <row r="184">
          <cell r="B184" t="str">
            <v>Team Website - Nationals.com11</v>
          </cell>
          <cell r="C184" t="str">
            <v>Team Website - Nationals.com</v>
          </cell>
          <cell r="D184" t="str">
            <v>Static Upper Billboard</v>
          </cell>
          <cell r="E184">
            <v>11</v>
          </cell>
        </row>
        <row r="185">
          <cell r="B185" t="str">
            <v>Team Website - Nationals.com10</v>
          </cell>
          <cell r="C185" t="str">
            <v>Team Website - Nationals.com</v>
          </cell>
          <cell r="D185" t="str">
            <v>Static Outside Billboard</v>
          </cell>
          <cell r="E185">
            <v>10</v>
          </cell>
        </row>
        <row r="186">
          <cell r="B186" t="str">
            <v>Team Website - Nationals.com9</v>
          </cell>
          <cell r="C186" t="str">
            <v>Team Website - Nationals.com</v>
          </cell>
          <cell r="D186" t="str">
            <v>Static Field Level Home Plate</v>
          </cell>
          <cell r="E186">
            <v>9</v>
          </cell>
        </row>
        <row r="187">
          <cell r="B187" t="str">
            <v>Team Website - Nationals.com8</v>
          </cell>
          <cell r="C187" t="str">
            <v>Team Website - Nationals.com</v>
          </cell>
          <cell r="D187" t="str">
            <v>Static Field Level Foul Ball Line</v>
          </cell>
          <cell r="E187">
            <v>8</v>
          </cell>
        </row>
        <row r="188">
          <cell r="B188" t="str">
            <v>Team Website - Nationals.com7</v>
          </cell>
          <cell r="C188" t="str">
            <v>Team Website - Nationals.com</v>
          </cell>
          <cell r="D188" t="str">
            <v>Static Dugout Roof</v>
          </cell>
          <cell r="E188">
            <v>7</v>
          </cell>
        </row>
        <row r="189">
          <cell r="B189" t="str">
            <v>Team Website - Nationals.com6</v>
          </cell>
          <cell r="C189" t="str">
            <v>Team Website - Nationals.com</v>
          </cell>
          <cell r="D189" t="str">
            <v>Static Dugout Railing</v>
          </cell>
          <cell r="E189">
            <v>6</v>
          </cell>
        </row>
        <row r="190">
          <cell r="B190" t="str">
            <v>Team Website - Nationals.com5</v>
          </cell>
          <cell r="C190" t="str">
            <v>Team Website - Nationals.com</v>
          </cell>
          <cell r="D190" t="str">
            <v>Rotational Field Level Home Plate</v>
          </cell>
          <cell r="E190">
            <v>5</v>
          </cell>
        </row>
        <row r="191">
          <cell r="B191" t="str">
            <v>Team Website - Nationals.com4</v>
          </cell>
          <cell r="C191" t="str">
            <v>Team Website - Nationals.com</v>
          </cell>
          <cell r="D191" t="str">
            <v>Presentation Backdrop</v>
          </cell>
          <cell r="E191">
            <v>4</v>
          </cell>
        </row>
        <row r="192">
          <cell r="B192" t="str">
            <v>Team Website - Nationals.com3</v>
          </cell>
          <cell r="C192" t="str">
            <v>Team Website - Nationals.com</v>
          </cell>
          <cell r="D192" t="str">
            <v>On Surface Branding</v>
          </cell>
          <cell r="E192">
            <v>3</v>
          </cell>
        </row>
        <row r="193">
          <cell r="B193" t="str">
            <v>Team Website - Nationals.com2</v>
          </cell>
          <cell r="C193" t="str">
            <v>Team Website - Nationals.com</v>
          </cell>
          <cell r="D193" t="str">
            <v>LED Upper Tiered</v>
          </cell>
          <cell r="E193">
            <v>2</v>
          </cell>
        </row>
        <row r="194">
          <cell r="B194" t="str">
            <v>Team Website - Nationals.com1</v>
          </cell>
          <cell r="C194" t="str">
            <v>Team Website - Nationals.com</v>
          </cell>
          <cell r="D194" t="str">
            <v>LED Upper Billboard</v>
          </cell>
          <cell r="E194">
            <v>1</v>
          </cell>
        </row>
        <row r="195">
          <cell r="B195" t="str">
            <v>Team Website - Nationals.com_concerts1</v>
          </cell>
          <cell r="C195" t="str">
            <v>Team Website - Nationals.com_concerts</v>
          </cell>
          <cell r="D195" t="str">
            <v>Static Field Level Home Plate</v>
          </cell>
          <cell r="E195">
            <v>1</v>
          </cell>
        </row>
        <row r="196">
          <cell r="B196" t="str">
            <v>Team Website - Nationals.com_tweetup1</v>
          </cell>
          <cell r="C196" t="str">
            <v>Team Website - Nationals.com_tweetup</v>
          </cell>
          <cell r="D196" t="str">
            <v>LED Upper Billboard</v>
          </cell>
          <cell r="E196">
            <v>1</v>
          </cell>
        </row>
        <row r="197">
          <cell r="B197" t="str">
            <v>Team Website - Nationals.com_vote1</v>
          </cell>
          <cell r="C197" t="str">
            <v>Team Website - Nationals.com_vote</v>
          </cell>
          <cell r="D197" t="str">
            <v>LED Upper Tiered</v>
          </cell>
          <cell r="E197">
            <v>1</v>
          </cell>
        </row>
        <row r="198">
          <cell r="B198" t="str">
            <v>The Washington Post2</v>
          </cell>
          <cell r="C198" t="str">
            <v>The Washington Post</v>
          </cell>
          <cell r="D198" t="str">
            <v>Static Upper Billboard</v>
          </cell>
          <cell r="E198">
            <v>2</v>
          </cell>
        </row>
        <row r="199">
          <cell r="B199" t="str">
            <v>The Washington Post1</v>
          </cell>
          <cell r="C199" t="str">
            <v>The Washington Post</v>
          </cell>
          <cell r="D199" t="str">
            <v>LED Outfield Wall</v>
          </cell>
          <cell r="E199">
            <v>1</v>
          </cell>
        </row>
        <row r="200">
          <cell r="B200" t="str">
            <v>Topps1</v>
          </cell>
          <cell r="C200" t="str">
            <v>Topps</v>
          </cell>
          <cell r="D200" t="str">
            <v>LED Upper Billboard</v>
          </cell>
          <cell r="E200">
            <v>1</v>
          </cell>
        </row>
        <row r="201">
          <cell r="B201" t="str">
            <v>Toyota4</v>
          </cell>
          <cell r="C201" t="str">
            <v>Toyota</v>
          </cell>
          <cell r="D201" t="str">
            <v>LED Upper Tiered</v>
          </cell>
          <cell r="E201">
            <v>4</v>
          </cell>
        </row>
        <row r="202">
          <cell r="B202" t="str">
            <v>Toyota3</v>
          </cell>
          <cell r="C202" t="str">
            <v>Toyota</v>
          </cell>
          <cell r="D202" t="str">
            <v>LED Upper Billboard</v>
          </cell>
          <cell r="E202">
            <v>3</v>
          </cell>
        </row>
        <row r="203">
          <cell r="B203" t="str">
            <v>Toyota2</v>
          </cell>
          <cell r="C203" t="str">
            <v>Toyota</v>
          </cell>
          <cell r="D203" t="str">
            <v>LED Outfield Wall</v>
          </cell>
          <cell r="E203">
            <v>2</v>
          </cell>
        </row>
        <row r="204">
          <cell r="B204" t="str">
            <v>Toyota1</v>
          </cell>
          <cell r="C204" t="str">
            <v>Toyota</v>
          </cell>
          <cell r="D204" t="str">
            <v>General Merchandise</v>
          </cell>
          <cell r="E204">
            <v>1</v>
          </cell>
        </row>
        <row r="205">
          <cell r="B205" t="str">
            <v>TV Show - Seinfeld1</v>
          </cell>
          <cell r="C205" t="str">
            <v>TV Show - Seinfeld</v>
          </cell>
          <cell r="D205" t="str">
            <v>LED Outfield Wall</v>
          </cell>
          <cell r="E205">
            <v>1</v>
          </cell>
        </row>
        <row r="206">
          <cell r="B206" t="str">
            <v>TV Station - ESPN3</v>
          </cell>
          <cell r="C206" t="str">
            <v>TV Station - ESPN</v>
          </cell>
          <cell r="D206" t="str">
            <v>Static Upper Billboard</v>
          </cell>
          <cell r="E206">
            <v>3</v>
          </cell>
        </row>
        <row r="207">
          <cell r="B207" t="str">
            <v>TV Station - ESPN2</v>
          </cell>
          <cell r="C207" t="str">
            <v>TV Station - ESPN</v>
          </cell>
          <cell r="D207" t="str">
            <v>Static Field Level Foul Ball Line</v>
          </cell>
          <cell r="E207">
            <v>2</v>
          </cell>
        </row>
        <row r="208">
          <cell r="B208" t="str">
            <v>TV Station - ESPN1</v>
          </cell>
          <cell r="C208" t="str">
            <v>TV Station - ESPN</v>
          </cell>
          <cell r="D208" t="str">
            <v>General Merchandise</v>
          </cell>
          <cell r="E208">
            <v>1</v>
          </cell>
        </row>
        <row r="209">
          <cell r="B209" t="str">
            <v>TV Station - FOX Sports1</v>
          </cell>
          <cell r="C209" t="str">
            <v>TV Station - FOX Sports</v>
          </cell>
          <cell r="D209" t="str">
            <v>Static Field Level Foul Ball Line</v>
          </cell>
          <cell r="E209">
            <v>1</v>
          </cell>
        </row>
        <row r="210">
          <cell r="B210" t="str">
            <v>TV Station - MASN3</v>
          </cell>
          <cell r="C210" t="str">
            <v>TV Station - MASN</v>
          </cell>
          <cell r="D210" t="str">
            <v>Static Upper Billboard</v>
          </cell>
          <cell r="E210">
            <v>3</v>
          </cell>
        </row>
        <row r="211">
          <cell r="B211" t="str">
            <v>TV Station - MASN2</v>
          </cell>
          <cell r="C211" t="str">
            <v>TV Station - MASN</v>
          </cell>
          <cell r="D211" t="str">
            <v>Presentation Backdrop</v>
          </cell>
          <cell r="E211">
            <v>2</v>
          </cell>
        </row>
        <row r="212">
          <cell r="B212" t="str">
            <v>TV Station - MASN1</v>
          </cell>
          <cell r="C212" t="str">
            <v>TV Station - MASN</v>
          </cell>
          <cell r="D212" t="str">
            <v>General Merchandise</v>
          </cell>
          <cell r="E212">
            <v>1</v>
          </cell>
        </row>
        <row r="213">
          <cell r="B213" t="str">
            <v>TV Station - MLB Network2</v>
          </cell>
          <cell r="C213" t="str">
            <v>TV Station - MLB Network</v>
          </cell>
          <cell r="D213" t="str">
            <v>Static Field Level Foul Ball Line</v>
          </cell>
          <cell r="E213">
            <v>2</v>
          </cell>
        </row>
        <row r="214">
          <cell r="B214" t="str">
            <v>TV Station - MLB Network1</v>
          </cell>
          <cell r="C214" t="str">
            <v>TV Station - MLB Network</v>
          </cell>
          <cell r="D214" t="str">
            <v>Rotational Field Level Foul Ball Line</v>
          </cell>
          <cell r="E214">
            <v>1</v>
          </cell>
        </row>
        <row r="215">
          <cell r="B215" t="str">
            <v>Twisted Tea4</v>
          </cell>
          <cell r="C215" t="str">
            <v>Twisted Tea</v>
          </cell>
          <cell r="D215" t="str">
            <v>Static Outfield Wall</v>
          </cell>
          <cell r="E215">
            <v>4</v>
          </cell>
        </row>
        <row r="216">
          <cell r="B216" t="str">
            <v>Twisted Tea3</v>
          </cell>
          <cell r="C216" t="str">
            <v>Twisted Tea</v>
          </cell>
          <cell r="D216" t="str">
            <v>Static Field Level Foul Ball Line</v>
          </cell>
          <cell r="E216">
            <v>3</v>
          </cell>
        </row>
        <row r="217">
          <cell r="B217" t="str">
            <v>Twisted Tea2</v>
          </cell>
          <cell r="C217" t="str">
            <v>Twisted Tea</v>
          </cell>
          <cell r="D217" t="str">
            <v>Rotational Field Level Foul Ball Line</v>
          </cell>
          <cell r="E217">
            <v>2</v>
          </cell>
        </row>
        <row r="218">
          <cell r="B218" t="str">
            <v>Twisted Tea1</v>
          </cell>
          <cell r="C218" t="str">
            <v>Twisted Tea</v>
          </cell>
          <cell r="D218" t="str">
            <v>LED Outfield Wall</v>
          </cell>
          <cell r="E218">
            <v>1</v>
          </cell>
        </row>
        <row r="219">
          <cell r="B219" t="str">
            <v>U.S. Trust2</v>
          </cell>
          <cell r="C219" t="str">
            <v>U.S. Trust</v>
          </cell>
          <cell r="D219" t="str">
            <v>Rotational Field Level Home Plate</v>
          </cell>
          <cell r="E219">
            <v>2</v>
          </cell>
        </row>
        <row r="220">
          <cell r="B220" t="str">
            <v>U.S. Trust1</v>
          </cell>
          <cell r="C220" t="str">
            <v>U.S. Trust</v>
          </cell>
          <cell r="D220" t="str">
            <v>Rotational Field Level Foul Ball Line</v>
          </cell>
          <cell r="E220">
            <v>1</v>
          </cell>
        </row>
        <row r="221">
          <cell r="B221" t="str">
            <v>Under Armour3</v>
          </cell>
          <cell r="C221" t="str">
            <v>Under Armour</v>
          </cell>
          <cell r="D221" t="str">
            <v>LED Upper Tiered</v>
          </cell>
          <cell r="E221">
            <v>3</v>
          </cell>
        </row>
        <row r="222">
          <cell r="B222" t="str">
            <v>Under Armour2</v>
          </cell>
          <cell r="C222" t="str">
            <v>Under Armour</v>
          </cell>
          <cell r="D222" t="str">
            <v>LED Upper Billboard</v>
          </cell>
          <cell r="E222">
            <v>2</v>
          </cell>
        </row>
        <row r="223">
          <cell r="B223" t="str">
            <v>Under Armour1</v>
          </cell>
          <cell r="C223" t="str">
            <v>Under Armour</v>
          </cell>
          <cell r="D223" t="str">
            <v>General Merchandise</v>
          </cell>
          <cell r="E223">
            <v>1</v>
          </cell>
        </row>
        <row r="224">
          <cell r="B224" t="str">
            <v>United Airlines3</v>
          </cell>
          <cell r="C224" t="str">
            <v>United Airlines</v>
          </cell>
          <cell r="D224" t="str">
            <v>Static Outfield Wall</v>
          </cell>
          <cell r="E224">
            <v>3</v>
          </cell>
        </row>
        <row r="225">
          <cell r="B225" t="str">
            <v>United Airlines2</v>
          </cell>
          <cell r="C225" t="str">
            <v>United Airlines</v>
          </cell>
          <cell r="D225" t="str">
            <v>Rotational Field Level Home Plate</v>
          </cell>
          <cell r="E225">
            <v>2</v>
          </cell>
        </row>
        <row r="226">
          <cell r="B226" t="str">
            <v>United Airlines1</v>
          </cell>
          <cell r="C226" t="str">
            <v>United Airlines</v>
          </cell>
          <cell r="D226" t="str">
            <v>LED Upper Tiered</v>
          </cell>
          <cell r="E226">
            <v>1</v>
          </cell>
        </row>
        <row r="227">
          <cell r="B227" t="str">
            <v>United States Marine Corps1</v>
          </cell>
          <cell r="C227" t="str">
            <v>United States Marine Corps</v>
          </cell>
          <cell r="D227" t="str">
            <v>Rotational Field Level Home Plate</v>
          </cell>
          <cell r="E227">
            <v>1</v>
          </cell>
        </row>
        <row r="228">
          <cell r="B228" t="str">
            <v>Verizon1</v>
          </cell>
          <cell r="C228" t="str">
            <v>Verizon</v>
          </cell>
          <cell r="D228" t="str">
            <v>Static Upper Billboard</v>
          </cell>
          <cell r="E228">
            <v>1</v>
          </cell>
        </row>
        <row r="229">
          <cell r="B229" t="str">
            <v>W.B. Mason1</v>
          </cell>
          <cell r="C229" t="str">
            <v>W.B. Mason</v>
          </cell>
          <cell r="D229" t="str">
            <v>Static Outfield Wall</v>
          </cell>
          <cell r="E229">
            <v>1</v>
          </cell>
        </row>
        <row r="230">
          <cell r="B230" t="str">
            <v>Washington National Logo17</v>
          </cell>
          <cell r="C230" t="str">
            <v>Washington National Logo</v>
          </cell>
          <cell r="D230" t="str">
            <v>Static Upper Tiered</v>
          </cell>
          <cell r="E230">
            <v>17</v>
          </cell>
        </row>
        <row r="231">
          <cell r="B231" t="str">
            <v>Washington National Logo16</v>
          </cell>
          <cell r="C231" t="str">
            <v>Washington National Logo</v>
          </cell>
          <cell r="D231" t="str">
            <v>Static Upper Home Plate</v>
          </cell>
          <cell r="E231">
            <v>16</v>
          </cell>
        </row>
        <row r="232">
          <cell r="B232" t="str">
            <v>Washington National Logo15</v>
          </cell>
          <cell r="C232" t="str">
            <v>Washington National Logo</v>
          </cell>
          <cell r="D232" t="str">
            <v>Static Upper Billboard</v>
          </cell>
          <cell r="E232">
            <v>15</v>
          </cell>
        </row>
        <row r="233">
          <cell r="B233" t="str">
            <v>Washington National Logo14</v>
          </cell>
          <cell r="C233" t="str">
            <v>Washington National Logo</v>
          </cell>
          <cell r="D233" t="str">
            <v>Static Outside Billboard</v>
          </cell>
          <cell r="E233">
            <v>14</v>
          </cell>
        </row>
        <row r="234">
          <cell r="B234" t="str">
            <v>Washington National Logo13</v>
          </cell>
          <cell r="C234" t="str">
            <v>Washington National Logo</v>
          </cell>
          <cell r="D234" t="str">
            <v>Static Outfield Wall</v>
          </cell>
          <cell r="E234">
            <v>13</v>
          </cell>
        </row>
        <row r="235">
          <cell r="B235" t="str">
            <v>Washington National Logo12</v>
          </cell>
          <cell r="C235" t="str">
            <v>Washington National Logo</v>
          </cell>
          <cell r="D235" t="str">
            <v>Static Field Level Home Plate</v>
          </cell>
          <cell r="E235">
            <v>12</v>
          </cell>
        </row>
        <row r="236">
          <cell r="B236" t="str">
            <v>Washington National Logo11</v>
          </cell>
          <cell r="C236" t="str">
            <v>Washington National Logo</v>
          </cell>
          <cell r="D236" t="str">
            <v>Static Dugout Wall</v>
          </cell>
          <cell r="E236">
            <v>11</v>
          </cell>
        </row>
        <row r="237">
          <cell r="B237" t="str">
            <v>Washington National Logo10</v>
          </cell>
          <cell r="C237" t="str">
            <v>Washington National Logo</v>
          </cell>
          <cell r="D237" t="str">
            <v>Static Dugout Roof</v>
          </cell>
          <cell r="E237">
            <v>10</v>
          </cell>
        </row>
        <row r="238">
          <cell r="B238" t="str">
            <v>Washington National Logo9</v>
          </cell>
          <cell r="C238" t="str">
            <v>Washington National Logo</v>
          </cell>
          <cell r="D238" t="str">
            <v>Special Structure Signage</v>
          </cell>
          <cell r="E238">
            <v>9</v>
          </cell>
        </row>
        <row r="239">
          <cell r="B239" t="str">
            <v>Washington National Logo8</v>
          </cell>
          <cell r="C239" t="str">
            <v>Washington National Logo</v>
          </cell>
          <cell r="D239" t="str">
            <v>Rotational Field Level Home Plate</v>
          </cell>
          <cell r="E239">
            <v>8</v>
          </cell>
        </row>
        <row r="240">
          <cell r="B240" t="str">
            <v>Washington National Logo7</v>
          </cell>
          <cell r="C240" t="str">
            <v>Washington National Logo</v>
          </cell>
          <cell r="D240" t="str">
            <v>Presentation Backdrop</v>
          </cell>
          <cell r="E240">
            <v>7</v>
          </cell>
        </row>
        <row r="241">
          <cell r="B241" t="str">
            <v>Washington National Logo6</v>
          </cell>
          <cell r="C241" t="str">
            <v>Washington National Logo</v>
          </cell>
          <cell r="D241" t="str">
            <v>On Surface Branding</v>
          </cell>
          <cell r="E241">
            <v>6</v>
          </cell>
        </row>
        <row r="242">
          <cell r="B242" t="str">
            <v>Washington National Logo5</v>
          </cell>
          <cell r="C242" t="str">
            <v>Washington National Logo</v>
          </cell>
          <cell r="D242" t="str">
            <v>LED Upper Tiered</v>
          </cell>
          <cell r="E242">
            <v>5</v>
          </cell>
        </row>
        <row r="243">
          <cell r="B243" t="str">
            <v>Washington National Logo4</v>
          </cell>
          <cell r="C243" t="str">
            <v>Washington National Logo</v>
          </cell>
          <cell r="D243" t="str">
            <v>LED Upper Billboard</v>
          </cell>
          <cell r="E243">
            <v>4</v>
          </cell>
        </row>
        <row r="244">
          <cell r="B244" t="str">
            <v>Washington National Logo3</v>
          </cell>
          <cell r="C244" t="str">
            <v>Washington National Logo</v>
          </cell>
          <cell r="D244" t="str">
            <v>LED Outside Billboard</v>
          </cell>
          <cell r="E244">
            <v>3</v>
          </cell>
        </row>
        <row r="245">
          <cell r="B245" t="str">
            <v>Washington National Logo2</v>
          </cell>
          <cell r="C245" t="str">
            <v>Washington National Logo</v>
          </cell>
          <cell r="D245" t="str">
            <v>LED Outfield Wall</v>
          </cell>
          <cell r="E245">
            <v>2</v>
          </cell>
        </row>
        <row r="246">
          <cell r="B246" t="str">
            <v>Washington National Logo1</v>
          </cell>
          <cell r="C246" t="str">
            <v>Washington National Logo</v>
          </cell>
          <cell r="D246" t="str">
            <v>General Merchandise</v>
          </cell>
          <cell r="E246">
            <v>1</v>
          </cell>
        </row>
        <row r="247">
          <cell r="B247" t="str">
            <v>Waste Management3</v>
          </cell>
          <cell r="C247" t="str">
            <v>Waste Management</v>
          </cell>
          <cell r="D247" t="str">
            <v>LED Upper Tiered</v>
          </cell>
          <cell r="E247">
            <v>3</v>
          </cell>
        </row>
        <row r="248">
          <cell r="B248" t="str">
            <v>Waste Management2</v>
          </cell>
          <cell r="C248" t="str">
            <v>Waste Management</v>
          </cell>
          <cell r="D248" t="str">
            <v>LED Outfield Wall</v>
          </cell>
          <cell r="E248">
            <v>2</v>
          </cell>
        </row>
        <row r="249">
          <cell r="B249" t="str">
            <v>Waste Management1</v>
          </cell>
          <cell r="C249" t="str">
            <v>Waste Management</v>
          </cell>
          <cell r="D249" t="str">
            <v>General Merchandise</v>
          </cell>
          <cell r="E249">
            <v>1</v>
          </cell>
        </row>
        <row r="250">
          <cell r="B250" t="str">
            <v>Website - Eventsatnationals.com1</v>
          </cell>
          <cell r="C250" t="str">
            <v>Website - Eventsatnationals.com</v>
          </cell>
          <cell r="D250" t="str">
            <v>Rotational Field Level Home Plate</v>
          </cell>
          <cell r="E250">
            <v>1</v>
          </cell>
        </row>
        <row r="251">
          <cell r="B251" t="str">
            <v>Website - Masnsports.com1</v>
          </cell>
          <cell r="C251" t="str">
            <v>Website - Masnsports.com</v>
          </cell>
          <cell r="D251" t="str">
            <v>General Merchandise</v>
          </cell>
          <cell r="E251">
            <v>1</v>
          </cell>
        </row>
        <row r="252">
          <cell r="B252" t="str">
            <v>Website - Miniustorage.com1</v>
          </cell>
          <cell r="C252" t="str">
            <v>Website - Miniustorage.com</v>
          </cell>
          <cell r="D252" t="str">
            <v>LED Upper Tiered</v>
          </cell>
          <cell r="E252">
            <v>1</v>
          </cell>
        </row>
        <row r="253">
          <cell r="B253" t="str">
            <v>Website - MLB.com1</v>
          </cell>
          <cell r="C253" t="str">
            <v>Website - MLB.com</v>
          </cell>
          <cell r="D253" t="str">
            <v>LED Upper Tiered</v>
          </cell>
          <cell r="E253">
            <v>1</v>
          </cell>
        </row>
        <row r="254">
          <cell r="B254" t="str">
            <v>Website - Washingtonnationalsdreamfoundation.org4</v>
          </cell>
          <cell r="C254" t="str">
            <v>Website - Washingtonnationalsdreamfoundation.org</v>
          </cell>
          <cell r="D254" t="str">
            <v>Static Upper Billboard</v>
          </cell>
          <cell r="E254">
            <v>4</v>
          </cell>
        </row>
        <row r="255">
          <cell r="B255" t="str">
            <v>Website - Washingtonnationalsdreamfoundation.org3</v>
          </cell>
          <cell r="C255" t="str">
            <v>Website - Washingtonnationalsdreamfoundation.org</v>
          </cell>
          <cell r="D255" t="str">
            <v>Static Field Level Foul Ball Line</v>
          </cell>
          <cell r="E255">
            <v>3</v>
          </cell>
        </row>
        <row r="256">
          <cell r="B256" t="str">
            <v>Website - Washingtonnationalsdreamfoundation.org2</v>
          </cell>
          <cell r="C256" t="str">
            <v>Website - Washingtonnationalsdreamfoundation.org</v>
          </cell>
          <cell r="D256" t="str">
            <v>Rotational Field Level Home Plate</v>
          </cell>
          <cell r="E256">
            <v>2</v>
          </cell>
        </row>
        <row r="257">
          <cell r="B257" t="str">
            <v>Website - Washingtonnationalsdreamfoundation.org1</v>
          </cell>
          <cell r="C257" t="str">
            <v>Website - Washingtonnationalsdreamfoundation.org</v>
          </cell>
          <cell r="D257" t="str">
            <v>Rotational Field Level Foul Ball Line</v>
          </cell>
          <cell r="E257">
            <v>1</v>
          </cell>
        </row>
        <row r="258">
          <cell r="B258" t="str">
            <v>Windstream1</v>
          </cell>
          <cell r="C258" t="str">
            <v>Windstream</v>
          </cell>
          <cell r="D258" t="str">
            <v>Rotational Field Level Home Plate</v>
          </cell>
          <cell r="E258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3733D-B190-4096-9482-D845FCFBEDF0}">
  <dimension ref="A1:Y3577"/>
  <sheetViews>
    <sheetView tabSelected="1" zoomScale="75" zoomScaleNormal="75" workbookViewId="0">
      <pane ySplit="1" topLeftCell="A2" activePane="bottomLeft" state="frozen"/>
      <selection pane="bottomLeft"/>
    </sheetView>
  </sheetViews>
  <sheetFormatPr defaultColWidth="16.140625" defaultRowHeight="15" x14ac:dyDescent="0.25"/>
  <cols>
    <col min="1" max="1" width="22.42578125" customWidth="1"/>
    <col min="2" max="2" width="52.5703125" customWidth="1"/>
    <col min="3" max="3" width="66" bestFit="1" customWidth="1"/>
    <col min="4" max="4" width="33.7109375" bestFit="1" customWidth="1"/>
    <col min="11" max="11" width="16.140625" style="2" customWidth="1"/>
    <col min="12" max="12" width="15.28515625" customWidth="1"/>
    <col min="13" max="13" width="16.140625" customWidth="1"/>
    <col min="14" max="14" width="51.42578125" bestFit="1" customWidth="1"/>
    <col min="15" max="15" width="33.42578125" customWidth="1"/>
    <col min="16" max="16" width="33" customWidth="1"/>
    <col min="17" max="17" width="15.7109375" bestFit="1" customWidth="1"/>
    <col min="18" max="18" width="18.28515625" bestFit="1" customWidth="1"/>
    <col min="19" max="20" width="16.140625" style="1"/>
    <col min="21" max="21" width="67.85546875" customWidth="1"/>
    <col min="22" max="22" width="115" customWidth="1"/>
    <col min="23" max="23" width="50.85546875" customWidth="1"/>
    <col min="24" max="24" width="47" customWidth="1"/>
    <col min="25" max="25" width="81.7109375" customWidth="1"/>
  </cols>
  <sheetData>
    <row r="1" spans="1:25" ht="15.75" thickBot="1" x14ac:dyDescent="0.3">
      <c r="A1" s="6" t="s">
        <v>211</v>
      </c>
      <c r="B1" s="6" t="s">
        <v>210</v>
      </c>
      <c r="C1" s="6" t="s">
        <v>209</v>
      </c>
      <c r="D1" s="6" t="s">
        <v>208</v>
      </c>
      <c r="E1" s="6" t="s">
        <v>207</v>
      </c>
      <c r="F1" s="6" t="s">
        <v>206</v>
      </c>
      <c r="G1" s="6" t="s">
        <v>205</v>
      </c>
      <c r="H1" s="6" t="s">
        <v>213</v>
      </c>
      <c r="I1" s="6" t="s">
        <v>204</v>
      </c>
      <c r="J1" s="6" t="s">
        <v>203</v>
      </c>
      <c r="K1" s="7" t="s">
        <v>202</v>
      </c>
      <c r="L1" s="8" t="s">
        <v>214</v>
      </c>
      <c r="M1" s="6" t="s">
        <v>201</v>
      </c>
      <c r="N1" s="6" t="s">
        <v>200</v>
      </c>
      <c r="O1" s="6" t="s">
        <v>199</v>
      </c>
      <c r="P1" s="6" t="s">
        <v>198</v>
      </c>
      <c r="Q1" s="6" t="s">
        <v>205</v>
      </c>
      <c r="R1" s="6" t="s">
        <v>212</v>
      </c>
      <c r="S1" s="9" t="s">
        <v>197</v>
      </c>
      <c r="T1" s="10" t="s">
        <v>196</v>
      </c>
      <c r="U1" s="6" t="s">
        <v>195</v>
      </c>
      <c r="V1" s="6" t="s">
        <v>194</v>
      </c>
      <c r="W1" s="6" t="s">
        <v>193</v>
      </c>
      <c r="X1" s="6" t="s">
        <v>192</v>
      </c>
      <c r="Y1" s="6" t="s">
        <v>191</v>
      </c>
    </row>
    <row r="2" spans="1:25" x14ac:dyDescent="0.25">
      <c r="A2" s="3">
        <v>338603</v>
      </c>
      <c r="B2" t="s">
        <v>185</v>
      </c>
      <c r="C2" t="s">
        <v>75</v>
      </c>
      <c r="D2" t="s">
        <v>2</v>
      </c>
      <c r="E2" t="s">
        <v>1</v>
      </c>
      <c r="F2" s="5">
        <v>41011</v>
      </c>
      <c r="G2">
        <v>9</v>
      </c>
      <c r="H2">
        <v>49</v>
      </c>
      <c r="I2" s="1">
        <v>5042.1000000000004</v>
      </c>
      <c r="J2" s="1">
        <v>1333.37</v>
      </c>
      <c r="K2">
        <v>26.444735328533699</v>
      </c>
      <c r="L2" s="4">
        <f>VLOOKUP(N2,rates,VLOOKUP(CONCATENATE('[1]Exposure Report'!$B$11,'[1]Exposure Report'!$B$13),rate_lookup_table,4,FALSE),FALSE)</f>
        <v>102.90049999999999</v>
      </c>
      <c r="M2" t="s">
        <v>0</v>
      </c>
      <c r="N2" t="str">
        <f>IF(VLOOKUP(B2,title_rename,2,FALSE)=0,B2,VLOOKUP(B2,title_rename,2,FALSE))</f>
        <v>04-12 Cincinnati Reds @ Washington Nationals</v>
      </c>
      <c r="O2" s="3" t="str">
        <f>LEFT(IF(VLOOKUP(C2,brand_rename,2,FALSE)=0,C2,VLOOKUP(C2,brand_rename,2,FALSE)),LEN(IF(VLOOKUP(C2,brand_rename,2,FALSE)=0,C2,VLOOKUP(C2,brand_rename,2,FALSE)))-6)</f>
        <v>American University</v>
      </c>
      <c r="P2" t="str">
        <f>IF(VLOOKUP(D2,location_rename,2,FALSE)=0,D2,VLOOKUP(D2,location_rename,2,FALSE))</f>
        <v>Rotational Field Level Home Plate</v>
      </c>
      <c r="Q2">
        <f>IF($L2=0,0,G2)</f>
        <v>9</v>
      </c>
      <c r="R2">
        <f>IF($L2=0,0,H2)</f>
        <v>49</v>
      </c>
      <c r="S2" s="1">
        <f>R2*L2</f>
        <v>5042.1244999999999</v>
      </c>
      <c r="T2" s="1">
        <f>S2*(K2/100)</f>
        <v>1333.376478960153</v>
      </c>
      <c r="U2" t="str">
        <f t="shared" ref="U2:U65" si="0">CONCATENATE(O2,P2)</f>
        <v>American UniversityRotational Field Level Home Plate</v>
      </c>
      <c r="V2" t="str">
        <f t="shared" ref="V2:V65" si="1">CONCATENATE(N2,U2)</f>
        <v>04-12 Cincinnati Reds @ Washington NationalsAmerican UniversityRotational Field Level Home Plate</v>
      </c>
      <c r="W2" t="str">
        <f>CONCATENATE(M2,O2)</f>
        <v>Regular SeasonAmerican University</v>
      </c>
      <c r="X2" t="str">
        <f>CONCATENATE(M2,P2)</f>
        <v>Regular SeasonRotational Field Level Home Plate</v>
      </c>
      <c r="Y2" t="str">
        <f>CONCATENATE(M2,O2,P2)</f>
        <v>Regular SeasonAmerican UniversityRotational Field Level Home Plate</v>
      </c>
    </row>
    <row r="3" spans="1:25" x14ac:dyDescent="0.25">
      <c r="A3" s="3">
        <v>338603</v>
      </c>
      <c r="B3" t="s">
        <v>185</v>
      </c>
      <c r="C3" t="s">
        <v>74</v>
      </c>
      <c r="D3" t="s">
        <v>12</v>
      </c>
      <c r="E3" t="s">
        <v>1</v>
      </c>
      <c r="F3" s="5">
        <v>41011</v>
      </c>
      <c r="G3">
        <v>17</v>
      </c>
      <c r="H3">
        <v>26</v>
      </c>
      <c r="I3" s="1">
        <v>2675.4</v>
      </c>
      <c r="J3" s="1">
        <v>494.22</v>
      </c>
      <c r="K3">
        <v>18.472751738057799</v>
      </c>
      <c r="L3" s="4">
        <f>VLOOKUP(N3,rates,VLOOKUP(CONCATENATE('[1]Exposure Report'!$B$11,'[1]Exposure Report'!$B$13),rate_lookup_table,4,FALSE),FALSE)</f>
        <v>102.90049999999999</v>
      </c>
      <c r="M3" t="s">
        <v>0</v>
      </c>
      <c r="N3" t="str">
        <f>IF(VLOOKUP(B3,title_rename,2,FALSE)=0,B3,VLOOKUP(B3,title_rename,2,FALSE))</f>
        <v>04-12 Cincinnati Reds @ Washington Nationals</v>
      </c>
      <c r="O3" s="3" t="str">
        <f>LEFT(IF(VLOOKUP(C3,brand_rename,2,FALSE)=0,C3,VLOOKUP(C3,brand_rename,2,FALSE)),LEN(IF(VLOOKUP(C3,brand_rename,2,FALSE)=0,C3,VLOOKUP(C3,brand_rename,2,FALSE)))-6)</f>
        <v>ANC</v>
      </c>
      <c r="P3" t="str">
        <f>IF(VLOOKUP(D3,location_rename,2,FALSE)=0,D3,VLOOKUP(D3,location_rename,2,FALSE))</f>
        <v>Static Field Level Home Plate</v>
      </c>
      <c r="Q3">
        <f>IF($L3=0,0,G3)</f>
        <v>17</v>
      </c>
      <c r="R3">
        <f>IF($L3=0,0,H3)</f>
        <v>26</v>
      </c>
      <c r="S3" s="1">
        <f>R3*L3</f>
        <v>2675.413</v>
      </c>
      <c r="T3" s="1">
        <f>S3*(K3/100)</f>
        <v>494.22240145772429</v>
      </c>
      <c r="U3" t="str">
        <f t="shared" si="0"/>
        <v>ANCStatic Field Level Home Plate</v>
      </c>
      <c r="V3" t="str">
        <f t="shared" si="1"/>
        <v>04-12 Cincinnati Reds @ Washington NationalsANCStatic Field Level Home Plate</v>
      </c>
      <c r="W3" t="str">
        <f>CONCATENATE(M3,O3)</f>
        <v>Regular SeasonANC</v>
      </c>
      <c r="X3" t="str">
        <f>CONCATENATE(M3,P3)</f>
        <v>Regular SeasonStatic Field Level Home Plate</v>
      </c>
      <c r="Y3" t="str">
        <f>CONCATENATE(M3,O3,P3)</f>
        <v>Regular SeasonANCStatic Field Level Home Plate</v>
      </c>
    </row>
    <row r="4" spans="1:25" x14ac:dyDescent="0.25">
      <c r="A4" s="3">
        <v>338603</v>
      </c>
      <c r="B4" t="s">
        <v>185</v>
      </c>
      <c r="C4" t="s">
        <v>190</v>
      </c>
      <c r="D4" t="s">
        <v>10</v>
      </c>
      <c r="E4" t="s">
        <v>1</v>
      </c>
      <c r="F4" s="5">
        <v>41011</v>
      </c>
      <c r="G4">
        <v>1</v>
      </c>
      <c r="H4">
        <v>6</v>
      </c>
      <c r="I4" s="1">
        <v>617.4</v>
      </c>
      <c r="J4" s="1">
        <v>108.91</v>
      </c>
      <c r="K4">
        <v>17.640103660511802</v>
      </c>
      <c r="L4" s="4">
        <f>VLOOKUP(N4,rates,VLOOKUP(CONCATENATE('[1]Exposure Report'!$B$11,'[1]Exposure Report'!$B$13),rate_lookup_table,4,FALSE),FALSE)</f>
        <v>102.90049999999999</v>
      </c>
      <c r="M4" t="s">
        <v>0</v>
      </c>
      <c r="N4" t="str">
        <f>IF(VLOOKUP(B4,title_rename,2,FALSE)=0,B4,VLOOKUP(B4,title_rename,2,FALSE))</f>
        <v>04-12 Cincinnati Reds @ Washington Nationals</v>
      </c>
      <c r="O4" s="3" t="str">
        <f>LEFT(IF(VLOOKUP(C4,brand_rename,2,FALSE)=0,C4,VLOOKUP(C4,brand_rename,2,FALSE)),LEN(IF(VLOOKUP(C4,brand_rename,2,FALSE)=0,C4,VLOOKUP(C4,brand_rename,2,FALSE)))-6)</f>
        <v>Booz Allen Hamilton</v>
      </c>
      <c r="P4" t="str">
        <f>IF(VLOOKUP(D4,location_rename,2,FALSE)=0,D4,VLOOKUP(D4,location_rename,2,FALSE))</f>
        <v>Static Outside Billboard</v>
      </c>
      <c r="Q4">
        <f>IF($L4=0,0,G4)</f>
        <v>1</v>
      </c>
      <c r="R4">
        <f>IF($L4=0,0,H4)</f>
        <v>6</v>
      </c>
      <c r="S4" s="1">
        <f>R4*L4</f>
        <v>617.40300000000002</v>
      </c>
      <c r="T4" s="1">
        <f>S4*(K4/100)</f>
        <v>108.91052920310969</v>
      </c>
      <c r="U4" t="str">
        <f t="shared" si="0"/>
        <v>Booz Allen HamiltonStatic Outside Billboard</v>
      </c>
      <c r="V4" t="str">
        <f t="shared" si="1"/>
        <v>04-12 Cincinnati Reds @ Washington NationalsBooz Allen HamiltonStatic Outside Billboard</v>
      </c>
      <c r="W4" t="str">
        <f>CONCATENATE(M4,O4)</f>
        <v>Regular SeasonBooz Allen Hamilton</v>
      </c>
      <c r="X4" t="str">
        <f>CONCATENATE(M4,P4)</f>
        <v>Regular SeasonStatic Outside Billboard</v>
      </c>
      <c r="Y4" t="str">
        <f>CONCATENATE(M4,O4,P4)</f>
        <v>Regular SeasonBooz Allen HamiltonStatic Outside Billboard</v>
      </c>
    </row>
    <row r="5" spans="1:25" x14ac:dyDescent="0.25">
      <c r="A5" s="3">
        <v>338603</v>
      </c>
      <c r="B5" t="s">
        <v>185</v>
      </c>
      <c r="C5" t="s">
        <v>70</v>
      </c>
      <c r="D5" t="s">
        <v>2</v>
      </c>
      <c r="E5" t="s">
        <v>1</v>
      </c>
      <c r="F5" s="5">
        <v>41011</v>
      </c>
      <c r="G5">
        <v>15</v>
      </c>
      <c r="H5">
        <v>90</v>
      </c>
      <c r="I5" s="1">
        <v>9261</v>
      </c>
      <c r="J5" s="1">
        <v>2245.34</v>
      </c>
      <c r="K5">
        <v>24.2451139185833</v>
      </c>
      <c r="L5" s="4">
        <f>VLOOKUP(N5,rates,VLOOKUP(CONCATENATE('[1]Exposure Report'!$B$11,'[1]Exposure Report'!$B$13),rate_lookup_table,4,FALSE),FALSE)</f>
        <v>102.90049999999999</v>
      </c>
      <c r="M5" t="s">
        <v>0</v>
      </c>
      <c r="N5" t="str">
        <f>IF(VLOOKUP(B5,title_rename,2,FALSE)=0,B5,VLOOKUP(B5,title_rename,2,FALSE))</f>
        <v>04-12 Cincinnati Reds @ Washington Nationals</v>
      </c>
      <c r="O5" s="3" t="str">
        <f>LEFT(IF(VLOOKUP(C5,brand_rename,2,FALSE)=0,C5,VLOOKUP(C5,brand_rename,2,FALSE)),LEN(IF(VLOOKUP(C5,brand_rename,2,FALSE)=0,C5,VLOOKUP(C5,brand_rename,2,FALSE)))-6)</f>
        <v>Capital One</v>
      </c>
      <c r="P5" t="str">
        <f>IF(VLOOKUP(D5,location_rename,2,FALSE)=0,D5,VLOOKUP(D5,location_rename,2,FALSE))</f>
        <v>Rotational Field Level Home Plate</v>
      </c>
      <c r="Q5">
        <f>IF($L5=0,0,G5)</f>
        <v>15</v>
      </c>
      <c r="R5">
        <f>IF($L5=0,0,H5)</f>
        <v>90</v>
      </c>
      <c r="S5" s="1">
        <f>R5*L5</f>
        <v>9261.0450000000001</v>
      </c>
      <c r="T5" s="1">
        <f>S5*(K5/100)</f>
        <v>2245.350910301263</v>
      </c>
      <c r="U5" t="str">
        <f t="shared" si="0"/>
        <v>Capital OneRotational Field Level Home Plate</v>
      </c>
      <c r="V5" t="str">
        <f t="shared" si="1"/>
        <v>04-12 Cincinnati Reds @ Washington NationalsCapital OneRotational Field Level Home Plate</v>
      </c>
      <c r="W5" t="str">
        <f>CONCATENATE(M5,O5)</f>
        <v>Regular SeasonCapital One</v>
      </c>
      <c r="X5" t="str">
        <f>CONCATENATE(M5,P5)</f>
        <v>Regular SeasonRotational Field Level Home Plate</v>
      </c>
      <c r="Y5" t="str">
        <f>CONCATENATE(M5,O5,P5)</f>
        <v>Regular SeasonCapital OneRotational Field Level Home Plate</v>
      </c>
    </row>
    <row r="6" spans="1:25" x14ac:dyDescent="0.25">
      <c r="A6" s="3">
        <v>338603</v>
      </c>
      <c r="B6" t="s">
        <v>185</v>
      </c>
      <c r="C6" t="s">
        <v>68</v>
      </c>
      <c r="D6" t="s">
        <v>11</v>
      </c>
      <c r="E6" t="s">
        <v>1</v>
      </c>
      <c r="F6" s="5">
        <v>41011</v>
      </c>
      <c r="G6">
        <v>7</v>
      </c>
      <c r="H6">
        <v>10</v>
      </c>
      <c r="I6" s="1">
        <v>1029</v>
      </c>
      <c r="J6" s="1">
        <v>238.63</v>
      </c>
      <c r="K6">
        <v>23.190476190476101</v>
      </c>
      <c r="L6" s="4">
        <f>VLOOKUP(N6,rates,VLOOKUP(CONCATENATE('[1]Exposure Report'!$B$11,'[1]Exposure Report'!$B$13),rate_lookup_table,4,FALSE),FALSE)</f>
        <v>102.90049999999999</v>
      </c>
      <c r="M6" t="s">
        <v>0</v>
      </c>
      <c r="N6" t="str">
        <f>IF(VLOOKUP(B6,title_rename,2,FALSE)=0,B6,VLOOKUP(B6,title_rename,2,FALSE))</f>
        <v>04-12 Cincinnati Reds @ Washington Nationals</v>
      </c>
      <c r="O6" s="3" t="str">
        <f>LEFT(IF(VLOOKUP(C6,brand_rename,2,FALSE)=0,C6,VLOOKUP(C6,brand_rename,2,FALSE)),LEN(IF(VLOOKUP(C6,brand_rename,2,FALSE)=0,C6,VLOOKUP(C6,brand_rename,2,FALSE)))-6)</f>
        <v>Charity - Washington Nationals Dream Foundation</v>
      </c>
      <c r="P6" t="str">
        <f>IF(VLOOKUP(D6,location_rename,2,FALSE)=0,D6,VLOOKUP(D6,location_rename,2,FALSE))</f>
        <v>Static Outfield Wall</v>
      </c>
      <c r="Q6">
        <f>IF($L6=0,0,G6)</f>
        <v>7</v>
      </c>
      <c r="R6">
        <f>IF($L6=0,0,H6)</f>
        <v>10</v>
      </c>
      <c r="S6" s="1">
        <f>R6*L6</f>
        <v>1029.0049999999999</v>
      </c>
      <c r="T6" s="1">
        <f>S6*(K6/100)</f>
        <v>238.63115952380858</v>
      </c>
      <c r="U6" t="str">
        <f t="shared" si="0"/>
        <v>Charity - Washington Nationals Dream FoundationStatic Outfield Wall</v>
      </c>
      <c r="V6" t="str">
        <f t="shared" si="1"/>
        <v>04-12 Cincinnati Reds @ Washington NationalsCharity - Washington Nationals Dream FoundationStatic Outfield Wall</v>
      </c>
      <c r="W6" t="str">
        <f>CONCATENATE(M6,O6)</f>
        <v>Regular SeasonCharity - Washington Nationals Dream Foundation</v>
      </c>
      <c r="X6" t="str">
        <f>CONCATENATE(M6,P6)</f>
        <v>Regular SeasonStatic Outfield Wall</v>
      </c>
      <c r="Y6" t="str">
        <f>CONCATENATE(M6,O6,P6)</f>
        <v>Regular SeasonCharity - Washington Nationals Dream FoundationStatic Outfield Wall</v>
      </c>
    </row>
    <row r="7" spans="1:25" x14ac:dyDescent="0.25">
      <c r="A7" s="3">
        <v>338603</v>
      </c>
      <c r="B7" t="s">
        <v>185</v>
      </c>
      <c r="C7" t="s">
        <v>67</v>
      </c>
      <c r="D7" t="s">
        <v>2</v>
      </c>
      <c r="E7" t="s">
        <v>1</v>
      </c>
      <c r="F7" s="5">
        <v>41011</v>
      </c>
      <c r="G7">
        <v>20</v>
      </c>
      <c r="H7">
        <v>126</v>
      </c>
      <c r="I7" s="1">
        <v>12965.4</v>
      </c>
      <c r="J7" s="1">
        <v>3179.41</v>
      </c>
      <c r="K7">
        <v>24.522266956669199</v>
      </c>
      <c r="L7" s="4">
        <f>VLOOKUP(N7,rates,VLOOKUP(CONCATENATE('[1]Exposure Report'!$B$11,'[1]Exposure Report'!$B$13),rate_lookup_table,4,FALSE),FALSE)</f>
        <v>102.90049999999999</v>
      </c>
      <c r="M7" t="s">
        <v>0</v>
      </c>
      <c r="N7" t="str">
        <f>IF(VLOOKUP(B7,title_rename,2,FALSE)=0,B7,VLOOKUP(B7,title_rename,2,FALSE))</f>
        <v>04-12 Cincinnati Reds @ Washington Nationals</v>
      </c>
      <c r="O7" s="3" t="str">
        <f>LEFT(IF(VLOOKUP(C7,brand_rename,2,FALSE)=0,C7,VLOOKUP(C7,brand_rename,2,FALSE)),LEN(IF(VLOOKUP(C7,brand_rename,2,FALSE)=0,C7,VLOOKUP(C7,brand_rename,2,FALSE)))-6)</f>
        <v>Cholula Hot Sauce</v>
      </c>
      <c r="P7" t="str">
        <f>IF(VLOOKUP(D7,location_rename,2,FALSE)=0,D7,VLOOKUP(D7,location_rename,2,FALSE))</f>
        <v>Rotational Field Level Home Plate</v>
      </c>
      <c r="Q7">
        <f>IF($L7=0,0,G7)</f>
        <v>20</v>
      </c>
      <c r="R7">
        <f>IF($L7=0,0,H7)</f>
        <v>126</v>
      </c>
      <c r="S7" s="1">
        <f>R7*L7</f>
        <v>12965.463</v>
      </c>
      <c r="T7" s="1">
        <f>S7*(K7/100)</f>
        <v>3179.425449028171</v>
      </c>
      <c r="U7" t="str">
        <f t="shared" si="0"/>
        <v>Cholula Hot SauceRotational Field Level Home Plate</v>
      </c>
      <c r="V7" t="str">
        <f t="shared" si="1"/>
        <v>04-12 Cincinnati Reds @ Washington NationalsCholula Hot SauceRotational Field Level Home Plate</v>
      </c>
      <c r="W7" t="str">
        <f>CONCATENATE(M7,O7)</f>
        <v>Regular SeasonCholula Hot Sauce</v>
      </c>
      <c r="X7" t="str">
        <f>CONCATENATE(M7,P7)</f>
        <v>Regular SeasonRotational Field Level Home Plate</v>
      </c>
      <c r="Y7" t="str">
        <f>CONCATENATE(M7,O7,P7)</f>
        <v>Regular SeasonCholula Hot SauceRotational Field Level Home Plate</v>
      </c>
    </row>
    <row r="8" spans="1:25" x14ac:dyDescent="0.25">
      <c r="A8" s="3">
        <v>338603</v>
      </c>
      <c r="B8" t="s">
        <v>185</v>
      </c>
      <c r="C8" t="s">
        <v>65</v>
      </c>
      <c r="D8" t="s">
        <v>17</v>
      </c>
      <c r="E8" t="s">
        <v>1</v>
      </c>
      <c r="F8" s="5">
        <v>41011</v>
      </c>
      <c r="G8">
        <v>1</v>
      </c>
      <c r="H8">
        <v>7</v>
      </c>
      <c r="I8" s="1">
        <v>720.3</v>
      </c>
      <c r="J8" s="1">
        <v>191.31</v>
      </c>
      <c r="K8">
        <v>26.559766763848302</v>
      </c>
      <c r="L8" s="4">
        <f>VLOOKUP(N8,rates,VLOOKUP(CONCATENATE('[1]Exposure Report'!$B$11,'[1]Exposure Report'!$B$13),rate_lookup_table,4,FALSE),FALSE)</f>
        <v>102.90049999999999</v>
      </c>
      <c r="M8" t="s">
        <v>0</v>
      </c>
      <c r="N8" t="str">
        <f>IF(VLOOKUP(B8,title_rename,2,FALSE)=0,B8,VLOOKUP(B8,title_rename,2,FALSE))</f>
        <v>04-12 Cincinnati Reds @ Washington Nationals</v>
      </c>
      <c r="O8" s="3" t="str">
        <f>LEFT(IF(VLOOKUP(C8,brand_rename,2,FALSE)=0,C8,VLOOKUP(C8,brand_rename,2,FALSE)),LEN(IF(VLOOKUP(C8,brand_rename,2,FALSE)=0,C8,VLOOKUP(C8,brand_rename,2,FALSE)))-6)</f>
        <v>Coca-Cola</v>
      </c>
      <c r="P8" t="str">
        <f>IF(VLOOKUP(D8,location_rename,2,FALSE)=0,D8,VLOOKUP(D8,location_rename,2,FALSE))</f>
        <v>LED Upper Tiered</v>
      </c>
      <c r="Q8">
        <f>IF($L8=0,0,G8)</f>
        <v>1</v>
      </c>
      <c r="R8">
        <f>IF($L8=0,0,H8)</f>
        <v>7</v>
      </c>
      <c r="S8" s="1">
        <f>R8*L8</f>
        <v>720.30349999999999</v>
      </c>
      <c r="T8" s="1">
        <f>S8*(K8/100)</f>
        <v>191.31092959183604</v>
      </c>
      <c r="U8" t="str">
        <f t="shared" si="0"/>
        <v>Coca-ColaLED Upper Tiered</v>
      </c>
      <c r="V8" t="str">
        <f t="shared" si="1"/>
        <v>04-12 Cincinnati Reds @ Washington NationalsCoca-ColaLED Upper Tiered</v>
      </c>
      <c r="W8" t="str">
        <f>CONCATENATE(M8,O8)</f>
        <v>Regular SeasonCoca-Cola</v>
      </c>
      <c r="X8" t="str">
        <f>CONCATENATE(M8,P8)</f>
        <v>Regular SeasonLED Upper Tiered</v>
      </c>
      <c r="Y8" t="str">
        <f>CONCATENATE(M8,O8,P8)</f>
        <v>Regular SeasonCoca-ColaLED Upper Tiered</v>
      </c>
    </row>
    <row r="9" spans="1:25" x14ac:dyDescent="0.25">
      <c r="A9" s="3">
        <v>338603</v>
      </c>
      <c r="B9" t="s">
        <v>185</v>
      </c>
      <c r="C9" t="s">
        <v>65</v>
      </c>
      <c r="D9" t="s">
        <v>9</v>
      </c>
      <c r="E9" t="s">
        <v>1</v>
      </c>
      <c r="F9" s="5">
        <v>41011</v>
      </c>
      <c r="G9">
        <v>30</v>
      </c>
      <c r="H9">
        <v>160</v>
      </c>
      <c r="I9" s="1">
        <v>16464</v>
      </c>
      <c r="J9" s="1">
        <v>2084</v>
      </c>
      <c r="K9">
        <v>12.657920310981501</v>
      </c>
      <c r="L9" s="4">
        <f>VLOOKUP(N9,rates,VLOOKUP(CONCATENATE('[1]Exposure Report'!$B$11,'[1]Exposure Report'!$B$13),rate_lookup_table,4,FALSE),FALSE)</f>
        <v>102.90049999999999</v>
      </c>
      <c r="M9" t="s">
        <v>0</v>
      </c>
      <c r="N9" t="str">
        <f>IF(VLOOKUP(B9,title_rename,2,FALSE)=0,B9,VLOOKUP(B9,title_rename,2,FALSE))</f>
        <v>04-12 Cincinnati Reds @ Washington Nationals</v>
      </c>
      <c r="O9" s="3" t="str">
        <f>LEFT(IF(VLOOKUP(C9,brand_rename,2,FALSE)=0,C9,VLOOKUP(C9,brand_rename,2,FALSE)),LEN(IF(VLOOKUP(C9,brand_rename,2,FALSE)=0,C9,VLOOKUP(C9,brand_rename,2,FALSE)))-6)</f>
        <v>Coca-Cola</v>
      </c>
      <c r="P9" t="str">
        <f>IF(VLOOKUP(D9,location_rename,2,FALSE)=0,D9,VLOOKUP(D9,location_rename,2,FALSE))</f>
        <v>Static Upper Billboard</v>
      </c>
      <c r="Q9">
        <f>IF($L9=0,0,G9)</f>
        <v>30</v>
      </c>
      <c r="R9">
        <f>IF($L9=0,0,H9)</f>
        <v>160</v>
      </c>
      <c r="S9" s="1">
        <f>R9*L9</f>
        <v>16464.079999999998</v>
      </c>
      <c r="T9" s="1">
        <f>S9*(K9/100)</f>
        <v>2084.010126336243</v>
      </c>
      <c r="U9" t="str">
        <f t="shared" si="0"/>
        <v>Coca-ColaStatic Upper Billboard</v>
      </c>
      <c r="V9" t="str">
        <f t="shared" si="1"/>
        <v>04-12 Cincinnati Reds @ Washington NationalsCoca-ColaStatic Upper Billboard</v>
      </c>
      <c r="W9" t="str">
        <f>CONCATENATE(M9,O9)</f>
        <v>Regular SeasonCoca-Cola</v>
      </c>
      <c r="X9" t="str">
        <f>CONCATENATE(M9,P9)</f>
        <v>Regular SeasonStatic Upper Billboard</v>
      </c>
      <c r="Y9" t="str">
        <f>CONCATENATE(M9,O9,P9)</f>
        <v>Regular SeasonCoca-ColaStatic Upper Billboard</v>
      </c>
    </row>
    <row r="10" spans="1:25" x14ac:dyDescent="0.25">
      <c r="A10" s="3">
        <v>338603</v>
      </c>
      <c r="B10" t="s">
        <v>185</v>
      </c>
      <c r="C10" t="s">
        <v>63</v>
      </c>
      <c r="D10" t="s">
        <v>19</v>
      </c>
      <c r="E10" t="s">
        <v>1</v>
      </c>
      <c r="F10" s="5">
        <v>41011</v>
      </c>
      <c r="G10">
        <v>3</v>
      </c>
      <c r="H10">
        <v>11</v>
      </c>
      <c r="I10" s="1">
        <v>1131.9000000000001</v>
      </c>
      <c r="J10" s="1">
        <v>324.52</v>
      </c>
      <c r="K10">
        <v>28.670377241805799</v>
      </c>
      <c r="L10" s="4">
        <f>VLOOKUP(N10,rates,VLOOKUP(CONCATENATE('[1]Exposure Report'!$B$11,'[1]Exposure Report'!$B$13),rate_lookup_table,4,FALSE),FALSE)</f>
        <v>102.90049999999999</v>
      </c>
      <c r="M10" t="s">
        <v>0</v>
      </c>
      <c r="N10" t="str">
        <f>IF(VLOOKUP(B10,title_rename,2,FALSE)=0,B10,VLOOKUP(B10,title_rename,2,FALSE))</f>
        <v>04-12 Cincinnati Reds @ Washington Nationals</v>
      </c>
      <c r="O10" s="3" t="str">
        <f>LEFT(IF(VLOOKUP(C10,brand_rename,2,FALSE)=0,C10,VLOOKUP(C10,brand_rename,2,FALSE)),LEN(IF(VLOOKUP(C10,brand_rename,2,FALSE)=0,C10,VLOOKUP(C10,brand_rename,2,FALSE)))-6)</f>
        <v>CSX</v>
      </c>
      <c r="P10" t="str">
        <f>IF(VLOOKUP(D10,location_rename,2,FALSE)=0,D10,VLOOKUP(D10,location_rename,2,FALSE))</f>
        <v>LED Outfield Wall</v>
      </c>
      <c r="Q10">
        <f>IF($L10=0,0,G10)</f>
        <v>3</v>
      </c>
      <c r="R10">
        <f>IF($L10=0,0,H10)</f>
        <v>11</v>
      </c>
      <c r="S10" s="1">
        <f>R10*L10</f>
        <v>1131.9054999999998</v>
      </c>
      <c r="T10" s="1">
        <f>S10*(K10/100)</f>
        <v>324.52157687074811</v>
      </c>
      <c r="U10" t="str">
        <f t="shared" si="0"/>
        <v>CSXLED Outfield Wall</v>
      </c>
      <c r="V10" t="str">
        <f t="shared" si="1"/>
        <v>04-12 Cincinnati Reds @ Washington NationalsCSXLED Outfield Wall</v>
      </c>
      <c r="W10" t="str">
        <f>CONCATENATE(M10,O10)</f>
        <v>Regular SeasonCSX</v>
      </c>
      <c r="X10" t="str">
        <f>CONCATENATE(M10,P10)</f>
        <v>Regular SeasonLED Outfield Wall</v>
      </c>
      <c r="Y10" t="str">
        <f>CONCATENATE(M10,O10,P10)</f>
        <v>Regular SeasonCSXLED Outfield Wall</v>
      </c>
    </row>
    <row r="11" spans="1:25" x14ac:dyDescent="0.25">
      <c r="A11" s="3">
        <v>338603</v>
      </c>
      <c r="B11" t="s">
        <v>185</v>
      </c>
      <c r="C11" t="s">
        <v>63</v>
      </c>
      <c r="D11" t="s">
        <v>17</v>
      </c>
      <c r="E11" t="s">
        <v>1</v>
      </c>
      <c r="F11" s="5">
        <v>41011</v>
      </c>
      <c r="G11">
        <v>3</v>
      </c>
      <c r="H11">
        <v>7</v>
      </c>
      <c r="I11" s="1">
        <v>720.3</v>
      </c>
      <c r="J11" s="1">
        <v>207.58</v>
      </c>
      <c r="K11">
        <v>28.8185478272941</v>
      </c>
      <c r="L11" s="4">
        <f>VLOOKUP(N11,rates,VLOOKUP(CONCATENATE('[1]Exposure Report'!$B$11,'[1]Exposure Report'!$B$13),rate_lookup_table,4,FALSE),FALSE)</f>
        <v>102.90049999999999</v>
      </c>
      <c r="M11" t="s">
        <v>0</v>
      </c>
      <c r="N11" t="str">
        <f>IF(VLOOKUP(B11,title_rename,2,FALSE)=0,B11,VLOOKUP(B11,title_rename,2,FALSE))</f>
        <v>04-12 Cincinnati Reds @ Washington Nationals</v>
      </c>
      <c r="O11" s="3" t="str">
        <f>LEFT(IF(VLOOKUP(C11,brand_rename,2,FALSE)=0,C11,VLOOKUP(C11,brand_rename,2,FALSE)),LEN(IF(VLOOKUP(C11,brand_rename,2,FALSE)=0,C11,VLOOKUP(C11,brand_rename,2,FALSE)))-6)</f>
        <v>CSX</v>
      </c>
      <c r="P11" t="str">
        <f>IF(VLOOKUP(D11,location_rename,2,FALSE)=0,D11,VLOOKUP(D11,location_rename,2,FALSE))</f>
        <v>LED Upper Tiered</v>
      </c>
      <c r="Q11">
        <f>IF($L11=0,0,G11)</f>
        <v>3</v>
      </c>
      <c r="R11">
        <f>IF($L11=0,0,H11)</f>
        <v>7</v>
      </c>
      <c r="S11" s="1">
        <f>R11*L11</f>
        <v>720.30349999999999</v>
      </c>
      <c r="T11" s="1">
        <f>S11*(K11/100)</f>
        <v>207.58100864917336</v>
      </c>
      <c r="U11" t="str">
        <f t="shared" si="0"/>
        <v>CSXLED Upper Tiered</v>
      </c>
      <c r="V11" t="str">
        <f t="shared" si="1"/>
        <v>04-12 Cincinnati Reds @ Washington NationalsCSXLED Upper Tiered</v>
      </c>
      <c r="W11" t="str">
        <f>CONCATENATE(M11,O11)</f>
        <v>Regular SeasonCSX</v>
      </c>
      <c r="X11" t="str">
        <f>CONCATENATE(M11,P11)</f>
        <v>Regular SeasonLED Upper Tiered</v>
      </c>
      <c r="Y11" t="str">
        <f>CONCATENATE(M11,O11,P11)</f>
        <v>Regular SeasonCSXLED Upper Tiered</v>
      </c>
    </row>
    <row r="12" spans="1:25" x14ac:dyDescent="0.25">
      <c r="A12" s="3">
        <v>338603</v>
      </c>
      <c r="B12" t="s">
        <v>185</v>
      </c>
      <c r="C12" t="s">
        <v>61</v>
      </c>
      <c r="D12" t="s">
        <v>2</v>
      </c>
      <c r="E12" t="s">
        <v>1</v>
      </c>
      <c r="F12" s="5">
        <v>41011</v>
      </c>
      <c r="G12">
        <v>10</v>
      </c>
      <c r="H12">
        <v>60</v>
      </c>
      <c r="I12" s="1">
        <v>6174</v>
      </c>
      <c r="J12" s="1">
        <v>1551.75</v>
      </c>
      <c r="K12">
        <v>25.133624878522799</v>
      </c>
      <c r="L12" s="4">
        <f>VLOOKUP(N12,rates,VLOOKUP(CONCATENATE('[1]Exposure Report'!$B$11,'[1]Exposure Report'!$B$13),rate_lookup_table,4,FALSE),FALSE)</f>
        <v>102.90049999999999</v>
      </c>
      <c r="M12" t="s">
        <v>0</v>
      </c>
      <c r="N12" t="str">
        <f>IF(VLOOKUP(B12,title_rename,2,FALSE)=0,B12,VLOOKUP(B12,title_rename,2,FALSE))</f>
        <v>04-12 Cincinnati Reds @ Washington Nationals</v>
      </c>
      <c r="O12" s="3" t="str">
        <f>LEFT(IF(VLOOKUP(C12,brand_rename,2,FALSE)=0,C12,VLOOKUP(C12,brand_rename,2,FALSE)),LEN(IF(VLOOKUP(C12,brand_rename,2,FALSE)=0,C12,VLOOKUP(C12,brand_rename,2,FALSE)))-6)</f>
        <v>Exxonmobil</v>
      </c>
      <c r="P12" t="str">
        <f>IF(VLOOKUP(D12,location_rename,2,FALSE)=0,D12,VLOOKUP(D12,location_rename,2,FALSE))</f>
        <v>Rotational Field Level Home Plate</v>
      </c>
      <c r="Q12">
        <f>IF($L12=0,0,G12)</f>
        <v>10</v>
      </c>
      <c r="R12">
        <f>IF($L12=0,0,H12)</f>
        <v>60</v>
      </c>
      <c r="S12" s="1">
        <f>R12*L12</f>
        <v>6174.03</v>
      </c>
      <c r="T12" s="1">
        <f>S12*(K12/100)</f>
        <v>1551.7575400874609</v>
      </c>
      <c r="U12" t="str">
        <f t="shared" si="0"/>
        <v>ExxonmobilRotational Field Level Home Plate</v>
      </c>
      <c r="V12" t="str">
        <f t="shared" si="1"/>
        <v>04-12 Cincinnati Reds @ Washington NationalsExxonmobilRotational Field Level Home Plate</v>
      </c>
      <c r="W12" t="str">
        <f>CONCATENATE(M12,O12)</f>
        <v>Regular SeasonExxonmobil</v>
      </c>
      <c r="X12" t="str">
        <f>CONCATENATE(M12,P12)</f>
        <v>Regular SeasonRotational Field Level Home Plate</v>
      </c>
      <c r="Y12" t="str">
        <f>CONCATENATE(M12,O12,P12)</f>
        <v>Regular SeasonExxonmobilRotational Field Level Home Plate</v>
      </c>
    </row>
    <row r="13" spans="1:25" x14ac:dyDescent="0.25">
      <c r="A13" s="3">
        <v>338603</v>
      </c>
      <c r="B13" t="s">
        <v>185</v>
      </c>
      <c r="C13" t="s">
        <v>61</v>
      </c>
      <c r="D13" t="s">
        <v>11</v>
      </c>
      <c r="E13" t="s">
        <v>1</v>
      </c>
      <c r="F13" s="5">
        <v>41011</v>
      </c>
      <c r="G13">
        <v>15</v>
      </c>
      <c r="H13">
        <v>26</v>
      </c>
      <c r="I13" s="1">
        <v>2675.4</v>
      </c>
      <c r="J13" s="1">
        <v>506.14</v>
      </c>
      <c r="K13">
        <v>18.918292591761901</v>
      </c>
      <c r="L13" s="4">
        <f>VLOOKUP(N13,rates,VLOOKUP(CONCATENATE('[1]Exposure Report'!$B$11,'[1]Exposure Report'!$B$13),rate_lookup_table,4,FALSE),FALSE)</f>
        <v>102.90049999999999</v>
      </c>
      <c r="M13" t="s">
        <v>0</v>
      </c>
      <c r="N13" t="str">
        <f>IF(VLOOKUP(B13,title_rename,2,FALSE)=0,B13,VLOOKUP(B13,title_rename,2,FALSE))</f>
        <v>04-12 Cincinnati Reds @ Washington Nationals</v>
      </c>
      <c r="O13" s="3" t="str">
        <f>LEFT(IF(VLOOKUP(C13,brand_rename,2,FALSE)=0,C13,VLOOKUP(C13,brand_rename,2,FALSE)),LEN(IF(VLOOKUP(C13,brand_rename,2,FALSE)=0,C13,VLOOKUP(C13,brand_rename,2,FALSE)))-6)</f>
        <v>Exxonmobil</v>
      </c>
      <c r="P13" t="str">
        <f>IF(VLOOKUP(D13,location_rename,2,FALSE)=0,D13,VLOOKUP(D13,location_rename,2,FALSE))</f>
        <v>Static Outfield Wall</v>
      </c>
      <c r="Q13">
        <f>IF($L13=0,0,G13)</f>
        <v>15</v>
      </c>
      <c r="R13">
        <f>IF($L13=0,0,H13)</f>
        <v>26</v>
      </c>
      <c r="S13" s="1">
        <f>R13*L13</f>
        <v>2675.413</v>
      </c>
      <c r="T13" s="1">
        <f>S13*(K13/100)</f>
        <v>506.14245937803486</v>
      </c>
      <c r="U13" t="str">
        <f t="shared" si="0"/>
        <v>ExxonmobilStatic Outfield Wall</v>
      </c>
      <c r="V13" t="str">
        <f t="shared" si="1"/>
        <v>04-12 Cincinnati Reds @ Washington NationalsExxonmobilStatic Outfield Wall</v>
      </c>
      <c r="W13" t="str">
        <f>CONCATENATE(M13,O13)</f>
        <v>Regular SeasonExxonmobil</v>
      </c>
      <c r="X13" t="str">
        <f>CONCATENATE(M13,P13)</f>
        <v>Regular SeasonStatic Outfield Wall</v>
      </c>
      <c r="Y13" t="str">
        <f>CONCATENATE(M13,O13,P13)</f>
        <v>Regular SeasonExxonmobilStatic Outfield Wall</v>
      </c>
    </row>
    <row r="14" spans="1:25" x14ac:dyDescent="0.25">
      <c r="A14" s="3">
        <v>338603</v>
      </c>
      <c r="B14" t="s">
        <v>185</v>
      </c>
      <c r="C14" t="s">
        <v>60</v>
      </c>
      <c r="D14" t="s">
        <v>34</v>
      </c>
      <c r="E14" t="s">
        <v>1</v>
      </c>
      <c r="F14" s="5">
        <v>41011</v>
      </c>
      <c r="G14">
        <v>6</v>
      </c>
      <c r="H14">
        <v>23</v>
      </c>
      <c r="I14" s="1">
        <v>2366.6999999999998</v>
      </c>
      <c r="J14" s="1">
        <v>460.84</v>
      </c>
      <c r="K14">
        <v>19.471838424810901</v>
      </c>
      <c r="L14" s="4">
        <f>VLOOKUP(N14,rates,VLOOKUP(CONCATENATE('[1]Exposure Report'!$B$11,'[1]Exposure Report'!$B$13),rate_lookup_table,4,FALSE),FALSE)</f>
        <v>102.90049999999999</v>
      </c>
      <c r="M14" t="s">
        <v>0</v>
      </c>
      <c r="N14" t="str">
        <f>IF(VLOOKUP(B14,title_rename,2,FALSE)=0,B14,VLOOKUP(B14,title_rename,2,FALSE))</f>
        <v>04-12 Cincinnati Reds @ Washington Nationals</v>
      </c>
      <c r="O14" s="3" t="str">
        <f>LEFT(IF(VLOOKUP(C14,brand_rename,2,FALSE)=0,C14,VLOOKUP(C14,brand_rename,2,FALSE)),LEN(IF(VLOOKUP(C14,brand_rename,2,FALSE)=0,C14,VLOOKUP(C14,brand_rename,2,FALSE)))-6)</f>
        <v>Frito-Lay</v>
      </c>
      <c r="P14" t="str">
        <f>IF(VLOOKUP(D14,location_rename,2,FALSE)=0,D14,VLOOKUP(D14,location_rename,2,FALSE))</f>
        <v>General Merchandise</v>
      </c>
      <c r="Q14">
        <f>IF($L14=0,0,G14)</f>
        <v>6</v>
      </c>
      <c r="R14">
        <f>IF($L14=0,0,H14)</f>
        <v>23</v>
      </c>
      <c r="S14" s="1">
        <f>R14*L14</f>
        <v>2366.7114999999999</v>
      </c>
      <c r="T14" s="1">
        <f>S14*(K14/100)</f>
        <v>460.8422392614184</v>
      </c>
      <c r="U14" t="str">
        <f t="shared" si="0"/>
        <v>Frito-LayGeneral Merchandise</v>
      </c>
      <c r="V14" t="str">
        <f t="shared" si="1"/>
        <v>04-12 Cincinnati Reds @ Washington NationalsFrito-LayGeneral Merchandise</v>
      </c>
      <c r="W14" t="str">
        <f>CONCATENATE(M14,O14)</f>
        <v>Regular SeasonFrito-Lay</v>
      </c>
      <c r="X14" t="str">
        <f>CONCATENATE(M14,P14)</f>
        <v>Regular SeasonGeneral Merchandise</v>
      </c>
      <c r="Y14" t="str">
        <f>CONCATENATE(M14,O14,P14)</f>
        <v>Regular SeasonFrito-LayGeneral Merchandise</v>
      </c>
    </row>
    <row r="15" spans="1:25" x14ac:dyDescent="0.25">
      <c r="A15" s="3">
        <v>338603</v>
      </c>
      <c r="B15" t="s">
        <v>185</v>
      </c>
      <c r="C15" t="s">
        <v>55</v>
      </c>
      <c r="D15" t="s">
        <v>59</v>
      </c>
      <c r="E15" t="s">
        <v>1</v>
      </c>
      <c r="F15" s="5">
        <v>41011</v>
      </c>
      <c r="G15">
        <v>3</v>
      </c>
      <c r="H15">
        <v>8</v>
      </c>
      <c r="I15" s="1">
        <v>823.2</v>
      </c>
      <c r="J15" s="1">
        <v>223.82</v>
      </c>
      <c r="K15">
        <v>27.189018464528601</v>
      </c>
      <c r="L15" s="4">
        <f>VLOOKUP(N15,rates,VLOOKUP(CONCATENATE('[1]Exposure Report'!$B$11,'[1]Exposure Report'!$B$13),rate_lookup_table,4,FALSE),FALSE)</f>
        <v>102.90049999999999</v>
      </c>
      <c r="M15" t="s">
        <v>0</v>
      </c>
      <c r="N15" t="str">
        <f>IF(VLOOKUP(B15,title_rename,2,FALSE)=0,B15,VLOOKUP(B15,title_rename,2,FALSE))</f>
        <v>04-12 Cincinnati Reds @ Washington Nationals</v>
      </c>
      <c r="O15" s="3" t="str">
        <f>LEFT(IF(VLOOKUP(C15,brand_rename,2,FALSE)=0,C15,VLOOKUP(C15,brand_rename,2,FALSE)),LEN(IF(VLOOKUP(C15,brand_rename,2,FALSE)=0,C15,VLOOKUP(C15,brand_rename,2,FALSE)))-6)</f>
        <v>Gatorade</v>
      </c>
      <c r="P15" t="str">
        <f>IF(VLOOKUP(D15,location_rename,2,FALSE)=0,D15,VLOOKUP(D15,location_rename,2,FALSE))</f>
        <v>Active Cup</v>
      </c>
      <c r="Q15">
        <f>IF($L15=0,0,G15)</f>
        <v>3</v>
      </c>
      <c r="R15">
        <f>IF($L15=0,0,H15)</f>
        <v>8</v>
      </c>
      <c r="S15" s="1">
        <f>R15*L15</f>
        <v>823.20399999999995</v>
      </c>
      <c r="T15" s="1">
        <f>S15*(K15/100)</f>
        <v>223.82108756073802</v>
      </c>
      <c r="U15" t="str">
        <f t="shared" si="0"/>
        <v>GatoradeActive Cup</v>
      </c>
      <c r="V15" t="str">
        <f t="shared" si="1"/>
        <v>04-12 Cincinnati Reds @ Washington NationalsGatoradeActive Cup</v>
      </c>
      <c r="W15" t="str">
        <f>CONCATENATE(M15,O15)</f>
        <v>Regular SeasonGatorade</v>
      </c>
      <c r="X15" t="str">
        <f>CONCATENATE(M15,P15)</f>
        <v>Regular SeasonActive Cup</v>
      </c>
      <c r="Y15" t="str">
        <f>CONCATENATE(M15,O15,P15)</f>
        <v>Regular SeasonGatoradeActive Cup</v>
      </c>
    </row>
    <row r="16" spans="1:25" x14ac:dyDescent="0.25">
      <c r="A16" s="3">
        <v>338603</v>
      </c>
      <c r="B16" t="s">
        <v>185</v>
      </c>
      <c r="C16" t="s">
        <v>55</v>
      </c>
      <c r="D16" t="s">
        <v>189</v>
      </c>
      <c r="E16" t="s">
        <v>1</v>
      </c>
      <c r="F16" s="5">
        <v>41011</v>
      </c>
      <c r="G16">
        <v>1</v>
      </c>
      <c r="H16">
        <v>1</v>
      </c>
      <c r="I16" s="1">
        <v>102.9</v>
      </c>
      <c r="J16" s="1">
        <v>31.37</v>
      </c>
      <c r="K16">
        <v>30.485908649173901</v>
      </c>
      <c r="L16" s="4">
        <f>VLOOKUP(N16,rates,VLOOKUP(CONCATENATE('[1]Exposure Report'!$B$11,'[1]Exposure Report'!$B$13),rate_lookup_table,4,FALSE),FALSE)</f>
        <v>102.90049999999999</v>
      </c>
      <c r="M16" t="s">
        <v>0</v>
      </c>
      <c r="N16" t="str">
        <f>IF(VLOOKUP(B16,title_rename,2,FALSE)=0,B16,VLOOKUP(B16,title_rename,2,FALSE))</f>
        <v>04-12 Cincinnati Reds @ Washington Nationals</v>
      </c>
      <c r="O16" s="3" t="str">
        <f>LEFT(IF(VLOOKUP(C16,brand_rename,2,FALSE)=0,C16,VLOOKUP(C16,brand_rename,2,FALSE)),LEN(IF(VLOOKUP(C16,brand_rename,2,FALSE)=0,C16,VLOOKUP(C16,brand_rename,2,FALSE)))-6)</f>
        <v>Gatorade</v>
      </c>
      <c r="P16" t="str">
        <f>IF(VLOOKUP(D16,location_rename,2,FALSE)=0,D16,VLOOKUP(D16,location_rename,2,FALSE))</f>
        <v>Active Squeeze</v>
      </c>
      <c r="Q16">
        <f>IF($L16=0,0,G16)</f>
        <v>1</v>
      </c>
      <c r="R16">
        <f>IF($L16=0,0,H16)</f>
        <v>1</v>
      </c>
      <c r="S16" s="1">
        <f>R16*L16</f>
        <v>102.90049999999999</v>
      </c>
      <c r="T16" s="1">
        <f>S16*(K16/100)</f>
        <v>31.370152429543186</v>
      </c>
      <c r="U16" t="str">
        <f t="shared" si="0"/>
        <v>GatoradeActive Squeeze</v>
      </c>
      <c r="V16" t="str">
        <f t="shared" si="1"/>
        <v>04-12 Cincinnati Reds @ Washington NationalsGatoradeActive Squeeze</v>
      </c>
      <c r="W16" t="str">
        <f>CONCATENATE(M16,O16)</f>
        <v>Regular SeasonGatorade</v>
      </c>
      <c r="X16" t="str">
        <f>CONCATENATE(M16,P16)</f>
        <v>Regular SeasonActive Squeeze</v>
      </c>
      <c r="Y16" t="str">
        <f>CONCATENATE(M16,O16,P16)</f>
        <v>Regular SeasonGatoradeActive Squeeze</v>
      </c>
    </row>
    <row r="17" spans="1:25" x14ac:dyDescent="0.25">
      <c r="A17" s="3">
        <v>338603</v>
      </c>
      <c r="B17" t="s">
        <v>185</v>
      </c>
      <c r="C17" t="s">
        <v>55</v>
      </c>
      <c r="D17" t="s">
        <v>58</v>
      </c>
      <c r="E17" t="s">
        <v>1</v>
      </c>
      <c r="F17" s="5">
        <v>41011</v>
      </c>
      <c r="G17">
        <v>13</v>
      </c>
      <c r="H17">
        <v>37</v>
      </c>
      <c r="I17" s="1">
        <v>3807.3</v>
      </c>
      <c r="J17" s="1">
        <v>1219.6099999999999</v>
      </c>
      <c r="K17">
        <v>32.033462033462001</v>
      </c>
      <c r="L17" s="4">
        <f>VLOOKUP(N17,rates,VLOOKUP(CONCATENATE('[1]Exposure Report'!$B$11,'[1]Exposure Report'!$B$13),rate_lookup_table,4,FALSE),FALSE)</f>
        <v>102.90049999999999</v>
      </c>
      <c r="M17" t="s">
        <v>0</v>
      </c>
      <c r="N17" t="str">
        <f>IF(VLOOKUP(B17,title_rename,2,FALSE)=0,B17,VLOOKUP(B17,title_rename,2,FALSE))</f>
        <v>04-12 Cincinnati Reds @ Washington Nationals</v>
      </c>
      <c r="O17" s="3" t="str">
        <f>LEFT(IF(VLOOKUP(C17,brand_rename,2,FALSE)=0,C17,VLOOKUP(C17,brand_rename,2,FALSE)),LEN(IF(VLOOKUP(C17,brand_rename,2,FALSE)=0,C17,VLOOKUP(C17,brand_rename,2,FALSE)))-6)</f>
        <v>Gatorade</v>
      </c>
      <c r="P17" t="str">
        <f>IF(VLOOKUP(D17,location_rename,2,FALSE)=0,D17,VLOOKUP(D17,location_rename,2,FALSE))</f>
        <v>Cooler Partial Branded</v>
      </c>
      <c r="Q17">
        <f>IF($L17=0,0,G17)</f>
        <v>13</v>
      </c>
      <c r="R17">
        <f>IF($L17=0,0,H17)</f>
        <v>37</v>
      </c>
      <c r="S17" s="1">
        <f>R17*L17</f>
        <v>3807.3184999999999</v>
      </c>
      <c r="T17" s="1">
        <f>S17*(K17/100)</f>
        <v>1219.615926190475</v>
      </c>
      <c r="U17" t="str">
        <f t="shared" si="0"/>
        <v>GatoradeCooler Partial Branded</v>
      </c>
      <c r="V17" t="str">
        <f t="shared" si="1"/>
        <v>04-12 Cincinnati Reds @ Washington NationalsGatoradeCooler Partial Branded</v>
      </c>
      <c r="W17" t="str">
        <f>CONCATENATE(M17,O17)</f>
        <v>Regular SeasonGatorade</v>
      </c>
      <c r="X17" t="str">
        <f>CONCATENATE(M17,P17)</f>
        <v>Regular SeasonCooler Partial Branded</v>
      </c>
      <c r="Y17" t="str">
        <f>CONCATENATE(M17,O17,P17)</f>
        <v>Regular SeasonGatoradeCooler Partial Branded</v>
      </c>
    </row>
    <row r="18" spans="1:25" x14ac:dyDescent="0.25">
      <c r="A18" s="3">
        <v>338603</v>
      </c>
      <c r="B18" t="s">
        <v>185</v>
      </c>
      <c r="C18" t="s">
        <v>55</v>
      </c>
      <c r="D18" t="s">
        <v>57</v>
      </c>
      <c r="E18" t="s">
        <v>1</v>
      </c>
      <c r="F18" s="5">
        <v>41011</v>
      </c>
      <c r="G18">
        <v>7</v>
      </c>
      <c r="H18">
        <v>11</v>
      </c>
      <c r="I18" s="1">
        <v>1131.9000000000001</v>
      </c>
      <c r="J18" s="1">
        <v>320.58</v>
      </c>
      <c r="K18">
        <v>28.322289954942999</v>
      </c>
      <c r="L18" s="4">
        <f>VLOOKUP(N18,rates,VLOOKUP(CONCATENATE('[1]Exposure Report'!$B$11,'[1]Exposure Report'!$B$13),rate_lookup_table,4,FALSE),FALSE)</f>
        <v>102.90049999999999</v>
      </c>
      <c r="M18" t="s">
        <v>0</v>
      </c>
      <c r="N18" t="str">
        <f>IF(VLOOKUP(B18,title_rename,2,FALSE)=0,B18,VLOOKUP(B18,title_rename,2,FALSE))</f>
        <v>04-12 Cincinnati Reds @ Washington Nationals</v>
      </c>
      <c r="O18" s="3" t="str">
        <f>LEFT(IF(VLOOKUP(C18,brand_rename,2,FALSE)=0,C18,VLOOKUP(C18,brand_rename,2,FALSE)),LEN(IF(VLOOKUP(C18,brand_rename,2,FALSE)=0,C18,VLOOKUP(C18,brand_rename,2,FALSE)))-6)</f>
        <v>Gatorade</v>
      </c>
      <c r="P18" t="str">
        <f>IF(VLOOKUP(D18,location_rename,2,FALSE)=0,D18,VLOOKUP(D18,location_rename,2,FALSE))</f>
        <v>Ice Chest Partial Branded</v>
      </c>
      <c r="Q18">
        <f>IF($L18=0,0,G18)</f>
        <v>7</v>
      </c>
      <c r="R18">
        <f>IF($L18=0,0,H18)</f>
        <v>11</v>
      </c>
      <c r="S18" s="1">
        <f>R18*L18</f>
        <v>1131.9054999999998</v>
      </c>
      <c r="T18" s="1">
        <f>S18*(K18/100)</f>
        <v>320.58155772594728</v>
      </c>
      <c r="U18" t="str">
        <f t="shared" si="0"/>
        <v>GatoradeIce Chest Partial Branded</v>
      </c>
      <c r="V18" t="str">
        <f t="shared" si="1"/>
        <v>04-12 Cincinnati Reds @ Washington NationalsGatoradeIce Chest Partial Branded</v>
      </c>
      <c r="W18" t="str">
        <f>CONCATENATE(M18,O18)</f>
        <v>Regular SeasonGatorade</v>
      </c>
      <c r="X18" t="str">
        <f>CONCATENATE(M18,P18)</f>
        <v>Regular SeasonIce Chest Partial Branded</v>
      </c>
      <c r="Y18" t="str">
        <f>CONCATENATE(M18,O18,P18)</f>
        <v>Regular SeasonGatoradeIce Chest Partial Branded</v>
      </c>
    </row>
    <row r="19" spans="1:25" x14ac:dyDescent="0.25">
      <c r="A19" s="3">
        <v>338603</v>
      </c>
      <c r="B19" t="s">
        <v>185</v>
      </c>
      <c r="C19" t="s">
        <v>55</v>
      </c>
      <c r="D19" t="s">
        <v>56</v>
      </c>
      <c r="E19" t="s">
        <v>1</v>
      </c>
      <c r="F19" s="5">
        <v>41011</v>
      </c>
      <c r="G19">
        <v>2</v>
      </c>
      <c r="H19">
        <v>9</v>
      </c>
      <c r="I19" s="1">
        <v>926.1</v>
      </c>
      <c r="J19" s="1">
        <v>138.55000000000001</v>
      </c>
      <c r="K19">
        <v>14.960587409566999</v>
      </c>
      <c r="L19" s="4">
        <f>VLOOKUP(N19,rates,VLOOKUP(CONCATENATE('[1]Exposure Report'!$B$11,'[1]Exposure Report'!$B$13),rate_lookup_table,4,FALSE),FALSE)</f>
        <v>102.90049999999999</v>
      </c>
      <c r="M19" t="s">
        <v>0</v>
      </c>
      <c r="N19" t="str">
        <f>IF(VLOOKUP(B19,title_rename,2,FALSE)=0,B19,VLOOKUP(B19,title_rename,2,FALSE))</f>
        <v>04-12 Cincinnati Reds @ Washington Nationals</v>
      </c>
      <c r="O19" s="3" t="str">
        <f>LEFT(IF(VLOOKUP(C19,brand_rename,2,FALSE)=0,C19,VLOOKUP(C19,brand_rename,2,FALSE)),LEN(IF(VLOOKUP(C19,brand_rename,2,FALSE)=0,C19,VLOOKUP(C19,brand_rename,2,FALSE)))-6)</f>
        <v>Gatorade</v>
      </c>
      <c r="P19" t="str">
        <f>IF(VLOOKUP(D19,location_rename,2,FALSE)=0,D19,VLOOKUP(D19,location_rename,2,FALSE))</f>
        <v>Passive Cup</v>
      </c>
      <c r="Q19">
        <f>IF($L19=0,0,G19)</f>
        <v>2</v>
      </c>
      <c r="R19">
        <f>IF($L19=0,0,H19)</f>
        <v>9</v>
      </c>
      <c r="S19" s="1">
        <f>R19*L19</f>
        <v>926.10449999999992</v>
      </c>
      <c r="T19" s="1">
        <f>S19*(K19/100)</f>
        <v>138.55067322643342</v>
      </c>
      <c r="U19" t="str">
        <f t="shared" si="0"/>
        <v>GatoradePassive Cup</v>
      </c>
      <c r="V19" t="str">
        <f t="shared" si="1"/>
        <v>04-12 Cincinnati Reds @ Washington NationalsGatoradePassive Cup</v>
      </c>
      <c r="W19" t="str">
        <f>CONCATENATE(M19,O19)</f>
        <v>Regular SeasonGatorade</v>
      </c>
      <c r="X19" t="str">
        <f>CONCATENATE(M19,P19)</f>
        <v>Regular SeasonPassive Cup</v>
      </c>
      <c r="Y19" t="str">
        <f>CONCATENATE(M19,O19,P19)</f>
        <v>Regular SeasonGatoradePassive Cup</v>
      </c>
    </row>
    <row r="20" spans="1:25" x14ac:dyDescent="0.25">
      <c r="A20" s="3">
        <v>338603</v>
      </c>
      <c r="B20" t="s">
        <v>185</v>
      </c>
      <c r="C20" t="s">
        <v>55</v>
      </c>
      <c r="D20" t="s">
        <v>54</v>
      </c>
      <c r="E20" t="s">
        <v>1</v>
      </c>
      <c r="F20" s="5">
        <v>41011</v>
      </c>
      <c r="G20">
        <v>1</v>
      </c>
      <c r="H20">
        <v>1</v>
      </c>
      <c r="I20" s="1">
        <v>102.9</v>
      </c>
      <c r="J20" s="1">
        <v>23.1</v>
      </c>
      <c r="K20">
        <v>22.4489795918367</v>
      </c>
      <c r="L20" s="4">
        <f>VLOOKUP(N20,rates,VLOOKUP(CONCATENATE('[1]Exposure Report'!$B$11,'[1]Exposure Report'!$B$13),rate_lookup_table,4,FALSE),FALSE)</f>
        <v>102.90049999999999</v>
      </c>
      <c r="M20" t="s">
        <v>0</v>
      </c>
      <c r="N20" t="str">
        <f>IF(VLOOKUP(B20,title_rename,2,FALSE)=0,B20,VLOOKUP(B20,title_rename,2,FALSE))</f>
        <v>04-12 Cincinnati Reds @ Washington Nationals</v>
      </c>
      <c r="O20" s="3" t="str">
        <f>LEFT(IF(VLOOKUP(C20,brand_rename,2,FALSE)=0,C20,VLOOKUP(C20,brand_rename,2,FALSE)),LEN(IF(VLOOKUP(C20,brand_rename,2,FALSE)=0,C20,VLOOKUP(C20,brand_rename,2,FALSE)))-6)</f>
        <v>Gatorade</v>
      </c>
      <c r="P20" t="str">
        <f>IF(VLOOKUP(D20,location_rename,2,FALSE)=0,D20,VLOOKUP(D20,location_rename,2,FALSE))</f>
        <v>Passive Product</v>
      </c>
      <c r="Q20">
        <f>IF($L20=0,0,G20)</f>
        <v>1</v>
      </c>
      <c r="R20">
        <f>IF($L20=0,0,H20)</f>
        <v>1</v>
      </c>
      <c r="S20" s="1">
        <f>R20*L20</f>
        <v>102.90049999999999</v>
      </c>
      <c r="T20" s="1">
        <f>S20*(K20/100)</f>
        <v>23.100112244897922</v>
      </c>
      <c r="U20" t="str">
        <f t="shared" si="0"/>
        <v>GatoradePassive Product</v>
      </c>
      <c r="V20" t="str">
        <f t="shared" si="1"/>
        <v>04-12 Cincinnati Reds @ Washington NationalsGatoradePassive Product</v>
      </c>
      <c r="W20" t="str">
        <f>CONCATENATE(M20,O20)</f>
        <v>Regular SeasonGatorade</v>
      </c>
      <c r="X20" t="str">
        <f>CONCATENATE(M20,P20)</f>
        <v>Regular SeasonPassive Product</v>
      </c>
      <c r="Y20" t="str">
        <f>CONCATENATE(M20,O20,P20)</f>
        <v>Regular SeasonGatoradePassive Product</v>
      </c>
    </row>
    <row r="21" spans="1:25" x14ac:dyDescent="0.25">
      <c r="A21" s="3">
        <v>338603</v>
      </c>
      <c r="B21" t="s">
        <v>185</v>
      </c>
      <c r="C21" t="s">
        <v>53</v>
      </c>
      <c r="D21" t="s">
        <v>17</v>
      </c>
      <c r="E21" t="s">
        <v>1</v>
      </c>
      <c r="F21" s="5">
        <v>41011</v>
      </c>
      <c r="G21">
        <v>1</v>
      </c>
      <c r="H21">
        <v>4</v>
      </c>
      <c r="I21" s="1">
        <v>411.6</v>
      </c>
      <c r="J21" s="1">
        <v>97.14</v>
      </c>
      <c r="K21">
        <v>23.600583090379001</v>
      </c>
      <c r="L21" s="4">
        <f>VLOOKUP(N21,rates,VLOOKUP(CONCATENATE('[1]Exposure Report'!$B$11,'[1]Exposure Report'!$B$13),rate_lookup_table,4,FALSE),FALSE)</f>
        <v>102.90049999999999</v>
      </c>
      <c r="M21" t="s">
        <v>0</v>
      </c>
      <c r="N21" t="str">
        <f>IF(VLOOKUP(B21,title_rename,2,FALSE)=0,B21,VLOOKUP(B21,title_rename,2,FALSE))</f>
        <v>04-12 Cincinnati Reds @ Washington Nationals</v>
      </c>
      <c r="O21" s="3" t="str">
        <f>LEFT(IF(VLOOKUP(C21,brand_rename,2,FALSE)=0,C21,VLOOKUP(C21,brand_rename,2,FALSE)),LEN(IF(VLOOKUP(C21,brand_rename,2,FALSE)=0,C21,VLOOKUP(C21,brand_rename,2,FALSE)))-6)</f>
        <v>GEICO</v>
      </c>
      <c r="P21" t="str">
        <f>IF(VLOOKUP(D21,location_rename,2,FALSE)=0,D21,VLOOKUP(D21,location_rename,2,FALSE))</f>
        <v>LED Upper Tiered</v>
      </c>
      <c r="Q21">
        <f>IF($L21=0,0,G21)</f>
        <v>1</v>
      </c>
      <c r="R21">
        <f>IF($L21=0,0,H21)</f>
        <v>4</v>
      </c>
      <c r="S21" s="1">
        <f>R21*L21</f>
        <v>411.60199999999998</v>
      </c>
      <c r="T21" s="1">
        <f>S21*(K21/100)</f>
        <v>97.140472011661771</v>
      </c>
      <c r="U21" t="str">
        <f t="shared" si="0"/>
        <v>GEICOLED Upper Tiered</v>
      </c>
      <c r="V21" t="str">
        <f t="shared" si="1"/>
        <v>04-12 Cincinnati Reds @ Washington NationalsGEICOLED Upper Tiered</v>
      </c>
      <c r="W21" t="str">
        <f>CONCATENATE(M21,O21)</f>
        <v>Regular SeasonGEICO</v>
      </c>
      <c r="X21" t="str">
        <f>CONCATENATE(M21,P21)</f>
        <v>Regular SeasonLED Upper Tiered</v>
      </c>
      <c r="Y21" t="str">
        <f>CONCATENATE(M21,O21,P21)</f>
        <v>Regular SeasonGEICOLED Upper Tiered</v>
      </c>
    </row>
    <row r="22" spans="1:25" x14ac:dyDescent="0.25">
      <c r="A22" s="3">
        <v>338603</v>
      </c>
      <c r="B22" t="s">
        <v>185</v>
      </c>
      <c r="C22" t="s">
        <v>53</v>
      </c>
      <c r="D22" t="s">
        <v>2</v>
      </c>
      <c r="E22" t="s">
        <v>1</v>
      </c>
      <c r="F22" s="5">
        <v>41011</v>
      </c>
      <c r="G22">
        <v>30</v>
      </c>
      <c r="H22">
        <v>186</v>
      </c>
      <c r="I22" s="1">
        <v>19139.400000000001</v>
      </c>
      <c r="J22" s="1">
        <v>4613.6400000000003</v>
      </c>
      <c r="K22">
        <v>24.105457851343299</v>
      </c>
      <c r="L22" s="4">
        <f>VLOOKUP(N22,rates,VLOOKUP(CONCATENATE('[1]Exposure Report'!$B$11,'[1]Exposure Report'!$B$13),rate_lookup_table,4,FALSE),FALSE)</f>
        <v>102.90049999999999</v>
      </c>
      <c r="M22" t="s">
        <v>0</v>
      </c>
      <c r="N22" t="str">
        <f>IF(VLOOKUP(B22,title_rename,2,FALSE)=0,B22,VLOOKUP(B22,title_rename,2,FALSE))</f>
        <v>04-12 Cincinnati Reds @ Washington Nationals</v>
      </c>
      <c r="O22" s="3" t="str">
        <f>LEFT(IF(VLOOKUP(C22,brand_rename,2,FALSE)=0,C22,VLOOKUP(C22,brand_rename,2,FALSE)),LEN(IF(VLOOKUP(C22,brand_rename,2,FALSE)=0,C22,VLOOKUP(C22,brand_rename,2,FALSE)))-6)</f>
        <v>GEICO</v>
      </c>
      <c r="P22" t="str">
        <f>IF(VLOOKUP(D22,location_rename,2,FALSE)=0,D22,VLOOKUP(D22,location_rename,2,FALSE))</f>
        <v>Rotational Field Level Home Plate</v>
      </c>
      <c r="Q22">
        <f>IF($L22=0,0,G22)</f>
        <v>30</v>
      </c>
      <c r="R22">
        <f>IF($L22=0,0,H22)</f>
        <v>186</v>
      </c>
      <c r="S22" s="1">
        <f>R22*L22</f>
        <v>19139.492999999999</v>
      </c>
      <c r="T22" s="1">
        <f>S22*(K22/100)</f>
        <v>4613.6624180758008</v>
      </c>
      <c r="U22" t="str">
        <f t="shared" si="0"/>
        <v>GEICORotational Field Level Home Plate</v>
      </c>
      <c r="V22" t="str">
        <f t="shared" si="1"/>
        <v>04-12 Cincinnati Reds @ Washington NationalsGEICORotational Field Level Home Plate</v>
      </c>
      <c r="W22" t="str">
        <f>CONCATENATE(M22,O22)</f>
        <v>Regular SeasonGEICO</v>
      </c>
      <c r="X22" t="str">
        <f>CONCATENATE(M22,P22)</f>
        <v>Regular SeasonRotational Field Level Home Plate</v>
      </c>
      <c r="Y22" t="str">
        <f>CONCATENATE(M22,O22,P22)</f>
        <v>Regular SeasonGEICORotational Field Level Home Plate</v>
      </c>
    </row>
    <row r="23" spans="1:25" x14ac:dyDescent="0.25">
      <c r="A23" s="3">
        <v>338603</v>
      </c>
      <c r="B23" t="s">
        <v>185</v>
      </c>
      <c r="C23" t="s">
        <v>53</v>
      </c>
      <c r="D23" t="s">
        <v>11</v>
      </c>
      <c r="E23" t="s">
        <v>1</v>
      </c>
      <c r="F23" s="5">
        <v>41011</v>
      </c>
      <c r="G23">
        <v>69</v>
      </c>
      <c r="H23">
        <v>255</v>
      </c>
      <c r="I23" s="1">
        <v>26239.5</v>
      </c>
      <c r="J23" s="1">
        <v>3602.72</v>
      </c>
      <c r="K23">
        <v>13.730139674917501</v>
      </c>
      <c r="L23" s="4">
        <f>VLOOKUP(N23,rates,VLOOKUP(CONCATENATE('[1]Exposure Report'!$B$11,'[1]Exposure Report'!$B$13),rate_lookup_table,4,FALSE),FALSE)</f>
        <v>102.90049999999999</v>
      </c>
      <c r="M23" t="s">
        <v>0</v>
      </c>
      <c r="N23" t="str">
        <f>IF(VLOOKUP(B23,title_rename,2,FALSE)=0,B23,VLOOKUP(B23,title_rename,2,FALSE))</f>
        <v>04-12 Cincinnati Reds @ Washington Nationals</v>
      </c>
      <c r="O23" s="3" t="str">
        <f>LEFT(IF(VLOOKUP(C23,brand_rename,2,FALSE)=0,C23,VLOOKUP(C23,brand_rename,2,FALSE)),LEN(IF(VLOOKUP(C23,brand_rename,2,FALSE)=0,C23,VLOOKUP(C23,brand_rename,2,FALSE)))-6)</f>
        <v>GEICO</v>
      </c>
      <c r="P23" t="str">
        <f>IF(VLOOKUP(D23,location_rename,2,FALSE)=0,D23,VLOOKUP(D23,location_rename,2,FALSE))</f>
        <v>Static Outfield Wall</v>
      </c>
      <c r="Q23">
        <f>IF($L23=0,0,G23)</f>
        <v>69</v>
      </c>
      <c r="R23">
        <f>IF($L23=0,0,H23)</f>
        <v>255</v>
      </c>
      <c r="S23" s="1">
        <f>R23*L23</f>
        <v>26239.627499999999</v>
      </c>
      <c r="T23" s="1">
        <f>S23*(K23/100)</f>
        <v>3602.7375059280635</v>
      </c>
      <c r="U23" t="str">
        <f t="shared" si="0"/>
        <v>GEICOStatic Outfield Wall</v>
      </c>
      <c r="V23" t="str">
        <f t="shared" si="1"/>
        <v>04-12 Cincinnati Reds @ Washington NationalsGEICOStatic Outfield Wall</v>
      </c>
      <c r="W23" t="str">
        <f>CONCATENATE(M23,O23)</f>
        <v>Regular SeasonGEICO</v>
      </c>
      <c r="X23" t="str">
        <f>CONCATENATE(M23,P23)</f>
        <v>Regular SeasonStatic Outfield Wall</v>
      </c>
      <c r="Y23" t="str">
        <f>CONCATENATE(M23,O23,P23)</f>
        <v>Regular SeasonGEICOStatic Outfield Wall</v>
      </c>
    </row>
    <row r="24" spans="1:25" x14ac:dyDescent="0.25">
      <c r="A24" s="3">
        <v>338603</v>
      </c>
      <c r="B24" t="s">
        <v>185</v>
      </c>
      <c r="C24" t="s">
        <v>52</v>
      </c>
      <c r="D24" t="s">
        <v>2</v>
      </c>
      <c r="E24" t="s">
        <v>1</v>
      </c>
      <c r="F24" s="5">
        <v>41011</v>
      </c>
      <c r="G24">
        <v>9</v>
      </c>
      <c r="H24">
        <v>81</v>
      </c>
      <c r="I24" s="1">
        <v>8334.9</v>
      </c>
      <c r="J24" s="1">
        <v>1977.03</v>
      </c>
      <c r="K24">
        <v>23.719900658676099</v>
      </c>
      <c r="L24" s="4">
        <f>VLOOKUP(N24,rates,VLOOKUP(CONCATENATE('[1]Exposure Report'!$B$11,'[1]Exposure Report'!$B$13),rate_lookup_table,4,FALSE),FALSE)</f>
        <v>102.90049999999999</v>
      </c>
      <c r="M24" t="s">
        <v>0</v>
      </c>
      <c r="N24" t="str">
        <f>IF(VLOOKUP(B24,title_rename,2,FALSE)=0,B24,VLOOKUP(B24,title_rename,2,FALSE))</f>
        <v>04-12 Cincinnati Reds @ Washington Nationals</v>
      </c>
      <c r="O24" s="3" t="str">
        <f>LEFT(IF(VLOOKUP(C24,brand_rename,2,FALSE)=0,C24,VLOOKUP(C24,brand_rename,2,FALSE)),LEN(IF(VLOOKUP(C24,brand_rename,2,FALSE)=0,C24,VLOOKUP(C24,brand_rename,2,FALSE)))-6)</f>
        <v>Hankook Tire</v>
      </c>
      <c r="P24" t="str">
        <f>IF(VLOOKUP(D24,location_rename,2,FALSE)=0,D24,VLOOKUP(D24,location_rename,2,FALSE))</f>
        <v>Rotational Field Level Home Plate</v>
      </c>
      <c r="Q24">
        <f>IF($L24=0,0,G24)</f>
        <v>9</v>
      </c>
      <c r="R24">
        <f>IF($L24=0,0,H24)</f>
        <v>81</v>
      </c>
      <c r="S24" s="1">
        <f>R24*L24</f>
        <v>8334.9404999999988</v>
      </c>
      <c r="T24" s="1">
        <f>S24*(K24/100)</f>
        <v>1977.0396065597606</v>
      </c>
      <c r="U24" t="str">
        <f t="shared" si="0"/>
        <v>Hankook TireRotational Field Level Home Plate</v>
      </c>
      <c r="V24" t="str">
        <f t="shared" si="1"/>
        <v>04-12 Cincinnati Reds @ Washington NationalsHankook TireRotational Field Level Home Plate</v>
      </c>
      <c r="W24" t="str">
        <f>CONCATENATE(M24,O24)</f>
        <v>Regular SeasonHankook Tire</v>
      </c>
      <c r="X24" t="str">
        <f>CONCATENATE(M24,P24)</f>
        <v>Regular SeasonRotational Field Level Home Plate</v>
      </c>
      <c r="Y24" t="str">
        <f>CONCATENATE(M24,O24,P24)</f>
        <v>Regular SeasonHankook TireRotational Field Level Home Plate</v>
      </c>
    </row>
    <row r="25" spans="1:25" x14ac:dyDescent="0.25">
      <c r="A25" s="3">
        <v>338603</v>
      </c>
      <c r="B25" t="s">
        <v>185</v>
      </c>
      <c r="C25" t="s">
        <v>51</v>
      </c>
      <c r="D25" t="s">
        <v>9</v>
      </c>
      <c r="E25" t="s">
        <v>1</v>
      </c>
      <c r="F25" s="5">
        <v>41011</v>
      </c>
      <c r="G25">
        <v>11</v>
      </c>
      <c r="H25">
        <v>20</v>
      </c>
      <c r="I25" s="1">
        <v>2058</v>
      </c>
      <c r="J25" s="1">
        <v>487.08</v>
      </c>
      <c r="K25">
        <v>23.667638483965</v>
      </c>
      <c r="L25" s="4">
        <f>VLOOKUP(N25,rates,VLOOKUP(CONCATENATE('[1]Exposure Report'!$B$11,'[1]Exposure Report'!$B$13),rate_lookup_table,4,FALSE),FALSE)</f>
        <v>102.90049999999999</v>
      </c>
      <c r="M25" t="s">
        <v>0</v>
      </c>
      <c r="N25" t="str">
        <f>IF(VLOOKUP(B25,title_rename,2,FALSE)=0,B25,VLOOKUP(B25,title_rename,2,FALSE))</f>
        <v>04-12 Cincinnati Reds @ Washington Nationals</v>
      </c>
      <c r="O25" s="3" t="str">
        <f>LEFT(IF(VLOOKUP(C25,brand_rename,2,FALSE)=0,C25,VLOOKUP(C25,brand_rename,2,FALSE)),LEN(IF(VLOOKUP(C25,brand_rename,2,FALSE)=0,C25,VLOOKUP(C25,brand_rename,2,FALSE)))-6)</f>
        <v>Harris Teeter</v>
      </c>
      <c r="P25" t="str">
        <f>IF(VLOOKUP(D25,location_rename,2,FALSE)=0,D25,VLOOKUP(D25,location_rename,2,FALSE))</f>
        <v>Static Upper Billboard</v>
      </c>
      <c r="Q25">
        <f>IF($L25=0,0,G25)</f>
        <v>11</v>
      </c>
      <c r="R25">
        <f>IF($L25=0,0,H25)</f>
        <v>20</v>
      </c>
      <c r="S25" s="1">
        <f>R25*L25</f>
        <v>2058.0099999999998</v>
      </c>
      <c r="T25" s="1">
        <f>S25*(K25/100)</f>
        <v>487.08236676384803</v>
      </c>
      <c r="U25" t="str">
        <f t="shared" si="0"/>
        <v>Harris TeeterStatic Upper Billboard</v>
      </c>
      <c r="V25" t="str">
        <f t="shared" si="1"/>
        <v>04-12 Cincinnati Reds @ Washington NationalsHarris TeeterStatic Upper Billboard</v>
      </c>
      <c r="W25" t="str">
        <f>CONCATENATE(M25,O25)</f>
        <v>Regular SeasonHarris Teeter</v>
      </c>
      <c r="X25" t="str">
        <f>CONCATENATE(M25,P25)</f>
        <v>Regular SeasonStatic Upper Billboard</v>
      </c>
      <c r="Y25" t="str">
        <f>CONCATENATE(M25,O25,P25)</f>
        <v>Regular SeasonHarris TeeterStatic Upper Billboard</v>
      </c>
    </row>
    <row r="26" spans="1:25" x14ac:dyDescent="0.25">
      <c r="A26" s="3">
        <v>338603</v>
      </c>
      <c r="B26" t="s">
        <v>185</v>
      </c>
      <c r="C26" t="s">
        <v>50</v>
      </c>
      <c r="D26" t="s">
        <v>19</v>
      </c>
      <c r="E26" t="s">
        <v>1</v>
      </c>
      <c r="F26" s="5">
        <v>41011</v>
      </c>
      <c r="G26">
        <v>3</v>
      </c>
      <c r="H26">
        <v>7</v>
      </c>
      <c r="I26" s="1">
        <v>720.3</v>
      </c>
      <c r="J26" s="1">
        <v>206.46</v>
      </c>
      <c r="K26">
        <v>28.663057059558501</v>
      </c>
      <c r="L26" s="4">
        <f>VLOOKUP(N26,rates,VLOOKUP(CONCATENATE('[1]Exposure Report'!$B$11,'[1]Exposure Report'!$B$13),rate_lookup_table,4,FALSE),FALSE)</f>
        <v>102.90049999999999</v>
      </c>
      <c r="M26" t="s">
        <v>0</v>
      </c>
      <c r="N26" t="str">
        <f>IF(VLOOKUP(B26,title_rename,2,FALSE)=0,B26,VLOOKUP(B26,title_rename,2,FALSE))</f>
        <v>04-12 Cincinnati Reds @ Washington Nationals</v>
      </c>
      <c r="O26" s="3" t="str">
        <f>LEFT(IF(VLOOKUP(C26,brand_rename,2,FALSE)=0,C26,VLOOKUP(C26,brand_rename,2,FALSE)),LEN(IF(VLOOKUP(C26,brand_rename,2,FALSE)=0,C26,VLOOKUP(C26,brand_rename,2,FALSE)))-6)</f>
        <v>JK Moving and Storage Inc</v>
      </c>
      <c r="P26" t="str">
        <f>IF(VLOOKUP(D26,location_rename,2,FALSE)=0,D26,VLOOKUP(D26,location_rename,2,FALSE))</f>
        <v>LED Outfield Wall</v>
      </c>
      <c r="Q26">
        <f>IF($L26=0,0,G26)</f>
        <v>3</v>
      </c>
      <c r="R26">
        <f>IF($L26=0,0,H26)</f>
        <v>7</v>
      </c>
      <c r="S26" s="1">
        <f>R26*L26</f>
        <v>720.30349999999999</v>
      </c>
      <c r="T26" s="1">
        <f>S26*(K26/100)</f>
        <v>206.46100320699696</v>
      </c>
      <c r="U26" t="str">
        <f t="shared" si="0"/>
        <v>JK Moving and Storage IncLED Outfield Wall</v>
      </c>
      <c r="V26" t="str">
        <f t="shared" si="1"/>
        <v>04-12 Cincinnati Reds @ Washington NationalsJK Moving and Storage IncLED Outfield Wall</v>
      </c>
      <c r="W26" t="str">
        <f>CONCATENATE(M26,O26)</f>
        <v>Regular SeasonJK Moving and Storage Inc</v>
      </c>
      <c r="X26" t="str">
        <f>CONCATENATE(M26,P26)</f>
        <v>Regular SeasonLED Outfield Wall</v>
      </c>
      <c r="Y26" t="str">
        <f>CONCATENATE(M26,O26,P26)</f>
        <v>Regular SeasonJK Moving and Storage IncLED Outfield Wall</v>
      </c>
    </row>
    <row r="27" spans="1:25" x14ac:dyDescent="0.25">
      <c r="A27" s="3">
        <v>338603</v>
      </c>
      <c r="B27" t="s">
        <v>185</v>
      </c>
      <c r="C27" t="s">
        <v>49</v>
      </c>
      <c r="D27" t="s">
        <v>7</v>
      </c>
      <c r="E27" t="s">
        <v>1</v>
      </c>
      <c r="F27" s="5">
        <v>41011</v>
      </c>
      <c r="G27">
        <v>413</v>
      </c>
      <c r="H27">
        <v>3159</v>
      </c>
      <c r="I27" s="1">
        <v>325061.09999999998</v>
      </c>
      <c r="J27" s="1">
        <v>53043.88</v>
      </c>
      <c r="K27">
        <v>16.318126038458601</v>
      </c>
      <c r="L27" s="4">
        <f>VLOOKUP(N27,rates,VLOOKUP(CONCATENATE('[1]Exposure Report'!$B$11,'[1]Exposure Report'!$B$13),rate_lookup_table,4,FALSE),FALSE)</f>
        <v>102.90049999999999</v>
      </c>
      <c r="M27" t="s">
        <v>0</v>
      </c>
      <c r="N27" t="str">
        <f>IF(VLOOKUP(B27,title_rename,2,FALSE)=0,B27,VLOOKUP(B27,title_rename,2,FALSE))</f>
        <v>04-12 Cincinnati Reds @ Washington Nationals</v>
      </c>
      <c r="O27" s="3" t="str">
        <f>LEFT(IF(VLOOKUP(C27,brand_rename,2,FALSE)=0,C27,VLOOKUP(C27,brand_rename,2,FALSE)),LEN(IF(VLOOKUP(C27,brand_rename,2,FALSE)=0,C27,VLOOKUP(C27,brand_rename,2,FALSE)))-6)</f>
        <v>Lexus</v>
      </c>
      <c r="P27" t="str">
        <f>IF(VLOOKUP(D27,location_rename,2,FALSE)=0,D27,VLOOKUP(D27,location_rename,2,FALSE))</f>
        <v>Static Upper Home Plate</v>
      </c>
      <c r="Q27">
        <f>IF($L27=0,0,G27)</f>
        <v>413</v>
      </c>
      <c r="R27">
        <f>IF($L27=0,0,H27)</f>
        <v>3159</v>
      </c>
      <c r="S27" s="1">
        <f>R27*L27</f>
        <v>325062.67949999997</v>
      </c>
      <c r="T27" s="1">
        <f>S27*(K27/100)</f>
        <v>53044.137744800726</v>
      </c>
      <c r="U27" t="str">
        <f t="shared" si="0"/>
        <v>LexusStatic Upper Home Plate</v>
      </c>
      <c r="V27" t="str">
        <f t="shared" si="1"/>
        <v>04-12 Cincinnati Reds @ Washington NationalsLexusStatic Upper Home Plate</v>
      </c>
      <c r="W27" t="str">
        <f>CONCATENATE(M27,O27)</f>
        <v>Regular SeasonLexus</v>
      </c>
      <c r="X27" t="str">
        <f>CONCATENATE(M27,P27)</f>
        <v>Regular SeasonStatic Upper Home Plate</v>
      </c>
      <c r="Y27" t="str">
        <f>CONCATENATE(M27,O27,P27)</f>
        <v>Regular SeasonLexusStatic Upper Home Plate</v>
      </c>
    </row>
    <row r="28" spans="1:25" x14ac:dyDescent="0.25">
      <c r="A28" s="3">
        <v>338603</v>
      </c>
      <c r="B28" t="s">
        <v>185</v>
      </c>
      <c r="C28" t="s">
        <v>82</v>
      </c>
      <c r="D28" t="s">
        <v>19</v>
      </c>
      <c r="E28" t="s">
        <v>1</v>
      </c>
      <c r="F28" s="5">
        <v>41011</v>
      </c>
      <c r="G28">
        <v>1</v>
      </c>
      <c r="H28">
        <v>4</v>
      </c>
      <c r="I28" s="1">
        <v>411.6</v>
      </c>
      <c r="J28" s="1">
        <v>157.31</v>
      </c>
      <c r="K28">
        <v>38.2191448007774</v>
      </c>
      <c r="L28" s="4">
        <f>VLOOKUP(N28,rates,VLOOKUP(CONCATENATE('[1]Exposure Report'!$B$11,'[1]Exposure Report'!$B$13),rate_lookup_table,4,FALSE),FALSE)</f>
        <v>102.90049999999999</v>
      </c>
      <c r="M28" t="s">
        <v>0</v>
      </c>
      <c r="N28" t="str">
        <f>IF(VLOOKUP(B28,title_rename,2,FALSE)=0,B28,VLOOKUP(B28,title_rename,2,FALSE))</f>
        <v>04-12 Cincinnati Reds @ Washington Nationals</v>
      </c>
      <c r="O28" s="3" t="str">
        <f>LEFT(IF(VLOOKUP(C28,brand_rename,2,FALSE)=0,C28,VLOOKUP(C28,brand_rename,2,FALSE)),LEN(IF(VLOOKUP(C28,brand_rename,2,FALSE)=0,C28,VLOOKUP(C28,brand_rename,2,FALSE)))-6)</f>
        <v>Majestic</v>
      </c>
      <c r="P28" t="str">
        <f>IF(VLOOKUP(D28,location_rename,2,FALSE)=0,D28,VLOOKUP(D28,location_rename,2,FALSE))</f>
        <v>LED Outfield Wall</v>
      </c>
      <c r="Q28">
        <f>IF($L28=0,0,G28)</f>
        <v>1</v>
      </c>
      <c r="R28">
        <f>IF($L28=0,0,H28)</f>
        <v>4</v>
      </c>
      <c r="S28" s="1">
        <f>R28*L28</f>
        <v>411.60199999999998</v>
      </c>
      <c r="T28" s="1">
        <f>S28*(K28/100)</f>
        <v>157.31076438289577</v>
      </c>
      <c r="U28" t="str">
        <f t="shared" si="0"/>
        <v>MajesticLED Outfield Wall</v>
      </c>
      <c r="V28" t="str">
        <f t="shared" si="1"/>
        <v>04-12 Cincinnati Reds @ Washington NationalsMajesticLED Outfield Wall</v>
      </c>
      <c r="W28" t="str">
        <f>CONCATENATE(M28,O28)</f>
        <v>Regular SeasonMajestic</v>
      </c>
      <c r="X28" t="str">
        <f>CONCATENATE(M28,P28)</f>
        <v>Regular SeasonLED Outfield Wall</v>
      </c>
      <c r="Y28" t="str">
        <f>CONCATENATE(M28,O28,P28)</f>
        <v>Regular SeasonMajesticLED Outfield Wall</v>
      </c>
    </row>
    <row r="29" spans="1:25" x14ac:dyDescent="0.25">
      <c r="A29" s="3">
        <v>338603</v>
      </c>
      <c r="B29" t="s">
        <v>185</v>
      </c>
      <c r="C29" t="s">
        <v>47</v>
      </c>
      <c r="D29" t="s">
        <v>2</v>
      </c>
      <c r="E29" t="s">
        <v>1</v>
      </c>
      <c r="F29" s="5">
        <v>41011</v>
      </c>
      <c r="G29">
        <v>19</v>
      </c>
      <c r="H29">
        <v>109</v>
      </c>
      <c r="I29" s="1">
        <v>11216.1</v>
      </c>
      <c r="J29" s="1">
        <v>2891.48</v>
      </c>
      <c r="K29">
        <v>25.779727356211101</v>
      </c>
      <c r="L29" s="4">
        <f>VLOOKUP(N29,rates,VLOOKUP(CONCATENATE('[1]Exposure Report'!$B$11,'[1]Exposure Report'!$B$13),rate_lookup_table,4,FALSE),FALSE)</f>
        <v>102.90049999999999</v>
      </c>
      <c r="M29" t="s">
        <v>0</v>
      </c>
      <c r="N29" t="str">
        <f>IF(VLOOKUP(B29,title_rename,2,FALSE)=0,B29,VLOOKUP(B29,title_rename,2,FALSE))</f>
        <v>04-12 Cincinnati Reds @ Washington Nationals</v>
      </c>
      <c r="O29" s="3" t="str">
        <f>LEFT(IF(VLOOKUP(C29,brand_rename,2,FALSE)=0,C29,VLOOKUP(C29,brand_rename,2,FALSE)),LEN(IF(VLOOKUP(C29,brand_rename,2,FALSE)=0,C29,VLOOKUP(C29,brand_rename,2,FALSE)))-6)</f>
        <v>Maxxis Tires</v>
      </c>
      <c r="P29" t="str">
        <f>IF(VLOOKUP(D29,location_rename,2,FALSE)=0,D29,VLOOKUP(D29,location_rename,2,FALSE))</f>
        <v>Rotational Field Level Home Plate</v>
      </c>
      <c r="Q29">
        <f>IF($L29=0,0,G29)</f>
        <v>19</v>
      </c>
      <c r="R29">
        <f>IF($L29=0,0,H29)</f>
        <v>109</v>
      </c>
      <c r="S29" s="1">
        <f>R29*L29</f>
        <v>11216.154499999999</v>
      </c>
      <c r="T29" s="1">
        <f>S29*(K29/100)</f>
        <v>2891.4940499514023</v>
      </c>
      <c r="U29" t="str">
        <f t="shared" si="0"/>
        <v>Maxxis TiresRotational Field Level Home Plate</v>
      </c>
      <c r="V29" t="str">
        <f t="shared" si="1"/>
        <v>04-12 Cincinnati Reds @ Washington NationalsMaxxis TiresRotational Field Level Home Plate</v>
      </c>
      <c r="W29" t="str">
        <f>CONCATENATE(M29,O29)</f>
        <v>Regular SeasonMaxxis Tires</v>
      </c>
      <c r="X29" t="str">
        <f>CONCATENATE(M29,P29)</f>
        <v>Regular SeasonRotational Field Level Home Plate</v>
      </c>
      <c r="Y29" t="str">
        <f>CONCATENATE(M29,O29,P29)</f>
        <v>Regular SeasonMaxxis TiresRotational Field Level Home Plate</v>
      </c>
    </row>
    <row r="30" spans="1:25" x14ac:dyDescent="0.25">
      <c r="A30" s="3">
        <v>338603</v>
      </c>
      <c r="B30" t="s">
        <v>185</v>
      </c>
      <c r="C30" t="s">
        <v>44</v>
      </c>
      <c r="D30" t="s">
        <v>6</v>
      </c>
      <c r="E30" t="s">
        <v>1</v>
      </c>
      <c r="F30" s="5">
        <v>41011</v>
      </c>
      <c r="G30">
        <v>1</v>
      </c>
      <c r="H30">
        <v>11</v>
      </c>
      <c r="I30" s="1">
        <v>1131.9000000000001</v>
      </c>
      <c r="J30" s="1">
        <v>231.02</v>
      </c>
      <c r="K30">
        <v>20.4099302058485</v>
      </c>
      <c r="L30" s="4">
        <f>VLOOKUP(N30,rates,VLOOKUP(CONCATENATE('[1]Exposure Report'!$B$11,'[1]Exposure Report'!$B$13),rate_lookup_table,4,FALSE),FALSE)</f>
        <v>102.90049999999999</v>
      </c>
      <c r="M30" t="s">
        <v>0</v>
      </c>
      <c r="N30" t="str">
        <f>IF(VLOOKUP(B30,title_rename,2,FALSE)=0,B30,VLOOKUP(B30,title_rename,2,FALSE))</f>
        <v>04-12 Cincinnati Reds @ Washington Nationals</v>
      </c>
      <c r="O30" s="3" t="str">
        <f>LEFT(IF(VLOOKUP(C30,brand_rename,2,FALSE)=0,C30,VLOOKUP(C30,brand_rename,2,FALSE)),LEN(IF(VLOOKUP(C30,brand_rename,2,FALSE)=0,C30,VLOOKUP(C30,brand_rename,2,FALSE)))-6)</f>
        <v>Miller Lite</v>
      </c>
      <c r="P30" t="str">
        <f>IF(VLOOKUP(D30,location_rename,2,FALSE)=0,D30,VLOOKUP(D30,location_rename,2,FALSE))</f>
        <v>Rotational Field Level Foul Ball Line</v>
      </c>
      <c r="Q30">
        <f>IF($L30=0,0,G30)</f>
        <v>1</v>
      </c>
      <c r="R30">
        <f>IF($L30=0,0,H30)</f>
        <v>11</v>
      </c>
      <c r="S30" s="1">
        <f>R30*L30</f>
        <v>1131.9054999999998</v>
      </c>
      <c r="T30" s="1">
        <f>S30*(K30/100)</f>
        <v>231.02112254616046</v>
      </c>
      <c r="U30" t="str">
        <f t="shared" si="0"/>
        <v>Miller LiteRotational Field Level Foul Ball Line</v>
      </c>
      <c r="V30" t="str">
        <f t="shared" si="1"/>
        <v>04-12 Cincinnati Reds @ Washington NationalsMiller LiteRotational Field Level Foul Ball Line</v>
      </c>
      <c r="W30" t="str">
        <f>CONCATENATE(M30,O30)</f>
        <v>Regular SeasonMiller Lite</v>
      </c>
      <c r="X30" t="str">
        <f>CONCATENATE(M30,P30)</f>
        <v>Regular SeasonRotational Field Level Foul Ball Line</v>
      </c>
      <c r="Y30" t="str">
        <f>CONCATENATE(M30,O30,P30)</f>
        <v>Regular SeasonMiller LiteRotational Field Level Foul Ball Line</v>
      </c>
    </row>
    <row r="31" spans="1:25" x14ac:dyDescent="0.25">
      <c r="A31" s="3">
        <v>338603</v>
      </c>
      <c r="B31" t="s">
        <v>185</v>
      </c>
      <c r="C31" t="s">
        <v>44</v>
      </c>
      <c r="D31" t="s">
        <v>2</v>
      </c>
      <c r="E31" t="s">
        <v>1</v>
      </c>
      <c r="F31" s="5">
        <v>41011</v>
      </c>
      <c r="G31">
        <v>39</v>
      </c>
      <c r="H31">
        <v>255</v>
      </c>
      <c r="I31" s="1">
        <v>26239.5</v>
      </c>
      <c r="J31" s="1">
        <v>6415.08</v>
      </c>
      <c r="K31">
        <v>24.4481792717086</v>
      </c>
      <c r="L31" s="4">
        <f>VLOOKUP(N31,rates,VLOOKUP(CONCATENATE('[1]Exposure Report'!$B$11,'[1]Exposure Report'!$B$13),rate_lookup_table,4,FALSE),FALSE)</f>
        <v>102.90049999999999</v>
      </c>
      <c r="M31" t="s">
        <v>0</v>
      </c>
      <c r="N31" t="str">
        <f>IF(VLOOKUP(B31,title_rename,2,FALSE)=0,B31,VLOOKUP(B31,title_rename,2,FALSE))</f>
        <v>04-12 Cincinnati Reds @ Washington Nationals</v>
      </c>
      <c r="O31" s="3" t="str">
        <f>LEFT(IF(VLOOKUP(C31,brand_rename,2,FALSE)=0,C31,VLOOKUP(C31,brand_rename,2,FALSE)),LEN(IF(VLOOKUP(C31,brand_rename,2,FALSE)=0,C31,VLOOKUP(C31,brand_rename,2,FALSE)))-6)</f>
        <v>Miller Lite</v>
      </c>
      <c r="P31" t="str">
        <f>IF(VLOOKUP(D31,location_rename,2,FALSE)=0,D31,VLOOKUP(D31,location_rename,2,FALSE))</f>
        <v>Rotational Field Level Home Plate</v>
      </c>
      <c r="Q31">
        <f>IF($L31=0,0,G31)</f>
        <v>39</v>
      </c>
      <c r="R31">
        <f>IF($L31=0,0,H31)</f>
        <v>255</v>
      </c>
      <c r="S31" s="1">
        <f>R31*L31</f>
        <v>26239.627499999999</v>
      </c>
      <c r="T31" s="1">
        <f>S31*(K31/100)</f>
        <v>6415.1111714285489</v>
      </c>
      <c r="U31" t="str">
        <f t="shared" si="0"/>
        <v>Miller LiteRotational Field Level Home Plate</v>
      </c>
      <c r="V31" t="str">
        <f t="shared" si="1"/>
        <v>04-12 Cincinnati Reds @ Washington NationalsMiller LiteRotational Field Level Home Plate</v>
      </c>
      <c r="W31" t="str">
        <f>CONCATENATE(M31,O31)</f>
        <v>Regular SeasonMiller Lite</v>
      </c>
      <c r="X31" t="str">
        <f>CONCATENATE(M31,P31)</f>
        <v>Regular SeasonRotational Field Level Home Plate</v>
      </c>
      <c r="Y31" t="str">
        <f>CONCATENATE(M31,O31,P31)</f>
        <v>Regular SeasonMiller LiteRotational Field Level Home Plate</v>
      </c>
    </row>
    <row r="32" spans="1:25" x14ac:dyDescent="0.25">
      <c r="A32" s="3">
        <v>338603</v>
      </c>
      <c r="B32" t="s">
        <v>185</v>
      </c>
      <c r="C32" t="s">
        <v>44</v>
      </c>
      <c r="D32" t="s">
        <v>45</v>
      </c>
      <c r="E32" t="s">
        <v>1</v>
      </c>
      <c r="F32" s="5">
        <v>41011</v>
      </c>
      <c r="G32">
        <v>3</v>
      </c>
      <c r="H32">
        <v>14</v>
      </c>
      <c r="I32" s="1">
        <v>1440.6</v>
      </c>
      <c r="J32" s="1">
        <v>347.4</v>
      </c>
      <c r="K32">
        <v>24.1149521032902</v>
      </c>
      <c r="L32" s="4">
        <f>VLOOKUP(N32,rates,VLOOKUP(CONCATENATE('[1]Exposure Report'!$B$11,'[1]Exposure Report'!$B$13),rate_lookup_table,4,FALSE),FALSE)</f>
        <v>102.90049999999999</v>
      </c>
      <c r="M32" t="s">
        <v>0</v>
      </c>
      <c r="N32" t="str">
        <f>IF(VLOOKUP(B32,title_rename,2,FALSE)=0,B32,VLOOKUP(B32,title_rename,2,FALSE))</f>
        <v>04-12 Cincinnati Reds @ Washington Nationals</v>
      </c>
      <c r="O32" s="3" t="str">
        <f>LEFT(IF(VLOOKUP(C32,brand_rename,2,FALSE)=0,C32,VLOOKUP(C32,brand_rename,2,FALSE)),LEN(IF(VLOOKUP(C32,brand_rename,2,FALSE)=0,C32,VLOOKUP(C32,brand_rename,2,FALSE)))-6)</f>
        <v>Miller Lite</v>
      </c>
      <c r="P32" t="str">
        <f>IF(VLOOKUP(D32,location_rename,2,FALSE)=0,D32,VLOOKUP(D32,location_rename,2,FALSE))</f>
        <v>Static Field Level Foul Ball Line</v>
      </c>
      <c r="Q32">
        <f>IF($L32=0,0,G32)</f>
        <v>3</v>
      </c>
      <c r="R32">
        <f>IF($L32=0,0,H32)</f>
        <v>14</v>
      </c>
      <c r="S32" s="1">
        <f>R32*L32</f>
        <v>1440.607</v>
      </c>
      <c r="T32" s="1">
        <f>S32*(K32/100)</f>
        <v>347.40168804664586</v>
      </c>
      <c r="U32" t="str">
        <f t="shared" si="0"/>
        <v>Miller LiteStatic Field Level Foul Ball Line</v>
      </c>
      <c r="V32" t="str">
        <f t="shared" si="1"/>
        <v>04-12 Cincinnati Reds @ Washington NationalsMiller LiteStatic Field Level Foul Ball Line</v>
      </c>
      <c r="W32" t="str">
        <f>CONCATENATE(M32,O32)</f>
        <v>Regular SeasonMiller Lite</v>
      </c>
      <c r="X32" t="str">
        <f>CONCATENATE(M32,P32)</f>
        <v>Regular SeasonStatic Field Level Foul Ball Line</v>
      </c>
      <c r="Y32" t="str">
        <f>CONCATENATE(M32,O32,P32)</f>
        <v>Regular SeasonMiller LiteStatic Field Level Foul Ball Line</v>
      </c>
    </row>
    <row r="33" spans="1:25" x14ac:dyDescent="0.25">
      <c r="A33" s="3">
        <v>338603</v>
      </c>
      <c r="B33" t="s">
        <v>185</v>
      </c>
      <c r="C33" t="s">
        <v>44</v>
      </c>
      <c r="D33" t="s">
        <v>9</v>
      </c>
      <c r="E33" t="s">
        <v>1</v>
      </c>
      <c r="F33" s="5">
        <v>41011</v>
      </c>
      <c r="G33">
        <v>26</v>
      </c>
      <c r="H33">
        <v>132</v>
      </c>
      <c r="I33" s="1">
        <v>13582.8</v>
      </c>
      <c r="J33" s="1">
        <v>1736.18</v>
      </c>
      <c r="K33">
        <v>12.7821951291339</v>
      </c>
      <c r="L33" s="4">
        <f>VLOOKUP(N33,rates,VLOOKUP(CONCATENATE('[1]Exposure Report'!$B$11,'[1]Exposure Report'!$B$13),rate_lookup_table,4,FALSE),FALSE)</f>
        <v>102.90049999999999</v>
      </c>
      <c r="M33" t="s">
        <v>0</v>
      </c>
      <c r="N33" t="str">
        <f>IF(VLOOKUP(B33,title_rename,2,FALSE)=0,B33,VLOOKUP(B33,title_rename,2,FALSE))</f>
        <v>04-12 Cincinnati Reds @ Washington Nationals</v>
      </c>
      <c r="O33" s="3" t="str">
        <f>LEFT(IF(VLOOKUP(C33,brand_rename,2,FALSE)=0,C33,VLOOKUP(C33,brand_rename,2,FALSE)),LEN(IF(VLOOKUP(C33,brand_rename,2,FALSE)=0,C33,VLOOKUP(C33,brand_rename,2,FALSE)))-6)</f>
        <v>Miller Lite</v>
      </c>
      <c r="P33" t="str">
        <f>IF(VLOOKUP(D33,location_rename,2,FALSE)=0,D33,VLOOKUP(D33,location_rename,2,FALSE))</f>
        <v>Static Upper Billboard</v>
      </c>
      <c r="Q33">
        <f>IF($L33=0,0,G33)</f>
        <v>26</v>
      </c>
      <c r="R33">
        <f>IF($L33=0,0,H33)</f>
        <v>132</v>
      </c>
      <c r="S33" s="1">
        <f>R33*L33</f>
        <v>13582.866</v>
      </c>
      <c r="T33" s="1">
        <f>S33*(K33/100)</f>
        <v>1736.1884362487845</v>
      </c>
      <c r="U33" t="str">
        <f t="shared" si="0"/>
        <v>Miller LiteStatic Upper Billboard</v>
      </c>
      <c r="V33" t="str">
        <f t="shared" si="1"/>
        <v>04-12 Cincinnati Reds @ Washington NationalsMiller LiteStatic Upper Billboard</v>
      </c>
      <c r="W33" t="str">
        <f>CONCATENATE(M33,O33)</f>
        <v>Regular SeasonMiller Lite</v>
      </c>
      <c r="X33" t="str">
        <f>CONCATENATE(M33,P33)</f>
        <v>Regular SeasonStatic Upper Billboard</v>
      </c>
      <c r="Y33" t="str">
        <f>CONCATENATE(M33,O33,P33)</f>
        <v>Regular SeasonMiller LiteStatic Upper Billboard</v>
      </c>
    </row>
    <row r="34" spans="1:25" x14ac:dyDescent="0.25">
      <c r="A34" s="3">
        <v>338603</v>
      </c>
      <c r="B34" t="s">
        <v>185</v>
      </c>
      <c r="C34" t="s">
        <v>41</v>
      </c>
      <c r="D34" t="s">
        <v>14</v>
      </c>
      <c r="E34" t="s">
        <v>1</v>
      </c>
      <c r="F34" s="5">
        <v>41011</v>
      </c>
      <c r="G34">
        <v>13</v>
      </c>
      <c r="H34">
        <v>57</v>
      </c>
      <c r="I34" s="1">
        <v>5865.3</v>
      </c>
      <c r="J34" s="1">
        <v>964.68</v>
      </c>
      <c r="K34">
        <v>16.447240550355399</v>
      </c>
      <c r="L34" s="4">
        <f>VLOOKUP(N34,rates,VLOOKUP(CONCATENATE('[1]Exposure Report'!$B$11,'[1]Exposure Report'!$B$13),rate_lookup_table,4,FALSE),FALSE)</f>
        <v>102.90049999999999</v>
      </c>
      <c r="M34" t="s">
        <v>0</v>
      </c>
      <c r="N34" t="str">
        <f>IF(VLOOKUP(B34,title_rename,2,FALSE)=0,B34,VLOOKUP(B34,title_rename,2,FALSE))</f>
        <v>04-12 Cincinnati Reds @ Washington Nationals</v>
      </c>
      <c r="O34" s="3" t="str">
        <f>LEFT(IF(VLOOKUP(C34,brand_rename,2,FALSE)=0,C34,VLOOKUP(C34,brand_rename,2,FALSE)),LEN(IF(VLOOKUP(C34,brand_rename,2,FALSE)=0,C34,VLOOKUP(C34,brand_rename,2,FALSE)))-6)</f>
        <v>Nationals Park</v>
      </c>
      <c r="P34" t="str">
        <f>IF(VLOOKUP(D34,location_rename,2,FALSE)=0,D34,VLOOKUP(D34,location_rename,2,FALSE))</f>
        <v>Static Dugout Roof</v>
      </c>
      <c r="Q34">
        <f>IF($L34=0,0,G34)</f>
        <v>13</v>
      </c>
      <c r="R34">
        <f>IF($L34=0,0,H34)</f>
        <v>57</v>
      </c>
      <c r="S34" s="1">
        <f>R34*L34</f>
        <v>5865.3284999999996</v>
      </c>
      <c r="T34" s="1">
        <f>S34*(K34/100)</f>
        <v>964.684687463552</v>
      </c>
      <c r="U34" t="str">
        <f t="shared" si="0"/>
        <v>Nationals ParkStatic Dugout Roof</v>
      </c>
      <c r="V34" t="str">
        <f t="shared" si="1"/>
        <v>04-12 Cincinnati Reds @ Washington NationalsNationals ParkStatic Dugout Roof</v>
      </c>
      <c r="W34" t="str">
        <f>CONCATENATE(M34,O34)</f>
        <v>Regular SeasonNationals Park</v>
      </c>
      <c r="X34" t="str">
        <f>CONCATENATE(M34,P34)</f>
        <v>Regular SeasonStatic Dugout Roof</v>
      </c>
      <c r="Y34" t="str">
        <f>CONCATENATE(M34,O34,P34)</f>
        <v>Regular SeasonNationals ParkStatic Dugout Roof</v>
      </c>
    </row>
    <row r="35" spans="1:25" x14ac:dyDescent="0.25">
      <c r="A35" s="3">
        <v>338603</v>
      </c>
      <c r="B35" t="s">
        <v>185</v>
      </c>
      <c r="C35" t="s">
        <v>41</v>
      </c>
      <c r="D35" t="s">
        <v>12</v>
      </c>
      <c r="E35" t="s">
        <v>1</v>
      </c>
      <c r="F35" s="5">
        <v>41011</v>
      </c>
      <c r="G35">
        <v>333</v>
      </c>
      <c r="H35">
        <v>2215</v>
      </c>
      <c r="I35" s="1">
        <v>227923.5</v>
      </c>
      <c r="J35" s="1">
        <v>53625.85</v>
      </c>
      <c r="K35">
        <v>23.5280039135938</v>
      </c>
      <c r="L35" s="4">
        <f>VLOOKUP(N35,rates,VLOOKUP(CONCATENATE('[1]Exposure Report'!$B$11,'[1]Exposure Report'!$B$13),rate_lookup_table,4,FALSE),FALSE)</f>
        <v>102.90049999999999</v>
      </c>
      <c r="M35" t="s">
        <v>0</v>
      </c>
      <c r="N35" t="str">
        <f>IF(VLOOKUP(B35,title_rename,2,FALSE)=0,B35,VLOOKUP(B35,title_rename,2,FALSE))</f>
        <v>04-12 Cincinnati Reds @ Washington Nationals</v>
      </c>
      <c r="O35" s="3" t="str">
        <f>LEFT(IF(VLOOKUP(C35,brand_rename,2,FALSE)=0,C35,VLOOKUP(C35,brand_rename,2,FALSE)),LEN(IF(VLOOKUP(C35,brand_rename,2,FALSE)=0,C35,VLOOKUP(C35,brand_rename,2,FALSE)))-6)</f>
        <v>Nationals Park</v>
      </c>
      <c r="P35" t="str">
        <f>IF(VLOOKUP(D35,location_rename,2,FALSE)=0,D35,VLOOKUP(D35,location_rename,2,FALSE))</f>
        <v>Static Field Level Home Plate</v>
      </c>
      <c r="Q35">
        <f>IF($L35=0,0,G35)</f>
        <v>333</v>
      </c>
      <c r="R35">
        <f>IF($L35=0,0,H35)</f>
        <v>2215</v>
      </c>
      <c r="S35" s="1">
        <f>R35*L35</f>
        <v>227924.60749999998</v>
      </c>
      <c r="T35" s="1">
        <f>S35*(K35/100)</f>
        <v>53626.110572643309</v>
      </c>
      <c r="U35" t="str">
        <f t="shared" si="0"/>
        <v>Nationals ParkStatic Field Level Home Plate</v>
      </c>
      <c r="V35" t="str">
        <f t="shared" si="1"/>
        <v>04-12 Cincinnati Reds @ Washington NationalsNationals ParkStatic Field Level Home Plate</v>
      </c>
      <c r="W35" t="str">
        <f>CONCATENATE(M35,O35)</f>
        <v>Regular SeasonNationals Park</v>
      </c>
      <c r="X35" t="str">
        <f>CONCATENATE(M35,P35)</f>
        <v>Regular SeasonStatic Field Level Home Plate</v>
      </c>
      <c r="Y35" t="str">
        <f>CONCATENATE(M35,O35,P35)</f>
        <v>Regular SeasonNationals ParkStatic Field Level Home Plate</v>
      </c>
    </row>
    <row r="36" spans="1:25" x14ac:dyDescent="0.25">
      <c r="A36" s="3">
        <v>338603</v>
      </c>
      <c r="B36" t="s">
        <v>185</v>
      </c>
      <c r="C36" t="s">
        <v>41</v>
      </c>
      <c r="D36" t="s">
        <v>9</v>
      </c>
      <c r="E36" t="s">
        <v>1</v>
      </c>
      <c r="F36" s="5">
        <v>41011</v>
      </c>
      <c r="G36">
        <v>24</v>
      </c>
      <c r="H36">
        <v>117</v>
      </c>
      <c r="I36" s="1">
        <v>12039.3</v>
      </c>
      <c r="J36" s="1">
        <v>1648.15</v>
      </c>
      <c r="K36">
        <v>13.6897494040351</v>
      </c>
      <c r="L36" s="4">
        <f>VLOOKUP(N36,rates,VLOOKUP(CONCATENATE('[1]Exposure Report'!$B$11,'[1]Exposure Report'!$B$13),rate_lookup_table,4,FALSE),FALSE)</f>
        <v>102.90049999999999</v>
      </c>
      <c r="M36" t="s">
        <v>0</v>
      </c>
      <c r="N36" t="str">
        <f>IF(VLOOKUP(B36,title_rename,2,FALSE)=0,B36,VLOOKUP(B36,title_rename,2,FALSE))</f>
        <v>04-12 Cincinnati Reds @ Washington Nationals</v>
      </c>
      <c r="O36" s="3" t="str">
        <f>LEFT(IF(VLOOKUP(C36,brand_rename,2,FALSE)=0,C36,VLOOKUP(C36,brand_rename,2,FALSE)),LEN(IF(VLOOKUP(C36,brand_rename,2,FALSE)=0,C36,VLOOKUP(C36,brand_rename,2,FALSE)))-6)</f>
        <v>Nationals Park</v>
      </c>
      <c r="P36" t="str">
        <f>IF(VLOOKUP(D36,location_rename,2,FALSE)=0,D36,VLOOKUP(D36,location_rename,2,FALSE))</f>
        <v>Static Upper Billboard</v>
      </c>
      <c r="Q36">
        <f>IF($L36=0,0,G36)</f>
        <v>24</v>
      </c>
      <c r="R36">
        <f>IF($L36=0,0,H36)</f>
        <v>117</v>
      </c>
      <c r="S36" s="1">
        <f>R36*L36</f>
        <v>12039.358499999998</v>
      </c>
      <c r="T36" s="1">
        <f>S36*(K36/100)</f>
        <v>1648.1580085033991</v>
      </c>
      <c r="U36" t="str">
        <f t="shared" si="0"/>
        <v>Nationals ParkStatic Upper Billboard</v>
      </c>
      <c r="V36" t="str">
        <f t="shared" si="1"/>
        <v>04-12 Cincinnati Reds @ Washington NationalsNationals ParkStatic Upper Billboard</v>
      </c>
      <c r="W36" t="str">
        <f>CONCATENATE(M36,O36)</f>
        <v>Regular SeasonNationals Park</v>
      </c>
      <c r="X36" t="str">
        <f>CONCATENATE(M36,P36)</f>
        <v>Regular SeasonStatic Upper Billboard</v>
      </c>
      <c r="Y36" t="str">
        <f>CONCATENATE(M36,O36,P36)</f>
        <v>Regular SeasonNationals ParkStatic Upper Billboard</v>
      </c>
    </row>
    <row r="37" spans="1:25" x14ac:dyDescent="0.25">
      <c r="A37" s="3">
        <v>338603</v>
      </c>
      <c r="B37" t="s">
        <v>185</v>
      </c>
      <c r="C37" t="s">
        <v>40</v>
      </c>
      <c r="D37" t="s">
        <v>11</v>
      </c>
      <c r="E37" t="s">
        <v>1</v>
      </c>
      <c r="F37" s="5">
        <v>41011</v>
      </c>
      <c r="G37">
        <v>5</v>
      </c>
      <c r="H37">
        <v>8</v>
      </c>
      <c r="I37" s="1">
        <v>823.2</v>
      </c>
      <c r="J37" s="1">
        <v>176.56</v>
      </c>
      <c r="K37">
        <v>21.448007774538301</v>
      </c>
      <c r="L37" s="4">
        <f>VLOOKUP(N37,rates,VLOOKUP(CONCATENATE('[1]Exposure Report'!$B$11,'[1]Exposure Report'!$B$13),rate_lookup_table,4,FALSE),FALSE)</f>
        <v>102.90049999999999</v>
      </c>
      <c r="M37" t="s">
        <v>0</v>
      </c>
      <c r="N37" t="str">
        <f>IF(VLOOKUP(B37,title_rename,2,FALSE)=0,B37,VLOOKUP(B37,title_rename,2,FALSE))</f>
        <v>04-12 Cincinnati Reds @ Washington Nationals</v>
      </c>
      <c r="O37" s="3" t="str">
        <f>LEFT(IF(VLOOKUP(C37,brand_rename,2,FALSE)=0,C37,VLOOKUP(C37,brand_rename,2,FALSE)),LEN(IF(VLOOKUP(C37,brand_rename,2,FALSE)=0,C37,VLOOKUP(C37,brand_rename,2,FALSE)))-6)</f>
        <v>Nationals Youth Baseball Academy</v>
      </c>
      <c r="P37" t="str">
        <f>IF(VLOOKUP(D37,location_rename,2,FALSE)=0,D37,VLOOKUP(D37,location_rename,2,FALSE))</f>
        <v>Static Outfield Wall</v>
      </c>
      <c r="Q37">
        <f>IF($L37=0,0,G37)</f>
        <v>5</v>
      </c>
      <c r="R37">
        <f>IF($L37=0,0,H37)</f>
        <v>8</v>
      </c>
      <c r="S37" s="1">
        <f>R37*L37</f>
        <v>823.20399999999995</v>
      </c>
      <c r="T37" s="1">
        <f>S37*(K37/100)</f>
        <v>176.56085792031024</v>
      </c>
      <c r="U37" t="str">
        <f t="shared" si="0"/>
        <v>Nationals Youth Baseball AcademyStatic Outfield Wall</v>
      </c>
      <c r="V37" t="str">
        <f t="shared" si="1"/>
        <v>04-12 Cincinnati Reds @ Washington NationalsNationals Youth Baseball AcademyStatic Outfield Wall</v>
      </c>
      <c r="W37" t="str">
        <f>CONCATENATE(M37,O37)</f>
        <v>Regular SeasonNationals Youth Baseball Academy</v>
      </c>
      <c r="X37" t="str">
        <f>CONCATENATE(M37,P37)</f>
        <v>Regular SeasonStatic Outfield Wall</v>
      </c>
      <c r="Y37" t="str">
        <f>CONCATENATE(M37,O37,P37)</f>
        <v>Regular SeasonNationals Youth Baseball AcademyStatic Outfield Wall</v>
      </c>
    </row>
    <row r="38" spans="1:25" x14ac:dyDescent="0.25">
      <c r="A38" s="3">
        <v>338603</v>
      </c>
      <c r="B38" t="s">
        <v>185</v>
      </c>
      <c r="C38" t="s">
        <v>39</v>
      </c>
      <c r="D38" t="s">
        <v>13</v>
      </c>
      <c r="E38" t="s">
        <v>1</v>
      </c>
      <c r="F38" s="5">
        <v>41011</v>
      </c>
      <c r="G38">
        <v>40</v>
      </c>
      <c r="H38">
        <v>171</v>
      </c>
      <c r="I38" s="1">
        <v>17595.900000000001</v>
      </c>
      <c r="J38" s="1">
        <v>3964.89</v>
      </c>
      <c r="K38">
        <v>22.5330332634306</v>
      </c>
      <c r="L38" s="4">
        <f>VLOOKUP(N38,rates,VLOOKUP(CONCATENATE('[1]Exposure Report'!$B$11,'[1]Exposure Report'!$B$13),rate_lookup_table,4,FALSE),FALSE)</f>
        <v>102.90049999999999</v>
      </c>
      <c r="M38" t="s">
        <v>0</v>
      </c>
      <c r="N38" t="str">
        <f>IF(VLOOKUP(B38,title_rename,2,FALSE)=0,B38,VLOOKUP(B38,title_rename,2,FALSE))</f>
        <v>04-12 Cincinnati Reds @ Washington Nationals</v>
      </c>
      <c r="O38" s="3" t="str">
        <f>LEFT(IF(VLOOKUP(C38,brand_rename,2,FALSE)=0,C38,VLOOKUP(C38,brand_rename,2,FALSE)),LEN(IF(VLOOKUP(C38,brand_rename,2,FALSE)=0,C38,VLOOKUP(C38,brand_rename,2,FALSE)))-6)</f>
        <v>New Era</v>
      </c>
      <c r="P38" t="str">
        <f>IF(VLOOKUP(D38,location_rename,2,FALSE)=0,D38,VLOOKUP(D38,location_rename,2,FALSE))</f>
        <v>Static Dugout Wall</v>
      </c>
      <c r="Q38">
        <f>IF($L38=0,0,G38)</f>
        <v>40</v>
      </c>
      <c r="R38">
        <f>IF($L38=0,0,H38)</f>
        <v>171</v>
      </c>
      <c r="S38" s="1">
        <f>R38*L38</f>
        <v>17595.985499999999</v>
      </c>
      <c r="T38" s="1">
        <f>S38*(K38/100)</f>
        <v>3964.9092657434248</v>
      </c>
      <c r="U38" t="str">
        <f t="shared" si="0"/>
        <v>New EraStatic Dugout Wall</v>
      </c>
      <c r="V38" t="str">
        <f t="shared" si="1"/>
        <v>04-12 Cincinnati Reds @ Washington NationalsNew EraStatic Dugout Wall</v>
      </c>
      <c r="W38" t="str">
        <f>CONCATENATE(M38,O38)</f>
        <v>Regular SeasonNew Era</v>
      </c>
      <c r="X38" t="str">
        <f>CONCATENATE(M38,P38)</f>
        <v>Regular SeasonStatic Dugout Wall</v>
      </c>
      <c r="Y38" t="str">
        <f>CONCATENATE(M38,O38,P38)</f>
        <v>Regular SeasonNew EraStatic Dugout Wall</v>
      </c>
    </row>
    <row r="39" spans="1:25" x14ac:dyDescent="0.25">
      <c r="A39" s="3">
        <v>338603</v>
      </c>
      <c r="B39" t="s">
        <v>185</v>
      </c>
      <c r="C39" t="s">
        <v>188</v>
      </c>
      <c r="D39" t="s">
        <v>34</v>
      </c>
      <c r="E39" t="s">
        <v>1</v>
      </c>
      <c r="F39" s="5">
        <v>41011</v>
      </c>
      <c r="G39">
        <v>3</v>
      </c>
      <c r="H39">
        <v>15</v>
      </c>
      <c r="I39" s="1">
        <v>1543.5</v>
      </c>
      <c r="J39" s="1">
        <v>388.04</v>
      </c>
      <c r="K39">
        <v>25.140265630061499</v>
      </c>
      <c r="L39" s="4">
        <f>VLOOKUP(N39,rates,VLOOKUP(CONCATENATE('[1]Exposure Report'!$B$11,'[1]Exposure Report'!$B$13),rate_lookup_table,4,FALSE),FALSE)</f>
        <v>102.90049999999999</v>
      </c>
      <c r="M39" t="s">
        <v>0</v>
      </c>
      <c r="N39" t="str">
        <f>IF(VLOOKUP(B39,title_rename,2,FALSE)=0,B39,VLOOKUP(B39,title_rename,2,FALSE))</f>
        <v>04-12 Cincinnati Reds @ Washington Nationals</v>
      </c>
      <c r="O39" s="3" t="str">
        <f>LEFT(IF(VLOOKUP(C39,brand_rename,2,FALSE)=0,C39,VLOOKUP(C39,brand_rename,2,FALSE)),LEN(IF(VLOOKUP(C39,brand_rename,2,FALSE)=0,C39,VLOOKUP(C39,brand_rename,2,FALSE)))-6)</f>
        <v>Ocean City Maryland</v>
      </c>
      <c r="P39" t="str">
        <f>IF(VLOOKUP(D39,location_rename,2,FALSE)=0,D39,VLOOKUP(D39,location_rename,2,FALSE))</f>
        <v>General Merchandise</v>
      </c>
      <c r="Q39">
        <f>IF($L39=0,0,G39)</f>
        <v>3</v>
      </c>
      <c r="R39">
        <f>IF($L39=0,0,H39)</f>
        <v>15</v>
      </c>
      <c r="S39" s="1">
        <f>R39*L39</f>
        <v>1543.5074999999999</v>
      </c>
      <c r="T39" s="1">
        <f>S39*(K39/100)</f>
        <v>388.04188551992144</v>
      </c>
      <c r="U39" t="str">
        <f t="shared" si="0"/>
        <v>Ocean City MarylandGeneral Merchandise</v>
      </c>
      <c r="V39" t="str">
        <f t="shared" si="1"/>
        <v>04-12 Cincinnati Reds @ Washington NationalsOcean City MarylandGeneral Merchandise</v>
      </c>
      <c r="W39" t="str">
        <f>CONCATENATE(M39,O39)</f>
        <v>Regular SeasonOcean City Maryland</v>
      </c>
      <c r="X39" t="str">
        <f>CONCATENATE(M39,P39)</f>
        <v>Regular SeasonGeneral Merchandise</v>
      </c>
      <c r="Y39" t="str">
        <f>CONCATENATE(M39,O39,P39)</f>
        <v>Regular SeasonOcean City MarylandGeneral Merchandise</v>
      </c>
    </row>
    <row r="40" spans="1:25" x14ac:dyDescent="0.25">
      <c r="A40" s="3">
        <v>338603</v>
      </c>
      <c r="B40" t="s">
        <v>185</v>
      </c>
      <c r="C40" t="s">
        <v>37</v>
      </c>
      <c r="D40" t="s">
        <v>18</v>
      </c>
      <c r="E40" t="s">
        <v>1</v>
      </c>
      <c r="F40" s="5">
        <v>41011</v>
      </c>
      <c r="G40">
        <v>1</v>
      </c>
      <c r="H40">
        <v>1</v>
      </c>
      <c r="I40" s="1">
        <v>102.9</v>
      </c>
      <c r="J40" s="1">
        <v>23.56</v>
      </c>
      <c r="K40">
        <v>22.896015549076701</v>
      </c>
      <c r="L40" s="4">
        <f>VLOOKUP(N40,rates,VLOOKUP(CONCATENATE('[1]Exposure Report'!$B$11,'[1]Exposure Report'!$B$13),rate_lookup_table,4,FALSE),FALSE)</f>
        <v>102.90049999999999</v>
      </c>
      <c r="M40" t="s">
        <v>0</v>
      </c>
      <c r="N40" t="str">
        <f>IF(VLOOKUP(B40,title_rename,2,FALSE)=0,B40,VLOOKUP(B40,title_rename,2,FALSE))</f>
        <v>04-12 Cincinnati Reds @ Washington Nationals</v>
      </c>
      <c r="O40" s="3" t="str">
        <f>LEFT(IF(VLOOKUP(C40,brand_rename,2,FALSE)=0,C40,VLOOKUP(C40,brand_rename,2,FALSE)),LEN(IF(VLOOKUP(C40,brand_rename,2,FALSE)=0,C40,VLOOKUP(C40,brand_rename,2,FALSE)))-6)</f>
        <v>Papa John's</v>
      </c>
      <c r="P40" t="str">
        <f>IF(VLOOKUP(D40,location_rename,2,FALSE)=0,D40,VLOOKUP(D40,location_rename,2,FALSE))</f>
        <v>LED Upper Billboard</v>
      </c>
      <c r="Q40">
        <f>IF($L40=0,0,G40)</f>
        <v>1</v>
      </c>
      <c r="R40">
        <f>IF($L40=0,0,H40)</f>
        <v>1</v>
      </c>
      <c r="S40" s="1">
        <f>R40*L40</f>
        <v>102.90049999999999</v>
      </c>
      <c r="T40" s="1">
        <f>S40*(K40/100)</f>
        <v>23.560114480077669</v>
      </c>
      <c r="U40" t="str">
        <f t="shared" si="0"/>
        <v>Papa John'sLED Upper Billboard</v>
      </c>
      <c r="V40" t="str">
        <f t="shared" si="1"/>
        <v>04-12 Cincinnati Reds @ Washington NationalsPapa John'sLED Upper Billboard</v>
      </c>
      <c r="W40" t="str">
        <f>CONCATENATE(M40,O40)</f>
        <v>Regular SeasonPapa John's</v>
      </c>
      <c r="X40" t="str">
        <f>CONCATENATE(M40,P40)</f>
        <v>Regular SeasonLED Upper Billboard</v>
      </c>
      <c r="Y40" t="str">
        <f>CONCATENATE(M40,O40,P40)</f>
        <v>Regular SeasonPapa John'sLED Upper Billboard</v>
      </c>
    </row>
    <row r="41" spans="1:25" x14ac:dyDescent="0.25">
      <c r="A41" s="3">
        <v>338603</v>
      </c>
      <c r="B41" t="s">
        <v>185</v>
      </c>
      <c r="C41" t="s">
        <v>37</v>
      </c>
      <c r="D41" t="s">
        <v>2</v>
      </c>
      <c r="E41" t="s">
        <v>1</v>
      </c>
      <c r="F41" s="5">
        <v>41011</v>
      </c>
      <c r="G41">
        <v>39</v>
      </c>
      <c r="H41">
        <v>350</v>
      </c>
      <c r="I41" s="1">
        <v>36015</v>
      </c>
      <c r="J41" s="1">
        <v>8415.5400000000009</v>
      </c>
      <c r="K41">
        <v>23.366763848396499</v>
      </c>
      <c r="L41" s="4">
        <f>VLOOKUP(N41,rates,VLOOKUP(CONCATENATE('[1]Exposure Report'!$B$11,'[1]Exposure Report'!$B$13),rate_lookup_table,4,FALSE),FALSE)</f>
        <v>102.90049999999999</v>
      </c>
      <c r="M41" t="s">
        <v>0</v>
      </c>
      <c r="N41" t="str">
        <f>IF(VLOOKUP(B41,title_rename,2,FALSE)=0,B41,VLOOKUP(B41,title_rename,2,FALSE))</f>
        <v>04-12 Cincinnati Reds @ Washington Nationals</v>
      </c>
      <c r="O41" s="3" t="str">
        <f>LEFT(IF(VLOOKUP(C41,brand_rename,2,FALSE)=0,C41,VLOOKUP(C41,brand_rename,2,FALSE)),LEN(IF(VLOOKUP(C41,brand_rename,2,FALSE)=0,C41,VLOOKUP(C41,brand_rename,2,FALSE)))-6)</f>
        <v>Papa John's</v>
      </c>
      <c r="P41" t="str">
        <f>IF(VLOOKUP(D41,location_rename,2,FALSE)=0,D41,VLOOKUP(D41,location_rename,2,FALSE))</f>
        <v>Rotational Field Level Home Plate</v>
      </c>
      <c r="Q41">
        <f>IF($L41=0,0,G41)</f>
        <v>39</v>
      </c>
      <c r="R41">
        <f>IF($L41=0,0,H41)</f>
        <v>350</v>
      </c>
      <c r="S41" s="1">
        <f>R41*L41</f>
        <v>36015.174999999996</v>
      </c>
      <c r="T41" s="1">
        <f>S41*(K41/100)</f>
        <v>8415.5808918367329</v>
      </c>
      <c r="U41" t="str">
        <f t="shared" si="0"/>
        <v>Papa John'sRotational Field Level Home Plate</v>
      </c>
      <c r="V41" t="str">
        <f t="shared" si="1"/>
        <v>04-12 Cincinnati Reds @ Washington NationalsPapa John'sRotational Field Level Home Plate</v>
      </c>
      <c r="W41" t="str">
        <f>CONCATENATE(M41,O41)</f>
        <v>Regular SeasonPapa John's</v>
      </c>
      <c r="X41" t="str">
        <f>CONCATENATE(M41,P41)</f>
        <v>Regular SeasonRotational Field Level Home Plate</v>
      </c>
      <c r="Y41" t="str">
        <f>CONCATENATE(M41,O41,P41)</f>
        <v>Regular SeasonPapa John'sRotational Field Level Home Plate</v>
      </c>
    </row>
    <row r="42" spans="1:25" x14ac:dyDescent="0.25">
      <c r="A42" s="3">
        <v>338603</v>
      </c>
      <c r="B42" t="s">
        <v>185</v>
      </c>
      <c r="C42" t="s">
        <v>36</v>
      </c>
      <c r="D42" t="s">
        <v>19</v>
      </c>
      <c r="E42" t="s">
        <v>1</v>
      </c>
      <c r="F42" s="5">
        <v>41011</v>
      </c>
      <c r="G42">
        <v>1</v>
      </c>
      <c r="H42">
        <v>3</v>
      </c>
      <c r="I42" s="1">
        <v>308.7</v>
      </c>
      <c r="J42" s="1">
        <v>131.07</v>
      </c>
      <c r="K42">
        <v>42.458697764820201</v>
      </c>
      <c r="L42" s="4">
        <f>VLOOKUP(N42,rates,VLOOKUP(CONCATENATE('[1]Exposure Report'!$B$11,'[1]Exposure Report'!$B$13),rate_lookup_table,4,FALSE),FALSE)</f>
        <v>102.90049999999999</v>
      </c>
      <c r="M42" t="s">
        <v>0</v>
      </c>
      <c r="N42" t="str">
        <f>IF(VLOOKUP(B42,title_rename,2,FALSE)=0,B42,VLOOKUP(B42,title_rename,2,FALSE))</f>
        <v>04-12 Cincinnati Reds @ Washington Nationals</v>
      </c>
      <c r="O42" s="3" t="str">
        <f>LEFT(IF(VLOOKUP(C42,brand_rename,2,FALSE)=0,C42,VLOOKUP(C42,brand_rename,2,FALSE)),LEN(IF(VLOOKUP(C42,brand_rename,2,FALSE)=0,C42,VLOOKUP(C42,brand_rename,2,FALSE)))-6)</f>
        <v>PNC Bank</v>
      </c>
      <c r="P42" t="str">
        <f>IF(VLOOKUP(D42,location_rename,2,FALSE)=0,D42,VLOOKUP(D42,location_rename,2,FALSE))</f>
        <v>LED Outfield Wall</v>
      </c>
      <c r="Q42">
        <f>IF($L42=0,0,G42)</f>
        <v>1</v>
      </c>
      <c r="R42">
        <f>IF($L42=0,0,H42)</f>
        <v>3</v>
      </c>
      <c r="S42" s="1">
        <f>R42*L42</f>
        <v>308.70150000000001</v>
      </c>
      <c r="T42" s="1">
        <f>S42*(K42/100)</f>
        <v>131.07063688046645</v>
      </c>
      <c r="U42" t="str">
        <f t="shared" si="0"/>
        <v>PNC BankLED Outfield Wall</v>
      </c>
      <c r="V42" t="str">
        <f t="shared" si="1"/>
        <v>04-12 Cincinnati Reds @ Washington NationalsPNC BankLED Outfield Wall</v>
      </c>
      <c r="W42" t="str">
        <f>CONCATENATE(M42,O42)</f>
        <v>Regular SeasonPNC Bank</v>
      </c>
      <c r="X42" t="str">
        <f>CONCATENATE(M42,P42)</f>
        <v>Regular SeasonLED Outfield Wall</v>
      </c>
      <c r="Y42" t="str">
        <f>CONCATENATE(M42,O42,P42)</f>
        <v>Regular SeasonPNC BankLED Outfield Wall</v>
      </c>
    </row>
    <row r="43" spans="1:25" x14ac:dyDescent="0.25">
      <c r="A43" s="3">
        <v>338603</v>
      </c>
      <c r="B43" t="s">
        <v>185</v>
      </c>
      <c r="C43" t="s">
        <v>36</v>
      </c>
      <c r="D43" t="s">
        <v>17</v>
      </c>
      <c r="E43" t="s">
        <v>1</v>
      </c>
      <c r="F43" s="5">
        <v>41011</v>
      </c>
      <c r="G43">
        <v>6</v>
      </c>
      <c r="H43">
        <v>17</v>
      </c>
      <c r="I43" s="1">
        <v>1749.3</v>
      </c>
      <c r="J43" s="1">
        <v>472.12</v>
      </c>
      <c r="K43">
        <v>26.989081346824399</v>
      </c>
      <c r="L43" s="4">
        <f>VLOOKUP(N43,rates,VLOOKUP(CONCATENATE('[1]Exposure Report'!$B$11,'[1]Exposure Report'!$B$13),rate_lookup_table,4,FALSE),FALSE)</f>
        <v>102.90049999999999</v>
      </c>
      <c r="M43" t="s">
        <v>0</v>
      </c>
      <c r="N43" t="str">
        <f>IF(VLOOKUP(B43,title_rename,2,FALSE)=0,B43,VLOOKUP(B43,title_rename,2,FALSE))</f>
        <v>04-12 Cincinnati Reds @ Washington Nationals</v>
      </c>
      <c r="O43" s="3" t="str">
        <f>LEFT(IF(VLOOKUP(C43,brand_rename,2,FALSE)=0,C43,VLOOKUP(C43,brand_rename,2,FALSE)),LEN(IF(VLOOKUP(C43,brand_rename,2,FALSE)=0,C43,VLOOKUP(C43,brand_rename,2,FALSE)))-6)</f>
        <v>PNC Bank</v>
      </c>
      <c r="P43" t="str">
        <f>IF(VLOOKUP(D43,location_rename,2,FALSE)=0,D43,VLOOKUP(D43,location_rename,2,FALSE))</f>
        <v>LED Upper Tiered</v>
      </c>
      <c r="Q43">
        <f>IF($L43=0,0,G43)</f>
        <v>6</v>
      </c>
      <c r="R43">
        <f>IF($L43=0,0,H43)</f>
        <v>17</v>
      </c>
      <c r="S43" s="1">
        <f>R43*L43</f>
        <v>1749.3084999999999</v>
      </c>
      <c r="T43" s="1">
        <f>S43*(K43/100)</f>
        <v>472.1222940719137</v>
      </c>
      <c r="U43" t="str">
        <f t="shared" si="0"/>
        <v>PNC BankLED Upper Tiered</v>
      </c>
      <c r="V43" t="str">
        <f t="shared" si="1"/>
        <v>04-12 Cincinnati Reds @ Washington NationalsPNC BankLED Upper Tiered</v>
      </c>
      <c r="W43" t="str">
        <f>CONCATENATE(M43,O43)</f>
        <v>Regular SeasonPNC Bank</v>
      </c>
      <c r="X43" t="str">
        <f>CONCATENATE(M43,P43)</f>
        <v>Regular SeasonLED Upper Tiered</v>
      </c>
      <c r="Y43" t="str">
        <f>CONCATENATE(M43,O43,P43)</f>
        <v>Regular SeasonPNC BankLED Upper Tiered</v>
      </c>
    </row>
    <row r="44" spans="1:25" x14ac:dyDescent="0.25">
      <c r="A44" s="3">
        <v>338603</v>
      </c>
      <c r="B44" t="s">
        <v>185</v>
      </c>
      <c r="C44" t="s">
        <v>36</v>
      </c>
      <c r="D44" t="s">
        <v>2</v>
      </c>
      <c r="E44" t="s">
        <v>1</v>
      </c>
      <c r="F44" s="5">
        <v>41011</v>
      </c>
      <c r="G44">
        <v>61</v>
      </c>
      <c r="H44">
        <v>472</v>
      </c>
      <c r="I44" s="1">
        <v>48568.800000000003</v>
      </c>
      <c r="J44" s="1">
        <v>11735.94</v>
      </c>
      <c r="K44">
        <v>24.163537085536301</v>
      </c>
      <c r="L44" s="4">
        <f>VLOOKUP(N44,rates,VLOOKUP(CONCATENATE('[1]Exposure Report'!$B$11,'[1]Exposure Report'!$B$13),rate_lookup_table,4,FALSE),FALSE)</f>
        <v>102.90049999999999</v>
      </c>
      <c r="M44" t="s">
        <v>0</v>
      </c>
      <c r="N44" t="str">
        <f>IF(VLOOKUP(B44,title_rename,2,FALSE)=0,B44,VLOOKUP(B44,title_rename,2,FALSE))</f>
        <v>04-12 Cincinnati Reds @ Washington Nationals</v>
      </c>
      <c r="O44" s="3" t="str">
        <f>LEFT(IF(VLOOKUP(C44,brand_rename,2,FALSE)=0,C44,VLOOKUP(C44,brand_rename,2,FALSE)),LEN(IF(VLOOKUP(C44,brand_rename,2,FALSE)=0,C44,VLOOKUP(C44,brand_rename,2,FALSE)))-6)</f>
        <v>PNC Bank</v>
      </c>
      <c r="P44" t="str">
        <f>IF(VLOOKUP(D44,location_rename,2,FALSE)=0,D44,VLOOKUP(D44,location_rename,2,FALSE))</f>
        <v>Rotational Field Level Home Plate</v>
      </c>
      <c r="Q44">
        <f>IF($L44=0,0,G44)</f>
        <v>61</v>
      </c>
      <c r="R44">
        <f>IF($L44=0,0,H44)</f>
        <v>472</v>
      </c>
      <c r="S44" s="1">
        <f>R44*L44</f>
        <v>48569.036</v>
      </c>
      <c r="T44" s="1">
        <f>S44*(K44/100)</f>
        <v>11735.997025947478</v>
      </c>
      <c r="U44" t="str">
        <f t="shared" si="0"/>
        <v>PNC BankRotational Field Level Home Plate</v>
      </c>
      <c r="V44" t="str">
        <f t="shared" si="1"/>
        <v>04-12 Cincinnati Reds @ Washington NationalsPNC BankRotational Field Level Home Plate</v>
      </c>
      <c r="W44" t="str">
        <f>CONCATENATE(M44,O44)</f>
        <v>Regular SeasonPNC Bank</v>
      </c>
      <c r="X44" t="str">
        <f>CONCATENATE(M44,P44)</f>
        <v>Regular SeasonRotational Field Level Home Plate</v>
      </c>
      <c r="Y44" t="str">
        <f>CONCATENATE(M44,O44,P44)</f>
        <v>Regular SeasonPNC BankRotational Field Level Home Plate</v>
      </c>
    </row>
    <row r="45" spans="1:25" x14ac:dyDescent="0.25">
      <c r="A45" s="3">
        <v>338603</v>
      </c>
      <c r="B45" t="s">
        <v>185</v>
      </c>
      <c r="C45" t="s">
        <v>36</v>
      </c>
      <c r="D45" t="s">
        <v>9</v>
      </c>
      <c r="E45" t="s">
        <v>1</v>
      </c>
      <c r="F45" s="5">
        <v>41011</v>
      </c>
      <c r="G45">
        <v>18</v>
      </c>
      <c r="H45">
        <v>98</v>
      </c>
      <c r="I45" s="1">
        <v>10084.200000000001</v>
      </c>
      <c r="J45" s="1">
        <v>1255.01</v>
      </c>
      <c r="K45">
        <v>12.4453104857103</v>
      </c>
      <c r="L45" s="4">
        <f>VLOOKUP(N45,rates,VLOOKUP(CONCATENATE('[1]Exposure Report'!$B$11,'[1]Exposure Report'!$B$13),rate_lookup_table,4,FALSE),FALSE)</f>
        <v>102.90049999999999</v>
      </c>
      <c r="M45" t="s">
        <v>0</v>
      </c>
      <c r="N45" t="str">
        <f>IF(VLOOKUP(B45,title_rename,2,FALSE)=0,B45,VLOOKUP(B45,title_rename,2,FALSE))</f>
        <v>04-12 Cincinnati Reds @ Washington Nationals</v>
      </c>
      <c r="O45" s="3" t="str">
        <f>LEFT(IF(VLOOKUP(C45,brand_rename,2,FALSE)=0,C45,VLOOKUP(C45,brand_rename,2,FALSE)),LEN(IF(VLOOKUP(C45,brand_rename,2,FALSE)=0,C45,VLOOKUP(C45,brand_rename,2,FALSE)))-6)</f>
        <v>PNC Bank</v>
      </c>
      <c r="P45" t="str">
        <f>IF(VLOOKUP(D45,location_rename,2,FALSE)=0,D45,VLOOKUP(D45,location_rename,2,FALSE))</f>
        <v>Static Upper Billboard</v>
      </c>
      <c r="Q45">
        <f>IF($L45=0,0,G45)</f>
        <v>18</v>
      </c>
      <c r="R45">
        <f>IF($L45=0,0,H45)</f>
        <v>98</v>
      </c>
      <c r="S45" s="1">
        <f>R45*L45</f>
        <v>10084.249</v>
      </c>
      <c r="T45" s="1">
        <f>S45*(K45/100)</f>
        <v>1255.0160982021359</v>
      </c>
      <c r="U45" t="str">
        <f t="shared" si="0"/>
        <v>PNC BankStatic Upper Billboard</v>
      </c>
      <c r="V45" t="str">
        <f t="shared" si="1"/>
        <v>04-12 Cincinnati Reds @ Washington NationalsPNC BankStatic Upper Billboard</v>
      </c>
      <c r="W45" t="str">
        <f>CONCATENATE(M45,O45)</f>
        <v>Regular SeasonPNC Bank</v>
      </c>
      <c r="X45" t="str">
        <f>CONCATENATE(M45,P45)</f>
        <v>Regular SeasonStatic Upper Billboard</v>
      </c>
      <c r="Y45" t="str">
        <f>CONCATENATE(M45,O45,P45)</f>
        <v>Regular SeasonPNC BankStatic Upper Billboard</v>
      </c>
    </row>
    <row r="46" spans="1:25" x14ac:dyDescent="0.25">
      <c r="A46" s="3">
        <v>338603</v>
      </c>
      <c r="B46" t="s">
        <v>185</v>
      </c>
      <c r="C46" t="s">
        <v>33</v>
      </c>
      <c r="D46" t="s">
        <v>17</v>
      </c>
      <c r="E46" t="s">
        <v>1</v>
      </c>
      <c r="F46" s="5">
        <v>41011</v>
      </c>
      <c r="G46">
        <v>4</v>
      </c>
      <c r="H46">
        <v>8</v>
      </c>
      <c r="I46" s="1">
        <v>823.2</v>
      </c>
      <c r="J46" s="1">
        <v>303.93</v>
      </c>
      <c r="K46">
        <v>36.920553935859999</v>
      </c>
      <c r="L46" s="4">
        <f>VLOOKUP(N46,rates,VLOOKUP(CONCATENATE('[1]Exposure Report'!$B$11,'[1]Exposure Report'!$B$13),rate_lookup_table,4,FALSE),FALSE)</f>
        <v>102.90049999999999</v>
      </c>
      <c r="M46" t="s">
        <v>0</v>
      </c>
      <c r="N46" t="str">
        <f>IF(VLOOKUP(B46,title_rename,2,FALSE)=0,B46,VLOOKUP(B46,title_rename,2,FALSE))</f>
        <v>04-12 Cincinnati Reds @ Washington Nationals</v>
      </c>
      <c r="O46" s="3" t="str">
        <f>LEFT(IF(VLOOKUP(C46,brand_rename,2,FALSE)=0,C46,VLOOKUP(C46,brand_rename,2,FALSE)),LEN(IF(VLOOKUP(C46,brand_rename,2,FALSE)=0,C46,VLOOKUP(C46,brand_rename,2,FALSE)))-6)</f>
        <v>Radio - 106.7 The Fan</v>
      </c>
      <c r="P46" t="str">
        <f>IF(VLOOKUP(D46,location_rename,2,FALSE)=0,D46,VLOOKUP(D46,location_rename,2,FALSE))</f>
        <v>LED Upper Tiered</v>
      </c>
      <c r="Q46">
        <f>IF($L46=0,0,G46)</f>
        <v>4</v>
      </c>
      <c r="R46">
        <f>IF($L46=0,0,H46)</f>
        <v>8</v>
      </c>
      <c r="S46" s="1">
        <f>R46*L46</f>
        <v>823.20399999999995</v>
      </c>
      <c r="T46" s="1">
        <f>S46*(K46/100)</f>
        <v>303.93147682215692</v>
      </c>
      <c r="U46" t="str">
        <f t="shared" si="0"/>
        <v>Radio - 106.7 The FanLED Upper Tiered</v>
      </c>
      <c r="V46" t="str">
        <f t="shared" si="1"/>
        <v>04-12 Cincinnati Reds @ Washington NationalsRadio - 106.7 The FanLED Upper Tiered</v>
      </c>
      <c r="W46" t="str">
        <f>CONCATENATE(M46,O46)</f>
        <v>Regular SeasonRadio - 106.7 The Fan</v>
      </c>
      <c r="X46" t="str">
        <f>CONCATENATE(M46,P46)</f>
        <v>Regular SeasonLED Upper Tiered</v>
      </c>
      <c r="Y46" t="str">
        <f>CONCATENATE(M46,O46,P46)</f>
        <v>Regular SeasonRadio - 106.7 The FanLED Upper Tiered</v>
      </c>
    </row>
    <row r="47" spans="1:25" x14ac:dyDescent="0.25">
      <c r="A47" s="3">
        <v>338603</v>
      </c>
      <c r="B47" t="s">
        <v>185</v>
      </c>
      <c r="C47" t="s">
        <v>33</v>
      </c>
      <c r="D47" t="s">
        <v>9</v>
      </c>
      <c r="E47" t="s">
        <v>1</v>
      </c>
      <c r="F47" s="5">
        <v>41011</v>
      </c>
      <c r="G47">
        <v>29</v>
      </c>
      <c r="H47">
        <v>108</v>
      </c>
      <c r="I47" s="1">
        <v>11113.2</v>
      </c>
      <c r="J47" s="1">
        <v>1474.76</v>
      </c>
      <c r="K47">
        <v>13.270345175107</v>
      </c>
      <c r="L47" s="4">
        <f>VLOOKUP(N47,rates,VLOOKUP(CONCATENATE('[1]Exposure Report'!$B$11,'[1]Exposure Report'!$B$13),rate_lookup_table,4,FALSE),FALSE)</f>
        <v>102.90049999999999</v>
      </c>
      <c r="M47" t="s">
        <v>0</v>
      </c>
      <c r="N47" t="str">
        <f>IF(VLOOKUP(B47,title_rename,2,FALSE)=0,B47,VLOOKUP(B47,title_rename,2,FALSE))</f>
        <v>04-12 Cincinnati Reds @ Washington Nationals</v>
      </c>
      <c r="O47" s="3" t="str">
        <f>LEFT(IF(VLOOKUP(C47,brand_rename,2,FALSE)=0,C47,VLOOKUP(C47,brand_rename,2,FALSE)),LEN(IF(VLOOKUP(C47,brand_rename,2,FALSE)=0,C47,VLOOKUP(C47,brand_rename,2,FALSE)))-6)</f>
        <v>Radio - 106.7 The Fan</v>
      </c>
      <c r="P47" t="str">
        <f>IF(VLOOKUP(D47,location_rename,2,FALSE)=0,D47,VLOOKUP(D47,location_rename,2,FALSE))</f>
        <v>Static Upper Billboard</v>
      </c>
      <c r="Q47">
        <f>IF($L47=0,0,G47)</f>
        <v>29</v>
      </c>
      <c r="R47">
        <f>IF($L47=0,0,H47)</f>
        <v>108</v>
      </c>
      <c r="S47" s="1">
        <f>R47*L47</f>
        <v>11113.253999999999</v>
      </c>
      <c r="T47" s="1">
        <f>S47*(K47/100)</f>
        <v>1474.7671659863856</v>
      </c>
      <c r="U47" t="str">
        <f t="shared" si="0"/>
        <v>Radio - 106.7 The FanStatic Upper Billboard</v>
      </c>
      <c r="V47" t="str">
        <f t="shared" si="1"/>
        <v>04-12 Cincinnati Reds @ Washington NationalsRadio - 106.7 The FanStatic Upper Billboard</v>
      </c>
      <c r="W47" t="str">
        <f>CONCATENATE(M47,O47)</f>
        <v>Regular SeasonRadio - 106.7 The Fan</v>
      </c>
      <c r="X47" t="str">
        <f>CONCATENATE(M47,P47)</f>
        <v>Regular SeasonStatic Upper Billboard</v>
      </c>
      <c r="Y47" t="str">
        <f>CONCATENATE(M47,O47,P47)</f>
        <v>Regular SeasonRadio - 106.7 The FanStatic Upper Billboard</v>
      </c>
    </row>
    <row r="48" spans="1:25" x14ac:dyDescent="0.25">
      <c r="A48" s="3">
        <v>338603</v>
      </c>
      <c r="B48" t="s">
        <v>185</v>
      </c>
      <c r="C48" t="s">
        <v>32</v>
      </c>
      <c r="D48" t="s">
        <v>17</v>
      </c>
      <c r="E48" t="s">
        <v>1</v>
      </c>
      <c r="F48" s="5">
        <v>41011</v>
      </c>
      <c r="G48">
        <v>1</v>
      </c>
      <c r="H48">
        <v>3</v>
      </c>
      <c r="I48" s="1">
        <v>308.7</v>
      </c>
      <c r="J48" s="1">
        <v>119.74</v>
      </c>
      <c r="K48">
        <v>38.788467768059597</v>
      </c>
      <c r="L48" s="4">
        <f>VLOOKUP(N48,rates,VLOOKUP(CONCATENATE('[1]Exposure Report'!$B$11,'[1]Exposure Report'!$B$13),rate_lookup_table,4,FALSE),FALSE)</f>
        <v>102.90049999999999</v>
      </c>
      <c r="M48" t="s">
        <v>0</v>
      </c>
      <c r="N48" t="str">
        <f>IF(VLOOKUP(B48,title_rename,2,FALSE)=0,B48,VLOOKUP(B48,title_rename,2,FALSE))</f>
        <v>04-12 Cincinnati Reds @ Washington Nationals</v>
      </c>
      <c r="O48" s="3" t="str">
        <f>LEFT(IF(VLOOKUP(C48,brand_rename,2,FALSE)=0,C48,VLOOKUP(C48,brand_rename,2,FALSE)),LEN(IF(VLOOKUP(C48,brand_rename,2,FALSE)=0,C48,VLOOKUP(C48,brand_rename,2,FALSE)))-6)</f>
        <v>Radio - WTOP</v>
      </c>
      <c r="P48" t="str">
        <f>IF(VLOOKUP(D48,location_rename,2,FALSE)=0,D48,VLOOKUP(D48,location_rename,2,FALSE))</f>
        <v>LED Upper Tiered</v>
      </c>
      <c r="Q48">
        <f>IF($L48=0,0,G48)</f>
        <v>1</v>
      </c>
      <c r="R48">
        <f>IF($L48=0,0,H48)</f>
        <v>3</v>
      </c>
      <c r="S48" s="1">
        <f>R48*L48</f>
        <v>308.70150000000001</v>
      </c>
      <c r="T48" s="1">
        <f>S48*(K48/100)</f>
        <v>119.7405818270165</v>
      </c>
      <c r="U48" t="str">
        <f t="shared" si="0"/>
        <v>Radio - WTOPLED Upper Tiered</v>
      </c>
      <c r="V48" t="str">
        <f t="shared" si="1"/>
        <v>04-12 Cincinnati Reds @ Washington NationalsRadio - WTOPLED Upper Tiered</v>
      </c>
      <c r="W48" t="str">
        <f>CONCATENATE(M48,O48)</f>
        <v>Regular SeasonRadio - WTOP</v>
      </c>
      <c r="X48" t="str">
        <f>CONCATENATE(M48,P48)</f>
        <v>Regular SeasonLED Upper Tiered</v>
      </c>
      <c r="Y48" t="str">
        <f>CONCATENATE(M48,O48,P48)</f>
        <v>Regular SeasonRadio - WTOPLED Upper Tiered</v>
      </c>
    </row>
    <row r="49" spans="1:25" x14ac:dyDescent="0.25">
      <c r="A49" s="3">
        <v>338603</v>
      </c>
      <c r="B49" t="s">
        <v>185</v>
      </c>
      <c r="C49" t="s">
        <v>80</v>
      </c>
      <c r="D49" t="s">
        <v>11</v>
      </c>
      <c r="E49" t="s">
        <v>1</v>
      </c>
      <c r="F49" s="5">
        <v>41011</v>
      </c>
      <c r="G49">
        <v>13</v>
      </c>
      <c r="H49">
        <v>22</v>
      </c>
      <c r="I49" s="1">
        <v>2263.8000000000002</v>
      </c>
      <c r="J49" s="1">
        <v>398.41</v>
      </c>
      <c r="K49">
        <v>17.599169537944999</v>
      </c>
      <c r="L49" s="4">
        <f>VLOOKUP(N49,rates,VLOOKUP(CONCATENATE('[1]Exposure Report'!$B$11,'[1]Exposure Report'!$B$13),rate_lookup_table,4,FALSE),FALSE)</f>
        <v>102.90049999999999</v>
      </c>
      <c r="M49" t="s">
        <v>0</v>
      </c>
      <c r="N49" t="str">
        <f>IF(VLOOKUP(B49,title_rename,2,FALSE)=0,B49,VLOOKUP(B49,title_rename,2,FALSE))</f>
        <v>04-12 Cincinnati Reds @ Washington Nationals</v>
      </c>
      <c r="O49" s="3" t="str">
        <f>LEFT(IF(VLOOKUP(C49,brand_rename,2,FALSE)=0,C49,VLOOKUP(C49,brand_rename,2,FALSE)),LEN(IF(VLOOKUP(C49,brand_rename,2,FALSE)=0,C49,VLOOKUP(C49,brand_rename,2,FALSE)))-6)</f>
        <v>Retired Players Tribute</v>
      </c>
      <c r="P49" t="str">
        <f>IF(VLOOKUP(D49,location_rename,2,FALSE)=0,D49,VLOOKUP(D49,location_rename,2,FALSE))</f>
        <v>Static Outfield Wall</v>
      </c>
      <c r="Q49">
        <f>IF($L49=0,0,G49)</f>
        <v>13</v>
      </c>
      <c r="R49">
        <f>IF($L49=0,0,H49)</f>
        <v>22</v>
      </c>
      <c r="S49" s="1">
        <f>R49*L49</f>
        <v>2263.8109999999997</v>
      </c>
      <c r="T49" s="1">
        <f>S49*(K49/100)</f>
        <v>398.41193590864799</v>
      </c>
      <c r="U49" t="str">
        <f t="shared" si="0"/>
        <v>Retired Players TributeStatic Outfield Wall</v>
      </c>
      <c r="V49" t="str">
        <f t="shared" si="1"/>
        <v>04-12 Cincinnati Reds @ Washington NationalsRetired Players TributeStatic Outfield Wall</v>
      </c>
      <c r="W49" t="str">
        <f>CONCATENATE(M49,O49)</f>
        <v>Regular SeasonRetired Players Tribute</v>
      </c>
      <c r="X49" t="str">
        <f>CONCATENATE(M49,P49)</f>
        <v>Regular SeasonStatic Outfield Wall</v>
      </c>
      <c r="Y49" t="str">
        <f>CONCATENATE(M49,O49,P49)</f>
        <v>Regular SeasonRetired Players TributeStatic Outfield Wall</v>
      </c>
    </row>
    <row r="50" spans="1:25" x14ac:dyDescent="0.25">
      <c r="A50" s="3">
        <v>338603</v>
      </c>
      <c r="B50" t="s">
        <v>185</v>
      </c>
      <c r="C50" t="s">
        <v>113</v>
      </c>
      <c r="D50" t="s">
        <v>2</v>
      </c>
      <c r="E50" t="s">
        <v>1</v>
      </c>
      <c r="F50" s="5">
        <v>41011</v>
      </c>
      <c r="G50">
        <v>14</v>
      </c>
      <c r="H50">
        <v>119</v>
      </c>
      <c r="I50" s="1">
        <v>12245.1</v>
      </c>
      <c r="J50" s="1">
        <v>2901.7</v>
      </c>
      <c r="K50">
        <v>23.696825669043101</v>
      </c>
      <c r="L50" s="4">
        <f>VLOOKUP(N50,rates,VLOOKUP(CONCATENATE('[1]Exposure Report'!$B$11,'[1]Exposure Report'!$B$13),rate_lookup_table,4,FALSE),FALSE)</f>
        <v>102.90049999999999</v>
      </c>
      <c r="M50" t="s">
        <v>0</v>
      </c>
      <c r="N50" t="str">
        <f>IF(VLOOKUP(B50,title_rename,2,FALSE)=0,B50,VLOOKUP(B50,title_rename,2,FALSE))</f>
        <v>04-12 Cincinnati Reds @ Washington Nationals</v>
      </c>
      <c r="O50" s="3" t="str">
        <f>LEFT(IF(VLOOKUP(C50,brand_rename,2,FALSE)=0,C50,VLOOKUP(C50,brand_rename,2,FALSE)),LEN(IF(VLOOKUP(C50,brand_rename,2,FALSE)=0,C50,VLOOKUP(C50,brand_rename,2,FALSE)))-6)</f>
        <v>Team Promotion - Capital City View Seats</v>
      </c>
      <c r="P50" t="str">
        <f>IF(VLOOKUP(D50,location_rename,2,FALSE)=0,D50,VLOOKUP(D50,location_rename,2,FALSE))</f>
        <v>Rotational Field Level Home Plate</v>
      </c>
      <c r="Q50">
        <f>IF($L50=0,0,G50)</f>
        <v>14</v>
      </c>
      <c r="R50">
        <f>IF($L50=0,0,H50)</f>
        <v>119</v>
      </c>
      <c r="S50" s="1">
        <f>R50*L50</f>
        <v>12245.1595</v>
      </c>
      <c r="T50" s="1">
        <f>S50*(K50/100)</f>
        <v>2901.7140996112698</v>
      </c>
      <c r="U50" t="str">
        <f t="shared" si="0"/>
        <v>Team Promotion - Capital City View SeatsRotational Field Level Home Plate</v>
      </c>
      <c r="V50" t="str">
        <f t="shared" si="1"/>
        <v>04-12 Cincinnati Reds @ Washington NationalsTeam Promotion - Capital City View SeatsRotational Field Level Home Plate</v>
      </c>
      <c r="W50" t="str">
        <f>CONCATENATE(M50,O50)</f>
        <v>Regular SeasonTeam Promotion - Capital City View Seats</v>
      </c>
      <c r="X50" t="str">
        <f>CONCATENATE(M50,P50)</f>
        <v>Regular SeasonRotational Field Level Home Plate</v>
      </c>
      <c r="Y50" t="str">
        <f>CONCATENATE(M50,O50,P50)</f>
        <v>Regular SeasonTeam Promotion - Capital City View SeatsRotational Field Level Home Plate</v>
      </c>
    </row>
    <row r="51" spans="1:25" x14ac:dyDescent="0.25">
      <c r="A51" s="3">
        <v>338603</v>
      </c>
      <c r="B51" t="s">
        <v>185</v>
      </c>
      <c r="C51" t="s">
        <v>187</v>
      </c>
      <c r="D51" t="s">
        <v>2</v>
      </c>
      <c r="E51" t="s">
        <v>1</v>
      </c>
      <c r="F51" s="5">
        <v>41011</v>
      </c>
      <c r="G51">
        <v>15</v>
      </c>
      <c r="H51">
        <v>144</v>
      </c>
      <c r="I51" s="1">
        <v>14817.6</v>
      </c>
      <c r="J51" s="1">
        <v>3482.65</v>
      </c>
      <c r="K51">
        <v>23.503468847856599</v>
      </c>
      <c r="L51" s="4">
        <f>VLOOKUP(N51,rates,VLOOKUP(CONCATENATE('[1]Exposure Report'!$B$11,'[1]Exposure Report'!$B$13),rate_lookup_table,4,FALSE),FALSE)</f>
        <v>102.90049999999999</v>
      </c>
      <c r="M51" t="s">
        <v>0</v>
      </c>
      <c r="N51" t="str">
        <f>IF(VLOOKUP(B51,title_rename,2,FALSE)=0,B51,VLOOKUP(B51,title_rename,2,FALSE))</f>
        <v>04-12 Cincinnati Reds @ Washington Nationals</v>
      </c>
      <c r="O51" s="3" t="str">
        <f>LEFT(IF(VLOOKUP(C51,brand_rename,2,FALSE)=0,C51,VLOOKUP(C51,brand_rename,2,FALSE)),LEN(IF(VLOOKUP(C51,brand_rename,2,FALSE)=0,C51,VLOOKUP(C51,brand_rename,2,FALSE)))-6)</f>
        <v>Team Promotion - Suite Rentals</v>
      </c>
      <c r="P51" t="str">
        <f>IF(VLOOKUP(D51,location_rename,2,FALSE)=0,D51,VLOOKUP(D51,location_rename,2,FALSE))</f>
        <v>Rotational Field Level Home Plate</v>
      </c>
      <c r="Q51">
        <f>IF($L51=0,0,G51)</f>
        <v>15</v>
      </c>
      <c r="R51">
        <f>IF($L51=0,0,H51)</f>
        <v>144</v>
      </c>
      <c r="S51" s="1">
        <f>R51*L51</f>
        <v>14817.671999999999</v>
      </c>
      <c r="T51" s="1">
        <f>S51*(K51/100)</f>
        <v>3482.6669224975694</v>
      </c>
      <c r="U51" t="str">
        <f t="shared" si="0"/>
        <v>Team Promotion - Suite RentalsRotational Field Level Home Plate</v>
      </c>
      <c r="V51" t="str">
        <f t="shared" si="1"/>
        <v>04-12 Cincinnati Reds @ Washington NationalsTeam Promotion - Suite RentalsRotational Field Level Home Plate</v>
      </c>
      <c r="W51" t="str">
        <f>CONCATENATE(M51,O51)</f>
        <v>Regular SeasonTeam Promotion - Suite Rentals</v>
      </c>
      <c r="X51" t="str">
        <f>CONCATENATE(M51,P51)</f>
        <v>Regular SeasonRotational Field Level Home Plate</v>
      </c>
      <c r="Y51" t="str">
        <f>CONCATENATE(M51,O51,P51)</f>
        <v>Regular SeasonTeam Promotion - Suite RentalsRotational Field Level Home Plate</v>
      </c>
    </row>
    <row r="52" spans="1:25" x14ac:dyDescent="0.25">
      <c r="A52" s="3">
        <v>338603</v>
      </c>
      <c r="B52" t="s">
        <v>185</v>
      </c>
      <c r="C52" t="s">
        <v>78</v>
      </c>
      <c r="D52" t="s">
        <v>45</v>
      </c>
      <c r="E52" t="s">
        <v>1</v>
      </c>
      <c r="F52" s="5">
        <v>41011</v>
      </c>
      <c r="G52">
        <v>1</v>
      </c>
      <c r="H52">
        <v>6</v>
      </c>
      <c r="I52" s="1">
        <v>617.4</v>
      </c>
      <c r="J52" s="1">
        <v>97.3</v>
      </c>
      <c r="K52">
        <v>15.7596371882086</v>
      </c>
      <c r="L52" s="4">
        <f>VLOOKUP(N52,rates,VLOOKUP(CONCATENATE('[1]Exposure Report'!$B$11,'[1]Exposure Report'!$B$13),rate_lookup_table,4,FALSE),FALSE)</f>
        <v>102.90049999999999</v>
      </c>
      <c r="M52" t="s">
        <v>0</v>
      </c>
      <c r="N52" t="str">
        <f>IF(VLOOKUP(B52,title_rename,2,FALSE)=0,B52,VLOOKUP(B52,title_rename,2,FALSE))</f>
        <v>04-12 Cincinnati Reds @ Washington Nationals</v>
      </c>
      <c r="O52" s="3" t="str">
        <f>LEFT(IF(VLOOKUP(C52,brand_rename,2,FALSE)=0,C52,VLOOKUP(C52,brand_rename,2,FALSE)),LEN(IF(VLOOKUP(C52,brand_rename,2,FALSE)=0,C52,VLOOKUP(C52,brand_rename,2,FALSE)))-6)</f>
        <v>Team Website - Losnacionales.com</v>
      </c>
      <c r="P52" t="str">
        <f>IF(VLOOKUP(D52,location_rename,2,FALSE)=0,D52,VLOOKUP(D52,location_rename,2,FALSE))</f>
        <v>Static Field Level Foul Ball Line</v>
      </c>
      <c r="Q52">
        <f>IF($L52=0,0,G52)</f>
        <v>1</v>
      </c>
      <c r="R52">
        <f>IF($L52=0,0,H52)</f>
        <v>6</v>
      </c>
      <c r="S52" s="1">
        <f>R52*L52</f>
        <v>617.40300000000002</v>
      </c>
      <c r="T52" s="1">
        <f>S52*(K52/100)</f>
        <v>97.300472789115545</v>
      </c>
      <c r="U52" t="str">
        <f t="shared" si="0"/>
        <v>Team Website - Losnacionales.comStatic Field Level Foul Ball Line</v>
      </c>
      <c r="V52" t="str">
        <f t="shared" si="1"/>
        <v>04-12 Cincinnati Reds @ Washington NationalsTeam Website - Losnacionales.comStatic Field Level Foul Ball Line</v>
      </c>
      <c r="W52" t="str">
        <f>CONCATENATE(M52,O52)</f>
        <v>Regular SeasonTeam Website - Losnacionales.com</v>
      </c>
      <c r="X52" t="str">
        <f>CONCATENATE(M52,P52)</f>
        <v>Regular SeasonStatic Field Level Foul Ball Line</v>
      </c>
      <c r="Y52" t="str">
        <f>CONCATENATE(M52,O52,P52)</f>
        <v>Regular SeasonTeam Website - Losnacionales.comStatic Field Level Foul Ball Line</v>
      </c>
    </row>
    <row r="53" spans="1:25" x14ac:dyDescent="0.25">
      <c r="A53" s="3">
        <v>338603</v>
      </c>
      <c r="B53" t="s">
        <v>185</v>
      </c>
      <c r="C53" t="s">
        <v>27</v>
      </c>
      <c r="D53" t="s">
        <v>28</v>
      </c>
      <c r="E53" t="s">
        <v>1</v>
      </c>
      <c r="F53" s="5">
        <v>41011</v>
      </c>
      <c r="G53">
        <v>33</v>
      </c>
      <c r="H53">
        <v>93</v>
      </c>
      <c r="I53" s="1">
        <v>9569.7000000000007</v>
      </c>
      <c r="J53" s="1">
        <v>2316.2600000000002</v>
      </c>
      <c r="K53">
        <v>24.204102531949701</v>
      </c>
      <c r="L53" s="4">
        <f>VLOOKUP(N53,rates,VLOOKUP(CONCATENATE('[1]Exposure Report'!$B$11,'[1]Exposure Report'!$B$13),rate_lookup_table,4,FALSE),FALSE)</f>
        <v>102.90049999999999</v>
      </c>
      <c r="M53" t="s">
        <v>0</v>
      </c>
      <c r="N53" t="str">
        <f>IF(VLOOKUP(B53,title_rename,2,FALSE)=0,B53,VLOOKUP(B53,title_rename,2,FALSE))</f>
        <v>04-12 Cincinnati Reds @ Washington Nationals</v>
      </c>
      <c r="O53" s="3" t="str">
        <f>LEFT(IF(VLOOKUP(C53,brand_rename,2,FALSE)=0,C53,VLOOKUP(C53,brand_rename,2,FALSE)),LEN(IF(VLOOKUP(C53,brand_rename,2,FALSE)=0,C53,VLOOKUP(C53,brand_rename,2,FALSE)))-6)</f>
        <v>Team Website - Nationals.com</v>
      </c>
      <c r="P53" t="str">
        <f>IF(VLOOKUP(D53,location_rename,2,FALSE)=0,D53,VLOOKUP(D53,location_rename,2,FALSE))</f>
        <v>Static Dugout Railing</v>
      </c>
      <c r="Q53">
        <f>IF($L53=0,0,G53)</f>
        <v>33</v>
      </c>
      <c r="R53">
        <f>IF($L53=0,0,H53)</f>
        <v>93</v>
      </c>
      <c r="S53" s="1">
        <f>R53*L53</f>
        <v>9569.7464999999993</v>
      </c>
      <c r="T53" s="1">
        <f>S53*(K53/100)</f>
        <v>2316.2712549076678</v>
      </c>
      <c r="U53" t="str">
        <f t="shared" si="0"/>
        <v>Team Website - Nationals.comStatic Dugout Railing</v>
      </c>
      <c r="V53" t="str">
        <f t="shared" si="1"/>
        <v>04-12 Cincinnati Reds @ Washington NationalsTeam Website - Nationals.comStatic Dugout Railing</v>
      </c>
      <c r="W53" t="str">
        <f>CONCATENATE(M53,O53)</f>
        <v>Regular SeasonTeam Website - Nationals.com</v>
      </c>
      <c r="X53" t="str">
        <f>CONCATENATE(M53,P53)</f>
        <v>Regular SeasonStatic Dugout Railing</v>
      </c>
      <c r="Y53" t="str">
        <f>CONCATENATE(M53,O53,P53)</f>
        <v>Regular SeasonTeam Website - Nationals.comStatic Dugout Railing</v>
      </c>
    </row>
    <row r="54" spans="1:25" x14ac:dyDescent="0.25">
      <c r="A54" s="3">
        <v>338603</v>
      </c>
      <c r="B54" t="s">
        <v>185</v>
      </c>
      <c r="C54" t="s">
        <v>27</v>
      </c>
      <c r="D54" t="s">
        <v>14</v>
      </c>
      <c r="E54" t="s">
        <v>1</v>
      </c>
      <c r="F54" s="5">
        <v>41011</v>
      </c>
      <c r="G54">
        <v>18</v>
      </c>
      <c r="H54">
        <v>51</v>
      </c>
      <c r="I54" s="1">
        <v>5247.9</v>
      </c>
      <c r="J54" s="1">
        <v>1264.3</v>
      </c>
      <c r="K54">
        <v>24.0915413784561</v>
      </c>
      <c r="L54" s="4">
        <f>VLOOKUP(N54,rates,VLOOKUP(CONCATENATE('[1]Exposure Report'!$B$11,'[1]Exposure Report'!$B$13),rate_lookup_table,4,FALSE),FALSE)</f>
        <v>102.90049999999999</v>
      </c>
      <c r="M54" t="s">
        <v>0</v>
      </c>
      <c r="N54" t="str">
        <f>IF(VLOOKUP(B54,title_rename,2,FALSE)=0,B54,VLOOKUP(B54,title_rename,2,FALSE))</f>
        <v>04-12 Cincinnati Reds @ Washington Nationals</v>
      </c>
      <c r="O54" s="3" t="str">
        <f>LEFT(IF(VLOOKUP(C54,brand_rename,2,FALSE)=0,C54,VLOOKUP(C54,brand_rename,2,FALSE)),LEN(IF(VLOOKUP(C54,brand_rename,2,FALSE)=0,C54,VLOOKUP(C54,brand_rename,2,FALSE)))-6)</f>
        <v>Team Website - Nationals.com</v>
      </c>
      <c r="P54" t="str">
        <f>IF(VLOOKUP(D54,location_rename,2,FALSE)=0,D54,VLOOKUP(D54,location_rename,2,FALSE))</f>
        <v>Static Dugout Roof</v>
      </c>
      <c r="Q54">
        <f>IF($L54=0,0,G54)</f>
        <v>18</v>
      </c>
      <c r="R54">
        <f>IF($L54=0,0,H54)</f>
        <v>51</v>
      </c>
      <c r="S54" s="1">
        <f>R54*L54</f>
        <v>5247.9254999999994</v>
      </c>
      <c r="T54" s="1">
        <f>S54*(K54/100)</f>
        <v>1264.3061433430489</v>
      </c>
      <c r="U54" t="str">
        <f t="shared" si="0"/>
        <v>Team Website - Nationals.comStatic Dugout Roof</v>
      </c>
      <c r="V54" t="str">
        <f t="shared" si="1"/>
        <v>04-12 Cincinnati Reds @ Washington NationalsTeam Website - Nationals.comStatic Dugout Roof</v>
      </c>
      <c r="W54" t="str">
        <f>CONCATENATE(M54,O54)</f>
        <v>Regular SeasonTeam Website - Nationals.com</v>
      </c>
      <c r="X54" t="str">
        <f>CONCATENATE(M54,P54)</f>
        <v>Regular SeasonStatic Dugout Roof</v>
      </c>
      <c r="Y54" t="str">
        <f>CONCATENATE(M54,O54,P54)</f>
        <v>Regular SeasonTeam Website - Nationals.comStatic Dugout Roof</v>
      </c>
    </row>
    <row r="55" spans="1:25" x14ac:dyDescent="0.25">
      <c r="A55" s="3">
        <v>338603</v>
      </c>
      <c r="B55" t="s">
        <v>185</v>
      </c>
      <c r="C55" t="s">
        <v>27</v>
      </c>
      <c r="D55" t="s">
        <v>45</v>
      </c>
      <c r="E55" t="s">
        <v>1</v>
      </c>
      <c r="F55" s="5">
        <v>41011</v>
      </c>
      <c r="G55">
        <v>1</v>
      </c>
      <c r="H55">
        <v>6</v>
      </c>
      <c r="I55" s="1">
        <v>617.4</v>
      </c>
      <c r="J55" s="1">
        <v>93.72</v>
      </c>
      <c r="K55">
        <v>15.1797862001943</v>
      </c>
      <c r="L55" s="4">
        <f>VLOOKUP(N55,rates,VLOOKUP(CONCATENATE('[1]Exposure Report'!$B$11,'[1]Exposure Report'!$B$13),rate_lookup_table,4,FALSE),FALSE)</f>
        <v>102.90049999999999</v>
      </c>
      <c r="M55" t="s">
        <v>0</v>
      </c>
      <c r="N55" t="str">
        <f>IF(VLOOKUP(B55,title_rename,2,FALSE)=0,B55,VLOOKUP(B55,title_rename,2,FALSE))</f>
        <v>04-12 Cincinnati Reds @ Washington Nationals</v>
      </c>
      <c r="O55" s="3" t="str">
        <f>LEFT(IF(VLOOKUP(C55,brand_rename,2,FALSE)=0,C55,VLOOKUP(C55,brand_rename,2,FALSE)),LEN(IF(VLOOKUP(C55,brand_rename,2,FALSE)=0,C55,VLOOKUP(C55,brand_rename,2,FALSE)))-6)</f>
        <v>Team Website - Nationals.com</v>
      </c>
      <c r="P55" t="str">
        <f>IF(VLOOKUP(D55,location_rename,2,FALSE)=0,D55,VLOOKUP(D55,location_rename,2,FALSE))</f>
        <v>Static Field Level Foul Ball Line</v>
      </c>
      <c r="Q55">
        <f>IF($L55=0,0,G55)</f>
        <v>1</v>
      </c>
      <c r="R55">
        <f>IF($L55=0,0,H55)</f>
        <v>6</v>
      </c>
      <c r="S55" s="1">
        <f>R55*L55</f>
        <v>617.40300000000002</v>
      </c>
      <c r="T55" s="1">
        <f>S55*(K55/100)</f>
        <v>93.720455393585624</v>
      </c>
      <c r="U55" t="str">
        <f t="shared" si="0"/>
        <v>Team Website - Nationals.comStatic Field Level Foul Ball Line</v>
      </c>
      <c r="V55" t="str">
        <f t="shared" si="1"/>
        <v>04-12 Cincinnati Reds @ Washington NationalsTeam Website - Nationals.comStatic Field Level Foul Ball Line</v>
      </c>
      <c r="W55" t="str">
        <f>CONCATENATE(M55,O55)</f>
        <v>Regular SeasonTeam Website - Nationals.com</v>
      </c>
      <c r="X55" t="str">
        <f>CONCATENATE(M55,P55)</f>
        <v>Regular SeasonStatic Field Level Foul Ball Line</v>
      </c>
      <c r="Y55" t="str">
        <f>CONCATENATE(M55,O55,P55)</f>
        <v>Regular SeasonTeam Website - Nationals.comStatic Field Level Foul Ball Line</v>
      </c>
    </row>
    <row r="56" spans="1:25" x14ac:dyDescent="0.25">
      <c r="A56" s="3">
        <v>338603</v>
      </c>
      <c r="B56" t="s">
        <v>185</v>
      </c>
      <c r="C56" t="s">
        <v>27</v>
      </c>
      <c r="D56" t="s">
        <v>9</v>
      </c>
      <c r="E56" t="s">
        <v>1</v>
      </c>
      <c r="F56" s="5">
        <v>41011</v>
      </c>
      <c r="G56">
        <v>5</v>
      </c>
      <c r="H56">
        <v>7</v>
      </c>
      <c r="I56" s="1">
        <v>720.3</v>
      </c>
      <c r="J56" s="1">
        <v>106.75</v>
      </c>
      <c r="K56">
        <v>14.8202137998056</v>
      </c>
      <c r="L56" s="4">
        <f>VLOOKUP(N56,rates,VLOOKUP(CONCATENATE('[1]Exposure Report'!$B$11,'[1]Exposure Report'!$B$13),rate_lookup_table,4,FALSE),FALSE)</f>
        <v>102.90049999999999</v>
      </c>
      <c r="M56" t="s">
        <v>0</v>
      </c>
      <c r="N56" t="str">
        <f>IF(VLOOKUP(B56,title_rename,2,FALSE)=0,B56,VLOOKUP(B56,title_rename,2,FALSE))</f>
        <v>04-12 Cincinnati Reds @ Washington Nationals</v>
      </c>
      <c r="O56" s="3" t="str">
        <f>LEFT(IF(VLOOKUP(C56,brand_rename,2,FALSE)=0,C56,VLOOKUP(C56,brand_rename,2,FALSE)),LEN(IF(VLOOKUP(C56,brand_rename,2,FALSE)=0,C56,VLOOKUP(C56,brand_rename,2,FALSE)))-6)</f>
        <v>Team Website - Nationals.com</v>
      </c>
      <c r="P56" t="str">
        <f>IF(VLOOKUP(D56,location_rename,2,FALSE)=0,D56,VLOOKUP(D56,location_rename,2,FALSE))</f>
        <v>Static Upper Billboard</v>
      </c>
      <c r="Q56">
        <f>IF($L56=0,0,G56)</f>
        <v>5</v>
      </c>
      <c r="R56">
        <f>IF($L56=0,0,H56)</f>
        <v>7</v>
      </c>
      <c r="S56" s="1">
        <f>R56*L56</f>
        <v>720.30349999999999</v>
      </c>
      <c r="T56" s="1">
        <f>S56*(K56/100)</f>
        <v>106.75051870748274</v>
      </c>
      <c r="U56" t="str">
        <f t="shared" si="0"/>
        <v>Team Website - Nationals.comStatic Upper Billboard</v>
      </c>
      <c r="V56" t="str">
        <f t="shared" si="1"/>
        <v>04-12 Cincinnati Reds @ Washington NationalsTeam Website - Nationals.comStatic Upper Billboard</v>
      </c>
      <c r="W56" t="str">
        <f>CONCATENATE(M56,O56)</f>
        <v>Regular SeasonTeam Website - Nationals.com</v>
      </c>
      <c r="X56" t="str">
        <f>CONCATENATE(M56,P56)</f>
        <v>Regular SeasonStatic Upper Billboard</v>
      </c>
      <c r="Y56" t="str">
        <f>CONCATENATE(M56,O56,P56)</f>
        <v>Regular SeasonTeam Website - Nationals.comStatic Upper Billboard</v>
      </c>
    </row>
    <row r="57" spans="1:25" x14ac:dyDescent="0.25">
      <c r="A57" s="3">
        <v>338603</v>
      </c>
      <c r="B57" t="s">
        <v>185</v>
      </c>
      <c r="C57" t="s">
        <v>26</v>
      </c>
      <c r="D57" t="s">
        <v>19</v>
      </c>
      <c r="E57" t="s">
        <v>1</v>
      </c>
      <c r="F57" s="5">
        <v>41011</v>
      </c>
      <c r="G57">
        <v>1</v>
      </c>
      <c r="H57">
        <v>3</v>
      </c>
      <c r="I57" s="1">
        <v>308.7</v>
      </c>
      <c r="J57" s="1">
        <v>94.03</v>
      </c>
      <c r="K57">
        <v>30.459993521217999</v>
      </c>
      <c r="L57" s="4">
        <f>VLOOKUP(N57,rates,VLOOKUP(CONCATENATE('[1]Exposure Report'!$B$11,'[1]Exposure Report'!$B$13),rate_lookup_table,4,FALSE),FALSE)</f>
        <v>102.90049999999999</v>
      </c>
      <c r="M57" t="s">
        <v>0</v>
      </c>
      <c r="N57" t="str">
        <f>IF(VLOOKUP(B57,title_rename,2,FALSE)=0,B57,VLOOKUP(B57,title_rename,2,FALSE))</f>
        <v>04-12 Cincinnati Reds @ Washington Nationals</v>
      </c>
      <c r="O57" s="3" t="str">
        <f>LEFT(IF(VLOOKUP(C57,brand_rename,2,FALSE)=0,C57,VLOOKUP(C57,brand_rename,2,FALSE)),LEN(IF(VLOOKUP(C57,brand_rename,2,FALSE)=0,C57,VLOOKUP(C57,brand_rename,2,FALSE)))-6)</f>
        <v>Toyota</v>
      </c>
      <c r="P57" t="str">
        <f>IF(VLOOKUP(D57,location_rename,2,FALSE)=0,D57,VLOOKUP(D57,location_rename,2,FALSE))</f>
        <v>LED Outfield Wall</v>
      </c>
      <c r="Q57">
        <f>IF($L57=0,0,G57)</f>
        <v>1</v>
      </c>
      <c r="R57">
        <f>IF($L57=0,0,H57)</f>
        <v>3</v>
      </c>
      <c r="S57" s="1">
        <f>R57*L57</f>
        <v>308.70150000000001</v>
      </c>
      <c r="T57" s="1">
        <f>S57*(K57/100)</f>
        <v>94.030456899902788</v>
      </c>
      <c r="U57" t="str">
        <f t="shared" si="0"/>
        <v>ToyotaLED Outfield Wall</v>
      </c>
      <c r="V57" t="str">
        <f t="shared" si="1"/>
        <v>04-12 Cincinnati Reds @ Washington NationalsToyotaLED Outfield Wall</v>
      </c>
      <c r="W57" t="str">
        <f>CONCATENATE(M57,O57)</f>
        <v>Regular SeasonToyota</v>
      </c>
      <c r="X57" t="str">
        <f>CONCATENATE(M57,P57)</f>
        <v>Regular SeasonLED Outfield Wall</v>
      </c>
      <c r="Y57" t="str">
        <f>CONCATENATE(M57,O57,P57)</f>
        <v>Regular SeasonToyotaLED Outfield Wall</v>
      </c>
    </row>
    <row r="58" spans="1:25" x14ac:dyDescent="0.25">
      <c r="A58" s="3">
        <v>338603</v>
      </c>
      <c r="B58" t="s">
        <v>185</v>
      </c>
      <c r="C58" t="s">
        <v>26</v>
      </c>
      <c r="D58" t="s">
        <v>17</v>
      </c>
      <c r="E58" t="s">
        <v>1</v>
      </c>
      <c r="F58" s="5">
        <v>41011</v>
      </c>
      <c r="G58">
        <v>1</v>
      </c>
      <c r="H58">
        <v>1</v>
      </c>
      <c r="I58" s="1">
        <v>102.9</v>
      </c>
      <c r="J58" s="1">
        <v>33.950000000000003</v>
      </c>
      <c r="K58">
        <v>32.993197278911502</v>
      </c>
      <c r="L58" s="4">
        <f>VLOOKUP(N58,rates,VLOOKUP(CONCATENATE('[1]Exposure Report'!$B$11,'[1]Exposure Report'!$B$13),rate_lookup_table,4,FALSE),FALSE)</f>
        <v>102.90049999999999</v>
      </c>
      <c r="M58" t="s">
        <v>0</v>
      </c>
      <c r="N58" t="str">
        <f>IF(VLOOKUP(B58,title_rename,2,FALSE)=0,B58,VLOOKUP(B58,title_rename,2,FALSE))</f>
        <v>04-12 Cincinnati Reds @ Washington Nationals</v>
      </c>
      <c r="O58" s="3" t="str">
        <f>LEFT(IF(VLOOKUP(C58,brand_rename,2,FALSE)=0,C58,VLOOKUP(C58,brand_rename,2,FALSE)),LEN(IF(VLOOKUP(C58,brand_rename,2,FALSE)=0,C58,VLOOKUP(C58,brand_rename,2,FALSE)))-6)</f>
        <v>Toyota</v>
      </c>
      <c r="P58" t="str">
        <f>IF(VLOOKUP(D58,location_rename,2,FALSE)=0,D58,VLOOKUP(D58,location_rename,2,FALSE))</f>
        <v>LED Upper Tiered</v>
      </c>
      <c r="Q58">
        <f>IF($L58=0,0,G58)</f>
        <v>1</v>
      </c>
      <c r="R58">
        <f>IF($L58=0,0,H58)</f>
        <v>1</v>
      </c>
      <c r="S58" s="1">
        <f>R58*L58</f>
        <v>102.90049999999999</v>
      </c>
      <c r="T58" s="1">
        <f>S58*(K58/100)</f>
        <v>33.950164965986325</v>
      </c>
      <c r="U58" t="str">
        <f t="shared" si="0"/>
        <v>ToyotaLED Upper Tiered</v>
      </c>
      <c r="V58" t="str">
        <f t="shared" si="1"/>
        <v>04-12 Cincinnati Reds @ Washington NationalsToyotaLED Upper Tiered</v>
      </c>
      <c r="W58" t="str">
        <f>CONCATENATE(M58,O58)</f>
        <v>Regular SeasonToyota</v>
      </c>
      <c r="X58" t="str">
        <f>CONCATENATE(M58,P58)</f>
        <v>Regular SeasonLED Upper Tiered</v>
      </c>
      <c r="Y58" t="str">
        <f>CONCATENATE(M58,O58,P58)</f>
        <v>Regular SeasonToyotaLED Upper Tiered</v>
      </c>
    </row>
    <row r="59" spans="1:25" x14ac:dyDescent="0.25">
      <c r="A59" s="3">
        <v>338603</v>
      </c>
      <c r="B59" t="s">
        <v>185</v>
      </c>
      <c r="C59" t="s">
        <v>25</v>
      </c>
      <c r="D59" t="s">
        <v>6</v>
      </c>
      <c r="E59" t="s">
        <v>1</v>
      </c>
      <c r="F59" s="5">
        <v>41011</v>
      </c>
      <c r="G59">
        <v>1</v>
      </c>
      <c r="H59">
        <v>10</v>
      </c>
      <c r="I59" s="1">
        <v>1029</v>
      </c>
      <c r="J59" s="1">
        <v>143.34</v>
      </c>
      <c r="K59">
        <v>13.9300291545189</v>
      </c>
      <c r="L59" s="4">
        <f>VLOOKUP(N59,rates,VLOOKUP(CONCATENATE('[1]Exposure Report'!$B$11,'[1]Exposure Report'!$B$13),rate_lookup_table,4,FALSE),FALSE)</f>
        <v>102.90049999999999</v>
      </c>
      <c r="M59" t="s">
        <v>0</v>
      </c>
      <c r="N59" t="str">
        <f>IF(VLOOKUP(B59,title_rename,2,FALSE)=0,B59,VLOOKUP(B59,title_rename,2,FALSE))</f>
        <v>04-12 Cincinnati Reds @ Washington Nationals</v>
      </c>
      <c r="O59" s="3" t="str">
        <f>LEFT(IF(VLOOKUP(C59,brand_rename,2,FALSE)=0,C59,VLOOKUP(C59,brand_rename,2,FALSE)),LEN(IF(VLOOKUP(C59,brand_rename,2,FALSE)=0,C59,VLOOKUP(C59,brand_rename,2,FALSE)))-6)</f>
        <v>TV Station - MLB Network</v>
      </c>
      <c r="P59" t="str">
        <f>IF(VLOOKUP(D59,location_rename,2,FALSE)=0,D59,VLOOKUP(D59,location_rename,2,FALSE))</f>
        <v>Rotational Field Level Foul Ball Line</v>
      </c>
      <c r="Q59">
        <f>IF($L59=0,0,G59)</f>
        <v>1</v>
      </c>
      <c r="R59">
        <f>IF($L59=0,0,H59)</f>
        <v>10</v>
      </c>
      <c r="S59" s="1">
        <f>R59*L59</f>
        <v>1029.0049999999999</v>
      </c>
      <c r="T59" s="1">
        <f>S59*(K59/100)</f>
        <v>143.34069650145719</v>
      </c>
      <c r="U59" t="str">
        <f t="shared" si="0"/>
        <v>TV Station - MLB NetworkRotational Field Level Foul Ball Line</v>
      </c>
      <c r="V59" t="str">
        <f t="shared" si="1"/>
        <v>04-12 Cincinnati Reds @ Washington NationalsTV Station - MLB NetworkRotational Field Level Foul Ball Line</v>
      </c>
      <c r="W59" t="str">
        <f>CONCATENATE(M59,O59)</f>
        <v>Regular SeasonTV Station - MLB Network</v>
      </c>
      <c r="X59" t="str">
        <f>CONCATENATE(M59,P59)</f>
        <v>Regular SeasonRotational Field Level Foul Ball Line</v>
      </c>
      <c r="Y59" t="str">
        <f>CONCATENATE(M59,O59,P59)</f>
        <v>Regular SeasonTV Station - MLB NetworkRotational Field Level Foul Ball Line</v>
      </c>
    </row>
    <row r="60" spans="1:25" x14ac:dyDescent="0.25">
      <c r="A60" s="3">
        <v>338603</v>
      </c>
      <c r="B60" t="s">
        <v>185</v>
      </c>
      <c r="C60" t="s">
        <v>25</v>
      </c>
      <c r="D60" t="s">
        <v>45</v>
      </c>
      <c r="E60" t="s">
        <v>1</v>
      </c>
      <c r="F60" s="5">
        <v>41011</v>
      </c>
      <c r="G60">
        <v>11</v>
      </c>
      <c r="H60">
        <v>16</v>
      </c>
      <c r="I60" s="1">
        <v>1646.4</v>
      </c>
      <c r="J60" s="1">
        <v>380.94</v>
      </c>
      <c r="K60">
        <v>23.137755102040799</v>
      </c>
      <c r="L60" s="4">
        <f>VLOOKUP(N60,rates,VLOOKUP(CONCATENATE('[1]Exposure Report'!$B$11,'[1]Exposure Report'!$B$13),rate_lookup_table,4,FALSE),FALSE)</f>
        <v>102.90049999999999</v>
      </c>
      <c r="M60" t="s">
        <v>0</v>
      </c>
      <c r="N60" t="str">
        <f>IF(VLOOKUP(B60,title_rename,2,FALSE)=0,B60,VLOOKUP(B60,title_rename,2,FALSE))</f>
        <v>04-12 Cincinnati Reds @ Washington Nationals</v>
      </c>
      <c r="O60" s="3" t="str">
        <f>LEFT(IF(VLOOKUP(C60,brand_rename,2,FALSE)=0,C60,VLOOKUP(C60,brand_rename,2,FALSE)),LEN(IF(VLOOKUP(C60,brand_rename,2,FALSE)=0,C60,VLOOKUP(C60,brand_rename,2,FALSE)))-6)</f>
        <v>TV Station - MLB Network</v>
      </c>
      <c r="P60" t="str">
        <f>IF(VLOOKUP(D60,location_rename,2,FALSE)=0,D60,VLOOKUP(D60,location_rename,2,FALSE))</f>
        <v>Static Field Level Foul Ball Line</v>
      </c>
      <c r="Q60">
        <f>IF($L60=0,0,G60)</f>
        <v>11</v>
      </c>
      <c r="R60">
        <f>IF($L60=0,0,H60)</f>
        <v>16</v>
      </c>
      <c r="S60" s="1">
        <f>R60*L60</f>
        <v>1646.4079999999999</v>
      </c>
      <c r="T60" s="1">
        <f>S60*(K60/100)</f>
        <v>380.94185102040785</v>
      </c>
      <c r="U60" t="str">
        <f t="shared" si="0"/>
        <v>TV Station - MLB NetworkStatic Field Level Foul Ball Line</v>
      </c>
      <c r="V60" t="str">
        <f t="shared" si="1"/>
        <v>04-12 Cincinnati Reds @ Washington NationalsTV Station - MLB NetworkStatic Field Level Foul Ball Line</v>
      </c>
      <c r="W60" t="str">
        <f>CONCATENATE(M60,O60)</f>
        <v>Regular SeasonTV Station - MLB Network</v>
      </c>
      <c r="X60" t="str">
        <f>CONCATENATE(M60,P60)</f>
        <v>Regular SeasonStatic Field Level Foul Ball Line</v>
      </c>
      <c r="Y60" t="str">
        <f>CONCATENATE(M60,O60,P60)</f>
        <v>Regular SeasonTV Station - MLB NetworkStatic Field Level Foul Ball Line</v>
      </c>
    </row>
    <row r="61" spans="1:25" x14ac:dyDescent="0.25">
      <c r="A61" s="3">
        <v>338603</v>
      </c>
      <c r="B61" t="s">
        <v>185</v>
      </c>
      <c r="C61" t="s">
        <v>24</v>
      </c>
      <c r="D61" t="s">
        <v>6</v>
      </c>
      <c r="E61" t="s">
        <v>1</v>
      </c>
      <c r="F61" s="5">
        <v>41011</v>
      </c>
      <c r="G61">
        <v>2</v>
      </c>
      <c r="H61">
        <v>3</v>
      </c>
      <c r="I61" s="1">
        <v>308.7</v>
      </c>
      <c r="J61" s="1">
        <v>69.55</v>
      </c>
      <c r="K61">
        <v>22.529964366699001</v>
      </c>
      <c r="L61" s="4">
        <f>VLOOKUP(N61,rates,VLOOKUP(CONCATENATE('[1]Exposure Report'!$B$11,'[1]Exposure Report'!$B$13),rate_lookup_table,4,FALSE),FALSE)</f>
        <v>102.90049999999999</v>
      </c>
      <c r="M61" t="s">
        <v>0</v>
      </c>
      <c r="N61" t="str">
        <f>IF(VLOOKUP(B61,title_rename,2,FALSE)=0,B61,VLOOKUP(B61,title_rename,2,FALSE))</f>
        <v>04-12 Cincinnati Reds @ Washington Nationals</v>
      </c>
      <c r="O61" s="3" t="str">
        <f>LEFT(IF(VLOOKUP(C61,brand_rename,2,FALSE)=0,C61,VLOOKUP(C61,brand_rename,2,FALSE)),LEN(IF(VLOOKUP(C61,brand_rename,2,FALSE)=0,C61,VLOOKUP(C61,brand_rename,2,FALSE)))-6)</f>
        <v>Twisted Tea</v>
      </c>
      <c r="P61" t="str">
        <f>IF(VLOOKUP(D61,location_rename,2,FALSE)=0,D61,VLOOKUP(D61,location_rename,2,FALSE))</f>
        <v>Rotational Field Level Foul Ball Line</v>
      </c>
      <c r="Q61">
        <f>IF($L61=0,0,G61)</f>
        <v>2</v>
      </c>
      <c r="R61">
        <f>IF($L61=0,0,H61)</f>
        <v>3</v>
      </c>
      <c r="S61" s="1">
        <f>R61*L61</f>
        <v>308.70150000000001</v>
      </c>
      <c r="T61" s="1">
        <f>S61*(K61/100)</f>
        <v>69.550337949465316</v>
      </c>
      <c r="U61" t="str">
        <f t="shared" si="0"/>
        <v>Twisted TeaRotational Field Level Foul Ball Line</v>
      </c>
      <c r="V61" t="str">
        <f t="shared" si="1"/>
        <v>04-12 Cincinnati Reds @ Washington NationalsTwisted TeaRotational Field Level Foul Ball Line</v>
      </c>
      <c r="W61" t="str">
        <f>CONCATENATE(M61,O61)</f>
        <v>Regular SeasonTwisted Tea</v>
      </c>
      <c r="X61" t="str">
        <f>CONCATENATE(M61,P61)</f>
        <v>Regular SeasonRotational Field Level Foul Ball Line</v>
      </c>
      <c r="Y61" t="str">
        <f>CONCATENATE(M61,O61,P61)</f>
        <v>Regular SeasonTwisted TeaRotational Field Level Foul Ball Line</v>
      </c>
    </row>
    <row r="62" spans="1:25" x14ac:dyDescent="0.25">
      <c r="A62" s="3">
        <v>338603</v>
      </c>
      <c r="B62" t="s">
        <v>185</v>
      </c>
      <c r="C62" t="s">
        <v>24</v>
      </c>
      <c r="D62" t="s">
        <v>11</v>
      </c>
      <c r="E62" t="s">
        <v>1</v>
      </c>
      <c r="F62" s="5">
        <v>41011</v>
      </c>
      <c r="G62">
        <v>3</v>
      </c>
      <c r="H62">
        <v>3</v>
      </c>
      <c r="I62" s="1">
        <v>308.7</v>
      </c>
      <c r="J62" s="1">
        <v>52.66</v>
      </c>
      <c r="K62">
        <v>17.0586329770003</v>
      </c>
      <c r="L62" s="4">
        <f>VLOOKUP(N62,rates,VLOOKUP(CONCATENATE('[1]Exposure Report'!$B$11,'[1]Exposure Report'!$B$13),rate_lookup_table,4,FALSE),FALSE)</f>
        <v>102.90049999999999</v>
      </c>
      <c r="M62" t="s">
        <v>0</v>
      </c>
      <c r="N62" t="str">
        <f>IF(VLOOKUP(B62,title_rename,2,FALSE)=0,B62,VLOOKUP(B62,title_rename,2,FALSE))</f>
        <v>04-12 Cincinnati Reds @ Washington Nationals</v>
      </c>
      <c r="O62" s="3" t="str">
        <f>LEFT(IF(VLOOKUP(C62,brand_rename,2,FALSE)=0,C62,VLOOKUP(C62,brand_rename,2,FALSE)),LEN(IF(VLOOKUP(C62,brand_rename,2,FALSE)=0,C62,VLOOKUP(C62,brand_rename,2,FALSE)))-6)</f>
        <v>Twisted Tea</v>
      </c>
      <c r="P62" t="str">
        <f>IF(VLOOKUP(D62,location_rename,2,FALSE)=0,D62,VLOOKUP(D62,location_rename,2,FALSE))</f>
        <v>Static Outfield Wall</v>
      </c>
      <c r="Q62">
        <f>IF($L62=0,0,G62)</f>
        <v>3</v>
      </c>
      <c r="R62">
        <f>IF($L62=0,0,H62)</f>
        <v>3</v>
      </c>
      <c r="S62" s="1">
        <f>R62*L62</f>
        <v>308.70150000000001</v>
      </c>
      <c r="T62" s="1">
        <f>S62*(K62/100)</f>
        <v>52.660255879494585</v>
      </c>
      <c r="U62" t="str">
        <f t="shared" si="0"/>
        <v>Twisted TeaStatic Outfield Wall</v>
      </c>
      <c r="V62" t="str">
        <f t="shared" si="1"/>
        <v>04-12 Cincinnati Reds @ Washington NationalsTwisted TeaStatic Outfield Wall</v>
      </c>
      <c r="W62" t="str">
        <f>CONCATENATE(M62,O62)</f>
        <v>Regular SeasonTwisted Tea</v>
      </c>
      <c r="X62" t="str">
        <f>CONCATENATE(M62,P62)</f>
        <v>Regular SeasonStatic Outfield Wall</v>
      </c>
      <c r="Y62" t="str">
        <f>CONCATENATE(M62,O62,P62)</f>
        <v>Regular SeasonTwisted TeaStatic Outfield Wall</v>
      </c>
    </row>
    <row r="63" spans="1:25" x14ac:dyDescent="0.25">
      <c r="A63" s="3">
        <v>338603</v>
      </c>
      <c r="B63" t="s">
        <v>185</v>
      </c>
      <c r="C63" t="s">
        <v>21</v>
      </c>
      <c r="D63" t="s">
        <v>17</v>
      </c>
      <c r="E63" t="s">
        <v>1</v>
      </c>
      <c r="F63" s="5">
        <v>41011</v>
      </c>
      <c r="G63">
        <v>2</v>
      </c>
      <c r="H63">
        <v>5</v>
      </c>
      <c r="I63" s="1">
        <v>514.5</v>
      </c>
      <c r="J63" s="1">
        <v>156.04</v>
      </c>
      <c r="K63">
        <v>30.328474246841498</v>
      </c>
      <c r="L63" s="4">
        <f>VLOOKUP(N63,rates,VLOOKUP(CONCATENATE('[1]Exposure Report'!$B$11,'[1]Exposure Report'!$B$13),rate_lookup_table,4,FALSE),FALSE)</f>
        <v>102.90049999999999</v>
      </c>
      <c r="M63" t="s">
        <v>0</v>
      </c>
      <c r="N63" t="str">
        <f>IF(VLOOKUP(B63,title_rename,2,FALSE)=0,B63,VLOOKUP(B63,title_rename,2,FALSE))</f>
        <v>04-12 Cincinnati Reds @ Washington Nationals</v>
      </c>
      <c r="O63" s="3" t="str">
        <f>LEFT(IF(VLOOKUP(C63,brand_rename,2,FALSE)=0,C63,VLOOKUP(C63,brand_rename,2,FALSE)),LEN(IF(VLOOKUP(C63,brand_rename,2,FALSE)=0,C63,VLOOKUP(C63,brand_rename,2,FALSE)))-6)</f>
        <v>United Airlines</v>
      </c>
      <c r="P63" t="str">
        <f>IF(VLOOKUP(D63,location_rename,2,FALSE)=0,D63,VLOOKUP(D63,location_rename,2,FALSE))</f>
        <v>LED Upper Tiered</v>
      </c>
      <c r="Q63">
        <f>IF($L63=0,0,G63)</f>
        <v>2</v>
      </c>
      <c r="R63">
        <f>IF($L63=0,0,H63)</f>
        <v>5</v>
      </c>
      <c r="S63" s="1">
        <f>R63*L63</f>
        <v>514.50249999999994</v>
      </c>
      <c r="T63" s="1">
        <f>S63*(K63/100)</f>
        <v>156.04075821185566</v>
      </c>
      <c r="U63" t="str">
        <f t="shared" si="0"/>
        <v>United AirlinesLED Upper Tiered</v>
      </c>
      <c r="V63" t="str">
        <f t="shared" si="1"/>
        <v>04-12 Cincinnati Reds @ Washington NationalsUnited AirlinesLED Upper Tiered</v>
      </c>
      <c r="W63" t="str">
        <f>CONCATENATE(M63,O63)</f>
        <v>Regular SeasonUnited Airlines</v>
      </c>
      <c r="X63" t="str">
        <f>CONCATENATE(M63,P63)</f>
        <v>Regular SeasonLED Upper Tiered</v>
      </c>
      <c r="Y63" t="str">
        <f>CONCATENATE(M63,O63,P63)</f>
        <v>Regular SeasonUnited AirlinesLED Upper Tiered</v>
      </c>
    </row>
    <row r="64" spans="1:25" x14ac:dyDescent="0.25">
      <c r="A64" s="3">
        <v>338603</v>
      </c>
      <c r="B64" t="s">
        <v>185</v>
      </c>
      <c r="C64" t="s">
        <v>21</v>
      </c>
      <c r="D64" t="s">
        <v>2</v>
      </c>
      <c r="E64" t="s">
        <v>1</v>
      </c>
      <c r="F64" s="5">
        <v>41011</v>
      </c>
      <c r="G64">
        <v>24</v>
      </c>
      <c r="H64">
        <v>185</v>
      </c>
      <c r="I64" s="1">
        <v>19036.5</v>
      </c>
      <c r="J64" s="1">
        <v>4592.0600000000004</v>
      </c>
      <c r="K64">
        <v>24.122396448926999</v>
      </c>
      <c r="L64" s="4">
        <f>VLOOKUP(N64,rates,VLOOKUP(CONCATENATE('[1]Exposure Report'!$B$11,'[1]Exposure Report'!$B$13),rate_lookup_table,4,FALSE),FALSE)</f>
        <v>102.90049999999999</v>
      </c>
      <c r="M64" t="s">
        <v>0</v>
      </c>
      <c r="N64" t="str">
        <f>IF(VLOOKUP(B64,title_rename,2,FALSE)=0,B64,VLOOKUP(B64,title_rename,2,FALSE))</f>
        <v>04-12 Cincinnati Reds @ Washington Nationals</v>
      </c>
      <c r="O64" s="3" t="str">
        <f>LEFT(IF(VLOOKUP(C64,brand_rename,2,FALSE)=0,C64,VLOOKUP(C64,brand_rename,2,FALSE)),LEN(IF(VLOOKUP(C64,brand_rename,2,FALSE)=0,C64,VLOOKUP(C64,brand_rename,2,FALSE)))-6)</f>
        <v>United Airlines</v>
      </c>
      <c r="P64" t="str">
        <f>IF(VLOOKUP(D64,location_rename,2,FALSE)=0,D64,VLOOKUP(D64,location_rename,2,FALSE))</f>
        <v>Rotational Field Level Home Plate</v>
      </c>
      <c r="Q64">
        <f>IF($L64=0,0,G64)</f>
        <v>24</v>
      </c>
      <c r="R64">
        <f>IF($L64=0,0,H64)</f>
        <v>185</v>
      </c>
      <c r="S64" s="1">
        <f>R64*L64</f>
        <v>19036.592499999999</v>
      </c>
      <c r="T64" s="1">
        <f>S64*(K64/100)</f>
        <v>4592.0823132167034</v>
      </c>
      <c r="U64" t="str">
        <f t="shared" si="0"/>
        <v>United AirlinesRotational Field Level Home Plate</v>
      </c>
      <c r="V64" t="str">
        <f t="shared" si="1"/>
        <v>04-12 Cincinnati Reds @ Washington NationalsUnited AirlinesRotational Field Level Home Plate</v>
      </c>
      <c r="W64" t="str">
        <f>CONCATENATE(M64,O64)</f>
        <v>Regular SeasonUnited Airlines</v>
      </c>
      <c r="X64" t="str">
        <f>CONCATENATE(M64,P64)</f>
        <v>Regular SeasonRotational Field Level Home Plate</v>
      </c>
      <c r="Y64" t="str">
        <f>CONCATENATE(M64,O64,P64)</f>
        <v>Regular SeasonUnited AirlinesRotational Field Level Home Plate</v>
      </c>
    </row>
    <row r="65" spans="1:25" x14ac:dyDescent="0.25">
      <c r="A65" s="3">
        <v>338603</v>
      </c>
      <c r="B65" t="s">
        <v>185</v>
      </c>
      <c r="C65" t="s">
        <v>21</v>
      </c>
      <c r="D65" t="s">
        <v>11</v>
      </c>
      <c r="E65" t="s">
        <v>1</v>
      </c>
      <c r="F65" s="5">
        <v>41011</v>
      </c>
      <c r="G65">
        <v>12</v>
      </c>
      <c r="H65">
        <v>22</v>
      </c>
      <c r="I65" s="1">
        <v>2263.8000000000002</v>
      </c>
      <c r="J65" s="1">
        <v>396.22</v>
      </c>
      <c r="K65">
        <v>17.5024295432458</v>
      </c>
      <c r="L65" s="4">
        <f>VLOOKUP(N65,rates,VLOOKUP(CONCATENATE('[1]Exposure Report'!$B$11,'[1]Exposure Report'!$B$13),rate_lookup_table,4,FALSE),FALSE)</f>
        <v>102.90049999999999</v>
      </c>
      <c r="M65" t="s">
        <v>0</v>
      </c>
      <c r="N65" t="str">
        <f>IF(VLOOKUP(B65,title_rename,2,FALSE)=0,B65,VLOOKUP(B65,title_rename,2,FALSE))</f>
        <v>04-12 Cincinnati Reds @ Washington Nationals</v>
      </c>
      <c r="O65" s="3" t="str">
        <f>LEFT(IF(VLOOKUP(C65,brand_rename,2,FALSE)=0,C65,VLOOKUP(C65,brand_rename,2,FALSE)),LEN(IF(VLOOKUP(C65,brand_rename,2,FALSE)=0,C65,VLOOKUP(C65,brand_rename,2,FALSE)))-6)</f>
        <v>United Airlines</v>
      </c>
      <c r="P65" t="str">
        <f>IF(VLOOKUP(D65,location_rename,2,FALSE)=0,D65,VLOOKUP(D65,location_rename,2,FALSE))</f>
        <v>Static Outfield Wall</v>
      </c>
      <c r="Q65">
        <f>IF($L65=0,0,G65)</f>
        <v>12</v>
      </c>
      <c r="R65">
        <f>IF($L65=0,0,H65)</f>
        <v>22</v>
      </c>
      <c r="S65" s="1">
        <f>R65*L65</f>
        <v>2263.8109999999997</v>
      </c>
      <c r="T65" s="1">
        <f>S65*(K65/100)</f>
        <v>396.22192526724814</v>
      </c>
      <c r="U65" t="str">
        <f t="shared" si="0"/>
        <v>United AirlinesStatic Outfield Wall</v>
      </c>
      <c r="V65" t="str">
        <f t="shared" si="1"/>
        <v>04-12 Cincinnati Reds @ Washington NationalsUnited AirlinesStatic Outfield Wall</v>
      </c>
      <c r="W65" t="str">
        <f>CONCATENATE(M65,O65)</f>
        <v>Regular SeasonUnited Airlines</v>
      </c>
      <c r="X65" t="str">
        <f>CONCATENATE(M65,P65)</f>
        <v>Regular SeasonStatic Outfield Wall</v>
      </c>
      <c r="Y65" t="str">
        <f>CONCATENATE(M65,O65,P65)</f>
        <v>Regular SeasonUnited AirlinesStatic Outfield Wall</v>
      </c>
    </row>
    <row r="66" spans="1:25" x14ac:dyDescent="0.25">
      <c r="A66" s="3">
        <v>338603</v>
      </c>
      <c r="B66" t="s">
        <v>185</v>
      </c>
      <c r="C66" t="s">
        <v>20</v>
      </c>
      <c r="D66" t="s">
        <v>11</v>
      </c>
      <c r="E66" t="s">
        <v>1</v>
      </c>
      <c r="F66" s="5">
        <v>41011</v>
      </c>
      <c r="G66">
        <v>58</v>
      </c>
      <c r="H66">
        <v>222</v>
      </c>
      <c r="I66" s="1">
        <v>22843.8</v>
      </c>
      <c r="J66" s="1">
        <v>3300.49</v>
      </c>
      <c r="K66">
        <v>14.4480778154247</v>
      </c>
      <c r="L66" s="4">
        <f>VLOOKUP(N66,rates,VLOOKUP(CONCATENATE('[1]Exposure Report'!$B$11,'[1]Exposure Report'!$B$13),rate_lookup_table,4,FALSE),FALSE)</f>
        <v>102.90049999999999</v>
      </c>
      <c r="M66" t="s">
        <v>0</v>
      </c>
      <c r="N66" t="str">
        <f>IF(VLOOKUP(B66,title_rename,2,FALSE)=0,B66,VLOOKUP(B66,title_rename,2,FALSE))</f>
        <v>04-12 Cincinnati Reds @ Washington Nationals</v>
      </c>
      <c r="O66" s="3" t="str">
        <f>LEFT(IF(VLOOKUP(C66,brand_rename,2,FALSE)=0,C66,VLOOKUP(C66,brand_rename,2,FALSE)),LEN(IF(VLOOKUP(C66,brand_rename,2,FALSE)=0,C66,VLOOKUP(C66,brand_rename,2,FALSE)))-6)</f>
        <v>W.B. Mason</v>
      </c>
      <c r="P66" t="str">
        <f>IF(VLOOKUP(D66,location_rename,2,FALSE)=0,D66,VLOOKUP(D66,location_rename,2,FALSE))</f>
        <v>Static Outfield Wall</v>
      </c>
      <c r="Q66">
        <f>IF($L66=0,0,G66)</f>
        <v>58</v>
      </c>
      <c r="R66">
        <f>IF($L66=0,0,H66)</f>
        <v>222</v>
      </c>
      <c r="S66" s="1">
        <f>R66*L66</f>
        <v>22843.911</v>
      </c>
      <c r="T66" s="1">
        <f>S66*(K66/100)</f>
        <v>3300.5060373663628</v>
      </c>
      <c r="U66" t="str">
        <f t="shared" ref="U66:U129" si="2">CONCATENATE(O66,P66)</f>
        <v>W.B. MasonStatic Outfield Wall</v>
      </c>
      <c r="V66" t="str">
        <f t="shared" ref="V66:V129" si="3">CONCATENATE(N66,U66)</f>
        <v>04-12 Cincinnati Reds @ Washington NationalsW.B. MasonStatic Outfield Wall</v>
      </c>
      <c r="W66" t="str">
        <f>CONCATENATE(M66,O66)</f>
        <v>Regular SeasonW.B. Mason</v>
      </c>
      <c r="X66" t="str">
        <f>CONCATENATE(M66,P66)</f>
        <v>Regular SeasonStatic Outfield Wall</v>
      </c>
      <c r="Y66" t="str">
        <f>CONCATENATE(M66,O66,P66)</f>
        <v>Regular SeasonW.B. MasonStatic Outfield Wall</v>
      </c>
    </row>
    <row r="67" spans="1:25" x14ac:dyDescent="0.25">
      <c r="A67" s="3">
        <v>338603</v>
      </c>
      <c r="B67" t="s">
        <v>185</v>
      </c>
      <c r="C67" t="s">
        <v>8</v>
      </c>
      <c r="D67" t="s">
        <v>34</v>
      </c>
      <c r="E67" t="s">
        <v>1</v>
      </c>
      <c r="F67" s="5">
        <v>41011</v>
      </c>
      <c r="G67">
        <v>6</v>
      </c>
      <c r="H67">
        <v>20</v>
      </c>
      <c r="I67" s="1">
        <v>2058</v>
      </c>
      <c r="J67" s="1">
        <v>555.35</v>
      </c>
      <c r="K67">
        <v>26.984936831875601</v>
      </c>
      <c r="L67" s="4">
        <f>VLOOKUP(N67,rates,VLOOKUP(CONCATENATE('[1]Exposure Report'!$B$11,'[1]Exposure Report'!$B$13),rate_lookup_table,4,FALSE),FALSE)</f>
        <v>102.90049999999999</v>
      </c>
      <c r="M67" t="s">
        <v>0</v>
      </c>
      <c r="N67" t="str">
        <f>IF(VLOOKUP(B67,title_rename,2,FALSE)=0,B67,VLOOKUP(B67,title_rename,2,FALSE))</f>
        <v>04-12 Cincinnati Reds @ Washington Nationals</v>
      </c>
      <c r="O67" s="3" t="str">
        <f>LEFT(IF(VLOOKUP(C67,brand_rename,2,FALSE)=0,C67,VLOOKUP(C67,brand_rename,2,FALSE)),LEN(IF(VLOOKUP(C67,brand_rename,2,FALSE)=0,C67,VLOOKUP(C67,brand_rename,2,FALSE)))-6)</f>
        <v>Washington National Logo</v>
      </c>
      <c r="P67" t="str">
        <f>IF(VLOOKUP(D67,location_rename,2,FALSE)=0,D67,VLOOKUP(D67,location_rename,2,FALSE))</f>
        <v>General Merchandise</v>
      </c>
      <c r="Q67">
        <f>IF($L67=0,0,G67)</f>
        <v>6</v>
      </c>
      <c r="R67">
        <f>IF($L67=0,0,H67)</f>
        <v>20</v>
      </c>
      <c r="S67" s="1">
        <f>R67*L67</f>
        <v>2058.0099999999998</v>
      </c>
      <c r="T67" s="1">
        <f>S67*(K67/100)</f>
        <v>555.35269849368296</v>
      </c>
      <c r="U67" t="str">
        <f t="shared" si="2"/>
        <v>Washington National LogoGeneral Merchandise</v>
      </c>
      <c r="V67" t="str">
        <f t="shared" si="3"/>
        <v>04-12 Cincinnati Reds @ Washington NationalsWashington National LogoGeneral Merchandise</v>
      </c>
      <c r="W67" t="str">
        <f>CONCATENATE(M67,O67)</f>
        <v>Regular SeasonWashington National Logo</v>
      </c>
      <c r="X67" t="str">
        <f>CONCATENATE(M67,P67)</f>
        <v>Regular SeasonGeneral Merchandise</v>
      </c>
      <c r="Y67" t="str">
        <f>CONCATENATE(M67,O67,P67)</f>
        <v>Regular SeasonWashington National LogoGeneral Merchandise</v>
      </c>
    </row>
    <row r="68" spans="1:25" x14ac:dyDescent="0.25">
      <c r="A68" s="3">
        <v>338603</v>
      </c>
      <c r="B68" t="s">
        <v>185</v>
      </c>
      <c r="C68" t="s">
        <v>8</v>
      </c>
      <c r="D68" t="s">
        <v>19</v>
      </c>
      <c r="E68" t="s">
        <v>1</v>
      </c>
      <c r="F68" s="5">
        <v>41011</v>
      </c>
      <c r="G68">
        <v>7</v>
      </c>
      <c r="H68">
        <v>17</v>
      </c>
      <c r="I68" s="1">
        <v>1749.3</v>
      </c>
      <c r="J68" s="1">
        <v>330.99</v>
      </c>
      <c r="K68">
        <v>18.921282798833801</v>
      </c>
      <c r="L68" s="4">
        <f>VLOOKUP(N68,rates,VLOOKUP(CONCATENATE('[1]Exposure Report'!$B$11,'[1]Exposure Report'!$B$13),rate_lookup_table,4,FALSE),FALSE)</f>
        <v>102.90049999999999</v>
      </c>
      <c r="M68" t="s">
        <v>0</v>
      </c>
      <c r="N68" t="str">
        <f>IF(VLOOKUP(B68,title_rename,2,FALSE)=0,B68,VLOOKUP(B68,title_rename,2,FALSE))</f>
        <v>04-12 Cincinnati Reds @ Washington Nationals</v>
      </c>
      <c r="O68" s="3" t="str">
        <f>LEFT(IF(VLOOKUP(C68,brand_rename,2,FALSE)=0,C68,VLOOKUP(C68,brand_rename,2,FALSE)),LEN(IF(VLOOKUP(C68,brand_rename,2,FALSE)=0,C68,VLOOKUP(C68,brand_rename,2,FALSE)))-6)</f>
        <v>Washington National Logo</v>
      </c>
      <c r="P68" t="str">
        <f>IF(VLOOKUP(D68,location_rename,2,FALSE)=0,D68,VLOOKUP(D68,location_rename,2,FALSE))</f>
        <v>LED Outfield Wall</v>
      </c>
      <c r="Q68">
        <f>IF($L68=0,0,G68)</f>
        <v>7</v>
      </c>
      <c r="R68">
        <f>IF($L68=0,0,H68)</f>
        <v>17</v>
      </c>
      <c r="S68" s="1">
        <f>R68*L68</f>
        <v>1749.3084999999999</v>
      </c>
      <c r="T68" s="1">
        <f>S68*(K68/100)</f>
        <v>330.99160830903753</v>
      </c>
      <c r="U68" t="str">
        <f t="shared" si="2"/>
        <v>Washington National LogoLED Outfield Wall</v>
      </c>
      <c r="V68" t="str">
        <f t="shared" si="3"/>
        <v>04-12 Cincinnati Reds @ Washington NationalsWashington National LogoLED Outfield Wall</v>
      </c>
      <c r="W68" t="str">
        <f>CONCATENATE(M68,O68)</f>
        <v>Regular SeasonWashington National Logo</v>
      </c>
      <c r="X68" t="str">
        <f>CONCATENATE(M68,P68)</f>
        <v>Regular SeasonLED Outfield Wall</v>
      </c>
      <c r="Y68" t="str">
        <f>CONCATENATE(M68,O68,P68)</f>
        <v>Regular SeasonWashington National LogoLED Outfield Wall</v>
      </c>
    </row>
    <row r="69" spans="1:25" x14ac:dyDescent="0.25">
      <c r="A69" s="3">
        <v>338603</v>
      </c>
      <c r="B69" t="s">
        <v>185</v>
      </c>
      <c r="C69" t="s">
        <v>8</v>
      </c>
      <c r="D69" t="s">
        <v>17</v>
      </c>
      <c r="E69" t="s">
        <v>1</v>
      </c>
      <c r="F69" s="5">
        <v>41011</v>
      </c>
      <c r="G69">
        <v>2</v>
      </c>
      <c r="H69">
        <v>3</v>
      </c>
      <c r="I69" s="1">
        <v>308.7</v>
      </c>
      <c r="J69" s="1">
        <v>85.08</v>
      </c>
      <c r="K69">
        <v>27.560738581146701</v>
      </c>
      <c r="L69" s="4">
        <f>VLOOKUP(N69,rates,VLOOKUP(CONCATENATE('[1]Exposure Report'!$B$11,'[1]Exposure Report'!$B$13),rate_lookup_table,4,FALSE),FALSE)</f>
        <v>102.90049999999999</v>
      </c>
      <c r="M69" t="s">
        <v>0</v>
      </c>
      <c r="N69" t="str">
        <f>IF(VLOOKUP(B69,title_rename,2,FALSE)=0,B69,VLOOKUP(B69,title_rename,2,FALSE))</f>
        <v>04-12 Cincinnati Reds @ Washington Nationals</v>
      </c>
      <c r="O69" s="3" t="str">
        <f>LEFT(IF(VLOOKUP(C69,brand_rename,2,FALSE)=0,C69,VLOOKUP(C69,brand_rename,2,FALSE)),LEN(IF(VLOOKUP(C69,brand_rename,2,FALSE)=0,C69,VLOOKUP(C69,brand_rename,2,FALSE)))-6)</f>
        <v>Washington National Logo</v>
      </c>
      <c r="P69" t="str">
        <f>IF(VLOOKUP(D69,location_rename,2,FALSE)=0,D69,VLOOKUP(D69,location_rename,2,FALSE))</f>
        <v>LED Upper Tiered</v>
      </c>
      <c r="Q69">
        <f>IF($L69=0,0,G69)</f>
        <v>2</v>
      </c>
      <c r="R69">
        <f>IF($L69=0,0,H69)</f>
        <v>3</v>
      </c>
      <c r="S69" s="1">
        <f>R69*L69</f>
        <v>308.70150000000001</v>
      </c>
      <c r="T69" s="1">
        <f>S69*(K69/100)</f>
        <v>85.080413411078581</v>
      </c>
      <c r="U69" t="str">
        <f t="shared" si="2"/>
        <v>Washington National LogoLED Upper Tiered</v>
      </c>
      <c r="V69" t="str">
        <f t="shared" si="3"/>
        <v>04-12 Cincinnati Reds @ Washington NationalsWashington National LogoLED Upper Tiered</v>
      </c>
      <c r="W69" t="str">
        <f>CONCATENATE(M69,O69)</f>
        <v>Regular SeasonWashington National Logo</v>
      </c>
      <c r="X69" t="str">
        <f>CONCATENATE(M69,P69)</f>
        <v>Regular SeasonLED Upper Tiered</v>
      </c>
      <c r="Y69" t="str">
        <f>CONCATENATE(M69,O69,P69)</f>
        <v>Regular SeasonWashington National LogoLED Upper Tiered</v>
      </c>
    </row>
    <row r="70" spans="1:25" x14ac:dyDescent="0.25">
      <c r="A70" s="3">
        <v>338603</v>
      </c>
      <c r="B70" t="s">
        <v>185</v>
      </c>
      <c r="C70" t="s">
        <v>8</v>
      </c>
      <c r="D70" t="s">
        <v>16</v>
      </c>
      <c r="E70" t="s">
        <v>1</v>
      </c>
      <c r="F70" s="5">
        <v>41011</v>
      </c>
      <c r="G70">
        <v>103</v>
      </c>
      <c r="H70">
        <v>736</v>
      </c>
      <c r="I70" s="1">
        <v>75734.399999999994</v>
      </c>
      <c r="J70" s="1">
        <v>21218.59</v>
      </c>
      <c r="K70">
        <v>28.017109794228201</v>
      </c>
      <c r="L70" s="4">
        <f>VLOOKUP(N70,rates,VLOOKUP(CONCATENATE('[1]Exposure Report'!$B$11,'[1]Exposure Report'!$B$13),rate_lookup_table,4,FALSE),FALSE)</f>
        <v>102.90049999999999</v>
      </c>
      <c r="M70" t="s">
        <v>0</v>
      </c>
      <c r="N70" t="str">
        <f>IF(VLOOKUP(B70,title_rename,2,FALSE)=0,B70,VLOOKUP(B70,title_rename,2,FALSE))</f>
        <v>04-12 Cincinnati Reds @ Washington Nationals</v>
      </c>
      <c r="O70" s="3" t="str">
        <f>LEFT(IF(VLOOKUP(C70,brand_rename,2,FALSE)=0,C70,VLOOKUP(C70,brand_rename,2,FALSE)),LEN(IF(VLOOKUP(C70,brand_rename,2,FALSE)=0,C70,VLOOKUP(C70,brand_rename,2,FALSE)))-6)</f>
        <v>Washington National Logo</v>
      </c>
      <c r="P70" t="str">
        <f>IF(VLOOKUP(D70,location_rename,2,FALSE)=0,D70,VLOOKUP(D70,location_rename,2,FALSE))</f>
        <v>On Surface Branding</v>
      </c>
      <c r="Q70">
        <f>IF($L70=0,0,G70)</f>
        <v>103</v>
      </c>
      <c r="R70">
        <f>IF($L70=0,0,H70)</f>
        <v>736</v>
      </c>
      <c r="S70" s="1">
        <f>R70*L70</f>
        <v>75734.767999999996</v>
      </c>
      <c r="T70" s="1">
        <f>S70*(K70/100)</f>
        <v>21218.693102964004</v>
      </c>
      <c r="U70" t="str">
        <f t="shared" si="2"/>
        <v>Washington National LogoOn Surface Branding</v>
      </c>
      <c r="V70" t="str">
        <f t="shared" si="3"/>
        <v>04-12 Cincinnati Reds @ Washington NationalsWashington National LogoOn Surface Branding</v>
      </c>
      <c r="W70" t="str">
        <f>CONCATENATE(M70,O70)</f>
        <v>Regular SeasonWashington National Logo</v>
      </c>
      <c r="X70" t="str">
        <f>CONCATENATE(M70,P70)</f>
        <v>Regular SeasonOn Surface Branding</v>
      </c>
      <c r="Y70" t="str">
        <f>CONCATENATE(M70,O70,P70)</f>
        <v>Regular SeasonWashington National LogoOn Surface Branding</v>
      </c>
    </row>
    <row r="71" spans="1:25" x14ac:dyDescent="0.25">
      <c r="A71" s="3">
        <v>338603</v>
      </c>
      <c r="B71" t="s">
        <v>185</v>
      </c>
      <c r="C71" t="s">
        <v>8</v>
      </c>
      <c r="D71" t="s">
        <v>15</v>
      </c>
      <c r="E71" t="s">
        <v>1</v>
      </c>
      <c r="F71" s="5">
        <v>41011</v>
      </c>
      <c r="G71">
        <v>3</v>
      </c>
      <c r="H71">
        <v>7</v>
      </c>
      <c r="I71" s="1">
        <v>720.3</v>
      </c>
      <c r="J71" s="1">
        <v>118.26</v>
      </c>
      <c r="K71">
        <v>16.418159100374801</v>
      </c>
      <c r="L71" s="4">
        <f>VLOOKUP(N71,rates,VLOOKUP(CONCATENATE('[1]Exposure Report'!$B$11,'[1]Exposure Report'!$B$13),rate_lookup_table,4,FALSE),FALSE)</f>
        <v>102.90049999999999</v>
      </c>
      <c r="M71" t="s">
        <v>0</v>
      </c>
      <c r="N71" t="str">
        <f>IF(VLOOKUP(B71,title_rename,2,FALSE)=0,B71,VLOOKUP(B71,title_rename,2,FALSE))</f>
        <v>04-12 Cincinnati Reds @ Washington Nationals</v>
      </c>
      <c r="O71" s="3" t="str">
        <f>LEFT(IF(VLOOKUP(C71,brand_rename,2,FALSE)=0,C71,VLOOKUP(C71,brand_rename,2,FALSE)),LEN(IF(VLOOKUP(C71,brand_rename,2,FALSE)=0,C71,VLOOKUP(C71,brand_rename,2,FALSE)))-6)</f>
        <v>Washington National Logo</v>
      </c>
      <c r="P71" t="str">
        <f>IF(VLOOKUP(D71,location_rename,2,FALSE)=0,D71,VLOOKUP(D71,location_rename,2,FALSE))</f>
        <v>Special Structure Signage</v>
      </c>
      <c r="Q71">
        <f>IF($L71=0,0,G71)</f>
        <v>3</v>
      </c>
      <c r="R71">
        <f>IF($L71=0,0,H71)</f>
        <v>7</v>
      </c>
      <c r="S71" s="1">
        <f>R71*L71</f>
        <v>720.30349999999999</v>
      </c>
      <c r="T71" s="1">
        <f>S71*(K71/100)</f>
        <v>118.2605746355682</v>
      </c>
      <c r="U71" t="str">
        <f t="shared" si="2"/>
        <v>Washington National LogoSpecial Structure Signage</v>
      </c>
      <c r="V71" t="str">
        <f t="shared" si="3"/>
        <v>04-12 Cincinnati Reds @ Washington NationalsWashington National LogoSpecial Structure Signage</v>
      </c>
      <c r="W71" t="str">
        <f>CONCATENATE(M71,O71)</f>
        <v>Regular SeasonWashington National Logo</v>
      </c>
      <c r="X71" t="str">
        <f>CONCATENATE(M71,P71)</f>
        <v>Regular SeasonSpecial Structure Signage</v>
      </c>
      <c r="Y71" t="str">
        <f>CONCATENATE(M71,O71,P71)</f>
        <v>Regular SeasonWashington National LogoSpecial Structure Signage</v>
      </c>
    </row>
    <row r="72" spans="1:25" x14ac:dyDescent="0.25">
      <c r="A72" s="3">
        <v>338603</v>
      </c>
      <c r="B72" t="s">
        <v>185</v>
      </c>
      <c r="C72" t="s">
        <v>8</v>
      </c>
      <c r="D72" t="s">
        <v>14</v>
      </c>
      <c r="E72" t="s">
        <v>1</v>
      </c>
      <c r="F72" s="5">
        <v>41011</v>
      </c>
      <c r="G72">
        <v>16</v>
      </c>
      <c r="H72">
        <v>107</v>
      </c>
      <c r="I72" s="1">
        <v>11010.3</v>
      </c>
      <c r="J72" s="1">
        <v>1491.04</v>
      </c>
      <c r="K72">
        <v>13.5422286404548</v>
      </c>
      <c r="L72" s="4">
        <f>VLOOKUP(N72,rates,VLOOKUP(CONCATENATE('[1]Exposure Report'!$B$11,'[1]Exposure Report'!$B$13),rate_lookup_table,4,FALSE),FALSE)</f>
        <v>102.90049999999999</v>
      </c>
      <c r="M72" t="s">
        <v>0</v>
      </c>
      <c r="N72" t="str">
        <f>IF(VLOOKUP(B72,title_rename,2,FALSE)=0,B72,VLOOKUP(B72,title_rename,2,FALSE))</f>
        <v>04-12 Cincinnati Reds @ Washington Nationals</v>
      </c>
      <c r="O72" s="3" t="str">
        <f>LEFT(IF(VLOOKUP(C72,brand_rename,2,FALSE)=0,C72,VLOOKUP(C72,brand_rename,2,FALSE)),LEN(IF(VLOOKUP(C72,brand_rename,2,FALSE)=0,C72,VLOOKUP(C72,brand_rename,2,FALSE)))-6)</f>
        <v>Washington National Logo</v>
      </c>
      <c r="P72" t="str">
        <f>IF(VLOOKUP(D72,location_rename,2,FALSE)=0,D72,VLOOKUP(D72,location_rename,2,FALSE))</f>
        <v>Static Dugout Roof</v>
      </c>
      <c r="Q72">
        <f>IF($L72=0,0,G72)</f>
        <v>16</v>
      </c>
      <c r="R72">
        <f>IF($L72=0,0,H72)</f>
        <v>107</v>
      </c>
      <c r="S72" s="1">
        <f>R72*L72</f>
        <v>11010.353499999999</v>
      </c>
      <c r="T72" s="1">
        <f>S72*(K72/100)</f>
        <v>1491.0472450923176</v>
      </c>
      <c r="U72" t="str">
        <f t="shared" si="2"/>
        <v>Washington National LogoStatic Dugout Roof</v>
      </c>
      <c r="V72" t="str">
        <f t="shared" si="3"/>
        <v>04-12 Cincinnati Reds @ Washington NationalsWashington National LogoStatic Dugout Roof</v>
      </c>
      <c r="W72" t="str">
        <f>CONCATENATE(M72,O72)</f>
        <v>Regular SeasonWashington National Logo</v>
      </c>
      <c r="X72" t="str">
        <f>CONCATENATE(M72,P72)</f>
        <v>Regular SeasonStatic Dugout Roof</v>
      </c>
      <c r="Y72" t="str">
        <f>CONCATENATE(M72,O72,P72)</f>
        <v>Regular SeasonWashington National LogoStatic Dugout Roof</v>
      </c>
    </row>
    <row r="73" spans="1:25" x14ac:dyDescent="0.25">
      <c r="A73" s="3">
        <v>338603</v>
      </c>
      <c r="B73" t="s">
        <v>185</v>
      </c>
      <c r="C73" t="s">
        <v>8</v>
      </c>
      <c r="D73" t="s">
        <v>13</v>
      </c>
      <c r="E73" t="s">
        <v>1</v>
      </c>
      <c r="F73" s="5">
        <v>41011</v>
      </c>
      <c r="G73">
        <v>5</v>
      </c>
      <c r="H73">
        <v>6</v>
      </c>
      <c r="I73" s="1">
        <v>617.4</v>
      </c>
      <c r="J73" s="1">
        <v>171.84</v>
      </c>
      <c r="K73">
        <v>27.8328474246841</v>
      </c>
      <c r="L73" s="4">
        <f>VLOOKUP(N73,rates,VLOOKUP(CONCATENATE('[1]Exposure Report'!$B$11,'[1]Exposure Report'!$B$13),rate_lookup_table,4,FALSE),FALSE)</f>
        <v>102.90049999999999</v>
      </c>
      <c r="M73" t="s">
        <v>0</v>
      </c>
      <c r="N73" t="str">
        <f>IF(VLOOKUP(B73,title_rename,2,FALSE)=0,B73,VLOOKUP(B73,title_rename,2,FALSE))</f>
        <v>04-12 Cincinnati Reds @ Washington Nationals</v>
      </c>
      <c r="O73" s="3" t="str">
        <f>LEFT(IF(VLOOKUP(C73,brand_rename,2,FALSE)=0,C73,VLOOKUP(C73,brand_rename,2,FALSE)),LEN(IF(VLOOKUP(C73,brand_rename,2,FALSE)=0,C73,VLOOKUP(C73,brand_rename,2,FALSE)))-6)</f>
        <v>Washington National Logo</v>
      </c>
      <c r="P73" t="str">
        <f>IF(VLOOKUP(D73,location_rename,2,FALSE)=0,D73,VLOOKUP(D73,location_rename,2,FALSE))</f>
        <v>Static Dugout Wall</v>
      </c>
      <c r="Q73">
        <f>IF($L73=0,0,G73)</f>
        <v>5</v>
      </c>
      <c r="R73">
        <f>IF($L73=0,0,H73)</f>
        <v>6</v>
      </c>
      <c r="S73" s="1">
        <f>R73*L73</f>
        <v>617.40300000000002</v>
      </c>
      <c r="T73" s="1">
        <f>S73*(K73/100)</f>
        <v>171.84083498542236</v>
      </c>
      <c r="U73" t="str">
        <f t="shared" si="2"/>
        <v>Washington National LogoStatic Dugout Wall</v>
      </c>
      <c r="V73" t="str">
        <f t="shared" si="3"/>
        <v>04-12 Cincinnati Reds @ Washington NationalsWashington National LogoStatic Dugout Wall</v>
      </c>
      <c r="W73" t="str">
        <f>CONCATENATE(M73,O73)</f>
        <v>Regular SeasonWashington National Logo</v>
      </c>
      <c r="X73" t="str">
        <f>CONCATENATE(M73,P73)</f>
        <v>Regular SeasonStatic Dugout Wall</v>
      </c>
      <c r="Y73" t="str">
        <f>CONCATENATE(M73,O73,P73)</f>
        <v>Regular SeasonWashington National LogoStatic Dugout Wall</v>
      </c>
    </row>
    <row r="74" spans="1:25" x14ac:dyDescent="0.25">
      <c r="A74" s="3">
        <v>338603</v>
      </c>
      <c r="B74" t="s">
        <v>185</v>
      </c>
      <c r="C74" t="s">
        <v>8</v>
      </c>
      <c r="D74" t="s">
        <v>12</v>
      </c>
      <c r="E74" t="s">
        <v>1</v>
      </c>
      <c r="F74" s="5">
        <v>41011</v>
      </c>
      <c r="G74">
        <v>133</v>
      </c>
      <c r="H74">
        <v>552</v>
      </c>
      <c r="I74" s="1">
        <v>56800.800000000003</v>
      </c>
      <c r="J74" s="1">
        <v>11765.09</v>
      </c>
      <c r="K74">
        <v>20.7128948888043</v>
      </c>
      <c r="L74" s="4">
        <f>VLOOKUP(N74,rates,VLOOKUP(CONCATENATE('[1]Exposure Report'!$B$11,'[1]Exposure Report'!$B$13),rate_lookup_table,4,FALSE),FALSE)</f>
        <v>102.90049999999999</v>
      </c>
      <c r="M74" t="s">
        <v>0</v>
      </c>
      <c r="N74" t="str">
        <f>IF(VLOOKUP(B74,title_rename,2,FALSE)=0,B74,VLOOKUP(B74,title_rename,2,FALSE))</f>
        <v>04-12 Cincinnati Reds @ Washington Nationals</v>
      </c>
      <c r="O74" s="3" t="str">
        <f>LEFT(IF(VLOOKUP(C74,brand_rename,2,FALSE)=0,C74,VLOOKUP(C74,brand_rename,2,FALSE)),LEN(IF(VLOOKUP(C74,brand_rename,2,FALSE)=0,C74,VLOOKUP(C74,brand_rename,2,FALSE)))-6)</f>
        <v>Washington National Logo</v>
      </c>
      <c r="P74" t="str">
        <f>IF(VLOOKUP(D74,location_rename,2,FALSE)=0,D74,VLOOKUP(D74,location_rename,2,FALSE))</f>
        <v>Static Field Level Home Plate</v>
      </c>
      <c r="Q74">
        <f>IF($L74=0,0,G74)</f>
        <v>133</v>
      </c>
      <c r="R74">
        <f>IF($L74=0,0,H74)</f>
        <v>552</v>
      </c>
      <c r="S74" s="1">
        <f>R74*L74</f>
        <v>56801.075999999994</v>
      </c>
      <c r="T74" s="1">
        <f>S74*(K74/100)</f>
        <v>11765.147167589845</v>
      </c>
      <c r="U74" t="str">
        <f t="shared" si="2"/>
        <v>Washington National LogoStatic Field Level Home Plate</v>
      </c>
      <c r="V74" t="str">
        <f t="shared" si="3"/>
        <v>04-12 Cincinnati Reds @ Washington NationalsWashington National LogoStatic Field Level Home Plate</v>
      </c>
      <c r="W74" t="str">
        <f>CONCATENATE(M74,O74)</f>
        <v>Regular SeasonWashington National Logo</v>
      </c>
      <c r="X74" t="str">
        <f>CONCATENATE(M74,P74)</f>
        <v>Regular SeasonStatic Field Level Home Plate</v>
      </c>
      <c r="Y74" t="str">
        <f>CONCATENATE(M74,O74,P74)</f>
        <v>Regular SeasonWashington National LogoStatic Field Level Home Plate</v>
      </c>
    </row>
    <row r="75" spans="1:25" x14ac:dyDescent="0.25">
      <c r="A75" s="3">
        <v>338603</v>
      </c>
      <c r="B75" t="s">
        <v>185</v>
      </c>
      <c r="C75" t="s">
        <v>8</v>
      </c>
      <c r="D75" t="s">
        <v>11</v>
      </c>
      <c r="E75" t="s">
        <v>1</v>
      </c>
      <c r="F75" s="5">
        <v>41011</v>
      </c>
      <c r="G75">
        <v>55</v>
      </c>
      <c r="H75">
        <v>273</v>
      </c>
      <c r="I75" s="1">
        <v>28091.7</v>
      </c>
      <c r="J75" s="1">
        <v>3756.57</v>
      </c>
      <c r="K75">
        <v>13.3725264045963</v>
      </c>
      <c r="L75" s="4">
        <f>VLOOKUP(N75,rates,VLOOKUP(CONCATENATE('[1]Exposure Report'!$B$11,'[1]Exposure Report'!$B$13),rate_lookup_table,4,FALSE),FALSE)</f>
        <v>102.90049999999999</v>
      </c>
      <c r="M75" t="s">
        <v>0</v>
      </c>
      <c r="N75" t="str">
        <f>IF(VLOOKUP(B75,title_rename,2,FALSE)=0,B75,VLOOKUP(B75,title_rename,2,FALSE))</f>
        <v>04-12 Cincinnati Reds @ Washington Nationals</v>
      </c>
      <c r="O75" s="3" t="str">
        <f>LEFT(IF(VLOOKUP(C75,brand_rename,2,FALSE)=0,C75,VLOOKUP(C75,brand_rename,2,FALSE)),LEN(IF(VLOOKUP(C75,brand_rename,2,FALSE)=0,C75,VLOOKUP(C75,brand_rename,2,FALSE)))-6)</f>
        <v>Washington National Logo</v>
      </c>
      <c r="P75" t="str">
        <f>IF(VLOOKUP(D75,location_rename,2,FALSE)=0,D75,VLOOKUP(D75,location_rename,2,FALSE))</f>
        <v>Static Outfield Wall</v>
      </c>
      <c r="Q75">
        <f>IF($L75=0,0,G75)</f>
        <v>55</v>
      </c>
      <c r="R75">
        <f>IF($L75=0,0,H75)</f>
        <v>273</v>
      </c>
      <c r="S75" s="1">
        <f>R75*L75</f>
        <v>28091.836499999998</v>
      </c>
      <c r="T75" s="1">
        <f>S75*(K75/100)</f>
        <v>3756.5882534985208</v>
      </c>
      <c r="U75" t="str">
        <f t="shared" si="2"/>
        <v>Washington National LogoStatic Outfield Wall</v>
      </c>
      <c r="V75" t="str">
        <f t="shared" si="3"/>
        <v>04-12 Cincinnati Reds @ Washington NationalsWashington National LogoStatic Outfield Wall</v>
      </c>
      <c r="W75" t="str">
        <f>CONCATENATE(M75,O75)</f>
        <v>Regular SeasonWashington National Logo</v>
      </c>
      <c r="X75" t="str">
        <f>CONCATENATE(M75,P75)</f>
        <v>Regular SeasonStatic Outfield Wall</v>
      </c>
      <c r="Y75" t="str">
        <f>CONCATENATE(M75,O75,P75)</f>
        <v>Regular SeasonWashington National LogoStatic Outfield Wall</v>
      </c>
    </row>
    <row r="76" spans="1:25" x14ac:dyDescent="0.25">
      <c r="A76" s="3">
        <v>338603</v>
      </c>
      <c r="B76" t="s">
        <v>185</v>
      </c>
      <c r="C76" t="s">
        <v>8</v>
      </c>
      <c r="D76" t="s">
        <v>9</v>
      </c>
      <c r="E76" t="s">
        <v>1</v>
      </c>
      <c r="F76" s="5">
        <v>41011</v>
      </c>
      <c r="G76">
        <v>26</v>
      </c>
      <c r="H76">
        <v>131</v>
      </c>
      <c r="I76" s="1">
        <v>13479.9</v>
      </c>
      <c r="J76" s="1">
        <v>1800.86</v>
      </c>
      <c r="K76">
        <v>13.359594655746699</v>
      </c>
      <c r="L76" s="4">
        <f>VLOOKUP(N76,rates,VLOOKUP(CONCATENATE('[1]Exposure Report'!$B$11,'[1]Exposure Report'!$B$13),rate_lookup_table,4,FALSE),FALSE)</f>
        <v>102.90049999999999</v>
      </c>
      <c r="M76" t="s">
        <v>0</v>
      </c>
      <c r="N76" t="str">
        <f>IF(VLOOKUP(B76,title_rename,2,FALSE)=0,B76,VLOOKUP(B76,title_rename,2,FALSE))</f>
        <v>04-12 Cincinnati Reds @ Washington Nationals</v>
      </c>
      <c r="O76" s="3" t="str">
        <f>LEFT(IF(VLOOKUP(C76,brand_rename,2,FALSE)=0,C76,VLOOKUP(C76,brand_rename,2,FALSE)),LEN(IF(VLOOKUP(C76,brand_rename,2,FALSE)=0,C76,VLOOKUP(C76,brand_rename,2,FALSE)))-6)</f>
        <v>Washington National Logo</v>
      </c>
      <c r="P76" t="str">
        <f>IF(VLOOKUP(D76,location_rename,2,FALSE)=0,D76,VLOOKUP(D76,location_rename,2,FALSE))</f>
        <v>Static Upper Billboard</v>
      </c>
      <c r="Q76">
        <f>IF($L76=0,0,G76)</f>
        <v>26</v>
      </c>
      <c r="R76">
        <f>IF($L76=0,0,H76)</f>
        <v>131</v>
      </c>
      <c r="S76" s="1">
        <f>R76*L76</f>
        <v>13479.965499999998</v>
      </c>
      <c r="T76" s="1">
        <f>S76*(K76/100)</f>
        <v>1800.8687505344985</v>
      </c>
      <c r="U76" t="str">
        <f t="shared" si="2"/>
        <v>Washington National LogoStatic Upper Billboard</v>
      </c>
      <c r="V76" t="str">
        <f t="shared" si="3"/>
        <v>04-12 Cincinnati Reds @ Washington NationalsWashington National LogoStatic Upper Billboard</v>
      </c>
      <c r="W76" t="str">
        <f>CONCATENATE(M76,O76)</f>
        <v>Regular SeasonWashington National Logo</v>
      </c>
      <c r="X76" t="str">
        <f>CONCATENATE(M76,P76)</f>
        <v>Regular SeasonStatic Upper Billboard</v>
      </c>
      <c r="Y76" t="str">
        <f>CONCATENATE(M76,O76,P76)</f>
        <v>Regular SeasonWashington National LogoStatic Upper Billboard</v>
      </c>
    </row>
    <row r="77" spans="1:25" x14ac:dyDescent="0.25">
      <c r="A77" s="3">
        <v>338603</v>
      </c>
      <c r="B77" t="s">
        <v>185</v>
      </c>
      <c r="C77" t="s">
        <v>186</v>
      </c>
      <c r="D77" t="s">
        <v>2</v>
      </c>
      <c r="E77" t="s">
        <v>1</v>
      </c>
      <c r="F77" s="5">
        <v>41011</v>
      </c>
      <c r="G77">
        <v>26</v>
      </c>
      <c r="H77">
        <v>182</v>
      </c>
      <c r="I77" s="1">
        <v>18727.8</v>
      </c>
      <c r="J77" s="1">
        <v>4529.16</v>
      </c>
      <c r="K77">
        <v>24.184154038381401</v>
      </c>
      <c r="L77" s="4">
        <f>VLOOKUP(N77,rates,VLOOKUP(CONCATENATE('[1]Exposure Report'!$B$11,'[1]Exposure Report'!$B$13),rate_lookup_table,4,FALSE),FALSE)</f>
        <v>102.90049999999999</v>
      </c>
      <c r="M77" t="s">
        <v>0</v>
      </c>
      <c r="N77" t="str">
        <f>IF(VLOOKUP(B77,title_rename,2,FALSE)=0,B77,VLOOKUP(B77,title_rename,2,FALSE))</f>
        <v>04-12 Cincinnati Reds @ Washington Nationals</v>
      </c>
      <c r="O77" s="3" t="str">
        <f>LEFT(IF(VLOOKUP(C77,brand_rename,2,FALSE)=0,C77,VLOOKUP(C77,brand_rename,2,FALSE)),LEN(IF(VLOOKUP(C77,brand_rename,2,FALSE)=0,C77,VLOOKUP(C77,brand_rename,2,FALSE)))-6)</f>
        <v>Website - Eventsatnationals.com</v>
      </c>
      <c r="P77" t="str">
        <f>IF(VLOOKUP(D77,location_rename,2,FALSE)=0,D77,VLOOKUP(D77,location_rename,2,FALSE))</f>
        <v>Rotational Field Level Home Plate</v>
      </c>
      <c r="Q77">
        <f>IF($L77=0,0,G77)</f>
        <v>26</v>
      </c>
      <c r="R77">
        <f>IF($L77=0,0,H77)</f>
        <v>182</v>
      </c>
      <c r="S77" s="1">
        <f>R77*L77</f>
        <v>18727.891</v>
      </c>
      <c r="T77" s="1">
        <f>S77*(K77/100)</f>
        <v>4529.182007580167</v>
      </c>
      <c r="U77" t="str">
        <f t="shared" si="2"/>
        <v>Website - Eventsatnationals.comRotational Field Level Home Plate</v>
      </c>
      <c r="V77" t="str">
        <f t="shared" si="3"/>
        <v>04-12 Cincinnati Reds @ Washington NationalsWebsite - Eventsatnationals.comRotational Field Level Home Plate</v>
      </c>
      <c r="W77" t="str">
        <f>CONCATENATE(M77,O77)</f>
        <v>Regular SeasonWebsite - Eventsatnationals.com</v>
      </c>
      <c r="X77" t="str">
        <f>CONCATENATE(M77,P77)</f>
        <v>Regular SeasonRotational Field Level Home Plate</v>
      </c>
      <c r="Y77" t="str">
        <f>CONCATENATE(M77,O77,P77)</f>
        <v>Regular SeasonWebsite - Eventsatnationals.comRotational Field Level Home Plate</v>
      </c>
    </row>
    <row r="78" spans="1:25" x14ac:dyDescent="0.25">
      <c r="A78" s="3">
        <v>338603</v>
      </c>
      <c r="B78" t="s">
        <v>185</v>
      </c>
      <c r="C78" t="s">
        <v>177</v>
      </c>
      <c r="D78" t="s">
        <v>17</v>
      </c>
      <c r="E78" t="s">
        <v>1</v>
      </c>
      <c r="F78" s="5">
        <v>41011</v>
      </c>
      <c r="G78">
        <v>1</v>
      </c>
      <c r="H78">
        <v>3</v>
      </c>
      <c r="I78" s="1">
        <v>308.7</v>
      </c>
      <c r="J78" s="1">
        <v>105.51</v>
      </c>
      <c r="K78">
        <v>34.178814382896</v>
      </c>
      <c r="L78" s="4">
        <f>VLOOKUP(N78,rates,VLOOKUP(CONCATENATE('[1]Exposure Report'!$B$11,'[1]Exposure Report'!$B$13),rate_lookup_table,4,FALSE),FALSE)</f>
        <v>102.90049999999999</v>
      </c>
      <c r="M78" t="s">
        <v>0</v>
      </c>
      <c r="N78" t="str">
        <f>IF(VLOOKUP(B78,title_rename,2,FALSE)=0,B78,VLOOKUP(B78,title_rename,2,FALSE))</f>
        <v>04-12 Cincinnati Reds @ Washington Nationals</v>
      </c>
      <c r="O78" s="3" t="str">
        <f>LEFT(IF(VLOOKUP(C78,brand_rename,2,FALSE)=0,C78,VLOOKUP(C78,brand_rename,2,FALSE)),LEN(IF(VLOOKUP(C78,brand_rename,2,FALSE)=0,C78,VLOOKUP(C78,brand_rename,2,FALSE)))-6)</f>
        <v>Website - Miniustorage.com</v>
      </c>
      <c r="P78" t="str">
        <f>IF(VLOOKUP(D78,location_rename,2,FALSE)=0,D78,VLOOKUP(D78,location_rename,2,FALSE))</f>
        <v>LED Upper Tiered</v>
      </c>
      <c r="Q78">
        <f>IF($L78=0,0,G78)</f>
        <v>1</v>
      </c>
      <c r="R78">
        <f>IF($L78=0,0,H78)</f>
        <v>3</v>
      </c>
      <c r="S78" s="1">
        <f>R78*L78</f>
        <v>308.70150000000001</v>
      </c>
      <c r="T78" s="1">
        <f>S78*(K78/100)</f>
        <v>105.5105126822157</v>
      </c>
      <c r="U78" t="str">
        <f t="shared" si="2"/>
        <v>Website - Miniustorage.comLED Upper Tiered</v>
      </c>
      <c r="V78" t="str">
        <f t="shared" si="3"/>
        <v>04-12 Cincinnati Reds @ Washington NationalsWebsite - Miniustorage.comLED Upper Tiered</v>
      </c>
      <c r="W78" t="str">
        <f>CONCATENATE(M78,O78)</f>
        <v>Regular SeasonWebsite - Miniustorage.com</v>
      </c>
      <c r="X78" t="str">
        <f>CONCATENATE(M78,P78)</f>
        <v>Regular SeasonLED Upper Tiered</v>
      </c>
      <c r="Y78" t="str">
        <f>CONCATENATE(M78,O78,P78)</f>
        <v>Regular SeasonWebsite - Miniustorage.comLED Upper Tiered</v>
      </c>
    </row>
    <row r="79" spans="1:25" x14ac:dyDescent="0.25">
      <c r="A79" s="3">
        <v>338603</v>
      </c>
      <c r="B79" t="s">
        <v>185</v>
      </c>
      <c r="C79" t="s">
        <v>5</v>
      </c>
      <c r="D79" t="s">
        <v>2</v>
      </c>
      <c r="E79" t="s">
        <v>1</v>
      </c>
      <c r="F79" s="5">
        <v>41011</v>
      </c>
      <c r="G79">
        <v>24</v>
      </c>
      <c r="H79">
        <v>198</v>
      </c>
      <c r="I79" s="1">
        <v>20374.2</v>
      </c>
      <c r="J79" s="1">
        <v>4880.59</v>
      </c>
      <c r="K79">
        <v>23.954756505776899</v>
      </c>
      <c r="L79" s="4">
        <f>VLOOKUP(N79,rates,VLOOKUP(CONCATENATE('[1]Exposure Report'!$B$11,'[1]Exposure Report'!$B$13),rate_lookup_table,4,FALSE),FALSE)</f>
        <v>102.90049999999999</v>
      </c>
      <c r="M79" t="s">
        <v>0</v>
      </c>
      <c r="N79" t="str">
        <f>IF(VLOOKUP(B79,title_rename,2,FALSE)=0,B79,VLOOKUP(B79,title_rename,2,FALSE))</f>
        <v>04-12 Cincinnati Reds @ Washington Nationals</v>
      </c>
      <c r="O79" s="3" t="str">
        <f>LEFT(IF(VLOOKUP(C79,brand_rename,2,FALSE)=0,C79,VLOOKUP(C79,brand_rename,2,FALSE)),LEN(IF(VLOOKUP(C79,brand_rename,2,FALSE)=0,C79,VLOOKUP(C79,brand_rename,2,FALSE)))-6)</f>
        <v>Website - Washingtonnationalsdreamfoundation.org</v>
      </c>
      <c r="P79" t="str">
        <f>IF(VLOOKUP(D79,location_rename,2,FALSE)=0,D79,VLOOKUP(D79,location_rename,2,FALSE))</f>
        <v>Rotational Field Level Home Plate</v>
      </c>
      <c r="Q79">
        <f>IF($L79=0,0,G79)</f>
        <v>24</v>
      </c>
      <c r="R79">
        <f>IF($L79=0,0,H79)</f>
        <v>198</v>
      </c>
      <c r="S79" s="1">
        <f>R79*L79</f>
        <v>20374.298999999999</v>
      </c>
      <c r="T79" s="1">
        <f>S79*(K79/100)</f>
        <v>4880.6137152089377</v>
      </c>
      <c r="U79" t="str">
        <f t="shared" si="2"/>
        <v>Website - Washingtonnationalsdreamfoundation.orgRotational Field Level Home Plate</v>
      </c>
      <c r="V79" t="str">
        <f t="shared" si="3"/>
        <v>04-12 Cincinnati Reds @ Washington NationalsWebsite - Washingtonnationalsdreamfoundation.orgRotational Field Level Home Plate</v>
      </c>
      <c r="W79" t="str">
        <f>CONCATENATE(M79,O79)</f>
        <v>Regular SeasonWebsite - Washingtonnationalsdreamfoundation.org</v>
      </c>
      <c r="X79" t="str">
        <f>CONCATENATE(M79,P79)</f>
        <v>Regular SeasonRotational Field Level Home Plate</v>
      </c>
      <c r="Y79" t="str">
        <f>CONCATENATE(M79,O79,P79)</f>
        <v>Regular SeasonWebsite - Washingtonnationalsdreamfoundation.orgRotational Field Level Home Plate</v>
      </c>
    </row>
    <row r="80" spans="1:25" x14ac:dyDescent="0.25">
      <c r="A80" s="3">
        <v>338603</v>
      </c>
      <c r="B80" t="s">
        <v>185</v>
      </c>
      <c r="C80" t="s">
        <v>5</v>
      </c>
      <c r="D80" t="s">
        <v>45</v>
      </c>
      <c r="E80" t="s">
        <v>1</v>
      </c>
      <c r="F80" s="5">
        <v>41011</v>
      </c>
      <c r="G80">
        <v>7</v>
      </c>
      <c r="H80">
        <v>15</v>
      </c>
      <c r="I80" s="1">
        <v>1543.5</v>
      </c>
      <c r="J80" s="1">
        <v>379.32</v>
      </c>
      <c r="K80">
        <v>24.575315840621901</v>
      </c>
      <c r="L80" s="4">
        <f>VLOOKUP(N80,rates,VLOOKUP(CONCATENATE('[1]Exposure Report'!$B$11,'[1]Exposure Report'!$B$13),rate_lookup_table,4,FALSE),FALSE)</f>
        <v>102.90049999999999</v>
      </c>
      <c r="M80" t="s">
        <v>0</v>
      </c>
      <c r="N80" t="str">
        <f>IF(VLOOKUP(B80,title_rename,2,FALSE)=0,B80,VLOOKUP(B80,title_rename,2,FALSE))</f>
        <v>04-12 Cincinnati Reds @ Washington Nationals</v>
      </c>
      <c r="O80" s="3" t="str">
        <f>LEFT(IF(VLOOKUP(C80,brand_rename,2,FALSE)=0,C80,VLOOKUP(C80,brand_rename,2,FALSE)),LEN(IF(VLOOKUP(C80,brand_rename,2,FALSE)=0,C80,VLOOKUP(C80,brand_rename,2,FALSE)))-6)</f>
        <v>Website - Washingtonnationalsdreamfoundation.org</v>
      </c>
      <c r="P80" t="str">
        <f>IF(VLOOKUP(D80,location_rename,2,FALSE)=0,D80,VLOOKUP(D80,location_rename,2,FALSE))</f>
        <v>Static Field Level Foul Ball Line</v>
      </c>
      <c r="Q80">
        <f>IF($L80=0,0,G80)</f>
        <v>7</v>
      </c>
      <c r="R80">
        <f>IF($L80=0,0,H80)</f>
        <v>15</v>
      </c>
      <c r="S80" s="1">
        <f>R80*L80</f>
        <v>1543.5074999999999</v>
      </c>
      <c r="T80" s="1">
        <f>S80*(K80/100)</f>
        <v>379.32184314868704</v>
      </c>
      <c r="U80" t="str">
        <f t="shared" si="2"/>
        <v>Website - Washingtonnationalsdreamfoundation.orgStatic Field Level Foul Ball Line</v>
      </c>
      <c r="V80" t="str">
        <f t="shared" si="3"/>
        <v>04-12 Cincinnati Reds @ Washington NationalsWebsite - Washingtonnationalsdreamfoundation.orgStatic Field Level Foul Ball Line</v>
      </c>
      <c r="W80" t="str">
        <f>CONCATENATE(M80,O80)</f>
        <v>Regular SeasonWebsite - Washingtonnationalsdreamfoundation.org</v>
      </c>
      <c r="X80" t="str">
        <f>CONCATENATE(M80,P80)</f>
        <v>Regular SeasonStatic Field Level Foul Ball Line</v>
      </c>
      <c r="Y80" t="str">
        <f>CONCATENATE(M80,O80,P80)</f>
        <v>Regular SeasonWebsite - Washingtonnationalsdreamfoundation.orgStatic Field Level Foul Ball Line</v>
      </c>
    </row>
    <row r="81" spans="1:25" x14ac:dyDescent="0.25">
      <c r="A81" s="3">
        <v>338603</v>
      </c>
      <c r="B81" t="s">
        <v>185</v>
      </c>
      <c r="C81" t="s">
        <v>3</v>
      </c>
      <c r="D81" t="s">
        <v>2</v>
      </c>
      <c r="E81" t="s">
        <v>1</v>
      </c>
      <c r="F81" s="5">
        <v>41011</v>
      </c>
      <c r="G81">
        <v>18</v>
      </c>
      <c r="H81">
        <v>97</v>
      </c>
      <c r="I81" s="1">
        <v>9981.2999999999993</v>
      </c>
      <c r="J81" s="1">
        <v>2667.43</v>
      </c>
      <c r="K81">
        <v>26.724274393115099</v>
      </c>
      <c r="L81" s="4">
        <f>VLOOKUP(N81,rates,VLOOKUP(CONCATENATE('[1]Exposure Report'!$B$11,'[1]Exposure Report'!$B$13),rate_lookup_table,4,FALSE),FALSE)</f>
        <v>102.90049999999999</v>
      </c>
      <c r="M81" t="s">
        <v>0</v>
      </c>
      <c r="N81" t="str">
        <f>IF(VLOOKUP(B81,title_rename,2,FALSE)=0,B81,VLOOKUP(B81,title_rename,2,FALSE))</f>
        <v>04-12 Cincinnati Reds @ Washington Nationals</v>
      </c>
      <c r="O81" s="3" t="str">
        <f>LEFT(IF(VLOOKUP(C81,brand_rename,2,FALSE)=0,C81,VLOOKUP(C81,brand_rename,2,FALSE)),LEN(IF(VLOOKUP(C81,brand_rename,2,FALSE)=0,C81,VLOOKUP(C81,brand_rename,2,FALSE)))-6)</f>
        <v>Windstream</v>
      </c>
      <c r="P81" t="str">
        <f>IF(VLOOKUP(D81,location_rename,2,FALSE)=0,D81,VLOOKUP(D81,location_rename,2,FALSE))</f>
        <v>Rotational Field Level Home Plate</v>
      </c>
      <c r="Q81">
        <f>IF($L81=0,0,G81)</f>
        <v>18</v>
      </c>
      <c r="R81">
        <f>IF($L81=0,0,H81)</f>
        <v>97</v>
      </c>
      <c r="S81" s="1">
        <f>R81*L81</f>
        <v>9981.3485000000001</v>
      </c>
      <c r="T81" s="1">
        <f>S81*(K81/100)</f>
        <v>2667.4429612730783</v>
      </c>
      <c r="U81" t="str">
        <f t="shared" si="2"/>
        <v>WindstreamRotational Field Level Home Plate</v>
      </c>
      <c r="V81" t="str">
        <f t="shared" si="3"/>
        <v>04-12 Cincinnati Reds @ Washington NationalsWindstreamRotational Field Level Home Plate</v>
      </c>
      <c r="W81" t="str">
        <f>CONCATENATE(M81,O81)</f>
        <v>Regular SeasonWindstream</v>
      </c>
      <c r="X81" t="str">
        <f>CONCATENATE(M81,P81)</f>
        <v>Regular SeasonRotational Field Level Home Plate</v>
      </c>
      <c r="Y81" t="str">
        <f>CONCATENATE(M81,O81,P81)</f>
        <v>Regular SeasonWindstreamRotational Field Level Home Plate</v>
      </c>
    </row>
    <row r="82" spans="1:25" x14ac:dyDescent="0.25">
      <c r="A82" s="3">
        <v>338623</v>
      </c>
      <c r="B82" t="s">
        <v>184</v>
      </c>
      <c r="C82" t="s">
        <v>75</v>
      </c>
      <c r="D82" t="s">
        <v>2</v>
      </c>
      <c r="E82" t="s">
        <v>1</v>
      </c>
      <c r="F82" s="5">
        <v>41012</v>
      </c>
      <c r="G82">
        <v>33</v>
      </c>
      <c r="H82">
        <v>230</v>
      </c>
      <c r="I82" s="1">
        <v>37809.699999999997</v>
      </c>
      <c r="J82" s="1">
        <v>9467.4699999999993</v>
      </c>
      <c r="K82">
        <v>25.039791376286999</v>
      </c>
      <c r="L82" s="4">
        <f>VLOOKUP(N82,rates,VLOOKUP(CONCATENATE('[1]Exposure Report'!$B$11,'[1]Exposure Report'!$B$13),rate_lookup_table,4,FALSE),FALSE)</f>
        <v>164.39400000000001</v>
      </c>
      <c r="M82" t="s">
        <v>0</v>
      </c>
      <c r="N82" t="str">
        <f>IF(VLOOKUP(B82,title_rename,2,FALSE)=0,B82,VLOOKUP(B82,title_rename,2,FALSE))</f>
        <v>04-13 Cincinnati Reds @ Washington Nationals</v>
      </c>
      <c r="O82" s="3" t="str">
        <f>LEFT(IF(VLOOKUP(C82,brand_rename,2,FALSE)=0,C82,VLOOKUP(C82,brand_rename,2,FALSE)),LEN(IF(VLOOKUP(C82,brand_rename,2,FALSE)=0,C82,VLOOKUP(C82,brand_rename,2,FALSE)))-6)</f>
        <v>American University</v>
      </c>
      <c r="P82" t="str">
        <f>IF(VLOOKUP(D82,location_rename,2,FALSE)=0,D82,VLOOKUP(D82,location_rename,2,FALSE))</f>
        <v>Rotational Field Level Home Plate</v>
      </c>
      <c r="Q82">
        <f>IF($L82=0,0,G82)</f>
        <v>33</v>
      </c>
      <c r="R82">
        <f>IF($L82=0,0,H82)</f>
        <v>230</v>
      </c>
      <c r="S82" s="1">
        <f>R82*L82</f>
        <v>37810.620000000003</v>
      </c>
      <c r="T82" s="1">
        <f>S82*(K82/100)</f>
        <v>9467.7003660806495</v>
      </c>
      <c r="U82" t="str">
        <f t="shared" si="2"/>
        <v>American UniversityRotational Field Level Home Plate</v>
      </c>
      <c r="V82" t="str">
        <f t="shared" si="3"/>
        <v>04-13 Cincinnati Reds @ Washington NationalsAmerican UniversityRotational Field Level Home Plate</v>
      </c>
      <c r="W82" t="str">
        <f>CONCATENATE(M82,O82)</f>
        <v>Regular SeasonAmerican University</v>
      </c>
      <c r="X82" t="str">
        <f>CONCATENATE(M82,P82)</f>
        <v>Regular SeasonRotational Field Level Home Plate</v>
      </c>
      <c r="Y82" t="str">
        <f>CONCATENATE(M82,O82,P82)</f>
        <v>Regular SeasonAmerican UniversityRotational Field Level Home Plate</v>
      </c>
    </row>
    <row r="83" spans="1:25" x14ac:dyDescent="0.25">
      <c r="A83" s="3">
        <v>338623</v>
      </c>
      <c r="B83" t="s">
        <v>184</v>
      </c>
      <c r="C83" t="s">
        <v>74</v>
      </c>
      <c r="D83" t="s">
        <v>45</v>
      </c>
      <c r="E83" t="s">
        <v>1</v>
      </c>
      <c r="F83" s="5">
        <v>41012</v>
      </c>
      <c r="G83">
        <v>34</v>
      </c>
      <c r="H83">
        <v>83</v>
      </c>
      <c r="I83" s="1">
        <v>13644.37</v>
      </c>
      <c r="J83" s="1">
        <v>2278.69</v>
      </c>
      <c r="K83">
        <v>16.700587861513501</v>
      </c>
      <c r="L83" s="4">
        <f>VLOOKUP(N83,rates,VLOOKUP(CONCATENATE('[1]Exposure Report'!$B$11,'[1]Exposure Report'!$B$13),rate_lookup_table,4,FALSE),FALSE)</f>
        <v>164.39400000000001</v>
      </c>
      <c r="M83" t="s">
        <v>0</v>
      </c>
      <c r="N83" t="str">
        <f>IF(VLOOKUP(B83,title_rename,2,FALSE)=0,B83,VLOOKUP(B83,title_rename,2,FALSE))</f>
        <v>04-13 Cincinnati Reds @ Washington Nationals</v>
      </c>
      <c r="O83" s="3" t="str">
        <f>LEFT(IF(VLOOKUP(C83,brand_rename,2,FALSE)=0,C83,VLOOKUP(C83,brand_rename,2,FALSE)),LEN(IF(VLOOKUP(C83,brand_rename,2,FALSE)=0,C83,VLOOKUP(C83,brand_rename,2,FALSE)))-6)</f>
        <v>ANC</v>
      </c>
      <c r="P83" t="str">
        <f>IF(VLOOKUP(D83,location_rename,2,FALSE)=0,D83,VLOOKUP(D83,location_rename,2,FALSE))</f>
        <v>Static Field Level Foul Ball Line</v>
      </c>
      <c r="Q83">
        <f>IF($L83=0,0,G83)</f>
        <v>34</v>
      </c>
      <c r="R83">
        <f>IF($L83=0,0,H83)</f>
        <v>83</v>
      </c>
      <c r="S83" s="1">
        <f>R83*L83</f>
        <v>13644.702000000001</v>
      </c>
      <c r="T83" s="1">
        <f>S83*(K83/100)</f>
        <v>2278.7454459516903</v>
      </c>
      <c r="U83" t="str">
        <f t="shared" si="2"/>
        <v>ANCStatic Field Level Foul Ball Line</v>
      </c>
      <c r="V83" t="str">
        <f t="shared" si="3"/>
        <v>04-13 Cincinnati Reds @ Washington NationalsANCStatic Field Level Foul Ball Line</v>
      </c>
      <c r="W83" t="str">
        <f>CONCATENATE(M83,O83)</f>
        <v>Regular SeasonANC</v>
      </c>
      <c r="X83" t="str">
        <f>CONCATENATE(M83,P83)</f>
        <v>Regular SeasonStatic Field Level Foul Ball Line</v>
      </c>
      <c r="Y83" t="str">
        <f>CONCATENATE(M83,O83,P83)</f>
        <v>Regular SeasonANCStatic Field Level Foul Ball Line</v>
      </c>
    </row>
    <row r="84" spans="1:25" x14ac:dyDescent="0.25">
      <c r="A84" s="3">
        <v>338623</v>
      </c>
      <c r="B84" t="s">
        <v>184</v>
      </c>
      <c r="C84" t="s">
        <v>74</v>
      </c>
      <c r="D84" t="s">
        <v>12</v>
      </c>
      <c r="E84" t="s">
        <v>1</v>
      </c>
      <c r="F84" s="5">
        <v>41012</v>
      </c>
      <c r="G84">
        <v>1</v>
      </c>
      <c r="H84">
        <v>1</v>
      </c>
      <c r="I84" s="1">
        <v>164.39</v>
      </c>
      <c r="J84" s="1">
        <v>21.37</v>
      </c>
      <c r="K84">
        <v>12.9995741833444</v>
      </c>
      <c r="L84" s="4">
        <f>VLOOKUP(N84,rates,VLOOKUP(CONCATENATE('[1]Exposure Report'!$B$11,'[1]Exposure Report'!$B$13),rate_lookup_table,4,FALSE),FALSE)</f>
        <v>164.39400000000001</v>
      </c>
      <c r="M84" t="s">
        <v>0</v>
      </c>
      <c r="N84" t="str">
        <f>IF(VLOOKUP(B84,title_rename,2,FALSE)=0,B84,VLOOKUP(B84,title_rename,2,FALSE))</f>
        <v>04-13 Cincinnati Reds @ Washington Nationals</v>
      </c>
      <c r="O84" s="3" t="str">
        <f>LEFT(IF(VLOOKUP(C84,brand_rename,2,FALSE)=0,C84,VLOOKUP(C84,brand_rename,2,FALSE)),LEN(IF(VLOOKUP(C84,brand_rename,2,FALSE)=0,C84,VLOOKUP(C84,brand_rename,2,FALSE)))-6)</f>
        <v>ANC</v>
      </c>
      <c r="P84" t="str">
        <f>IF(VLOOKUP(D84,location_rename,2,FALSE)=0,D84,VLOOKUP(D84,location_rename,2,FALSE))</f>
        <v>Static Field Level Home Plate</v>
      </c>
      <c r="Q84">
        <f>IF($L84=0,0,G84)</f>
        <v>1</v>
      </c>
      <c r="R84">
        <f>IF($L84=0,0,H84)</f>
        <v>1</v>
      </c>
      <c r="S84" s="1">
        <f>R84*L84</f>
        <v>164.39400000000001</v>
      </c>
      <c r="T84" s="1">
        <f>S84*(K84/100)</f>
        <v>21.370519982967195</v>
      </c>
      <c r="U84" t="str">
        <f t="shared" si="2"/>
        <v>ANCStatic Field Level Home Plate</v>
      </c>
      <c r="V84" t="str">
        <f t="shared" si="3"/>
        <v>04-13 Cincinnati Reds @ Washington NationalsANCStatic Field Level Home Plate</v>
      </c>
      <c r="W84" t="str">
        <f>CONCATENATE(M84,O84)</f>
        <v>Regular SeasonANC</v>
      </c>
      <c r="X84" t="str">
        <f>CONCATENATE(M84,P84)</f>
        <v>Regular SeasonStatic Field Level Home Plate</v>
      </c>
      <c r="Y84" t="str">
        <f>CONCATENATE(M84,O84,P84)</f>
        <v>Regular SeasonANCStatic Field Level Home Plate</v>
      </c>
    </row>
    <row r="85" spans="1:25" x14ac:dyDescent="0.25">
      <c r="A85" s="3">
        <v>338623</v>
      </c>
      <c r="B85" t="s">
        <v>184</v>
      </c>
      <c r="C85" t="s">
        <v>72</v>
      </c>
      <c r="D85" t="s">
        <v>34</v>
      </c>
      <c r="E85" t="s">
        <v>1</v>
      </c>
      <c r="F85" s="5">
        <v>41012</v>
      </c>
      <c r="G85">
        <v>44</v>
      </c>
      <c r="H85">
        <v>126</v>
      </c>
      <c r="I85" s="1">
        <v>20713.14</v>
      </c>
      <c r="J85" s="1">
        <v>6073.03</v>
      </c>
      <c r="K85">
        <v>29.319697544650399</v>
      </c>
      <c r="L85" s="4">
        <f>VLOOKUP(N85,rates,VLOOKUP(CONCATENATE('[1]Exposure Report'!$B$11,'[1]Exposure Report'!$B$13),rate_lookup_table,4,FALSE),FALSE)</f>
        <v>164.39400000000001</v>
      </c>
      <c r="M85" t="s">
        <v>0</v>
      </c>
      <c r="N85" t="str">
        <f>IF(VLOOKUP(B85,title_rename,2,FALSE)=0,B85,VLOOKUP(B85,title_rename,2,FALSE))</f>
        <v>04-13 Cincinnati Reds @ Washington Nationals</v>
      </c>
      <c r="O85" s="3" t="str">
        <f>LEFT(IF(VLOOKUP(C85,brand_rename,2,FALSE)=0,C85,VLOOKUP(C85,brand_rename,2,FALSE)),LEN(IF(VLOOKUP(C85,brand_rename,2,FALSE)=0,C85,VLOOKUP(C85,brand_rename,2,FALSE)))-6)</f>
        <v>Bens Chili Bowl</v>
      </c>
      <c r="P85" t="str">
        <f>IF(VLOOKUP(D85,location_rename,2,FALSE)=0,D85,VLOOKUP(D85,location_rename,2,FALSE))</f>
        <v>General Merchandise</v>
      </c>
      <c r="Q85">
        <f>IF($L85=0,0,G85)</f>
        <v>44</v>
      </c>
      <c r="R85">
        <f>IF($L85=0,0,H85)</f>
        <v>126</v>
      </c>
      <c r="S85" s="1">
        <f>R85*L85</f>
        <v>20713.644</v>
      </c>
      <c r="T85" s="1">
        <f>S85*(K85/100)</f>
        <v>6073.1777712756248</v>
      </c>
      <c r="U85" t="str">
        <f t="shared" si="2"/>
        <v>Bens Chili BowlGeneral Merchandise</v>
      </c>
      <c r="V85" t="str">
        <f t="shared" si="3"/>
        <v>04-13 Cincinnati Reds @ Washington NationalsBens Chili BowlGeneral Merchandise</v>
      </c>
      <c r="W85" t="str">
        <f>CONCATENATE(M85,O85)</f>
        <v>Regular SeasonBens Chili Bowl</v>
      </c>
      <c r="X85" t="str">
        <f>CONCATENATE(M85,P85)</f>
        <v>Regular SeasonGeneral Merchandise</v>
      </c>
      <c r="Y85" t="str">
        <f>CONCATENATE(M85,O85,P85)</f>
        <v>Regular SeasonBens Chili BowlGeneral Merchandise</v>
      </c>
    </row>
    <row r="86" spans="1:25" x14ac:dyDescent="0.25">
      <c r="A86" s="3">
        <v>338623</v>
      </c>
      <c r="B86" t="s">
        <v>184</v>
      </c>
      <c r="C86" t="s">
        <v>70</v>
      </c>
      <c r="D86" t="s">
        <v>2</v>
      </c>
      <c r="E86" t="s">
        <v>1</v>
      </c>
      <c r="F86" s="5">
        <v>41012</v>
      </c>
      <c r="G86">
        <v>11</v>
      </c>
      <c r="H86">
        <v>63</v>
      </c>
      <c r="I86" s="1">
        <v>10356.57</v>
      </c>
      <c r="J86" s="1">
        <v>2646.02</v>
      </c>
      <c r="K86">
        <v>25.549192444989</v>
      </c>
      <c r="L86" s="4">
        <f>VLOOKUP(N86,rates,VLOOKUP(CONCATENATE('[1]Exposure Report'!$B$11,'[1]Exposure Report'!$B$13),rate_lookup_table,4,FALSE),FALSE)</f>
        <v>164.39400000000001</v>
      </c>
      <c r="M86" t="s">
        <v>0</v>
      </c>
      <c r="N86" t="str">
        <f>IF(VLOOKUP(B86,title_rename,2,FALSE)=0,B86,VLOOKUP(B86,title_rename,2,FALSE))</f>
        <v>04-13 Cincinnati Reds @ Washington Nationals</v>
      </c>
      <c r="O86" s="3" t="str">
        <f>LEFT(IF(VLOOKUP(C86,brand_rename,2,FALSE)=0,C86,VLOOKUP(C86,brand_rename,2,FALSE)),LEN(IF(VLOOKUP(C86,brand_rename,2,FALSE)=0,C86,VLOOKUP(C86,brand_rename,2,FALSE)))-6)</f>
        <v>Capital One</v>
      </c>
      <c r="P86" t="str">
        <f>IF(VLOOKUP(D86,location_rename,2,FALSE)=0,D86,VLOOKUP(D86,location_rename,2,FALSE))</f>
        <v>Rotational Field Level Home Plate</v>
      </c>
      <c r="Q86">
        <f>IF($L86=0,0,G86)</f>
        <v>11</v>
      </c>
      <c r="R86">
        <f>IF($L86=0,0,H86)</f>
        <v>63</v>
      </c>
      <c r="S86" s="1">
        <f>R86*L86</f>
        <v>10356.822</v>
      </c>
      <c r="T86" s="1">
        <f>S86*(K86/100)</f>
        <v>2646.0843839649588</v>
      </c>
      <c r="U86" t="str">
        <f t="shared" si="2"/>
        <v>Capital OneRotational Field Level Home Plate</v>
      </c>
      <c r="V86" t="str">
        <f t="shared" si="3"/>
        <v>04-13 Cincinnati Reds @ Washington NationalsCapital OneRotational Field Level Home Plate</v>
      </c>
      <c r="W86" t="str">
        <f>CONCATENATE(M86,O86)</f>
        <v>Regular SeasonCapital One</v>
      </c>
      <c r="X86" t="str">
        <f>CONCATENATE(M86,P86)</f>
        <v>Regular SeasonRotational Field Level Home Plate</v>
      </c>
      <c r="Y86" t="str">
        <f>CONCATENATE(M86,O86,P86)</f>
        <v>Regular SeasonCapital OneRotational Field Level Home Plate</v>
      </c>
    </row>
    <row r="87" spans="1:25" x14ac:dyDescent="0.25">
      <c r="A87" s="3">
        <v>338623</v>
      </c>
      <c r="B87" t="s">
        <v>184</v>
      </c>
      <c r="C87" t="s">
        <v>69</v>
      </c>
      <c r="D87" t="s">
        <v>17</v>
      </c>
      <c r="E87" t="s">
        <v>1</v>
      </c>
      <c r="F87" s="5">
        <v>41012</v>
      </c>
      <c r="G87">
        <v>2</v>
      </c>
      <c r="H87">
        <v>7</v>
      </c>
      <c r="I87" s="1">
        <v>1150.73</v>
      </c>
      <c r="J87" s="1">
        <v>283.72000000000003</v>
      </c>
      <c r="K87">
        <v>24.655653367862101</v>
      </c>
      <c r="L87" s="4">
        <f>VLOOKUP(N87,rates,VLOOKUP(CONCATENATE('[1]Exposure Report'!$B$11,'[1]Exposure Report'!$B$13),rate_lookup_table,4,FALSE),FALSE)</f>
        <v>164.39400000000001</v>
      </c>
      <c r="M87" t="s">
        <v>0</v>
      </c>
      <c r="N87" t="str">
        <f>IF(VLOOKUP(B87,title_rename,2,FALSE)=0,B87,VLOOKUP(B87,title_rename,2,FALSE))</f>
        <v>04-13 Cincinnati Reds @ Washington Nationals</v>
      </c>
      <c r="O87" s="3" t="str">
        <f>LEFT(IF(VLOOKUP(C87,brand_rename,2,FALSE)=0,C87,VLOOKUP(C87,brand_rename,2,FALSE)),LEN(IF(VLOOKUP(C87,brand_rename,2,FALSE)=0,C87,VLOOKUP(C87,brand_rename,2,FALSE)))-6)</f>
        <v>CareFirst BlueCross BlueShield</v>
      </c>
      <c r="P87" t="str">
        <f>IF(VLOOKUP(D87,location_rename,2,FALSE)=0,D87,VLOOKUP(D87,location_rename,2,FALSE))</f>
        <v>LED Upper Tiered</v>
      </c>
      <c r="Q87">
        <f>IF($L87=0,0,G87)</f>
        <v>2</v>
      </c>
      <c r="R87">
        <f>IF($L87=0,0,H87)</f>
        <v>7</v>
      </c>
      <c r="S87" s="1">
        <f>R87*L87</f>
        <v>1150.758</v>
      </c>
      <c r="T87" s="1">
        <f>S87*(K87/100)</f>
        <v>283.72690358294255</v>
      </c>
      <c r="U87" t="str">
        <f t="shared" si="2"/>
        <v>CareFirst BlueCross BlueShieldLED Upper Tiered</v>
      </c>
      <c r="V87" t="str">
        <f t="shared" si="3"/>
        <v>04-13 Cincinnati Reds @ Washington NationalsCareFirst BlueCross BlueShieldLED Upper Tiered</v>
      </c>
      <c r="W87" t="str">
        <f>CONCATENATE(M87,O87)</f>
        <v>Regular SeasonCareFirst BlueCross BlueShield</v>
      </c>
      <c r="X87" t="str">
        <f>CONCATENATE(M87,P87)</f>
        <v>Regular SeasonLED Upper Tiered</v>
      </c>
      <c r="Y87" t="str">
        <f>CONCATENATE(M87,O87,P87)</f>
        <v>Regular SeasonCareFirst BlueCross BlueShieldLED Upper Tiered</v>
      </c>
    </row>
    <row r="88" spans="1:25" x14ac:dyDescent="0.25">
      <c r="A88" s="3">
        <v>338623</v>
      </c>
      <c r="B88" t="s">
        <v>184</v>
      </c>
      <c r="C88" t="s">
        <v>68</v>
      </c>
      <c r="D88" t="s">
        <v>11</v>
      </c>
      <c r="E88" t="s">
        <v>1</v>
      </c>
      <c r="F88" s="5">
        <v>41012</v>
      </c>
      <c r="G88">
        <v>10</v>
      </c>
      <c r="H88">
        <v>19</v>
      </c>
      <c r="I88" s="1">
        <v>3123.41</v>
      </c>
      <c r="J88" s="1">
        <v>690.78</v>
      </c>
      <c r="K88">
        <v>22.116212729036501</v>
      </c>
      <c r="L88" s="4">
        <f>VLOOKUP(N88,rates,VLOOKUP(CONCATENATE('[1]Exposure Report'!$B$11,'[1]Exposure Report'!$B$13),rate_lookup_table,4,FALSE),FALSE)</f>
        <v>164.39400000000001</v>
      </c>
      <c r="M88" t="s">
        <v>0</v>
      </c>
      <c r="N88" t="str">
        <f>IF(VLOOKUP(B88,title_rename,2,FALSE)=0,B88,VLOOKUP(B88,title_rename,2,FALSE))</f>
        <v>04-13 Cincinnati Reds @ Washington Nationals</v>
      </c>
      <c r="O88" s="3" t="str">
        <f>LEFT(IF(VLOOKUP(C88,brand_rename,2,FALSE)=0,C88,VLOOKUP(C88,brand_rename,2,FALSE)),LEN(IF(VLOOKUP(C88,brand_rename,2,FALSE)=0,C88,VLOOKUP(C88,brand_rename,2,FALSE)))-6)</f>
        <v>Charity - Washington Nationals Dream Foundation</v>
      </c>
      <c r="P88" t="str">
        <f>IF(VLOOKUP(D88,location_rename,2,FALSE)=0,D88,VLOOKUP(D88,location_rename,2,FALSE))</f>
        <v>Static Outfield Wall</v>
      </c>
      <c r="Q88">
        <f>IF($L88=0,0,G88)</f>
        <v>10</v>
      </c>
      <c r="R88">
        <f>IF($L88=0,0,H88)</f>
        <v>19</v>
      </c>
      <c r="S88" s="1">
        <f>R88*L88</f>
        <v>3123.4859999999999</v>
      </c>
      <c r="T88" s="1">
        <f>S88*(K88/100)</f>
        <v>690.7968083216731</v>
      </c>
      <c r="U88" t="str">
        <f t="shared" si="2"/>
        <v>Charity - Washington Nationals Dream FoundationStatic Outfield Wall</v>
      </c>
      <c r="V88" t="str">
        <f t="shared" si="3"/>
        <v>04-13 Cincinnati Reds @ Washington NationalsCharity - Washington Nationals Dream FoundationStatic Outfield Wall</v>
      </c>
      <c r="W88" t="str">
        <f>CONCATENATE(M88,O88)</f>
        <v>Regular SeasonCharity - Washington Nationals Dream Foundation</v>
      </c>
      <c r="X88" t="str">
        <f>CONCATENATE(M88,P88)</f>
        <v>Regular SeasonStatic Outfield Wall</v>
      </c>
      <c r="Y88" t="str">
        <f>CONCATENATE(M88,O88,P88)</f>
        <v>Regular SeasonCharity - Washington Nationals Dream FoundationStatic Outfield Wall</v>
      </c>
    </row>
    <row r="89" spans="1:25" x14ac:dyDescent="0.25">
      <c r="A89" s="3">
        <v>338623</v>
      </c>
      <c r="B89" t="s">
        <v>184</v>
      </c>
      <c r="C89" t="s">
        <v>174</v>
      </c>
      <c r="D89" t="s">
        <v>19</v>
      </c>
      <c r="E89" t="s">
        <v>1</v>
      </c>
      <c r="F89" s="5">
        <v>41012</v>
      </c>
      <c r="G89">
        <v>3</v>
      </c>
      <c r="H89">
        <v>16</v>
      </c>
      <c r="I89" s="1">
        <v>2630.24</v>
      </c>
      <c r="J89" s="1">
        <v>513.57000000000005</v>
      </c>
      <c r="K89">
        <v>19.525594622543899</v>
      </c>
      <c r="L89" s="4">
        <f>VLOOKUP(N89,rates,VLOOKUP(CONCATENATE('[1]Exposure Report'!$B$11,'[1]Exposure Report'!$B$13),rate_lookup_table,4,FALSE),FALSE)</f>
        <v>164.39400000000001</v>
      </c>
      <c r="M89" t="s">
        <v>0</v>
      </c>
      <c r="N89" t="str">
        <f>IF(VLOOKUP(B89,title_rename,2,FALSE)=0,B89,VLOOKUP(B89,title_rename,2,FALSE))</f>
        <v>04-13 Cincinnati Reds @ Washington Nationals</v>
      </c>
      <c r="O89" s="3" t="str">
        <f>LEFT(IF(VLOOKUP(C89,brand_rename,2,FALSE)=0,C89,VLOOKUP(C89,brand_rename,2,FALSE)),LEN(IF(VLOOKUP(C89,brand_rename,2,FALSE)=0,C89,VLOOKUP(C89,brand_rename,2,FALSE)))-6)</f>
        <v>Chevrolet</v>
      </c>
      <c r="P89" t="str">
        <f>IF(VLOOKUP(D89,location_rename,2,FALSE)=0,D89,VLOOKUP(D89,location_rename,2,FALSE))</f>
        <v>LED Outfield Wall</v>
      </c>
      <c r="Q89">
        <f>IF($L89=0,0,G89)</f>
        <v>3</v>
      </c>
      <c r="R89">
        <f>IF($L89=0,0,H89)</f>
        <v>16</v>
      </c>
      <c r="S89" s="1">
        <f>R89*L89</f>
        <v>2630.3040000000001</v>
      </c>
      <c r="T89" s="1">
        <f>S89*(K89/100)</f>
        <v>513.58249638055713</v>
      </c>
      <c r="U89" t="str">
        <f t="shared" si="2"/>
        <v>ChevroletLED Outfield Wall</v>
      </c>
      <c r="V89" t="str">
        <f t="shared" si="3"/>
        <v>04-13 Cincinnati Reds @ Washington NationalsChevroletLED Outfield Wall</v>
      </c>
      <c r="W89" t="str">
        <f>CONCATENATE(M89,O89)</f>
        <v>Regular SeasonChevrolet</v>
      </c>
      <c r="X89" t="str">
        <f>CONCATENATE(M89,P89)</f>
        <v>Regular SeasonLED Outfield Wall</v>
      </c>
      <c r="Y89" t="str">
        <f>CONCATENATE(M89,O89,P89)</f>
        <v>Regular SeasonChevroletLED Outfield Wall</v>
      </c>
    </row>
    <row r="90" spans="1:25" x14ac:dyDescent="0.25">
      <c r="A90" s="3">
        <v>338623</v>
      </c>
      <c r="B90" t="s">
        <v>184</v>
      </c>
      <c r="C90" t="s">
        <v>67</v>
      </c>
      <c r="D90" t="s">
        <v>17</v>
      </c>
      <c r="E90" t="s">
        <v>1</v>
      </c>
      <c r="F90" s="5">
        <v>41012</v>
      </c>
      <c r="G90">
        <v>1</v>
      </c>
      <c r="H90">
        <v>2</v>
      </c>
      <c r="I90" s="1">
        <v>328.78</v>
      </c>
      <c r="J90" s="1">
        <v>79.239999999999995</v>
      </c>
      <c r="K90">
        <v>24.1012227021108</v>
      </c>
      <c r="L90" s="4">
        <f>VLOOKUP(N90,rates,VLOOKUP(CONCATENATE('[1]Exposure Report'!$B$11,'[1]Exposure Report'!$B$13),rate_lookup_table,4,FALSE),FALSE)</f>
        <v>164.39400000000001</v>
      </c>
      <c r="M90" t="s">
        <v>0</v>
      </c>
      <c r="N90" t="str">
        <f>IF(VLOOKUP(B90,title_rename,2,FALSE)=0,B90,VLOOKUP(B90,title_rename,2,FALSE))</f>
        <v>04-13 Cincinnati Reds @ Washington Nationals</v>
      </c>
      <c r="O90" s="3" t="str">
        <f>LEFT(IF(VLOOKUP(C90,brand_rename,2,FALSE)=0,C90,VLOOKUP(C90,brand_rename,2,FALSE)),LEN(IF(VLOOKUP(C90,brand_rename,2,FALSE)=0,C90,VLOOKUP(C90,brand_rename,2,FALSE)))-6)</f>
        <v>Cholula Hot Sauce</v>
      </c>
      <c r="P90" t="str">
        <f>IF(VLOOKUP(D90,location_rename,2,FALSE)=0,D90,VLOOKUP(D90,location_rename,2,FALSE))</f>
        <v>LED Upper Tiered</v>
      </c>
      <c r="Q90">
        <f>IF($L90=0,0,G90)</f>
        <v>1</v>
      </c>
      <c r="R90">
        <f>IF($L90=0,0,H90)</f>
        <v>2</v>
      </c>
      <c r="S90" s="1">
        <f>R90*L90</f>
        <v>328.78800000000001</v>
      </c>
      <c r="T90" s="1">
        <f>S90*(K90/100)</f>
        <v>79.241928097816057</v>
      </c>
      <c r="U90" t="str">
        <f t="shared" si="2"/>
        <v>Cholula Hot SauceLED Upper Tiered</v>
      </c>
      <c r="V90" t="str">
        <f t="shared" si="3"/>
        <v>04-13 Cincinnati Reds @ Washington NationalsCholula Hot SauceLED Upper Tiered</v>
      </c>
      <c r="W90" t="str">
        <f>CONCATENATE(M90,O90)</f>
        <v>Regular SeasonCholula Hot Sauce</v>
      </c>
      <c r="X90" t="str">
        <f>CONCATENATE(M90,P90)</f>
        <v>Regular SeasonLED Upper Tiered</v>
      </c>
      <c r="Y90" t="str">
        <f>CONCATENATE(M90,O90,P90)</f>
        <v>Regular SeasonCholula Hot SauceLED Upper Tiered</v>
      </c>
    </row>
    <row r="91" spans="1:25" x14ac:dyDescent="0.25">
      <c r="A91" s="3">
        <v>338623</v>
      </c>
      <c r="B91" t="s">
        <v>184</v>
      </c>
      <c r="C91" t="s">
        <v>67</v>
      </c>
      <c r="D91" t="s">
        <v>2</v>
      </c>
      <c r="E91" t="s">
        <v>1</v>
      </c>
      <c r="F91" s="5">
        <v>41012</v>
      </c>
      <c r="G91">
        <v>32</v>
      </c>
      <c r="H91">
        <v>258</v>
      </c>
      <c r="I91" s="1">
        <v>42412.62</v>
      </c>
      <c r="J91" s="1">
        <v>10358</v>
      </c>
      <c r="K91">
        <v>24.4219762891328</v>
      </c>
      <c r="L91" s="4">
        <f>VLOOKUP(N91,rates,VLOOKUP(CONCATENATE('[1]Exposure Report'!$B$11,'[1]Exposure Report'!$B$13),rate_lookup_table,4,FALSE),FALSE)</f>
        <v>164.39400000000001</v>
      </c>
      <c r="M91" t="s">
        <v>0</v>
      </c>
      <c r="N91" t="str">
        <f>IF(VLOOKUP(B91,title_rename,2,FALSE)=0,B91,VLOOKUP(B91,title_rename,2,FALSE))</f>
        <v>04-13 Cincinnati Reds @ Washington Nationals</v>
      </c>
      <c r="O91" s="3" t="str">
        <f>LEFT(IF(VLOOKUP(C91,brand_rename,2,FALSE)=0,C91,VLOOKUP(C91,brand_rename,2,FALSE)),LEN(IF(VLOOKUP(C91,brand_rename,2,FALSE)=0,C91,VLOOKUP(C91,brand_rename,2,FALSE)))-6)</f>
        <v>Cholula Hot Sauce</v>
      </c>
      <c r="P91" t="str">
        <f>IF(VLOOKUP(D91,location_rename,2,FALSE)=0,D91,VLOOKUP(D91,location_rename,2,FALSE))</f>
        <v>Rotational Field Level Home Plate</v>
      </c>
      <c r="Q91">
        <f>IF($L91=0,0,G91)</f>
        <v>32</v>
      </c>
      <c r="R91">
        <f>IF($L91=0,0,H91)</f>
        <v>258</v>
      </c>
      <c r="S91" s="1">
        <f>R91*L91</f>
        <v>42413.652000000002</v>
      </c>
      <c r="T91" s="1">
        <f>S91*(K91/100)</f>
        <v>10358.2520347953</v>
      </c>
      <c r="U91" t="str">
        <f t="shared" si="2"/>
        <v>Cholula Hot SauceRotational Field Level Home Plate</v>
      </c>
      <c r="V91" t="str">
        <f t="shared" si="3"/>
        <v>04-13 Cincinnati Reds @ Washington NationalsCholula Hot SauceRotational Field Level Home Plate</v>
      </c>
      <c r="W91" t="str">
        <f>CONCATENATE(M91,O91)</f>
        <v>Regular SeasonCholula Hot Sauce</v>
      </c>
      <c r="X91" t="str">
        <f>CONCATENATE(M91,P91)</f>
        <v>Regular SeasonRotational Field Level Home Plate</v>
      </c>
      <c r="Y91" t="str">
        <f>CONCATENATE(M91,O91,P91)</f>
        <v>Regular SeasonCholula Hot SauceRotational Field Level Home Plate</v>
      </c>
    </row>
    <row r="92" spans="1:25" x14ac:dyDescent="0.25">
      <c r="A92" s="3">
        <v>338623</v>
      </c>
      <c r="B92" t="s">
        <v>184</v>
      </c>
      <c r="C92" t="s">
        <v>65</v>
      </c>
      <c r="D92" t="s">
        <v>17</v>
      </c>
      <c r="E92" t="s">
        <v>1</v>
      </c>
      <c r="F92" s="5">
        <v>41012</v>
      </c>
      <c r="G92">
        <v>1</v>
      </c>
      <c r="H92">
        <v>7</v>
      </c>
      <c r="I92" s="1">
        <v>1150.73</v>
      </c>
      <c r="J92" s="1">
        <v>195.85</v>
      </c>
      <c r="K92">
        <v>17.019631016832701</v>
      </c>
      <c r="L92" s="4">
        <f>VLOOKUP(N92,rates,VLOOKUP(CONCATENATE('[1]Exposure Report'!$B$11,'[1]Exposure Report'!$B$13),rate_lookup_table,4,FALSE),FALSE)</f>
        <v>164.39400000000001</v>
      </c>
      <c r="M92" t="s">
        <v>0</v>
      </c>
      <c r="N92" t="str">
        <f>IF(VLOOKUP(B92,title_rename,2,FALSE)=0,B92,VLOOKUP(B92,title_rename,2,FALSE))</f>
        <v>04-13 Cincinnati Reds @ Washington Nationals</v>
      </c>
      <c r="O92" s="3" t="str">
        <f>LEFT(IF(VLOOKUP(C92,brand_rename,2,FALSE)=0,C92,VLOOKUP(C92,brand_rename,2,FALSE)),LEN(IF(VLOOKUP(C92,brand_rename,2,FALSE)=0,C92,VLOOKUP(C92,brand_rename,2,FALSE)))-6)</f>
        <v>Coca-Cola</v>
      </c>
      <c r="P92" t="str">
        <f>IF(VLOOKUP(D92,location_rename,2,FALSE)=0,D92,VLOOKUP(D92,location_rename,2,FALSE))</f>
        <v>LED Upper Tiered</v>
      </c>
      <c r="Q92">
        <f>IF($L92=0,0,G92)</f>
        <v>1</v>
      </c>
      <c r="R92">
        <f>IF($L92=0,0,H92)</f>
        <v>7</v>
      </c>
      <c r="S92" s="1">
        <f>R92*L92</f>
        <v>1150.758</v>
      </c>
      <c r="T92" s="1">
        <f>S92*(K92/100)</f>
        <v>195.85476549668365</v>
      </c>
      <c r="U92" t="str">
        <f t="shared" si="2"/>
        <v>Coca-ColaLED Upper Tiered</v>
      </c>
      <c r="V92" t="str">
        <f t="shared" si="3"/>
        <v>04-13 Cincinnati Reds @ Washington NationalsCoca-ColaLED Upper Tiered</v>
      </c>
      <c r="W92" t="str">
        <f>CONCATENATE(M92,O92)</f>
        <v>Regular SeasonCoca-Cola</v>
      </c>
      <c r="X92" t="str">
        <f>CONCATENATE(M92,P92)</f>
        <v>Regular SeasonLED Upper Tiered</v>
      </c>
      <c r="Y92" t="str">
        <f>CONCATENATE(M92,O92,P92)</f>
        <v>Regular SeasonCoca-ColaLED Upper Tiered</v>
      </c>
    </row>
    <row r="93" spans="1:25" x14ac:dyDescent="0.25">
      <c r="A93" s="3">
        <v>338623</v>
      </c>
      <c r="B93" t="s">
        <v>184</v>
      </c>
      <c r="C93" t="s">
        <v>65</v>
      </c>
      <c r="D93" t="s">
        <v>9</v>
      </c>
      <c r="E93" t="s">
        <v>1</v>
      </c>
      <c r="F93" s="5">
        <v>41012</v>
      </c>
      <c r="G93">
        <v>41</v>
      </c>
      <c r="H93">
        <v>269</v>
      </c>
      <c r="I93" s="1">
        <v>44220.91</v>
      </c>
      <c r="J93" s="1">
        <v>5220.76</v>
      </c>
      <c r="K93">
        <v>11.8060890198777</v>
      </c>
      <c r="L93" s="4">
        <f>VLOOKUP(N93,rates,VLOOKUP(CONCATENATE('[1]Exposure Report'!$B$11,'[1]Exposure Report'!$B$13),rate_lookup_table,4,FALSE),FALSE)</f>
        <v>164.39400000000001</v>
      </c>
      <c r="M93" t="s">
        <v>0</v>
      </c>
      <c r="N93" t="str">
        <f>IF(VLOOKUP(B93,title_rename,2,FALSE)=0,B93,VLOOKUP(B93,title_rename,2,FALSE))</f>
        <v>04-13 Cincinnati Reds @ Washington Nationals</v>
      </c>
      <c r="O93" s="3" t="str">
        <f>LEFT(IF(VLOOKUP(C93,brand_rename,2,FALSE)=0,C93,VLOOKUP(C93,brand_rename,2,FALSE)),LEN(IF(VLOOKUP(C93,brand_rename,2,FALSE)=0,C93,VLOOKUP(C93,brand_rename,2,FALSE)))-6)</f>
        <v>Coca-Cola</v>
      </c>
      <c r="P93" t="str">
        <f>IF(VLOOKUP(D93,location_rename,2,FALSE)=0,D93,VLOOKUP(D93,location_rename,2,FALSE))</f>
        <v>Static Upper Billboard</v>
      </c>
      <c r="Q93">
        <f>IF($L93=0,0,G93)</f>
        <v>41</v>
      </c>
      <c r="R93">
        <f>IF($L93=0,0,H93)</f>
        <v>269</v>
      </c>
      <c r="S93" s="1">
        <f>R93*L93</f>
        <v>44221.986000000004</v>
      </c>
      <c r="T93" s="1">
        <f>S93*(K93/100)</f>
        <v>5220.8870335178544</v>
      </c>
      <c r="U93" t="str">
        <f t="shared" si="2"/>
        <v>Coca-ColaStatic Upper Billboard</v>
      </c>
      <c r="V93" t="str">
        <f t="shared" si="3"/>
        <v>04-13 Cincinnati Reds @ Washington NationalsCoca-ColaStatic Upper Billboard</v>
      </c>
      <c r="W93" t="str">
        <f>CONCATENATE(M93,O93)</f>
        <v>Regular SeasonCoca-Cola</v>
      </c>
      <c r="X93" t="str">
        <f>CONCATENATE(M93,P93)</f>
        <v>Regular SeasonStatic Upper Billboard</v>
      </c>
      <c r="Y93" t="str">
        <f>CONCATENATE(M93,O93,P93)</f>
        <v>Regular SeasonCoca-ColaStatic Upper Billboard</v>
      </c>
    </row>
    <row r="94" spans="1:25" x14ac:dyDescent="0.25">
      <c r="A94" s="3">
        <v>338623</v>
      </c>
      <c r="B94" t="s">
        <v>184</v>
      </c>
      <c r="C94" t="s">
        <v>64</v>
      </c>
      <c r="D94" t="s">
        <v>17</v>
      </c>
      <c r="E94" t="s">
        <v>1</v>
      </c>
      <c r="F94" s="5">
        <v>41012</v>
      </c>
      <c r="G94">
        <v>2</v>
      </c>
      <c r="H94">
        <v>10</v>
      </c>
      <c r="I94" s="1">
        <v>1643.9</v>
      </c>
      <c r="J94" s="1">
        <v>494.75</v>
      </c>
      <c r="K94">
        <v>30.096112902244599</v>
      </c>
      <c r="L94" s="4">
        <f>VLOOKUP(N94,rates,VLOOKUP(CONCATENATE('[1]Exposure Report'!$B$11,'[1]Exposure Report'!$B$13),rate_lookup_table,4,FALSE),FALSE)</f>
        <v>164.39400000000001</v>
      </c>
      <c r="M94" t="s">
        <v>0</v>
      </c>
      <c r="N94" t="str">
        <f>IF(VLOOKUP(B94,title_rename,2,FALSE)=0,B94,VLOOKUP(B94,title_rename,2,FALSE))</f>
        <v>04-13 Cincinnati Reds @ Washington Nationals</v>
      </c>
      <c r="O94" s="3" t="str">
        <f>LEFT(IF(VLOOKUP(C94,brand_rename,2,FALSE)=0,C94,VLOOKUP(C94,brand_rename,2,FALSE)),LEN(IF(VLOOKUP(C94,brand_rename,2,FALSE)=0,C94,VLOOKUP(C94,brand_rename,2,FALSE)))-6)</f>
        <v>Coke Zero</v>
      </c>
      <c r="P94" t="str">
        <f>IF(VLOOKUP(D94,location_rename,2,FALSE)=0,D94,VLOOKUP(D94,location_rename,2,FALSE))</f>
        <v>LED Upper Tiered</v>
      </c>
      <c r="Q94">
        <f>IF($L94=0,0,G94)</f>
        <v>2</v>
      </c>
      <c r="R94">
        <f>IF($L94=0,0,H94)</f>
        <v>10</v>
      </c>
      <c r="S94" s="1">
        <f>R94*L94</f>
        <v>1643.94</v>
      </c>
      <c r="T94" s="1">
        <f>S94*(K94/100)</f>
        <v>494.76203844515987</v>
      </c>
      <c r="U94" t="str">
        <f t="shared" si="2"/>
        <v>Coke ZeroLED Upper Tiered</v>
      </c>
      <c r="V94" t="str">
        <f t="shared" si="3"/>
        <v>04-13 Cincinnati Reds @ Washington NationalsCoke ZeroLED Upper Tiered</v>
      </c>
      <c r="W94" t="str">
        <f>CONCATENATE(M94,O94)</f>
        <v>Regular SeasonCoke Zero</v>
      </c>
      <c r="X94" t="str">
        <f>CONCATENATE(M94,P94)</f>
        <v>Regular SeasonLED Upper Tiered</v>
      </c>
      <c r="Y94" t="str">
        <f>CONCATENATE(M94,O94,P94)</f>
        <v>Regular SeasonCoke ZeroLED Upper Tiered</v>
      </c>
    </row>
    <row r="95" spans="1:25" x14ac:dyDescent="0.25">
      <c r="A95" s="3">
        <v>338623</v>
      </c>
      <c r="B95" t="s">
        <v>184</v>
      </c>
      <c r="C95" t="s">
        <v>63</v>
      </c>
      <c r="D95" t="s">
        <v>19</v>
      </c>
      <c r="E95" t="s">
        <v>1</v>
      </c>
      <c r="F95" s="5">
        <v>41012</v>
      </c>
      <c r="G95">
        <v>2</v>
      </c>
      <c r="H95">
        <v>23</v>
      </c>
      <c r="I95" s="1">
        <v>3780.97</v>
      </c>
      <c r="J95" s="1">
        <v>592.77</v>
      </c>
      <c r="K95">
        <v>15.6777229123743</v>
      </c>
      <c r="L95" s="4">
        <f>VLOOKUP(N95,rates,VLOOKUP(CONCATENATE('[1]Exposure Report'!$B$11,'[1]Exposure Report'!$B$13),rate_lookup_table,4,FALSE),FALSE)</f>
        <v>164.39400000000001</v>
      </c>
      <c r="M95" t="s">
        <v>0</v>
      </c>
      <c r="N95" t="str">
        <f>IF(VLOOKUP(B95,title_rename,2,FALSE)=0,B95,VLOOKUP(B95,title_rename,2,FALSE))</f>
        <v>04-13 Cincinnati Reds @ Washington Nationals</v>
      </c>
      <c r="O95" s="3" t="str">
        <f>LEFT(IF(VLOOKUP(C95,brand_rename,2,FALSE)=0,C95,VLOOKUP(C95,brand_rename,2,FALSE)),LEN(IF(VLOOKUP(C95,brand_rename,2,FALSE)=0,C95,VLOOKUP(C95,brand_rename,2,FALSE)))-6)</f>
        <v>CSX</v>
      </c>
      <c r="P95" t="str">
        <f>IF(VLOOKUP(D95,location_rename,2,FALSE)=0,D95,VLOOKUP(D95,location_rename,2,FALSE))</f>
        <v>LED Outfield Wall</v>
      </c>
      <c r="Q95">
        <f>IF($L95=0,0,G95)</f>
        <v>2</v>
      </c>
      <c r="R95">
        <f>IF($L95=0,0,H95)</f>
        <v>23</v>
      </c>
      <c r="S95" s="1">
        <f>R95*L95</f>
        <v>3781.0619999999999</v>
      </c>
      <c r="T95" s="1">
        <f>S95*(K95/100)</f>
        <v>592.78442350507794</v>
      </c>
      <c r="U95" t="str">
        <f t="shared" si="2"/>
        <v>CSXLED Outfield Wall</v>
      </c>
      <c r="V95" t="str">
        <f t="shared" si="3"/>
        <v>04-13 Cincinnati Reds @ Washington NationalsCSXLED Outfield Wall</v>
      </c>
      <c r="W95" t="str">
        <f>CONCATENATE(M95,O95)</f>
        <v>Regular SeasonCSX</v>
      </c>
      <c r="X95" t="str">
        <f>CONCATENATE(M95,P95)</f>
        <v>Regular SeasonLED Outfield Wall</v>
      </c>
      <c r="Y95" t="str">
        <f>CONCATENATE(M95,O95,P95)</f>
        <v>Regular SeasonCSXLED Outfield Wall</v>
      </c>
    </row>
    <row r="96" spans="1:25" x14ac:dyDescent="0.25">
      <c r="A96" s="3">
        <v>338623</v>
      </c>
      <c r="B96" t="s">
        <v>184</v>
      </c>
      <c r="C96" t="s">
        <v>61</v>
      </c>
      <c r="D96" t="s">
        <v>17</v>
      </c>
      <c r="E96" t="s">
        <v>1</v>
      </c>
      <c r="F96" s="5">
        <v>41012</v>
      </c>
      <c r="G96">
        <v>3</v>
      </c>
      <c r="H96">
        <v>6</v>
      </c>
      <c r="I96" s="1">
        <v>986.34</v>
      </c>
      <c r="J96" s="1">
        <v>341.65</v>
      </c>
      <c r="K96">
        <v>34.638157227730801</v>
      </c>
      <c r="L96" s="4">
        <f>VLOOKUP(N96,rates,VLOOKUP(CONCATENATE('[1]Exposure Report'!$B$11,'[1]Exposure Report'!$B$13),rate_lookup_table,4,FALSE),FALSE)</f>
        <v>164.39400000000001</v>
      </c>
      <c r="M96" t="s">
        <v>0</v>
      </c>
      <c r="N96" t="str">
        <f>IF(VLOOKUP(B96,title_rename,2,FALSE)=0,B96,VLOOKUP(B96,title_rename,2,FALSE))</f>
        <v>04-13 Cincinnati Reds @ Washington Nationals</v>
      </c>
      <c r="O96" s="3" t="str">
        <f>LEFT(IF(VLOOKUP(C96,brand_rename,2,FALSE)=0,C96,VLOOKUP(C96,brand_rename,2,FALSE)),LEN(IF(VLOOKUP(C96,brand_rename,2,FALSE)=0,C96,VLOOKUP(C96,brand_rename,2,FALSE)))-6)</f>
        <v>Exxonmobil</v>
      </c>
      <c r="P96" t="str">
        <f>IF(VLOOKUP(D96,location_rename,2,FALSE)=0,D96,VLOOKUP(D96,location_rename,2,FALSE))</f>
        <v>LED Upper Tiered</v>
      </c>
      <c r="Q96">
        <f>IF($L96=0,0,G96)</f>
        <v>3</v>
      </c>
      <c r="R96">
        <f>IF($L96=0,0,H96)</f>
        <v>6</v>
      </c>
      <c r="S96" s="1">
        <f>R96*L96</f>
        <v>986.36400000000003</v>
      </c>
      <c r="T96" s="1">
        <f>S96*(K96/100)</f>
        <v>341.65831315773465</v>
      </c>
      <c r="U96" t="str">
        <f t="shared" si="2"/>
        <v>ExxonmobilLED Upper Tiered</v>
      </c>
      <c r="V96" t="str">
        <f t="shared" si="3"/>
        <v>04-13 Cincinnati Reds @ Washington NationalsExxonmobilLED Upper Tiered</v>
      </c>
      <c r="W96" t="str">
        <f>CONCATENATE(M96,O96)</f>
        <v>Regular SeasonExxonmobil</v>
      </c>
      <c r="X96" t="str">
        <f>CONCATENATE(M96,P96)</f>
        <v>Regular SeasonLED Upper Tiered</v>
      </c>
      <c r="Y96" t="str">
        <f>CONCATENATE(M96,O96,P96)</f>
        <v>Regular SeasonExxonmobilLED Upper Tiered</v>
      </c>
    </row>
    <row r="97" spans="1:25" x14ac:dyDescent="0.25">
      <c r="A97" s="3">
        <v>338623</v>
      </c>
      <c r="B97" t="s">
        <v>184</v>
      </c>
      <c r="C97" t="s">
        <v>61</v>
      </c>
      <c r="D97" t="s">
        <v>2</v>
      </c>
      <c r="E97" t="s">
        <v>1</v>
      </c>
      <c r="F97" s="5">
        <v>41012</v>
      </c>
      <c r="G97">
        <v>43</v>
      </c>
      <c r="H97">
        <v>334</v>
      </c>
      <c r="I97" s="1">
        <v>54906.26</v>
      </c>
      <c r="J97" s="1">
        <v>13318.53</v>
      </c>
      <c r="K97">
        <v>24.2568515866861</v>
      </c>
      <c r="L97" s="4">
        <f>VLOOKUP(N97,rates,VLOOKUP(CONCATENATE('[1]Exposure Report'!$B$11,'[1]Exposure Report'!$B$13),rate_lookup_table,4,FALSE),FALSE)</f>
        <v>164.39400000000001</v>
      </c>
      <c r="M97" t="s">
        <v>0</v>
      </c>
      <c r="N97" t="str">
        <f>IF(VLOOKUP(B97,title_rename,2,FALSE)=0,B97,VLOOKUP(B97,title_rename,2,FALSE))</f>
        <v>04-13 Cincinnati Reds @ Washington Nationals</v>
      </c>
      <c r="O97" s="3" t="str">
        <f>LEFT(IF(VLOOKUP(C97,brand_rename,2,FALSE)=0,C97,VLOOKUP(C97,brand_rename,2,FALSE)),LEN(IF(VLOOKUP(C97,brand_rename,2,FALSE)=0,C97,VLOOKUP(C97,brand_rename,2,FALSE)))-6)</f>
        <v>Exxonmobil</v>
      </c>
      <c r="P97" t="str">
        <f>IF(VLOOKUP(D97,location_rename,2,FALSE)=0,D97,VLOOKUP(D97,location_rename,2,FALSE))</f>
        <v>Rotational Field Level Home Plate</v>
      </c>
      <c r="Q97">
        <f>IF($L97=0,0,G97)</f>
        <v>43</v>
      </c>
      <c r="R97">
        <f>IF($L97=0,0,H97)</f>
        <v>334</v>
      </c>
      <c r="S97" s="1">
        <f>R97*L97</f>
        <v>54907.596000000005</v>
      </c>
      <c r="T97" s="1">
        <f>S97*(K97/100)</f>
        <v>13318.854071537195</v>
      </c>
      <c r="U97" t="str">
        <f t="shared" si="2"/>
        <v>ExxonmobilRotational Field Level Home Plate</v>
      </c>
      <c r="V97" t="str">
        <f t="shared" si="3"/>
        <v>04-13 Cincinnati Reds @ Washington NationalsExxonmobilRotational Field Level Home Plate</v>
      </c>
      <c r="W97" t="str">
        <f>CONCATENATE(M97,O97)</f>
        <v>Regular SeasonExxonmobil</v>
      </c>
      <c r="X97" t="str">
        <f>CONCATENATE(M97,P97)</f>
        <v>Regular SeasonRotational Field Level Home Plate</v>
      </c>
      <c r="Y97" t="str">
        <f>CONCATENATE(M97,O97,P97)</f>
        <v>Regular SeasonExxonmobilRotational Field Level Home Plate</v>
      </c>
    </row>
    <row r="98" spans="1:25" x14ac:dyDescent="0.25">
      <c r="A98" s="3">
        <v>338623</v>
      </c>
      <c r="B98" t="s">
        <v>184</v>
      </c>
      <c r="C98" t="s">
        <v>61</v>
      </c>
      <c r="D98" t="s">
        <v>11</v>
      </c>
      <c r="E98" t="s">
        <v>1</v>
      </c>
      <c r="F98" s="5">
        <v>41012</v>
      </c>
      <c r="G98">
        <v>18</v>
      </c>
      <c r="H98">
        <v>64</v>
      </c>
      <c r="I98" s="1">
        <v>10520.96</v>
      </c>
      <c r="J98" s="1">
        <v>1721.67</v>
      </c>
      <c r="K98">
        <v>16.3641911004318</v>
      </c>
      <c r="L98" s="4">
        <f>VLOOKUP(N98,rates,VLOOKUP(CONCATENATE('[1]Exposure Report'!$B$11,'[1]Exposure Report'!$B$13),rate_lookup_table,4,FALSE),FALSE)</f>
        <v>164.39400000000001</v>
      </c>
      <c r="M98" t="s">
        <v>0</v>
      </c>
      <c r="N98" t="str">
        <f>IF(VLOOKUP(B98,title_rename,2,FALSE)=0,B98,VLOOKUP(B98,title_rename,2,FALSE))</f>
        <v>04-13 Cincinnati Reds @ Washington Nationals</v>
      </c>
      <c r="O98" s="3" t="str">
        <f>LEFT(IF(VLOOKUP(C98,brand_rename,2,FALSE)=0,C98,VLOOKUP(C98,brand_rename,2,FALSE)),LEN(IF(VLOOKUP(C98,brand_rename,2,FALSE)=0,C98,VLOOKUP(C98,brand_rename,2,FALSE)))-6)</f>
        <v>Exxonmobil</v>
      </c>
      <c r="P98" t="str">
        <f>IF(VLOOKUP(D98,location_rename,2,FALSE)=0,D98,VLOOKUP(D98,location_rename,2,FALSE))</f>
        <v>Static Outfield Wall</v>
      </c>
      <c r="Q98">
        <f>IF($L98=0,0,G98)</f>
        <v>18</v>
      </c>
      <c r="R98">
        <f>IF($L98=0,0,H98)</f>
        <v>64</v>
      </c>
      <c r="S98" s="1">
        <f>R98*L98</f>
        <v>10521.216</v>
      </c>
      <c r="T98" s="1">
        <f>S98*(K98/100)</f>
        <v>1721.7118923292066</v>
      </c>
      <c r="U98" t="str">
        <f t="shared" si="2"/>
        <v>ExxonmobilStatic Outfield Wall</v>
      </c>
      <c r="V98" t="str">
        <f t="shared" si="3"/>
        <v>04-13 Cincinnati Reds @ Washington NationalsExxonmobilStatic Outfield Wall</v>
      </c>
      <c r="W98" t="str">
        <f>CONCATENATE(M98,O98)</f>
        <v>Regular SeasonExxonmobil</v>
      </c>
      <c r="X98" t="str">
        <f>CONCATENATE(M98,P98)</f>
        <v>Regular SeasonStatic Outfield Wall</v>
      </c>
      <c r="Y98" t="str">
        <f>CONCATENATE(M98,O98,P98)</f>
        <v>Regular SeasonExxonmobilStatic Outfield Wall</v>
      </c>
    </row>
    <row r="99" spans="1:25" x14ac:dyDescent="0.25">
      <c r="A99" s="3">
        <v>338623</v>
      </c>
      <c r="B99" t="s">
        <v>184</v>
      </c>
      <c r="C99" t="s">
        <v>60</v>
      </c>
      <c r="D99" t="s">
        <v>34</v>
      </c>
      <c r="E99" t="s">
        <v>1</v>
      </c>
      <c r="F99" s="5">
        <v>41012</v>
      </c>
      <c r="G99">
        <v>6</v>
      </c>
      <c r="H99">
        <v>30</v>
      </c>
      <c r="I99" s="1">
        <v>4931.7</v>
      </c>
      <c r="J99" s="1">
        <v>1128.44</v>
      </c>
      <c r="K99">
        <v>22.881359368980199</v>
      </c>
      <c r="L99" s="4">
        <f>VLOOKUP(N99,rates,VLOOKUP(CONCATENATE('[1]Exposure Report'!$B$11,'[1]Exposure Report'!$B$13),rate_lookup_table,4,FALSE),FALSE)</f>
        <v>164.39400000000001</v>
      </c>
      <c r="M99" t="s">
        <v>0</v>
      </c>
      <c r="N99" t="str">
        <f>IF(VLOOKUP(B99,title_rename,2,FALSE)=0,B99,VLOOKUP(B99,title_rename,2,FALSE))</f>
        <v>04-13 Cincinnati Reds @ Washington Nationals</v>
      </c>
      <c r="O99" s="3" t="str">
        <f>LEFT(IF(VLOOKUP(C99,brand_rename,2,FALSE)=0,C99,VLOOKUP(C99,brand_rename,2,FALSE)),LEN(IF(VLOOKUP(C99,brand_rename,2,FALSE)=0,C99,VLOOKUP(C99,brand_rename,2,FALSE)))-6)</f>
        <v>Frito-Lay</v>
      </c>
      <c r="P99" t="str">
        <f>IF(VLOOKUP(D99,location_rename,2,FALSE)=0,D99,VLOOKUP(D99,location_rename,2,FALSE))</f>
        <v>General Merchandise</v>
      </c>
      <c r="Q99">
        <f>IF($L99=0,0,G99)</f>
        <v>6</v>
      </c>
      <c r="R99">
        <f>IF($L99=0,0,H99)</f>
        <v>30</v>
      </c>
      <c r="S99" s="1">
        <f>R99*L99</f>
        <v>4931.82</v>
      </c>
      <c r="T99" s="1">
        <f>S99*(K99/100)</f>
        <v>1128.4674576312393</v>
      </c>
      <c r="U99" t="str">
        <f t="shared" si="2"/>
        <v>Frito-LayGeneral Merchandise</v>
      </c>
      <c r="V99" t="str">
        <f t="shared" si="3"/>
        <v>04-13 Cincinnati Reds @ Washington NationalsFrito-LayGeneral Merchandise</v>
      </c>
      <c r="W99" t="str">
        <f>CONCATENATE(M99,O99)</f>
        <v>Regular SeasonFrito-Lay</v>
      </c>
      <c r="X99" t="str">
        <f>CONCATENATE(M99,P99)</f>
        <v>Regular SeasonGeneral Merchandise</v>
      </c>
      <c r="Y99" t="str">
        <f>CONCATENATE(M99,O99,P99)</f>
        <v>Regular SeasonFrito-LayGeneral Merchandise</v>
      </c>
    </row>
    <row r="100" spans="1:25" x14ac:dyDescent="0.25">
      <c r="A100" s="3">
        <v>338623</v>
      </c>
      <c r="B100" t="s">
        <v>184</v>
      </c>
      <c r="C100" t="s">
        <v>55</v>
      </c>
      <c r="D100" t="s">
        <v>59</v>
      </c>
      <c r="E100" t="s">
        <v>1</v>
      </c>
      <c r="F100" s="5">
        <v>41012</v>
      </c>
      <c r="G100">
        <v>1</v>
      </c>
      <c r="H100">
        <v>4</v>
      </c>
      <c r="I100" s="1">
        <v>657.56</v>
      </c>
      <c r="J100" s="1">
        <v>191.15</v>
      </c>
      <c r="K100">
        <v>29.069590607701102</v>
      </c>
      <c r="L100" s="4">
        <f>VLOOKUP(N100,rates,VLOOKUP(CONCATENATE('[1]Exposure Report'!$B$11,'[1]Exposure Report'!$B$13),rate_lookup_table,4,FALSE),FALSE)</f>
        <v>164.39400000000001</v>
      </c>
      <c r="M100" t="s">
        <v>0</v>
      </c>
      <c r="N100" t="str">
        <f>IF(VLOOKUP(B100,title_rename,2,FALSE)=0,B100,VLOOKUP(B100,title_rename,2,FALSE))</f>
        <v>04-13 Cincinnati Reds @ Washington Nationals</v>
      </c>
      <c r="O100" s="3" t="str">
        <f>LEFT(IF(VLOOKUP(C100,brand_rename,2,FALSE)=0,C100,VLOOKUP(C100,brand_rename,2,FALSE)),LEN(IF(VLOOKUP(C100,brand_rename,2,FALSE)=0,C100,VLOOKUP(C100,brand_rename,2,FALSE)))-6)</f>
        <v>Gatorade</v>
      </c>
      <c r="P100" t="str">
        <f>IF(VLOOKUP(D100,location_rename,2,FALSE)=0,D100,VLOOKUP(D100,location_rename,2,FALSE))</f>
        <v>Active Cup</v>
      </c>
      <c r="Q100">
        <f>IF($L100=0,0,G100)</f>
        <v>1</v>
      </c>
      <c r="R100">
        <f>IF($L100=0,0,H100)</f>
        <v>4</v>
      </c>
      <c r="S100" s="1">
        <f>R100*L100</f>
        <v>657.57600000000002</v>
      </c>
      <c r="T100" s="1">
        <f>S100*(K100/100)</f>
        <v>191.15465113449659</v>
      </c>
      <c r="U100" t="str">
        <f t="shared" si="2"/>
        <v>GatoradeActive Cup</v>
      </c>
      <c r="V100" t="str">
        <f t="shared" si="3"/>
        <v>04-13 Cincinnati Reds @ Washington NationalsGatoradeActive Cup</v>
      </c>
      <c r="W100" t="str">
        <f>CONCATENATE(M100,O100)</f>
        <v>Regular SeasonGatorade</v>
      </c>
      <c r="X100" t="str">
        <f>CONCATENATE(M100,P100)</f>
        <v>Regular SeasonActive Cup</v>
      </c>
      <c r="Y100" t="str">
        <f>CONCATENATE(M100,O100,P100)</f>
        <v>Regular SeasonGatoradeActive Cup</v>
      </c>
    </row>
    <row r="101" spans="1:25" x14ac:dyDescent="0.25">
      <c r="A101" s="3">
        <v>338623</v>
      </c>
      <c r="B101" t="s">
        <v>184</v>
      </c>
      <c r="C101" t="s">
        <v>55</v>
      </c>
      <c r="D101" t="s">
        <v>58</v>
      </c>
      <c r="E101" t="s">
        <v>1</v>
      </c>
      <c r="F101" s="5">
        <v>41012</v>
      </c>
      <c r="G101">
        <v>11</v>
      </c>
      <c r="H101">
        <v>30</v>
      </c>
      <c r="I101" s="1">
        <v>4931.7</v>
      </c>
      <c r="J101" s="1">
        <v>1504.33</v>
      </c>
      <c r="K101">
        <v>30.503274732850699</v>
      </c>
      <c r="L101" s="4">
        <f>VLOOKUP(N101,rates,VLOOKUP(CONCATENATE('[1]Exposure Report'!$B$11,'[1]Exposure Report'!$B$13),rate_lookup_table,4,FALSE),FALSE)</f>
        <v>164.39400000000001</v>
      </c>
      <c r="M101" t="s">
        <v>0</v>
      </c>
      <c r="N101" t="str">
        <f>IF(VLOOKUP(B101,title_rename,2,FALSE)=0,B101,VLOOKUP(B101,title_rename,2,FALSE))</f>
        <v>04-13 Cincinnati Reds @ Washington Nationals</v>
      </c>
      <c r="O101" s="3" t="str">
        <f>LEFT(IF(VLOOKUP(C101,brand_rename,2,FALSE)=0,C101,VLOOKUP(C101,brand_rename,2,FALSE)),LEN(IF(VLOOKUP(C101,brand_rename,2,FALSE)=0,C101,VLOOKUP(C101,brand_rename,2,FALSE)))-6)</f>
        <v>Gatorade</v>
      </c>
      <c r="P101" t="str">
        <f>IF(VLOOKUP(D101,location_rename,2,FALSE)=0,D101,VLOOKUP(D101,location_rename,2,FALSE))</f>
        <v>Cooler Partial Branded</v>
      </c>
      <c r="Q101">
        <f>IF($L101=0,0,G101)</f>
        <v>11</v>
      </c>
      <c r="R101">
        <f>IF($L101=0,0,H101)</f>
        <v>30</v>
      </c>
      <c r="S101" s="1">
        <f>R101*L101</f>
        <v>4931.82</v>
      </c>
      <c r="T101" s="1">
        <f>S101*(K101/100)</f>
        <v>1504.3666039296772</v>
      </c>
      <c r="U101" t="str">
        <f t="shared" si="2"/>
        <v>GatoradeCooler Partial Branded</v>
      </c>
      <c r="V101" t="str">
        <f t="shared" si="3"/>
        <v>04-13 Cincinnati Reds @ Washington NationalsGatoradeCooler Partial Branded</v>
      </c>
      <c r="W101" t="str">
        <f>CONCATENATE(M101,O101)</f>
        <v>Regular SeasonGatorade</v>
      </c>
      <c r="X101" t="str">
        <f>CONCATENATE(M101,P101)</f>
        <v>Regular SeasonCooler Partial Branded</v>
      </c>
      <c r="Y101" t="str">
        <f>CONCATENATE(M101,O101,P101)</f>
        <v>Regular SeasonGatoradeCooler Partial Branded</v>
      </c>
    </row>
    <row r="102" spans="1:25" x14ac:dyDescent="0.25">
      <c r="A102" s="3">
        <v>338623</v>
      </c>
      <c r="B102" t="s">
        <v>184</v>
      </c>
      <c r="C102" t="s">
        <v>55</v>
      </c>
      <c r="D102" t="s">
        <v>57</v>
      </c>
      <c r="E102" t="s">
        <v>1</v>
      </c>
      <c r="F102" s="5">
        <v>41012</v>
      </c>
      <c r="G102">
        <v>1</v>
      </c>
      <c r="H102">
        <v>1</v>
      </c>
      <c r="I102" s="1">
        <v>164.39</v>
      </c>
      <c r="J102" s="1">
        <v>33.340000000000003</v>
      </c>
      <c r="K102">
        <v>20.281038992639399</v>
      </c>
      <c r="L102" s="4">
        <f>VLOOKUP(N102,rates,VLOOKUP(CONCATENATE('[1]Exposure Report'!$B$11,'[1]Exposure Report'!$B$13),rate_lookup_table,4,FALSE),FALSE)</f>
        <v>164.39400000000001</v>
      </c>
      <c r="M102" t="s">
        <v>0</v>
      </c>
      <c r="N102" t="str">
        <f>IF(VLOOKUP(B102,title_rename,2,FALSE)=0,B102,VLOOKUP(B102,title_rename,2,FALSE))</f>
        <v>04-13 Cincinnati Reds @ Washington Nationals</v>
      </c>
      <c r="O102" s="3" t="str">
        <f>LEFT(IF(VLOOKUP(C102,brand_rename,2,FALSE)=0,C102,VLOOKUP(C102,brand_rename,2,FALSE)),LEN(IF(VLOOKUP(C102,brand_rename,2,FALSE)=0,C102,VLOOKUP(C102,brand_rename,2,FALSE)))-6)</f>
        <v>Gatorade</v>
      </c>
      <c r="P102" t="str">
        <f>IF(VLOOKUP(D102,location_rename,2,FALSE)=0,D102,VLOOKUP(D102,location_rename,2,FALSE))</f>
        <v>Ice Chest Partial Branded</v>
      </c>
      <c r="Q102">
        <f>IF($L102=0,0,G102)</f>
        <v>1</v>
      </c>
      <c r="R102">
        <f>IF($L102=0,0,H102)</f>
        <v>1</v>
      </c>
      <c r="S102" s="1">
        <f>R102*L102</f>
        <v>164.39400000000001</v>
      </c>
      <c r="T102" s="1">
        <f>S102*(K102/100)</f>
        <v>33.340811241559614</v>
      </c>
      <c r="U102" t="str">
        <f t="shared" si="2"/>
        <v>GatoradeIce Chest Partial Branded</v>
      </c>
      <c r="V102" t="str">
        <f t="shared" si="3"/>
        <v>04-13 Cincinnati Reds @ Washington NationalsGatoradeIce Chest Partial Branded</v>
      </c>
      <c r="W102" t="str">
        <f>CONCATENATE(M102,O102)</f>
        <v>Regular SeasonGatorade</v>
      </c>
      <c r="X102" t="str">
        <f>CONCATENATE(M102,P102)</f>
        <v>Regular SeasonIce Chest Partial Branded</v>
      </c>
      <c r="Y102" t="str">
        <f>CONCATENATE(M102,O102,P102)</f>
        <v>Regular SeasonGatoradeIce Chest Partial Branded</v>
      </c>
    </row>
    <row r="103" spans="1:25" x14ac:dyDescent="0.25">
      <c r="A103" s="3">
        <v>338623</v>
      </c>
      <c r="B103" t="s">
        <v>184</v>
      </c>
      <c r="C103" t="s">
        <v>55</v>
      </c>
      <c r="D103" t="s">
        <v>57</v>
      </c>
      <c r="E103" t="s">
        <v>1</v>
      </c>
      <c r="F103" s="5">
        <v>41012</v>
      </c>
      <c r="G103">
        <v>7</v>
      </c>
      <c r="H103">
        <v>19</v>
      </c>
      <c r="I103" s="1">
        <v>3123.41</v>
      </c>
      <c r="J103" s="1">
        <v>736.8</v>
      </c>
      <c r="K103">
        <v>23.589602389695798</v>
      </c>
      <c r="L103" s="4">
        <f>VLOOKUP(N103,rates,VLOOKUP(CONCATENATE('[1]Exposure Report'!$B$11,'[1]Exposure Report'!$B$13),rate_lookup_table,4,FALSE),FALSE)</f>
        <v>164.39400000000001</v>
      </c>
      <c r="M103" t="s">
        <v>0</v>
      </c>
      <c r="N103" t="str">
        <f>IF(VLOOKUP(B103,title_rename,2,FALSE)=0,B103,VLOOKUP(B103,title_rename,2,FALSE))</f>
        <v>04-13 Cincinnati Reds @ Washington Nationals</v>
      </c>
      <c r="O103" s="3" t="str">
        <f>LEFT(IF(VLOOKUP(C103,brand_rename,2,FALSE)=0,C103,VLOOKUP(C103,brand_rename,2,FALSE)),LEN(IF(VLOOKUP(C103,brand_rename,2,FALSE)=0,C103,VLOOKUP(C103,brand_rename,2,FALSE)))-6)</f>
        <v>Gatorade</v>
      </c>
      <c r="P103" t="str">
        <f>IF(VLOOKUP(D103,location_rename,2,FALSE)=0,D103,VLOOKUP(D103,location_rename,2,FALSE))</f>
        <v>Ice Chest Partial Branded</v>
      </c>
      <c r="Q103">
        <f>IF($L103=0,0,G103)</f>
        <v>7</v>
      </c>
      <c r="R103">
        <f>IF($L103=0,0,H103)</f>
        <v>19</v>
      </c>
      <c r="S103" s="1">
        <f>R103*L103</f>
        <v>3123.4859999999999</v>
      </c>
      <c r="T103" s="1">
        <f>S103*(K103/100)</f>
        <v>736.81792809781371</v>
      </c>
      <c r="U103" t="str">
        <f t="shared" si="2"/>
        <v>GatoradeIce Chest Partial Branded</v>
      </c>
      <c r="V103" t="str">
        <f t="shared" si="3"/>
        <v>04-13 Cincinnati Reds @ Washington NationalsGatoradeIce Chest Partial Branded</v>
      </c>
      <c r="W103" t="str">
        <f>CONCATENATE(M103,O103)</f>
        <v>Regular SeasonGatorade</v>
      </c>
      <c r="X103" t="str">
        <f>CONCATENATE(M103,P103)</f>
        <v>Regular SeasonIce Chest Partial Branded</v>
      </c>
      <c r="Y103" t="str">
        <f>CONCATENATE(M103,O103,P103)</f>
        <v>Regular SeasonGatoradeIce Chest Partial Branded</v>
      </c>
    </row>
    <row r="104" spans="1:25" x14ac:dyDescent="0.25">
      <c r="A104" s="3">
        <v>338623</v>
      </c>
      <c r="B104" t="s">
        <v>184</v>
      </c>
      <c r="C104" t="s">
        <v>55</v>
      </c>
      <c r="D104" t="s">
        <v>56</v>
      </c>
      <c r="E104" t="s">
        <v>1</v>
      </c>
      <c r="F104" s="5">
        <v>41012</v>
      </c>
      <c r="G104">
        <v>2</v>
      </c>
      <c r="H104">
        <v>13</v>
      </c>
      <c r="I104" s="1">
        <v>2137.0700000000002</v>
      </c>
      <c r="J104" s="1">
        <v>219.51</v>
      </c>
      <c r="K104">
        <v>10.271540005708699</v>
      </c>
      <c r="L104" s="4">
        <f>VLOOKUP(N104,rates,VLOOKUP(CONCATENATE('[1]Exposure Report'!$B$11,'[1]Exposure Report'!$B$13),rate_lookup_table,4,FALSE),FALSE)</f>
        <v>164.39400000000001</v>
      </c>
      <c r="M104" t="s">
        <v>0</v>
      </c>
      <c r="N104" t="str">
        <f>IF(VLOOKUP(B104,title_rename,2,FALSE)=0,B104,VLOOKUP(B104,title_rename,2,FALSE))</f>
        <v>04-13 Cincinnati Reds @ Washington Nationals</v>
      </c>
      <c r="O104" s="3" t="str">
        <f>LEFT(IF(VLOOKUP(C104,brand_rename,2,FALSE)=0,C104,VLOOKUP(C104,brand_rename,2,FALSE)),LEN(IF(VLOOKUP(C104,brand_rename,2,FALSE)=0,C104,VLOOKUP(C104,brand_rename,2,FALSE)))-6)</f>
        <v>Gatorade</v>
      </c>
      <c r="P104" t="str">
        <f>IF(VLOOKUP(D104,location_rename,2,FALSE)=0,D104,VLOOKUP(D104,location_rename,2,FALSE))</f>
        <v>Passive Cup</v>
      </c>
      <c r="Q104">
        <f>IF($L104=0,0,G104)</f>
        <v>2</v>
      </c>
      <c r="R104">
        <f>IF($L104=0,0,H104)</f>
        <v>13</v>
      </c>
      <c r="S104" s="1">
        <f>R104*L104</f>
        <v>2137.1220000000003</v>
      </c>
      <c r="T104" s="1">
        <f>S104*(K104/100)</f>
        <v>219.51534120080188</v>
      </c>
      <c r="U104" t="str">
        <f t="shared" si="2"/>
        <v>GatoradePassive Cup</v>
      </c>
      <c r="V104" t="str">
        <f t="shared" si="3"/>
        <v>04-13 Cincinnati Reds @ Washington NationalsGatoradePassive Cup</v>
      </c>
      <c r="W104" t="str">
        <f>CONCATENATE(M104,O104)</f>
        <v>Regular SeasonGatorade</v>
      </c>
      <c r="X104" t="str">
        <f>CONCATENATE(M104,P104)</f>
        <v>Regular SeasonPassive Cup</v>
      </c>
      <c r="Y104" t="str">
        <f>CONCATENATE(M104,O104,P104)</f>
        <v>Regular SeasonGatoradePassive Cup</v>
      </c>
    </row>
    <row r="105" spans="1:25" x14ac:dyDescent="0.25">
      <c r="A105" s="3">
        <v>338623</v>
      </c>
      <c r="B105" t="s">
        <v>184</v>
      </c>
      <c r="C105" t="s">
        <v>55</v>
      </c>
      <c r="D105" t="s">
        <v>56</v>
      </c>
      <c r="E105" t="s">
        <v>1</v>
      </c>
      <c r="F105" s="5">
        <v>41012</v>
      </c>
      <c r="G105">
        <v>1</v>
      </c>
      <c r="H105">
        <v>2</v>
      </c>
      <c r="I105" s="1">
        <v>328.78</v>
      </c>
      <c r="J105" s="1">
        <v>79.33</v>
      </c>
      <c r="K105">
        <v>24.128596629965301</v>
      </c>
      <c r="L105" s="4">
        <f>VLOOKUP(N105,rates,VLOOKUP(CONCATENATE('[1]Exposure Report'!$B$11,'[1]Exposure Report'!$B$13),rate_lookup_table,4,FALSE),FALSE)</f>
        <v>164.39400000000001</v>
      </c>
      <c r="M105" t="s">
        <v>0</v>
      </c>
      <c r="N105" t="str">
        <f>IF(VLOOKUP(B105,title_rename,2,FALSE)=0,B105,VLOOKUP(B105,title_rename,2,FALSE))</f>
        <v>04-13 Cincinnati Reds @ Washington Nationals</v>
      </c>
      <c r="O105" s="3" t="str">
        <f>LEFT(IF(VLOOKUP(C105,brand_rename,2,FALSE)=0,C105,VLOOKUP(C105,brand_rename,2,FALSE)),LEN(IF(VLOOKUP(C105,brand_rename,2,FALSE)=0,C105,VLOOKUP(C105,brand_rename,2,FALSE)))-6)</f>
        <v>Gatorade</v>
      </c>
      <c r="P105" t="str">
        <f>IF(VLOOKUP(D105,location_rename,2,FALSE)=0,D105,VLOOKUP(D105,location_rename,2,FALSE))</f>
        <v>Passive Cup</v>
      </c>
      <c r="Q105">
        <f>IF($L105=0,0,G105)</f>
        <v>1</v>
      </c>
      <c r="R105">
        <f>IF($L105=0,0,H105)</f>
        <v>2</v>
      </c>
      <c r="S105" s="1">
        <f>R105*L105</f>
        <v>328.78800000000001</v>
      </c>
      <c r="T105" s="1">
        <f>S105*(K105/100)</f>
        <v>79.331930287730316</v>
      </c>
      <c r="U105" t="str">
        <f t="shared" si="2"/>
        <v>GatoradePassive Cup</v>
      </c>
      <c r="V105" t="str">
        <f t="shared" si="3"/>
        <v>04-13 Cincinnati Reds @ Washington NationalsGatoradePassive Cup</v>
      </c>
      <c r="W105" t="str">
        <f>CONCATENATE(M105,O105)</f>
        <v>Regular SeasonGatorade</v>
      </c>
      <c r="X105" t="str">
        <f>CONCATENATE(M105,P105)</f>
        <v>Regular SeasonPassive Cup</v>
      </c>
      <c r="Y105" t="str">
        <f>CONCATENATE(M105,O105,P105)</f>
        <v>Regular SeasonGatoradePassive Cup</v>
      </c>
    </row>
    <row r="106" spans="1:25" x14ac:dyDescent="0.25">
      <c r="A106" s="3">
        <v>338623</v>
      </c>
      <c r="B106" t="s">
        <v>184</v>
      </c>
      <c r="C106" t="s">
        <v>55</v>
      </c>
      <c r="D106" t="s">
        <v>161</v>
      </c>
      <c r="E106" t="s">
        <v>1</v>
      </c>
      <c r="F106" s="5">
        <v>41012</v>
      </c>
      <c r="G106">
        <v>2</v>
      </c>
      <c r="H106">
        <v>4</v>
      </c>
      <c r="I106" s="1">
        <v>657.56</v>
      </c>
      <c r="J106" s="1">
        <v>197.55</v>
      </c>
      <c r="K106">
        <v>30.042885820305301</v>
      </c>
      <c r="L106" s="4">
        <f>VLOOKUP(N106,rates,VLOOKUP(CONCATENATE('[1]Exposure Report'!$B$11,'[1]Exposure Report'!$B$13),rate_lookup_table,4,FALSE),FALSE)</f>
        <v>164.39400000000001</v>
      </c>
      <c r="M106" t="s">
        <v>0</v>
      </c>
      <c r="N106" t="str">
        <f>IF(VLOOKUP(B106,title_rename,2,FALSE)=0,B106,VLOOKUP(B106,title_rename,2,FALSE))</f>
        <v>04-13 Cincinnati Reds @ Washington Nationals</v>
      </c>
      <c r="O106" s="3" t="str">
        <f>LEFT(IF(VLOOKUP(C106,brand_rename,2,FALSE)=0,C106,VLOOKUP(C106,brand_rename,2,FALSE)),LEN(IF(VLOOKUP(C106,brand_rename,2,FALSE)=0,C106,VLOOKUP(C106,brand_rename,2,FALSE)))-6)</f>
        <v>Gatorade</v>
      </c>
      <c r="P106" t="str">
        <f>IF(VLOOKUP(D106,location_rename,2,FALSE)=0,D106,VLOOKUP(D106,location_rename,2,FALSE))</f>
        <v>Passive Squeeze</v>
      </c>
      <c r="Q106">
        <f>IF($L106=0,0,G106)</f>
        <v>2</v>
      </c>
      <c r="R106">
        <f>IF($L106=0,0,H106)</f>
        <v>4</v>
      </c>
      <c r="S106" s="1">
        <f>R106*L106</f>
        <v>657.57600000000002</v>
      </c>
      <c r="T106" s="1">
        <f>S106*(K106/100)</f>
        <v>197.55480686173078</v>
      </c>
      <c r="U106" t="str">
        <f t="shared" si="2"/>
        <v>GatoradePassive Squeeze</v>
      </c>
      <c r="V106" t="str">
        <f t="shared" si="3"/>
        <v>04-13 Cincinnati Reds @ Washington NationalsGatoradePassive Squeeze</v>
      </c>
      <c r="W106" t="str">
        <f>CONCATENATE(M106,O106)</f>
        <v>Regular SeasonGatorade</v>
      </c>
      <c r="X106" t="str">
        <f>CONCATENATE(M106,P106)</f>
        <v>Regular SeasonPassive Squeeze</v>
      </c>
      <c r="Y106" t="str">
        <f>CONCATENATE(M106,O106,P106)</f>
        <v>Regular SeasonGatoradePassive Squeeze</v>
      </c>
    </row>
    <row r="107" spans="1:25" x14ac:dyDescent="0.25">
      <c r="A107" s="3">
        <v>338623</v>
      </c>
      <c r="B107" t="s">
        <v>184</v>
      </c>
      <c r="C107" t="s">
        <v>53</v>
      </c>
      <c r="D107" t="s">
        <v>19</v>
      </c>
      <c r="E107" t="s">
        <v>1</v>
      </c>
      <c r="F107" s="5">
        <v>41012</v>
      </c>
      <c r="G107">
        <v>4</v>
      </c>
      <c r="H107">
        <v>14</v>
      </c>
      <c r="I107" s="1">
        <v>2301.46</v>
      </c>
      <c r="J107" s="1">
        <v>744.6</v>
      </c>
      <c r="K107">
        <v>32.353375683261902</v>
      </c>
      <c r="L107" s="4">
        <f>VLOOKUP(N107,rates,VLOOKUP(CONCATENATE('[1]Exposure Report'!$B$11,'[1]Exposure Report'!$B$13),rate_lookup_table,4,FALSE),FALSE)</f>
        <v>164.39400000000001</v>
      </c>
      <c r="M107" t="s">
        <v>0</v>
      </c>
      <c r="N107" t="str">
        <f>IF(VLOOKUP(B107,title_rename,2,FALSE)=0,B107,VLOOKUP(B107,title_rename,2,FALSE))</f>
        <v>04-13 Cincinnati Reds @ Washington Nationals</v>
      </c>
      <c r="O107" s="3" t="str">
        <f>LEFT(IF(VLOOKUP(C107,brand_rename,2,FALSE)=0,C107,VLOOKUP(C107,brand_rename,2,FALSE)),LEN(IF(VLOOKUP(C107,brand_rename,2,FALSE)=0,C107,VLOOKUP(C107,brand_rename,2,FALSE)))-6)</f>
        <v>GEICO</v>
      </c>
      <c r="P107" t="str">
        <f>IF(VLOOKUP(D107,location_rename,2,FALSE)=0,D107,VLOOKUP(D107,location_rename,2,FALSE))</f>
        <v>LED Outfield Wall</v>
      </c>
      <c r="Q107">
        <f>IF($L107=0,0,G107)</f>
        <v>4</v>
      </c>
      <c r="R107">
        <f>IF($L107=0,0,H107)</f>
        <v>14</v>
      </c>
      <c r="S107" s="1">
        <f>R107*L107</f>
        <v>2301.5160000000001</v>
      </c>
      <c r="T107" s="1">
        <f>S107*(K107/100)</f>
        <v>744.61811789038211</v>
      </c>
      <c r="U107" t="str">
        <f t="shared" si="2"/>
        <v>GEICOLED Outfield Wall</v>
      </c>
      <c r="V107" t="str">
        <f t="shared" si="3"/>
        <v>04-13 Cincinnati Reds @ Washington NationalsGEICOLED Outfield Wall</v>
      </c>
      <c r="W107" t="str">
        <f>CONCATENATE(M107,O107)</f>
        <v>Regular SeasonGEICO</v>
      </c>
      <c r="X107" t="str">
        <f>CONCATENATE(M107,P107)</f>
        <v>Regular SeasonLED Outfield Wall</v>
      </c>
      <c r="Y107" t="str">
        <f>CONCATENATE(M107,O107,P107)</f>
        <v>Regular SeasonGEICOLED Outfield Wall</v>
      </c>
    </row>
    <row r="108" spans="1:25" x14ac:dyDescent="0.25">
      <c r="A108" s="3">
        <v>338623</v>
      </c>
      <c r="B108" t="s">
        <v>184</v>
      </c>
      <c r="C108" t="s">
        <v>53</v>
      </c>
      <c r="D108" t="s">
        <v>17</v>
      </c>
      <c r="E108" t="s">
        <v>1</v>
      </c>
      <c r="F108" s="5">
        <v>41012</v>
      </c>
      <c r="G108">
        <v>2</v>
      </c>
      <c r="H108">
        <v>2</v>
      </c>
      <c r="I108" s="1">
        <v>328.78</v>
      </c>
      <c r="J108" s="1">
        <v>92.68</v>
      </c>
      <c r="K108">
        <v>28.189062595048298</v>
      </c>
      <c r="L108" s="4">
        <f>VLOOKUP(N108,rates,VLOOKUP(CONCATENATE('[1]Exposure Report'!$B$11,'[1]Exposure Report'!$B$13),rate_lookup_table,4,FALSE),FALSE)</f>
        <v>164.39400000000001</v>
      </c>
      <c r="M108" t="s">
        <v>0</v>
      </c>
      <c r="N108" t="str">
        <f>IF(VLOOKUP(B108,title_rename,2,FALSE)=0,B108,VLOOKUP(B108,title_rename,2,FALSE))</f>
        <v>04-13 Cincinnati Reds @ Washington Nationals</v>
      </c>
      <c r="O108" s="3" t="str">
        <f>LEFT(IF(VLOOKUP(C108,brand_rename,2,FALSE)=0,C108,VLOOKUP(C108,brand_rename,2,FALSE)),LEN(IF(VLOOKUP(C108,brand_rename,2,FALSE)=0,C108,VLOOKUP(C108,brand_rename,2,FALSE)))-6)</f>
        <v>GEICO</v>
      </c>
      <c r="P108" t="str">
        <f>IF(VLOOKUP(D108,location_rename,2,FALSE)=0,D108,VLOOKUP(D108,location_rename,2,FALSE))</f>
        <v>LED Upper Tiered</v>
      </c>
      <c r="Q108">
        <f>IF($L108=0,0,G108)</f>
        <v>2</v>
      </c>
      <c r="R108">
        <f>IF($L108=0,0,H108)</f>
        <v>2</v>
      </c>
      <c r="S108" s="1">
        <f>R108*L108</f>
        <v>328.78800000000001</v>
      </c>
      <c r="T108" s="1">
        <f>S108*(K108/100)</f>
        <v>92.682255125007401</v>
      </c>
      <c r="U108" t="str">
        <f t="shared" si="2"/>
        <v>GEICOLED Upper Tiered</v>
      </c>
      <c r="V108" t="str">
        <f t="shared" si="3"/>
        <v>04-13 Cincinnati Reds @ Washington NationalsGEICOLED Upper Tiered</v>
      </c>
      <c r="W108" t="str">
        <f>CONCATENATE(M108,O108)</f>
        <v>Regular SeasonGEICO</v>
      </c>
      <c r="X108" t="str">
        <f>CONCATENATE(M108,P108)</f>
        <v>Regular SeasonLED Upper Tiered</v>
      </c>
      <c r="Y108" t="str">
        <f>CONCATENATE(M108,O108,P108)</f>
        <v>Regular SeasonGEICOLED Upper Tiered</v>
      </c>
    </row>
    <row r="109" spans="1:25" x14ac:dyDescent="0.25">
      <c r="A109" s="3">
        <v>338623</v>
      </c>
      <c r="B109" t="s">
        <v>184</v>
      </c>
      <c r="C109" t="s">
        <v>53</v>
      </c>
      <c r="D109" t="s">
        <v>2</v>
      </c>
      <c r="E109" t="s">
        <v>1</v>
      </c>
      <c r="F109" s="5">
        <v>41012</v>
      </c>
      <c r="G109">
        <v>20</v>
      </c>
      <c r="H109">
        <v>119</v>
      </c>
      <c r="I109" s="1">
        <v>19562.41</v>
      </c>
      <c r="J109" s="1">
        <v>4847.34</v>
      </c>
      <c r="K109">
        <v>24.778848822818802</v>
      </c>
      <c r="L109" s="4">
        <f>VLOOKUP(N109,rates,VLOOKUP(CONCATENATE('[1]Exposure Report'!$B$11,'[1]Exposure Report'!$B$13),rate_lookup_table,4,FALSE),FALSE)</f>
        <v>164.39400000000001</v>
      </c>
      <c r="M109" t="s">
        <v>0</v>
      </c>
      <c r="N109" t="str">
        <f>IF(VLOOKUP(B109,title_rename,2,FALSE)=0,B109,VLOOKUP(B109,title_rename,2,FALSE))</f>
        <v>04-13 Cincinnati Reds @ Washington Nationals</v>
      </c>
      <c r="O109" s="3" t="str">
        <f>LEFT(IF(VLOOKUP(C109,brand_rename,2,FALSE)=0,C109,VLOOKUP(C109,brand_rename,2,FALSE)),LEN(IF(VLOOKUP(C109,brand_rename,2,FALSE)=0,C109,VLOOKUP(C109,brand_rename,2,FALSE)))-6)</f>
        <v>GEICO</v>
      </c>
      <c r="P109" t="str">
        <f>IF(VLOOKUP(D109,location_rename,2,FALSE)=0,D109,VLOOKUP(D109,location_rename,2,FALSE))</f>
        <v>Rotational Field Level Home Plate</v>
      </c>
      <c r="Q109">
        <f>IF($L109=0,0,G109)</f>
        <v>20</v>
      </c>
      <c r="R109">
        <f>IF($L109=0,0,H109)</f>
        <v>119</v>
      </c>
      <c r="S109" s="1">
        <f>R109*L109</f>
        <v>19562.886000000002</v>
      </c>
      <c r="T109" s="1">
        <f>S109*(K109/100)</f>
        <v>4847.4579473203848</v>
      </c>
      <c r="U109" t="str">
        <f t="shared" si="2"/>
        <v>GEICORotational Field Level Home Plate</v>
      </c>
      <c r="V109" t="str">
        <f t="shared" si="3"/>
        <v>04-13 Cincinnati Reds @ Washington NationalsGEICORotational Field Level Home Plate</v>
      </c>
      <c r="W109" t="str">
        <f>CONCATENATE(M109,O109)</f>
        <v>Regular SeasonGEICO</v>
      </c>
      <c r="X109" t="str">
        <f>CONCATENATE(M109,P109)</f>
        <v>Regular SeasonRotational Field Level Home Plate</v>
      </c>
      <c r="Y109" t="str">
        <f>CONCATENATE(M109,O109,P109)</f>
        <v>Regular SeasonGEICORotational Field Level Home Plate</v>
      </c>
    </row>
    <row r="110" spans="1:25" x14ac:dyDescent="0.25">
      <c r="A110" s="3">
        <v>338623</v>
      </c>
      <c r="B110" t="s">
        <v>184</v>
      </c>
      <c r="C110" t="s">
        <v>53</v>
      </c>
      <c r="D110" t="s">
        <v>11</v>
      </c>
      <c r="E110" t="s">
        <v>1</v>
      </c>
      <c r="F110" s="5">
        <v>41012</v>
      </c>
      <c r="G110">
        <v>95</v>
      </c>
      <c r="H110">
        <v>455</v>
      </c>
      <c r="I110" s="1">
        <v>74797.45</v>
      </c>
      <c r="J110" s="1">
        <v>9979.15</v>
      </c>
      <c r="K110">
        <v>13.341564451729299</v>
      </c>
      <c r="L110" s="4">
        <f>VLOOKUP(N110,rates,VLOOKUP(CONCATENATE('[1]Exposure Report'!$B$11,'[1]Exposure Report'!$B$13),rate_lookup_table,4,FALSE),FALSE)</f>
        <v>164.39400000000001</v>
      </c>
      <c r="M110" t="s">
        <v>0</v>
      </c>
      <c r="N110" t="str">
        <f>IF(VLOOKUP(B110,title_rename,2,FALSE)=0,B110,VLOOKUP(B110,title_rename,2,FALSE))</f>
        <v>04-13 Cincinnati Reds @ Washington Nationals</v>
      </c>
      <c r="O110" s="3" t="str">
        <f>LEFT(IF(VLOOKUP(C110,brand_rename,2,FALSE)=0,C110,VLOOKUP(C110,brand_rename,2,FALSE)),LEN(IF(VLOOKUP(C110,brand_rename,2,FALSE)=0,C110,VLOOKUP(C110,brand_rename,2,FALSE)))-6)</f>
        <v>GEICO</v>
      </c>
      <c r="P110" t="str">
        <f>IF(VLOOKUP(D110,location_rename,2,FALSE)=0,D110,VLOOKUP(D110,location_rename,2,FALSE))</f>
        <v>Static Outfield Wall</v>
      </c>
      <c r="Q110">
        <f>IF($L110=0,0,G110)</f>
        <v>95</v>
      </c>
      <c r="R110">
        <f>IF($L110=0,0,H110)</f>
        <v>455</v>
      </c>
      <c r="S110" s="1">
        <f>R110*L110</f>
        <v>74799.27</v>
      </c>
      <c r="T110" s="1">
        <f>S110*(K110/100)</f>
        <v>9979.3928164730187</v>
      </c>
      <c r="U110" t="str">
        <f t="shared" si="2"/>
        <v>GEICOStatic Outfield Wall</v>
      </c>
      <c r="V110" t="str">
        <f t="shared" si="3"/>
        <v>04-13 Cincinnati Reds @ Washington NationalsGEICOStatic Outfield Wall</v>
      </c>
      <c r="W110" t="str">
        <f>CONCATENATE(M110,O110)</f>
        <v>Regular SeasonGEICO</v>
      </c>
      <c r="X110" t="str">
        <f>CONCATENATE(M110,P110)</f>
        <v>Regular SeasonStatic Outfield Wall</v>
      </c>
      <c r="Y110" t="str">
        <f>CONCATENATE(M110,O110,P110)</f>
        <v>Regular SeasonGEICOStatic Outfield Wall</v>
      </c>
    </row>
    <row r="111" spans="1:25" x14ac:dyDescent="0.25">
      <c r="A111" s="3">
        <v>338623</v>
      </c>
      <c r="B111" t="s">
        <v>184</v>
      </c>
      <c r="C111" t="s">
        <v>52</v>
      </c>
      <c r="D111" t="s">
        <v>2</v>
      </c>
      <c r="E111" t="s">
        <v>1</v>
      </c>
      <c r="F111" s="5">
        <v>41012</v>
      </c>
      <c r="G111">
        <v>20</v>
      </c>
      <c r="H111">
        <v>141</v>
      </c>
      <c r="I111" s="1">
        <v>23178.99</v>
      </c>
      <c r="J111" s="1">
        <v>5765.6</v>
      </c>
      <c r="K111">
        <v>24.874250344816499</v>
      </c>
      <c r="L111" s="4">
        <f>VLOOKUP(N111,rates,VLOOKUP(CONCATENATE('[1]Exposure Report'!$B$11,'[1]Exposure Report'!$B$13),rate_lookup_table,4,FALSE),FALSE)</f>
        <v>164.39400000000001</v>
      </c>
      <c r="M111" t="s">
        <v>0</v>
      </c>
      <c r="N111" t="str">
        <f>IF(VLOOKUP(B111,title_rename,2,FALSE)=0,B111,VLOOKUP(B111,title_rename,2,FALSE))</f>
        <v>04-13 Cincinnati Reds @ Washington Nationals</v>
      </c>
      <c r="O111" s="3" t="str">
        <f>LEFT(IF(VLOOKUP(C111,brand_rename,2,FALSE)=0,C111,VLOOKUP(C111,brand_rename,2,FALSE)),LEN(IF(VLOOKUP(C111,brand_rename,2,FALSE)=0,C111,VLOOKUP(C111,brand_rename,2,FALSE)))-6)</f>
        <v>Hankook Tire</v>
      </c>
      <c r="P111" t="str">
        <f>IF(VLOOKUP(D111,location_rename,2,FALSE)=0,D111,VLOOKUP(D111,location_rename,2,FALSE))</f>
        <v>Rotational Field Level Home Plate</v>
      </c>
      <c r="Q111">
        <f>IF($L111=0,0,G111)</f>
        <v>20</v>
      </c>
      <c r="R111">
        <f>IF($L111=0,0,H111)</f>
        <v>141</v>
      </c>
      <c r="S111" s="1">
        <f>R111*L111</f>
        <v>23179.554</v>
      </c>
      <c r="T111" s="1">
        <f>S111*(K111/100)</f>
        <v>5765.7402907719261</v>
      </c>
      <c r="U111" t="str">
        <f t="shared" si="2"/>
        <v>Hankook TireRotational Field Level Home Plate</v>
      </c>
      <c r="V111" t="str">
        <f t="shared" si="3"/>
        <v>04-13 Cincinnati Reds @ Washington NationalsHankook TireRotational Field Level Home Plate</v>
      </c>
      <c r="W111" t="str">
        <f>CONCATENATE(M111,O111)</f>
        <v>Regular SeasonHankook Tire</v>
      </c>
      <c r="X111" t="str">
        <f>CONCATENATE(M111,P111)</f>
        <v>Regular SeasonRotational Field Level Home Plate</v>
      </c>
      <c r="Y111" t="str">
        <f>CONCATENATE(M111,O111,P111)</f>
        <v>Regular SeasonHankook TireRotational Field Level Home Plate</v>
      </c>
    </row>
    <row r="112" spans="1:25" x14ac:dyDescent="0.25">
      <c r="A112" s="3">
        <v>338623</v>
      </c>
      <c r="B112" t="s">
        <v>184</v>
      </c>
      <c r="C112" t="s">
        <v>51</v>
      </c>
      <c r="D112" t="s">
        <v>2</v>
      </c>
      <c r="E112" t="s">
        <v>1</v>
      </c>
      <c r="F112" s="5">
        <v>41012</v>
      </c>
      <c r="G112">
        <v>18</v>
      </c>
      <c r="H112">
        <v>92</v>
      </c>
      <c r="I112" s="1">
        <v>15123.88</v>
      </c>
      <c r="J112" s="1">
        <v>2226.42</v>
      </c>
      <c r="K112">
        <v>14.721222331835399</v>
      </c>
      <c r="L112" s="4">
        <f>VLOOKUP(N112,rates,VLOOKUP(CONCATENATE('[1]Exposure Report'!$B$11,'[1]Exposure Report'!$B$13),rate_lookup_table,4,FALSE),FALSE)</f>
        <v>164.39400000000001</v>
      </c>
      <c r="M112" t="s">
        <v>0</v>
      </c>
      <c r="N112" t="str">
        <f>IF(VLOOKUP(B112,title_rename,2,FALSE)=0,B112,VLOOKUP(B112,title_rename,2,FALSE))</f>
        <v>04-13 Cincinnati Reds @ Washington Nationals</v>
      </c>
      <c r="O112" s="3" t="str">
        <f>LEFT(IF(VLOOKUP(C112,brand_rename,2,FALSE)=0,C112,VLOOKUP(C112,brand_rename,2,FALSE)),LEN(IF(VLOOKUP(C112,brand_rename,2,FALSE)=0,C112,VLOOKUP(C112,brand_rename,2,FALSE)))-6)</f>
        <v>Harris Teeter</v>
      </c>
      <c r="P112" t="str">
        <f>IF(VLOOKUP(D112,location_rename,2,FALSE)=0,D112,VLOOKUP(D112,location_rename,2,FALSE))</f>
        <v>Rotational Field Level Home Plate</v>
      </c>
      <c r="Q112">
        <f>IF($L112=0,0,G112)</f>
        <v>18</v>
      </c>
      <c r="R112">
        <f>IF($L112=0,0,H112)</f>
        <v>92</v>
      </c>
      <c r="S112" s="1">
        <f>R112*L112</f>
        <v>15124.248</v>
      </c>
      <c r="T112" s="1">
        <f>S112*(K112/100)</f>
        <v>2226.4741740981685</v>
      </c>
      <c r="U112" t="str">
        <f t="shared" si="2"/>
        <v>Harris TeeterRotational Field Level Home Plate</v>
      </c>
      <c r="V112" t="str">
        <f t="shared" si="3"/>
        <v>04-13 Cincinnati Reds @ Washington NationalsHarris TeeterRotational Field Level Home Plate</v>
      </c>
      <c r="W112" t="str">
        <f>CONCATENATE(M112,O112)</f>
        <v>Regular SeasonHarris Teeter</v>
      </c>
      <c r="X112" t="str">
        <f>CONCATENATE(M112,P112)</f>
        <v>Regular SeasonRotational Field Level Home Plate</v>
      </c>
      <c r="Y112" t="str">
        <f>CONCATENATE(M112,O112,P112)</f>
        <v>Regular SeasonHarris TeeterRotational Field Level Home Plate</v>
      </c>
    </row>
    <row r="113" spans="1:25" x14ac:dyDescent="0.25">
      <c r="A113" s="3">
        <v>338623</v>
      </c>
      <c r="B113" t="s">
        <v>184</v>
      </c>
      <c r="C113" t="s">
        <v>51</v>
      </c>
      <c r="D113" t="s">
        <v>9</v>
      </c>
      <c r="E113" t="s">
        <v>1</v>
      </c>
      <c r="F113" s="5">
        <v>41012</v>
      </c>
      <c r="G113">
        <v>9</v>
      </c>
      <c r="H113">
        <v>16</v>
      </c>
      <c r="I113" s="1">
        <v>2630.24</v>
      </c>
      <c r="J113" s="1">
        <v>669.28</v>
      </c>
      <c r="K113">
        <v>25.445586714520299</v>
      </c>
      <c r="L113" s="4">
        <f>VLOOKUP(N113,rates,VLOOKUP(CONCATENATE('[1]Exposure Report'!$B$11,'[1]Exposure Report'!$B$13),rate_lookup_table,4,FALSE),FALSE)</f>
        <v>164.39400000000001</v>
      </c>
      <c r="M113" t="s">
        <v>0</v>
      </c>
      <c r="N113" t="str">
        <f>IF(VLOOKUP(B113,title_rename,2,FALSE)=0,B113,VLOOKUP(B113,title_rename,2,FALSE))</f>
        <v>04-13 Cincinnati Reds @ Washington Nationals</v>
      </c>
      <c r="O113" s="3" t="str">
        <f>LEFT(IF(VLOOKUP(C113,brand_rename,2,FALSE)=0,C113,VLOOKUP(C113,brand_rename,2,FALSE)),LEN(IF(VLOOKUP(C113,brand_rename,2,FALSE)=0,C113,VLOOKUP(C113,brand_rename,2,FALSE)))-6)</f>
        <v>Harris Teeter</v>
      </c>
      <c r="P113" t="str">
        <f>IF(VLOOKUP(D113,location_rename,2,FALSE)=0,D113,VLOOKUP(D113,location_rename,2,FALSE))</f>
        <v>Static Upper Billboard</v>
      </c>
      <c r="Q113">
        <f>IF($L113=0,0,G113)</f>
        <v>9</v>
      </c>
      <c r="R113">
        <f>IF($L113=0,0,H113)</f>
        <v>16</v>
      </c>
      <c r="S113" s="1">
        <f>R113*L113</f>
        <v>2630.3040000000001</v>
      </c>
      <c r="T113" s="1">
        <f>S113*(K113/100)</f>
        <v>669.29628517549611</v>
      </c>
      <c r="U113" t="str">
        <f t="shared" si="2"/>
        <v>Harris TeeterStatic Upper Billboard</v>
      </c>
      <c r="V113" t="str">
        <f t="shared" si="3"/>
        <v>04-13 Cincinnati Reds @ Washington NationalsHarris TeeterStatic Upper Billboard</v>
      </c>
      <c r="W113" t="str">
        <f>CONCATENATE(M113,O113)</f>
        <v>Regular SeasonHarris Teeter</v>
      </c>
      <c r="X113" t="str">
        <f>CONCATENATE(M113,P113)</f>
        <v>Regular SeasonStatic Upper Billboard</v>
      </c>
      <c r="Y113" t="str">
        <f>CONCATENATE(M113,O113,P113)</f>
        <v>Regular SeasonHarris TeeterStatic Upper Billboard</v>
      </c>
    </row>
    <row r="114" spans="1:25" x14ac:dyDescent="0.25">
      <c r="A114" s="3">
        <v>338623</v>
      </c>
      <c r="B114" t="s">
        <v>184</v>
      </c>
      <c r="C114" t="s">
        <v>50</v>
      </c>
      <c r="D114" t="s">
        <v>19</v>
      </c>
      <c r="E114" t="s">
        <v>1</v>
      </c>
      <c r="F114" s="5">
        <v>41012</v>
      </c>
      <c r="G114">
        <v>2</v>
      </c>
      <c r="H114">
        <v>8</v>
      </c>
      <c r="I114" s="1">
        <v>1315.12</v>
      </c>
      <c r="J114" s="1">
        <v>279.95999999999998</v>
      </c>
      <c r="K114">
        <v>21.2877912281768</v>
      </c>
      <c r="L114" s="4">
        <f>VLOOKUP(N114,rates,VLOOKUP(CONCATENATE('[1]Exposure Report'!$B$11,'[1]Exposure Report'!$B$13),rate_lookup_table,4,FALSE),FALSE)</f>
        <v>164.39400000000001</v>
      </c>
      <c r="M114" t="s">
        <v>0</v>
      </c>
      <c r="N114" t="str">
        <f>IF(VLOOKUP(B114,title_rename,2,FALSE)=0,B114,VLOOKUP(B114,title_rename,2,FALSE))</f>
        <v>04-13 Cincinnati Reds @ Washington Nationals</v>
      </c>
      <c r="O114" s="3" t="str">
        <f>LEFT(IF(VLOOKUP(C114,brand_rename,2,FALSE)=0,C114,VLOOKUP(C114,brand_rename,2,FALSE)),LEN(IF(VLOOKUP(C114,brand_rename,2,FALSE)=0,C114,VLOOKUP(C114,brand_rename,2,FALSE)))-6)</f>
        <v>JK Moving and Storage Inc</v>
      </c>
      <c r="P114" t="str">
        <f>IF(VLOOKUP(D114,location_rename,2,FALSE)=0,D114,VLOOKUP(D114,location_rename,2,FALSE))</f>
        <v>LED Outfield Wall</v>
      </c>
      <c r="Q114">
        <f>IF($L114=0,0,G114)</f>
        <v>2</v>
      </c>
      <c r="R114">
        <f>IF($L114=0,0,H114)</f>
        <v>8</v>
      </c>
      <c r="S114" s="1">
        <f>R114*L114</f>
        <v>1315.152</v>
      </c>
      <c r="T114" s="1">
        <f>S114*(K114/100)</f>
        <v>279.96681209319178</v>
      </c>
      <c r="U114" t="str">
        <f t="shared" si="2"/>
        <v>JK Moving and Storage IncLED Outfield Wall</v>
      </c>
      <c r="V114" t="str">
        <f t="shared" si="3"/>
        <v>04-13 Cincinnati Reds @ Washington NationalsJK Moving and Storage IncLED Outfield Wall</v>
      </c>
      <c r="W114" t="str">
        <f>CONCATENATE(M114,O114)</f>
        <v>Regular SeasonJK Moving and Storage Inc</v>
      </c>
      <c r="X114" t="str">
        <f>CONCATENATE(M114,P114)</f>
        <v>Regular SeasonLED Outfield Wall</v>
      </c>
      <c r="Y114" t="str">
        <f>CONCATENATE(M114,O114,P114)</f>
        <v>Regular SeasonJK Moving and Storage IncLED Outfield Wall</v>
      </c>
    </row>
    <row r="115" spans="1:25" x14ac:dyDescent="0.25">
      <c r="A115" s="3">
        <v>338623</v>
      </c>
      <c r="B115" t="s">
        <v>184</v>
      </c>
      <c r="C115" t="s">
        <v>83</v>
      </c>
      <c r="D115" t="s">
        <v>17</v>
      </c>
      <c r="E115" t="s">
        <v>1</v>
      </c>
      <c r="F115" s="5">
        <v>41012</v>
      </c>
      <c r="G115">
        <v>1</v>
      </c>
      <c r="H115">
        <v>1</v>
      </c>
      <c r="I115" s="1">
        <v>164.39</v>
      </c>
      <c r="J115" s="1">
        <v>36.17</v>
      </c>
      <c r="K115">
        <v>22.002554899932999</v>
      </c>
      <c r="L115" s="4">
        <f>VLOOKUP(N115,rates,VLOOKUP(CONCATENATE('[1]Exposure Report'!$B$11,'[1]Exposure Report'!$B$13),rate_lookup_table,4,FALSE),FALSE)</f>
        <v>164.39400000000001</v>
      </c>
      <c r="M115" t="s">
        <v>0</v>
      </c>
      <c r="N115" t="str">
        <f>IF(VLOOKUP(B115,title_rename,2,FALSE)=0,B115,VLOOKUP(B115,title_rename,2,FALSE))</f>
        <v>04-13 Cincinnati Reds @ Washington Nationals</v>
      </c>
      <c r="O115" s="3" t="str">
        <f>LEFT(IF(VLOOKUP(C115,brand_rename,2,FALSE)=0,C115,VLOOKUP(C115,brand_rename,2,FALSE)),LEN(IF(VLOOKUP(C115,brand_rename,2,FALSE)=0,C115,VLOOKUP(C115,brand_rename,2,FALSE)))-6)</f>
        <v>Kayem</v>
      </c>
      <c r="P115" t="str">
        <f>IF(VLOOKUP(D115,location_rename,2,FALSE)=0,D115,VLOOKUP(D115,location_rename,2,FALSE))</f>
        <v>LED Upper Tiered</v>
      </c>
      <c r="Q115">
        <f>IF($L115=0,0,G115)</f>
        <v>1</v>
      </c>
      <c r="R115">
        <f>IF($L115=0,0,H115)</f>
        <v>1</v>
      </c>
      <c r="S115" s="1">
        <f>R115*L115</f>
        <v>164.39400000000001</v>
      </c>
      <c r="T115" s="1">
        <f>S115*(K115/100)</f>
        <v>36.170880102195859</v>
      </c>
      <c r="U115" t="str">
        <f t="shared" si="2"/>
        <v>KayemLED Upper Tiered</v>
      </c>
      <c r="V115" t="str">
        <f t="shared" si="3"/>
        <v>04-13 Cincinnati Reds @ Washington NationalsKayemLED Upper Tiered</v>
      </c>
      <c r="W115" t="str">
        <f>CONCATENATE(M115,O115)</f>
        <v>Regular SeasonKayem</v>
      </c>
      <c r="X115" t="str">
        <f>CONCATENATE(M115,P115)</f>
        <v>Regular SeasonLED Upper Tiered</v>
      </c>
      <c r="Y115" t="str">
        <f>CONCATENATE(M115,O115,P115)</f>
        <v>Regular SeasonKayemLED Upper Tiered</v>
      </c>
    </row>
    <row r="116" spans="1:25" x14ac:dyDescent="0.25">
      <c r="A116" s="3">
        <v>338623</v>
      </c>
      <c r="B116" t="s">
        <v>184</v>
      </c>
      <c r="C116" t="s">
        <v>49</v>
      </c>
      <c r="D116" t="s">
        <v>7</v>
      </c>
      <c r="E116" t="s">
        <v>1</v>
      </c>
      <c r="F116" s="5">
        <v>41012</v>
      </c>
      <c r="G116">
        <v>500</v>
      </c>
      <c r="H116">
        <v>3788</v>
      </c>
      <c r="I116" s="1">
        <v>622709.31999999995</v>
      </c>
      <c r="J116" s="1">
        <v>105965.91</v>
      </c>
      <c r="K116">
        <v>17.016914087619501</v>
      </c>
      <c r="L116" s="4">
        <f>VLOOKUP(N116,rates,VLOOKUP(CONCATENATE('[1]Exposure Report'!$B$11,'[1]Exposure Report'!$B$13),rate_lookup_table,4,FALSE),FALSE)</f>
        <v>164.39400000000001</v>
      </c>
      <c r="M116" t="s">
        <v>0</v>
      </c>
      <c r="N116" t="str">
        <f>IF(VLOOKUP(B116,title_rename,2,FALSE)=0,B116,VLOOKUP(B116,title_rename,2,FALSE))</f>
        <v>04-13 Cincinnati Reds @ Washington Nationals</v>
      </c>
      <c r="O116" s="3" t="str">
        <f>LEFT(IF(VLOOKUP(C116,brand_rename,2,FALSE)=0,C116,VLOOKUP(C116,brand_rename,2,FALSE)),LEN(IF(VLOOKUP(C116,brand_rename,2,FALSE)=0,C116,VLOOKUP(C116,brand_rename,2,FALSE)))-6)</f>
        <v>Lexus</v>
      </c>
      <c r="P116" t="str">
        <f>IF(VLOOKUP(D116,location_rename,2,FALSE)=0,D116,VLOOKUP(D116,location_rename,2,FALSE))</f>
        <v>Static Upper Home Plate</v>
      </c>
      <c r="Q116">
        <f>IF($L116=0,0,G116)</f>
        <v>500</v>
      </c>
      <c r="R116">
        <f>IF($L116=0,0,H116)</f>
        <v>3788</v>
      </c>
      <c r="S116" s="1">
        <f>R116*L116</f>
        <v>622724.47200000007</v>
      </c>
      <c r="T116" s="1">
        <f>S116*(K116/100)</f>
        <v>105968.48840282216</v>
      </c>
      <c r="U116" t="str">
        <f t="shared" si="2"/>
        <v>LexusStatic Upper Home Plate</v>
      </c>
      <c r="V116" t="str">
        <f t="shared" si="3"/>
        <v>04-13 Cincinnati Reds @ Washington NationalsLexusStatic Upper Home Plate</v>
      </c>
      <c r="W116" t="str">
        <f>CONCATENATE(M116,O116)</f>
        <v>Regular SeasonLexus</v>
      </c>
      <c r="X116" t="str">
        <f>CONCATENATE(M116,P116)</f>
        <v>Regular SeasonStatic Upper Home Plate</v>
      </c>
      <c r="Y116" t="str">
        <f>CONCATENATE(M116,O116,P116)</f>
        <v>Regular SeasonLexusStatic Upper Home Plate</v>
      </c>
    </row>
    <row r="117" spans="1:25" x14ac:dyDescent="0.25">
      <c r="A117" s="3">
        <v>338623</v>
      </c>
      <c r="B117" t="s">
        <v>184</v>
      </c>
      <c r="C117" t="s">
        <v>47</v>
      </c>
      <c r="D117" t="s">
        <v>2</v>
      </c>
      <c r="E117" t="s">
        <v>1</v>
      </c>
      <c r="F117" s="5">
        <v>41012</v>
      </c>
      <c r="G117">
        <v>37</v>
      </c>
      <c r="H117">
        <v>200</v>
      </c>
      <c r="I117" s="1">
        <v>32878</v>
      </c>
      <c r="J117" s="1">
        <v>8644.81</v>
      </c>
      <c r="K117">
        <v>26.293600583977099</v>
      </c>
      <c r="L117" s="4">
        <f>VLOOKUP(N117,rates,VLOOKUP(CONCATENATE('[1]Exposure Report'!$B$11,'[1]Exposure Report'!$B$13),rate_lookup_table,4,FALSE),FALSE)</f>
        <v>164.39400000000001</v>
      </c>
      <c r="M117" t="s">
        <v>0</v>
      </c>
      <c r="N117" t="str">
        <f>IF(VLOOKUP(B117,title_rename,2,FALSE)=0,B117,VLOOKUP(B117,title_rename,2,FALSE))</f>
        <v>04-13 Cincinnati Reds @ Washington Nationals</v>
      </c>
      <c r="O117" s="3" t="str">
        <f>LEFT(IF(VLOOKUP(C117,brand_rename,2,FALSE)=0,C117,VLOOKUP(C117,brand_rename,2,FALSE)),LEN(IF(VLOOKUP(C117,brand_rename,2,FALSE)=0,C117,VLOOKUP(C117,brand_rename,2,FALSE)))-6)</f>
        <v>Maxxis Tires</v>
      </c>
      <c r="P117" t="str">
        <f>IF(VLOOKUP(D117,location_rename,2,FALSE)=0,D117,VLOOKUP(D117,location_rename,2,FALSE))</f>
        <v>Rotational Field Level Home Plate</v>
      </c>
      <c r="Q117">
        <f>IF($L117=0,0,G117)</f>
        <v>37</v>
      </c>
      <c r="R117">
        <f>IF($L117=0,0,H117)</f>
        <v>200</v>
      </c>
      <c r="S117" s="1">
        <f>R117*L117</f>
        <v>32878.800000000003</v>
      </c>
      <c r="T117" s="1">
        <f>S117*(K117/100)</f>
        <v>8645.0203488046627</v>
      </c>
      <c r="U117" t="str">
        <f t="shared" si="2"/>
        <v>Maxxis TiresRotational Field Level Home Plate</v>
      </c>
      <c r="V117" t="str">
        <f t="shared" si="3"/>
        <v>04-13 Cincinnati Reds @ Washington NationalsMaxxis TiresRotational Field Level Home Plate</v>
      </c>
      <c r="W117" t="str">
        <f>CONCATENATE(M117,O117)</f>
        <v>Regular SeasonMaxxis Tires</v>
      </c>
      <c r="X117" t="str">
        <f>CONCATENATE(M117,P117)</f>
        <v>Regular SeasonRotational Field Level Home Plate</v>
      </c>
      <c r="Y117" t="str">
        <f>CONCATENATE(M117,O117,P117)</f>
        <v>Regular SeasonMaxxis TiresRotational Field Level Home Plate</v>
      </c>
    </row>
    <row r="118" spans="1:25" x14ac:dyDescent="0.25">
      <c r="A118" s="3">
        <v>338623</v>
      </c>
      <c r="B118" t="s">
        <v>184</v>
      </c>
      <c r="C118" t="s">
        <v>44</v>
      </c>
      <c r="D118" t="s">
        <v>17</v>
      </c>
      <c r="E118" t="s">
        <v>1</v>
      </c>
      <c r="F118" s="5">
        <v>41012</v>
      </c>
      <c r="G118">
        <v>4</v>
      </c>
      <c r="H118">
        <v>9</v>
      </c>
      <c r="I118" s="1">
        <v>1479.51</v>
      </c>
      <c r="J118" s="1">
        <v>489.47</v>
      </c>
      <c r="K118">
        <v>33.083250535650301</v>
      </c>
      <c r="L118" s="4">
        <f>VLOOKUP(N118,rates,VLOOKUP(CONCATENATE('[1]Exposure Report'!$B$11,'[1]Exposure Report'!$B$13),rate_lookup_table,4,FALSE),FALSE)</f>
        <v>164.39400000000001</v>
      </c>
      <c r="M118" t="s">
        <v>0</v>
      </c>
      <c r="N118" t="str">
        <f>IF(VLOOKUP(B118,title_rename,2,FALSE)=0,B118,VLOOKUP(B118,title_rename,2,FALSE))</f>
        <v>04-13 Cincinnati Reds @ Washington Nationals</v>
      </c>
      <c r="O118" s="3" t="str">
        <f>LEFT(IF(VLOOKUP(C118,brand_rename,2,FALSE)=0,C118,VLOOKUP(C118,brand_rename,2,FALSE)),LEN(IF(VLOOKUP(C118,brand_rename,2,FALSE)=0,C118,VLOOKUP(C118,brand_rename,2,FALSE)))-6)</f>
        <v>Miller Lite</v>
      </c>
      <c r="P118" t="str">
        <f>IF(VLOOKUP(D118,location_rename,2,FALSE)=0,D118,VLOOKUP(D118,location_rename,2,FALSE))</f>
        <v>LED Upper Tiered</v>
      </c>
      <c r="Q118">
        <f>IF($L118=0,0,G118)</f>
        <v>4</v>
      </c>
      <c r="R118">
        <f>IF($L118=0,0,H118)</f>
        <v>9</v>
      </c>
      <c r="S118" s="1">
        <f>R118*L118</f>
        <v>1479.546</v>
      </c>
      <c r="T118" s="1">
        <f>S118*(K118/100)</f>
        <v>489.48190997019259</v>
      </c>
      <c r="U118" t="str">
        <f t="shared" si="2"/>
        <v>Miller LiteLED Upper Tiered</v>
      </c>
      <c r="V118" t="str">
        <f t="shared" si="3"/>
        <v>04-13 Cincinnati Reds @ Washington NationalsMiller LiteLED Upper Tiered</v>
      </c>
      <c r="W118" t="str">
        <f>CONCATENATE(M118,O118)</f>
        <v>Regular SeasonMiller Lite</v>
      </c>
      <c r="X118" t="str">
        <f>CONCATENATE(M118,P118)</f>
        <v>Regular SeasonLED Upper Tiered</v>
      </c>
      <c r="Y118" t="str">
        <f>CONCATENATE(M118,O118,P118)</f>
        <v>Regular SeasonMiller LiteLED Upper Tiered</v>
      </c>
    </row>
    <row r="119" spans="1:25" x14ac:dyDescent="0.25">
      <c r="A119" s="3">
        <v>338623</v>
      </c>
      <c r="B119" t="s">
        <v>184</v>
      </c>
      <c r="C119" t="s">
        <v>44</v>
      </c>
      <c r="D119" t="s">
        <v>6</v>
      </c>
      <c r="E119" t="s">
        <v>1</v>
      </c>
      <c r="F119" s="5">
        <v>41012</v>
      </c>
      <c r="G119">
        <v>4</v>
      </c>
      <c r="H119">
        <v>5</v>
      </c>
      <c r="I119" s="1">
        <v>821.95</v>
      </c>
      <c r="J119" s="1">
        <v>187.98</v>
      </c>
      <c r="K119">
        <v>22.8700042581665</v>
      </c>
      <c r="L119" s="4">
        <f>VLOOKUP(N119,rates,VLOOKUP(CONCATENATE('[1]Exposure Report'!$B$11,'[1]Exposure Report'!$B$13),rate_lookup_table,4,FALSE),FALSE)</f>
        <v>164.39400000000001</v>
      </c>
      <c r="M119" t="s">
        <v>0</v>
      </c>
      <c r="N119" t="str">
        <f>IF(VLOOKUP(B119,title_rename,2,FALSE)=0,B119,VLOOKUP(B119,title_rename,2,FALSE))</f>
        <v>04-13 Cincinnati Reds @ Washington Nationals</v>
      </c>
      <c r="O119" s="3" t="str">
        <f>LEFT(IF(VLOOKUP(C119,brand_rename,2,FALSE)=0,C119,VLOOKUP(C119,brand_rename,2,FALSE)),LEN(IF(VLOOKUP(C119,brand_rename,2,FALSE)=0,C119,VLOOKUP(C119,brand_rename,2,FALSE)))-6)</f>
        <v>Miller Lite</v>
      </c>
      <c r="P119" t="str">
        <f>IF(VLOOKUP(D119,location_rename,2,FALSE)=0,D119,VLOOKUP(D119,location_rename,2,FALSE))</f>
        <v>Rotational Field Level Foul Ball Line</v>
      </c>
      <c r="Q119">
        <f>IF($L119=0,0,G119)</f>
        <v>4</v>
      </c>
      <c r="R119">
        <f>IF($L119=0,0,H119)</f>
        <v>5</v>
      </c>
      <c r="S119" s="1">
        <f>R119*L119</f>
        <v>821.97</v>
      </c>
      <c r="T119" s="1">
        <f>S119*(K119/100)</f>
        <v>187.98457400085118</v>
      </c>
      <c r="U119" t="str">
        <f t="shared" si="2"/>
        <v>Miller LiteRotational Field Level Foul Ball Line</v>
      </c>
      <c r="V119" t="str">
        <f t="shared" si="3"/>
        <v>04-13 Cincinnati Reds @ Washington NationalsMiller LiteRotational Field Level Foul Ball Line</v>
      </c>
      <c r="W119" t="str">
        <f>CONCATENATE(M119,O119)</f>
        <v>Regular SeasonMiller Lite</v>
      </c>
      <c r="X119" t="str">
        <f>CONCATENATE(M119,P119)</f>
        <v>Regular SeasonRotational Field Level Foul Ball Line</v>
      </c>
      <c r="Y119" t="str">
        <f>CONCATENATE(M119,O119,P119)</f>
        <v>Regular SeasonMiller LiteRotational Field Level Foul Ball Line</v>
      </c>
    </row>
    <row r="120" spans="1:25" x14ac:dyDescent="0.25">
      <c r="A120" s="3">
        <v>338623</v>
      </c>
      <c r="B120" t="s">
        <v>184</v>
      </c>
      <c r="C120" t="s">
        <v>44</v>
      </c>
      <c r="D120" t="s">
        <v>2</v>
      </c>
      <c r="E120" t="s">
        <v>1</v>
      </c>
      <c r="F120" s="5">
        <v>41012</v>
      </c>
      <c r="G120">
        <v>82</v>
      </c>
      <c r="H120">
        <v>505</v>
      </c>
      <c r="I120" s="1">
        <v>83016.95</v>
      </c>
      <c r="J120" s="1">
        <v>19562.25</v>
      </c>
      <c r="K120">
        <v>23.564163703918201</v>
      </c>
      <c r="L120" s="4">
        <f>VLOOKUP(N120,rates,VLOOKUP(CONCATENATE('[1]Exposure Report'!$B$11,'[1]Exposure Report'!$B$13),rate_lookup_table,4,FALSE),FALSE)</f>
        <v>164.39400000000001</v>
      </c>
      <c r="M120" t="s">
        <v>0</v>
      </c>
      <c r="N120" t="str">
        <f>IF(VLOOKUP(B120,title_rename,2,FALSE)=0,B120,VLOOKUP(B120,title_rename,2,FALSE))</f>
        <v>04-13 Cincinnati Reds @ Washington Nationals</v>
      </c>
      <c r="O120" s="3" t="str">
        <f>LEFT(IF(VLOOKUP(C120,brand_rename,2,FALSE)=0,C120,VLOOKUP(C120,brand_rename,2,FALSE)),LEN(IF(VLOOKUP(C120,brand_rename,2,FALSE)=0,C120,VLOOKUP(C120,brand_rename,2,FALSE)))-6)</f>
        <v>Miller Lite</v>
      </c>
      <c r="P120" t="str">
        <f>IF(VLOOKUP(D120,location_rename,2,FALSE)=0,D120,VLOOKUP(D120,location_rename,2,FALSE))</f>
        <v>Rotational Field Level Home Plate</v>
      </c>
      <c r="Q120">
        <f>IF($L120=0,0,G120)</f>
        <v>82</v>
      </c>
      <c r="R120">
        <f>IF($L120=0,0,H120)</f>
        <v>505</v>
      </c>
      <c r="S120" s="1">
        <f>R120*L120</f>
        <v>83018.97</v>
      </c>
      <c r="T120" s="1">
        <f>S120*(K120/100)</f>
        <v>19562.725996106739</v>
      </c>
      <c r="U120" t="str">
        <f t="shared" si="2"/>
        <v>Miller LiteRotational Field Level Home Plate</v>
      </c>
      <c r="V120" t="str">
        <f t="shared" si="3"/>
        <v>04-13 Cincinnati Reds @ Washington NationalsMiller LiteRotational Field Level Home Plate</v>
      </c>
      <c r="W120" t="str">
        <f>CONCATENATE(M120,O120)</f>
        <v>Regular SeasonMiller Lite</v>
      </c>
      <c r="X120" t="str">
        <f>CONCATENATE(M120,P120)</f>
        <v>Regular SeasonRotational Field Level Home Plate</v>
      </c>
      <c r="Y120" t="str">
        <f>CONCATENATE(M120,O120,P120)</f>
        <v>Regular SeasonMiller LiteRotational Field Level Home Plate</v>
      </c>
    </row>
    <row r="121" spans="1:25" x14ac:dyDescent="0.25">
      <c r="A121" s="3">
        <v>338623</v>
      </c>
      <c r="B121" t="s">
        <v>184</v>
      </c>
      <c r="C121" t="s">
        <v>44</v>
      </c>
      <c r="D121" t="s">
        <v>45</v>
      </c>
      <c r="E121" t="s">
        <v>1</v>
      </c>
      <c r="F121" s="5">
        <v>41012</v>
      </c>
      <c r="G121">
        <v>7</v>
      </c>
      <c r="H121">
        <v>22</v>
      </c>
      <c r="I121" s="1">
        <v>3616.58</v>
      </c>
      <c r="J121" s="1">
        <v>830.45</v>
      </c>
      <c r="K121">
        <v>22.962301400770802</v>
      </c>
      <c r="L121" s="4">
        <f>VLOOKUP(N121,rates,VLOOKUP(CONCATENATE('[1]Exposure Report'!$B$11,'[1]Exposure Report'!$B$13),rate_lookup_table,4,FALSE),FALSE)</f>
        <v>164.39400000000001</v>
      </c>
      <c r="M121" t="s">
        <v>0</v>
      </c>
      <c r="N121" t="str">
        <f>IF(VLOOKUP(B121,title_rename,2,FALSE)=0,B121,VLOOKUP(B121,title_rename,2,FALSE))</f>
        <v>04-13 Cincinnati Reds @ Washington Nationals</v>
      </c>
      <c r="O121" s="3" t="str">
        <f>LEFT(IF(VLOOKUP(C121,brand_rename,2,FALSE)=0,C121,VLOOKUP(C121,brand_rename,2,FALSE)),LEN(IF(VLOOKUP(C121,brand_rename,2,FALSE)=0,C121,VLOOKUP(C121,brand_rename,2,FALSE)))-6)</f>
        <v>Miller Lite</v>
      </c>
      <c r="P121" t="str">
        <f>IF(VLOOKUP(D121,location_rename,2,FALSE)=0,D121,VLOOKUP(D121,location_rename,2,FALSE))</f>
        <v>Static Field Level Foul Ball Line</v>
      </c>
      <c r="Q121">
        <f>IF($L121=0,0,G121)</f>
        <v>7</v>
      </c>
      <c r="R121">
        <f>IF($L121=0,0,H121)</f>
        <v>22</v>
      </c>
      <c r="S121" s="1">
        <f>R121*L121</f>
        <v>3616.6680000000001</v>
      </c>
      <c r="T121" s="1">
        <f>S121*(K121/100)</f>
        <v>830.47020682522941</v>
      </c>
      <c r="U121" t="str">
        <f t="shared" si="2"/>
        <v>Miller LiteStatic Field Level Foul Ball Line</v>
      </c>
      <c r="V121" t="str">
        <f t="shared" si="3"/>
        <v>04-13 Cincinnati Reds @ Washington NationalsMiller LiteStatic Field Level Foul Ball Line</v>
      </c>
      <c r="W121" t="str">
        <f>CONCATENATE(M121,O121)</f>
        <v>Regular SeasonMiller Lite</v>
      </c>
      <c r="X121" t="str">
        <f>CONCATENATE(M121,P121)</f>
        <v>Regular SeasonStatic Field Level Foul Ball Line</v>
      </c>
      <c r="Y121" t="str">
        <f>CONCATENATE(M121,O121,P121)</f>
        <v>Regular SeasonMiller LiteStatic Field Level Foul Ball Line</v>
      </c>
    </row>
    <row r="122" spans="1:25" x14ac:dyDescent="0.25">
      <c r="A122" s="3">
        <v>338623</v>
      </c>
      <c r="B122" t="s">
        <v>184</v>
      </c>
      <c r="C122" t="s">
        <v>44</v>
      </c>
      <c r="D122" t="s">
        <v>9</v>
      </c>
      <c r="E122" t="s">
        <v>1</v>
      </c>
      <c r="F122" s="5">
        <v>41012</v>
      </c>
      <c r="G122">
        <v>28</v>
      </c>
      <c r="H122">
        <v>191</v>
      </c>
      <c r="I122" s="1">
        <v>31398.49</v>
      </c>
      <c r="J122" s="1">
        <v>3496.58</v>
      </c>
      <c r="K122">
        <v>11.1361406233229</v>
      </c>
      <c r="L122" s="4">
        <f>VLOOKUP(N122,rates,VLOOKUP(CONCATENATE('[1]Exposure Report'!$B$11,'[1]Exposure Report'!$B$13),rate_lookup_table,4,FALSE),FALSE)</f>
        <v>164.39400000000001</v>
      </c>
      <c r="M122" t="s">
        <v>0</v>
      </c>
      <c r="N122" t="str">
        <f>IF(VLOOKUP(B122,title_rename,2,FALSE)=0,B122,VLOOKUP(B122,title_rename,2,FALSE))</f>
        <v>04-13 Cincinnati Reds @ Washington Nationals</v>
      </c>
      <c r="O122" s="3" t="str">
        <f>LEFT(IF(VLOOKUP(C122,brand_rename,2,FALSE)=0,C122,VLOOKUP(C122,brand_rename,2,FALSE)),LEN(IF(VLOOKUP(C122,brand_rename,2,FALSE)=0,C122,VLOOKUP(C122,brand_rename,2,FALSE)))-6)</f>
        <v>Miller Lite</v>
      </c>
      <c r="P122" t="str">
        <f>IF(VLOOKUP(D122,location_rename,2,FALSE)=0,D122,VLOOKUP(D122,location_rename,2,FALSE))</f>
        <v>Static Upper Billboard</v>
      </c>
      <c r="Q122">
        <f>IF($L122=0,0,G122)</f>
        <v>28</v>
      </c>
      <c r="R122">
        <f>IF($L122=0,0,H122)</f>
        <v>191</v>
      </c>
      <c r="S122" s="1">
        <f>R122*L122</f>
        <v>31399.254000000001</v>
      </c>
      <c r="T122" s="1">
        <f>S122*(K122/100)</f>
        <v>3496.665080114341</v>
      </c>
      <c r="U122" t="str">
        <f t="shared" si="2"/>
        <v>Miller LiteStatic Upper Billboard</v>
      </c>
      <c r="V122" t="str">
        <f t="shared" si="3"/>
        <v>04-13 Cincinnati Reds @ Washington NationalsMiller LiteStatic Upper Billboard</v>
      </c>
      <c r="W122" t="str">
        <f>CONCATENATE(M122,O122)</f>
        <v>Regular SeasonMiller Lite</v>
      </c>
      <c r="X122" t="str">
        <f>CONCATENATE(M122,P122)</f>
        <v>Regular SeasonStatic Upper Billboard</v>
      </c>
      <c r="Y122" t="str">
        <f>CONCATENATE(M122,O122,P122)</f>
        <v>Regular SeasonMiller LiteStatic Upper Billboard</v>
      </c>
    </row>
    <row r="123" spans="1:25" x14ac:dyDescent="0.25">
      <c r="A123" s="3">
        <v>338623</v>
      </c>
      <c r="B123" t="s">
        <v>184</v>
      </c>
      <c r="C123" t="s">
        <v>98</v>
      </c>
      <c r="D123" t="s">
        <v>19</v>
      </c>
      <c r="E123" t="s">
        <v>1</v>
      </c>
      <c r="F123" s="5">
        <v>41012</v>
      </c>
      <c r="G123">
        <v>6</v>
      </c>
      <c r="H123">
        <v>10</v>
      </c>
      <c r="I123" s="1">
        <v>1643.9</v>
      </c>
      <c r="J123" s="1">
        <v>495.87</v>
      </c>
      <c r="K123">
        <v>30.164243567126899</v>
      </c>
      <c r="L123" s="4">
        <f>VLOOKUP(N123,rates,VLOOKUP(CONCATENATE('[1]Exposure Report'!$B$11,'[1]Exposure Report'!$B$13),rate_lookup_table,4,FALSE),FALSE)</f>
        <v>164.39400000000001</v>
      </c>
      <c r="M123" t="s">
        <v>0</v>
      </c>
      <c r="N123" t="str">
        <f>IF(VLOOKUP(B123,title_rename,2,FALSE)=0,B123,VLOOKUP(B123,title_rename,2,FALSE))</f>
        <v>04-13 Cincinnati Reds @ Washington Nationals</v>
      </c>
      <c r="O123" s="3" t="str">
        <f>LEFT(IF(VLOOKUP(C123,brand_rename,2,FALSE)=0,C123,VLOOKUP(C123,brand_rename,2,FALSE)),LEN(IF(VLOOKUP(C123,brand_rename,2,FALSE)=0,C123,VLOOKUP(C123,brand_rename,2,FALSE)))-6)</f>
        <v>Natca</v>
      </c>
      <c r="P123" t="str">
        <f>IF(VLOOKUP(D123,location_rename,2,FALSE)=0,D123,VLOOKUP(D123,location_rename,2,FALSE))</f>
        <v>LED Outfield Wall</v>
      </c>
      <c r="Q123">
        <f>IF($L123=0,0,G123)</f>
        <v>6</v>
      </c>
      <c r="R123">
        <f>IF($L123=0,0,H123)</f>
        <v>10</v>
      </c>
      <c r="S123" s="1">
        <f>R123*L123</f>
        <v>1643.94</v>
      </c>
      <c r="T123" s="1">
        <f>S123*(K123/100)</f>
        <v>495.8820656974259</v>
      </c>
      <c r="U123" t="str">
        <f t="shared" si="2"/>
        <v>NatcaLED Outfield Wall</v>
      </c>
      <c r="V123" t="str">
        <f t="shared" si="3"/>
        <v>04-13 Cincinnati Reds @ Washington NationalsNatcaLED Outfield Wall</v>
      </c>
      <c r="W123" t="str">
        <f>CONCATENATE(M123,O123)</f>
        <v>Regular SeasonNatca</v>
      </c>
      <c r="X123" t="str">
        <f>CONCATENATE(M123,P123)</f>
        <v>Regular SeasonLED Outfield Wall</v>
      </c>
      <c r="Y123" t="str">
        <f>CONCATENATE(M123,O123,P123)</f>
        <v>Regular SeasonNatcaLED Outfield Wall</v>
      </c>
    </row>
    <row r="124" spans="1:25" x14ac:dyDescent="0.25">
      <c r="A124" s="3">
        <v>338623</v>
      </c>
      <c r="B124" t="s">
        <v>184</v>
      </c>
      <c r="C124" t="s">
        <v>41</v>
      </c>
      <c r="D124" t="s">
        <v>15</v>
      </c>
      <c r="E124" t="s">
        <v>1</v>
      </c>
      <c r="F124" s="5">
        <v>41012</v>
      </c>
      <c r="G124">
        <v>1</v>
      </c>
      <c r="H124">
        <v>1</v>
      </c>
      <c r="I124" s="1">
        <v>164.39</v>
      </c>
      <c r="J124" s="1">
        <v>23.64</v>
      </c>
      <c r="K124">
        <v>14.3804367662266</v>
      </c>
      <c r="L124" s="4">
        <f>VLOOKUP(N124,rates,VLOOKUP(CONCATENATE('[1]Exposure Report'!$B$11,'[1]Exposure Report'!$B$13),rate_lookup_table,4,FALSE),FALSE)</f>
        <v>164.39400000000001</v>
      </c>
      <c r="M124" t="s">
        <v>0</v>
      </c>
      <c r="N124" t="str">
        <f>IF(VLOOKUP(B124,title_rename,2,FALSE)=0,B124,VLOOKUP(B124,title_rename,2,FALSE))</f>
        <v>04-13 Cincinnati Reds @ Washington Nationals</v>
      </c>
      <c r="O124" s="3" t="str">
        <f>LEFT(IF(VLOOKUP(C124,brand_rename,2,FALSE)=0,C124,VLOOKUP(C124,brand_rename,2,FALSE)),LEN(IF(VLOOKUP(C124,brand_rename,2,FALSE)=0,C124,VLOOKUP(C124,brand_rename,2,FALSE)))-6)</f>
        <v>Nationals Park</v>
      </c>
      <c r="P124" t="str">
        <f>IF(VLOOKUP(D124,location_rename,2,FALSE)=0,D124,VLOOKUP(D124,location_rename,2,FALSE))</f>
        <v>Special Structure Signage</v>
      </c>
      <c r="Q124">
        <f>IF($L124=0,0,G124)</f>
        <v>1</v>
      </c>
      <c r="R124">
        <f>IF($L124=0,0,H124)</f>
        <v>1</v>
      </c>
      <c r="S124" s="1">
        <f>R124*L124</f>
        <v>164.39400000000001</v>
      </c>
      <c r="T124" s="1">
        <f>S124*(K124/100)</f>
        <v>23.640575217470559</v>
      </c>
      <c r="U124" t="str">
        <f t="shared" si="2"/>
        <v>Nationals ParkSpecial Structure Signage</v>
      </c>
      <c r="V124" t="str">
        <f t="shared" si="3"/>
        <v>04-13 Cincinnati Reds @ Washington NationalsNationals ParkSpecial Structure Signage</v>
      </c>
      <c r="W124" t="str">
        <f>CONCATENATE(M124,O124)</f>
        <v>Regular SeasonNationals Park</v>
      </c>
      <c r="X124" t="str">
        <f>CONCATENATE(M124,P124)</f>
        <v>Regular SeasonSpecial Structure Signage</v>
      </c>
      <c r="Y124" t="str">
        <f>CONCATENATE(M124,O124,P124)</f>
        <v>Regular SeasonNationals ParkSpecial Structure Signage</v>
      </c>
    </row>
    <row r="125" spans="1:25" x14ac:dyDescent="0.25">
      <c r="A125" s="3">
        <v>338623</v>
      </c>
      <c r="B125" t="s">
        <v>184</v>
      </c>
      <c r="C125" t="s">
        <v>41</v>
      </c>
      <c r="D125" t="s">
        <v>14</v>
      </c>
      <c r="E125" t="s">
        <v>1</v>
      </c>
      <c r="F125" s="5">
        <v>41012</v>
      </c>
      <c r="G125">
        <v>20</v>
      </c>
      <c r="H125">
        <v>93</v>
      </c>
      <c r="I125" s="1">
        <v>15288.27</v>
      </c>
      <c r="J125" s="1">
        <v>1614.05</v>
      </c>
      <c r="K125">
        <v>10.5574404429016</v>
      </c>
      <c r="L125" s="4">
        <f>VLOOKUP(N125,rates,VLOOKUP(CONCATENATE('[1]Exposure Report'!$B$11,'[1]Exposure Report'!$B$13),rate_lookup_table,4,FALSE),FALSE)</f>
        <v>164.39400000000001</v>
      </c>
      <c r="M125" t="s">
        <v>0</v>
      </c>
      <c r="N125" t="str">
        <f>IF(VLOOKUP(B125,title_rename,2,FALSE)=0,B125,VLOOKUP(B125,title_rename,2,FALSE))</f>
        <v>04-13 Cincinnati Reds @ Washington Nationals</v>
      </c>
      <c r="O125" s="3" t="str">
        <f>LEFT(IF(VLOOKUP(C125,brand_rename,2,FALSE)=0,C125,VLOOKUP(C125,brand_rename,2,FALSE)),LEN(IF(VLOOKUP(C125,brand_rename,2,FALSE)=0,C125,VLOOKUP(C125,brand_rename,2,FALSE)))-6)</f>
        <v>Nationals Park</v>
      </c>
      <c r="P125" t="str">
        <f>IF(VLOOKUP(D125,location_rename,2,FALSE)=0,D125,VLOOKUP(D125,location_rename,2,FALSE))</f>
        <v>Static Dugout Roof</v>
      </c>
      <c r="Q125">
        <f>IF($L125=0,0,G125)</f>
        <v>20</v>
      </c>
      <c r="R125">
        <f>IF($L125=0,0,H125)</f>
        <v>93</v>
      </c>
      <c r="S125" s="1">
        <f>R125*L125</f>
        <v>15288.642</v>
      </c>
      <c r="T125" s="1">
        <f>S125*(K125/100)</f>
        <v>1614.0892736784401</v>
      </c>
      <c r="U125" t="str">
        <f t="shared" si="2"/>
        <v>Nationals ParkStatic Dugout Roof</v>
      </c>
      <c r="V125" t="str">
        <f t="shared" si="3"/>
        <v>04-13 Cincinnati Reds @ Washington NationalsNationals ParkStatic Dugout Roof</v>
      </c>
      <c r="W125" t="str">
        <f>CONCATENATE(M125,O125)</f>
        <v>Regular SeasonNationals Park</v>
      </c>
      <c r="X125" t="str">
        <f>CONCATENATE(M125,P125)</f>
        <v>Regular SeasonStatic Dugout Roof</v>
      </c>
      <c r="Y125" t="str">
        <f>CONCATENATE(M125,O125,P125)</f>
        <v>Regular SeasonNationals ParkStatic Dugout Roof</v>
      </c>
    </row>
    <row r="126" spans="1:25" x14ac:dyDescent="0.25">
      <c r="A126" s="3">
        <v>338623</v>
      </c>
      <c r="B126" t="s">
        <v>184</v>
      </c>
      <c r="C126" t="s">
        <v>41</v>
      </c>
      <c r="D126" t="s">
        <v>12</v>
      </c>
      <c r="E126" t="s">
        <v>1</v>
      </c>
      <c r="F126" s="5">
        <v>41012</v>
      </c>
      <c r="G126">
        <v>454</v>
      </c>
      <c r="H126">
        <v>2853</v>
      </c>
      <c r="I126" s="1">
        <v>469004.67</v>
      </c>
      <c r="J126" s="1">
        <v>116279.33</v>
      </c>
      <c r="K126">
        <v>24.792787244527801</v>
      </c>
      <c r="L126" s="4">
        <f>VLOOKUP(N126,rates,VLOOKUP(CONCATENATE('[1]Exposure Report'!$B$11,'[1]Exposure Report'!$B$13),rate_lookup_table,4,FALSE),FALSE)</f>
        <v>164.39400000000001</v>
      </c>
      <c r="M126" t="s">
        <v>0</v>
      </c>
      <c r="N126" t="str">
        <f>IF(VLOOKUP(B126,title_rename,2,FALSE)=0,B126,VLOOKUP(B126,title_rename,2,FALSE))</f>
        <v>04-13 Cincinnati Reds @ Washington Nationals</v>
      </c>
      <c r="O126" s="3" t="str">
        <f>LEFT(IF(VLOOKUP(C126,brand_rename,2,FALSE)=0,C126,VLOOKUP(C126,brand_rename,2,FALSE)),LEN(IF(VLOOKUP(C126,brand_rename,2,FALSE)=0,C126,VLOOKUP(C126,brand_rename,2,FALSE)))-6)</f>
        <v>Nationals Park</v>
      </c>
      <c r="P126" t="str">
        <f>IF(VLOOKUP(D126,location_rename,2,FALSE)=0,D126,VLOOKUP(D126,location_rename,2,FALSE))</f>
        <v>Static Field Level Home Plate</v>
      </c>
      <c r="Q126">
        <f>IF($L126=0,0,G126)</f>
        <v>454</v>
      </c>
      <c r="R126">
        <f>IF($L126=0,0,H126)</f>
        <v>2853</v>
      </c>
      <c r="S126" s="1">
        <f>R126*L126</f>
        <v>469016.08199999999</v>
      </c>
      <c r="T126" s="1">
        <f>S126*(K126/100)</f>
        <v>116282.15935288004</v>
      </c>
      <c r="U126" t="str">
        <f t="shared" si="2"/>
        <v>Nationals ParkStatic Field Level Home Plate</v>
      </c>
      <c r="V126" t="str">
        <f t="shared" si="3"/>
        <v>04-13 Cincinnati Reds @ Washington NationalsNationals ParkStatic Field Level Home Plate</v>
      </c>
      <c r="W126" t="str">
        <f>CONCATENATE(M126,O126)</f>
        <v>Regular SeasonNationals Park</v>
      </c>
      <c r="X126" t="str">
        <f>CONCATENATE(M126,P126)</f>
        <v>Regular SeasonStatic Field Level Home Plate</v>
      </c>
      <c r="Y126" t="str">
        <f>CONCATENATE(M126,O126,P126)</f>
        <v>Regular SeasonNationals ParkStatic Field Level Home Plate</v>
      </c>
    </row>
    <row r="127" spans="1:25" x14ac:dyDescent="0.25">
      <c r="A127" s="3">
        <v>338623</v>
      </c>
      <c r="B127" t="s">
        <v>184</v>
      </c>
      <c r="C127" t="s">
        <v>41</v>
      </c>
      <c r="D127" t="s">
        <v>9</v>
      </c>
      <c r="E127" t="s">
        <v>1</v>
      </c>
      <c r="F127" s="5">
        <v>41012</v>
      </c>
      <c r="G127">
        <v>22</v>
      </c>
      <c r="H127">
        <v>113</v>
      </c>
      <c r="I127" s="1">
        <v>18576.07</v>
      </c>
      <c r="J127" s="1">
        <v>2488.04</v>
      </c>
      <c r="K127">
        <v>13.393791044068999</v>
      </c>
      <c r="L127" s="4">
        <f>VLOOKUP(N127,rates,VLOOKUP(CONCATENATE('[1]Exposure Report'!$B$11,'[1]Exposure Report'!$B$13),rate_lookup_table,4,FALSE),FALSE)</f>
        <v>164.39400000000001</v>
      </c>
      <c r="M127" t="s">
        <v>0</v>
      </c>
      <c r="N127" t="str">
        <f>IF(VLOOKUP(B127,title_rename,2,FALSE)=0,B127,VLOOKUP(B127,title_rename,2,FALSE))</f>
        <v>04-13 Cincinnati Reds @ Washington Nationals</v>
      </c>
      <c r="O127" s="3" t="str">
        <f>LEFT(IF(VLOOKUP(C127,brand_rename,2,FALSE)=0,C127,VLOOKUP(C127,brand_rename,2,FALSE)),LEN(IF(VLOOKUP(C127,brand_rename,2,FALSE)=0,C127,VLOOKUP(C127,brand_rename,2,FALSE)))-6)</f>
        <v>Nationals Park</v>
      </c>
      <c r="P127" t="str">
        <f>IF(VLOOKUP(D127,location_rename,2,FALSE)=0,D127,VLOOKUP(D127,location_rename,2,FALSE))</f>
        <v>Static Upper Billboard</v>
      </c>
      <c r="Q127">
        <f>IF($L127=0,0,G127)</f>
        <v>22</v>
      </c>
      <c r="R127">
        <f>IF($L127=0,0,H127)</f>
        <v>113</v>
      </c>
      <c r="S127" s="1">
        <f>R127*L127</f>
        <v>18576.522000000001</v>
      </c>
      <c r="T127" s="1">
        <f>S127*(K127/100)</f>
        <v>2488.1005399355076</v>
      </c>
      <c r="U127" t="str">
        <f t="shared" si="2"/>
        <v>Nationals ParkStatic Upper Billboard</v>
      </c>
      <c r="V127" t="str">
        <f t="shared" si="3"/>
        <v>04-13 Cincinnati Reds @ Washington NationalsNationals ParkStatic Upper Billboard</v>
      </c>
      <c r="W127" t="str">
        <f>CONCATENATE(M127,O127)</f>
        <v>Regular SeasonNationals Park</v>
      </c>
      <c r="X127" t="str">
        <f>CONCATENATE(M127,P127)</f>
        <v>Regular SeasonStatic Upper Billboard</v>
      </c>
      <c r="Y127" t="str">
        <f>CONCATENATE(M127,O127,P127)</f>
        <v>Regular SeasonNationals ParkStatic Upper Billboard</v>
      </c>
    </row>
    <row r="128" spans="1:25" x14ac:dyDescent="0.25">
      <c r="A128" s="3">
        <v>338623</v>
      </c>
      <c r="B128" t="s">
        <v>184</v>
      </c>
      <c r="C128" t="s">
        <v>40</v>
      </c>
      <c r="D128" t="s">
        <v>11</v>
      </c>
      <c r="E128" t="s">
        <v>1</v>
      </c>
      <c r="F128" s="5">
        <v>41012</v>
      </c>
      <c r="G128">
        <v>11</v>
      </c>
      <c r="H128">
        <v>27</v>
      </c>
      <c r="I128" s="1">
        <v>4438.53</v>
      </c>
      <c r="J128" s="1">
        <v>1035.79</v>
      </c>
      <c r="K128">
        <v>23.3363298209091</v>
      </c>
      <c r="L128" s="4">
        <f>VLOOKUP(N128,rates,VLOOKUP(CONCATENATE('[1]Exposure Report'!$B$11,'[1]Exposure Report'!$B$13),rate_lookup_table,4,FALSE),FALSE)</f>
        <v>164.39400000000001</v>
      </c>
      <c r="M128" t="s">
        <v>0</v>
      </c>
      <c r="N128" t="str">
        <f>IF(VLOOKUP(B128,title_rename,2,FALSE)=0,B128,VLOOKUP(B128,title_rename,2,FALSE))</f>
        <v>04-13 Cincinnati Reds @ Washington Nationals</v>
      </c>
      <c r="O128" s="3" t="str">
        <f>LEFT(IF(VLOOKUP(C128,brand_rename,2,FALSE)=0,C128,VLOOKUP(C128,brand_rename,2,FALSE)),LEN(IF(VLOOKUP(C128,brand_rename,2,FALSE)=0,C128,VLOOKUP(C128,brand_rename,2,FALSE)))-6)</f>
        <v>Nationals Youth Baseball Academy</v>
      </c>
      <c r="P128" t="str">
        <f>IF(VLOOKUP(D128,location_rename,2,FALSE)=0,D128,VLOOKUP(D128,location_rename,2,FALSE))</f>
        <v>Static Outfield Wall</v>
      </c>
      <c r="Q128">
        <f>IF($L128=0,0,G128)</f>
        <v>11</v>
      </c>
      <c r="R128">
        <f>IF($L128=0,0,H128)</f>
        <v>27</v>
      </c>
      <c r="S128" s="1">
        <f>R128*L128</f>
        <v>4438.6379999999999</v>
      </c>
      <c r="T128" s="1">
        <f>S128*(K128/100)</f>
        <v>1035.8152032362032</v>
      </c>
      <c r="U128" t="str">
        <f t="shared" si="2"/>
        <v>Nationals Youth Baseball AcademyStatic Outfield Wall</v>
      </c>
      <c r="V128" t="str">
        <f t="shared" si="3"/>
        <v>04-13 Cincinnati Reds @ Washington NationalsNationals Youth Baseball AcademyStatic Outfield Wall</v>
      </c>
      <c r="W128" t="str">
        <f>CONCATENATE(M128,O128)</f>
        <v>Regular SeasonNationals Youth Baseball Academy</v>
      </c>
      <c r="X128" t="str">
        <f>CONCATENATE(M128,P128)</f>
        <v>Regular SeasonStatic Outfield Wall</v>
      </c>
      <c r="Y128" t="str">
        <f>CONCATENATE(M128,O128,P128)</f>
        <v>Regular SeasonNationals Youth Baseball AcademyStatic Outfield Wall</v>
      </c>
    </row>
    <row r="129" spans="1:25" x14ac:dyDescent="0.25">
      <c r="A129" s="3">
        <v>338623</v>
      </c>
      <c r="B129" t="s">
        <v>184</v>
      </c>
      <c r="C129" t="s">
        <v>39</v>
      </c>
      <c r="D129" t="s">
        <v>13</v>
      </c>
      <c r="E129" t="s">
        <v>1</v>
      </c>
      <c r="F129" s="5">
        <v>41012</v>
      </c>
      <c r="G129">
        <v>39</v>
      </c>
      <c r="H129">
        <v>166</v>
      </c>
      <c r="I129" s="1">
        <v>27288.74</v>
      </c>
      <c r="J129" s="1">
        <v>5573.02</v>
      </c>
      <c r="K129">
        <v>20.4224159854943</v>
      </c>
      <c r="L129" s="4">
        <f>VLOOKUP(N129,rates,VLOOKUP(CONCATENATE('[1]Exposure Report'!$B$11,'[1]Exposure Report'!$B$13),rate_lookup_table,4,FALSE),FALSE)</f>
        <v>164.39400000000001</v>
      </c>
      <c r="M129" t="s">
        <v>0</v>
      </c>
      <c r="N129" t="str">
        <f>IF(VLOOKUP(B129,title_rename,2,FALSE)=0,B129,VLOOKUP(B129,title_rename,2,FALSE))</f>
        <v>04-13 Cincinnati Reds @ Washington Nationals</v>
      </c>
      <c r="O129" s="3" t="str">
        <f>LEFT(IF(VLOOKUP(C129,brand_rename,2,FALSE)=0,C129,VLOOKUP(C129,brand_rename,2,FALSE)),LEN(IF(VLOOKUP(C129,brand_rename,2,FALSE)=0,C129,VLOOKUP(C129,brand_rename,2,FALSE)))-6)</f>
        <v>New Era</v>
      </c>
      <c r="P129" t="str">
        <f>IF(VLOOKUP(D129,location_rename,2,FALSE)=0,D129,VLOOKUP(D129,location_rename,2,FALSE))</f>
        <v>Static Dugout Wall</v>
      </c>
      <c r="Q129">
        <f>IF($L129=0,0,G129)</f>
        <v>39</v>
      </c>
      <c r="R129">
        <f>IF($L129=0,0,H129)</f>
        <v>166</v>
      </c>
      <c r="S129" s="1">
        <f>R129*L129</f>
        <v>27289.404000000002</v>
      </c>
      <c r="T129" s="1">
        <f>S129*(K129/100)</f>
        <v>5573.1556048421216</v>
      </c>
      <c r="U129" t="str">
        <f t="shared" si="2"/>
        <v>New EraStatic Dugout Wall</v>
      </c>
      <c r="V129" t="str">
        <f t="shared" si="3"/>
        <v>04-13 Cincinnati Reds @ Washington NationalsNew EraStatic Dugout Wall</v>
      </c>
      <c r="W129" t="str">
        <f>CONCATENATE(M129,O129)</f>
        <v>Regular SeasonNew Era</v>
      </c>
      <c r="X129" t="str">
        <f>CONCATENATE(M129,P129)</f>
        <v>Regular SeasonStatic Dugout Wall</v>
      </c>
      <c r="Y129" t="str">
        <f>CONCATENATE(M129,O129,P129)</f>
        <v>Regular SeasonNew EraStatic Dugout Wall</v>
      </c>
    </row>
    <row r="130" spans="1:25" x14ac:dyDescent="0.25">
      <c r="A130" s="3">
        <v>338623</v>
      </c>
      <c r="B130" t="s">
        <v>184</v>
      </c>
      <c r="C130" t="s">
        <v>37</v>
      </c>
      <c r="D130" t="s">
        <v>19</v>
      </c>
      <c r="E130" t="s">
        <v>1</v>
      </c>
      <c r="F130" s="5">
        <v>41012</v>
      </c>
      <c r="G130">
        <v>2</v>
      </c>
      <c r="H130">
        <v>9</v>
      </c>
      <c r="I130" s="1">
        <v>1479.51</v>
      </c>
      <c r="J130" s="1">
        <v>420.85</v>
      </c>
      <c r="K130">
        <v>28.445228487810098</v>
      </c>
      <c r="L130" s="4">
        <f>VLOOKUP(N130,rates,VLOOKUP(CONCATENATE('[1]Exposure Report'!$B$11,'[1]Exposure Report'!$B$13),rate_lookup_table,4,FALSE),FALSE)</f>
        <v>164.39400000000001</v>
      </c>
      <c r="M130" t="s">
        <v>0</v>
      </c>
      <c r="N130" t="str">
        <f>IF(VLOOKUP(B130,title_rename,2,FALSE)=0,B130,VLOOKUP(B130,title_rename,2,FALSE))</f>
        <v>04-13 Cincinnati Reds @ Washington Nationals</v>
      </c>
      <c r="O130" s="3" t="str">
        <f>LEFT(IF(VLOOKUP(C130,brand_rename,2,FALSE)=0,C130,VLOOKUP(C130,brand_rename,2,FALSE)),LEN(IF(VLOOKUP(C130,brand_rename,2,FALSE)=0,C130,VLOOKUP(C130,brand_rename,2,FALSE)))-6)</f>
        <v>Papa John's</v>
      </c>
      <c r="P130" t="str">
        <f>IF(VLOOKUP(D130,location_rename,2,FALSE)=0,D130,VLOOKUP(D130,location_rename,2,FALSE))</f>
        <v>LED Outfield Wall</v>
      </c>
      <c r="Q130">
        <f>IF($L130=0,0,G130)</f>
        <v>2</v>
      </c>
      <c r="R130">
        <f>IF($L130=0,0,H130)</f>
        <v>9</v>
      </c>
      <c r="S130" s="1">
        <f>R130*L130</f>
        <v>1479.546</v>
      </c>
      <c r="T130" s="1">
        <f>S130*(K130/100)</f>
        <v>420.86024028225484</v>
      </c>
      <c r="U130" t="str">
        <f t="shared" ref="U130:U193" si="4">CONCATENATE(O130,P130)</f>
        <v>Papa John'sLED Outfield Wall</v>
      </c>
      <c r="V130" t="str">
        <f t="shared" ref="V130:V193" si="5">CONCATENATE(N130,U130)</f>
        <v>04-13 Cincinnati Reds @ Washington NationalsPapa John'sLED Outfield Wall</v>
      </c>
      <c r="W130" t="str">
        <f>CONCATENATE(M130,O130)</f>
        <v>Regular SeasonPapa John's</v>
      </c>
      <c r="X130" t="str">
        <f>CONCATENATE(M130,P130)</f>
        <v>Regular SeasonLED Outfield Wall</v>
      </c>
      <c r="Y130" t="str">
        <f>CONCATENATE(M130,O130,P130)</f>
        <v>Regular SeasonPapa John'sLED Outfield Wall</v>
      </c>
    </row>
    <row r="131" spans="1:25" x14ac:dyDescent="0.25">
      <c r="A131" s="3">
        <v>338623</v>
      </c>
      <c r="B131" t="s">
        <v>184</v>
      </c>
      <c r="C131" t="s">
        <v>37</v>
      </c>
      <c r="D131" t="s">
        <v>2</v>
      </c>
      <c r="E131" t="s">
        <v>1</v>
      </c>
      <c r="F131" s="5">
        <v>41012</v>
      </c>
      <c r="G131">
        <v>19</v>
      </c>
      <c r="H131">
        <v>137</v>
      </c>
      <c r="I131" s="1">
        <v>22521.43</v>
      </c>
      <c r="J131" s="1">
        <v>5530.26</v>
      </c>
      <c r="K131">
        <v>24.555545540402999</v>
      </c>
      <c r="L131" s="4">
        <f>VLOOKUP(N131,rates,VLOOKUP(CONCATENATE('[1]Exposure Report'!$B$11,'[1]Exposure Report'!$B$13),rate_lookup_table,4,FALSE),FALSE)</f>
        <v>164.39400000000001</v>
      </c>
      <c r="M131" t="s">
        <v>0</v>
      </c>
      <c r="N131" t="str">
        <f>IF(VLOOKUP(B131,title_rename,2,FALSE)=0,B131,VLOOKUP(B131,title_rename,2,FALSE))</f>
        <v>04-13 Cincinnati Reds @ Washington Nationals</v>
      </c>
      <c r="O131" s="3" t="str">
        <f>LEFT(IF(VLOOKUP(C131,brand_rename,2,FALSE)=0,C131,VLOOKUP(C131,brand_rename,2,FALSE)),LEN(IF(VLOOKUP(C131,brand_rename,2,FALSE)=0,C131,VLOOKUP(C131,brand_rename,2,FALSE)))-6)</f>
        <v>Papa John's</v>
      </c>
      <c r="P131" t="str">
        <f>IF(VLOOKUP(D131,location_rename,2,FALSE)=0,D131,VLOOKUP(D131,location_rename,2,FALSE))</f>
        <v>Rotational Field Level Home Plate</v>
      </c>
      <c r="Q131">
        <f>IF($L131=0,0,G131)</f>
        <v>19</v>
      </c>
      <c r="R131">
        <f>IF($L131=0,0,H131)</f>
        <v>137</v>
      </c>
      <c r="S131" s="1">
        <f>R131*L131</f>
        <v>22521.977999999999</v>
      </c>
      <c r="T131" s="1">
        <f>S131*(K131/100)</f>
        <v>5530.394564389544</v>
      </c>
      <c r="U131" t="str">
        <f t="shared" si="4"/>
        <v>Papa John'sRotational Field Level Home Plate</v>
      </c>
      <c r="V131" t="str">
        <f t="shared" si="5"/>
        <v>04-13 Cincinnati Reds @ Washington NationalsPapa John'sRotational Field Level Home Plate</v>
      </c>
      <c r="W131" t="str">
        <f>CONCATENATE(M131,O131)</f>
        <v>Regular SeasonPapa John's</v>
      </c>
      <c r="X131" t="str">
        <f>CONCATENATE(M131,P131)</f>
        <v>Regular SeasonRotational Field Level Home Plate</v>
      </c>
      <c r="Y131" t="str">
        <f>CONCATENATE(M131,O131,P131)</f>
        <v>Regular SeasonPapa John'sRotational Field Level Home Plate</v>
      </c>
    </row>
    <row r="132" spans="1:25" x14ac:dyDescent="0.25">
      <c r="A132" s="3">
        <v>338623</v>
      </c>
      <c r="B132" t="s">
        <v>184</v>
      </c>
      <c r="C132" t="s">
        <v>36</v>
      </c>
      <c r="D132" t="s">
        <v>19</v>
      </c>
      <c r="E132" t="s">
        <v>1</v>
      </c>
      <c r="F132" s="5">
        <v>41012</v>
      </c>
      <c r="G132">
        <v>1</v>
      </c>
      <c r="H132">
        <v>2</v>
      </c>
      <c r="I132" s="1">
        <v>328.78</v>
      </c>
      <c r="J132" s="1">
        <v>110.67</v>
      </c>
      <c r="K132">
        <v>33.660806618407399</v>
      </c>
      <c r="L132" s="4">
        <f>VLOOKUP(N132,rates,VLOOKUP(CONCATENATE('[1]Exposure Report'!$B$11,'[1]Exposure Report'!$B$13),rate_lookup_table,4,FALSE),FALSE)</f>
        <v>164.39400000000001</v>
      </c>
      <c r="M132" t="s">
        <v>0</v>
      </c>
      <c r="N132" t="str">
        <f>IF(VLOOKUP(B132,title_rename,2,FALSE)=0,B132,VLOOKUP(B132,title_rename,2,FALSE))</f>
        <v>04-13 Cincinnati Reds @ Washington Nationals</v>
      </c>
      <c r="O132" s="3" t="str">
        <f>LEFT(IF(VLOOKUP(C132,brand_rename,2,FALSE)=0,C132,VLOOKUP(C132,brand_rename,2,FALSE)),LEN(IF(VLOOKUP(C132,brand_rename,2,FALSE)=0,C132,VLOOKUP(C132,brand_rename,2,FALSE)))-6)</f>
        <v>PNC Bank</v>
      </c>
      <c r="P132" t="str">
        <f>IF(VLOOKUP(D132,location_rename,2,FALSE)=0,D132,VLOOKUP(D132,location_rename,2,FALSE))</f>
        <v>LED Outfield Wall</v>
      </c>
      <c r="Q132">
        <f>IF($L132=0,0,G132)</f>
        <v>1</v>
      </c>
      <c r="R132">
        <f>IF($L132=0,0,H132)</f>
        <v>2</v>
      </c>
      <c r="S132" s="1">
        <f>R132*L132</f>
        <v>328.78800000000001</v>
      </c>
      <c r="T132" s="1">
        <f>S132*(K132/100)</f>
        <v>110.67269286452934</v>
      </c>
      <c r="U132" t="str">
        <f t="shared" si="4"/>
        <v>PNC BankLED Outfield Wall</v>
      </c>
      <c r="V132" t="str">
        <f t="shared" si="5"/>
        <v>04-13 Cincinnati Reds @ Washington NationalsPNC BankLED Outfield Wall</v>
      </c>
      <c r="W132" t="str">
        <f>CONCATENATE(M132,O132)</f>
        <v>Regular SeasonPNC Bank</v>
      </c>
      <c r="X132" t="str">
        <f>CONCATENATE(M132,P132)</f>
        <v>Regular SeasonLED Outfield Wall</v>
      </c>
      <c r="Y132" t="str">
        <f>CONCATENATE(M132,O132,P132)</f>
        <v>Regular SeasonPNC BankLED Outfield Wall</v>
      </c>
    </row>
    <row r="133" spans="1:25" x14ac:dyDescent="0.25">
      <c r="A133" s="3">
        <v>338623</v>
      </c>
      <c r="B133" t="s">
        <v>184</v>
      </c>
      <c r="C133" t="s">
        <v>36</v>
      </c>
      <c r="D133" t="s">
        <v>17</v>
      </c>
      <c r="E133" t="s">
        <v>1</v>
      </c>
      <c r="F133" s="5">
        <v>41012</v>
      </c>
      <c r="G133">
        <v>7</v>
      </c>
      <c r="H133">
        <v>19</v>
      </c>
      <c r="I133" s="1">
        <v>3123.41</v>
      </c>
      <c r="J133" s="1">
        <v>647.04</v>
      </c>
      <c r="K133">
        <v>20.715820209322501</v>
      </c>
      <c r="L133" s="4">
        <f>VLOOKUP(N133,rates,VLOOKUP(CONCATENATE('[1]Exposure Report'!$B$11,'[1]Exposure Report'!$B$13),rate_lookup_table,4,FALSE),FALSE)</f>
        <v>164.39400000000001</v>
      </c>
      <c r="M133" t="s">
        <v>0</v>
      </c>
      <c r="N133" t="str">
        <f>IF(VLOOKUP(B133,title_rename,2,FALSE)=0,B133,VLOOKUP(B133,title_rename,2,FALSE))</f>
        <v>04-13 Cincinnati Reds @ Washington Nationals</v>
      </c>
      <c r="O133" s="3" t="str">
        <f>LEFT(IF(VLOOKUP(C133,brand_rename,2,FALSE)=0,C133,VLOOKUP(C133,brand_rename,2,FALSE)),LEN(IF(VLOOKUP(C133,brand_rename,2,FALSE)=0,C133,VLOOKUP(C133,brand_rename,2,FALSE)))-6)</f>
        <v>PNC Bank</v>
      </c>
      <c r="P133" t="str">
        <f>IF(VLOOKUP(D133,location_rename,2,FALSE)=0,D133,VLOOKUP(D133,location_rename,2,FALSE))</f>
        <v>LED Upper Tiered</v>
      </c>
      <c r="Q133">
        <f>IF($L133=0,0,G133)</f>
        <v>7</v>
      </c>
      <c r="R133">
        <f>IF($L133=0,0,H133)</f>
        <v>19</v>
      </c>
      <c r="S133" s="1">
        <f>R133*L133</f>
        <v>3123.4859999999999</v>
      </c>
      <c r="T133" s="1">
        <f>S133*(K133/100)</f>
        <v>647.05574402335901</v>
      </c>
      <c r="U133" t="str">
        <f t="shared" si="4"/>
        <v>PNC BankLED Upper Tiered</v>
      </c>
      <c r="V133" t="str">
        <f t="shared" si="5"/>
        <v>04-13 Cincinnati Reds @ Washington NationalsPNC BankLED Upper Tiered</v>
      </c>
      <c r="W133" t="str">
        <f>CONCATENATE(M133,O133)</f>
        <v>Regular SeasonPNC Bank</v>
      </c>
      <c r="X133" t="str">
        <f>CONCATENATE(M133,P133)</f>
        <v>Regular SeasonLED Upper Tiered</v>
      </c>
      <c r="Y133" t="str">
        <f>CONCATENATE(M133,O133,P133)</f>
        <v>Regular SeasonPNC BankLED Upper Tiered</v>
      </c>
    </row>
    <row r="134" spans="1:25" x14ac:dyDescent="0.25">
      <c r="A134" s="3">
        <v>338623</v>
      </c>
      <c r="B134" t="s">
        <v>184</v>
      </c>
      <c r="C134" t="s">
        <v>36</v>
      </c>
      <c r="D134" t="s">
        <v>2</v>
      </c>
      <c r="E134" t="s">
        <v>1</v>
      </c>
      <c r="F134" s="5">
        <v>41012</v>
      </c>
      <c r="G134">
        <v>59</v>
      </c>
      <c r="H134">
        <v>368</v>
      </c>
      <c r="I134" s="1">
        <v>60495.519999999997</v>
      </c>
      <c r="J134" s="1">
        <v>15410.21</v>
      </c>
      <c r="K134">
        <v>25.473307775517899</v>
      </c>
      <c r="L134" s="4">
        <f>VLOOKUP(N134,rates,VLOOKUP(CONCATENATE('[1]Exposure Report'!$B$11,'[1]Exposure Report'!$B$13),rate_lookup_table,4,FALSE),FALSE)</f>
        <v>164.39400000000001</v>
      </c>
      <c r="M134" t="s">
        <v>0</v>
      </c>
      <c r="N134" t="str">
        <f>IF(VLOOKUP(B134,title_rename,2,FALSE)=0,B134,VLOOKUP(B134,title_rename,2,FALSE))</f>
        <v>04-13 Cincinnati Reds @ Washington Nationals</v>
      </c>
      <c r="O134" s="3" t="str">
        <f>LEFT(IF(VLOOKUP(C134,brand_rename,2,FALSE)=0,C134,VLOOKUP(C134,brand_rename,2,FALSE)),LEN(IF(VLOOKUP(C134,brand_rename,2,FALSE)=0,C134,VLOOKUP(C134,brand_rename,2,FALSE)))-6)</f>
        <v>PNC Bank</v>
      </c>
      <c r="P134" t="str">
        <f>IF(VLOOKUP(D134,location_rename,2,FALSE)=0,D134,VLOOKUP(D134,location_rename,2,FALSE))</f>
        <v>Rotational Field Level Home Plate</v>
      </c>
      <c r="Q134">
        <f>IF($L134=0,0,G134)</f>
        <v>59</v>
      </c>
      <c r="R134">
        <f>IF($L134=0,0,H134)</f>
        <v>368</v>
      </c>
      <c r="S134" s="1">
        <f>R134*L134</f>
        <v>60496.991999999998</v>
      </c>
      <c r="T134" s="1">
        <f>S134*(K134/100)</f>
        <v>15410.584967090443</v>
      </c>
      <c r="U134" t="str">
        <f t="shared" si="4"/>
        <v>PNC BankRotational Field Level Home Plate</v>
      </c>
      <c r="V134" t="str">
        <f t="shared" si="5"/>
        <v>04-13 Cincinnati Reds @ Washington NationalsPNC BankRotational Field Level Home Plate</v>
      </c>
      <c r="W134" t="str">
        <f>CONCATENATE(M134,O134)</f>
        <v>Regular SeasonPNC Bank</v>
      </c>
      <c r="X134" t="str">
        <f>CONCATENATE(M134,P134)</f>
        <v>Regular SeasonRotational Field Level Home Plate</v>
      </c>
      <c r="Y134" t="str">
        <f>CONCATENATE(M134,O134,P134)</f>
        <v>Regular SeasonPNC BankRotational Field Level Home Plate</v>
      </c>
    </row>
    <row r="135" spans="1:25" x14ac:dyDescent="0.25">
      <c r="A135" s="3">
        <v>338623</v>
      </c>
      <c r="B135" t="s">
        <v>184</v>
      </c>
      <c r="C135" t="s">
        <v>36</v>
      </c>
      <c r="D135" t="s">
        <v>9</v>
      </c>
      <c r="E135" t="s">
        <v>1</v>
      </c>
      <c r="F135" s="5">
        <v>41012</v>
      </c>
      <c r="G135">
        <v>20</v>
      </c>
      <c r="H135">
        <v>109</v>
      </c>
      <c r="I135" s="1">
        <v>17918.509999999998</v>
      </c>
      <c r="J135" s="1">
        <v>2151.75</v>
      </c>
      <c r="K135">
        <v>12.008531959409501</v>
      </c>
      <c r="L135" s="4">
        <f>VLOOKUP(N135,rates,VLOOKUP(CONCATENATE('[1]Exposure Report'!$B$11,'[1]Exposure Report'!$B$13),rate_lookup_table,4,FALSE),FALSE)</f>
        <v>164.39400000000001</v>
      </c>
      <c r="M135" t="s">
        <v>0</v>
      </c>
      <c r="N135" t="str">
        <f>IF(VLOOKUP(B135,title_rename,2,FALSE)=0,B135,VLOOKUP(B135,title_rename,2,FALSE))</f>
        <v>04-13 Cincinnati Reds @ Washington Nationals</v>
      </c>
      <c r="O135" s="3" t="str">
        <f>LEFT(IF(VLOOKUP(C135,brand_rename,2,FALSE)=0,C135,VLOOKUP(C135,brand_rename,2,FALSE)),LEN(IF(VLOOKUP(C135,brand_rename,2,FALSE)=0,C135,VLOOKUP(C135,brand_rename,2,FALSE)))-6)</f>
        <v>PNC Bank</v>
      </c>
      <c r="P135" t="str">
        <f>IF(VLOOKUP(D135,location_rename,2,FALSE)=0,D135,VLOOKUP(D135,location_rename,2,FALSE))</f>
        <v>Static Upper Billboard</v>
      </c>
      <c r="Q135">
        <f>IF($L135=0,0,G135)</f>
        <v>20</v>
      </c>
      <c r="R135">
        <f>IF($L135=0,0,H135)</f>
        <v>109</v>
      </c>
      <c r="S135" s="1">
        <f>R135*L135</f>
        <v>17918.946</v>
      </c>
      <c r="T135" s="1">
        <f>S135*(K135/100)</f>
        <v>2151.8023571993303</v>
      </c>
      <c r="U135" t="str">
        <f t="shared" si="4"/>
        <v>PNC BankStatic Upper Billboard</v>
      </c>
      <c r="V135" t="str">
        <f t="shared" si="5"/>
        <v>04-13 Cincinnati Reds @ Washington NationalsPNC BankStatic Upper Billboard</v>
      </c>
      <c r="W135" t="str">
        <f>CONCATENATE(M135,O135)</f>
        <v>Regular SeasonPNC Bank</v>
      </c>
      <c r="X135" t="str">
        <f>CONCATENATE(M135,P135)</f>
        <v>Regular SeasonStatic Upper Billboard</v>
      </c>
      <c r="Y135" t="str">
        <f>CONCATENATE(M135,O135,P135)</f>
        <v>Regular SeasonPNC BankStatic Upper Billboard</v>
      </c>
    </row>
    <row r="136" spans="1:25" x14ac:dyDescent="0.25">
      <c r="A136" s="3">
        <v>338623</v>
      </c>
      <c r="B136" t="s">
        <v>184</v>
      </c>
      <c r="C136" t="s">
        <v>36</v>
      </c>
      <c r="D136" t="s">
        <v>71</v>
      </c>
      <c r="E136" t="s">
        <v>1</v>
      </c>
      <c r="F136" s="5">
        <v>41012</v>
      </c>
      <c r="G136">
        <v>1</v>
      </c>
      <c r="H136">
        <v>13</v>
      </c>
      <c r="I136" s="1">
        <v>2137.0700000000002</v>
      </c>
      <c r="J136" s="1">
        <v>302.39999999999998</v>
      </c>
      <c r="K136">
        <v>14.150215014014501</v>
      </c>
      <c r="L136" s="4">
        <f>VLOOKUP(N136,rates,VLOOKUP(CONCATENATE('[1]Exposure Report'!$B$11,'[1]Exposure Report'!$B$13),rate_lookup_table,4,FALSE),FALSE)</f>
        <v>164.39400000000001</v>
      </c>
      <c r="M136" t="s">
        <v>0</v>
      </c>
      <c r="N136" t="str">
        <f>IF(VLOOKUP(B136,title_rename,2,FALSE)=0,B136,VLOOKUP(B136,title_rename,2,FALSE))</f>
        <v>04-13 Cincinnati Reds @ Washington Nationals</v>
      </c>
      <c r="O136" s="3" t="str">
        <f>LEFT(IF(VLOOKUP(C136,brand_rename,2,FALSE)=0,C136,VLOOKUP(C136,brand_rename,2,FALSE)),LEN(IF(VLOOKUP(C136,brand_rename,2,FALSE)=0,C136,VLOOKUP(C136,brand_rename,2,FALSE)))-6)</f>
        <v>PNC Bank</v>
      </c>
      <c r="P136" t="str">
        <f>IF(VLOOKUP(D136,location_rename,2,FALSE)=0,D136,VLOOKUP(D136,location_rename,2,FALSE))</f>
        <v>Static Upper Tiered</v>
      </c>
      <c r="Q136">
        <f>IF($L136=0,0,G136)</f>
        <v>1</v>
      </c>
      <c r="R136">
        <f>IF($L136=0,0,H136)</f>
        <v>13</v>
      </c>
      <c r="S136" s="1">
        <f>R136*L136</f>
        <v>2137.1220000000003</v>
      </c>
      <c r="T136" s="1">
        <f>S136*(K136/100)</f>
        <v>302.40735811180701</v>
      </c>
      <c r="U136" t="str">
        <f t="shared" si="4"/>
        <v>PNC BankStatic Upper Tiered</v>
      </c>
      <c r="V136" t="str">
        <f t="shared" si="5"/>
        <v>04-13 Cincinnati Reds @ Washington NationalsPNC BankStatic Upper Tiered</v>
      </c>
      <c r="W136" t="str">
        <f>CONCATENATE(M136,O136)</f>
        <v>Regular SeasonPNC Bank</v>
      </c>
      <c r="X136" t="str">
        <f>CONCATENATE(M136,P136)</f>
        <v>Regular SeasonStatic Upper Tiered</v>
      </c>
      <c r="Y136" t="str">
        <f>CONCATENATE(M136,O136,P136)</f>
        <v>Regular SeasonPNC BankStatic Upper Tiered</v>
      </c>
    </row>
    <row r="137" spans="1:25" x14ac:dyDescent="0.25">
      <c r="A137" s="3">
        <v>338623</v>
      </c>
      <c r="B137" t="s">
        <v>184</v>
      </c>
      <c r="C137" t="s">
        <v>33</v>
      </c>
      <c r="D137" t="s">
        <v>34</v>
      </c>
      <c r="E137" t="s">
        <v>1</v>
      </c>
      <c r="F137" s="5">
        <v>41012</v>
      </c>
      <c r="G137">
        <v>2</v>
      </c>
      <c r="H137">
        <v>6</v>
      </c>
      <c r="I137" s="1">
        <v>986.34</v>
      </c>
      <c r="J137" s="1">
        <v>298.57</v>
      </c>
      <c r="K137">
        <v>30.270494961169501</v>
      </c>
      <c r="L137" s="4">
        <f>VLOOKUP(N137,rates,VLOOKUP(CONCATENATE('[1]Exposure Report'!$B$11,'[1]Exposure Report'!$B$13),rate_lookup_table,4,FALSE),FALSE)</f>
        <v>164.39400000000001</v>
      </c>
      <c r="M137" t="s">
        <v>0</v>
      </c>
      <c r="N137" t="str">
        <f>IF(VLOOKUP(B137,title_rename,2,FALSE)=0,B137,VLOOKUP(B137,title_rename,2,FALSE))</f>
        <v>04-13 Cincinnati Reds @ Washington Nationals</v>
      </c>
      <c r="O137" s="3" t="str">
        <f>LEFT(IF(VLOOKUP(C137,brand_rename,2,FALSE)=0,C137,VLOOKUP(C137,brand_rename,2,FALSE)),LEN(IF(VLOOKUP(C137,brand_rename,2,FALSE)=0,C137,VLOOKUP(C137,brand_rename,2,FALSE)))-6)</f>
        <v>Radio - 106.7 The Fan</v>
      </c>
      <c r="P137" t="str">
        <f>IF(VLOOKUP(D137,location_rename,2,FALSE)=0,D137,VLOOKUP(D137,location_rename,2,FALSE))</f>
        <v>General Merchandise</v>
      </c>
      <c r="Q137">
        <f>IF($L137=0,0,G137)</f>
        <v>2</v>
      </c>
      <c r="R137">
        <f>IF($L137=0,0,H137)</f>
        <v>6</v>
      </c>
      <c r="S137" s="1">
        <f>R137*L137</f>
        <v>986.36400000000003</v>
      </c>
      <c r="T137" s="1">
        <f>S137*(K137/100)</f>
        <v>298.57726491878998</v>
      </c>
      <c r="U137" t="str">
        <f t="shared" si="4"/>
        <v>Radio - 106.7 The FanGeneral Merchandise</v>
      </c>
      <c r="V137" t="str">
        <f t="shared" si="5"/>
        <v>04-13 Cincinnati Reds @ Washington NationalsRadio - 106.7 The FanGeneral Merchandise</v>
      </c>
      <c r="W137" t="str">
        <f>CONCATENATE(M137,O137)</f>
        <v>Regular SeasonRadio - 106.7 The Fan</v>
      </c>
      <c r="X137" t="str">
        <f>CONCATENATE(M137,P137)</f>
        <v>Regular SeasonGeneral Merchandise</v>
      </c>
      <c r="Y137" t="str">
        <f>CONCATENATE(M137,O137,P137)</f>
        <v>Regular SeasonRadio - 106.7 The FanGeneral Merchandise</v>
      </c>
    </row>
    <row r="138" spans="1:25" x14ac:dyDescent="0.25">
      <c r="A138" s="3">
        <v>338623</v>
      </c>
      <c r="B138" t="s">
        <v>184</v>
      </c>
      <c r="C138" t="s">
        <v>33</v>
      </c>
      <c r="D138" t="s">
        <v>19</v>
      </c>
      <c r="E138" t="s">
        <v>1</v>
      </c>
      <c r="F138" s="5">
        <v>41012</v>
      </c>
      <c r="G138">
        <v>1</v>
      </c>
      <c r="H138">
        <v>9</v>
      </c>
      <c r="I138" s="1">
        <v>1479.51</v>
      </c>
      <c r="J138" s="1">
        <v>220.45</v>
      </c>
      <c r="K138">
        <v>14.9002034457354</v>
      </c>
      <c r="L138" s="4">
        <f>VLOOKUP(N138,rates,VLOOKUP(CONCATENATE('[1]Exposure Report'!$B$11,'[1]Exposure Report'!$B$13),rate_lookup_table,4,FALSE),FALSE)</f>
        <v>164.39400000000001</v>
      </c>
      <c r="M138" t="s">
        <v>0</v>
      </c>
      <c r="N138" t="str">
        <f>IF(VLOOKUP(B138,title_rename,2,FALSE)=0,B138,VLOOKUP(B138,title_rename,2,FALSE))</f>
        <v>04-13 Cincinnati Reds @ Washington Nationals</v>
      </c>
      <c r="O138" s="3" t="str">
        <f>LEFT(IF(VLOOKUP(C138,brand_rename,2,FALSE)=0,C138,VLOOKUP(C138,brand_rename,2,FALSE)),LEN(IF(VLOOKUP(C138,brand_rename,2,FALSE)=0,C138,VLOOKUP(C138,brand_rename,2,FALSE)))-6)</f>
        <v>Radio - 106.7 The Fan</v>
      </c>
      <c r="P138" t="str">
        <f>IF(VLOOKUP(D138,location_rename,2,FALSE)=0,D138,VLOOKUP(D138,location_rename,2,FALSE))</f>
        <v>LED Outfield Wall</v>
      </c>
      <c r="Q138">
        <f>IF($L138=0,0,G138)</f>
        <v>1</v>
      </c>
      <c r="R138">
        <f>IF($L138=0,0,H138)</f>
        <v>9</v>
      </c>
      <c r="S138" s="1">
        <f>R138*L138</f>
        <v>1479.546</v>
      </c>
      <c r="T138" s="1">
        <f>S138*(K138/100)</f>
        <v>220.45536407324028</v>
      </c>
      <c r="U138" t="str">
        <f t="shared" si="4"/>
        <v>Radio - 106.7 The FanLED Outfield Wall</v>
      </c>
      <c r="V138" t="str">
        <f t="shared" si="5"/>
        <v>04-13 Cincinnati Reds @ Washington NationalsRadio - 106.7 The FanLED Outfield Wall</v>
      </c>
      <c r="W138" t="str">
        <f>CONCATENATE(M138,O138)</f>
        <v>Regular SeasonRadio - 106.7 The Fan</v>
      </c>
      <c r="X138" t="str">
        <f>CONCATENATE(M138,P138)</f>
        <v>Regular SeasonLED Outfield Wall</v>
      </c>
      <c r="Y138" t="str">
        <f>CONCATENATE(M138,O138,P138)</f>
        <v>Regular SeasonRadio - 106.7 The FanLED Outfield Wall</v>
      </c>
    </row>
    <row r="139" spans="1:25" x14ac:dyDescent="0.25">
      <c r="A139" s="3">
        <v>338623</v>
      </c>
      <c r="B139" t="s">
        <v>184</v>
      </c>
      <c r="C139" t="s">
        <v>33</v>
      </c>
      <c r="D139" t="s">
        <v>17</v>
      </c>
      <c r="E139" t="s">
        <v>1</v>
      </c>
      <c r="F139" s="5">
        <v>41012</v>
      </c>
      <c r="G139">
        <v>2</v>
      </c>
      <c r="H139">
        <v>6</v>
      </c>
      <c r="I139" s="1">
        <v>986.34</v>
      </c>
      <c r="J139" s="1">
        <v>348.64</v>
      </c>
      <c r="K139">
        <v>35.346837804408203</v>
      </c>
      <c r="L139" s="4">
        <f>VLOOKUP(N139,rates,VLOOKUP(CONCATENATE('[1]Exposure Report'!$B$11,'[1]Exposure Report'!$B$13),rate_lookup_table,4,FALSE),FALSE)</f>
        <v>164.39400000000001</v>
      </c>
      <c r="M139" t="s">
        <v>0</v>
      </c>
      <c r="N139" t="str">
        <f>IF(VLOOKUP(B139,title_rename,2,FALSE)=0,B139,VLOOKUP(B139,title_rename,2,FALSE))</f>
        <v>04-13 Cincinnati Reds @ Washington Nationals</v>
      </c>
      <c r="O139" s="3" t="str">
        <f>LEFT(IF(VLOOKUP(C139,brand_rename,2,FALSE)=0,C139,VLOOKUP(C139,brand_rename,2,FALSE)),LEN(IF(VLOOKUP(C139,brand_rename,2,FALSE)=0,C139,VLOOKUP(C139,brand_rename,2,FALSE)))-6)</f>
        <v>Radio - 106.7 The Fan</v>
      </c>
      <c r="P139" t="str">
        <f>IF(VLOOKUP(D139,location_rename,2,FALSE)=0,D139,VLOOKUP(D139,location_rename,2,FALSE))</f>
        <v>LED Upper Tiered</v>
      </c>
      <c r="Q139">
        <f>IF($L139=0,0,G139)</f>
        <v>2</v>
      </c>
      <c r="R139">
        <f>IF($L139=0,0,H139)</f>
        <v>6</v>
      </c>
      <c r="S139" s="1">
        <f>R139*L139</f>
        <v>986.36400000000003</v>
      </c>
      <c r="T139" s="1">
        <f>S139*(K139/100)</f>
        <v>348.64848324107294</v>
      </c>
      <c r="U139" t="str">
        <f t="shared" si="4"/>
        <v>Radio - 106.7 The FanLED Upper Tiered</v>
      </c>
      <c r="V139" t="str">
        <f t="shared" si="5"/>
        <v>04-13 Cincinnati Reds @ Washington NationalsRadio - 106.7 The FanLED Upper Tiered</v>
      </c>
      <c r="W139" t="str">
        <f>CONCATENATE(M139,O139)</f>
        <v>Regular SeasonRadio - 106.7 The Fan</v>
      </c>
      <c r="X139" t="str">
        <f>CONCATENATE(M139,P139)</f>
        <v>Regular SeasonLED Upper Tiered</v>
      </c>
      <c r="Y139" t="str">
        <f>CONCATENATE(M139,O139,P139)</f>
        <v>Regular SeasonRadio - 106.7 The FanLED Upper Tiered</v>
      </c>
    </row>
    <row r="140" spans="1:25" x14ac:dyDescent="0.25">
      <c r="A140" s="3">
        <v>338623</v>
      </c>
      <c r="B140" t="s">
        <v>184</v>
      </c>
      <c r="C140" t="s">
        <v>33</v>
      </c>
      <c r="D140" t="s">
        <v>9</v>
      </c>
      <c r="E140" t="s">
        <v>1</v>
      </c>
      <c r="F140" s="5">
        <v>41012</v>
      </c>
      <c r="G140">
        <v>34</v>
      </c>
      <c r="H140">
        <v>102</v>
      </c>
      <c r="I140" s="1">
        <v>16767.78</v>
      </c>
      <c r="J140" s="1">
        <v>3256.96</v>
      </c>
      <c r="K140">
        <v>19.423918968402401</v>
      </c>
      <c r="L140" s="4">
        <f>VLOOKUP(N140,rates,VLOOKUP(CONCATENATE('[1]Exposure Report'!$B$11,'[1]Exposure Report'!$B$13),rate_lookup_table,4,FALSE),FALSE)</f>
        <v>164.39400000000001</v>
      </c>
      <c r="M140" t="s">
        <v>0</v>
      </c>
      <c r="N140" t="str">
        <f>IF(VLOOKUP(B140,title_rename,2,FALSE)=0,B140,VLOOKUP(B140,title_rename,2,FALSE))</f>
        <v>04-13 Cincinnati Reds @ Washington Nationals</v>
      </c>
      <c r="O140" s="3" t="str">
        <f>LEFT(IF(VLOOKUP(C140,brand_rename,2,FALSE)=0,C140,VLOOKUP(C140,brand_rename,2,FALSE)),LEN(IF(VLOOKUP(C140,brand_rename,2,FALSE)=0,C140,VLOOKUP(C140,brand_rename,2,FALSE)))-6)</f>
        <v>Radio - 106.7 The Fan</v>
      </c>
      <c r="P140" t="str">
        <f>IF(VLOOKUP(D140,location_rename,2,FALSE)=0,D140,VLOOKUP(D140,location_rename,2,FALSE))</f>
        <v>Static Upper Billboard</v>
      </c>
      <c r="Q140">
        <f>IF($L140=0,0,G140)</f>
        <v>34</v>
      </c>
      <c r="R140">
        <f>IF($L140=0,0,H140)</f>
        <v>102</v>
      </c>
      <c r="S140" s="1">
        <f>R140*L140</f>
        <v>16768.188000000002</v>
      </c>
      <c r="T140" s="1">
        <f>S140*(K140/100)</f>
        <v>3257.0392495893757</v>
      </c>
      <c r="U140" t="str">
        <f t="shared" si="4"/>
        <v>Radio - 106.7 The FanStatic Upper Billboard</v>
      </c>
      <c r="V140" t="str">
        <f t="shared" si="5"/>
        <v>04-13 Cincinnati Reds @ Washington NationalsRadio - 106.7 The FanStatic Upper Billboard</v>
      </c>
      <c r="W140" t="str">
        <f>CONCATENATE(M140,O140)</f>
        <v>Regular SeasonRadio - 106.7 The Fan</v>
      </c>
      <c r="X140" t="str">
        <f>CONCATENATE(M140,P140)</f>
        <v>Regular SeasonStatic Upper Billboard</v>
      </c>
      <c r="Y140" t="str">
        <f>CONCATENATE(M140,O140,P140)</f>
        <v>Regular SeasonRadio - 106.7 The FanStatic Upper Billboard</v>
      </c>
    </row>
    <row r="141" spans="1:25" x14ac:dyDescent="0.25">
      <c r="A141" s="3">
        <v>338623</v>
      </c>
      <c r="B141" t="s">
        <v>184</v>
      </c>
      <c r="C141" t="s">
        <v>32</v>
      </c>
      <c r="D141" t="s">
        <v>17</v>
      </c>
      <c r="E141" t="s">
        <v>1</v>
      </c>
      <c r="F141" s="5">
        <v>41012</v>
      </c>
      <c r="G141">
        <v>3</v>
      </c>
      <c r="H141">
        <v>5</v>
      </c>
      <c r="I141" s="1">
        <v>821.95</v>
      </c>
      <c r="J141" s="1">
        <v>180.71</v>
      </c>
      <c r="K141">
        <v>21.985522233712501</v>
      </c>
      <c r="L141" s="4">
        <f>VLOOKUP(N141,rates,VLOOKUP(CONCATENATE('[1]Exposure Report'!$B$11,'[1]Exposure Report'!$B$13),rate_lookup_table,4,FALSE),FALSE)</f>
        <v>164.39400000000001</v>
      </c>
      <c r="M141" t="s">
        <v>0</v>
      </c>
      <c r="N141" t="str">
        <f>IF(VLOOKUP(B141,title_rename,2,FALSE)=0,B141,VLOOKUP(B141,title_rename,2,FALSE))</f>
        <v>04-13 Cincinnati Reds @ Washington Nationals</v>
      </c>
      <c r="O141" s="3" t="str">
        <f>LEFT(IF(VLOOKUP(C141,brand_rename,2,FALSE)=0,C141,VLOOKUP(C141,brand_rename,2,FALSE)),LEN(IF(VLOOKUP(C141,brand_rename,2,FALSE)=0,C141,VLOOKUP(C141,brand_rename,2,FALSE)))-6)</f>
        <v>Radio - WTOP</v>
      </c>
      <c r="P141" t="str">
        <f>IF(VLOOKUP(D141,location_rename,2,FALSE)=0,D141,VLOOKUP(D141,location_rename,2,FALSE))</f>
        <v>LED Upper Tiered</v>
      </c>
      <c r="Q141">
        <f>IF($L141=0,0,G141)</f>
        <v>3</v>
      </c>
      <c r="R141">
        <f>IF($L141=0,0,H141)</f>
        <v>5</v>
      </c>
      <c r="S141" s="1">
        <f>R141*L141</f>
        <v>821.97</v>
      </c>
      <c r="T141" s="1">
        <f>S141*(K141/100)</f>
        <v>180.71439710444665</v>
      </c>
      <c r="U141" t="str">
        <f t="shared" si="4"/>
        <v>Radio - WTOPLED Upper Tiered</v>
      </c>
      <c r="V141" t="str">
        <f t="shared" si="5"/>
        <v>04-13 Cincinnati Reds @ Washington NationalsRadio - WTOPLED Upper Tiered</v>
      </c>
      <c r="W141" t="str">
        <f>CONCATENATE(M141,O141)</f>
        <v>Regular SeasonRadio - WTOP</v>
      </c>
      <c r="X141" t="str">
        <f>CONCATENATE(M141,P141)</f>
        <v>Regular SeasonLED Upper Tiered</v>
      </c>
      <c r="Y141" t="str">
        <f>CONCATENATE(M141,O141,P141)</f>
        <v>Regular SeasonRadio - WTOPLED Upper Tiered</v>
      </c>
    </row>
    <row r="142" spans="1:25" x14ac:dyDescent="0.25">
      <c r="A142" s="3">
        <v>338623</v>
      </c>
      <c r="B142" t="s">
        <v>184</v>
      </c>
      <c r="C142" t="s">
        <v>31</v>
      </c>
      <c r="D142" t="s">
        <v>71</v>
      </c>
      <c r="E142" t="s">
        <v>1</v>
      </c>
      <c r="F142" s="5">
        <v>41012</v>
      </c>
      <c r="G142">
        <v>1</v>
      </c>
      <c r="H142">
        <v>3</v>
      </c>
      <c r="I142" s="1">
        <v>493.17</v>
      </c>
      <c r="J142" s="1">
        <v>82.95</v>
      </c>
      <c r="K142">
        <v>16.819757892815801</v>
      </c>
      <c r="L142" s="4">
        <f>VLOOKUP(N142,rates,VLOOKUP(CONCATENATE('[1]Exposure Report'!$B$11,'[1]Exposure Report'!$B$13),rate_lookup_table,4,FALSE),FALSE)</f>
        <v>164.39400000000001</v>
      </c>
      <c r="M142" t="s">
        <v>0</v>
      </c>
      <c r="N142" t="str">
        <f>IF(VLOOKUP(B142,title_rename,2,FALSE)=0,B142,VLOOKUP(B142,title_rename,2,FALSE))</f>
        <v>04-13 Cincinnati Reds @ Washington Nationals</v>
      </c>
      <c r="O142" s="3" t="str">
        <f>LEFT(IF(VLOOKUP(C142,brand_rename,2,FALSE)=0,C142,VLOOKUP(C142,brand_rename,2,FALSE)),LEN(IF(VLOOKUP(C142,brand_rename,2,FALSE)=0,C142,VLOOKUP(C142,brand_rename,2,FALSE)))-6)</f>
        <v>Red Porch</v>
      </c>
      <c r="P142" t="str">
        <f>IF(VLOOKUP(D142,location_rename,2,FALSE)=0,D142,VLOOKUP(D142,location_rename,2,FALSE))</f>
        <v>Static Upper Tiered</v>
      </c>
      <c r="Q142">
        <f>IF($L142=0,0,G142)</f>
        <v>1</v>
      </c>
      <c r="R142">
        <f>IF($L142=0,0,H142)</f>
        <v>3</v>
      </c>
      <c r="S142" s="1">
        <f>R142*L142</f>
        <v>493.18200000000002</v>
      </c>
      <c r="T142" s="1">
        <f>S142*(K142/100)</f>
        <v>82.952018370946831</v>
      </c>
      <c r="U142" t="str">
        <f t="shared" si="4"/>
        <v>Red PorchStatic Upper Tiered</v>
      </c>
      <c r="V142" t="str">
        <f t="shared" si="5"/>
        <v>04-13 Cincinnati Reds @ Washington NationalsRed PorchStatic Upper Tiered</v>
      </c>
      <c r="W142" t="str">
        <f>CONCATENATE(M142,O142)</f>
        <v>Regular SeasonRed Porch</v>
      </c>
      <c r="X142" t="str">
        <f>CONCATENATE(M142,P142)</f>
        <v>Regular SeasonStatic Upper Tiered</v>
      </c>
      <c r="Y142" t="str">
        <f>CONCATENATE(M142,O142,P142)</f>
        <v>Regular SeasonRed PorchStatic Upper Tiered</v>
      </c>
    </row>
    <row r="143" spans="1:25" x14ac:dyDescent="0.25">
      <c r="A143" s="3">
        <v>338623</v>
      </c>
      <c r="B143" t="s">
        <v>184</v>
      </c>
      <c r="C143" t="s">
        <v>27</v>
      </c>
      <c r="D143" t="s">
        <v>2</v>
      </c>
      <c r="E143" t="s">
        <v>1</v>
      </c>
      <c r="F143" s="5">
        <v>41012</v>
      </c>
      <c r="G143">
        <v>43</v>
      </c>
      <c r="H143">
        <v>233</v>
      </c>
      <c r="I143" s="1">
        <v>38302.870000000003</v>
      </c>
      <c r="J143" s="1">
        <v>7021.06</v>
      </c>
      <c r="K143">
        <v>18.330375765575699</v>
      </c>
      <c r="L143" s="4">
        <f>VLOOKUP(N143,rates,VLOOKUP(CONCATENATE('[1]Exposure Report'!$B$11,'[1]Exposure Report'!$B$13),rate_lookup_table,4,FALSE),FALSE)</f>
        <v>164.39400000000001</v>
      </c>
      <c r="M143" t="s">
        <v>0</v>
      </c>
      <c r="N143" t="str">
        <f>IF(VLOOKUP(B143,title_rename,2,FALSE)=0,B143,VLOOKUP(B143,title_rename,2,FALSE))</f>
        <v>04-13 Cincinnati Reds @ Washington Nationals</v>
      </c>
      <c r="O143" s="3" t="str">
        <f>LEFT(IF(VLOOKUP(C143,brand_rename,2,FALSE)=0,C143,VLOOKUP(C143,brand_rename,2,FALSE)),LEN(IF(VLOOKUP(C143,brand_rename,2,FALSE)=0,C143,VLOOKUP(C143,brand_rename,2,FALSE)))-6)</f>
        <v>Team Website - Nationals.com</v>
      </c>
      <c r="P143" t="str">
        <f>IF(VLOOKUP(D143,location_rename,2,FALSE)=0,D143,VLOOKUP(D143,location_rename,2,FALSE))</f>
        <v>Rotational Field Level Home Plate</v>
      </c>
      <c r="Q143">
        <f>IF($L143=0,0,G143)</f>
        <v>43</v>
      </c>
      <c r="R143">
        <f>IF($L143=0,0,H143)</f>
        <v>233</v>
      </c>
      <c r="S143" s="1">
        <f>R143*L143</f>
        <v>38303.802000000003</v>
      </c>
      <c r="T143" s="1">
        <f>S143*(K143/100)</f>
        <v>7021.2308391021006</v>
      </c>
      <c r="U143" t="str">
        <f t="shared" si="4"/>
        <v>Team Website - Nationals.comRotational Field Level Home Plate</v>
      </c>
      <c r="V143" t="str">
        <f t="shared" si="5"/>
        <v>04-13 Cincinnati Reds @ Washington NationalsTeam Website - Nationals.comRotational Field Level Home Plate</v>
      </c>
      <c r="W143" t="str">
        <f>CONCATENATE(M143,O143)</f>
        <v>Regular SeasonTeam Website - Nationals.com</v>
      </c>
      <c r="X143" t="str">
        <f>CONCATENATE(M143,P143)</f>
        <v>Regular SeasonRotational Field Level Home Plate</v>
      </c>
      <c r="Y143" t="str">
        <f>CONCATENATE(M143,O143,P143)</f>
        <v>Regular SeasonTeam Website - Nationals.comRotational Field Level Home Plate</v>
      </c>
    </row>
    <row r="144" spans="1:25" x14ac:dyDescent="0.25">
      <c r="A144" s="3">
        <v>338623</v>
      </c>
      <c r="B144" t="s">
        <v>184</v>
      </c>
      <c r="C144" t="s">
        <v>27</v>
      </c>
      <c r="D144" t="s">
        <v>28</v>
      </c>
      <c r="E144" t="s">
        <v>1</v>
      </c>
      <c r="F144" s="5">
        <v>41012</v>
      </c>
      <c r="G144">
        <v>42</v>
      </c>
      <c r="H144">
        <v>106</v>
      </c>
      <c r="I144" s="1">
        <v>17425.34</v>
      </c>
      <c r="J144" s="1">
        <v>4024.19</v>
      </c>
      <c r="K144">
        <v>23.093896589679101</v>
      </c>
      <c r="L144" s="4">
        <f>VLOOKUP(N144,rates,VLOOKUP(CONCATENATE('[1]Exposure Report'!$B$11,'[1]Exposure Report'!$B$13),rate_lookup_table,4,FALSE),FALSE)</f>
        <v>164.39400000000001</v>
      </c>
      <c r="M144" t="s">
        <v>0</v>
      </c>
      <c r="N144" t="str">
        <f>IF(VLOOKUP(B144,title_rename,2,FALSE)=0,B144,VLOOKUP(B144,title_rename,2,FALSE))</f>
        <v>04-13 Cincinnati Reds @ Washington Nationals</v>
      </c>
      <c r="O144" s="3" t="str">
        <f>LEFT(IF(VLOOKUP(C144,brand_rename,2,FALSE)=0,C144,VLOOKUP(C144,brand_rename,2,FALSE)),LEN(IF(VLOOKUP(C144,brand_rename,2,FALSE)=0,C144,VLOOKUP(C144,brand_rename,2,FALSE)))-6)</f>
        <v>Team Website - Nationals.com</v>
      </c>
      <c r="P144" t="str">
        <f>IF(VLOOKUP(D144,location_rename,2,FALSE)=0,D144,VLOOKUP(D144,location_rename,2,FALSE))</f>
        <v>Static Dugout Railing</v>
      </c>
      <c r="Q144">
        <f>IF($L144=0,0,G144)</f>
        <v>42</v>
      </c>
      <c r="R144">
        <f>IF($L144=0,0,H144)</f>
        <v>106</v>
      </c>
      <c r="S144" s="1">
        <f>R144*L144</f>
        <v>17425.763999999999</v>
      </c>
      <c r="T144" s="1">
        <f>S144*(K144/100)</f>
        <v>4024.287918121528</v>
      </c>
      <c r="U144" t="str">
        <f t="shared" si="4"/>
        <v>Team Website - Nationals.comStatic Dugout Railing</v>
      </c>
      <c r="V144" t="str">
        <f t="shared" si="5"/>
        <v>04-13 Cincinnati Reds @ Washington NationalsTeam Website - Nationals.comStatic Dugout Railing</v>
      </c>
      <c r="W144" t="str">
        <f>CONCATENATE(M144,O144)</f>
        <v>Regular SeasonTeam Website - Nationals.com</v>
      </c>
      <c r="X144" t="str">
        <f>CONCATENATE(M144,P144)</f>
        <v>Regular SeasonStatic Dugout Railing</v>
      </c>
      <c r="Y144" t="str">
        <f>CONCATENATE(M144,O144,P144)</f>
        <v>Regular SeasonTeam Website - Nationals.comStatic Dugout Railing</v>
      </c>
    </row>
    <row r="145" spans="1:25" x14ac:dyDescent="0.25">
      <c r="A145" s="3">
        <v>338623</v>
      </c>
      <c r="B145" t="s">
        <v>184</v>
      </c>
      <c r="C145" t="s">
        <v>27</v>
      </c>
      <c r="D145" t="s">
        <v>14</v>
      </c>
      <c r="E145" t="s">
        <v>1</v>
      </c>
      <c r="F145" s="5">
        <v>41012</v>
      </c>
      <c r="G145">
        <v>30</v>
      </c>
      <c r="H145">
        <v>136</v>
      </c>
      <c r="I145" s="1">
        <v>22357.040000000001</v>
      </c>
      <c r="J145" s="1">
        <v>3862.69</v>
      </c>
      <c r="K145">
        <v>17.277287154292299</v>
      </c>
      <c r="L145" s="4">
        <f>VLOOKUP(N145,rates,VLOOKUP(CONCATENATE('[1]Exposure Report'!$B$11,'[1]Exposure Report'!$B$13),rate_lookup_table,4,FALSE),FALSE)</f>
        <v>164.39400000000001</v>
      </c>
      <c r="M145" t="s">
        <v>0</v>
      </c>
      <c r="N145" t="str">
        <f>IF(VLOOKUP(B145,title_rename,2,FALSE)=0,B145,VLOOKUP(B145,title_rename,2,FALSE))</f>
        <v>04-13 Cincinnati Reds @ Washington Nationals</v>
      </c>
      <c r="O145" s="3" t="str">
        <f>LEFT(IF(VLOOKUP(C145,brand_rename,2,FALSE)=0,C145,VLOOKUP(C145,brand_rename,2,FALSE)),LEN(IF(VLOOKUP(C145,brand_rename,2,FALSE)=0,C145,VLOOKUP(C145,brand_rename,2,FALSE)))-6)</f>
        <v>Team Website - Nationals.com</v>
      </c>
      <c r="P145" t="str">
        <f>IF(VLOOKUP(D145,location_rename,2,FALSE)=0,D145,VLOOKUP(D145,location_rename,2,FALSE))</f>
        <v>Static Dugout Roof</v>
      </c>
      <c r="Q145">
        <f>IF($L145=0,0,G145)</f>
        <v>30</v>
      </c>
      <c r="R145">
        <f>IF($L145=0,0,H145)</f>
        <v>136</v>
      </c>
      <c r="S145" s="1">
        <f>R145*L145</f>
        <v>22357.584000000003</v>
      </c>
      <c r="T145" s="1">
        <f>S145*(K145/100)</f>
        <v>3862.7839884421105</v>
      </c>
      <c r="U145" t="str">
        <f t="shared" si="4"/>
        <v>Team Website - Nationals.comStatic Dugout Roof</v>
      </c>
      <c r="V145" t="str">
        <f t="shared" si="5"/>
        <v>04-13 Cincinnati Reds @ Washington NationalsTeam Website - Nationals.comStatic Dugout Roof</v>
      </c>
      <c r="W145" t="str">
        <f>CONCATENATE(M145,O145)</f>
        <v>Regular SeasonTeam Website - Nationals.com</v>
      </c>
      <c r="X145" t="str">
        <f>CONCATENATE(M145,P145)</f>
        <v>Regular SeasonStatic Dugout Roof</v>
      </c>
      <c r="Y145" t="str">
        <f>CONCATENATE(M145,O145,P145)</f>
        <v>Regular SeasonTeam Website - Nationals.comStatic Dugout Roof</v>
      </c>
    </row>
    <row r="146" spans="1:25" x14ac:dyDescent="0.25">
      <c r="A146" s="3">
        <v>338623</v>
      </c>
      <c r="B146" t="s">
        <v>184</v>
      </c>
      <c r="C146" t="s">
        <v>27</v>
      </c>
      <c r="D146" t="s">
        <v>9</v>
      </c>
      <c r="E146" t="s">
        <v>1</v>
      </c>
      <c r="F146" s="5">
        <v>41012</v>
      </c>
      <c r="G146">
        <v>5</v>
      </c>
      <c r="H146">
        <v>11</v>
      </c>
      <c r="I146" s="1">
        <v>1808.29</v>
      </c>
      <c r="J146" s="1">
        <v>335.96</v>
      </c>
      <c r="K146">
        <v>18.578878387869199</v>
      </c>
      <c r="L146" s="4">
        <f>VLOOKUP(N146,rates,VLOOKUP(CONCATENATE('[1]Exposure Report'!$B$11,'[1]Exposure Report'!$B$13),rate_lookup_table,4,FALSE),FALSE)</f>
        <v>164.39400000000001</v>
      </c>
      <c r="M146" t="s">
        <v>0</v>
      </c>
      <c r="N146" t="str">
        <f>IF(VLOOKUP(B146,title_rename,2,FALSE)=0,B146,VLOOKUP(B146,title_rename,2,FALSE))</f>
        <v>04-13 Cincinnati Reds @ Washington Nationals</v>
      </c>
      <c r="O146" s="3" t="str">
        <f>LEFT(IF(VLOOKUP(C146,brand_rename,2,FALSE)=0,C146,VLOOKUP(C146,brand_rename,2,FALSE)),LEN(IF(VLOOKUP(C146,brand_rename,2,FALSE)=0,C146,VLOOKUP(C146,brand_rename,2,FALSE)))-6)</f>
        <v>Team Website - Nationals.com</v>
      </c>
      <c r="P146" t="str">
        <f>IF(VLOOKUP(D146,location_rename,2,FALSE)=0,D146,VLOOKUP(D146,location_rename,2,FALSE))</f>
        <v>Static Upper Billboard</v>
      </c>
      <c r="Q146">
        <f>IF($L146=0,0,G146)</f>
        <v>5</v>
      </c>
      <c r="R146">
        <f>IF($L146=0,0,H146)</f>
        <v>11</v>
      </c>
      <c r="S146" s="1">
        <f>R146*L146</f>
        <v>1808.3340000000001</v>
      </c>
      <c r="T146" s="1">
        <f>S146*(K146/100)</f>
        <v>335.96817470649063</v>
      </c>
      <c r="U146" t="str">
        <f t="shared" si="4"/>
        <v>Team Website - Nationals.comStatic Upper Billboard</v>
      </c>
      <c r="V146" t="str">
        <f t="shared" si="5"/>
        <v>04-13 Cincinnati Reds @ Washington NationalsTeam Website - Nationals.comStatic Upper Billboard</v>
      </c>
      <c r="W146" t="str">
        <f>CONCATENATE(M146,O146)</f>
        <v>Regular SeasonTeam Website - Nationals.com</v>
      </c>
      <c r="X146" t="str">
        <f>CONCATENATE(M146,P146)</f>
        <v>Regular SeasonStatic Upper Billboard</v>
      </c>
      <c r="Y146" t="str">
        <f>CONCATENATE(M146,O146,P146)</f>
        <v>Regular SeasonTeam Website - Nationals.comStatic Upper Billboard</v>
      </c>
    </row>
    <row r="147" spans="1:25" x14ac:dyDescent="0.25">
      <c r="A147" s="3">
        <v>338623</v>
      </c>
      <c r="B147" t="s">
        <v>184</v>
      </c>
      <c r="C147" t="s">
        <v>26</v>
      </c>
      <c r="D147" t="s">
        <v>19</v>
      </c>
      <c r="E147" t="s">
        <v>1</v>
      </c>
      <c r="F147" s="5">
        <v>41012</v>
      </c>
      <c r="G147">
        <v>2</v>
      </c>
      <c r="H147">
        <v>11</v>
      </c>
      <c r="I147" s="1">
        <v>1808.29</v>
      </c>
      <c r="J147" s="1">
        <v>542.77</v>
      </c>
      <c r="K147">
        <v>30.015650144611701</v>
      </c>
      <c r="L147" s="4">
        <f>VLOOKUP(N147,rates,VLOOKUP(CONCATENATE('[1]Exposure Report'!$B$11,'[1]Exposure Report'!$B$13),rate_lookup_table,4,FALSE),FALSE)</f>
        <v>164.39400000000001</v>
      </c>
      <c r="M147" t="s">
        <v>0</v>
      </c>
      <c r="N147" t="str">
        <f>IF(VLOOKUP(B147,title_rename,2,FALSE)=0,B147,VLOOKUP(B147,title_rename,2,FALSE))</f>
        <v>04-13 Cincinnati Reds @ Washington Nationals</v>
      </c>
      <c r="O147" s="3" t="str">
        <f>LEFT(IF(VLOOKUP(C147,brand_rename,2,FALSE)=0,C147,VLOOKUP(C147,brand_rename,2,FALSE)),LEN(IF(VLOOKUP(C147,brand_rename,2,FALSE)=0,C147,VLOOKUP(C147,brand_rename,2,FALSE)))-6)</f>
        <v>Toyota</v>
      </c>
      <c r="P147" t="str">
        <f>IF(VLOOKUP(D147,location_rename,2,FALSE)=0,D147,VLOOKUP(D147,location_rename,2,FALSE))</f>
        <v>LED Outfield Wall</v>
      </c>
      <c r="Q147">
        <f>IF($L147=0,0,G147)</f>
        <v>2</v>
      </c>
      <c r="R147">
        <f>IF($L147=0,0,H147)</f>
        <v>11</v>
      </c>
      <c r="S147" s="1">
        <f>R147*L147</f>
        <v>1808.3340000000001</v>
      </c>
      <c r="T147" s="1">
        <f>S147*(K147/100)</f>
        <v>542.78320688606254</v>
      </c>
      <c r="U147" t="str">
        <f t="shared" si="4"/>
        <v>ToyotaLED Outfield Wall</v>
      </c>
      <c r="V147" t="str">
        <f t="shared" si="5"/>
        <v>04-13 Cincinnati Reds @ Washington NationalsToyotaLED Outfield Wall</v>
      </c>
      <c r="W147" t="str">
        <f>CONCATENATE(M147,O147)</f>
        <v>Regular SeasonToyota</v>
      </c>
      <c r="X147" t="str">
        <f>CONCATENATE(M147,P147)</f>
        <v>Regular SeasonLED Outfield Wall</v>
      </c>
      <c r="Y147" t="str">
        <f>CONCATENATE(M147,O147,P147)</f>
        <v>Regular SeasonToyotaLED Outfield Wall</v>
      </c>
    </row>
    <row r="148" spans="1:25" x14ac:dyDescent="0.25">
      <c r="A148" s="3">
        <v>338623</v>
      </c>
      <c r="B148" t="s">
        <v>184</v>
      </c>
      <c r="C148" t="s">
        <v>26</v>
      </c>
      <c r="D148" t="s">
        <v>17</v>
      </c>
      <c r="E148" t="s">
        <v>1</v>
      </c>
      <c r="F148" s="5">
        <v>41012</v>
      </c>
      <c r="G148">
        <v>1</v>
      </c>
      <c r="H148">
        <v>3</v>
      </c>
      <c r="I148" s="1">
        <v>493.17</v>
      </c>
      <c r="J148" s="1">
        <v>140.36000000000001</v>
      </c>
      <c r="K148">
        <v>28.460774175233599</v>
      </c>
      <c r="L148" s="4">
        <f>VLOOKUP(N148,rates,VLOOKUP(CONCATENATE('[1]Exposure Report'!$B$11,'[1]Exposure Report'!$B$13),rate_lookup_table,4,FALSE),FALSE)</f>
        <v>164.39400000000001</v>
      </c>
      <c r="M148" t="s">
        <v>0</v>
      </c>
      <c r="N148" t="str">
        <f>IF(VLOOKUP(B148,title_rename,2,FALSE)=0,B148,VLOOKUP(B148,title_rename,2,FALSE))</f>
        <v>04-13 Cincinnati Reds @ Washington Nationals</v>
      </c>
      <c r="O148" s="3" t="str">
        <f>LEFT(IF(VLOOKUP(C148,brand_rename,2,FALSE)=0,C148,VLOOKUP(C148,brand_rename,2,FALSE)),LEN(IF(VLOOKUP(C148,brand_rename,2,FALSE)=0,C148,VLOOKUP(C148,brand_rename,2,FALSE)))-6)</f>
        <v>Toyota</v>
      </c>
      <c r="P148" t="str">
        <f>IF(VLOOKUP(D148,location_rename,2,FALSE)=0,D148,VLOOKUP(D148,location_rename,2,FALSE))</f>
        <v>LED Upper Tiered</v>
      </c>
      <c r="Q148">
        <f>IF($L148=0,0,G148)</f>
        <v>1</v>
      </c>
      <c r="R148">
        <f>IF($L148=0,0,H148)</f>
        <v>3</v>
      </c>
      <c r="S148" s="1">
        <f>R148*L148</f>
        <v>493.18200000000002</v>
      </c>
      <c r="T148" s="1">
        <f>S148*(K148/100)</f>
        <v>140.36341529290058</v>
      </c>
      <c r="U148" t="str">
        <f t="shared" si="4"/>
        <v>ToyotaLED Upper Tiered</v>
      </c>
      <c r="V148" t="str">
        <f t="shared" si="5"/>
        <v>04-13 Cincinnati Reds @ Washington NationalsToyotaLED Upper Tiered</v>
      </c>
      <c r="W148" t="str">
        <f>CONCATENATE(M148,O148)</f>
        <v>Regular SeasonToyota</v>
      </c>
      <c r="X148" t="str">
        <f>CONCATENATE(M148,P148)</f>
        <v>Regular SeasonLED Upper Tiered</v>
      </c>
      <c r="Y148" t="str">
        <f>CONCATENATE(M148,O148,P148)</f>
        <v>Regular SeasonToyotaLED Upper Tiered</v>
      </c>
    </row>
    <row r="149" spans="1:25" x14ac:dyDescent="0.25">
      <c r="A149" s="3">
        <v>338623</v>
      </c>
      <c r="B149" t="s">
        <v>184</v>
      </c>
      <c r="C149" t="s">
        <v>92</v>
      </c>
      <c r="D149" t="s">
        <v>34</v>
      </c>
      <c r="E149" t="s">
        <v>1</v>
      </c>
      <c r="F149" s="5">
        <v>41012</v>
      </c>
      <c r="G149">
        <v>2</v>
      </c>
      <c r="H149">
        <v>9</v>
      </c>
      <c r="I149" s="1">
        <v>1479.51</v>
      </c>
      <c r="J149" s="1">
        <v>544.03</v>
      </c>
      <c r="K149">
        <v>36.770957952294999</v>
      </c>
      <c r="L149" s="4">
        <f>VLOOKUP(N149,rates,VLOOKUP(CONCATENATE('[1]Exposure Report'!$B$11,'[1]Exposure Report'!$B$13),rate_lookup_table,4,FALSE),FALSE)</f>
        <v>164.39400000000001</v>
      </c>
      <c r="M149" t="s">
        <v>0</v>
      </c>
      <c r="N149" t="str">
        <f>IF(VLOOKUP(B149,title_rename,2,FALSE)=0,B149,VLOOKUP(B149,title_rename,2,FALSE))</f>
        <v>04-13 Cincinnati Reds @ Washington Nationals</v>
      </c>
      <c r="O149" s="3" t="str">
        <f>LEFT(IF(VLOOKUP(C149,brand_rename,2,FALSE)=0,C149,VLOOKUP(C149,brand_rename,2,FALSE)),LEN(IF(VLOOKUP(C149,brand_rename,2,FALSE)=0,C149,VLOOKUP(C149,brand_rename,2,FALSE)))-6)</f>
        <v>TV Station - MASN</v>
      </c>
      <c r="P149" t="str">
        <f>IF(VLOOKUP(D149,location_rename,2,FALSE)=0,D149,VLOOKUP(D149,location_rename,2,FALSE))</f>
        <v>General Merchandise</v>
      </c>
      <c r="Q149">
        <f>IF($L149=0,0,G149)</f>
        <v>2</v>
      </c>
      <c r="R149">
        <f>IF($L149=0,0,H149)</f>
        <v>9</v>
      </c>
      <c r="S149" s="1">
        <f>R149*L149</f>
        <v>1479.546</v>
      </c>
      <c r="T149" s="1">
        <f>S149*(K149/100)</f>
        <v>544.04323754486256</v>
      </c>
      <c r="U149" t="str">
        <f t="shared" si="4"/>
        <v>TV Station - MASNGeneral Merchandise</v>
      </c>
      <c r="V149" t="str">
        <f t="shared" si="5"/>
        <v>04-13 Cincinnati Reds @ Washington NationalsTV Station - MASNGeneral Merchandise</v>
      </c>
      <c r="W149" t="str">
        <f>CONCATENATE(M149,O149)</f>
        <v>Regular SeasonTV Station - MASN</v>
      </c>
      <c r="X149" t="str">
        <f>CONCATENATE(M149,P149)</f>
        <v>Regular SeasonGeneral Merchandise</v>
      </c>
      <c r="Y149" t="str">
        <f>CONCATENATE(M149,O149,P149)</f>
        <v>Regular SeasonTV Station - MASNGeneral Merchandise</v>
      </c>
    </row>
    <row r="150" spans="1:25" x14ac:dyDescent="0.25">
      <c r="A150" s="3">
        <v>338623</v>
      </c>
      <c r="B150" t="s">
        <v>184</v>
      </c>
      <c r="C150" t="s">
        <v>25</v>
      </c>
      <c r="D150" t="s">
        <v>45</v>
      </c>
      <c r="E150" t="s">
        <v>1</v>
      </c>
      <c r="F150" s="5">
        <v>41012</v>
      </c>
      <c r="G150">
        <v>13</v>
      </c>
      <c r="H150">
        <v>30</v>
      </c>
      <c r="I150" s="1">
        <v>4931.7</v>
      </c>
      <c r="J150" s="1">
        <v>1157.01</v>
      </c>
      <c r="K150">
        <v>23.460672790315702</v>
      </c>
      <c r="L150" s="4">
        <f>VLOOKUP(N150,rates,VLOOKUP(CONCATENATE('[1]Exposure Report'!$B$11,'[1]Exposure Report'!$B$13),rate_lookup_table,4,FALSE),FALSE)</f>
        <v>164.39400000000001</v>
      </c>
      <c r="M150" t="s">
        <v>0</v>
      </c>
      <c r="N150" t="str">
        <f>IF(VLOOKUP(B150,title_rename,2,FALSE)=0,B150,VLOOKUP(B150,title_rename,2,FALSE))</f>
        <v>04-13 Cincinnati Reds @ Washington Nationals</v>
      </c>
      <c r="O150" s="3" t="str">
        <f>LEFT(IF(VLOOKUP(C150,brand_rename,2,FALSE)=0,C150,VLOOKUP(C150,brand_rename,2,FALSE)),LEN(IF(VLOOKUP(C150,brand_rename,2,FALSE)=0,C150,VLOOKUP(C150,brand_rename,2,FALSE)))-6)</f>
        <v>TV Station - MLB Network</v>
      </c>
      <c r="P150" t="str">
        <f>IF(VLOOKUP(D150,location_rename,2,FALSE)=0,D150,VLOOKUP(D150,location_rename,2,FALSE))</f>
        <v>Static Field Level Foul Ball Line</v>
      </c>
      <c r="Q150">
        <f>IF($L150=0,0,G150)</f>
        <v>13</v>
      </c>
      <c r="R150">
        <f>IF($L150=0,0,H150)</f>
        <v>30</v>
      </c>
      <c r="S150" s="1">
        <f>R150*L150</f>
        <v>4931.82</v>
      </c>
      <c r="T150" s="1">
        <f>S150*(K150/100)</f>
        <v>1157.0381528073478</v>
      </c>
      <c r="U150" t="str">
        <f t="shared" si="4"/>
        <v>TV Station - MLB NetworkStatic Field Level Foul Ball Line</v>
      </c>
      <c r="V150" t="str">
        <f t="shared" si="5"/>
        <v>04-13 Cincinnati Reds @ Washington NationalsTV Station - MLB NetworkStatic Field Level Foul Ball Line</v>
      </c>
      <c r="W150" t="str">
        <f>CONCATENATE(M150,O150)</f>
        <v>Regular SeasonTV Station - MLB Network</v>
      </c>
      <c r="X150" t="str">
        <f>CONCATENATE(M150,P150)</f>
        <v>Regular SeasonStatic Field Level Foul Ball Line</v>
      </c>
      <c r="Y150" t="str">
        <f>CONCATENATE(M150,O150,P150)</f>
        <v>Regular SeasonTV Station - MLB NetworkStatic Field Level Foul Ball Line</v>
      </c>
    </row>
    <row r="151" spans="1:25" x14ac:dyDescent="0.25">
      <c r="A151" s="3">
        <v>338623</v>
      </c>
      <c r="B151" t="s">
        <v>184</v>
      </c>
      <c r="C151" t="s">
        <v>24</v>
      </c>
      <c r="D151" t="s">
        <v>6</v>
      </c>
      <c r="E151" t="s">
        <v>1</v>
      </c>
      <c r="F151" s="5">
        <v>41012</v>
      </c>
      <c r="G151">
        <v>1</v>
      </c>
      <c r="H151">
        <v>3</v>
      </c>
      <c r="I151" s="1">
        <v>493.17</v>
      </c>
      <c r="J151" s="1">
        <v>122.95</v>
      </c>
      <c r="K151">
        <v>24.930551331183899</v>
      </c>
      <c r="L151" s="4">
        <f>VLOOKUP(N151,rates,VLOOKUP(CONCATENATE('[1]Exposure Report'!$B$11,'[1]Exposure Report'!$B$13),rate_lookup_table,4,FALSE),FALSE)</f>
        <v>164.39400000000001</v>
      </c>
      <c r="M151" t="s">
        <v>0</v>
      </c>
      <c r="N151" t="str">
        <f>IF(VLOOKUP(B151,title_rename,2,FALSE)=0,B151,VLOOKUP(B151,title_rename,2,FALSE))</f>
        <v>04-13 Cincinnati Reds @ Washington Nationals</v>
      </c>
      <c r="O151" s="3" t="str">
        <f>LEFT(IF(VLOOKUP(C151,brand_rename,2,FALSE)=0,C151,VLOOKUP(C151,brand_rename,2,FALSE)),LEN(IF(VLOOKUP(C151,brand_rename,2,FALSE)=0,C151,VLOOKUP(C151,brand_rename,2,FALSE)))-6)</f>
        <v>Twisted Tea</v>
      </c>
      <c r="P151" t="str">
        <f>IF(VLOOKUP(D151,location_rename,2,FALSE)=0,D151,VLOOKUP(D151,location_rename,2,FALSE))</f>
        <v>Rotational Field Level Foul Ball Line</v>
      </c>
      <c r="Q151">
        <f>IF($L151=0,0,G151)</f>
        <v>1</v>
      </c>
      <c r="R151">
        <f>IF($L151=0,0,H151)</f>
        <v>3</v>
      </c>
      <c r="S151" s="1">
        <f>R151*L151</f>
        <v>493.18200000000002</v>
      </c>
      <c r="T151" s="1">
        <f>S151*(K151/100)</f>
        <v>122.95299166615939</v>
      </c>
      <c r="U151" t="str">
        <f t="shared" si="4"/>
        <v>Twisted TeaRotational Field Level Foul Ball Line</v>
      </c>
      <c r="V151" t="str">
        <f t="shared" si="5"/>
        <v>04-13 Cincinnati Reds @ Washington NationalsTwisted TeaRotational Field Level Foul Ball Line</v>
      </c>
      <c r="W151" t="str">
        <f>CONCATENATE(M151,O151)</f>
        <v>Regular SeasonTwisted Tea</v>
      </c>
      <c r="X151" t="str">
        <f>CONCATENATE(M151,P151)</f>
        <v>Regular SeasonRotational Field Level Foul Ball Line</v>
      </c>
      <c r="Y151" t="str">
        <f>CONCATENATE(M151,O151,P151)</f>
        <v>Regular SeasonTwisted TeaRotational Field Level Foul Ball Line</v>
      </c>
    </row>
    <row r="152" spans="1:25" x14ac:dyDescent="0.25">
      <c r="A152" s="3">
        <v>338623</v>
      </c>
      <c r="B152" t="s">
        <v>184</v>
      </c>
      <c r="C152" t="s">
        <v>24</v>
      </c>
      <c r="D152" t="s">
        <v>11</v>
      </c>
      <c r="E152" t="s">
        <v>1</v>
      </c>
      <c r="F152" s="5">
        <v>41012</v>
      </c>
      <c r="G152">
        <v>7</v>
      </c>
      <c r="H152">
        <v>23</v>
      </c>
      <c r="I152" s="1">
        <v>3780.97</v>
      </c>
      <c r="J152" s="1">
        <v>920.16</v>
      </c>
      <c r="K152">
        <v>24.3366120334199</v>
      </c>
      <c r="L152" s="4">
        <f>VLOOKUP(N152,rates,VLOOKUP(CONCATENATE('[1]Exposure Report'!$B$11,'[1]Exposure Report'!$B$13),rate_lookup_table,4,FALSE),FALSE)</f>
        <v>164.39400000000001</v>
      </c>
      <c r="M152" t="s">
        <v>0</v>
      </c>
      <c r="N152" t="str">
        <f>IF(VLOOKUP(B152,title_rename,2,FALSE)=0,B152,VLOOKUP(B152,title_rename,2,FALSE))</f>
        <v>04-13 Cincinnati Reds @ Washington Nationals</v>
      </c>
      <c r="O152" s="3" t="str">
        <f>LEFT(IF(VLOOKUP(C152,brand_rename,2,FALSE)=0,C152,VLOOKUP(C152,brand_rename,2,FALSE)),LEN(IF(VLOOKUP(C152,brand_rename,2,FALSE)=0,C152,VLOOKUP(C152,brand_rename,2,FALSE)))-6)</f>
        <v>Twisted Tea</v>
      </c>
      <c r="P152" t="str">
        <f>IF(VLOOKUP(D152,location_rename,2,FALSE)=0,D152,VLOOKUP(D152,location_rename,2,FALSE))</f>
        <v>Static Outfield Wall</v>
      </c>
      <c r="Q152">
        <f>IF($L152=0,0,G152)</f>
        <v>7</v>
      </c>
      <c r="R152">
        <f>IF($L152=0,0,H152)</f>
        <v>23</v>
      </c>
      <c r="S152" s="1">
        <f>R152*L152</f>
        <v>3781.0619999999999</v>
      </c>
      <c r="T152" s="1">
        <f>S152*(K152/100)</f>
        <v>920.18238968306707</v>
      </c>
      <c r="U152" t="str">
        <f t="shared" si="4"/>
        <v>Twisted TeaStatic Outfield Wall</v>
      </c>
      <c r="V152" t="str">
        <f t="shared" si="5"/>
        <v>04-13 Cincinnati Reds @ Washington NationalsTwisted TeaStatic Outfield Wall</v>
      </c>
      <c r="W152" t="str">
        <f>CONCATENATE(M152,O152)</f>
        <v>Regular SeasonTwisted Tea</v>
      </c>
      <c r="X152" t="str">
        <f>CONCATENATE(M152,P152)</f>
        <v>Regular SeasonStatic Outfield Wall</v>
      </c>
      <c r="Y152" t="str">
        <f>CONCATENATE(M152,O152,P152)</f>
        <v>Regular SeasonTwisted TeaStatic Outfield Wall</v>
      </c>
    </row>
    <row r="153" spans="1:25" x14ac:dyDescent="0.25">
      <c r="A153" s="3">
        <v>338623</v>
      </c>
      <c r="B153" t="s">
        <v>184</v>
      </c>
      <c r="C153" t="s">
        <v>21</v>
      </c>
      <c r="D153" t="s">
        <v>17</v>
      </c>
      <c r="E153" t="s">
        <v>1</v>
      </c>
      <c r="F153" s="5">
        <v>41012</v>
      </c>
      <c r="G153">
        <v>7</v>
      </c>
      <c r="H153">
        <v>26</v>
      </c>
      <c r="I153" s="1">
        <v>4274.1400000000003</v>
      </c>
      <c r="J153" s="1">
        <v>1124.82</v>
      </c>
      <c r="K153">
        <v>26.316873101957299</v>
      </c>
      <c r="L153" s="4">
        <f>VLOOKUP(N153,rates,VLOOKUP(CONCATENATE('[1]Exposure Report'!$B$11,'[1]Exposure Report'!$B$13),rate_lookup_table,4,FALSE),FALSE)</f>
        <v>164.39400000000001</v>
      </c>
      <c r="M153" t="s">
        <v>0</v>
      </c>
      <c r="N153" t="str">
        <f>IF(VLOOKUP(B153,title_rename,2,FALSE)=0,B153,VLOOKUP(B153,title_rename,2,FALSE))</f>
        <v>04-13 Cincinnati Reds @ Washington Nationals</v>
      </c>
      <c r="O153" s="3" t="str">
        <f>LEFT(IF(VLOOKUP(C153,brand_rename,2,FALSE)=0,C153,VLOOKUP(C153,brand_rename,2,FALSE)),LEN(IF(VLOOKUP(C153,brand_rename,2,FALSE)=0,C153,VLOOKUP(C153,brand_rename,2,FALSE)))-6)</f>
        <v>United Airlines</v>
      </c>
      <c r="P153" t="str">
        <f>IF(VLOOKUP(D153,location_rename,2,FALSE)=0,D153,VLOOKUP(D153,location_rename,2,FALSE))</f>
        <v>LED Upper Tiered</v>
      </c>
      <c r="Q153">
        <f>IF($L153=0,0,G153)</f>
        <v>7</v>
      </c>
      <c r="R153">
        <f>IF($L153=0,0,H153)</f>
        <v>26</v>
      </c>
      <c r="S153" s="1">
        <f>R153*L153</f>
        <v>4274.2440000000006</v>
      </c>
      <c r="T153" s="1">
        <f>S153*(K153/100)</f>
        <v>1124.8473695480238</v>
      </c>
      <c r="U153" t="str">
        <f t="shared" si="4"/>
        <v>United AirlinesLED Upper Tiered</v>
      </c>
      <c r="V153" t="str">
        <f t="shared" si="5"/>
        <v>04-13 Cincinnati Reds @ Washington NationalsUnited AirlinesLED Upper Tiered</v>
      </c>
      <c r="W153" t="str">
        <f>CONCATENATE(M153,O153)</f>
        <v>Regular SeasonUnited Airlines</v>
      </c>
      <c r="X153" t="str">
        <f>CONCATENATE(M153,P153)</f>
        <v>Regular SeasonLED Upper Tiered</v>
      </c>
      <c r="Y153" t="str">
        <f>CONCATENATE(M153,O153,P153)</f>
        <v>Regular SeasonUnited AirlinesLED Upper Tiered</v>
      </c>
    </row>
    <row r="154" spans="1:25" x14ac:dyDescent="0.25">
      <c r="A154" s="3">
        <v>338623</v>
      </c>
      <c r="B154" t="s">
        <v>184</v>
      </c>
      <c r="C154" t="s">
        <v>21</v>
      </c>
      <c r="D154" t="s">
        <v>2</v>
      </c>
      <c r="E154" t="s">
        <v>1</v>
      </c>
      <c r="F154" s="5">
        <v>41012</v>
      </c>
      <c r="G154">
        <v>41</v>
      </c>
      <c r="H154">
        <v>334</v>
      </c>
      <c r="I154" s="1">
        <v>54906.26</v>
      </c>
      <c r="J154" s="1">
        <v>13308.44</v>
      </c>
      <c r="K154">
        <v>24.2384748114331</v>
      </c>
      <c r="L154" s="4">
        <f>VLOOKUP(N154,rates,VLOOKUP(CONCATENATE('[1]Exposure Report'!$B$11,'[1]Exposure Report'!$B$13),rate_lookup_table,4,FALSE),FALSE)</f>
        <v>164.39400000000001</v>
      </c>
      <c r="M154" t="s">
        <v>0</v>
      </c>
      <c r="N154" t="str">
        <f>IF(VLOOKUP(B154,title_rename,2,FALSE)=0,B154,VLOOKUP(B154,title_rename,2,FALSE))</f>
        <v>04-13 Cincinnati Reds @ Washington Nationals</v>
      </c>
      <c r="O154" s="3" t="str">
        <f>LEFT(IF(VLOOKUP(C154,brand_rename,2,FALSE)=0,C154,VLOOKUP(C154,brand_rename,2,FALSE)),LEN(IF(VLOOKUP(C154,brand_rename,2,FALSE)=0,C154,VLOOKUP(C154,brand_rename,2,FALSE)))-6)</f>
        <v>United Airlines</v>
      </c>
      <c r="P154" t="str">
        <f>IF(VLOOKUP(D154,location_rename,2,FALSE)=0,D154,VLOOKUP(D154,location_rename,2,FALSE))</f>
        <v>Rotational Field Level Home Plate</v>
      </c>
      <c r="Q154">
        <f>IF($L154=0,0,G154)</f>
        <v>41</v>
      </c>
      <c r="R154">
        <f>IF($L154=0,0,H154)</f>
        <v>334</v>
      </c>
      <c r="S154" s="1">
        <f>R154*L154</f>
        <v>54907.596000000005</v>
      </c>
      <c r="T154" s="1">
        <f>S154*(K154/100)</f>
        <v>13308.763826023449</v>
      </c>
      <c r="U154" t="str">
        <f t="shared" si="4"/>
        <v>United AirlinesRotational Field Level Home Plate</v>
      </c>
      <c r="V154" t="str">
        <f t="shared" si="5"/>
        <v>04-13 Cincinnati Reds @ Washington NationalsUnited AirlinesRotational Field Level Home Plate</v>
      </c>
      <c r="W154" t="str">
        <f>CONCATENATE(M154,O154)</f>
        <v>Regular SeasonUnited Airlines</v>
      </c>
      <c r="X154" t="str">
        <f>CONCATENATE(M154,P154)</f>
        <v>Regular SeasonRotational Field Level Home Plate</v>
      </c>
      <c r="Y154" t="str">
        <f>CONCATENATE(M154,O154,P154)</f>
        <v>Regular SeasonUnited AirlinesRotational Field Level Home Plate</v>
      </c>
    </row>
    <row r="155" spans="1:25" x14ac:dyDescent="0.25">
      <c r="A155" s="3">
        <v>338623</v>
      </c>
      <c r="B155" t="s">
        <v>184</v>
      </c>
      <c r="C155" t="s">
        <v>21</v>
      </c>
      <c r="D155" t="s">
        <v>11</v>
      </c>
      <c r="E155" t="s">
        <v>1</v>
      </c>
      <c r="F155" s="5">
        <v>41012</v>
      </c>
      <c r="G155">
        <v>22</v>
      </c>
      <c r="H155">
        <v>41</v>
      </c>
      <c r="I155" s="1">
        <v>6739.99</v>
      </c>
      <c r="J155" s="1">
        <v>1200.69</v>
      </c>
      <c r="K155">
        <v>17.814418122282</v>
      </c>
      <c r="L155" s="4">
        <f>VLOOKUP(N155,rates,VLOOKUP(CONCATENATE('[1]Exposure Report'!$B$11,'[1]Exposure Report'!$B$13),rate_lookup_table,4,FALSE),FALSE)</f>
        <v>164.39400000000001</v>
      </c>
      <c r="M155" t="s">
        <v>0</v>
      </c>
      <c r="N155" t="str">
        <f>IF(VLOOKUP(B155,title_rename,2,FALSE)=0,B155,VLOOKUP(B155,title_rename,2,FALSE))</f>
        <v>04-13 Cincinnati Reds @ Washington Nationals</v>
      </c>
      <c r="O155" s="3" t="str">
        <f>LEFT(IF(VLOOKUP(C155,brand_rename,2,FALSE)=0,C155,VLOOKUP(C155,brand_rename,2,FALSE)),LEN(IF(VLOOKUP(C155,brand_rename,2,FALSE)=0,C155,VLOOKUP(C155,brand_rename,2,FALSE)))-6)</f>
        <v>United Airlines</v>
      </c>
      <c r="P155" t="str">
        <f>IF(VLOOKUP(D155,location_rename,2,FALSE)=0,D155,VLOOKUP(D155,location_rename,2,FALSE))</f>
        <v>Static Outfield Wall</v>
      </c>
      <c r="Q155">
        <f>IF($L155=0,0,G155)</f>
        <v>22</v>
      </c>
      <c r="R155">
        <f>IF($L155=0,0,H155)</f>
        <v>41</v>
      </c>
      <c r="S155" s="1">
        <f>R155*L155</f>
        <v>6740.1540000000005</v>
      </c>
      <c r="T155" s="1">
        <f>S155*(K155/100)</f>
        <v>1200.7192156457152</v>
      </c>
      <c r="U155" t="str">
        <f t="shared" si="4"/>
        <v>United AirlinesStatic Outfield Wall</v>
      </c>
      <c r="V155" t="str">
        <f t="shared" si="5"/>
        <v>04-13 Cincinnati Reds @ Washington NationalsUnited AirlinesStatic Outfield Wall</v>
      </c>
      <c r="W155" t="str">
        <f>CONCATENATE(M155,O155)</f>
        <v>Regular SeasonUnited Airlines</v>
      </c>
      <c r="X155" t="str">
        <f>CONCATENATE(M155,P155)</f>
        <v>Regular SeasonStatic Outfield Wall</v>
      </c>
      <c r="Y155" t="str">
        <f>CONCATENATE(M155,O155,P155)</f>
        <v>Regular SeasonUnited AirlinesStatic Outfield Wall</v>
      </c>
    </row>
    <row r="156" spans="1:25" x14ac:dyDescent="0.25">
      <c r="A156" s="3">
        <v>338623</v>
      </c>
      <c r="B156" t="s">
        <v>184</v>
      </c>
      <c r="C156" t="s">
        <v>20</v>
      </c>
      <c r="D156" t="s">
        <v>11</v>
      </c>
      <c r="E156" t="s">
        <v>1</v>
      </c>
      <c r="F156" s="5">
        <v>41012</v>
      </c>
      <c r="G156">
        <v>83</v>
      </c>
      <c r="H156">
        <v>435</v>
      </c>
      <c r="I156" s="1">
        <v>71509.649999999994</v>
      </c>
      <c r="J156" s="1">
        <v>9893.1200000000008</v>
      </c>
      <c r="K156">
        <v>13.834664272584099</v>
      </c>
      <c r="L156" s="4">
        <f>VLOOKUP(N156,rates,VLOOKUP(CONCATENATE('[1]Exposure Report'!$B$11,'[1]Exposure Report'!$B$13),rate_lookup_table,4,FALSE),FALSE)</f>
        <v>164.39400000000001</v>
      </c>
      <c r="M156" t="s">
        <v>0</v>
      </c>
      <c r="N156" t="str">
        <f>IF(VLOOKUP(B156,title_rename,2,FALSE)=0,B156,VLOOKUP(B156,title_rename,2,FALSE))</f>
        <v>04-13 Cincinnati Reds @ Washington Nationals</v>
      </c>
      <c r="O156" s="3" t="str">
        <f>LEFT(IF(VLOOKUP(C156,brand_rename,2,FALSE)=0,C156,VLOOKUP(C156,brand_rename,2,FALSE)),LEN(IF(VLOOKUP(C156,brand_rename,2,FALSE)=0,C156,VLOOKUP(C156,brand_rename,2,FALSE)))-6)</f>
        <v>W.B. Mason</v>
      </c>
      <c r="P156" t="str">
        <f>IF(VLOOKUP(D156,location_rename,2,FALSE)=0,D156,VLOOKUP(D156,location_rename,2,FALSE))</f>
        <v>Static Outfield Wall</v>
      </c>
      <c r="Q156">
        <f>IF($L156=0,0,G156)</f>
        <v>83</v>
      </c>
      <c r="R156">
        <f>IF($L156=0,0,H156)</f>
        <v>435</v>
      </c>
      <c r="S156" s="1">
        <f>R156*L156</f>
        <v>71511.39</v>
      </c>
      <c r="T156" s="1">
        <f>S156*(K156/100)</f>
        <v>9893.3607231582773</v>
      </c>
      <c r="U156" t="str">
        <f t="shared" si="4"/>
        <v>W.B. MasonStatic Outfield Wall</v>
      </c>
      <c r="V156" t="str">
        <f t="shared" si="5"/>
        <v>04-13 Cincinnati Reds @ Washington NationalsW.B. MasonStatic Outfield Wall</v>
      </c>
      <c r="W156" t="str">
        <f>CONCATENATE(M156,O156)</f>
        <v>Regular SeasonW.B. Mason</v>
      </c>
      <c r="X156" t="str">
        <f>CONCATENATE(M156,P156)</f>
        <v>Regular SeasonStatic Outfield Wall</v>
      </c>
      <c r="Y156" t="str">
        <f>CONCATENATE(M156,O156,P156)</f>
        <v>Regular SeasonW.B. MasonStatic Outfield Wall</v>
      </c>
    </row>
    <row r="157" spans="1:25" x14ac:dyDescent="0.25">
      <c r="A157" s="3">
        <v>338623</v>
      </c>
      <c r="B157" t="s">
        <v>184</v>
      </c>
      <c r="C157" t="s">
        <v>8</v>
      </c>
      <c r="D157" t="s">
        <v>19</v>
      </c>
      <c r="E157" t="s">
        <v>1</v>
      </c>
      <c r="F157" s="5">
        <v>41012</v>
      </c>
      <c r="G157">
        <v>26</v>
      </c>
      <c r="H157">
        <v>109</v>
      </c>
      <c r="I157" s="1">
        <v>17918.509999999998</v>
      </c>
      <c r="J157" s="1">
        <v>3300.57</v>
      </c>
      <c r="K157">
        <v>18.419890939592602</v>
      </c>
      <c r="L157" s="4">
        <f>VLOOKUP(N157,rates,VLOOKUP(CONCATENATE('[1]Exposure Report'!$B$11,'[1]Exposure Report'!$B$13),rate_lookup_table,4,FALSE),FALSE)</f>
        <v>164.39400000000001</v>
      </c>
      <c r="M157" t="s">
        <v>0</v>
      </c>
      <c r="N157" t="str">
        <f>IF(VLOOKUP(B157,title_rename,2,FALSE)=0,B157,VLOOKUP(B157,title_rename,2,FALSE))</f>
        <v>04-13 Cincinnati Reds @ Washington Nationals</v>
      </c>
      <c r="O157" s="3" t="str">
        <f>LEFT(IF(VLOOKUP(C157,brand_rename,2,FALSE)=0,C157,VLOOKUP(C157,brand_rename,2,FALSE)),LEN(IF(VLOOKUP(C157,brand_rename,2,FALSE)=0,C157,VLOOKUP(C157,brand_rename,2,FALSE)))-6)</f>
        <v>Washington National Logo</v>
      </c>
      <c r="P157" t="str">
        <f>IF(VLOOKUP(D157,location_rename,2,FALSE)=0,D157,VLOOKUP(D157,location_rename,2,FALSE))</f>
        <v>LED Outfield Wall</v>
      </c>
      <c r="Q157">
        <f>IF($L157=0,0,G157)</f>
        <v>26</v>
      </c>
      <c r="R157">
        <f>IF($L157=0,0,H157)</f>
        <v>109</v>
      </c>
      <c r="S157" s="1">
        <f>R157*L157</f>
        <v>17918.946</v>
      </c>
      <c r="T157" s="1">
        <f>S157*(K157/100)</f>
        <v>3300.6503107244907</v>
      </c>
      <c r="U157" t="str">
        <f t="shared" si="4"/>
        <v>Washington National LogoLED Outfield Wall</v>
      </c>
      <c r="V157" t="str">
        <f t="shared" si="5"/>
        <v>04-13 Cincinnati Reds @ Washington NationalsWashington National LogoLED Outfield Wall</v>
      </c>
      <c r="W157" t="str">
        <f>CONCATENATE(M157,O157)</f>
        <v>Regular SeasonWashington National Logo</v>
      </c>
      <c r="X157" t="str">
        <f>CONCATENATE(M157,P157)</f>
        <v>Regular SeasonLED Outfield Wall</v>
      </c>
      <c r="Y157" t="str">
        <f>CONCATENATE(M157,O157,P157)</f>
        <v>Regular SeasonWashington National LogoLED Outfield Wall</v>
      </c>
    </row>
    <row r="158" spans="1:25" x14ac:dyDescent="0.25">
      <c r="A158" s="3">
        <v>338623</v>
      </c>
      <c r="B158" t="s">
        <v>184</v>
      </c>
      <c r="C158" t="s">
        <v>8</v>
      </c>
      <c r="D158" t="s">
        <v>18</v>
      </c>
      <c r="E158" t="s">
        <v>1</v>
      </c>
      <c r="F158" s="5">
        <v>41012</v>
      </c>
      <c r="G158">
        <v>3</v>
      </c>
      <c r="H158">
        <v>7</v>
      </c>
      <c r="I158" s="1">
        <v>1150.73</v>
      </c>
      <c r="J158" s="1">
        <v>307.94</v>
      </c>
      <c r="K158">
        <v>26.760404265118598</v>
      </c>
      <c r="L158" s="4">
        <f>VLOOKUP(N158,rates,VLOOKUP(CONCATENATE('[1]Exposure Report'!$B$11,'[1]Exposure Report'!$B$13),rate_lookup_table,4,FALSE),FALSE)</f>
        <v>164.39400000000001</v>
      </c>
      <c r="M158" t="s">
        <v>0</v>
      </c>
      <c r="N158" t="str">
        <f>IF(VLOOKUP(B158,title_rename,2,FALSE)=0,B158,VLOOKUP(B158,title_rename,2,FALSE))</f>
        <v>04-13 Cincinnati Reds @ Washington Nationals</v>
      </c>
      <c r="O158" s="3" t="str">
        <f>LEFT(IF(VLOOKUP(C158,brand_rename,2,FALSE)=0,C158,VLOOKUP(C158,brand_rename,2,FALSE)),LEN(IF(VLOOKUP(C158,brand_rename,2,FALSE)=0,C158,VLOOKUP(C158,brand_rename,2,FALSE)))-6)</f>
        <v>Washington National Logo</v>
      </c>
      <c r="P158" t="str">
        <f>IF(VLOOKUP(D158,location_rename,2,FALSE)=0,D158,VLOOKUP(D158,location_rename,2,FALSE))</f>
        <v>LED Upper Billboard</v>
      </c>
      <c r="Q158">
        <f>IF($L158=0,0,G158)</f>
        <v>3</v>
      </c>
      <c r="R158">
        <f>IF($L158=0,0,H158)</f>
        <v>7</v>
      </c>
      <c r="S158" s="1">
        <f>R158*L158</f>
        <v>1150.758</v>
      </c>
      <c r="T158" s="1">
        <f>S158*(K158/100)</f>
        <v>307.94749291319351</v>
      </c>
      <c r="U158" t="str">
        <f t="shared" si="4"/>
        <v>Washington National LogoLED Upper Billboard</v>
      </c>
      <c r="V158" t="str">
        <f t="shared" si="5"/>
        <v>04-13 Cincinnati Reds @ Washington NationalsWashington National LogoLED Upper Billboard</v>
      </c>
      <c r="W158" t="str">
        <f>CONCATENATE(M158,O158)</f>
        <v>Regular SeasonWashington National Logo</v>
      </c>
      <c r="X158" t="str">
        <f>CONCATENATE(M158,P158)</f>
        <v>Regular SeasonLED Upper Billboard</v>
      </c>
      <c r="Y158" t="str">
        <f>CONCATENATE(M158,O158,P158)</f>
        <v>Regular SeasonWashington National LogoLED Upper Billboard</v>
      </c>
    </row>
    <row r="159" spans="1:25" x14ac:dyDescent="0.25">
      <c r="A159" s="3">
        <v>338623</v>
      </c>
      <c r="B159" t="s">
        <v>184</v>
      </c>
      <c r="C159" t="s">
        <v>8</v>
      </c>
      <c r="D159" t="s">
        <v>17</v>
      </c>
      <c r="E159" t="s">
        <v>1</v>
      </c>
      <c r="F159" s="5">
        <v>41012</v>
      </c>
      <c r="G159">
        <v>13</v>
      </c>
      <c r="H159">
        <v>33</v>
      </c>
      <c r="I159" s="1">
        <v>5424.87</v>
      </c>
      <c r="J159" s="1">
        <v>1325.13</v>
      </c>
      <c r="K159">
        <v>24.426944793147101</v>
      </c>
      <c r="L159" s="4">
        <f>VLOOKUP(N159,rates,VLOOKUP(CONCATENATE('[1]Exposure Report'!$B$11,'[1]Exposure Report'!$B$13),rate_lookup_table,4,FALSE),FALSE)</f>
        <v>164.39400000000001</v>
      </c>
      <c r="M159" t="s">
        <v>0</v>
      </c>
      <c r="N159" t="str">
        <f>IF(VLOOKUP(B159,title_rename,2,FALSE)=0,B159,VLOOKUP(B159,title_rename,2,FALSE))</f>
        <v>04-13 Cincinnati Reds @ Washington Nationals</v>
      </c>
      <c r="O159" s="3" t="str">
        <f>LEFT(IF(VLOOKUP(C159,brand_rename,2,FALSE)=0,C159,VLOOKUP(C159,brand_rename,2,FALSE)),LEN(IF(VLOOKUP(C159,brand_rename,2,FALSE)=0,C159,VLOOKUP(C159,brand_rename,2,FALSE)))-6)</f>
        <v>Washington National Logo</v>
      </c>
      <c r="P159" t="str">
        <f>IF(VLOOKUP(D159,location_rename,2,FALSE)=0,D159,VLOOKUP(D159,location_rename,2,FALSE))</f>
        <v>LED Upper Tiered</v>
      </c>
      <c r="Q159">
        <f>IF($L159=0,0,G159)</f>
        <v>13</v>
      </c>
      <c r="R159">
        <f>IF($L159=0,0,H159)</f>
        <v>33</v>
      </c>
      <c r="S159" s="1">
        <f>R159*L159</f>
        <v>5425.0020000000004</v>
      </c>
      <c r="T159" s="1">
        <f>S159*(K159/100)</f>
        <v>1325.1622435671261</v>
      </c>
      <c r="U159" t="str">
        <f t="shared" si="4"/>
        <v>Washington National LogoLED Upper Tiered</v>
      </c>
      <c r="V159" t="str">
        <f t="shared" si="5"/>
        <v>04-13 Cincinnati Reds @ Washington NationalsWashington National LogoLED Upper Tiered</v>
      </c>
      <c r="W159" t="str">
        <f>CONCATENATE(M159,O159)</f>
        <v>Regular SeasonWashington National Logo</v>
      </c>
      <c r="X159" t="str">
        <f>CONCATENATE(M159,P159)</f>
        <v>Regular SeasonLED Upper Tiered</v>
      </c>
      <c r="Y159" t="str">
        <f>CONCATENATE(M159,O159,P159)</f>
        <v>Regular SeasonWashington National LogoLED Upper Tiered</v>
      </c>
    </row>
    <row r="160" spans="1:25" x14ac:dyDescent="0.25">
      <c r="A160" s="3">
        <v>338623</v>
      </c>
      <c r="B160" t="s">
        <v>184</v>
      </c>
      <c r="C160" t="s">
        <v>8</v>
      </c>
      <c r="D160" t="s">
        <v>16</v>
      </c>
      <c r="E160" t="s">
        <v>1</v>
      </c>
      <c r="F160" s="5">
        <v>41012</v>
      </c>
      <c r="G160">
        <v>48</v>
      </c>
      <c r="H160">
        <v>266</v>
      </c>
      <c r="I160" s="1">
        <v>43727.74</v>
      </c>
      <c r="J160" s="1">
        <v>8804.73</v>
      </c>
      <c r="K160">
        <v>20.135342004869202</v>
      </c>
      <c r="L160" s="4">
        <f>VLOOKUP(N160,rates,VLOOKUP(CONCATENATE('[1]Exposure Report'!$B$11,'[1]Exposure Report'!$B$13),rate_lookup_table,4,FALSE),FALSE)</f>
        <v>164.39400000000001</v>
      </c>
      <c r="M160" t="s">
        <v>0</v>
      </c>
      <c r="N160" t="str">
        <f>IF(VLOOKUP(B160,title_rename,2,FALSE)=0,B160,VLOOKUP(B160,title_rename,2,FALSE))</f>
        <v>04-13 Cincinnati Reds @ Washington Nationals</v>
      </c>
      <c r="O160" s="3" t="str">
        <f>LEFT(IF(VLOOKUP(C160,brand_rename,2,FALSE)=0,C160,VLOOKUP(C160,brand_rename,2,FALSE)),LEN(IF(VLOOKUP(C160,brand_rename,2,FALSE)=0,C160,VLOOKUP(C160,brand_rename,2,FALSE)))-6)</f>
        <v>Washington National Logo</v>
      </c>
      <c r="P160" t="str">
        <f>IF(VLOOKUP(D160,location_rename,2,FALSE)=0,D160,VLOOKUP(D160,location_rename,2,FALSE))</f>
        <v>On Surface Branding</v>
      </c>
      <c r="Q160">
        <f>IF($L160=0,0,G160)</f>
        <v>48</v>
      </c>
      <c r="R160">
        <f>IF($L160=0,0,H160)</f>
        <v>266</v>
      </c>
      <c r="S160" s="1">
        <f>R160*L160</f>
        <v>43728.804000000004</v>
      </c>
      <c r="T160" s="1">
        <f>S160*(K160/100)</f>
        <v>8804.9442400389253</v>
      </c>
      <c r="U160" t="str">
        <f t="shared" si="4"/>
        <v>Washington National LogoOn Surface Branding</v>
      </c>
      <c r="V160" t="str">
        <f t="shared" si="5"/>
        <v>04-13 Cincinnati Reds @ Washington NationalsWashington National LogoOn Surface Branding</v>
      </c>
      <c r="W160" t="str">
        <f>CONCATENATE(M160,O160)</f>
        <v>Regular SeasonWashington National Logo</v>
      </c>
      <c r="X160" t="str">
        <f>CONCATENATE(M160,P160)</f>
        <v>Regular SeasonOn Surface Branding</v>
      </c>
      <c r="Y160" t="str">
        <f>CONCATENATE(M160,O160,P160)</f>
        <v>Regular SeasonWashington National LogoOn Surface Branding</v>
      </c>
    </row>
    <row r="161" spans="1:25" x14ac:dyDescent="0.25">
      <c r="A161" s="3">
        <v>338623</v>
      </c>
      <c r="B161" t="s">
        <v>184</v>
      </c>
      <c r="C161" t="s">
        <v>8</v>
      </c>
      <c r="D161" t="s">
        <v>2</v>
      </c>
      <c r="E161" t="s">
        <v>1</v>
      </c>
      <c r="F161" s="5">
        <v>41012</v>
      </c>
      <c r="G161">
        <v>44</v>
      </c>
      <c r="H161">
        <v>249</v>
      </c>
      <c r="I161" s="1">
        <v>40933.11</v>
      </c>
      <c r="J161" s="1">
        <v>6025.57</v>
      </c>
      <c r="K161">
        <v>14.720528198321601</v>
      </c>
      <c r="L161" s="4">
        <f>VLOOKUP(N161,rates,VLOOKUP(CONCATENATE('[1]Exposure Report'!$B$11,'[1]Exposure Report'!$B$13),rate_lookup_table,4,FALSE),FALSE)</f>
        <v>164.39400000000001</v>
      </c>
      <c r="M161" t="s">
        <v>0</v>
      </c>
      <c r="N161" t="str">
        <f>IF(VLOOKUP(B161,title_rename,2,FALSE)=0,B161,VLOOKUP(B161,title_rename,2,FALSE))</f>
        <v>04-13 Cincinnati Reds @ Washington Nationals</v>
      </c>
      <c r="O161" s="3" t="str">
        <f>LEFT(IF(VLOOKUP(C161,brand_rename,2,FALSE)=0,C161,VLOOKUP(C161,brand_rename,2,FALSE)),LEN(IF(VLOOKUP(C161,brand_rename,2,FALSE)=0,C161,VLOOKUP(C161,brand_rename,2,FALSE)))-6)</f>
        <v>Washington National Logo</v>
      </c>
      <c r="P161" t="str">
        <f>IF(VLOOKUP(D161,location_rename,2,FALSE)=0,D161,VLOOKUP(D161,location_rename,2,FALSE))</f>
        <v>Rotational Field Level Home Plate</v>
      </c>
      <c r="Q161">
        <f>IF($L161=0,0,G161)</f>
        <v>44</v>
      </c>
      <c r="R161">
        <f>IF($L161=0,0,H161)</f>
        <v>249</v>
      </c>
      <c r="S161" s="1">
        <f>R161*L161</f>
        <v>40934.106</v>
      </c>
      <c r="T161" s="1">
        <f>S161*(K161/100)</f>
        <v>6025.7166164608543</v>
      </c>
      <c r="U161" t="str">
        <f t="shared" si="4"/>
        <v>Washington National LogoRotational Field Level Home Plate</v>
      </c>
      <c r="V161" t="str">
        <f t="shared" si="5"/>
        <v>04-13 Cincinnati Reds @ Washington NationalsWashington National LogoRotational Field Level Home Plate</v>
      </c>
      <c r="W161" t="str">
        <f>CONCATENATE(M161,O161)</f>
        <v>Regular SeasonWashington National Logo</v>
      </c>
      <c r="X161" t="str">
        <f>CONCATENATE(M161,P161)</f>
        <v>Regular SeasonRotational Field Level Home Plate</v>
      </c>
      <c r="Y161" t="str">
        <f>CONCATENATE(M161,O161,P161)</f>
        <v>Regular SeasonWashington National LogoRotational Field Level Home Plate</v>
      </c>
    </row>
    <row r="162" spans="1:25" x14ac:dyDescent="0.25">
      <c r="A162" s="3">
        <v>338623</v>
      </c>
      <c r="B162" t="s">
        <v>184</v>
      </c>
      <c r="C162" t="s">
        <v>8</v>
      </c>
      <c r="D162" t="s">
        <v>15</v>
      </c>
      <c r="E162" t="s">
        <v>1</v>
      </c>
      <c r="F162" s="5">
        <v>41012</v>
      </c>
      <c r="G162">
        <v>13</v>
      </c>
      <c r="H162">
        <v>83</v>
      </c>
      <c r="I162" s="1">
        <v>13644.37</v>
      </c>
      <c r="J162" s="1">
        <v>1752.53</v>
      </c>
      <c r="K162">
        <v>12.844345323382401</v>
      </c>
      <c r="L162" s="4">
        <f>VLOOKUP(N162,rates,VLOOKUP(CONCATENATE('[1]Exposure Report'!$B$11,'[1]Exposure Report'!$B$13),rate_lookup_table,4,FALSE),FALSE)</f>
        <v>164.39400000000001</v>
      </c>
      <c r="M162" t="s">
        <v>0</v>
      </c>
      <c r="N162" t="str">
        <f>IF(VLOOKUP(B162,title_rename,2,FALSE)=0,B162,VLOOKUP(B162,title_rename,2,FALSE))</f>
        <v>04-13 Cincinnati Reds @ Washington Nationals</v>
      </c>
      <c r="O162" s="3" t="str">
        <f>LEFT(IF(VLOOKUP(C162,brand_rename,2,FALSE)=0,C162,VLOOKUP(C162,brand_rename,2,FALSE)),LEN(IF(VLOOKUP(C162,brand_rename,2,FALSE)=0,C162,VLOOKUP(C162,brand_rename,2,FALSE)))-6)</f>
        <v>Washington National Logo</v>
      </c>
      <c r="P162" t="str">
        <f>IF(VLOOKUP(D162,location_rename,2,FALSE)=0,D162,VLOOKUP(D162,location_rename,2,FALSE))</f>
        <v>Special Structure Signage</v>
      </c>
      <c r="Q162">
        <f>IF($L162=0,0,G162)</f>
        <v>13</v>
      </c>
      <c r="R162">
        <f>IF($L162=0,0,H162)</f>
        <v>83</v>
      </c>
      <c r="S162" s="1">
        <f>R162*L162</f>
        <v>13644.702000000001</v>
      </c>
      <c r="T162" s="1">
        <f>S162*(K162/100)</f>
        <v>1752.5726432264651</v>
      </c>
      <c r="U162" t="str">
        <f t="shared" si="4"/>
        <v>Washington National LogoSpecial Structure Signage</v>
      </c>
      <c r="V162" t="str">
        <f t="shared" si="5"/>
        <v>04-13 Cincinnati Reds @ Washington NationalsWashington National LogoSpecial Structure Signage</v>
      </c>
      <c r="W162" t="str">
        <f>CONCATENATE(M162,O162)</f>
        <v>Regular SeasonWashington National Logo</v>
      </c>
      <c r="X162" t="str">
        <f>CONCATENATE(M162,P162)</f>
        <v>Regular SeasonSpecial Structure Signage</v>
      </c>
      <c r="Y162" t="str">
        <f>CONCATENATE(M162,O162,P162)</f>
        <v>Regular SeasonWashington National LogoSpecial Structure Signage</v>
      </c>
    </row>
    <row r="163" spans="1:25" x14ac:dyDescent="0.25">
      <c r="A163" s="3">
        <v>338623</v>
      </c>
      <c r="B163" t="s">
        <v>184</v>
      </c>
      <c r="C163" t="s">
        <v>8</v>
      </c>
      <c r="D163" t="s">
        <v>14</v>
      </c>
      <c r="E163" t="s">
        <v>1</v>
      </c>
      <c r="F163" s="5">
        <v>41012</v>
      </c>
      <c r="G163">
        <v>6</v>
      </c>
      <c r="H163">
        <v>20</v>
      </c>
      <c r="I163" s="1">
        <v>3287.8</v>
      </c>
      <c r="J163" s="1">
        <v>535.58000000000004</v>
      </c>
      <c r="K163">
        <v>16.289920311454399</v>
      </c>
      <c r="L163" s="4">
        <f>VLOOKUP(N163,rates,VLOOKUP(CONCATENATE('[1]Exposure Report'!$B$11,'[1]Exposure Report'!$B$13),rate_lookup_table,4,FALSE),FALSE)</f>
        <v>164.39400000000001</v>
      </c>
      <c r="M163" t="s">
        <v>0</v>
      </c>
      <c r="N163" t="str">
        <f>IF(VLOOKUP(B163,title_rename,2,FALSE)=0,B163,VLOOKUP(B163,title_rename,2,FALSE))</f>
        <v>04-13 Cincinnati Reds @ Washington Nationals</v>
      </c>
      <c r="O163" s="3" t="str">
        <f>LEFT(IF(VLOOKUP(C163,brand_rename,2,FALSE)=0,C163,VLOOKUP(C163,brand_rename,2,FALSE)),LEN(IF(VLOOKUP(C163,brand_rename,2,FALSE)=0,C163,VLOOKUP(C163,brand_rename,2,FALSE)))-6)</f>
        <v>Washington National Logo</v>
      </c>
      <c r="P163" t="str">
        <f>IF(VLOOKUP(D163,location_rename,2,FALSE)=0,D163,VLOOKUP(D163,location_rename,2,FALSE))</f>
        <v>Static Dugout Roof</v>
      </c>
      <c r="Q163">
        <f>IF($L163=0,0,G163)</f>
        <v>6</v>
      </c>
      <c r="R163">
        <f>IF($L163=0,0,H163)</f>
        <v>20</v>
      </c>
      <c r="S163" s="1">
        <f>R163*L163</f>
        <v>3287.88</v>
      </c>
      <c r="T163" s="1">
        <f>S163*(K163/100)</f>
        <v>535.59303193624692</v>
      </c>
      <c r="U163" t="str">
        <f t="shared" si="4"/>
        <v>Washington National LogoStatic Dugout Roof</v>
      </c>
      <c r="V163" t="str">
        <f t="shared" si="5"/>
        <v>04-13 Cincinnati Reds @ Washington NationalsWashington National LogoStatic Dugout Roof</v>
      </c>
      <c r="W163" t="str">
        <f>CONCATENATE(M163,O163)</f>
        <v>Regular SeasonWashington National Logo</v>
      </c>
      <c r="X163" t="str">
        <f>CONCATENATE(M163,P163)</f>
        <v>Regular SeasonStatic Dugout Roof</v>
      </c>
      <c r="Y163" t="str">
        <f>CONCATENATE(M163,O163,P163)</f>
        <v>Regular SeasonWashington National LogoStatic Dugout Roof</v>
      </c>
    </row>
    <row r="164" spans="1:25" x14ac:dyDescent="0.25">
      <c r="A164" s="3">
        <v>338623</v>
      </c>
      <c r="B164" t="s">
        <v>184</v>
      </c>
      <c r="C164" t="s">
        <v>8</v>
      </c>
      <c r="D164" t="s">
        <v>13</v>
      </c>
      <c r="E164" t="s">
        <v>1</v>
      </c>
      <c r="F164" s="5">
        <v>41012</v>
      </c>
      <c r="G164">
        <v>8</v>
      </c>
      <c r="H164">
        <v>44</v>
      </c>
      <c r="I164" s="1">
        <v>7233.16</v>
      </c>
      <c r="J164" s="1">
        <v>1661.42</v>
      </c>
      <c r="K164">
        <v>22.969490513136702</v>
      </c>
      <c r="L164" s="4">
        <f>VLOOKUP(N164,rates,VLOOKUP(CONCATENATE('[1]Exposure Report'!$B$11,'[1]Exposure Report'!$B$13),rate_lookup_table,4,FALSE),FALSE)</f>
        <v>164.39400000000001</v>
      </c>
      <c r="M164" t="s">
        <v>0</v>
      </c>
      <c r="N164" t="str">
        <f>IF(VLOOKUP(B164,title_rename,2,FALSE)=0,B164,VLOOKUP(B164,title_rename,2,FALSE))</f>
        <v>04-13 Cincinnati Reds @ Washington Nationals</v>
      </c>
      <c r="O164" s="3" t="str">
        <f>LEFT(IF(VLOOKUP(C164,brand_rename,2,FALSE)=0,C164,VLOOKUP(C164,brand_rename,2,FALSE)),LEN(IF(VLOOKUP(C164,brand_rename,2,FALSE)=0,C164,VLOOKUP(C164,brand_rename,2,FALSE)))-6)</f>
        <v>Washington National Logo</v>
      </c>
      <c r="P164" t="str">
        <f>IF(VLOOKUP(D164,location_rename,2,FALSE)=0,D164,VLOOKUP(D164,location_rename,2,FALSE))</f>
        <v>Static Dugout Wall</v>
      </c>
      <c r="Q164">
        <f>IF($L164=0,0,G164)</f>
        <v>8</v>
      </c>
      <c r="R164">
        <f>IF($L164=0,0,H164)</f>
        <v>44</v>
      </c>
      <c r="S164" s="1">
        <f>R164*L164</f>
        <v>7233.3360000000002</v>
      </c>
      <c r="T164" s="1">
        <f>S164*(K164/100)</f>
        <v>1661.4604263033018</v>
      </c>
      <c r="U164" t="str">
        <f t="shared" si="4"/>
        <v>Washington National LogoStatic Dugout Wall</v>
      </c>
      <c r="V164" t="str">
        <f t="shared" si="5"/>
        <v>04-13 Cincinnati Reds @ Washington NationalsWashington National LogoStatic Dugout Wall</v>
      </c>
      <c r="W164" t="str">
        <f>CONCATENATE(M164,O164)</f>
        <v>Regular SeasonWashington National Logo</v>
      </c>
      <c r="X164" t="str">
        <f>CONCATENATE(M164,P164)</f>
        <v>Regular SeasonStatic Dugout Wall</v>
      </c>
      <c r="Y164" t="str">
        <f>CONCATENATE(M164,O164,P164)</f>
        <v>Regular SeasonWashington National LogoStatic Dugout Wall</v>
      </c>
    </row>
    <row r="165" spans="1:25" x14ac:dyDescent="0.25">
      <c r="A165" s="3">
        <v>338623</v>
      </c>
      <c r="B165" t="s">
        <v>184</v>
      </c>
      <c r="C165" t="s">
        <v>8</v>
      </c>
      <c r="D165" t="s">
        <v>12</v>
      </c>
      <c r="E165" t="s">
        <v>1</v>
      </c>
      <c r="F165" s="5">
        <v>41012</v>
      </c>
      <c r="G165">
        <v>97</v>
      </c>
      <c r="H165">
        <v>197</v>
      </c>
      <c r="I165" s="1">
        <v>32384.83</v>
      </c>
      <c r="J165" s="1">
        <v>7886.05</v>
      </c>
      <c r="K165">
        <v>24.351061901513699</v>
      </c>
      <c r="L165" s="4">
        <f>VLOOKUP(N165,rates,VLOOKUP(CONCATENATE('[1]Exposure Report'!$B$11,'[1]Exposure Report'!$B$13),rate_lookup_table,4,FALSE),FALSE)</f>
        <v>164.39400000000001</v>
      </c>
      <c r="M165" t="s">
        <v>0</v>
      </c>
      <c r="N165" t="str">
        <f>IF(VLOOKUP(B165,title_rename,2,FALSE)=0,B165,VLOOKUP(B165,title_rename,2,FALSE))</f>
        <v>04-13 Cincinnati Reds @ Washington Nationals</v>
      </c>
      <c r="O165" s="3" t="str">
        <f>LEFT(IF(VLOOKUP(C165,brand_rename,2,FALSE)=0,C165,VLOOKUP(C165,brand_rename,2,FALSE)),LEN(IF(VLOOKUP(C165,brand_rename,2,FALSE)=0,C165,VLOOKUP(C165,brand_rename,2,FALSE)))-6)</f>
        <v>Washington National Logo</v>
      </c>
      <c r="P165" t="str">
        <f>IF(VLOOKUP(D165,location_rename,2,FALSE)=0,D165,VLOOKUP(D165,location_rename,2,FALSE))</f>
        <v>Static Field Level Home Plate</v>
      </c>
      <c r="Q165">
        <f>IF($L165=0,0,G165)</f>
        <v>97</v>
      </c>
      <c r="R165">
        <f>IF($L165=0,0,H165)</f>
        <v>197</v>
      </c>
      <c r="S165" s="1">
        <f>R165*L165</f>
        <v>32385.618000000002</v>
      </c>
      <c r="T165" s="1">
        <f>S165*(K165/100)</f>
        <v>7886.2418863677631</v>
      </c>
      <c r="U165" t="str">
        <f t="shared" si="4"/>
        <v>Washington National LogoStatic Field Level Home Plate</v>
      </c>
      <c r="V165" t="str">
        <f t="shared" si="5"/>
        <v>04-13 Cincinnati Reds @ Washington NationalsWashington National LogoStatic Field Level Home Plate</v>
      </c>
      <c r="W165" t="str">
        <f>CONCATENATE(M165,O165)</f>
        <v>Regular SeasonWashington National Logo</v>
      </c>
      <c r="X165" t="str">
        <f>CONCATENATE(M165,P165)</f>
        <v>Regular SeasonStatic Field Level Home Plate</v>
      </c>
      <c r="Y165" t="str">
        <f>CONCATENATE(M165,O165,P165)</f>
        <v>Regular SeasonWashington National LogoStatic Field Level Home Plate</v>
      </c>
    </row>
    <row r="166" spans="1:25" x14ac:dyDescent="0.25">
      <c r="A166" s="3">
        <v>338623</v>
      </c>
      <c r="B166" t="s">
        <v>184</v>
      </c>
      <c r="C166" t="s">
        <v>8</v>
      </c>
      <c r="D166" t="s">
        <v>11</v>
      </c>
      <c r="E166" t="s">
        <v>1</v>
      </c>
      <c r="F166" s="5">
        <v>41012</v>
      </c>
      <c r="G166">
        <v>62</v>
      </c>
      <c r="H166">
        <v>359</v>
      </c>
      <c r="I166" s="1">
        <v>59016.01</v>
      </c>
      <c r="J166" s="1">
        <v>7337.89</v>
      </c>
      <c r="K166">
        <v>12.4337277291365</v>
      </c>
      <c r="L166" s="4">
        <f>VLOOKUP(N166,rates,VLOOKUP(CONCATENATE('[1]Exposure Report'!$B$11,'[1]Exposure Report'!$B$13),rate_lookup_table,4,FALSE),FALSE)</f>
        <v>164.39400000000001</v>
      </c>
      <c r="M166" t="s">
        <v>0</v>
      </c>
      <c r="N166" t="str">
        <f>IF(VLOOKUP(B166,title_rename,2,FALSE)=0,B166,VLOOKUP(B166,title_rename,2,FALSE))</f>
        <v>04-13 Cincinnati Reds @ Washington Nationals</v>
      </c>
      <c r="O166" s="3" t="str">
        <f>LEFT(IF(VLOOKUP(C166,brand_rename,2,FALSE)=0,C166,VLOOKUP(C166,brand_rename,2,FALSE)),LEN(IF(VLOOKUP(C166,brand_rename,2,FALSE)=0,C166,VLOOKUP(C166,brand_rename,2,FALSE)))-6)</f>
        <v>Washington National Logo</v>
      </c>
      <c r="P166" t="str">
        <f>IF(VLOOKUP(D166,location_rename,2,FALSE)=0,D166,VLOOKUP(D166,location_rename,2,FALSE))</f>
        <v>Static Outfield Wall</v>
      </c>
      <c r="Q166">
        <f>IF($L166=0,0,G166)</f>
        <v>62</v>
      </c>
      <c r="R166">
        <f>IF($L166=0,0,H166)</f>
        <v>359</v>
      </c>
      <c r="S166" s="1">
        <f>R166*L166</f>
        <v>59017.446000000004</v>
      </c>
      <c r="T166" s="1">
        <f>S166*(K166/100)</f>
        <v>7338.0685483301604</v>
      </c>
      <c r="U166" t="str">
        <f t="shared" si="4"/>
        <v>Washington National LogoStatic Outfield Wall</v>
      </c>
      <c r="V166" t="str">
        <f t="shared" si="5"/>
        <v>04-13 Cincinnati Reds @ Washington NationalsWashington National LogoStatic Outfield Wall</v>
      </c>
      <c r="W166" t="str">
        <f>CONCATENATE(M166,O166)</f>
        <v>Regular SeasonWashington National Logo</v>
      </c>
      <c r="X166" t="str">
        <f>CONCATENATE(M166,P166)</f>
        <v>Regular SeasonStatic Outfield Wall</v>
      </c>
      <c r="Y166" t="str">
        <f>CONCATENATE(M166,O166,P166)</f>
        <v>Regular SeasonWashington National LogoStatic Outfield Wall</v>
      </c>
    </row>
    <row r="167" spans="1:25" x14ac:dyDescent="0.25">
      <c r="A167" s="3">
        <v>338623</v>
      </c>
      <c r="B167" t="s">
        <v>184</v>
      </c>
      <c r="C167" t="s">
        <v>8</v>
      </c>
      <c r="D167" t="s">
        <v>9</v>
      </c>
      <c r="E167" t="s">
        <v>1</v>
      </c>
      <c r="F167" s="5">
        <v>41012</v>
      </c>
      <c r="G167">
        <v>12</v>
      </c>
      <c r="H167">
        <v>109</v>
      </c>
      <c r="I167" s="1">
        <v>17918.509999999998</v>
      </c>
      <c r="J167" s="1">
        <v>2056.9299999999998</v>
      </c>
      <c r="K167">
        <v>11.4793584957677</v>
      </c>
      <c r="L167" s="4">
        <f>VLOOKUP(N167,rates,VLOOKUP(CONCATENATE('[1]Exposure Report'!$B$11,'[1]Exposure Report'!$B$13),rate_lookup_table,4,FALSE),FALSE)</f>
        <v>164.39400000000001</v>
      </c>
      <c r="M167" t="s">
        <v>0</v>
      </c>
      <c r="N167" t="str">
        <f>IF(VLOOKUP(B167,title_rename,2,FALSE)=0,B167,VLOOKUP(B167,title_rename,2,FALSE))</f>
        <v>04-13 Cincinnati Reds @ Washington Nationals</v>
      </c>
      <c r="O167" s="3" t="str">
        <f>LEFT(IF(VLOOKUP(C167,brand_rename,2,FALSE)=0,C167,VLOOKUP(C167,brand_rename,2,FALSE)),LEN(IF(VLOOKUP(C167,brand_rename,2,FALSE)=0,C167,VLOOKUP(C167,brand_rename,2,FALSE)))-6)</f>
        <v>Washington National Logo</v>
      </c>
      <c r="P167" t="str">
        <f>IF(VLOOKUP(D167,location_rename,2,FALSE)=0,D167,VLOOKUP(D167,location_rename,2,FALSE))</f>
        <v>Static Upper Billboard</v>
      </c>
      <c r="Q167">
        <f>IF($L167=0,0,G167)</f>
        <v>12</v>
      </c>
      <c r="R167">
        <f>IF($L167=0,0,H167)</f>
        <v>109</v>
      </c>
      <c r="S167" s="1">
        <f>R167*L167</f>
        <v>17918.946</v>
      </c>
      <c r="T167" s="1">
        <f>S167*(K167/100)</f>
        <v>2056.9800500030265</v>
      </c>
      <c r="U167" t="str">
        <f t="shared" si="4"/>
        <v>Washington National LogoStatic Upper Billboard</v>
      </c>
      <c r="V167" t="str">
        <f t="shared" si="5"/>
        <v>04-13 Cincinnati Reds @ Washington NationalsWashington National LogoStatic Upper Billboard</v>
      </c>
      <c r="W167" t="str">
        <f>CONCATENATE(M167,O167)</f>
        <v>Regular SeasonWashington National Logo</v>
      </c>
      <c r="X167" t="str">
        <f>CONCATENATE(M167,P167)</f>
        <v>Regular SeasonStatic Upper Billboard</v>
      </c>
      <c r="Y167" t="str">
        <f>CONCATENATE(M167,O167,P167)</f>
        <v>Regular SeasonWashington National LogoStatic Upper Billboard</v>
      </c>
    </row>
    <row r="168" spans="1:25" x14ac:dyDescent="0.25">
      <c r="A168" s="3">
        <v>338623</v>
      </c>
      <c r="B168" t="s">
        <v>184</v>
      </c>
      <c r="C168" t="s">
        <v>91</v>
      </c>
      <c r="D168" t="s">
        <v>34</v>
      </c>
      <c r="E168" t="s">
        <v>1</v>
      </c>
      <c r="F168" s="5">
        <v>41012</v>
      </c>
      <c r="G168">
        <v>1</v>
      </c>
      <c r="H168">
        <v>7</v>
      </c>
      <c r="I168" s="1">
        <v>1150.73</v>
      </c>
      <c r="J168" s="1">
        <v>403.68</v>
      </c>
      <c r="K168">
        <v>35.080340305718899</v>
      </c>
      <c r="L168" s="4">
        <f>VLOOKUP(N168,rates,VLOOKUP(CONCATENATE('[1]Exposure Report'!$B$11,'[1]Exposure Report'!$B$13),rate_lookup_table,4,FALSE),FALSE)</f>
        <v>164.39400000000001</v>
      </c>
      <c r="M168" t="s">
        <v>0</v>
      </c>
      <c r="N168" t="str">
        <f>IF(VLOOKUP(B168,title_rename,2,FALSE)=0,B168,VLOOKUP(B168,title_rename,2,FALSE))</f>
        <v>04-13 Cincinnati Reds @ Washington Nationals</v>
      </c>
      <c r="O168" s="3" t="str">
        <f>LEFT(IF(VLOOKUP(C168,brand_rename,2,FALSE)=0,C168,VLOOKUP(C168,brand_rename,2,FALSE)),LEN(IF(VLOOKUP(C168,brand_rename,2,FALSE)=0,C168,VLOOKUP(C168,brand_rename,2,FALSE)))-6)</f>
        <v>Website - Masnsports.com</v>
      </c>
      <c r="P168" t="str">
        <f>IF(VLOOKUP(D168,location_rename,2,FALSE)=0,D168,VLOOKUP(D168,location_rename,2,FALSE))</f>
        <v>General Merchandise</v>
      </c>
      <c r="Q168">
        <f>IF($L168=0,0,G168)</f>
        <v>1</v>
      </c>
      <c r="R168">
        <f>IF($L168=0,0,H168)</f>
        <v>7</v>
      </c>
      <c r="S168" s="1">
        <f>R168*L168</f>
        <v>1150.758</v>
      </c>
      <c r="T168" s="1">
        <f>S168*(K168/100)</f>
        <v>403.68982249528472</v>
      </c>
      <c r="U168" t="str">
        <f t="shared" si="4"/>
        <v>Website - Masnsports.comGeneral Merchandise</v>
      </c>
      <c r="V168" t="str">
        <f t="shared" si="5"/>
        <v>04-13 Cincinnati Reds @ Washington NationalsWebsite - Masnsports.comGeneral Merchandise</v>
      </c>
      <c r="W168" t="str">
        <f>CONCATENATE(M168,O168)</f>
        <v>Regular SeasonWebsite - Masnsports.com</v>
      </c>
      <c r="X168" t="str">
        <f>CONCATENATE(M168,P168)</f>
        <v>Regular SeasonGeneral Merchandise</v>
      </c>
      <c r="Y168" t="str">
        <f>CONCATENATE(M168,O168,P168)</f>
        <v>Regular SeasonWebsite - Masnsports.comGeneral Merchandise</v>
      </c>
    </row>
    <row r="169" spans="1:25" x14ac:dyDescent="0.25">
      <c r="A169" s="3">
        <v>338623</v>
      </c>
      <c r="B169" t="s">
        <v>184</v>
      </c>
      <c r="C169" t="s">
        <v>5</v>
      </c>
      <c r="D169" t="s">
        <v>2</v>
      </c>
      <c r="E169" t="s">
        <v>1</v>
      </c>
      <c r="F169" s="5">
        <v>41012</v>
      </c>
      <c r="G169">
        <v>13</v>
      </c>
      <c r="H169">
        <v>75</v>
      </c>
      <c r="I169" s="1">
        <v>12329.25</v>
      </c>
      <c r="J169" s="1">
        <v>2847.99</v>
      </c>
      <c r="K169">
        <v>23.099458604537901</v>
      </c>
      <c r="L169" s="4">
        <f>VLOOKUP(N169,rates,VLOOKUP(CONCATENATE('[1]Exposure Report'!$B$11,'[1]Exposure Report'!$B$13),rate_lookup_table,4,FALSE),FALSE)</f>
        <v>164.39400000000001</v>
      </c>
      <c r="M169" t="s">
        <v>0</v>
      </c>
      <c r="N169" t="str">
        <f>IF(VLOOKUP(B169,title_rename,2,FALSE)=0,B169,VLOOKUP(B169,title_rename,2,FALSE))</f>
        <v>04-13 Cincinnati Reds @ Washington Nationals</v>
      </c>
      <c r="O169" s="3" t="str">
        <f>LEFT(IF(VLOOKUP(C169,brand_rename,2,FALSE)=0,C169,VLOOKUP(C169,brand_rename,2,FALSE)),LEN(IF(VLOOKUP(C169,brand_rename,2,FALSE)=0,C169,VLOOKUP(C169,brand_rename,2,FALSE)))-6)</f>
        <v>Website - Washingtonnationalsdreamfoundation.org</v>
      </c>
      <c r="P169" t="str">
        <f>IF(VLOOKUP(D169,location_rename,2,FALSE)=0,D169,VLOOKUP(D169,location_rename,2,FALSE))</f>
        <v>Rotational Field Level Home Plate</v>
      </c>
      <c r="Q169">
        <f>IF($L169=0,0,G169)</f>
        <v>13</v>
      </c>
      <c r="R169">
        <f>IF($L169=0,0,H169)</f>
        <v>75</v>
      </c>
      <c r="S169" s="1">
        <f>R169*L169</f>
        <v>12329.550000000001</v>
      </c>
      <c r="T169" s="1">
        <f>S169*(K169/100)</f>
        <v>2848.0592983758029</v>
      </c>
      <c r="U169" t="str">
        <f t="shared" si="4"/>
        <v>Website - Washingtonnationalsdreamfoundation.orgRotational Field Level Home Plate</v>
      </c>
      <c r="V169" t="str">
        <f t="shared" si="5"/>
        <v>04-13 Cincinnati Reds @ Washington NationalsWebsite - Washingtonnationalsdreamfoundation.orgRotational Field Level Home Plate</v>
      </c>
      <c r="W169" t="str">
        <f>CONCATENATE(M169,O169)</f>
        <v>Regular SeasonWebsite - Washingtonnationalsdreamfoundation.org</v>
      </c>
      <c r="X169" t="str">
        <f>CONCATENATE(M169,P169)</f>
        <v>Regular SeasonRotational Field Level Home Plate</v>
      </c>
      <c r="Y169" t="str">
        <f>CONCATENATE(M169,O169,P169)</f>
        <v>Regular SeasonWebsite - Washingtonnationalsdreamfoundation.orgRotational Field Level Home Plate</v>
      </c>
    </row>
    <row r="170" spans="1:25" x14ac:dyDescent="0.25">
      <c r="A170" s="3">
        <v>338623</v>
      </c>
      <c r="B170" t="s">
        <v>184</v>
      </c>
      <c r="C170" t="s">
        <v>5</v>
      </c>
      <c r="D170" t="s">
        <v>45</v>
      </c>
      <c r="E170" t="s">
        <v>1</v>
      </c>
      <c r="F170" s="5">
        <v>41012</v>
      </c>
      <c r="G170">
        <v>9</v>
      </c>
      <c r="H170">
        <v>25</v>
      </c>
      <c r="I170" s="1">
        <v>4109.75</v>
      </c>
      <c r="J170" s="1">
        <v>922.13</v>
      </c>
      <c r="K170">
        <v>22.437617859967101</v>
      </c>
      <c r="L170" s="4">
        <f>VLOOKUP(N170,rates,VLOOKUP(CONCATENATE('[1]Exposure Report'!$B$11,'[1]Exposure Report'!$B$13),rate_lookup_table,4,FALSE),FALSE)</f>
        <v>164.39400000000001</v>
      </c>
      <c r="M170" t="s">
        <v>0</v>
      </c>
      <c r="N170" t="str">
        <f>IF(VLOOKUP(B170,title_rename,2,FALSE)=0,B170,VLOOKUP(B170,title_rename,2,FALSE))</f>
        <v>04-13 Cincinnati Reds @ Washington Nationals</v>
      </c>
      <c r="O170" s="3" t="str">
        <f>LEFT(IF(VLOOKUP(C170,brand_rename,2,FALSE)=0,C170,VLOOKUP(C170,brand_rename,2,FALSE)),LEN(IF(VLOOKUP(C170,brand_rename,2,FALSE)=0,C170,VLOOKUP(C170,brand_rename,2,FALSE)))-6)</f>
        <v>Website - Washingtonnationalsdreamfoundation.org</v>
      </c>
      <c r="P170" t="str">
        <f>IF(VLOOKUP(D170,location_rename,2,FALSE)=0,D170,VLOOKUP(D170,location_rename,2,FALSE))</f>
        <v>Static Field Level Foul Ball Line</v>
      </c>
      <c r="Q170">
        <f>IF($L170=0,0,G170)</f>
        <v>9</v>
      </c>
      <c r="R170">
        <f>IF($L170=0,0,H170)</f>
        <v>25</v>
      </c>
      <c r="S170" s="1">
        <f>R170*L170</f>
        <v>4109.8500000000004</v>
      </c>
      <c r="T170" s="1">
        <f>S170*(K170/100)</f>
        <v>922.15243761785803</v>
      </c>
      <c r="U170" t="str">
        <f t="shared" si="4"/>
        <v>Website - Washingtonnationalsdreamfoundation.orgStatic Field Level Foul Ball Line</v>
      </c>
      <c r="V170" t="str">
        <f t="shared" si="5"/>
        <v>04-13 Cincinnati Reds @ Washington NationalsWebsite - Washingtonnationalsdreamfoundation.orgStatic Field Level Foul Ball Line</v>
      </c>
      <c r="W170" t="str">
        <f>CONCATENATE(M170,O170)</f>
        <v>Regular SeasonWebsite - Washingtonnationalsdreamfoundation.org</v>
      </c>
      <c r="X170" t="str">
        <f>CONCATENATE(M170,P170)</f>
        <v>Regular SeasonStatic Field Level Foul Ball Line</v>
      </c>
      <c r="Y170" t="str">
        <f>CONCATENATE(M170,O170,P170)</f>
        <v>Regular SeasonWebsite - Washingtonnationalsdreamfoundation.orgStatic Field Level Foul Ball Line</v>
      </c>
    </row>
    <row r="171" spans="1:25" x14ac:dyDescent="0.25">
      <c r="A171" s="3">
        <v>338623</v>
      </c>
      <c r="B171" t="s">
        <v>184</v>
      </c>
      <c r="C171" t="s">
        <v>3</v>
      </c>
      <c r="D171" t="s">
        <v>2</v>
      </c>
      <c r="E171" t="s">
        <v>1</v>
      </c>
      <c r="F171" s="5">
        <v>41012</v>
      </c>
      <c r="G171">
        <v>12</v>
      </c>
      <c r="H171">
        <v>65</v>
      </c>
      <c r="I171" s="1">
        <v>10685.35</v>
      </c>
      <c r="J171" s="1">
        <v>2744.52</v>
      </c>
      <c r="K171">
        <v>25.684886316311498</v>
      </c>
      <c r="L171" s="4">
        <f>VLOOKUP(N171,rates,VLOOKUP(CONCATENATE('[1]Exposure Report'!$B$11,'[1]Exposure Report'!$B$13),rate_lookup_table,4,FALSE),FALSE)</f>
        <v>164.39400000000001</v>
      </c>
      <c r="M171" t="s">
        <v>0</v>
      </c>
      <c r="N171" t="str">
        <f>IF(VLOOKUP(B171,title_rename,2,FALSE)=0,B171,VLOOKUP(B171,title_rename,2,FALSE))</f>
        <v>04-13 Cincinnati Reds @ Washington Nationals</v>
      </c>
      <c r="O171" s="3" t="str">
        <f>LEFT(IF(VLOOKUP(C171,brand_rename,2,FALSE)=0,C171,VLOOKUP(C171,brand_rename,2,FALSE)),LEN(IF(VLOOKUP(C171,brand_rename,2,FALSE)=0,C171,VLOOKUP(C171,brand_rename,2,FALSE)))-6)</f>
        <v>Windstream</v>
      </c>
      <c r="P171" t="str">
        <f>IF(VLOOKUP(D171,location_rename,2,FALSE)=0,D171,VLOOKUP(D171,location_rename,2,FALSE))</f>
        <v>Rotational Field Level Home Plate</v>
      </c>
      <c r="Q171">
        <f>IF($L171=0,0,G171)</f>
        <v>12</v>
      </c>
      <c r="R171">
        <f>IF($L171=0,0,H171)</f>
        <v>65</v>
      </c>
      <c r="S171" s="1">
        <f>R171*L171</f>
        <v>10685.61</v>
      </c>
      <c r="T171" s="1">
        <f>S171*(K171/100)</f>
        <v>2744.5867807044133</v>
      </c>
      <c r="U171" t="str">
        <f t="shared" si="4"/>
        <v>WindstreamRotational Field Level Home Plate</v>
      </c>
      <c r="V171" t="str">
        <f t="shared" si="5"/>
        <v>04-13 Cincinnati Reds @ Washington NationalsWindstreamRotational Field Level Home Plate</v>
      </c>
      <c r="W171" t="str">
        <f>CONCATENATE(M171,O171)</f>
        <v>Regular SeasonWindstream</v>
      </c>
      <c r="X171" t="str">
        <f>CONCATENATE(M171,P171)</f>
        <v>Regular SeasonRotational Field Level Home Plate</v>
      </c>
      <c r="Y171" t="str">
        <f>CONCATENATE(M171,O171,P171)</f>
        <v>Regular SeasonWindstreamRotational Field Level Home Plate</v>
      </c>
    </row>
    <row r="172" spans="1:25" x14ac:dyDescent="0.25">
      <c r="A172" s="3">
        <v>338644</v>
      </c>
      <c r="B172" t="s">
        <v>183</v>
      </c>
      <c r="C172" t="s">
        <v>75</v>
      </c>
      <c r="D172" t="s">
        <v>2</v>
      </c>
      <c r="E172" t="s">
        <v>1</v>
      </c>
      <c r="F172" s="5">
        <v>41013</v>
      </c>
      <c r="G172">
        <v>10</v>
      </c>
      <c r="H172">
        <v>65</v>
      </c>
      <c r="I172" s="1">
        <v>7068.75</v>
      </c>
      <c r="J172" s="1">
        <v>1784.81</v>
      </c>
      <c r="K172">
        <v>25.2493015030946</v>
      </c>
      <c r="L172" s="4">
        <f>VLOOKUP(N172,rates,VLOOKUP(CONCATENATE('[1]Exposure Report'!$B$11,'[1]Exposure Report'!$B$13),rate_lookup_table,4,FALSE),FALSE)</f>
        <v>108.74866666666668</v>
      </c>
      <c r="M172" t="s">
        <v>0</v>
      </c>
      <c r="N172" t="str">
        <f>IF(VLOOKUP(B172,title_rename,2,FALSE)=0,B172,VLOOKUP(B172,title_rename,2,FALSE))</f>
        <v>04-14 Cincinnati Reds @ Washington Nationals</v>
      </c>
      <c r="O172" s="3" t="str">
        <f>LEFT(IF(VLOOKUP(C172,brand_rename,2,FALSE)=0,C172,VLOOKUP(C172,brand_rename,2,FALSE)),LEN(IF(VLOOKUP(C172,brand_rename,2,FALSE)=0,C172,VLOOKUP(C172,brand_rename,2,FALSE)))-6)</f>
        <v>American University</v>
      </c>
      <c r="P172" t="str">
        <f>IF(VLOOKUP(D172,location_rename,2,FALSE)=0,D172,VLOOKUP(D172,location_rename,2,FALSE))</f>
        <v>Rotational Field Level Home Plate</v>
      </c>
      <c r="Q172">
        <f>IF($L172=0,0,G172)</f>
        <v>10</v>
      </c>
      <c r="R172">
        <f>IF($L172=0,0,H172)</f>
        <v>65</v>
      </c>
      <c r="S172" s="1">
        <f>R172*L172</f>
        <v>7068.6633333333339</v>
      </c>
      <c r="T172" s="1">
        <f>S172*(K172/100)</f>
        <v>1784.7881172720304</v>
      </c>
      <c r="U172" t="str">
        <f t="shared" si="4"/>
        <v>American UniversityRotational Field Level Home Plate</v>
      </c>
      <c r="V172" t="str">
        <f t="shared" si="5"/>
        <v>04-14 Cincinnati Reds @ Washington NationalsAmerican UniversityRotational Field Level Home Plate</v>
      </c>
      <c r="W172" t="str">
        <f>CONCATENATE(M172,O172)</f>
        <v>Regular SeasonAmerican University</v>
      </c>
      <c r="X172" t="str">
        <f>CONCATENATE(M172,P172)</f>
        <v>Regular SeasonRotational Field Level Home Plate</v>
      </c>
      <c r="Y172" t="str">
        <f>CONCATENATE(M172,O172,P172)</f>
        <v>Regular SeasonAmerican UniversityRotational Field Level Home Plate</v>
      </c>
    </row>
    <row r="173" spans="1:25" x14ac:dyDescent="0.25">
      <c r="A173" s="3">
        <v>338644</v>
      </c>
      <c r="B173" t="s">
        <v>183</v>
      </c>
      <c r="C173" t="s">
        <v>74</v>
      </c>
      <c r="D173" t="s">
        <v>12</v>
      </c>
      <c r="E173" t="s">
        <v>1</v>
      </c>
      <c r="F173" s="5">
        <v>41013</v>
      </c>
      <c r="G173">
        <v>37</v>
      </c>
      <c r="H173">
        <v>88</v>
      </c>
      <c r="I173" s="1">
        <v>9570</v>
      </c>
      <c r="J173" s="1">
        <v>1488.21</v>
      </c>
      <c r="K173">
        <v>15.550783699059499</v>
      </c>
      <c r="L173" s="4">
        <f>VLOOKUP(N173,rates,VLOOKUP(CONCATENATE('[1]Exposure Report'!$B$11,'[1]Exposure Report'!$B$13),rate_lookup_table,4,FALSE),FALSE)</f>
        <v>108.74866666666668</v>
      </c>
      <c r="M173" t="s">
        <v>0</v>
      </c>
      <c r="N173" t="str">
        <f>IF(VLOOKUP(B173,title_rename,2,FALSE)=0,B173,VLOOKUP(B173,title_rename,2,FALSE))</f>
        <v>04-14 Cincinnati Reds @ Washington Nationals</v>
      </c>
      <c r="O173" s="3" t="str">
        <f>LEFT(IF(VLOOKUP(C173,brand_rename,2,FALSE)=0,C173,VLOOKUP(C173,brand_rename,2,FALSE)),LEN(IF(VLOOKUP(C173,brand_rename,2,FALSE)=0,C173,VLOOKUP(C173,brand_rename,2,FALSE)))-6)</f>
        <v>ANC</v>
      </c>
      <c r="P173" t="str">
        <f>IF(VLOOKUP(D173,location_rename,2,FALSE)=0,D173,VLOOKUP(D173,location_rename,2,FALSE))</f>
        <v>Static Field Level Home Plate</v>
      </c>
      <c r="Q173">
        <f>IF($L173=0,0,G173)</f>
        <v>37</v>
      </c>
      <c r="R173">
        <f>IF($L173=0,0,H173)</f>
        <v>88</v>
      </c>
      <c r="S173" s="1">
        <f>R173*L173</f>
        <v>9569.8826666666682</v>
      </c>
      <c r="T173" s="1">
        <f>S173*(K173/100)</f>
        <v>1488.1917537471209</v>
      </c>
      <c r="U173" t="str">
        <f t="shared" si="4"/>
        <v>ANCStatic Field Level Home Plate</v>
      </c>
      <c r="V173" t="str">
        <f t="shared" si="5"/>
        <v>04-14 Cincinnati Reds @ Washington NationalsANCStatic Field Level Home Plate</v>
      </c>
      <c r="W173" t="str">
        <f>CONCATENATE(M173,O173)</f>
        <v>Regular SeasonANC</v>
      </c>
      <c r="X173" t="str">
        <f>CONCATENATE(M173,P173)</f>
        <v>Regular SeasonStatic Field Level Home Plate</v>
      </c>
      <c r="Y173" t="str">
        <f>CONCATENATE(M173,O173,P173)</f>
        <v>Regular SeasonANCStatic Field Level Home Plate</v>
      </c>
    </row>
    <row r="174" spans="1:25" x14ac:dyDescent="0.25">
      <c r="A174" s="3">
        <v>338644</v>
      </c>
      <c r="B174" t="s">
        <v>183</v>
      </c>
      <c r="C174" t="s">
        <v>70</v>
      </c>
      <c r="D174" t="s">
        <v>2</v>
      </c>
      <c r="E174" t="s">
        <v>1</v>
      </c>
      <c r="F174" s="5">
        <v>41013</v>
      </c>
      <c r="G174">
        <v>11</v>
      </c>
      <c r="H174">
        <v>62</v>
      </c>
      <c r="I174" s="1">
        <v>6742.5</v>
      </c>
      <c r="J174" s="1">
        <v>1714.51</v>
      </c>
      <c r="K174">
        <v>25.428401928068201</v>
      </c>
      <c r="L174" s="4">
        <f>VLOOKUP(N174,rates,VLOOKUP(CONCATENATE('[1]Exposure Report'!$B$11,'[1]Exposure Report'!$B$13),rate_lookup_table,4,FALSE),FALSE)</f>
        <v>108.74866666666668</v>
      </c>
      <c r="M174" t="s">
        <v>0</v>
      </c>
      <c r="N174" t="str">
        <f>IF(VLOOKUP(B174,title_rename,2,FALSE)=0,B174,VLOOKUP(B174,title_rename,2,FALSE))</f>
        <v>04-14 Cincinnati Reds @ Washington Nationals</v>
      </c>
      <c r="O174" s="3" t="str">
        <f>LEFT(IF(VLOOKUP(C174,brand_rename,2,FALSE)=0,C174,VLOOKUP(C174,brand_rename,2,FALSE)),LEN(IF(VLOOKUP(C174,brand_rename,2,FALSE)=0,C174,VLOOKUP(C174,brand_rename,2,FALSE)))-6)</f>
        <v>Capital One</v>
      </c>
      <c r="P174" t="str">
        <f>IF(VLOOKUP(D174,location_rename,2,FALSE)=0,D174,VLOOKUP(D174,location_rename,2,FALSE))</f>
        <v>Rotational Field Level Home Plate</v>
      </c>
      <c r="Q174">
        <f>IF($L174=0,0,G174)</f>
        <v>11</v>
      </c>
      <c r="R174">
        <f>IF($L174=0,0,H174)</f>
        <v>62</v>
      </c>
      <c r="S174" s="1">
        <f>R174*L174</f>
        <v>6742.4173333333338</v>
      </c>
      <c r="T174" s="1">
        <f>S174*(K174/100)</f>
        <v>1714.4889791877381</v>
      </c>
      <c r="U174" t="str">
        <f t="shared" si="4"/>
        <v>Capital OneRotational Field Level Home Plate</v>
      </c>
      <c r="V174" t="str">
        <f t="shared" si="5"/>
        <v>04-14 Cincinnati Reds @ Washington NationalsCapital OneRotational Field Level Home Plate</v>
      </c>
      <c r="W174" t="str">
        <f>CONCATENATE(M174,O174)</f>
        <v>Regular SeasonCapital One</v>
      </c>
      <c r="X174" t="str">
        <f>CONCATENATE(M174,P174)</f>
        <v>Regular SeasonRotational Field Level Home Plate</v>
      </c>
      <c r="Y174" t="str">
        <f>CONCATENATE(M174,O174,P174)</f>
        <v>Regular SeasonCapital OneRotational Field Level Home Plate</v>
      </c>
    </row>
    <row r="175" spans="1:25" x14ac:dyDescent="0.25">
      <c r="A175" s="3">
        <v>338644</v>
      </c>
      <c r="B175" t="s">
        <v>183</v>
      </c>
      <c r="C175" t="s">
        <v>69</v>
      </c>
      <c r="D175" t="s">
        <v>17</v>
      </c>
      <c r="E175" t="s">
        <v>1</v>
      </c>
      <c r="F175" s="5">
        <v>41013</v>
      </c>
      <c r="G175">
        <v>1</v>
      </c>
      <c r="H175">
        <v>1</v>
      </c>
      <c r="I175" s="1">
        <v>108.75</v>
      </c>
      <c r="J175" s="1">
        <v>36.369999999999997</v>
      </c>
      <c r="K175">
        <v>33.443678160919497</v>
      </c>
      <c r="L175" s="4">
        <f>VLOOKUP(N175,rates,VLOOKUP(CONCATENATE('[1]Exposure Report'!$B$11,'[1]Exposure Report'!$B$13),rate_lookup_table,4,FALSE),FALSE)</f>
        <v>108.74866666666668</v>
      </c>
      <c r="M175" t="s">
        <v>0</v>
      </c>
      <c r="N175" t="str">
        <f>IF(VLOOKUP(B175,title_rename,2,FALSE)=0,B175,VLOOKUP(B175,title_rename,2,FALSE))</f>
        <v>04-14 Cincinnati Reds @ Washington Nationals</v>
      </c>
      <c r="O175" s="3" t="str">
        <f>LEFT(IF(VLOOKUP(C175,brand_rename,2,FALSE)=0,C175,VLOOKUP(C175,brand_rename,2,FALSE)),LEN(IF(VLOOKUP(C175,brand_rename,2,FALSE)=0,C175,VLOOKUP(C175,brand_rename,2,FALSE)))-6)</f>
        <v>CareFirst BlueCross BlueShield</v>
      </c>
      <c r="P175" t="str">
        <f>IF(VLOOKUP(D175,location_rename,2,FALSE)=0,D175,VLOOKUP(D175,location_rename,2,FALSE))</f>
        <v>LED Upper Tiered</v>
      </c>
      <c r="Q175">
        <f>IF($L175=0,0,G175)</f>
        <v>1</v>
      </c>
      <c r="R175">
        <f>IF($L175=0,0,H175)</f>
        <v>1</v>
      </c>
      <c r="S175" s="1">
        <f>R175*L175</f>
        <v>108.74866666666668</v>
      </c>
      <c r="T175" s="1">
        <f>S175*(K175/100)</f>
        <v>36.369554084291146</v>
      </c>
      <c r="U175" t="str">
        <f t="shared" si="4"/>
        <v>CareFirst BlueCross BlueShieldLED Upper Tiered</v>
      </c>
      <c r="V175" t="str">
        <f t="shared" si="5"/>
        <v>04-14 Cincinnati Reds @ Washington NationalsCareFirst BlueCross BlueShieldLED Upper Tiered</v>
      </c>
      <c r="W175" t="str">
        <f>CONCATENATE(M175,O175)</f>
        <v>Regular SeasonCareFirst BlueCross BlueShield</v>
      </c>
      <c r="X175" t="str">
        <f>CONCATENATE(M175,P175)</f>
        <v>Regular SeasonLED Upper Tiered</v>
      </c>
      <c r="Y175" t="str">
        <f>CONCATENATE(M175,O175,P175)</f>
        <v>Regular SeasonCareFirst BlueCross BlueShieldLED Upper Tiered</v>
      </c>
    </row>
    <row r="176" spans="1:25" x14ac:dyDescent="0.25">
      <c r="A176" s="3">
        <v>338644</v>
      </c>
      <c r="B176" t="s">
        <v>183</v>
      </c>
      <c r="C176" t="s">
        <v>68</v>
      </c>
      <c r="D176" t="s">
        <v>11</v>
      </c>
      <c r="E176" t="s">
        <v>1</v>
      </c>
      <c r="F176" s="5">
        <v>41013</v>
      </c>
      <c r="G176">
        <v>4</v>
      </c>
      <c r="H176">
        <v>7</v>
      </c>
      <c r="I176" s="1">
        <v>761.25</v>
      </c>
      <c r="J176" s="1">
        <v>181.6</v>
      </c>
      <c r="K176">
        <v>23.855500821018001</v>
      </c>
      <c r="L176" s="4">
        <f>VLOOKUP(N176,rates,VLOOKUP(CONCATENATE('[1]Exposure Report'!$B$11,'[1]Exposure Report'!$B$13),rate_lookup_table,4,FALSE),FALSE)</f>
        <v>108.74866666666668</v>
      </c>
      <c r="M176" t="s">
        <v>0</v>
      </c>
      <c r="N176" t="str">
        <f>IF(VLOOKUP(B176,title_rename,2,FALSE)=0,B176,VLOOKUP(B176,title_rename,2,FALSE))</f>
        <v>04-14 Cincinnati Reds @ Washington Nationals</v>
      </c>
      <c r="O176" s="3" t="str">
        <f>LEFT(IF(VLOOKUP(C176,brand_rename,2,FALSE)=0,C176,VLOOKUP(C176,brand_rename,2,FALSE)),LEN(IF(VLOOKUP(C176,brand_rename,2,FALSE)=0,C176,VLOOKUP(C176,brand_rename,2,FALSE)))-6)</f>
        <v>Charity - Washington Nationals Dream Foundation</v>
      </c>
      <c r="P176" t="str">
        <f>IF(VLOOKUP(D176,location_rename,2,FALSE)=0,D176,VLOOKUP(D176,location_rename,2,FALSE))</f>
        <v>Static Outfield Wall</v>
      </c>
      <c r="Q176">
        <f>IF($L176=0,0,G176)</f>
        <v>4</v>
      </c>
      <c r="R176">
        <f>IF($L176=0,0,H176)</f>
        <v>7</v>
      </c>
      <c r="S176" s="1">
        <f>R176*L176</f>
        <v>761.24066666666681</v>
      </c>
      <c r="T176" s="1">
        <f>S176*(K176/100)</f>
        <v>181.59777348658963</v>
      </c>
      <c r="U176" t="str">
        <f t="shared" si="4"/>
        <v>Charity - Washington Nationals Dream FoundationStatic Outfield Wall</v>
      </c>
      <c r="V176" t="str">
        <f t="shared" si="5"/>
        <v>04-14 Cincinnati Reds @ Washington NationalsCharity - Washington Nationals Dream FoundationStatic Outfield Wall</v>
      </c>
      <c r="W176" t="str">
        <f>CONCATENATE(M176,O176)</f>
        <v>Regular SeasonCharity - Washington Nationals Dream Foundation</v>
      </c>
      <c r="X176" t="str">
        <f>CONCATENATE(M176,P176)</f>
        <v>Regular SeasonStatic Outfield Wall</v>
      </c>
      <c r="Y176" t="str">
        <f>CONCATENATE(M176,O176,P176)</f>
        <v>Regular SeasonCharity - Washington Nationals Dream FoundationStatic Outfield Wall</v>
      </c>
    </row>
    <row r="177" spans="1:25" x14ac:dyDescent="0.25">
      <c r="A177" s="3">
        <v>338644</v>
      </c>
      <c r="B177" t="s">
        <v>183</v>
      </c>
      <c r="C177" t="s">
        <v>68</v>
      </c>
      <c r="D177" t="s">
        <v>71</v>
      </c>
      <c r="E177" t="s">
        <v>1</v>
      </c>
      <c r="F177" s="5">
        <v>41013</v>
      </c>
      <c r="G177">
        <v>1</v>
      </c>
      <c r="H177">
        <v>3</v>
      </c>
      <c r="I177" s="1">
        <v>326.25</v>
      </c>
      <c r="J177" s="1">
        <v>79.8</v>
      </c>
      <c r="K177">
        <v>24.459770114942501</v>
      </c>
      <c r="L177" s="4">
        <f>VLOOKUP(N177,rates,VLOOKUP(CONCATENATE('[1]Exposure Report'!$B$11,'[1]Exposure Report'!$B$13),rate_lookup_table,4,FALSE),FALSE)</f>
        <v>108.74866666666668</v>
      </c>
      <c r="M177" t="s">
        <v>0</v>
      </c>
      <c r="N177" t="str">
        <f>IF(VLOOKUP(B177,title_rename,2,FALSE)=0,B177,VLOOKUP(B177,title_rename,2,FALSE))</f>
        <v>04-14 Cincinnati Reds @ Washington Nationals</v>
      </c>
      <c r="O177" s="3" t="str">
        <f>LEFT(IF(VLOOKUP(C177,brand_rename,2,FALSE)=0,C177,VLOOKUP(C177,brand_rename,2,FALSE)),LEN(IF(VLOOKUP(C177,brand_rename,2,FALSE)=0,C177,VLOOKUP(C177,brand_rename,2,FALSE)))-6)</f>
        <v>Charity - Washington Nationals Dream Foundation</v>
      </c>
      <c r="P177" t="str">
        <f>IF(VLOOKUP(D177,location_rename,2,FALSE)=0,D177,VLOOKUP(D177,location_rename,2,FALSE))</f>
        <v>Static Upper Tiered</v>
      </c>
      <c r="Q177">
        <f>IF($L177=0,0,G177)</f>
        <v>1</v>
      </c>
      <c r="R177">
        <f>IF($L177=0,0,H177)</f>
        <v>3</v>
      </c>
      <c r="S177" s="1">
        <f>R177*L177</f>
        <v>326.24600000000004</v>
      </c>
      <c r="T177" s="1">
        <f>S177*(K177/100)</f>
        <v>79.799021609195322</v>
      </c>
      <c r="U177" t="str">
        <f t="shared" si="4"/>
        <v>Charity - Washington Nationals Dream FoundationStatic Upper Tiered</v>
      </c>
      <c r="V177" t="str">
        <f t="shared" si="5"/>
        <v>04-14 Cincinnati Reds @ Washington NationalsCharity - Washington Nationals Dream FoundationStatic Upper Tiered</v>
      </c>
      <c r="W177" t="str">
        <f>CONCATENATE(M177,O177)</f>
        <v>Regular SeasonCharity - Washington Nationals Dream Foundation</v>
      </c>
      <c r="X177" t="str">
        <f>CONCATENATE(M177,P177)</f>
        <v>Regular SeasonStatic Upper Tiered</v>
      </c>
      <c r="Y177" t="str">
        <f>CONCATENATE(M177,O177,P177)</f>
        <v>Regular SeasonCharity - Washington Nationals Dream FoundationStatic Upper Tiered</v>
      </c>
    </row>
    <row r="178" spans="1:25" x14ac:dyDescent="0.25">
      <c r="A178" s="3">
        <v>338644</v>
      </c>
      <c r="B178" t="s">
        <v>183</v>
      </c>
      <c r="C178" t="s">
        <v>174</v>
      </c>
      <c r="D178" t="s">
        <v>19</v>
      </c>
      <c r="E178" t="s">
        <v>1</v>
      </c>
      <c r="F178" s="5">
        <v>41013</v>
      </c>
      <c r="G178">
        <v>1</v>
      </c>
      <c r="H178">
        <v>1</v>
      </c>
      <c r="I178" s="1">
        <v>108.75</v>
      </c>
      <c r="J178" s="1">
        <v>22.12</v>
      </c>
      <c r="K178">
        <v>20.340229885057401</v>
      </c>
      <c r="L178" s="4">
        <f>VLOOKUP(N178,rates,VLOOKUP(CONCATENATE('[1]Exposure Report'!$B$11,'[1]Exposure Report'!$B$13),rate_lookup_table,4,FALSE),FALSE)</f>
        <v>108.74866666666668</v>
      </c>
      <c r="M178" t="s">
        <v>0</v>
      </c>
      <c r="N178" t="str">
        <f>IF(VLOOKUP(B178,title_rename,2,FALSE)=0,B178,VLOOKUP(B178,title_rename,2,FALSE))</f>
        <v>04-14 Cincinnati Reds @ Washington Nationals</v>
      </c>
      <c r="O178" s="3" t="str">
        <f>LEFT(IF(VLOOKUP(C178,brand_rename,2,FALSE)=0,C178,VLOOKUP(C178,brand_rename,2,FALSE)),LEN(IF(VLOOKUP(C178,brand_rename,2,FALSE)=0,C178,VLOOKUP(C178,brand_rename,2,FALSE)))-6)</f>
        <v>Chevrolet</v>
      </c>
      <c r="P178" t="str">
        <f>IF(VLOOKUP(D178,location_rename,2,FALSE)=0,D178,VLOOKUP(D178,location_rename,2,FALSE))</f>
        <v>LED Outfield Wall</v>
      </c>
      <c r="Q178">
        <f>IF($L178=0,0,G178)</f>
        <v>1</v>
      </c>
      <c r="R178">
        <f>IF($L178=0,0,H178)</f>
        <v>1</v>
      </c>
      <c r="S178" s="1">
        <f>R178*L178</f>
        <v>108.74866666666668</v>
      </c>
      <c r="T178" s="1">
        <f>S178*(K178/100)</f>
        <v>22.11972879693479</v>
      </c>
      <c r="U178" t="str">
        <f t="shared" si="4"/>
        <v>ChevroletLED Outfield Wall</v>
      </c>
      <c r="V178" t="str">
        <f t="shared" si="5"/>
        <v>04-14 Cincinnati Reds @ Washington NationalsChevroletLED Outfield Wall</v>
      </c>
      <c r="W178" t="str">
        <f>CONCATENATE(M178,O178)</f>
        <v>Regular SeasonChevrolet</v>
      </c>
      <c r="X178" t="str">
        <f>CONCATENATE(M178,P178)</f>
        <v>Regular SeasonLED Outfield Wall</v>
      </c>
      <c r="Y178" t="str">
        <f>CONCATENATE(M178,O178,P178)</f>
        <v>Regular SeasonChevroletLED Outfield Wall</v>
      </c>
    </row>
    <row r="179" spans="1:25" x14ac:dyDescent="0.25">
      <c r="A179" s="3">
        <v>338644</v>
      </c>
      <c r="B179" t="s">
        <v>183</v>
      </c>
      <c r="C179" t="s">
        <v>67</v>
      </c>
      <c r="D179" t="s">
        <v>2</v>
      </c>
      <c r="E179" t="s">
        <v>1</v>
      </c>
      <c r="F179" s="5">
        <v>41013</v>
      </c>
      <c r="G179">
        <v>30</v>
      </c>
      <c r="H179">
        <v>276</v>
      </c>
      <c r="I179" s="1">
        <v>30015</v>
      </c>
      <c r="J179" s="1">
        <v>7252.95</v>
      </c>
      <c r="K179">
        <v>24.164417791104398</v>
      </c>
      <c r="L179" s="4">
        <f>VLOOKUP(N179,rates,VLOOKUP(CONCATENATE('[1]Exposure Report'!$B$11,'[1]Exposure Report'!$B$13),rate_lookup_table,4,FALSE),FALSE)</f>
        <v>108.74866666666668</v>
      </c>
      <c r="M179" t="s">
        <v>0</v>
      </c>
      <c r="N179" t="str">
        <f>IF(VLOOKUP(B179,title_rename,2,FALSE)=0,B179,VLOOKUP(B179,title_rename,2,FALSE))</f>
        <v>04-14 Cincinnati Reds @ Washington Nationals</v>
      </c>
      <c r="O179" s="3" t="str">
        <f>LEFT(IF(VLOOKUP(C179,brand_rename,2,FALSE)=0,C179,VLOOKUP(C179,brand_rename,2,FALSE)),LEN(IF(VLOOKUP(C179,brand_rename,2,FALSE)=0,C179,VLOOKUP(C179,brand_rename,2,FALSE)))-6)</f>
        <v>Cholula Hot Sauce</v>
      </c>
      <c r="P179" t="str">
        <f>IF(VLOOKUP(D179,location_rename,2,FALSE)=0,D179,VLOOKUP(D179,location_rename,2,FALSE))</f>
        <v>Rotational Field Level Home Plate</v>
      </c>
      <c r="Q179">
        <f>IF($L179=0,0,G179)</f>
        <v>30</v>
      </c>
      <c r="R179">
        <f>IF($L179=0,0,H179)</f>
        <v>276</v>
      </c>
      <c r="S179" s="1">
        <f>R179*L179</f>
        <v>30014.632000000005</v>
      </c>
      <c r="T179" s="1">
        <f>S179*(K179/100)</f>
        <v>7252.8610749425152</v>
      </c>
      <c r="U179" t="str">
        <f t="shared" si="4"/>
        <v>Cholula Hot SauceRotational Field Level Home Plate</v>
      </c>
      <c r="V179" t="str">
        <f t="shared" si="5"/>
        <v>04-14 Cincinnati Reds @ Washington NationalsCholula Hot SauceRotational Field Level Home Plate</v>
      </c>
      <c r="W179" t="str">
        <f>CONCATENATE(M179,O179)</f>
        <v>Regular SeasonCholula Hot Sauce</v>
      </c>
      <c r="X179" t="str">
        <f>CONCATENATE(M179,P179)</f>
        <v>Regular SeasonRotational Field Level Home Plate</v>
      </c>
      <c r="Y179" t="str">
        <f>CONCATENATE(M179,O179,P179)</f>
        <v>Regular SeasonCholula Hot SauceRotational Field Level Home Plate</v>
      </c>
    </row>
    <row r="180" spans="1:25" x14ac:dyDescent="0.25">
      <c r="A180" s="3">
        <v>338644</v>
      </c>
      <c r="B180" t="s">
        <v>183</v>
      </c>
      <c r="C180" t="s">
        <v>65</v>
      </c>
      <c r="D180" t="s">
        <v>19</v>
      </c>
      <c r="E180" t="s">
        <v>1</v>
      </c>
      <c r="F180" s="5">
        <v>41013</v>
      </c>
      <c r="G180">
        <v>3</v>
      </c>
      <c r="H180">
        <v>8</v>
      </c>
      <c r="I180" s="1">
        <v>870</v>
      </c>
      <c r="J180" s="1">
        <v>320.42</v>
      </c>
      <c r="K180">
        <v>36.829885057471202</v>
      </c>
      <c r="L180" s="4">
        <f>VLOOKUP(N180,rates,VLOOKUP(CONCATENATE('[1]Exposure Report'!$B$11,'[1]Exposure Report'!$B$13),rate_lookup_table,4,FALSE),FALSE)</f>
        <v>108.74866666666668</v>
      </c>
      <c r="M180" t="s">
        <v>0</v>
      </c>
      <c r="N180" t="str">
        <f>IF(VLOOKUP(B180,title_rename,2,FALSE)=0,B180,VLOOKUP(B180,title_rename,2,FALSE))</f>
        <v>04-14 Cincinnati Reds @ Washington Nationals</v>
      </c>
      <c r="O180" s="3" t="str">
        <f>LEFT(IF(VLOOKUP(C180,brand_rename,2,FALSE)=0,C180,VLOOKUP(C180,brand_rename,2,FALSE)),LEN(IF(VLOOKUP(C180,brand_rename,2,FALSE)=0,C180,VLOOKUP(C180,brand_rename,2,FALSE)))-6)</f>
        <v>Coca-Cola</v>
      </c>
      <c r="P180" t="str">
        <f>IF(VLOOKUP(D180,location_rename,2,FALSE)=0,D180,VLOOKUP(D180,location_rename,2,FALSE))</f>
        <v>LED Outfield Wall</v>
      </c>
      <c r="Q180">
        <f>IF($L180=0,0,G180)</f>
        <v>3</v>
      </c>
      <c r="R180">
        <f>IF($L180=0,0,H180)</f>
        <v>8</v>
      </c>
      <c r="S180" s="1">
        <f>R180*L180</f>
        <v>869.98933333333343</v>
      </c>
      <c r="T180" s="1">
        <f>S180*(K180/100)</f>
        <v>320.41607147892671</v>
      </c>
      <c r="U180" t="str">
        <f t="shared" si="4"/>
        <v>Coca-ColaLED Outfield Wall</v>
      </c>
      <c r="V180" t="str">
        <f t="shared" si="5"/>
        <v>04-14 Cincinnati Reds @ Washington NationalsCoca-ColaLED Outfield Wall</v>
      </c>
      <c r="W180" t="str">
        <f>CONCATENATE(M180,O180)</f>
        <v>Regular SeasonCoca-Cola</v>
      </c>
      <c r="X180" t="str">
        <f>CONCATENATE(M180,P180)</f>
        <v>Regular SeasonLED Outfield Wall</v>
      </c>
      <c r="Y180" t="str">
        <f>CONCATENATE(M180,O180,P180)</f>
        <v>Regular SeasonCoca-ColaLED Outfield Wall</v>
      </c>
    </row>
    <row r="181" spans="1:25" x14ac:dyDescent="0.25">
      <c r="A181" s="3">
        <v>338644</v>
      </c>
      <c r="B181" t="s">
        <v>183</v>
      </c>
      <c r="C181" t="s">
        <v>65</v>
      </c>
      <c r="D181" t="s">
        <v>17</v>
      </c>
      <c r="E181" t="s">
        <v>1</v>
      </c>
      <c r="F181" s="5">
        <v>41013</v>
      </c>
      <c r="G181">
        <v>3</v>
      </c>
      <c r="H181">
        <v>8</v>
      </c>
      <c r="I181" s="1">
        <v>870</v>
      </c>
      <c r="J181" s="1">
        <v>280.70999999999998</v>
      </c>
      <c r="K181">
        <v>32.2655172413793</v>
      </c>
      <c r="L181" s="4">
        <f>VLOOKUP(N181,rates,VLOOKUP(CONCATENATE('[1]Exposure Report'!$B$11,'[1]Exposure Report'!$B$13),rate_lookup_table,4,FALSE),FALSE)</f>
        <v>108.74866666666668</v>
      </c>
      <c r="M181" t="s">
        <v>0</v>
      </c>
      <c r="N181" t="str">
        <f>IF(VLOOKUP(B181,title_rename,2,FALSE)=0,B181,VLOOKUP(B181,title_rename,2,FALSE))</f>
        <v>04-14 Cincinnati Reds @ Washington Nationals</v>
      </c>
      <c r="O181" s="3" t="str">
        <f>LEFT(IF(VLOOKUP(C181,brand_rename,2,FALSE)=0,C181,VLOOKUP(C181,brand_rename,2,FALSE)),LEN(IF(VLOOKUP(C181,brand_rename,2,FALSE)=0,C181,VLOOKUP(C181,brand_rename,2,FALSE)))-6)</f>
        <v>Coca-Cola</v>
      </c>
      <c r="P181" t="str">
        <f>IF(VLOOKUP(D181,location_rename,2,FALSE)=0,D181,VLOOKUP(D181,location_rename,2,FALSE))</f>
        <v>LED Upper Tiered</v>
      </c>
      <c r="Q181">
        <f>IF($L181=0,0,G181)</f>
        <v>3</v>
      </c>
      <c r="R181">
        <f>IF($L181=0,0,H181)</f>
        <v>8</v>
      </c>
      <c r="S181" s="1">
        <f>R181*L181</f>
        <v>869.98933333333343</v>
      </c>
      <c r="T181" s="1">
        <f>S181*(K181/100)</f>
        <v>280.7065583448275</v>
      </c>
      <c r="U181" t="str">
        <f t="shared" si="4"/>
        <v>Coca-ColaLED Upper Tiered</v>
      </c>
      <c r="V181" t="str">
        <f t="shared" si="5"/>
        <v>04-14 Cincinnati Reds @ Washington NationalsCoca-ColaLED Upper Tiered</v>
      </c>
      <c r="W181" t="str">
        <f>CONCATENATE(M181,O181)</f>
        <v>Regular SeasonCoca-Cola</v>
      </c>
      <c r="X181" t="str">
        <f>CONCATENATE(M181,P181)</f>
        <v>Regular SeasonLED Upper Tiered</v>
      </c>
      <c r="Y181" t="str">
        <f>CONCATENATE(M181,O181,P181)</f>
        <v>Regular SeasonCoca-ColaLED Upper Tiered</v>
      </c>
    </row>
    <row r="182" spans="1:25" x14ac:dyDescent="0.25">
      <c r="A182" s="3">
        <v>338644</v>
      </c>
      <c r="B182" t="s">
        <v>183</v>
      </c>
      <c r="C182" t="s">
        <v>65</v>
      </c>
      <c r="D182" t="s">
        <v>9</v>
      </c>
      <c r="E182" t="s">
        <v>1</v>
      </c>
      <c r="F182" s="5">
        <v>41013</v>
      </c>
      <c r="G182">
        <v>35</v>
      </c>
      <c r="H182">
        <v>170</v>
      </c>
      <c r="I182" s="1">
        <v>18487.5</v>
      </c>
      <c r="J182" s="1">
        <v>2288.33</v>
      </c>
      <c r="K182">
        <v>12.377714672075699</v>
      </c>
      <c r="L182" s="4">
        <f>VLOOKUP(N182,rates,VLOOKUP(CONCATENATE('[1]Exposure Report'!$B$11,'[1]Exposure Report'!$B$13),rate_lookup_table,4,FALSE),FALSE)</f>
        <v>108.74866666666668</v>
      </c>
      <c r="M182" t="s">
        <v>0</v>
      </c>
      <c r="N182" t="str">
        <f>IF(VLOOKUP(B182,title_rename,2,FALSE)=0,B182,VLOOKUP(B182,title_rename,2,FALSE))</f>
        <v>04-14 Cincinnati Reds @ Washington Nationals</v>
      </c>
      <c r="O182" s="3" t="str">
        <f>LEFT(IF(VLOOKUP(C182,brand_rename,2,FALSE)=0,C182,VLOOKUP(C182,brand_rename,2,FALSE)),LEN(IF(VLOOKUP(C182,brand_rename,2,FALSE)=0,C182,VLOOKUP(C182,brand_rename,2,FALSE)))-6)</f>
        <v>Coca-Cola</v>
      </c>
      <c r="P182" t="str">
        <f>IF(VLOOKUP(D182,location_rename,2,FALSE)=0,D182,VLOOKUP(D182,location_rename,2,FALSE))</f>
        <v>Static Upper Billboard</v>
      </c>
      <c r="Q182">
        <f>IF($L182=0,0,G182)</f>
        <v>35</v>
      </c>
      <c r="R182">
        <f>IF($L182=0,0,H182)</f>
        <v>170</v>
      </c>
      <c r="S182" s="1">
        <f>R182*L182</f>
        <v>18487.273333333334</v>
      </c>
      <c r="T182" s="1">
        <f>S182*(K182/100)</f>
        <v>2288.3019438467381</v>
      </c>
      <c r="U182" t="str">
        <f t="shared" si="4"/>
        <v>Coca-ColaStatic Upper Billboard</v>
      </c>
      <c r="V182" t="str">
        <f t="shared" si="5"/>
        <v>04-14 Cincinnati Reds @ Washington NationalsCoca-ColaStatic Upper Billboard</v>
      </c>
      <c r="W182" t="str">
        <f>CONCATENATE(M182,O182)</f>
        <v>Regular SeasonCoca-Cola</v>
      </c>
      <c r="X182" t="str">
        <f>CONCATENATE(M182,P182)</f>
        <v>Regular SeasonStatic Upper Billboard</v>
      </c>
      <c r="Y182" t="str">
        <f>CONCATENATE(M182,O182,P182)</f>
        <v>Regular SeasonCoca-ColaStatic Upper Billboard</v>
      </c>
    </row>
    <row r="183" spans="1:25" x14ac:dyDescent="0.25">
      <c r="A183" s="3">
        <v>338644</v>
      </c>
      <c r="B183" t="s">
        <v>183</v>
      </c>
      <c r="C183" t="s">
        <v>61</v>
      </c>
      <c r="D183" t="s">
        <v>2</v>
      </c>
      <c r="E183" t="s">
        <v>1</v>
      </c>
      <c r="F183" s="5">
        <v>41013</v>
      </c>
      <c r="G183">
        <v>14</v>
      </c>
      <c r="H183">
        <v>88</v>
      </c>
      <c r="I183" s="1">
        <v>9570</v>
      </c>
      <c r="J183" s="1">
        <v>2474.9899999999998</v>
      </c>
      <c r="K183">
        <v>25.8619644723092</v>
      </c>
      <c r="L183" s="4">
        <f>VLOOKUP(N183,rates,VLOOKUP(CONCATENATE('[1]Exposure Report'!$B$11,'[1]Exposure Report'!$B$13),rate_lookup_table,4,FALSE),FALSE)</f>
        <v>108.74866666666668</v>
      </c>
      <c r="M183" t="s">
        <v>0</v>
      </c>
      <c r="N183" t="str">
        <f>IF(VLOOKUP(B183,title_rename,2,FALSE)=0,B183,VLOOKUP(B183,title_rename,2,FALSE))</f>
        <v>04-14 Cincinnati Reds @ Washington Nationals</v>
      </c>
      <c r="O183" s="3" t="str">
        <f>LEFT(IF(VLOOKUP(C183,brand_rename,2,FALSE)=0,C183,VLOOKUP(C183,brand_rename,2,FALSE)),LEN(IF(VLOOKUP(C183,brand_rename,2,FALSE)=0,C183,VLOOKUP(C183,brand_rename,2,FALSE)))-6)</f>
        <v>Exxonmobil</v>
      </c>
      <c r="P183" t="str">
        <f>IF(VLOOKUP(D183,location_rename,2,FALSE)=0,D183,VLOOKUP(D183,location_rename,2,FALSE))</f>
        <v>Rotational Field Level Home Plate</v>
      </c>
      <c r="Q183">
        <f>IF($L183=0,0,G183)</f>
        <v>14</v>
      </c>
      <c r="R183">
        <f>IF($L183=0,0,H183)</f>
        <v>88</v>
      </c>
      <c r="S183" s="1">
        <f>R183*L183</f>
        <v>9569.8826666666682</v>
      </c>
      <c r="T183" s="1">
        <f>S183*(K183/100)</f>
        <v>2474.9596552950102</v>
      </c>
      <c r="U183" t="str">
        <f t="shared" si="4"/>
        <v>ExxonmobilRotational Field Level Home Plate</v>
      </c>
      <c r="V183" t="str">
        <f t="shared" si="5"/>
        <v>04-14 Cincinnati Reds @ Washington NationalsExxonmobilRotational Field Level Home Plate</v>
      </c>
      <c r="W183" t="str">
        <f>CONCATENATE(M183,O183)</f>
        <v>Regular SeasonExxonmobil</v>
      </c>
      <c r="X183" t="str">
        <f>CONCATENATE(M183,P183)</f>
        <v>Regular SeasonRotational Field Level Home Plate</v>
      </c>
      <c r="Y183" t="str">
        <f>CONCATENATE(M183,O183,P183)</f>
        <v>Regular SeasonExxonmobilRotational Field Level Home Plate</v>
      </c>
    </row>
    <row r="184" spans="1:25" x14ac:dyDescent="0.25">
      <c r="A184" s="3">
        <v>338644</v>
      </c>
      <c r="B184" t="s">
        <v>183</v>
      </c>
      <c r="C184" t="s">
        <v>61</v>
      </c>
      <c r="D184" t="s">
        <v>11</v>
      </c>
      <c r="E184" t="s">
        <v>1</v>
      </c>
      <c r="F184" s="5">
        <v>41013</v>
      </c>
      <c r="G184">
        <v>9</v>
      </c>
      <c r="H184">
        <v>15</v>
      </c>
      <c r="I184" s="1">
        <v>1631.25</v>
      </c>
      <c r="J184" s="1">
        <v>325.58999999999997</v>
      </c>
      <c r="K184">
        <v>19.959540229885</v>
      </c>
      <c r="L184" s="4">
        <f>VLOOKUP(N184,rates,VLOOKUP(CONCATENATE('[1]Exposure Report'!$B$11,'[1]Exposure Report'!$B$13),rate_lookup_table,4,FALSE),FALSE)</f>
        <v>108.74866666666668</v>
      </c>
      <c r="M184" t="s">
        <v>0</v>
      </c>
      <c r="N184" t="str">
        <f>IF(VLOOKUP(B184,title_rename,2,FALSE)=0,B184,VLOOKUP(B184,title_rename,2,FALSE))</f>
        <v>04-14 Cincinnati Reds @ Washington Nationals</v>
      </c>
      <c r="O184" s="3" t="str">
        <f>LEFT(IF(VLOOKUP(C184,brand_rename,2,FALSE)=0,C184,VLOOKUP(C184,brand_rename,2,FALSE)),LEN(IF(VLOOKUP(C184,brand_rename,2,FALSE)=0,C184,VLOOKUP(C184,brand_rename,2,FALSE)))-6)</f>
        <v>Exxonmobil</v>
      </c>
      <c r="P184" t="str">
        <f>IF(VLOOKUP(D184,location_rename,2,FALSE)=0,D184,VLOOKUP(D184,location_rename,2,FALSE))</f>
        <v>Static Outfield Wall</v>
      </c>
      <c r="Q184">
        <f>IF($L184=0,0,G184)</f>
        <v>9</v>
      </c>
      <c r="R184">
        <f>IF($L184=0,0,H184)</f>
        <v>15</v>
      </c>
      <c r="S184" s="1">
        <f>R184*L184</f>
        <v>1631.2300000000002</v>
      </c>
      <c r="T184" s="1">
        <f>S184*(K184/100)</f>
        <v>325.58600809195315</v>
      </c>
      <c r="U184" t="str">
        <f t="shared" si="4"/>
        <v>ExxonmobilStatic Outfield Wall</v>
      </c>
      <c r="V184" t="str">
        <f t="shared" si="5"/>
        <v>04-14 Cincinnati Reds @ Washington NationalsExxonmobilStatic Outfield Wall</v>
      </c>
      <c r="W184" t="str">
        <f>CONCATENATE(M184,O184)</f>
        <v>Regular SeasonExxonmobil</v>
      </c>
      <c r="X184" t="str">
        <f>CONCATENATE(M184,P184)</f>
        <v>Regular SeasonStatic Outfield Wall</v>
      </c>
      <c r="Y184" t="str">
        <f>CONCATENATE(M184,O184,P184)</f>
        <v>Regular SeasonExxonmobilStatic Outfield Wall</v>
      </c>
    </row>
    <row r="185" spans="1:25" x14ac:dyDescent="0.25">
      <c r="A185" s="3">
        <v>338644</v>
      </c>
      <c r="B185" t="s">
        <v>183</v>
      </c>
      <c r="C185" t="s">
        <v>60</v>
      </c>
      <c r="D185" t="s">
        <v>34</v>
      </c>
      <c r="E185" t="s">
        <v>1</v>
      </c>
      <c r="F185" s="5">
        <v>41013</v>
      </c>
      <c r="G185">
        <v>3</v>
      </c>
      <c r="H185">
        <v>9</v>
      </c>
      <c r="I185" s="1">
        <v>978.75</v>
      </c>
      <c r="J185" s="1">
        <v>242.08</v>
      </c>
      <c r="K185">
        <v>24.7335887611749</v>
      </c>
      <c r="L185" s="4">
        <f>VLOOKUP(N185,rates,VLOOKUP(CONCATENATE('[1]Exposure Report'!$B$11,'[1]Exposure Report'!$B$13),rate_lookup_table,4,FALSE),FALSE)</f>
        <v>108.74866666666668</v>
      </c>
      <c r="M185" t="s">
        <v>0</v>
      </c>
      <c r="N185" t="str">
        <f>IF(VLOOKUP(B185,title_rename,2,FALSE)=0,B185,VLOOKUP(B185,title_rename,2,FALSE))</f>
        <v>04-14 Cincinnati Reds @ Washington Nationals</v>
      </c>
      <c r="O185" s="3" t="str">
        <f>LEFT(IF(VLOOKUP(C185,brand_rename,2,FALSE)=0,C185,VLOOKUP(C185,brand_rename,2,FALSE)),LEN(IF(VLOOKUP(C185,brand_rename,2,FALSE)=0,C185,VLOOKUP(C185,brand_rename,2,FALSE)))-6)</f>
        <v>Frito-Lay</v>
      </c>
      <c r="P185" t="str">
        <f>IF(VLOOKUP(D185,location_rename,2,FALSE)=0,D185,VLOOKUP(D185,location_rename,2,FALSE))</f>
        <v>General Merchandise</v>
      </c>
      <c r="Q185">
        <f>IF($L185=0,0,G185)</f>
        <v>3</v>
      </c>
      <c r="R185">
        <f>IF($L185=0,0,H185)</f>
        <v>9</v>
      </c>
      <c r="S185" s="1">
        <f>R185*L185</f>
        <v>978.73800000000006</v>
      </c>
      <c r="T185" s="1">
        <f>S185*(K185/100)</f>
        <v>242.07703196934798</v>
      </c>
      <c r="U185" t="str">
        <f t="shared" si="4"/>
        <v>Frito-LayGeneral Merchandise</v>
      </c>
      <c r="V185" t="str">
        <f t="shared" si="5"/>
        <v>04-14 Cincinnati Reds @ Washington NationalsFrito-LayGeneral Merchandise</v>
      </c>
      <c r="W185" t="str">
        <f>CONCATENATE(M185,O185)</f>
        <v>Regular SeasonFrito-Lay</v>
      </c>
      <c r="X185" t="str">
        <f>CONCATENATE(M185,P185)</f>
        <v>Regular SeasonGeneral Merchandise</v>
      </c>
      <c r="Y185" t="str">
        <f>CONCATENATE(M185,O185,P185)</f>
        <v>Regular SeasonFrito-LayGeneral Merchandise</v>
      </c>
    </row>
    <row r="186" spans="1:25" x14ac:dyDescent="0.25">
      <c r="A186" s="3">
        <v>338644</v>
      </c>
      <c r="B186" t="s">
        <v>183</v>
      </c>
      <c r="C186" t="s">
        <v>55</v>
      </c>
      <c r="D186" t="s">
        <v>59</v>
      </c>
      <c r="E186" t="s">
        <v>1</v>
      </c>
      <c r="F186" s="5">
        <v>41013</v>
      </c>
      <c r="G186">
        <v>3</v>
      </c>
      <c r="H186">
        <v>4</v>
      </c>
      <c r="I186" s="1">
        <v>435</v>
      </c>
      <c r="J186" s="1">
        <v>137.79</v>
      </c>
      <c r="K186">
        <v>31.6758620689655</v>
      </c>
      <c r="L186" s="4">
        <f>VLOOKUP(N186,rates,VLOOKUP(CONCATENATE('[1]Exposure Report'!$B$11,'[1]Exposure Report'!$B$13),rate_lookup_table,4,FALSE),FALSE)</f>
        <v>108.74866666666668</v>
      </c>
      <c r="M186" t="s">
        <v>0</v>
      </c>
      <c r="N186" t="str">
        <f>IF(VLOOKUP(B186,title_rename,2,FALSE)=0,B186,VLOOKUP(B186,title_rename,2,FALSE))</f>
        <v>04-14 Cincinnati Reds @ Washington Nationals</v>
      </c>
      <c r="O186" s="3" t="str">
        <f>LEFT(IF(VLOOKUP(C186,brand_rename,2,FALSE)=0,C186,VLOOKUP(C186,brand_rename,2,FALSE)),LEN(IF(VLOOKUP(C186,brand_rename,2,FALSE)=0,C186,VLOOKUP(C186,brand_rename,2,FALSE)))-6)</f>
        <v>Gatorade</v>
      </c>
      <c r="P186" t="str">
        <f>IF(VLOOKUP(D186,location_rename,2,FALSE)=0,D186,VLOOKUP(D186,location_rename,2,FALSE))</f>
        <v>Active Cup</v>
      </c>
      <c r="Q186">
        <f>IF($L186=0,0,G186)</f>
        <v>3</v>
      </c>
      <c r="R186">
        <f>IF($L186=0,0,H186)</f>
        <v>4</v>
      </c>
      <c r="S186" s="1">
        <f>R186*L186</f>
        <v>434.99466666666672</v>
      </c>
      <c r="T186" s="1">
        <f>S186*(K186/100)</f>
        <v>137.7883106206896</v>
      </c>
      <c r="U186" t="str">
        <f t="shared" si="4"/>
        <v>GatoradeActive Cup</v>
      </c>
      <c r="V186" t="str">
        <f t="shared" si="5"/>
        <v>04-14 Cincinnati Reds @ Washington NationalsGatoradeActive Cup</v>
      </c>
      <c r="W186" t="str">
        <f>CONCATENATE(M186,O186)</f>
        <v>Regular SeasonGatorade</v>
      </c>
      <c r="X186" t="str">
        <f>CONCATENATE(M186,P186)</f>
        <v>Regular SeasonActive Cup</v>
      </c>
      <c r="Y186" t="str">
        <f>CONCATENATE(M186,O186,P186)</f>
        <v>Regular SeasonGatoradeActive Cup</v>
      </c>
    </row>
    <row r="187" spans="1:25" x14ac:dyDescent="0.25">
      <c r="A187" s="3">
        <v>338644</v>
      </c>
      <c r="B187" t="s">
        <v>183</v>
      </c>
      <c r="C187" t="s">
        <v>55</v>
      </c>
      <c r="D187" t="s">
        <v>58</v>
      </c>
      <c r="E187" t="s">
        <v>1</v>
      </c>
      <c r="F187" s="5">
        <v>41013</v>
      </c>
      <c r="G187">
        <v>5</v>
      </c>
      <c r="H187">
        <v>14</v>
      </c>
      <c r="I187" s="1">
        <v>1522.5</v>
      </c>
      <c r="J187" s="1">
        <v>440.83</v>
      </c>
      <c r="K187">
        <v>28.954351395730701</v>
      </c>
      <c r="L187" s="4">
        <f>VLOOKUP(N187,rates,VLOOKUP(CONCATENATE('[1]Exposure Report'!$B$11,'[1]Exposure Report'!$B$13),rate_lookup_table,4,FALSE),FALSE)</f>
        <v>108.74866666666668</v>
      </c>
      <c r="M187" t="s">
        <v>0</v>
      </c>
      <c r="N187" t="str">
        <f>IF(VLOOKUP(B187,title_rename,2,FALSE)=0,B187,VLOOKUP(B187,title_rename,2,FALSE))</f>
        <v>04-14 Cincinnati Reds @ Washington Nationals</v>
      </c>
      <c r="O187" s="3" t="str">
        <f>LEFT(IF(VLOOKUP(C187,brand_rename,2,FALSE)=0,C187,VLOOKUP(C187,brand_rename,2,FALSE)),LEN(IF(VLOOKUP(C187,brand_rename,2,FALSE)=0,C187,VLOOKUP(C187,brand_rename,2,FALSE)))-6)</f>
        <v>Gatorade</v>
      </c>
      <c r="P187" t="str">
        <f>IF(VLOOKUP(D187,location_rename,2,FALSE)=0,D187,VLOOKUP(D187,location_rename,2,FALSE))</f>
        <v>Cooler Partial Branded</v>
      </c>
      <c r="Q187">
        <f>IF($L187=0,0,G187)</f>
        <v>5</v>
      </c>
      <c r="R187">
        <f>IF($L187=0,0,H187)</f>
        <v>14</v>
      </c>
      <c r="S187" s="1">
        <f>R187*L187</f>
        <v>1522.4813333333336</v>
      </c>
      <c r="T187" s="1">
        <f>S187*(K187/100)</f>
        <v>440.82459518773942</v>
      </c>
      <c r="U187" t="str">
        <f t="shared" si="4"/>
        <v>GatoradeCooler Partial Branded</v>
      </c>
      <c r="V187" t="str">
        <f t="shared" si="5"/>
        <v>04-14 Cincinnati Reds @ Washington NationalsGatoradeCooler Partial Branded</v>
      </c>
      <c r="W187" t="str">
        <f>CONCATENATE(M187,O187)</f>
        <v>Regular SeasonGatorade</v>
      </c>
      <c r="X187" t="str">
        <f>CONCATENATE(M187,P187)</f>
        <v>Regular SeasonCooler Partial Branded</v>
      </c>
      <c r="Y187" t="str">
        <f>CONCATENATE(M187,O187,P187)</f>
        <v>Regular SeasonGatoradeCooler Partial Branded</v>
      </c>
    </row>
    <row r="188" spans="1:25" x14ac:dyDescent="0.25">
      <c r="A188" s="3">
        <v>338644</v>
      </c>
      <c r="B188" t="s">
        <v>183</v>
      </c>
      <c r="C188" t="s">
        <v>55</v>
      </c>
      <c r="D188" t="s">
        <v>57</v>
      </c>
      <c r="E188" t="s">
        <v>1</v>
      </c>
      <c r="F188" s="5">
        <v>41013</v>
      </c>
      <c r="G188">
        <v>4</v>
      </c>
      <c r="H188">
        <v>25</v>
      </c>
      <c r="I188" s="1">
        <v>2718.75</v>
      </c>
      <c r="J188" s="1">
        <v>606.75</v>
      </c>
      <c r="K188">
        <v>22.3172413793103</v>
      </c>
      <c r="L188" s="4">
        <f>VLOOKUP(N188,rates,VLOOKUP(CONCATENATE('[1]Exposure Report'!$B$11,'[1]Exposure Report'!$B$13),rate_lookup_table,4,FALSE),FALSE)</f>
        <v>108.74866666666668</v>
      </c>
      <c r="M188" t="s">
        <v>0</v>
      </c>
      <c r="N188" t="str">
        <f>IF(VLOOKUP(B188,title_rename,2,FALSE)=0,B188,VLOOKUP(B188,title_rename,2,FALSE))</f>
        <v>04-14 Cincinnati Reds @ Washington Nationals</v>
      </c>
      <c r="O188" s="3" t="str">
        <f>LEFT(IF(VLOOKUP(C188,brand_rename,2,FALSE)=0,C188,VLOOKUP(C188,brand_rename,2,FALSE)),LEN(IF(VLOOKUP(C188,brand_rename,2,FALSE)=0,C188,VLOOKUP(C188,brand_rename,2,FALSE)))-6)</f>
        <v>Gatorade</v>
      </c>
      <c r="P188" t="str">
        <f>IF(VLOOKUP(D188,location_rename,2,FALSE)=0,D188,VLOOKUP(D188,location_rename,2,FALSE))</f>
        <v>Ice Chest Partial Branded</v>
      </c>
      <c r="Q188">
        <f>IF($L188=0,0,G188)</f>
        <v>4</v>
      </c>
      <c r="R188">
        <f>IF($L188=0,0,H188)</f>
        <v>25</v>
      </c>
      <c r="S188" s="1">
        <f>R188*L188</f>
        <v>2718.7166666666672</v>
      </c>
      <c r="T188" s="1">
        <f>S188*(K188/100)</f>
        <v>606.74256091953907</v>
      </c>
      <c r="U188" t="str">
        <f t="shared" si="4"/>
        <v>GatoradeIce Chest Partial Branded</v>
      </c>
      <c r="V188" t="str">
        <f t="shared" si="5"/>
        <v>04-14 Cincinnati Reds @ Washington NationalsGatoradeIce Chest Partial Branded</v>
      </c>
      <c r="W188" t="str">
        <f>CONCATENATE(M188,O188)</f>
        <v>Regular SeasonGatorade</v>
      </c>
      <c r="X188" t="str">
        <f>CONCATENATE(M188,P188)</f>
        <v>Regular SeasonIce Chest Partial Branded</v>
      </c>
      <c r="Y188" t="str">
        <f>CONCATENATE(M188,O188,P188)</f>
        <v>Regular SeasonGatoradeIce Chest Partial Branded</v>
      </c>
    </row>
    <row r="189" spans="1:25" x14ac:dyDescent="0.25">
      <c r="A189" s="3">
        <v>338644</v>
      </c>
      <c r="B189" t="s">
        <v>183</v>
      </c>
      <c r="C189" t="s">
        <v>55</v>
      </c>
      <c r="D189" t="s">
        <v>56</v>
      </c>
      <c r="E189" t="s">
        <v>1</v>
      </c>
      <c r="F189" s="5">
        <v>41013</v>
      </c>
      <c r="G189">
        <v>3</v>
      </c>
      <c r="H189">
        <v>16</v>
      </c>
      <c r="I189" s="1">
        <v>1740</v>
      </c>
      <c r="J189" s="1">
        <v>409.98</v>
      </c>
      <c r="K189">
        <v>23.562068965517199</v>
      </c>
      <c r="L189" s="4">
        <f>VLOOKUP(N189,rates,VLOOKUP(CONCATENATE('[1]Exposure Report'!$B$11,'[1]Exposure Report'!$B$13),rate_lookup_table,4,FALSE),FALSE)</f>
        <v>108.74866666666668</v>
      </c>
      <c r="M189" t="s">
        <v>0</v>
      </c>
      <c r="N189" t="str">
        <f>IF(VLOOKUP(B189,title_rename,2,FALSE)=0,B189,VLOOKUP(B189,title_rename,2,FALSE))</f>
        <v>04-14 Cincinnati Reds @ Washington Nationals</v>
      </c>
      <c r="O189" s="3" t="str">
        <f>LEFT(IF(VLOOKUP(C189,brand_rename,2,FALSE)=0,C189,VLOOKUP(C189,brand_rename,2,FALSE)),LEN(IF(VLOOKUP(C189,brand_rename,2,FALSE)=0,C189,VLOOKUP(C189,brand_rename,2,FALSE)))-6)</f>
        <v>Gatorade</v>
      </c>
      <c r="P189" t="str">
        <f>IF(VLOOKUP(D189,location_rename,2,FALSE)=0,D189,VLOOKUP(D189,location_rename,2,FALSE))</f>
        <v>Passive Cup</v>
      </c>
      <c r="Q189">
        <f>IF($L189=0,0,G189)</f>
        <v>3</v>
      </c>
      <c r="R189">
        <f>IF($L189=0,0,H189)</f>
        <v>16</v>
      </c>
      <c r="S189" s="1">
        <f>R189*L189</f>
        <v>1739.9786666666669</v>
      </c>
      <c r="T189" s="1">
        <f>S189*(K189/100)</f>
        <v>409.97497342528669</v>
      </c>
      <c r="U189" t="str">
        <f t="shared" si="4"/>
        <v>GatoradePassive Cup</v>
      </c>
      <c r="V189" t="str">
        <f t="shared" si="5"/>
        <v>04-14 Cincinnati Reds @ Washington NationalsGatoradePassive Cup</v>
      </c>
      <c r="W189" t="str">
        <f>CONCATENATE(M189,O189)</f>
        <v>Regular SeasonGatorade</v>
      </c>
      <c r="X189" t="str">
        <f>CONCATENATE(M189,P189)</f>
        <v>Regular SeasonPassive Cup</v>
      </c>
      <c r="Y189" t="str">
        <f>CONCATENATE(M189,O189,P189)</f>
        <v>Regular SeasonGatoradePassive Cup</v>
      </c>
    </row>
    <row r="190" spans="1:25" x14ac:dyDescent="0.25">
      <c r="A190" s="3">
        <v>338644</v>
      </c>
      <c r="B190" t="s">
        <v>183</v>
      </c>
      <c r="C190" t="s">
        <v>55</v>
      </c>
      <c r="D190" t="s">
        <v>161</v>
      </c>
      <c r="E190" t="s">
        <v>1</v>
      </c>
      <c r="F190" s="5">
        <v>41013</v>
      </c>
      <c r="G190">
        <v>2</v>
      </c>
      <c r="H190">
        <v>12</v>
      </c>
      <c r="I190" s="1">
        <v>1305</v>
      </c>
      <c r="J190" s="1">
        <v>274.33</v>
      </c>
      <c r="K190">
        <v>21.021455938697301</v>
      </c>
      <c r="L190" s="4">
        <f>VLOOKUP(N190,rates,VLOOKUP(CONCATENATE('[1]Exposure Report'!$B$11,'[1]Exposure Report'!$B$13),rate_lookup_table,4,FALSE),FALSE)</f>
        <v>108.74866666666668</v>
      </c>
      <c r="M190" t="s">
        <v>0</v>
      </c>
      <c r="N190" t="str">
        <f>IF(VLOOKUP(B190,title_rename,2,FALSE)=0,B190,VLOOKUP(B190,title_rename,2,FALSE))</f>
        <v>04-14 Cincinnati Reds @ Washington Nationals</v>
      </c>
      <c r="O190" s="3" t="str">
        <f>LEFT(IF(VLOOKUP(C190,brand_rename,2,FALSE)=0,C190,VLOOKUP(C190,brand_rename,2,FALSE)),LEN(IF(VLOOKUP(C190,brand_rename,2,FALSE)=0,C190,VLOOKUP(C190,brand_rename,2,FALSE)))-6)</f>
        <v>Gatorade</v>
      </c>
      <c r="P190" t="str">
        <f>IF(VLOOKUP(D190,location_rename,2,FALSE)=0,D190,VLOOKUP(D190,location_rename,2,FALSE))</f>
        <v>Passive Squeeze</v>
      </c>
      <c r="Q190">
        <f>IF($L190=0,0,G190)</f>
        <v>2</v>
      </c>
      <c r="R190">
        <f>IF($L190=0,0,H190)</f>
        <v>12</v>
      </c>
      <c r="S190" s="1">
        <f>R190*L190</f>
        <v>1304.9840000000002</v>
      </c>
      <c r="T190" s="1">
        <f>S190*(K190/100)</f>
        <v>274.3266365670496</v>
      </c>
      <c r="U190" t="str">
        <f t="shared" si="4"/>
        <v>GatoradePassive Squeeze</v>
      </c>
      <c r="V190" t="str">
        <f t="shared" si="5"/>
        <v>04-14 Cincinnati Reds @ Washington NationalsGatoradePassive Squeeze</v>
      </c>
      <c r="W190" t="str">
        <f>CONCATENATE(M190,O190)</f>
        <v>Regular SeasonGatorade</v>
      </c>
      <c r="X190" t="str">
        <f>CONCATENATE(M190,P190)</f>
        <v>Regular SeasonPassive Squeeze</v>
      </c>
      <c r="Y190" t="str">
        <f>CONCATENATE(M190,O190,P190)</f>
        <v>Regular SeasonGatoradePassive Squeeze</v>
      </c>
    </row>
    <row r="191" spans="1:25" x14ac:dyDescent="0.25">
      <c r="A191" s="3">
        <v>338644</v>
      </c>
      <c r="B191" t="s">
        <v>183</v>
      </c>
      <c r="C191" t="s">
        <v>53</v>
      </c>
      <c r="D191" t="s">
        <v>19</v>
      </c>
      <c r="E191" t="s">
        <v>1</v>
      </c>
      <c r="F191" s="5">
        <v>41013</v>
      </c>
      <c r="G191">
        <v>1</v>
      </c>
      <c r="H191">
        <v>1</v>
      </c>
      <c r="I191" s="1">
        <v>108.75</v>
      </c>
      <c r="J191" s="1">
        <v>20.36</v>
      </c>
      <c r="K191">
        <v>18.721839080459699</v>
      </c>
      <c r="L191" s="4">
        <f>VLOOKUP(N191,rates,VLOOKUP(CONCATENATE('[1]Exposure Report'!$B$11,'[1]Exposure Report'!$B$13),rate_lookup_table,4,FALSE),FALSE)</f>
        <v>108.74866666666668</v>
      </c>
      <c r="M191" t="s">
        <v>0</v>
      </c>
      <c r="N191" t="str">
        <f>IF(VLOOKUP(B191,title_rename,2,FALSE)=0,B191,VLOOKUP(B191,title_rename,2,FALSE))</f>
        <v>04-14 Cincinnati Reds @ Washington Nationals</v>
      </c>
      <c r="O191" s="3" t="str">
        <f>LEFT(IF(VLOOKUP(C191,brand_rename,2,FALSE)=0,C191,VLOOKUP(C191,brand_rename,2,FALSE)),LEN(IF(VLOOKUP(C191,brand_rename,2,FALSE)=0,C191,VLOOKUP(C191,brand_rename,2,FALSE)))-6)</f>
        <v>GEICO</v>
      </c>
      <c r="P191" t="str">
        <f>IF(VLOOKUP(D191,location_rename,2,FALSE)=0,D191,VLOOKUP(D191,location_rename,2,FALSE))</f>
        <v>LED Outfield Wall</v>
      </c>
      <c r="Q191">
        <f>IF($L191=0,0,G191)</f>
        <v>1</v>
      </c>
      <c r="R191">
        <f>IF($L191=0,0,H191)</f>
        <v>1</v>
      </c>
      <c r="S191" s="1">
        <f>R191*L191</f>
        <v>108.74866666666668</v>
      </c>
      <c r="T191" s="1">
        <f>S191*(K191/100)</f>
        <v>20.359750375478853</v>
      </c>
      <c r="U191" t="str">
        <f t="shared" si="4"/>
        <v>GEICOLED Outfield Wall</v>
      </c>
      <c r="V191" t="str">
        <f t="shared" si="5"/>
        <v>04-14 Cincinnati Reds @ Washington NationalsGEICOLED Outfield Wall</v>
      </c>
      <c r="W191" t="str">
        <f>CONCATENATE(M191,O191)</f>
        <v>Regular SeasonGEICO</v>
      </c>
      <c r="X191" t="str">
        <f>CONCATENATE(M191,P191)</f>
        <v>Regular SeasonLED Outfield Wall</v>
      </c>
      <c r="Y191" t="str">
        <f>CONCATENATE(M191,O191,P191)</f>
        <v>Regular SeasonGEICOLED Outfield Wall</v>
      </c>
    </row>
    <row r="192" spans="1:25" x14ac:dyDescent="0.25">
      <c r="A192" s="3">
        <v>338644</v>
      </c>
      <c r="B192" t="s">
        <v>183</v>
      </c>
      <c r="C192" t="s">
        <v>53</v>
      </c>
      <c r="D192" t="s">
        <v>17</v>
      </c>
      <c r="E192" t="s">
        <v>1</v>
      </c>
      <c r="F192" s="5">
        <v>41013</v>
      </c>
      <c r="G192">
        <v>1</v>
      </c>
      <c r="H192">
        <v>1</v>
      </c>
      <c r="I192" s="1">
        <v>108.75</v>
      </c>
      <c r="J192" s="1">
        <v>19.38</v>
      </c>
      <c r="K192">
        <v>17.820689655172401</v>
      </c>
      <c r="L192" s="4">
        <f>VLOOKUP(N192,rates,VLOOKUP(CONCATENATE('[1]Exposure Report'!$B$11,'[1]Exposure Report'!$B$13),rate_lookup_table,4,FALSE),FALSE)</f>
        <v>108.74866666666668</v>
      </c>
      <c r="M192" t="s">
        <v>0</v>
      </c>
      <c r="N192" t="str">
        <f>IF(VLOOKUP(B192,title_rename,2,FALSE)=0,B192,VLOOKUP(B192,title_rename,2,FALSE))</f>
        <v>04-14 Cincinnati Reds @ Washington Nationals</v>
      </c>
      <c r="O192" s="3" t="str">
        <f>LEFT(IF(VLOOKUP(C192,brand_rename,2,FALSE)=0,C192,VLOOKUP(C192,brand_rename,2,FALSE)),LEN(IF(VLOOKUP(C192,brand_rename,2,FALSE)=0,C192,VLOOKUP(C192,brand_rename,2,FALSE)))-6)</f>
        <v>GEICO</v>
      </c>
      <c r="P192" t="str">
        <f>IF(VLOOKUP(D192,location_rename,2,FALSE)=0,D192,VLOOKUP(D192,location_rename,2,FALSE))</f>
        <v>LED Upper Tiered</v>
      </c>
      <c r="Q192">
        <f>IF($L192=0,0,G192)</f>
        <v>1</v>
      </c>
      <c r="R192">
        <f>IF($L192=0,0,H192)</f>
        <v>1</v>
      </c>
      <c r="S192" s="1">
        <f>R192*L192</f>
        <v>108.74866666666668</v>
      </c>
      <c r="T192" s="1">
        <f>S192*(K192/100)</f>
        <v>19.379762390804586</v>
      </c>
      <c r="U192" t="str">
        <f t="shared" si="4"/>
        <v>GEICOLED Upper Tiered</v>
      </c>
      <c r="V192" t="str">
        <f t="shared" si="5"/>
        <v>04-14 Cincinnati Reds @ Washington NationalsGEICOLED Upper Tiered</v>
      </c>
      <c r="W192" t="str">
        <f>CONCATENATE(M192,O192)</f>
        <v>Regular SeasonGEICO</v>
      </c>
      <c r="X192" t="str">
        <f>CONCATENATE(M192,P192)</f>
        <v>Regular SeasonLED Upper Tiered</v>
      </c>
      <c r="Y192" t="str">
        <f>CONCATENATE(M192,O192,P192)</f>
        <v>Regular SeasonGEICOLED Upper Tiered</v>
      </c>
    </row>
    <row r="193" spans="1:25" x14ac:dyDescent="0.25">
      <c r="A193" s="3">
        <v>338644</v>
      </c>
      <c r="B193" t="s">
        <v>183</v>
      </c>
      <c r="C193" t="s">
        <v>53</v>
      </c>
      <c r="D193" t="s">
        <v>2</v>
      </c>
      <c r="E193" t="s">
        <v>1</v>
      </c>
      <c r="F193" s="5">
        <v>41013</v>
      </c>
      <c r="G193">
        <v>14</v>
      </c>
      <c r="H193">
        <v>121</v>
      </c>
      <c r="I193" s="1">
        <v>13158.75</v>
      </c>
      <c r="J193" s="1">
        <v>2975.03</v>
      </c>
      <c r="K193">
        <v>22.608758430702</v>
      </c>
      <c r="L193" s="4">
        <f>VLOOKUP(N193,rates,VLOOKUP(CONCATENATE('[1]Exposure Report'!$B$11,'[1]Exposure Report'!$B$13),rate_lookup_table,4,FALSE),FALSE)</f>
        <v>108.74866666666668</v>
      </c>
      <c r="M193" t="s">
        <v>0</v>
      </c>
      <c r="N193" t="str">
        <f>IF(VLOOKUP(B193,title_rename,2,FALSE)=0,B193,VLOOKUP(B193,title_rename,2,FALSE))</f>
        <v>04-14 Cincinnati Reds @ Washington Nationals</v>
      </c>
      <c r="O193" s="3" t="str">
        <f>LEFT(IF(VLOOKUP(C193,brand_rename,2,FALSE)=0,C193,VLOOKUP(C193,brand_rename,2,FALSE)),LEN(IF(VLOOKUP(C193,brand_rename,2,FALSE)=0,C193,VLOOKUP(C193,brand_rename,2,FALSE)))-6)</f>
        <v>GEICO</v>
      </c>
      <c r="P193" t="str">
        <f>IF(VLOOKUP(D193,location_rename,2,FALSE)=0,D193,VLOOKUP(D193,location_rename,2,FALSE))</f>
        <v>Rotational Field Level Home Plate</v>
      </c>
      <c r="Q193">
        <f>IF($L193=0,0,G193)</f>
        <v>14</v>
      </c>
      <c r="R193">
        <f>IF($L193=0,0,H193)</f>
        <v>121</v>
      </c>
      <c r="S193" s="1">
        <f>R193*L193</f>
        <v>13158.588666666668</v>
      </c>
      <c r="T193" s="1">
        <f>S193*(K193/100)</f>
        <v>2974.9935245363981</v>
      </c>
      <c r="U193" t="str">
        <f t="shared" si="4"/>
        <v>GEICORotational Field Level Home Plate</v>
      </c>
      <c r="V193" t="str">
        <f t="shared" si="5"/>
        <v>04-14 Cincinnati Reds @ Washington NationalsGEICORotational Field Level Home Plate</v>
      </c>
      <c r="W193" t="str">
        <f>CONCATENATE(M193,O193)</f>
        <v>Regular SeasonGEICO</v>
      </c>
      <c r="X193" t="str">
        <f>CONCATENATE(M193,P193)</f>
        <v>Regular SeasonRotational Field Level Home Plate</v>
      </c>
      <c r="Y193" t="str">
        <f>CONCATENATE(M193,O193,P193)</f>
        <v>Regular SeasonGEICORotational Field Level Home Plate</v>
      </c>
    </row>
    <row r="194" spans="1:25" x14ac:dyDescent="0.25">
      <c r="A194" s="3">
        <v>338644</v>
      </c>
      <c r="B194" t="s">
        <v>183</v>
      </c>
      <c r="C194" t="s">
        <v>53</v>
      </c>
      <c r="D194" t="s">
        <v>11</v>
      </c>
      <c r="E194" t="s">
        <v>1</v>
      </c>
      <c r="F194" s="5">
        <v>41013</v>
      </c>
      <c r="G194">
        <v>59</v>
      </c>
      <c r="H194">
        <v>210</v>
      </c>
      <c r="I194" s="1">
        <v>22837.5</v>
      </c>
      <c r="J194" s="1">
        <v>3287.59</v>
      </c>
      <c r="K194">
        <v>14.395577449370499</v>
      </c>
      <c r="L194" s="4">
        <f>VLOOKUP(N194,rates,VLOOKUP(CONCATENATE('[1]Exposure Report'!$B$11,'[1]Exposure Report'!$B$13),rate_lookup_table,4,FALSE),FALSE)</f>
        <v>108.74866666666668</v>
      </c>
      <c r="M194" t="s">
        <v>0</v>
      </c>
      <c r="N194" t="str">
        <f>IF(VLOOKUP(B194,title_rename,2,FALSE)=0,B194,VLOOKUP(B194,title_rename,2,FALSE))</f>
        <v>04-14 Cincinnati Reds @ Washington Nationals</v>
      </c>
      <c r="O194" s="3" t="str">
        <f>LEFT(IF(VLOOKUP(C194,brand_rename,2,FALSE)=0,C194,VLOOKUP(C194,brand_rename,2,FALSE)),LEN(IF(VLOOKUP(C194,brand_rename,2,FALSE)=0,C194,VLOOKUP(C194,brand_rename,2,FALSE)))-6)</f>
        <v>GEICO</v>
      </c>
      <c r="P194" t="str">
        <f>IF(VLOOKUP(D194,location_rename,2,FALSE)=0,D194,VLOOKUP(D194,location_rename,2,FALSE))</f>
        <v>Static Outfield Wall</v>
      </c>
      <c r="Q194">
        <f>IF($L194=0,0,G194)</f>
        <v>59</v>
      </c>
      <c r="R194">
        <f>IF($L194=0,0,H194)</f>
        <v>210</v>
      </c>
      <c r="S194" s="1">
        <f>R194*L194</f>
        <v>22837.22</v>
      </c>
      <c r="T194" s="1">
        <f>S194*(K194/100)</f>
        <v>3287.5496923831297</v>
      </c>
      <c r="U194" t="str">
        <f t="shared" ref="U194:U257" si="6">CONCATENATE(O194,P194)</f>
        <v>GEICOStatic Outfield Wall</v>
      </c>
      <c r="V194" t="str">
        <f t="shared" ref="V194:V257" si="7">CONCATENATE(N194,U194)</f>
        <v>04-14 Cincinnati Reds @ Washington NationalsGEICOStatic Outfield Wall</v>
      </c>
      <c r="W194" t="str">
        <f>CONCATENATE(M194,O194)</f>
        <v>Regular SeasonGEICO</v>
      </c>
      <c r="X194" t="str">
        <f>CONCATENATE(M194,P194)</f>
        <v>Regular SeasonStatic Outfield Wall</v>
      </c>
      <c r="Y194" t="str">
        <f>CONCATENATE(M194,O194,P194)</f>
        <v>Regular SeasonGEICOStatic Outfield Wall</v>
      </c>
    </row>
    <row r="195" spans="1:25" x14ac:dyDescent="0.25">
      <c r="A195" s="3">
        <v>338644</v>
      </c>
      <c r="B195" t="s">
        <v>183</v>
      </c>
      <c r="C195" t="s">
        <v>52</v>
      </c>
      <c r="D195" t="s">
        <v>2</v>
      </c>
      <c r="E195" t="s">
        <v>1</v>
      </c>
      <c r="F195" s="5">
        <v>41013</v>
      </c>
      <c r="G195">
        <v>15</v>
      </c>
      <c r="H195">
        <v>138</v>
      </c>
      <c r="I195" s="1">
        <v>15007.5</v>
      </c>
      <c r="J195" s="1">
        <v>3555.68</v>
      </c>
      <c r="K195">
        <v>23.6926869898384</v>
      </c>
      <c r="L195" s="4">
        <f>VLOOKUP(N195,rates,VLOOKUP(CONCATENATE('[1]Exposure Report'!$B$11,'[1]Exposure Report'!$B$13),rate_lookup_table,4,FALSE),FALSE)</f>
        <v>108.74866666666668</v>
      </c>
      <c r="M195" t="s">
        <v>0</v>
      </c>
      <c r="N195" t="str">
        <f>IF(VLOOKUP(B195,title_rename,2,FALSE)=0,B195,VLOOKUP(B195,title_rename,2,FALSE))</f>
        <v>04-14 Cincinnati Reds @ Washington Nationals</v>
      </c>
      <c r="O195" s="3" t="str">
        <f>LEFT(IF(VLOOKUP(C195,brand_rename,2,FALSE)=0,C195,VLOOKUP(C195,brand_rename,2,FALSE)),LEN(IF(VLOOKUP(C195,brand_rename,2,FALSE)=0,C195,VLOOKUP(C195,brand_rename,2,FALSE)))-6)</f>
        <v>Hankook Tire</v>
      </c>
      <c r="P195" t="str">
        <f>IF(VLOOKUP(D195,location_rename,2,FALSE)=0,D195,VLOOKUP(D195,location_rename,2,FALSE))</f>
        <v>Rotational Field Level Home Plate</v>
      </c>
      <c r="Q195">
        <f>IF($L195=0,0,G195)</f>
        <v>15</v>
      </c>
      <c r="R195">
        <f>IF($L195=0,0,H195)</f>
        <v>138</v>
      </c>
      <c r="S195" s="1">
        <f>R195*L195</f>
        <v>15007.316000000003</v>
      </c>
      <c r="T195" s="1">
        <f>S195*(K195/100)</f>
        <v>3555.6364054559372</v>
      </c>
      <c r="U195" t="str">
        <f t="shared" si="6"/>
        <v>Hankook TireRotational Field Level Home Plate</v>
      </c>
      <c r="V195" t="str">
        <f t="shared" si="7"/>
        <v>04-14 Cincinnati Reds @ Washington NationalsHankook TireRotational Field Level Home Plate</v>
      </c>
      <c r="W195" t="str">
        <f>CONCATENATE(M195,O195)</f>
        <v>Regular SeasonHankook Tire</v>
      </c>
      <c r="X195" t="str">
        <f>CONCATENATE(M195,P195)</f>
        <v>Regular SeasonRotational Field Level Home Plate</v>
      </c>
      <c r="Y195" t="str">
        <f>CONCATENATE(M195,O195,P195)</f>
        <v>Regular SeasonHankook TireRotational Field Level Home Plate</v>
      </c>
    </row>
    <row r="196" spans="1:25" x14ac:dyDescent="0.25">
      <c r="A196" s="3">
        <v>338644</v>
      </c>
      <c r="B196" t="s">
        <v>183</v>
      </c>
      <c r="C196" t="s">
        <v>51</v>
      </c>
      <c r="D196" t="s">
        <v>9</v>
      </c>
      <c r="E196" t="s">
        <v>1</v>
      </c>
      <c r="F196" s="5">
        <v>41013</v>
      </c>
      <c r="G196">
        <v>3</v>
      </c>
      <c r="H196">
        <v>5</v>
      </c>
      <c r="I196" s="1">
        <v>543.75</v>
      </c>
      <c r="J196" s="1">
        <v>128.44</v>
      </c>
      <c r="K196">
        <v>23.6211494252873</v>
      </c>
      <c r="L196" s="4">
        <f>VLOOKUP(N196,rates,VLOOKUP(CONCATENATE('[1]Exposure Report'!$B$11,'[1]Exposure Report'!$B$13),rate_lookup_table,4,FALSE),FALSE)</f>
        <v>108.74866666666668</v>
      </c>
      <c r="M196" t="s">
        <v>0</v>
      </c>
      <c r="N196" t="str">
        <f>IF(VLOOKUP(B196,title_rename,2,FALSE)=0,B196,VLOOKUP(B196,title_rename,2,FALSE))</f>
        <v>04-14 Cincinnati Reds @ Washington Nationals</v>
      </c>
      <c r="O196" s="3" t="str">
        <f>LEFT(IF(VLOOKUP(C196,brand_rename,2,FALSE)=0,C196,VLOOKUP(C196,brand_rename,2,FALSE)),LEN(IF(VLOOKUP(C196,brand_rename,2,FALSE)=0,C196,VLOOKUP(C196,brand_rename,2,FALSE)))-6)</f>
        <v>Harris Teeter</v>
      </c>
      <c r="P196" t="str">
        <f>IF(VLOOKUP(D196,location_rename,2,FALSE)=0,D196,VLOOKUP(D196,location_rename,2,FALSE))</f>
        <v>Static Upper Billboard</v>
      </c>
      <c r="Q196">
        <f>IF($L196=0,0,G196)</f>
        <v>3</v>
      </c>
      <c r="R196">
        <f>IF($L196=0,0,H196)</f>
        <v>5</v>
      </c>
      <c r="S196" s="1">
        <f>R196*L196</f>
        <v>543.74333333333334</v>
      </c>
      <c r="T196" s="1">
        <f>S196*(K196/100)</f>
        <v>128.43842525670468</v>
      </c>
      <c r="U196" t="str">
        <f t="shared" si="6"/>
        <v>Harris TeeterStatic Upper Billboard</v>
      </c>
      <c r="V196" t="str">
        <f t="shared" si="7"/>
        <v>04-14 Cincinnati Reds @ Washington NationalsHarris TeeterStatic Upper Billboard</v>
      </c>
      <c r="W196" t="str">
        <f>CONCATENATE(M196,O196)</f>
        <v>Regular SeasonHarris Teeter</v>
      </c>
      <c r="X196" t="str">
        <f>CONCATENATE(M196,P196)</f>
        <v>Regular SeasonStatic Upper Billboard</v>
      </c>
      <c r="Y196" t="str">
        <f>CONCATENATE(M196,O196,P196)</f>
        <v>Regular SeasonHarris TeeterStatic Upper Billboard</v>
      </c>
    </row>
    <row r="197" spans="1:25" x14ac:dyDescent="0.25">
      <c r="A197" s="3">
        <v>338644</v>
      </c>
      <c r="B197" t="s">
        <v>183</v>
      </c>
      <c r="C197" t="s">
        <v>49</v>
      </c>
      <c r="D197" t="s">
        <v>7</v>
      </c>
      <c r="E197" t="s">
        <v>1</v>
      </c>
      <c r="F197" s="5">
        <v>41013</v>
      </c>
      <c r="G197">
        <v>305</v>
      </c>
      <c r="H197">
        <v>2579</v>
      </c>
      <c r="I197" s="1">
        <v>280466.25</v>
      </c>
      <c r="J197" s="1">
        <v>46250.12</v>
      </c>
      <c r="K197">
        <v>16.4904404718927</v>
      </c>
      <c r="L197" s="4">
        <f>VLOOKUP(N197,rates,VLOOKUP(CONCATENATE('[1]Exposure Report'!$B$11,'[1]Exposure Report'!$B$13),rate_lookup_table,4,FALSE),FALSE)</f>
        <v>108.74866666666668</v>
      </c>
      <c r="M197" t="s">
        <v>0</v>
      </c>
      <c r="N197" t="str">
        <f>IF(VLOOKUP(B197,title_rename,2,FALSE)=0,B197,VLOOKUP(B197,title_rename,2,FALSE))</f>
        <v>04-14 Cincinnati Reds @ Washington Nationals</v>
      </c>
      <c r="O197" s="3" t="str">
        <f>LEFT(IF(VLOOKUP(C197,brand_rename,2,FALSE)=0,C197,VLOOKUP(C197,brand_rename,2,FALSE)),LEN(IF(VLOOKUP(C197,brand_rename,2,FALSE)=0,C197,VLOOKUP(C197,brand_rename,2,FALSE)))-6)</f>
        <v>Lexus</v>
      </c>
      <c r="P197" t="str">
        <f>IF(VLOOKUP(D197,location_rename,2,FALSE)=0,D197,VLOOKUP(D197,location_rename,2,FALSE))</f>
        <v>Static Upper Home Plate</v>
      </c>
      <c r="Q197">
        <f>IF($L197=0,0,G197)</f>
        <v>305</v>
      </c>
      <c r="R197">
        <f>IF($L197=0,0,H197)</f>
        <v>2579</v>
      </c>
      <c r="S197" s="1">
        <f>R197*L197</f>
        <v>280462.81133333337</v>
      </c>
      <c r="T197" s="1">
        <f>S197*(K197/100)</f>
        <v>46249.552948720077</v>
      </c>
      <c r="U197" t="str">
        <f t="shared" si="6"/>
        <v>LexusStatic Upper Home Plate</v>
      </c>
      <c r="V197" t="str">
        <f t="shared" si="7"/>
        <v>04-14 Cincinnati Reds @ Washington NationalsLexusStatic Upper Home Plate</v>
      </c>
      <c r="W197" t="str">
        <f>CONCATENATE(M197,O197)</f>
        <v>Regular SeasonLexus</v>
      </c>
      <c r="X197" t="str">
        <f>CONCATENATE(M197,P197)</f>
        <v>Regular SeasonStatic Upper Home Plate</v>
      </c>
      <c r="Y197" t="str">
        <f>CONCATENATE(M197,O197,P197)</f>
        <v>Regular SeasonLexusStatic Upper Home Plate</v>
      </c>
    </row>
    <row r="198" spans="1:25" x14ac:dyDescent="0.25">
      <c r="A198" s="3">
        <v>338644</v>
      </c>
      <c r="B198" t="s">
        <v>183</v>
      </c>
      <c r="C198" t="s">
        <v>82</v>
      </c>
      <c r="D198" t="s">
        <v>19</v>
      </c>
      <c r="E198" t="s">
        <v>1</v>
      </c>
      <c r="F198" s="5">
        <v>41013</v>
      </c>
      <c r="G198">
        <v>2</v>
      </c>
      <c r="H198">
        <v>18</v>
      </c>
      <c r="I198" s="1">
        <v>1957.5</v>
      </c>
      <c r="J198" s="1">
        <v>409.34</v>
      </c>
      <c r="K198">
        <v>20.911366538952699</v>
      </c>
      <c r="L198" s="4">
        <f>VLOOKUP(N198,rates,VLOOKUP(CONCATENATE('[1]Exposure Report'!$B$11,'[1]Exposure Report'!$B$13),rate_lookup_table,4,FALSE),FALSE)</f>
        <v>108.74866666666668</v>
      </c>
      <c r="M198" t="s">
        <v>0</v>
      </c>
      <c r="N198" t="str">
        <f>IF(VLOOKUP(B198,title_rename,2,FALSE)=0,B198,VLOOKUP(B198,title_rename,2,FALSE))</f>
        <v>04-14 Cincinnati Reds @ Washington Nationals</v>
      </c>
      <c r="O198" s="3" t="str">
        <f>LEFT(IF(VLOOKUP(C198,brand_rename,2,FALSE)=0,C198,VLOOKUP(C198,brand_rename,2,FALSE)),LEN(IF(VLOOKUP(C198,brand_rename,2,FALSE)=0,C198,VLOOKUP(C198,brand_rename,2,FALSE)))-6)</f>
        <v>Majestic</v>
      </c>
      <c r="P198" t="str">
        <f>IF(VLOOKUP(D198,location_rename,2,FALSE)=0,D198,VLOOKUP(D198,location_rename,2,FALSE))</f>
        <v>LED Outfield Wall</v>
      </c>
      <c r="Q198">
        <f>IF($L198=0,0,G198)</f>
        <v>2</v>
      </c>
      <c r="R198">
        <f>IF($L198=0,0,H198)</f>
        <v>18</v>
      </c>
      <c r="S198" s="1">
        <f>R198*L198</f>
        <v>1957.4760000000001</v>
      </c>
      <c r="T198" s="1">
        <f>S198*(K198/100)</f>
        <v>409.33498127202978</v>
      </c>
      <c r="U198" t="str">
        <f t="shared" si="6"/>
        <v>MajesticLED Outfield Wall</v>
      </c>
      <c r="V198" t="str">
        <f t="shared" si="7"/>
        <v>04-14 Cincinnati Reds @ Washington NationalsMajesticLED Outfield Wall</v>
      </c>
      <c r="W198" t="str">
        <f>CONCATENATE(M198,O198)</f>
        <v>Regular SeasonMajestic</v>
      </c>
      <c r="X198" t="str">
        <f>CONCATENATE(M198,P198)</f>
        <v>Regular SeasonLED Outfield Wall</v>
      </c>
      <c r="Y198" t="str">
        <f>CONCATENATE(M198,O198,P198)</f>
        <v>Regular SeasonMajesticLED Outfield Wall</v>
      </c>
    </row>
    <row r="199" spans="1:25" x14ac:dyDescent="0.25">
      <c r="A199" s="3">
        <v>338644</v>
      </c>
      <c r="B199" t="s">
        <v>183</v>
      </c>
      <c r="C199" t="s">
        <v>47</v>
      </c>
      <c r="D199" t="s">
        <v>2</v>
      </c>
      <c r="E199" t="s">
        <v>1</v>
      </c>
      <c r="F199" s="5">
        <v>41013</v>
      </c>
      <c r="G199">
        <v>13</v>
      </c>
      <c r="H199">
        <v>95</v>
      </c>
      <c r="I199" s="1">
        <v>10331.25</v>
      </c>
      <c r="J199" s="1">
        <v>2420.7800000000002</v>
      </c>
      <c r="K199">
        <v>23.431627344222601</v>
      </c>
      <c r="L199" s="4">
        <f>VLOOKUP(N199,rates,VLOOKUP(CONCATENATE('[1]Exposure Report'!$B$11,'[1]Exposure Report'!$B$13),rate_lookup_table,4,FALSE),FALSE)</f>
        <v>108.74866666666668</v>
      </c>
      <c r="M199" t="s">
        <v>0</v>
      </c>
      <c r="N199" t="str">
        <f>IF(VLOOKUP(B199,title_rename,2,FALSE)=0,B199,VLOOKUP(B199,title_rename,2,FALSE))</f>
        <v>04-14 Cincinnati Reds @ Washington Nationals</v>
      </c>
      <c r="O199" s="3" t="str">
        <f>LEFT(IF(VLOOKUP(C199,brand_rename,2,FALSE)=0,C199,VLOOKUP(C199,brand_rename,2,FALSE)),LEN(IF(VLOOKUP(C199,brand_rename,2,FALSE)=0,C199,VLOOKUP(C199,brand_rename,2,FALSE)))-6)</f>
        <v>Maxxis Tires</v>
      </c>
      <c r="P199" t="str">
        <f>IF(VLOOKUP(D199,location_rename,2,FALSE)=0,D199,VLOOKUP(D199,location_rename,2,FALSE))</f>
        <v>Rotational Field Level Home Plate</v>
      </c>
      <c r="Q199">
        <f>IF($L199=0,0,G199)</f>
        <v>13</v>
      </c>
      <c r="R199">
        <f>IF($L199=0,0,H199)</f>
        <v>95</v>
      </c>
      <c r="S199" s="1">
        <f>R199*L199</f>
        <v>10331.123333333335</v>
      </c>
      <c r="T199" s="1">
        <f>S199*(K199/100)</f>
        <v>2420.7503199386952</v>
      </c>
      <c r="U199" t="str">
        <f t="shared" si="6"/>
        <v>Maxxis TiresRotational Field Level Home Plate</v>
      </c>
      <c r="V199" t="str">
        <f t="shared" si="7"/>
        <v>04-14 Cincinnati Reds @ Washington NationalsMaxxis TiresRotational Field Level Home Plate</v>
      </c>
      <c r="W199" t="str">
        <f>CONCATENATE(M199,O199)</f>
        <v>Regular SeasonMaxxis Tires</v>
      </c>
      <c r="X199" t="str">
        <f>CONCATENATE(M199,P199)</f>
        <v>Regular SeasonRotational Field Level Home Plate</v>
      </c>
      <c r="Y199" t="str">
        <f>CONCATENATE(M199,O199,P199)</f>
        <v>Regular SeasonMaxxis TiresRotational Field Level Home Plate</v>
      </c>
    </row>
    <row r="200" spans="1:25" x14ac:dyDescent="0.25">
      <c r="A200" s="3">
        <v>338644</v>
      </c>
      <c r="B200" t="s">
        <v>183</v>
      </c>
      <c r="C200" t="s">
        <v>44</v>
      </c>
      <c r="D200" t="s">
        <v>17</v>
      </c>
      <c r="E200" t="s">
        <v>1</v>
      </c>
      <c r="F200" s="5">
        <v>41013</v>
      </c>
      <c r="G200">
        <v>6</v>
      </c>
      <c r="H200">
        <v>24</v>
      </c>
      <c r="I200" s="1">
        <v>2610</v>
      </c>
      <c r="J200" s="1">
        <v>846.22</v>
      </c>
      <c r="K200">
        <v>32.422222222222203</v>
      </c>
      <c r="L200" s="4">
        <f>VLOOKUP(N200,rates,VLOOKUP(CONCATENATE('[1]Exposure Report'!$B$11,'[1]Exposure Report'!$B$13),rate_lookup_table,4,FALSE),FALSE)</f>
        <v>108.74866666666668</v>
      </c>
      <c r="M200" t="s">
        <v>0</v>
      </c>
      <c r="N200" t="str">
        <f>IF(VLOOKUP(B200,title_rename,2,FALSE)=0,B200,VLOOKUP(B200,title_rename,2,FALSE))</f>
        <v>04-14 Cincinnati Reds @ Washington Nationals</v>
      </c>
      <c r="O200" s="3" t="str">
        <f>LEFT(IF(VLOOKUP(C200,brand_rename,2,FALSE)=0,C200,VLOOKUP(C200,brand_rename,2,FALSE)),LEN(IF(VLOOKUP(C200,brand_rename,2,FALSE)=0,C200,VLOOKUP(C200,brand_rename,2,FALSE)))-6)</f>
        <v>Miller Lite</v>
      </c>
      <c r="P200" t="str">
        <f>IF(VLOOKUP(D200,location_rename,2,FALSE)=0,D200,VLOOKUP(D200,location_rename,2,FALSE))</f>
        <v>LED Upper Tiered</v>
      </c>
      <c r="Q200">
        <f>IF($L200=0,0,G200)</f>
        <v>6</v>
      </c>
      <c r="R200">
        <f>IF($L200=0,0,H200)</f>
        <v>24</v>
      </c>
      <c r="S200" s="1">
        <f>R200*L200</f>
        <v>2609.9680000000003</v>
      </c>
      <c r="T200" s="1">
        <f>S200*(K200/100)</f>
        <v>846.20962488888847</v>
      </c>
      <c r="U200" t="str">
        <f t="shared" si="6"/>
        <v>Miller LiteLED Upper Tiered</v>
      </c>
      <c r="V200" t="str">
        <f t="shared" si="7"/>
        <v>04-14 Cincinnati Reds @ Washington NationalsMiller LiteLED Upper Tiered</v>
      </c>
      <c r="W200" t="str">
        <f>CONCATENATE(M200,O200)</f>
        <v>Regular SeasonMiller Lite</v>
      </c>
      <c r="X200" t="str">
        <f>CONCATENATE(M200,P200)</f>
        <v>Regular SeasonLED Upper Tiered</v>
      </c>
      <c r="Y200" t="str">
        <f>CONCATENATE(M200,O200,P200)</f>
        <v>Regular SeasonMiller LiteLED Upper Tiered</v>
      </c>
    </row>
    <row r="201" spans="1:25" x14ac:dyDescent="0.25">
      <c r="A201" s="3">
        <v>338644</v>
      </c>
      <c r="B201" t="s">
        <v>183</v>
      </c>
      <c r="C201" t="s">
        <v>44</v>
      </c>
      <c r="D201" t="s">
        <v>2</v>
      </c>
      <c r="E201" t="s">
        <v>1</v>
      </c>
      <c r="F201" s="5">
        <v>41013</v>
      </c>
      <c r="G201">
        <v>39</v>
      </c>
      <c r="H201">
        <v>280</v>
      </c>
      <c r="I201" s="1">
        <v>30450</v>
      </c>
      <c r="J201" s="1">
        <v>7667.64</v>
      </c>
      <c r="K201">
        <v>25.181083743842301</v>
      </c>
      <c r="L201" s="4">
        <f>VLOOKUP(N201,rates,VLOOKUP(CONCATENATE('[1]Exposure Report'!$B$11,'[1]Exposure Report'!$B$13),rate_lookup_table,4,FALSE),FALSE)</f>
        <v>108.74866666666668</v>
      </c>
      <c r="M201" t="s">
        <v>0</v>
      </c>
      <c r="N201" t="str">
        <f>IF(VLOOKUP(B201,title_rename,2,FALSE)=0,B201,VLOOKUP(B201,title_rename,2,FALSE))</f>
        <v>04-14 Cincinnati Reds @ Washington Nationals</v>
      </c>
      <c r="O201" s="3" t="str">
        <f>LEFT(IF(VLOOKUP(C201,brand_rename,2,FALSE)=0,C201,VLOOKUP(C201,brand_rename,2,FALSE)),LEN(IF(VLOOKUP(C201,brand_rename,2,FALSE)=0,C201,VLOOKUP(C201,brand_rename,2,FALSE)))-6)</f>
        <v>Miller Lite</v>
      </c>
      <c r="P201" t="str">
        <f>IF(VLOOKUP(D201,location_rename,2,FALSE)=0,D201,VLOOKUP(D201,location_rename,2,FALSE))</f>
        <v>Rotational Field Level Home Plate</v>
      </c>
      <c r="Q201">
        <f>IF($L201=0,0,G201)</f>
        <v>39</v>
      </c>
      <c r="R201">
        <f>IF($L201=0,0,H201)</f>
        <v>280</v>
      </c>
      <c r="S201" s="1">
        <f>R201*L201</f>
        <v>30449.626666666671</v>
      </c>
      <c r="T201" s="1">
        <f>S201*(K201/100)</f>
        <v>7667.5459906206715</v>
      </c>
      <c r="U201" t="str">
        <f t="shared" si="6"/>
        <v>Miller LiteRotational Field Level Home Plate</v>
      </c>
      <c r="V201" t="str">
        <f t="shared" si="7"/>
        <v>04-14 Cincinnati Reds @ Washington NationalsMiller LiteRotational Field Level Home Plate</v>
      </c>
      <c r="W201" t="str">
        <f>CONCATENATE(M201,O201)</f>
        <v>Regular SeasonMiller Lite</v>
      </c>
      <c r="X201" t="str">
        <f>CONCATENATE(M201,P201)</f>
        <v>Regular SeasonRotational Field Level Home Plate</v>
      </c>
      <c r="Y201" t="str">
        <f>CONCATENATE(M201,O201,P201)</f>
        <v>Regular SeasonMiller LiteRotational Field Level Home Plate</v>
      </c>
    </row>
    <row r="202" spans="1:25" x14ac:dyDescent="0.25">
      <c r="A202" s="3">
        <v>338644</v>
      </c>
      <c r="B202" t="s">
        <v>183</v>
      </c>
      <c r="C202" t="s">
        <v>44</v>
      </c>
      <c r="D202" t="s">
        <v>45</v>
      </c>
      <c r="E202" t="s">
        <v>1</v>
      </c>
      <c r="F202" s="5">
        <v>41013</v>
      </c>
      <c r="G202">
        <v>5</v>
      </c>
      <c r="H202">
        <v>19</v>
      </c>
      <c r="I202" s="1">
        <v>2066.25</v>
      </c>
      <c r="J202" s="1">
        <v>527.36</v>
      </c>
      <c r="K202">
        <v>25.522565033272802</v>
      </c>
      <c r="L202" s="4">
        <f>VLOOKUP(N202,rates,VLOOKUP(CONCATENATE('[1]Exposure Report'!$B$11,'[1]Exposure Report'!$B$13),rate_lookup_table,4,FALSE),FALSE)</f>
        <v>108.74866666666668</v>
      </c>
      <c r="M202" t="s">
        <v>0</v>
      </c>
      <c r="N202" t="str">
        <f>IF(VLOOKUP(B202,title_rename,2,FALSE)=0,B202,VLOOKUP(B202,title_rename,2,FALSE))</f>
        <v>04-14 Cincinnati Reds @ Washington Nationals</v>
      </c>
      <c r="O202" s="3" t="str">
        <f>LEFT(IF(VLOOKUP(C202,brand_rename,2,FALSE)=0,C202,VLOOKUP(C202,brand_rename,2,FALSE)),LEN(IF(VLOOKUP(C202,brand_rename,2,FALSE)=0,C202,VLOOKUP(C202,brand_rename,2,FALSE)))-6)</f>
        <v>Miller Lite</v>
      </c>
      <c r="P202" t="str">
        <f>IF(VLOOKUP(D202,location_rename,2,FALSE)=0,D202,VLOOKUP(D202,location_rename,2,FALSE))</f>
        <v>Static Field Level Foul Ball Line</v>
      </c>
      <c r="Q202">
        <f>IF($L202=0,0,G202)</f>
        <v>5</v>
      </c>
      <c r="R202">
        <f>IF($L202=0,0,H202)</f>
        <v>19</v>
      </c>
      <c r="S202" s="1">
        <f>R202*L202</f>
        <v>2066.224666666667</v>
      </c>
      <c r="T202" s="1">
        <f>S202*(K202/100)</f>
        <v>527.35353428352425</v>
      </c>
      <c r="U202" t="str">
        <f t="shared" si="6"/>
        <v>Miller LiteStatic Field Level Foul Ball Line</v>
      </c>
      <c r="V202" t="str">
        <f t="shared" si="7"/>
        <v>04-14 Cincinnati Reds @ Washington NationalsMiller LiteStatic Field Level Foul Ball Line</v>
      </c>
      <c r="W202" t="str">
        <f>CONCATENATE(M202,O202)</f>
        <v>Regular SeasonMiller Lite</v>
      </c>
      <c r="X202" t="str">
        <f>CONCATENATE(M202,P202)</f>
        <v>Regular SeasonStatic Field Level Foul Ball Line</v>
      </c>
      <c r="Y202" t="str">
        <f>CONCATENATE(M202,O202,P202)</f>
        <v>Regular SeasonMiller LiteStatic Field Level Foul Ball Line</v>
      </c>
    </row>
    <row r="203" spans="1:25" x14ac:dyDescent="0.25">
      <c r="A203" s="3">
        <v>338644</v>
      </c>
      <c r="B203" t="s">
        <v>183</v>
      </c>
      <c r="C203" t="s">
        <v>44</v>
      </c>
      <c r="D203" t="s">
        <v>9</v>
      </c>
      <c r="E203" t="s">
        <v>1</v>
      </c>
      <c r="F203" s="5">
        <v>41013</v>
      </c>
      <c r="G203">
        <v>24</v>
      </c>
      <c r="H203">
        <v>123</v>
      </c>
      <c r="I203" s="1">
        <v>13376.25</v>
      </c>
      <c r="J203" s="1">
        <v>1659.68</v>
      </c>
      <c r="K203">
        <v>12.407662835249001</v>
      </c>
      <c r="L203" s="4">
        <f>VLOOKUP(N203,rates,VLOOKUP(CONCATENATE('[1]Exposure Report'!$B$11,'[1]Exposure Report'!$B$13),rate_lookup_table,4,FALSE),FALSE)</f>
        <v>108.74866666666668</v>
      </c>
      <c r="M203" t="s">
        <v>0</v>
      </c>
      <c r="N203" t="str">
        <f>IF(VLOOKUP(B203,title_rename,2,FALSE)=0,B203,VLOOKUP(B203,title_rename,2,FALSE))</f>
        <v>04-14 Cincinnati Reds @ Washington Nationals</v>
      </c>
      <c r="O203" s="3" t="str">
        <f>LEFT(IF(VLOOKUP(C203,brand_rename,2,FALSE)=0,C203,VLOOKUP(C203,brand_rename,2,FALSE)),LEN(IF(VLOOKUP(C203,brand_rename,2,FALSE)=0,C203,VLOOKUP(C203,brand_rename,2,FALSE)))-6)</f>
        <v>Miller Lite</v>
      </c>
      <c r="P203" t="str">
        <f>IF(VLOOKUP(D203,location_rename,2,FALSE)=0,D203,VLOOKUP(D203,location_rename,2,FALSE))</f>
        <v>Static Upper Billboard</v>
      </c>
      <c r="Q203">
        <f>IF($L203=0,0,G203)</f>
        <v>24</v>
      </c>
      <c r="R203">
        <f>IF($L203=0,0,H203)</f>
        <v>123</v>
      </c>
      <c r="S203" s="1">
        <f>R203*L203</f>
        <v>13376.086000000001</v>
      </c>
      <c r="T203" s="1">
        <f>S203*(K203/100)</f>
        <v>1659.6596514329447</v>
      </c>
      <c r="U203" t="str">
        <f t="shared" si="6"/>
        <v>Miller LiteStatic Upper Billboard</v>
      </c>
      <c r="V203" t="str">
        <f t="shared" si="7"/>
        <v>04-14 Cincinnati Reds @ Washington NationalsMiller LiteStatic Upper Billboard</v>
      </c>
      <c r="W203" t="str">
        <f>CONCATENATE(M203,O203)</f>
        <v>Regular SeasonMiller Lite</v>
      </c>
      <c r="X203" t="str">
        <f>CONCATENATE(M203,P203)</f>
        <v>Regular SeasonStatic Upper Billboard</v>
      </c>
      <c r="Y203" t="str">
        <f>CONCATENATE(M203,O203,P203)</f>
        <v>Regular SeasonMiller LiteStatic Upper Billboard</v>
      </c>
    </row>
    <row r="204" spans="1:25" x14ac:dyDescent="0.25">
      <c r="A204" s="3">
        <v>338644</v>
      </c>
      <c r="B204" t="s">
        <v>183</v>
      </c>
      <c r="C204" t="s">
        <v>98</v>
      </c>
      <c r="D204" t="s">
        <v>19</v>
      </c>
      <c r="E204" t="s">
        <v>1</v>
      </c>
      <c r="F204" s="5">
        <v>41013</v>
      </c>
      <c r="G204">
        <v>2</v>
      </c>
      <c r="H204">
        <v>3</v>
      </c>
      <c r="I204" s="1">
        <v>326.25</v>
      </c>
      <c r="J204" s="1">
        <v>104.1</v>
      </c>
      <c r="K204">
        <v>31.908045977011401</v>
      </c>
      <c r="L204" s="4">
        <f>VLOOKUP(N204,rates,VLOOKUP(CONCATENATE('[1]Exposure Report'!$B$11,'[1]Exposure Report'!$B$13),rate_lookup_table,4,FALSE),FALSE)</f>
        <v>108.74866666666668</v>
      </c>
      <c r="M204" t="s">
        <v>0</v>
      </c>
      <c r="N204" t="str">
        <f>IF(VLOOKUP(B204,title_rename,2,FALSE)=0,B204,VLOOKUP(B204,title_rename,2,FALSE))</f>
        <v>04-14 Cincinnati Reds @ Washington Nationals</v>
      </c>
      <c r="O204" s="3" t="str">
        <f>LEFT(IF(VLOOKUP(C204,brand_rename,2,FALSE)=0,C204,VLOOKUP(C204,brand_rename,2,FALSE)),LEN(IF(VLOOKUP(C204,brand_rename,2,FALSE)=0,C204,VLOOKUP(C204,brand_rename,2,FALSE)))-6)</f>
        <v>Natca</v>
      </c>
      <c r="P204" t="str">
        <f>IF(VLOOKUP(D204,location_rename,2,FALSE)=0,D204,VLOOKUP(D204,location_rename,2,FALSE))</f>
        <v>LED Outfield Wall</v>
      </c>
      <c r="Q204">
        <f>IF($L204=0,0,G204)</f>
        <v>2</v>
      </c>
      <c r="R204">
        <f>IF($L204=0,0,H204)</f>
        <v>3</v>
      </c>
      <c r="S204" s="1">
        <f>R204*L204</f>
        <v>326.24600000000004</v>
      </c>
      <c r="T204" s="1">
        <f>S204*(K204/100)</f>
        <v>104.09872367816062</v>
      </c>
      <c r="U204" t="str">
        <f t="shared" si="6"/>
        <v>NatcaLED Outfield Wall</v>
      </c>
      <c r="V204" t="str">
        <f t="shared" si="7"/>
        <v>04-14 Cincinnati Reds @ Washington NationalsNatcaLED Outfield Wall</v>
      </c>
      <c r="W204" t="str">
        <f>CONCATENATE(M204,O204)</f>
        <v>Regular SeasonNatca</v>
      </c>
      <c r="X204" t="str">
        <f>CONCATENATE(M204,P204)</f>
        <v>Regular SeasonLED Outfield Wall</v>
      </c>
      <c r="Y204" t="str">
        <f>CONCATENATE(M204,O204,P204)</f>
        <v>Regular SeasonNatcaLED Outfield Wall</v>
      </c>
    </row>
    <row r="205" spans="1:25" x14ac:dyDescent="0.25">
      <c r="A205" s="3">
        <v>338644</v>
      </c>
      <c r="B205" t="s">
        <v>183</v>
      </c>
      <c r="C205" t="s">
        <v>41</v>
      </c>
      <c r="D205" t="s">
        <v>14</v>
      </c>
      <c r="E205" t="s">
        <v>1</v>
      </c>
      <c r="F205" s="5">
        <v>41013</v>
      </c>
      <c r="G205">
        <v>8</v>
      </c>
      <c r="H205">
        <v>35</v>
      </c>
      <c r="I205" s="1">
        <v>3806.25</v>
      </c>
      <c r="J205" s="1">
        <v>778.6</v>
      </c>
      <c r="K205">
        <v>20.455829228243001</v>
      </c>
      <c r="L205" s="4">
        <f>VLOOKUP(N205,rates,VLOOKUP(CONCATENATE('[1]Exposure Report'!$B$11,'[1]Exposure Report'!$B$13),rate_lookup_table,4,FALSE),FALSE)</f>
        <v>108.74866666666668</v>
      </c>
      <c r="M205" t="s">
        <v>0</v>
      </c>
      <c r="N205" t="str">
        <f>IF(VLOOKUP(B205,title_rename,2,FALSE)=0,B205,VLOOKUP(B205,title_rename,2,FALSE))</f>
        <v>04-14 Cincinnati Reds @ Washington Nationals</v>
      </c>
      <c r="O205" s="3" t="str">
        <f>LEFT(IF(VLOOKUP(C205,brand_rename,2,FALSE)=0,C205,VLOOKUP(C205,brand_rename,2,FALSE)),LEN(IF(VLOOKUP(C205,brand_rename,2,FALSE)=0,C205,VLOOKUP(C205,brand_rename,2,FALSE)))-6)</f>
        <v>Nationals Park</v>
      </c>
      <c r="P205" t="str">
        <f>IF(VLOOKUP(D205,location_rename,2,FALSE)=0,D205,VLOOKUP(D205,location_rename,2,FALSE))</f>
        <v>Static Dugout Roof</v>
      </c>
      <c r="Q205">
        <f>IF($L205=0,0,G205)</f>
        <v>8</v>
      </c>
      <c r="R205">
        <f>IF($L205=0,0,H205)</f>
        <v>35</v>
      </c>
      <c r="S205" s="1">
        <f>R205*L205</f>
        <v>3806.2033333333338</v>
      </c>
      <c r="T205" s="1">
        <f>S205*(K205/100)</f>
        <v>778.59045394635939</v>
      </c>
      <c r="U205" t="str">
        <f t="shared" si="6"/>
        <v>Nationals ParkStatic Dugout Roof</v>
      </c>
      <c r="V205" t="str">
        <f t="shared" si="7"/>
        <v>04-14 Cincinnati Reds @ Washington NationalsNationals ParkStatic Dugout Roof</v>
      </c>
      <c r="W205" t="str">
        <f>CONCATENATE(M205,O205)</f>
        <v>Regular SeasonNationals Park</v>
      </c>
      <c r="X205" t="str">
        <f>CONCATENATE(M205,P205)</f>
        <v>Regular SeasonStatic Dugout Roof</v>
      </c>
      <c r="Y205" t="str">
        <f>CONCATENATE(M205,O205,P205)</f>
        <v>Regular SeasonNationals ParkStatic Dugout Roof</v>
      </c>
    </row>
    <row r="206" spans="1:25" x14ac:dyDescent="0.25">
      <c r="A206" s="3">
        <v>338644</v>
      </c>
      <c r="B206" t="s">
        <v>183</v>
      </c>
      <c r="C206" t="s">
        <v>41</v>
      </c>
      <c r="D206" t="s">
        <v>12</v>
      </c>
      <c r="E206" t="s">
        <v>1</v>
      </c>
      <c r="F206" s="5">
        <v>41013</v>
      </c>
      <c r="G206">
        <v>291</v>
      </c>
      <c r="H206">
        <v>1651</v>
      </c>
      <c r="I206" s="1">
        <v>179546.25</v>
      </c>
      <c r="J206" s="1">
        <v>44026.12</v>
      </c>
      <c r="K206">
        <v>24.520768325709899</v>
      </c>
      <c r="L206" s="4">
        <f>VLOOKUP(N206,rates,VLOOKUP(CONCATENATE('[1]Exposure Report'!$B$11,'[1]Exposure Report'!$B$13),rate_lookup_table,4,FALSE),FALSE)</f>
        <v>108.74866666666668</v>
      </c>
      <c r="M206" t="s">
        <v>0</v>
      </c>
      <c r="N206" t="str">
        <f>IF(VLOOKUP(B206,title_rename,2,FALSE)=0,B206,VLOOKUP(B206,title_rename,2,FALSE))</f>
        <v>04-14 Cincinnati Reds @ Washington Nationals</v>
      </c>
      <c r="O206" s="3" t="str">
        <f>LEFT(IF(VLOOKUP(C206,brand_rename,2,FALSE)=0,C206,VLOOKUP(C206,brand_rename,2,FALSE)),LEN(IF(VLOOKUP(C206,brand_rename,2,FALSE)=0,C206,VLOOKUP(C206,brand_rename,2,FALSE)))-6)</f>
        <v>Nationals Park</v>
      </c>
      <c r="P206" t="str">
        <f>IF(VLOOKUP(D206,location_rename,2,FALSE)=0,D206,VLOOKUP(D206,location_rename,2,FALSE))</f>
        <v>Static Field Level Home Plate</v>
      </c>
      <c r="Q206">
        <f>IF($L206=0,0,G206)</f>
        <v>291</v>
      </c>
      <c r="R206">
        <f>IF($L206=0,0,H206)</f>
        <v>1651</v>
      </c>
      <c r="S206" s="1">
        <f>R206*L206</f>
        <v>179544.0486666667</v>
      </c>
      <c r="T206" s="1">
        <f>S206*(K206/100)</f>
        <v>44025.580216153176</v>
      </c>
      <c r="U206" t="str">
        <f t="shared" si="6"/>
        <v>Nationals ParkStatic Field Level Home Plate</v>
      </c>
      <c r="V206" t="str">
        <f t="shared" si="7"/>
        <v>04-14 Cincinnati Reds @ Washington NationalsNationals ParkStatic Field Level Home Plate</v>
      </c>
      <c r="W206" t="str">
        <f>CONCATENATE(M206,O206)</f>
        <v>Regular SeasonNationals Park</v>
      </c>
      <c r="X206" t="str">
        <f>CONCATENATE(M206,P206)</f>
        <v>Regular SeasonStatic Field Level Home Plate</v>
      </c>
      <c r="Y206" t="str">
        <f>CONCATENATE(M206,O206,P206)</f>
        <v>Regular SeasonNationals ParkStatic Field Level Home Plate</v>
      </c>
    </row>
    <row r="207" spans="1:25" x14ac:dyDescent="0.25">
      <c r="A207" s="3">
        <v>338644</v>
      </c>
      <c r="B207" t="s">
        <v>183</v>
      </c>
      <c r="C207" t="s">
        <v>41</v>
      </c>
      <c r="D207" t="s">
        <v>9</v>
      </c>
      <c r="E207" t="s">
        <v>1</v>
      </c>
      <c r="F207" s="5">
        <v>41013</v>
      </c>
      <c r="G207">
        <v>18</v>
      </c>
      <c r="H207">
        <v>78</v>
      </c>
      <c r="I207" s="1">
        <v>8482.5</v>
      </c>
      <c r="J207" s="1">
        <v>1236.45</v>
      </c>
      <c r="K207">
        <v>14.576480990274</v>
      </c>
      <c r="L207" s="4">
        <f>VLOOKUP(N207,rates,VLOOKUP(CONCATENATE('[1]Exposure Report'!$B$11,'[1]Exposure Report'!$B$13),rate_lookup_table,4,FALSE),FALSE)</f>
        <v>108.74866666666668</v>
      </c>
      <c r="M207" t="s">
        <v>0</v>
      </c>
      <c r="N207" t="str">
        <f>IF(VLOOKUP(B207,title_rename,2,FALSE)=0,B207,VLOOKUP(B207,title_rename,2,FALSE))</f>
        <v>04-14 Cincinnati Reds @ Washington Nationals</v>
      </c>
      <c r="O207" s="3" t="str">
        <f>LEFT(IF(VLOOKUP(C207,brand_rename,2,FALSE)=0,C207,VLOOKUP(C207,brand_rename,2,FALSE)),LEN(IF(VLOOKUP(C207,brand_rename,2,FALSE)=0,C207,VLOOKUP(C207,brand_rename,2,FALSE)))-6)</f>
        <v>Nationals Park</v>
      </c>
      <c r="P207" t="str">
        <f>IF(VLOOKUP(D207,location_rename,2,FALSE)=0,D207,VLOOKUP(D207,location_rename,2,FALSE))</f>
        <v>Static Upper Billboard</v>
      </c>
      <c r="Q207">
        <f>IF($L207=0,0,G207)</f>
        <v>18</v>
      </c>
      <c r="R207">
        <f>IF($L207=0,0,H207)</f>
        <v>78</v>
      </c>
      <c r="S207" s="1">
        <f>R207*L207</f>
        <v>8482.3960000000006</v>
      </c>
      <c r="T207" s="1">
        <f>S207*(K207/100)</f>
        <v>1236.4348404597622</v>
      </c>
      <c r="U207" t="str">
        <f t="shared" si="6"/>
        <v>Nationals ParkStatic Upper Billboard</v>
      </c>
      <c r="V207" t="str">
        <f t="shared" si="7"/>
        <v>04-14 Cincinnati Reds @ Washington NationalsNationals ParkStatic Upper Billboard</v>
      </c>
      <c r="W207" t="str">
        <f>CONCATENATE(M207,O207)</f>
        <v>Regular SeasonNationals Park</v>
      </c>
      <c r="X207" t="str">
        <f>CONCATENATE(M207,P207)</f>
        <v>Regular SeasonStatic Upper Billboard</v>
      </c>
      <c r="Y207" t="str">
        <f>CONCATENATE(M207,O207,P207)</f>
        <v>Regular SeasonNationals ParkStatic Upper Billboard</v>
      </c>
    </row>
    <row r="208" spans="1:25" x14ac:dyDescent="0.25">
      <c r="A208" s="3">
        <v>338644</v>
      </c>
      <c r="B208" t="s">
        <v>183</v>
      </c>
      <c r="C208" t="s">
        <v>40</v>
      </c>
      <c r="D208" t="s">
        <v>11</v>
      </c>
      <c r="E208" t="s">
        <v>1</v>
      </c>
      <c r="F208" s="5">
        <v>41013</v>
      </c>
      <c r="G208">
        <v>6</v>
      </c>
      <c r="H208">
        <v>10</v>
      </c>
      <c r="I208" s="1">
        <v>1087.5</v>
      </c>
      <c r="J208" s="1">
        <v>259.86</v>
      </c>
      <c r="K208">
        <v>23.895172413793102</v>
      </c>
      <c r="L208" s="4">
        <f>VLOOKUP(N208,rates,VLOOKUP(CONCATENATE('[1]Exposure Report'!$B$11,'[1]Exposure Report'!$B$13),rate_lookup_table,4,FALSE),FALSE)</f>
        <v>108.74866666666668</v>
      </c>
      <c r="M208" t="s">
        <v>0</v>
      </c>
      <c r="N208" t="str">
        <f>IF(VLOOKUP(B208,title_rename,2,FALSE)=0,B208,VLOOKUP(B208,title_rename,2,FALSE))</f>
        <v>04-14 Cincinnati Reds @ Washington Nationals</v>
      </c>
      <c r="O208" s="3" t="str">
        <f>LEFT(IF(VLOOKUP(C208,brand_rename,2,FALSE)=0,C208,VLOOKUP(C208,brand_rename,2,FALSE)),LEN(IF(VLOOKUP(C208,brand_rename,2,FALSE)=0,C208,VLOOKUP(C208,brand_rename,2,FALSE)))-6)</f>
        <v>Nationals Youth Baseball Academy</v>
      </c>
      <c r="P208" t="str">
        <f>IF(VLOOKUP(D208,location_rename,2,FALSE)=0,D208,VLOOKUP(D208,location_rename,2,FALSE))</f>
        <v>Static Outfield Wall</v>
      </c>
      <c r="Q208">
        <f>IF($L208=0,0,G208)</f>
        <v>6</v>
      </c>
      <c r="R208">
        <f>IF($L208=0,0,H208)</f>
        <v>10</v>
      </c>
      <c r="S208" s="1">
        <f>R208*L208</f>
        <v>1087.4866666666667</v>
      </c>
      <c r="T208" s="1">
        <f>S208*(K208/100)</f>
        <v>259.85681397701148</v>
      </c>
      <c r="U208" t="str">
        <f t="shared" si="6"/>
        <v>Nationals Youth Baseball AcademyStatic Outfield Wall</v>
      </c>
      <c r="V208" t="str">
        <f t="shared" si="7"/>
        <v>04-14 Cincinnati Reds @ Washington NationalsNationals Youth Baseball AcademyStatic Outfield Wall</v>
      </c>
      <c r="W208" t="str">
        <f>CONCATENATE(M208,O208)</f>
        <v>Regular SeasonNationals Youth Baseball Academy</v>
      </c>
      <c r="X208" t="str">
        <f>CONCATENATE(M208,P208)</f>
        <v>Regular SeasonStatic Outfield Wall</v>
      </c>
      <c r="Y208" t="str">
        <f>CONCATENATE(M208,O208,P208)</f>
        <v>Regular SeasonNationals Youth Baseball AcademyStatic Outfield Wall</v>
      </c>
    </row>
    <row r="209" spans="1:25" x14ac:dyDescent="0.25">
      <c r="A209" s="3">
        <v>338644</v>
      </c>
      <c r="B209" t="s">
        <v>183</v>
      </c>
      <c r="C209" t="s">
        <v>39</v>
      </c>
      <c r="D209" t="s">
        <v>34</v>
      </c>
      <c r="E209" t="s">
        <v>1</v>
      </c>
      <c r="F209" s="5">
        <v>41013</v>
      </c>
      <c r="G209">
        <v>1</v>
      </c>
      <c r="H209">
        <v>2</v>
      </c>
      <c r="I209" s="1">
        <v>217.5</v>
      </c>
      <c r="J209" s="1">
        <v>80.95</v>
      </c>
      <c r="K209">
        <v>37.218390804597703</v>
      </c>
      <c r="L209" s="4">
        <f>VLOOKUP(N209,rates,VLOOKUP(CONCATENATE('[1]Exposure Report'!$B$11,'[1]Exposure Report'!$B$13),rate_lookup_table,4,FALSE),FALSE)</f>
        <v>108.74866666666668</v>
      </c>
      <c r="M209" t="s">
        <v>0</v>
      </c>
      <c r="N209" t="str">
        <f>IF(VLOOKUP(B209,title_rename,2,FALSE)=0,B209,VLOOKUP(B209,title_rename,2,FALSE))</f>
        <v>04-14 Cincinnati Reds @ Washington Nationals</v>
      </c>
      <c r="O209" s="3" t="str">
        <f>LEFT(IF(VLOOKUP(C209,brand_rename,2,FALSE)=0,C209,VLOOKUP(C209,brand_rename,2,FALSE)),LEN(IF(VLOOKUP(C209,brand_rename,2,FALSE)=0,C209,VLOOKUP(C209,brand_rename,2,FALSE)))-6)</f>
        <v>New Era</v>
      </c>
      <c r="P209" t="str">
        <f>IF(VLOOKUP(D209,location_rename,2,FALSE)=0,D209,VLOOKUP(D209,location_rename,2,FALSE))</f>
        <v>General Merchandise</v>
      </c>
      <c r="Q209">
        <f>IF($L209=0,0,G209)</f>
        <v>1</v>
      </c>
      <c r="R209">
        <f>IF($L209=0,0,H209)</f>
        <v>2</v>
      </c>
      <c r="S209" s="1">
        <f>R209*L209</f>
        <v>217.49733333333336</v>
      </c>
      <c r="T209" s="1">
        <f>S209*(K209/100)</f>
        <v>80.94900750957855</v>
      </c>
      <c r="U209" t="str">
        <f t="shared" si="6"/>
        <v>New EraGeneral Merchandise</v>
      </c>
      <c r="V209" t="str">
        <f t="shared" si="7"/>
        <v>04-14 Cincinnati Reds @ Washington NationalsNew EraGeneral Merchandise</v>
      </c>
      <c r="W209" t="str">
        <f>CONCATENATE(M209,O209)</f>
        <v>Regular SeasonNew Era</v>
      </c>
      <c r="X209" t="str">
        <f>CONCATENATE(M209,P209)</f>
        <v>Regular SeasonGeneral Merchandise</v>
      </c>
      <c r="Y209" t="str">
        <f>CONCATENATE(M209,O209,P209)</f>
        <v>Regular SeasonNew EraGeneral Merchandise</v>
      </c>
    </row>
    <row r="210" spans="1:25" x14ac:dyDescent="0.25">
      <c r="A210" s="3">
        <v>338644</v>
      </c>
      <c r="B210" t="s">
        <v>183</v>
      </c>
      <c r="C210" t="s">
        <v>39</v>
      </c>
      <c r="D210" t="s">
        <v>13</v>
      </c>
      <c r="E210" t="s">
        <v>1</v>
      </c>
      <c r="F210" s="5">
        <v>41013</v>
      </c>
      <c r="G210">
        <v>19</v>
      </c>
      <c r="H210">
        <v>72</v>
      </c>
      <c r="I210" s="1">
        <v>7830</v>
      </c>
      <c r="J210" s="1">
        <v>1874.35</v>
      </c>
      <c r="K210">
        <v>23.938058748403499</v>
      </c>
      <c r="L210" s="4">
        <f>VLOOKUP(N210,rates,VLOOKUP(CONCATENATE('[1]Exposure Report'!$B$11,'[1]Exposure Report'!$B$13),rate_lookup_table,4,FALSE),FALSE)</f>
        <v>108.74866666666668</v>
      </c>
      <c r="M210" t="s">
        <v>0</v>
      </c>
      <c r="N210" t="str">
        <f>IF(VLOOKUP(B210,title_rename,2,FALSE)=0,B210,VLOOKUP(B210,title_rename,2,FALSE))</f>
        <v>04-14 Cincinnati Reds @ Washington Nationals</v>
      </c>
      <c r="O210" s="3" t="str">
        <f>LEFT(IF(VLOOKUP(C210,brand_rename,2,FALSE)=0,C210,VLOOKUP(C210,brand_rename,2,FALSE)),LEN(IF(VLOOKUP(C210,brand_rename,2,FALSE)=0,C210,VLOOKUP(C210,brand_rename,2,FALSE)))-6)</f>
        <v>New Era</v>
      </c>
      <c r="P210" t="str">
        <f>IF(VLOOKUP(D210,location_rename,2,FALSE)=0,D210,VLOOKUP(D210,location_rename,2,FALSE))</f>
        <v>Static Dugout Wall</v>
      </c>
      <c r="Q210">
        <f>IF($L210=0,0,G210)</f>
        <v>19</v>
      </c>
      <c r="R210">
        <f>IF($L210=0,0,H210)</f>
        <v>72</v>
      </c>
      <c r="S210" s="1">
        <f>R210*L210</f>
        <v>7829.9040000000005</v>
      </c>
      <c r="T210" s="1">
        <f>S210*(K210/100)</f>
        <v>1874.3270194635957</v>
      </c>
      <c r="U210" t="str">
        <f t="shared" si="6"/>
        <v>New EraStatic Dugout Wall</v>
      </c>
      <c r="V210" t="str">
        <f t="shared" si="7"/>
        <v>04-14 Cincinnati Reds @ Washington NationalsNew EraStatic Dugout Wall</v>
      </c>
      <c r="W210" t="str">
        <f>CONCATENATE(M210,O210)</f>
        <v>Regular SeasonNew Era</v>
      </c>
      <c r="X210" t="str">
        <f>CONCATENATE(M210,P210)</f>
        <v>Regular SeasonStatic Dugout Wall</v>
      </c>
      <c r="Y210" t="str">
        <f>CONCATENATE(M210,O210,P210)</f>
        <v>Regular SeasonNew EraStatic Dugout Wall</v>
      </c>
    </row>
    <row r="211" spans="1:25" x14ac:dyDescent="0.25">
      <c r="A211" s="3">
        <v>338644</v>
      </c>
      <c r="B211" t="s">
        <v>183</v>
      </c>
      <c r="C211" t="s">
        <v>37</v>
      </c>
      <c r="D211" t="s">
        <v>19</v>
      </c>
      <c r="E211" t="s">
        <v>1</v>
      </c>
      <c r="F211" s="5">
        <v>41013</v>
      </c>
      <c r="G211">
        <v>1</v>
      </c>
      <c r="H211">
        <v>2</v>
      </c>
      <c r="I211" s="1">
        <v>217.5</v>
      </c>
      <c r="J211" s="1">
        <v>80.89</v>
      </c>
      <c r="K211">
        <v>37.190804597701103</v>
      </c>
      <c r="L211" s="4">
        <f>VLOOKUP(N211,rates,VLOOKUP(CONCATENATE('[1]Exposure Report'!$B$11,'[1]Exposure Report'!$B$13),rate_lookup_table,4,FALSE),FALSE)</f>
        <v>108.74866666666668</v>
      </c>
      <c r="M211" t="s">
        <v>0</v>
      </c>
      <c r="N211" t="str">
        <f>IF(VLOOKUP(B211,title_rename,2,FALSE)=0,B211,VLOOKUP(B211,title_rename,2,FALSE))</f>
        <v>04-14 Cincinnati Reds @ Washington Nationals</v>
      </c>
      <c r="O211" s="3" t="str">
        <f>LEFT(IF(VLOOKUP(C211,brand_rename,2,FALSE)=0,C211,VLOOKUP(C211,brand_rename,2,FALSE)),LEN(IF(VLOOKUP(C211,brand_rename,2,FALSE)=0,C211,VLOOKUP(C211,brand_rename,2,FALSE)))-6)</f>
        <v>Papa John's</v>
      </c>
      <c r="P211" t="str">
        <f>IF(VLOOKUP(D211,location_rename,2,FALSE)=0,D211,VLOOKUP(D211,location_rename,2,FALSE))</f>
        <v>LED Outfield Wall</v>
      </c>
      <c r="Q211">
        <f>IF($L211=0,0,G211)</f>
        <v>1</v>
      </c>
      <c r="R211">
        <f>IF($L211=0,0,H211)</f>
        <v>2</v>
      </c>
      <c r="S211" s="1">
        <f>R211*L211</f>
        <v>217.49733333333336</v>
      </c>
      <c r="T211" s="1">
        <f>S211*(K211/100)</f>
        <v>80.889008245210647</v>
      </c>
      <c r="U211" t="str">
        <f t="shared" si="6"/>
        <v>Papa John'sLED Outfield Wall</v>
      </c>
      <c r="V211" t="str">
        <f t="shared" si="7"/>
        <v>04-14 Cincinnati Reds @ Washington NationalsPapa John'sLED Outfield Wall</v>
      </c>
      <c r="W211" t="str">
        <f>CONCATENATE(M211,O211)</f>
        <v>Regular SeasonPapa John's</v>
      </c>
      <c r="X211" t="str">
        <f>CONCATENATE(M211,P211)</f>
        <v>Regular SeasonLED Outfield Wall</v>
      </c>
      <c r="Y211" t="str">
        <f>CONCATENATE(M211,O211,P211)</f>
        <v>Regular SeasonPapa John'sLED Outfield Wall</v>
      </c>
    </row>
    <row r="212" spans="1:25" x14ac:dyDescent="0.25">
      <c r="A212" s="3">
        <v>338644</v>
      </c>
      <c r="B212" t="s">
        <v>183</v>
      </c>
      <c r="C212" t="s">
        <v>37</v>
      </c>
      <c r="D212" t="s">
        <v>2</v>
      </c>
      <c r="E212" t="s">
        <v>1</v>
      </c>
      <c r="F212" s="5">
        <v>41013</v>
      </c>
      <c r="G212">
        <v>21</v>
      </c>
      <c r="H212">
        <v>134</v>
      </c>
      <c r="I212" s="1">
        <v>14572.5</v>
      </c>
      <c r="J212" s="1">
        <v>3682.49</v>
      </c>
      <c r="K212">
        <v>25.270132098129999</v>
      </c>
      <c r="L212" s="4">
        <f>VLOOKUP(N212,rates,VLOOKUP(CONCATENATE('[1]Exposure Report'!$B$11,'[1]Exposure Report'!$B$13),rate_lookup_table,4,FALSE),FALSE)</f>
        <v>108.74866666666668</v>
      </c>
      <c r="M212" t="s">
        <v>0</v>
      </c>
      <c r="N212" t="str">
        <f>IF(VLOOKUP(B212,title_rename,2,FALSE)=0,B212,VLOOKUP(B212,title_rename,2,FALSE))</f>
        <v>04-14 Cincinnati Reds @ Washington Nationals</v>
      </c>
      <c r="O212" s="3" t="str">
        <f>LEFT(IF(VLOOKUP(C212,brand_rename,2,FALSE)=0,C212,VLOOKUP(C212,brand_rename,2,FALSE)),LEN(IF(VLOOKUP(C212,brand_rename,2,FALSE)=0,C212,VLOOKUP(C212,brand_rename,2,FALSE)))-6)</f>
        <v>Papa John's</v>
      </c>
      <c r="P212" t="str">
        <f>IF(VLOOKUP(D212,location_rename,2,FALSE)=0,D212,VLOOKUP(D212,location_rename,2,FALSE))</f>
        <v>Rotational Field Level Home Plate</v>
      </c>
      <c r="Q212">
        <f>IF($L212=0,0,G212)</f>
        <v>21</v>
      </c>
      <c r="R212">
        <f>IF($L212=0,0,H212)</f>
        <v>134</v>
      </c>
      <c r="S212" s="1">
        <f>R212*L212</f>
        <v>14572.321333333335</v>
      </c>
      <c r="T212" s="1">
        <f>S212*(K212/100)</f>
        <v>3682.4448506973126</v>
      </c>
      <c r="U212" t="str">
        <f t="shared" si="6"/>
        <v>Papa John'sRotational Field Level Home Plate</v>
      </c>
      <c r="V212" t="str">
        <f t="shared" si="7"/>
        <v>04-14 Cincinnati Reds @ Washington NationalsPapa John'sRotational Field Level Home Plate</v>
      </c>
      <c r="W212" t="str">
        <f>CONCATENATE(M212,O212)</f>
        <v>Regular SeasonPapa John's</v>
      </c>
      <c r="X212" t="str">
        <f>CONCATENATE(M212,P212)</f>
        <v>Regular SeasonRotational Field Level Home Plate</v>
      </c>
      <c r="Y212" t="str">
        <f>CONCATENATE(M212,O212,P212)</f>
        <v>Regular SeasonPapa John'sRotational Field Level Home Plate</v>
      </c>
    </row>
    <row r="213" spans="1:25" x14ac:dyDescent="0.25">
      <c r="A213" s="3">
        <v>338644</v>
      </c>
      <c r="B213" t="s">
        <v>183</v>
      </c>
      <c r="C213" t="s">
        <v>36</v>
      </c>
      <c r="D213" t="s">
        <v>34</v>
      </c>
      <c r="E213" t="s">
        <v>1</v>
      </c>
      <c r="F213" s="5">
        <v>41013</v>
      </c>
      <c r="G213">
        <v>1</v>
      </c>
      <c r="H213">
        <v>2</v>
      </c>
      <c r="I213" s="1">
        <v>217.5</v>
      </c>
      <c r="J213" s="1">
        <v>52.07</v>
      </c>
      <c r="K213">
        <v>23.940229885057398</v>
      </c>
      <c r="L213" s="4">
        <f>VLOOKUP(N213,rates,VLOOKUP(CONCATENATE('[1]Exposure Report'!$B$11,'[1]Exposure Report'!$B$13),rate_lookup_table,4,FALSE),FALSE)</f>
        <v>108.74866666666668</v>
      </c>
      <c r="M213" t="s">
        <v>0</v>
      </c>
      <c r="N213" t="str">
        <f>IF(VLOOKUP(B213,title_rename,2,FALSE)=0,B213,VLOOKUP(B213,title_rename,2,FALSE))</f>
        <v>04-14 Cincinnati Reds @ Washington Nationals</v>
      </c>
      <c r="O213" s="3" t="str">
        <f>LEFT(IF(VLOOKUP(C213,brand_rename,2,FALSE)=0,C213,VLOOKUP(C213,brand_rename,2,FALSE)),LEN(IF(VLOOKUP(C213,brand_rename,2,FALSE)=0,C213,VLOOKUP(C213,brand_rename,2,FALSE)))-6)</f>
        <v>PNC Bank</v>
      </c>
      <c r="P213" t="str">
        <f>IF(VLOOKUP(D213,location_rename,2,FALSE)=0,D213,VLOOKUP(D213,location_rename,2,FALSE))</f>
        <v>General Merchandise</v>
      </c>
      <c r="Q213">
        <f>IF($L213=0,0,G213)</f>
        <v>1</v>
      </c>
      <c r="R213">
        <f>IF($L213=0,0,H213)</f>
        <v>2</v>
      </c>
      <c r="S213" s="1">
        <f>R213*L213</f>
        <v>217.49733333333336</v>
      </c>
      <c r="T213" s="1">
        <f>S213*(K213/100)</f>
        <v>52.06936159386958</v>
      </c>
      <c r="U213" t="str">
        <f t="shared" si="6"/>
        <v>PNC BankGeneral Merchandise</v>
      </c>
      <c r="V213" t="str">
        <f t="shared" si="7"/>
        <v>04-14 Cincinnati Reds @ Washington NationalsPNC BankGeneral Merchandise</v>
      </c>
      <c r="W213" t="str">
        <f>CONCATENATE(M213,O213)</f>
        <v>Regular SeasonPNC Bank</v>
      </c>
      <c r="X213" t="str">
        <f>CONCATENATE(M213,P213)</f>
        <v>Regular SeasonGeneral Merchandise</v>
      </c>
      <c r="Y213" t="str">
        <f>CONCATENATE(M213,O213,P213)</f>
        <v>Regular SeasonPNC BankGeneral Merchandise</v>
      </c>
    </row>
    <row r="214" spans="1:25" x14ac:dyDescent="0.25">
      <c r="A214" s="3">
        <v>338644</v>
      </c>
      <c r="B214" t="s">
        <v>183</v>
      </c>
      <c r="C214" t="s">
        <v>36</v>
      </c>
      <c r="D214" t="s">
        <v>19</v>
      </c>
      <c r="E214" t="s">
        <v>1</v>
      </c>
      <c r="F214" s="5">
        <v>41013</v>
      </c>
      <c r="G214">
        <v>1</v>
      </c>
      <c r="H214">
        <v>2</v>
      </c>
      <c r="I214" s="1">
        <v>217.5</v>
      </c>
      <c r="J214" s="1">
        <v>81.849999999999994</v>
      </c>
      <c r="K214">
        <v>37.632183908045903</v>
      </c>
      <c r="L214" s="4">
        <f>VLOOKUP(N214,rates,VLOOKUP(CONCATENATE('[1]Exposure Report'!$B$11,'[1]Exposure Report'!$B$13),rate_lookup_table,4,FALSE),FALSE)</f>
        <v>108.74866666666668</v>
      </c>
      <c r="M214" t="s">
        <v>0</v>
      </c>
      <c r="N214" t="str">
        <f>IF(VLOOKUP(B214,title_rename,2,FALSE)=0,B214,VLOOKUP(B214,title_rename,2,FALSE))</f>
        <v>04-14 Cincinnati Reds @ Washington Nationals</v>
      </c>
      <c r="O214" s="3" t="str">
        <f>LEFT(IF(VLOOKUP(C214,brand_rename,2,FALSE)=0,C214,VLOOKUP(C214,brand_rename,2,FALSE)),LEN(IF(VLOOKUP(C214,brand_rename,2,FALSE)=0,C214,VLOOKUP(C214,brand_rename,2,FALSE)))-6)</f>
        <v>PNC Bank</v>
      </c>
      <c r="P214" t="str">
        <f>IF(VLOOKUP(D214,location_rename,2,FALSE)=0,D214,VLOOKUP(D214,location_rename,2,FALSE))</f>
        <v>LED Outfield Wall</v>
      </c>
      <c r="Q214">
        <f>IF($L214=0,0,G214)</f>
        <v>1</v>
      </c>
      <c r="R214">
        <f>IF($L214=0,0,H214)</f>
        <v>2</v>
      </c>
      <c r="S214" s="1">
        <f>R214*L214</f>
        <v>217.49733333333336</v>
      </c>
      <c r="T214" s="1">
        <f>S214*(K214/100)</f>
        <v>81.848996475095632</v>
      </c>
      <c r="U214" t="str">
        <f t="shared" si="6"/>
        <v>PNC BankLED Outfield Wall</v>
      </c>
      <c r="V214" t="str">
        <f t="shared" si="7"/>
        <v>04-14 Cincinnati Reds @ Washington NationalsPNC BankLED Outfield Wall</v>
      </c>
      <c r="W214" t="str">
        <f>CONCATENATE(M214,O214)</f>
        <v>Regular SeasonPNC Bank</v>
      </c>
      <c r="X214" t="str">
        <f>CONCATENATE(M214,P214)</f>
        <v>Regular SeasonLED Outfield Wall</v>
      </c>
      <c r="Y214" t="str">
        <f>CONCATENATE(M214,O214,P214)</f>
        <v>Regular SeasonPNC BankLED Outfield Wall</v>
      </c>
    </row>
    <row r="215" spans="1:25" x14ac:dyDescent="0.25">
      <c r="A215" s="3">
        <v>338644</v>
      </c>
      <c r="B215" t="s">
        <v>183</v>
      </c>
      <c r="C215" t="s">
        <v>36</v>
      </c>
      <c r="D215" t="s">
        <v>2</v>
      </c>
      <c r="E215" t="s">
        <v>1</v>
      </c>
      <c r="F215" s="5">
        <v>41013</v>
      </c>
      <c r="G215">
        <v>8</v>
      </c>
      <c r="H215">
        <v>44</v>
      </c>
      <c r="I215" s="1">
        <v>4785</v>
      </c>
      <c r="J215" s="1">
        <v>1248.96</v>
      </c>
      <c r="K215">
        <v>26.101567398119101</v>
      </c>
      <c r="L215" s="4">
        <f>VLOOKUP(N215,rates,VLOOKUP(CONCATENATE('[1]Exposure Report'!$B$11,'[1]Exposure Report'!$B$13),rate_lookup_table,4,FALSE),FALSE)</f>
        <v>108.74866666666668</v>
      </c>
      <c r="M215" t="s">
        <v>0</v>
      </c>
      <c r="N215" t="str">
        <f>IF(VLOOKUP(B215,title_rename,2,FALSE)=0,B215,VLOOKUP(B215,title_rename,2,FALSE))</f>
        <v>04-14 Cincinnati Reds @ Washington Nationals</v>
      </c>
      <c r="O215" s="3" t="str">
        <f>LEFT(IF(VLOOKUP(C215,brand_rename,2,FALSE)=0,C215,VLOOKUP(C215,brand_rename,2,FALSE)),LEN(IF(VLOOKUP(C215,brand_rename,2,FALSE)=0,C215,VLOOKUP(C215,brand_rename,2,FALSE)))-6)</f>
        <v>PNC Bank</v>
      </c>
      <c r="P215" t="str">
        <f>IF(VLOOKUP(D215,location_rename,2,FALSE)=0,D215,VLOOKUP(D215,location_rename,2,FALSE))</f>
        <v>Rotational Field Level Home Plate</v>
      </c>
      <c r="Q215">
        <f>IF($L215=0,0,G215)</f>
        <v>8</v>
      </c>
      <c r="R215">
        <f>IF($L215=0,0,H215)</f>
        <v>44</v>
      </c>
      <c r="S215" s="1">
        <f>R215*L215</f>
        <v>4784.9413333333341</v>
      </c>
      <c r="T215" s="1">
        <f>S215*(K215/100)</f>
        <v>1248.9446870804591</v>
      </c>
      <c r="U215" t="str">
        <f t="shared" si="6"/>
        <v>PNC BankRotational Field Level Home Plate</v>
      </c>
      <c r="V215" t="str">
        <f t="shared" si="7"/>
        <v>04-14 Cincinnati Reds @ Washington NationalsPNC BankRotational Field Level Home Plate</v>
      </c>
      <c r="W215" t="str">
        <f>CONCATENATE(M215,O215)</f>
        <v>Regular SeasonPNC Bank</v>
      </c>
      <c r="X215" t="str">
        <f>CONCATENATE(M215,P215)</f>
        <v>Regular SeasonRotational Field Level Home Plate</v>
      </c>
      <c r="Y215" t="str">
        <f>CONCATENATE(M215,O215,P215)</f>
        <v>Regular SeasonPNC BankRotational Field Level Home Plate</v>
      </c>
    </row>
    <row r="216" spans="1:25" x14ac:dyDescent="0.25">
      <c r="A216" s="3">
        <v>338644</v>
      </c>
      <c r="B216" t="s">
        <v>183</v>
      </c>
      <c r="C216" t="s">
        <v>36</v>
      </c>
      <c r="D216" t="s">
        <v>9</v>
      </c>
      <c r="E216" t="s">
        <v>1</v>
      </c>
      <c r="F216" s="5">
        <v>41013</v>
      </c>
      <c r="G216">
        <v>19</v>
      </c>
      <c r="H216">
        <v>80</v>
      </c>
      <c r="I216" s="1">
        <v>8700</v>
      </c>
      <c r="J216" s="1">
        <v>1165.27</v>
      </c>
      <c r="K216">
        <v>13.393908045977</v>
      </c>
      <c r="L216" s="4">
        <f>VLOOKUP(N216,rates,VLOOKUP(CONCATENATE('[1]Exposure Report'!$B$11,'[1]Exposure Report'!$B$13),rate_lookup_table,4,FALSE),FALSE)</f>
        <v>108.74866666666668</v>
      </c>
      <c r="M216" t="s">
        <v>0</v>
      </c>
      <c r="N216" t="str">
        <f>IF(VLOOKUP(B216,title_rename,2,FALSE)=0,B216,VLOOKUP(B216,title_rename,2,FALSE))</f>
        <v>04-14 Cincinnati Reds @ Washington Nationals</v>
      </c>
      <c r="O216" s="3" t="str">
        <f>LEFT(IF(VLOOKUP(C216,brand_rename,2,FALSE)=0,C216,VLOOKUP(C216,brand_rename,2,FALSE)),LEN(IF(VLOOKUP(C216,brand_rename,2,FALSE)=0,C216,VLOOKUP(C216,brand_rename,2,FALSE)))-6)</f>
        <v>PNC Bank</v>
      </c>
      <c r="P216" t="str">
        <f>IF(VLOOKUP(D216,location_rename,2,FALSE)=0,D216,VLOOKUP(D216,location_rename,2,FALSE))</f>
        <v>Static Upper Billboard</v>
      </c>
      <c r="Q216">
        <f>IF($L216=0,0,G216)</f>
        <v>19</v>
      </c>
      <c r="R216">
        <f>IF($L216=0,0,H216)</f>
        <v>80</v>
      </c>
      <c r="S216" s="1">
        <f>R216*L216</f>
        <v>8699.8933333333334</v>
      </c>
      <c r="T216" s="1">
        <f>S216*(K216/100)</f>
        <v>1165.25571316475</v>
      </c>
      <c r="U216" t="str">
        <f t="shared" si="6"/>
        <v>PNC BankStatic Upper Billboard</v>
      </c>
      <c r="V216" t="str">
        <f t="shared" si="7"/>
        <v>04-14 Cincinnati Reds @ Washington NationalsPNC BankStatic Upper Billboard</v>
      </c>
      <c r="W216" t="str">
        <f>CONCATENATE(M216,O216)</f>
        <v>Regular SeasonPNC Bank</v>
      </c>
      <c r="X216" t="str">
        <f>CONCATENATE(M216,P216)</f>
        <v>Regular SeasonStatic Upper Billboard</v>
      </c>
      <c r="Y216" t="str">
        <f>CONCATENATE(M216,O216,P216)</f>
        <v>Regular SeasonPNC BankStatic Upper Billboard</v>
      </c>
    </row>
    <row r="217" spans="1:25" x14ac:dyDescent="0.25">
      <c r="A217" s="3">
        <v>338644</v>
      </c>
      <c r="B217" t="s">
        <v>183</v>
      </c>
      <c r="C217" t="s">
        <v>33</v>
      </c>
      <c r="D217" t="s">
        <v>17</v>
      </c>
      <c r="E217" t="s">
        <v>1</v>
      </c>
      <c r="F217" s="5">
        <v>41013</v>
      </c>
      <c r="G217">
        <v>1</v>
      </c>
      <c r="H217">
        <v>1</v>
      </c>
      <c r="I217" s="1">
        <v>108.75</v>
      </c>
      <c r="J217" s="1">
        <v>35.75</v>
      </c>
      <c r="K217">
        <v>32.8735632183908</v>
      </c>
      <c r="L217" s="4">
        <f>VLOOKUP(N217,rates,VLOOKUP(CONCATENATE('[1]Exposure Report'!$B$11,'[1]Exposure Report'!$B$13),rate_lookup_table,4,FALSE),FALSE)</f>
        <v>108.74866666666668</v>
      </c>
      <c r="M217" t="s">
        <v>0</v>
      </c>
      <c r="N217" t="str">
        <f>IF(VLOOKUP(B217,title_rename,2,FALSE)=0,B217,VLOOKUP(B217,title_rename,2,FALSE))</f>
        <v>04-14 Cincinnati Reds @ Washington Nationals</v>
      </c>
      <c r="O217" s="3" t="str">
        <f>LEFT(IF(VLOOKUP(C217,brand_rename,2,FALSE)=0,C217,VLOOKUP(C217,brand_rename,2,FALSE)),LEN(IF(VLOOKUP(C217,brand_rename,2,FALSE)=0,C217,VLOOKUP(C217,brand_rename,2,FALSE)))-6)</f>
        <v>Radio - 106.7 The Fan</v>
      </c>
      <c r="P217" t="str">
        <f>IF(VLOOKUP(D217,location_rename,2,FALSE)=0,D217,VLOOKUP(D217,location_rename,2,FALSE))</f>
        <v>LED Upper Tiered</v>
      </c>
      <c r="Q217">
        <f>IF($L217=0,0,G217)</f>
        <v>1</v>
      </c>
      <c r="R217">
        <f>IF($L217=0,0,H217)</f>
        <v>1</v>
      </c>
      <c r="S217" s="1">
        <f>R217*L217</f>
        <v>108.74866666666668</v>
      </c>
      <c r="T217" s="1">
        <f>S217*(K217/100)</f>
        <v>35.749561685823757</v>
      </c>
      <c r="U217" t="str">
        <f t="shared" si="6"/>
        <v>Radio - 106.7 The FanLED Upper Tiered</v>
      </c>
      <c r="V217" t="str">
        <f t="shared" si="7"/>
        <v>04-14 Cincinnati Reds @ Washington NationalsRadio - 106.7 The FanLED Upper Tiered</v>
      </c>
      <c r="W217" t="str">
        <f>CONCATENATE(M217,O217)</f>
        <v>Regular SeasonRadio - 106.7 The Fan</v>
      </c>
      <c r="X217" t="str">
        <f>CONCATENATE(M217,P217)</f>
        <v>Regular SeasonLED Upper Tiered</v>
      </c>
      <c r="Y217" t="str">
        <f>CONCATENATE(M217,O217,P217)</f>
        <v>Regular SeasonRadio - 106.7 The FanLED Upper Tiered</v>
      </c>
    </row>
    <row r="218" spans="1:25" x14ac:dyDescent="0.25">
      <c r="A218" s="3">
        <v>338644</v>
      </c>
      <c r="B218" t="s">
        <v>183</v>
      </c>
      <c r="C218" t="s">
        <v>33</v>
      </c>
      <c r="D218" t="s">
        <v>9</v>
      </c>
      <c r="E218" t="s">
        <v>1</v>
      </c>
      <c r="F218" s="5">
        <v>41013</v>
      </c>
      <c r="G218">
        <v>21</v>
      </c>
      <c r="H218">
        <v>51</v>
      </c>
      <c r="I218" s="1">
        <v>5546.25</v>
      </c>
      <c r="J218" s="1">
        <v>897.17</v>
      </c>
      <c r="K218">
        <v>16.176155059725001</v>
      </c>
      <c r="L218" s="4">
        <f>VLOOKUP(N218,rates,VLOOKUP(CONCATENATE('[1]Exposure Report'!$B$11,'[1]Exposure Report'!$B$13),rate_lookup_table,4,FALSE),FALSE)</f>
        <v>108.74866666666668</v>
      </c>
      <c r="M218" t="s">
        <v>0</v>
      </c>
      <c r="N218" t="str">
        <f>IF(VLOOKUP(B218,title_rename,2,FALSE)=0,B218,VLOOKUP(B218,title_rename,2,FALSE))</f>
        <v>04-14 Cincinnati Reds @ Washington Nationals</v>
      </c>
      <c r="O218" s="3" t="str">
        <f>LEFT(IF(VLOOKUP(C218,brand_rename,2,FALSE)=0,C218,VLOOKUP(C218,brand_rename,2,FALSE)),LEN(IF(VLOOKUP(C218,brand_rename,2,FALSE)=0,C218,VLOOKUP(C218,brand_rename,2,FALSE)))-6)</f>
        <v>Radio - 106.7 The Fan</v>
      </c>
      <c r="P218" t="str">
        <f>IF(VLOOKUP(D218,location_rename,2,FALSE)=0,D218,VLOOKUP(D218,location_rename,2,FALSE))</f>
        <v>Static Upper Billboard</v>
      </c>
      <c r="Q218">
        <f>IF($L218=0,0,G218)</f>
        <v>21</v>
      </c>
      <c r="R218">
        <f>IF($L218=0,0,H218)</f>
        <v>51</v>
      </c>
      <c r="S218" s="1">
        <f>R218*L218</f>
        <v>5546.1820000000007</v>
      </c>
      <c r="T218" s="1">
        <f>S218*(K218/100)</f>
        <v>897.1590002145573</v>
      </c>
      <c r="U218" t="str">
        <f t="shared" si="6"/>
        <v>Radio - 106.7 The FanStatic Upper Billboard</v>
      </c>
      <c r="V218" t="str">
        <f t="shared" si="7"/>
        <v>04-14 Cincinnati Reds @ Washington NationalsRadio - 106.7 The FanStatic Upper Billboard</v>
      </c>
      <c r="W218" t="str">
        <f>CONCATENATE(M218,O218)</f>
        <v>Regular SeasonRadio - 106.7 The Fan</v>
      </c>
      <c r="X218" t="str">
        <f>CONCATENATE(M218,P218)</f>
        <v>Regular SeasonStatic Upper Billboard</v>
      </c>
      <c r="Y218" t="str">
        <f>CONCATENATE(M218,O218,P218)</f>
        <v>Regular SeasonRadio - 106.7 The FanStatic Upper Billboard</v>
      </c>
    </row>
    <row r="219" spans="1:25" x14ac:dyDescent="0.25">
      <c r="A219" s="3">
        <v>338644</v>
      </c>
      <c r="B219" t="s">
        <v>183</v>
      </c>
      <c r="C219" t="s">
        <v>32</v>
      </c>
      <c r="D219" t="s">
        <v>17</v>
      </c>
      <c r="E219" t="s">
        <v>1</v>
      </c>
      <c r="F219" s="5">
        <v>41013</v>
      </c>
      <c r="G219">
        <v>2</v>
      </c>
      <c r="H219">
        <v>3</v>
      </c>
      <c r="I219" s="1">
        <v>326.25</v>
      </c>
      <c r="J219" s="1">
        <v>75.47</v>
      </c>
      <c r="K219">
        <v>23.132567049808401</v>
      </c>
      <c r="L219" s="4">
        <f>VLOOKUP(N219,rates,VLOOKUP(CONCATENATE('[1]Exposure Report'!$B$11,'[1]Exposure Report'!$B$13),rate_lookup_table,4,FALSE),FALSE)</f>
        <v>108.74866666666668</v>
      </c>
      <c r="M219" t="s">
        <v>0</v>
      </c>
      <c r="N219" t="str">
        <f>IF(VLOOKUP(B219,title_rename,2,FALSE)=0,B219,VLOOKUP(B219,title_rename,2,FALSE))</f>
        <v>04-14 Cincinnati Reds @ Washington Nationals</v>
      </c>
      <c r="O219" s="3" t="str">
        <f>LEFT(IF(VLOOKUP(C219,brand_rename,2,FALSE)=0,C219,VLOOKUP(C219,brand_rename,2,FALSE)),LEN(IF(VLOOKUP(C219,brand_rename,2,FALSE)=0,C219,VLOOKUP(C219,brand_rename,2,FALSE)))-6)</f>
        <v>Radio - WTOP</v>
      </c>
      <c r="P219" t="str">
        <f>IF(VLOOKUP(D219,location_rename,2,FALSE)=0,D219,VLOOKUP(D219,location_rename,2,FALSE))</f>
        <v>LED Upper Tiered</v>
      </c>
      <c r="Q219">
        <f>IF($L219=0,0,G219)</f>
        <v>2</v>
      </c>
      <c r="R219">
        <f>IF($L219=0,0,H219)</f>
        <v>3</v>
      </c>
      <c r="S219" s="1">
        <f>R219*L219</f>
        <v>326.24600000000004</v>
      </c>
      <c r="T219" s="1">
        <f>S219*(K219/100)</f>
        <v>75.469074697317922</v>
      </c>
      <c r="U219" t="str">
        <f t="shared" si="6"/>
        <v>Radio - WTOPLED Upper Tiered</v>
      </c>
      <c r="V219" t="str">
        <f t="shared" si="7"/>
        <v>04-14 Cincinnati Reds @ Washington NationalsRadio - WTOPLED Upper Tiered</v>
      </c>
      <c r="W219" t="str">
        <f>CONCATENATE(M219,O219)</f>
        <v>Regular SeasonRadio - WTOP</v>
      </c>
      <c r="X219" t="str">
        <f>CONCATENATE(M219,P219)</f>
        <v>Regular SeasonLED Upper Tiered</v>
      </c>
      <c r="Y219" t="str">
        <f>CONCATENATE(M219,O219,P219)</f>
        <v>Regular SeasonRadio - WTOPLED Upper Tiered</v>
      </c>
    </row>
    <row r="220" spans="1:25" x14ac:dyDescent="0.25">
      <c r="A220" s="3">
        <v>338644</v>
      </c>
      <c r="B220" t="s">
        <v>183</v>
      </c>
      <c r="C220" t="s">
        <v>164</v>
      </c>
      <c r="D220" t="s">
        <v>2</v>
      </c>
      <c r="E220" t="s">
        <v>1</v>
      </c>
      <c r="F220" s="5">
        <v>41013</v>
      </c>
      <c r="G220">
        <v>26</v>
      </c>
      <c r="H220">
        <v>221</v>
      </c>
      <c r="I220" s="1">
        <v>24033.75</v>
      </c>
      <c r="J220" s="1">
        <v>5286.19</v>
      </c>
      <c r="K220">
        <v>21.994861392832899</v>
      </c>
      <c r="L220" s="4">
        <f>VLOOKUP(N220,rates,VLOOKUP(CONCATENATE('[1]Exposure Report'!$B$11,'[1]Exposure Report'!$B$13),rate_lookup_table,4,FALSE),FALSE)</f>
        <v>108.74866666666668</v>
      </c>
      <c r="M220" t="s">
        <v>0</v>
      </c>
      <c r="N220" t="str">
        <f>IF(VLOOKUP(B220,title_rename,2,FALSE)=0,B220,VLOOKUP(B220,title_rename,2,FALSE))</f>
        <v>04-14 Cincinnati Reds @ Washington Nationals</v>
      </c>
      <c r="O220" s="3" t="str">
        <f>LEFT(IF(VLOOKUP(C220,brand_rename,2,FALSE)=0,C220,VLOOKUP(C220,brand_rename,2,FALSE)),LEN(IF(VLOOKUP(C220,brand_rename,2,FALSE)=0,C220,VLOOKUP(C220,brand_rename,2,FALSE)))-6)</f>
        <v>Team Promotion - Harris Teeter Family Fun Pack</v>
      </c>
      <c r="P220" t="str">
        <f>IF(VLOOKUP(D220,location_rename,2,FALSE)=0,D220,VLOOKUP(D220,location_rename,2,FALSE))</f>
        <v>Rotational Field Level Home Plate</v>
      </c>
      <c r="Q220">
        <f>IF($L220=0,0,G220)</f>
        <v>26</v>
      </c>
      <c r="R220">
        <f>IF($L220=0,0,H220)</f>
        <v>221</v>
      </c>
      <c r="S220" s="1">
        <f>R220*L220</f>
        <v>24033.455333333335</v>
      </c>
      <c r="T220" s="1">
        <f>S220*(K220/100)</f>
        <v>5286.1251884750727</v>
      </c>
      <c r="U220" t="str">
        <f t="shared" si="6"/>
        <v>Team Promotion - Harris Teeter Family Fun PackRotational Field Level Home Plate</v>
      </c>
      <c r="V220" t="str">
        <f t="shared" si="7"/>
        <v>04-14 Cincinnati Reds @ Washington NationalsTeam Promotion - Harris Teeter Family Fun PackRotational Field Level Home Plate</v>
      </c>
      <c r="W220" t="str">
        <f>CONCATENATE(M220,O220)</f>
        <v>Regular SeasonTeam Promotion - Harris Teeter Family Fun Pack</v>
      </c>
      <c r="X220" t="str">
        <f>CONCATENATE(M220,P220)</f>
        <v>Regular SeasonRotational Field Level Home Plate</v>
      </c>
      <c r="Y220" t="str">
        <f>CONCATENATE(M220,O220,P220)</f>
        <v>Regular SeasonTeam Promotion - Harris Teeter Family Fun PackRotational Field Level Home Plate</v>
      </c>
    </row>
    <row r="221" spans="1:25" x14ac:dyDescent="0.25">
      <c r="A221" s="3">
        <v>338644</v>
      </c>
      <c r="B221" t="s">
        <v>183</v>
      </c>
      <c r="C221" t="s">
        <v>121</v>
      </c>
      <c r="D221" t="s">
        <v>2</v>
      </c>
      <c r="E221" t="s">
        <v>1</v>
      </c>
      <c r="F221" s="5">
        <v>41013</v>
      </c>
      <c r="G221">
        <v>19</v>
      </c>
      <c r="H221">
        <v>199</v>
      </c>
      <c r="I221" s="1">
        <v>21641.25</v>
      </c>
      <c r="J221" s="1">
        <v>4174.8100000000004</v>
      </c>
      <c r="K221">
        <v>19.290983653901598</v>
      </c>
      <c r="L221" s="4">
        <f>VLOOKUP(N221,rates,VLOOKUP(CONCATENATE('[1]Exposure Report'!$B$11,'[1]Exposure Report'!$B$13),rate_lookup_table,4,FALSE),FALSE)</f>
        <v>108.74866666666668</v>
      </c>
      <c r="M221" t="s">
        <v>0</v>
      </c>
      <c r="N221" t="str">
        <f>IF(VLOOKUP(B221,title_rename,2,FALSE)=0,B221,VLOOKUP(B221,title_rename,2,FALSE))</f>
        <v>04-14 Cincinnati Reds @ Washington Nationals</v>
      </c>
      <c r="O221" s="3" t="str">
        <f>LEFT(IF(VLOOKUP(C221,brand_rename,2,FALSE)=0,C221,VLOOKUP(C221,brand_rename,2,FALSE)),LEN(IF(VLOOKUP(C221,brand_rename,2,FALSE)=0,C221,VLOOKUP(C221,brand_rename,2,FALSE)))-6)</f>
        <v>Team Promotion - Miller Lite Party Night</v>
      </c>
      <c r="P221" t="str">
        <f>IF(VLOOKUP(D221,location_rename,2,FALSE)=0,D221,VLOOKUP(D221,location_rename,2,FALSE))</f>
        <v>Rotational Field Level Home Plate</v>
      </c>
      <c r="Q221">
        <f>IF($L221=0,0,G221)</f>
        <v>19</v>
      </c>
      <c r="R221">
        <f>IF($L221=0,0,H221)</f>
        <v>199</v>
      </c>
      <c r="S221" s="1">
        <f>R221*L221</f>
        <v>21640.984666666671</v>
      </c>
      <c r="T221" s="1">
        <f>S221*(K221/100)</f>
        <v>4174.7588145900181</v>
      </c>
      <c r="U221" t="str">
        <f t="shared" si="6"/>
        <v>Team Promotion - Miller Lite Party NightRotational Field Level Home Plate</v>
      </c>
      <c r="V221" t="str">
        <f t="shared" si="7"/>
        <v>04-14 Cincinnati Reds @ Washington NationalsTeam Promotion - Miller Lite Party NightRotational Field Level Home Plate</v>
      </c>
      <c r="W221" t="str">
        <f>CONCATENATE(M221,O221)</f>
        <v>Regular SeasonTeam Promotion - Miller Lite Party Night</v>
      </c>
      <c r="X221" t="str">
        <f>CONCATENATE(M221,P221)</f>
        <v>Regular SeasonRotational Field Level Home Plate</v>
      </c>
      <c r="Y221" t="str">
        <f>CONCATENATE(M221,O221,P221)</f>
        <v>Regular SeasonTeam Promotion - Miller Lite Party NightRotational Field Level Home Plate</v>
      </c>
    </row>
    <row r="222" spans="1:25" x14ac:dyDescent="0.25">
      <c r="A222" s="3">
        <v>338644</v>
      </c>
      <c r="B222" t="s">
        <v>183</v>
      </c>
      <c r="C222" t="s">
        <v>27</v>
      </c>
      <c r="D222" t="s">
        <v>2</v>
      </c>
      <c r="E222" t="s">
        <v>1</v>
      </c>
      <c r="F222" s="5">
        <v>41013</v>
      </c>
      <c r="G222">
        <v>71</v>
      </c>
      <c r="H222">
        <v>613</v>
      </c>
      <c r="I222" s="1">
        <v>66663.75</v>
      </c>
      <c r="J222" s="1">
        <v>10680.67</v>
      </c>
      <c r="K222">
        <v>16.021705949635201</v>
      </c>
      <c r="L222" s="4">
        <f>VLOOKUP(N222,rates,VLOOKUP(CONCATENATE('[1]Exposure Report'!$B$11,'[1]Exposure Report'!$B$13),rate_lookup_table,4,FALSE),FALSE)</f>
        <v>108.74866666666668</v>
      </c>
      <c r="M222" t="s">
        <v>0</v>
      </c>
      <c r="N222" t="str">
        <f>IF(VLOOKUP(B222,title_rename,2,FALSE)=0,B222,VLOOKUP(B222,title_rename,2,FALSE))</f>
        <v>04-14 Cincinnati Reds @ Washington Nationals</v>
      </c>
      <c r="O222" s="3" t="str">
        <f>LEFT(IF(VLOOKUP(C222,brand_rename,2,FALSE)=0,C222,VLOOKUP(C222,brand_rename,2,FALSE)),LEN(IF(VLOOKUP(C222,brand_rename,2,FALSE)=0,C222,VLOOKUP(C222,brand_rename,2,FALSE)))-6)</f>
        <v>Team Website - Nationals.com</v>
      </c>
      <c r="P222" t="str">
        <f>IF(VLOOKUP(D222,location_rename,2,FALSE)=0,D222,VLOOKUP(D222,location_rename,2,FALSE))</f>
        <v>Rotational Field Level Home Plate</v>
      </c>
      <c r="Q222">
        <f>IF($L222=0,0,G222)</f>
        <v>71</v>
      </c>
      <c r="R222">
        <f>IF($L222=0,0,H222)</f>
        <v>613</v>
      </c>
      <c r="S222" s="1">
        <f>R222*L222</f>
        <v>66662.932666666675</v>
      </c>
      <c r="T222" s="1">
        <f>S222*(K222/100)</f>
        <v>10680.539049256642</v>
      </c>
      <c r="U222" t="str">
        <f t="shared" si="6"/>
        <v>Team Website - Nationals.comRotational Field Level Home Plate</v>
      </c>
      <c r="V222" t="str">
        <f t="shared" si="7"/>
        <v>04-14 Cincinnati Reds @ Washington NationalsTeam Website - Nationals.comRotational Field Level Home Plate</v>
      </c>
      <c r="W222" t="str">
        <f>CONCATENATE(M222,O222)</f>
        <v>Regular SeasonTeam Website - Nationals.com</v>
      </c>
      <c r="X222" t="str">
        <f>CONCATENATE(M222,P222)</f>
        <v>Regular SeasonRotational Field Level Home Plate</v>
      </c>
      <c r="Y222" t="str">
        <f>CONCATENATE(M222,O222,P222)</f>
        <v>Regular SeasonTeam Website - Nationals.comRotational Field Level Home Plate</v>
      </c>
    </row>
    <row r="223" spans="1:25" x14ac:dyDescent="0.25">
      <c r="A223" s="3">
        <v>338644</v>
      </c>
      <c r="B223" t="s">
        <v>183</v>
      </c>
      <c r="C223" t="s">
        <v>27</v>
      </c>
      <c r="D223" t="s">
        <v>28</v>
      </c>
      <c r="E223" t="s">
        <v>1</v>
      </c>
      <c r="F223" s="5">
        <v>41013</v>
      </c>
      <c r="G223">
        <v>22</v>
      </c>
      <c r="H223">
        <v>72</v>
      </c>
      <c r="I223" s="1">
        <v>7830</v>
      </c>
      <c r="J223" s="1">
        <v>1879.71</v>
      </c>
      <c r="K223">
        <v>24.006513409961599</v>
      </c>
      <c r="L223" s="4">
        <f>VLOOKUP(N223,rates,VLOOKUP(CONCATENATE('[1]Exposure Report'!$B$11,'[1]Exposure Report'!$B$13),rate_lookup_table,4,FALSE),FALSE)</f>
        <v>108.74866666666668</v>
      </c>
      <c r="M223" t="s">
        <v>0</v>
      </c>
      <c r="N223" t="str">
        <f>IF(VLOOKUP(B223,title_rename,2,FALSE)=0,B223,VLOOKUP(B223,title_rename,2,FALSE))</f>
        <v>04-14 Cincinnati Reds @ Washington Nationals</v>
      </c>
      <c r="O223" s="3" t="str">
        <f>LEFT(IF(VLOOKUP(C223,brand_rename,2,FALSE)=0,C223,VLOOKUP(C223,brand_rename,2,FALSE)),LEN(IF(VLOOKUP(C223,brand_rename,2,FALSE)=0,C223,VLOOKUP(C223,brand_rename,2,FALSE)))-6)</f>
        <v>Team Website - Nationals.com</v>
      </c>
      <c r="P223" t="str">
        <f>IF(VLOOKUP(D223,location_rename,2,FALSE)=0,D223,VLOOKUP(D223,location_rename,2,FALSE))</f>
        <v>Static Dugout Railing</v>
      </c>
      <c r="Q223">
        <f>IF($L223=0,0,G223)</f>
        <v>22</v>
      </c>
      <c r="R223">
        <f>IF($L223=0,0,H223)</f>
        <v>72</v>
      </c>
      <c r="S223" s="1">
        <f>R223*L223</f>
        <v>7829.9040000000005</v>
      </c>
      <c r="T223" s="1">
        <f>S223*(K223/100)</f>
        <v>1879.6869537471198</v>
      </c>
      <c r="U223" t="str">
        <f t="shared" si="6"/>
        <v>Team Website - Nationals.comStatic Dugout Railing</v>
      </c>
      <c r="V223" t="str">
        <f t="shared" si="7"/>
        <v>04-14 Cincinnati Reds @ Washington NationalsTeam Website - Nationals.comStatic Dugout Railing</v>
      </c>
      <c r="W223" t="str">
        <f>CONCATENATE(M223,O223)</f>
        <v>Regular SeasonTeam Website - Nationals.com</v>
      </c>
      <c r="X223" t="str">
        <f>CONCATENATE(M223,P223)</f>
        <v>Regular SeasonStatic Dugout Railing</v>
      </c>
      <c r="Y223" t="str">
        <f>CONCATENATE(M223,O223,P223)</f>
        <v>Regular SeasonTeam Website - Nationals.comStatic Dugout Railing</v>
      </c>
    </row>
    <row r="224" spans="1:25" x14ac:dyDescent="0.25">
      <c r="A224" s="3">
        <v>338644</v>
      </c>
      <c r="B224" t="s">
        <v>183</v>
      </c>
      <c r="C224" t="s">
        <v>27</v>
      </c>
      <c r="D224" t="s">
        <v>14</v>
      </c>
      <c r="E224" t="s">
        <v>1</v>
      </c>
      <c r="F224" s="5">
        <v>41013</v>
      </c>
      <c r="G224">
        <v>14</v>
      </c>
      <c r="H224">
        <v>61</v>
      </c>
      <c r="I224" s="1">
        <v>6633.75</v>
      </c>
      <c r="J224" s="1">
        <v>1068.46</v>
      </c>
      <c r="K224">
        <v>16.106425475786601</v>
      </c>
      <c r="L224" s="4">
        <f>VLOOKUP(N224,rates,VLOOKUP(CONCATENATE('[1]Exposure Report'!$B$11,'[1]Exposure Report'!$B$13),rate_lookup_table,4,FALSE),FALSE)</f>
        <v>108.74866666666668</v>
      </c>
      <c r="M224" t="s">
        <v>0</v>
      </c>
      <c r="N224" t="str">
        <f>IF(VLOOKUP(B224,title_rename,2,FALSE)=0,B224,VLOOKUP(B224,title_rename,2,FALSE))</f>
        <v>04-14 Cincinnati Reds @ Washington Nationals</v>
      </c>
      <c r="O224" s="3" t="str">
        <f>LEFT(IF(VLOOKUP(C224,brand_rename,2,FALSE)=0,C224,VLOOKUP(C224,brand_rename,2,FALSE)),LEN(IF(VLOOKUP(C224,brand_rename,2,FALSE)=0,C224,VLOOKUP(C224,brand_rename,2,FALSE)))-6)</f>
        <v>Team Website - Nationals.com</v>
      </c>
      <c r="P224" t="str">
        <f>IF(VLOOKUP(D224,location_rename,2,FALSE)=0,D224,VLOOKUP(D224,location_rename,2,FALSE))</f>
        <v>Static Dugout Roof</v>
      </c>
      <c r="Q224">
        <f>IF($L224=0,0,G224)</f>
        <v>14</v>
      </c>
      <c r="R224">
        <f>IF($L224=0,0,H224)</f>
        <v>61</v>
      </c>
      <c r="S224" s="1">
        <f>R224*L224</f>
        <v>6633.6686666666674</v>
      </c>
      <c r="T224" s="1">
        <f>S224*(K224/100)</f>
        <v>1068.4469001072734</v>
      </c>
      <c r="U224" t="str">
        <f t="shared" si="6"/>
        <v>Team Website - Nationals.comStatic Dugout Roof</v>
      </c>
      <c r="V224" t="str">
        <f t="shared" si="7"/>
        <v>04-14 Cincinnati Reds @ Washington NationalsTeam Website - Nationals.comStatic Dugout Roof</v>
      </c>
      <c r="W224" t="str">
        <f>CONCATENATE(M224,O224)</f>
        <v>Regular SeasonTeam Website - Nationals.com</v>
      </c>
      <c r="X224" t="str">
        <f>CONCATENATE(M224,P224)</f>
        <v>Regular SeasonStatic Dugout Roof</v>
      </c>
      <c r="Y224" t="str">
        <f>CONCATENATE(M224,O224,P224)</f>
        <v>Regular SeasonTeam Website - Nationals.comStatic Dugout Roof</v>
      </c>
    </row>
    <row r="225" spans="1:25" x14ac:dyDescent="0.25">
      <c r="A225" s="3">
        <v>338644</v>
      </c>
      <c r="B225" t="s">
        <v>183</v>
      </c>
      <c r="C225" t="s">
        <v>27</v>
      </c>
      <c r="D225" t="s">
        <v>9</v>
      </c>
      <c r="E225" t="s">
        <v>1</v>
      </c>
      <c r="F225" s="5">
        <v>41013</v>
      </c>
      <c r="G225">
        <v>4</v>
      </c>
      <c r="H225">
        <v>12</v>
      </c>
      <c r="I225" s="1">
        <v>1305</v>
      </c>
      <c r="J225" s="1">
        <v>231.18</v>
      </c>
      <c r="K225">
        <v>17.714942528735602</v>
      </c>
      <c r="L225" s="4">
        <f>VLOOKUP(N225,rates,VLOOKUP(CONCATENATE('[1]Exposure Report'!$B$11,'[1]Exposure Report'!$B$13),rate_lookup_table,4,FALSE),FALSE)</f>
        <v>108.74866666666668</v>
      </c>
      <c r="M225" t="s">
        <v>0</v>
      </c>
      <c r="N225" t="str">
        <f>IF(VLOOKUP(B225,title_rename,2,FALSE)=0,B225,VLOOKUP(B225,title_rename,2,FALSE))</f>
        <v>04-14 Cincinnati Reds @ Washington Nationals</v>
      </c>
      <c r="O225" s="3" t="str">
        <f>LEFT(IF(VLOOKUP(C225,brand_rename,2,FALSE)=0,C225,VLOOKUP(C225,brand_rename,2,FALSE)),LEN(IF(VLOOKUP(C225,brand_rename,2,FALSE)=0,C225,VLOOKUP(C225,brand_rename,2,FALSE)))-6)</f>
        <v>Team Website - Nationals.com</v>
      </c>
      <c r="P225" t="str">
        <f>IF(VLOOKUP(D225,location_rename,2,FALSE)=0,D225,VLOOKUP(D225,location_rename,2,FALSE))</f>
        <v>Static Upper Billboard</v>
      </c>
      <c r="Q225">
        <f>IF($L225=0,0,G225)</f>
        <v>4</v>
      </c>
      <c r="R225">
        <f>IF($L225=0,0,H225)</f>
        <v>12</v>
      </c>
      <c r="S225" s="1">
        <f>R225*L225</f>
        <v>1304.9840000000002</v>
      </c>
      <c r="T225" s="1">
        <f>S225*(K225/100)</f>
        <v>231.17716560919504</v>
      </c>
      <c r="U225" t="str">
        <f t="shared" si="6"/>
        <v>Team Website - Nationals.comStatic Upper Billboard</v>
      </c>
      <c r="V225" t="str">
        <f t="shared" si="7"/>
        <v>04-14 Cincinnati Reds @ Washington NationalsTeam Website - Nationals.comStatic Upper Billboard</v>
      </c>
      <c r="W225" t="str">
        <f>CONCATENATE(M225,O225)</f>
        <v>Regular SeasonTeam Website - Nationals.com</v>
      </c>
      <c r="X225" t="str">
        <f>CONCATENATE(M225,P225)</f>
        <v>Regular SeasonStatic Upper Billboard</v>
      </c>
      <c r="Y225" t="str">
        <f>CONCATENATE(M225,O225,P225)</f>
        <v>Regular SeasonTeam Website - Nationals.comStatic Upper Billboard</v>
      </c>
    </row>
    <row r="226" spans="1:25" x14ac:dyDescent="0.25">
      <c r="A226" s="3">
        <v>338644</v>
      </c>
      <c r="B226" t="s">
        <v>183</v>
      </c>
      <c r="C226" t="s">
        <v>25</v>
      </c>
      <c r="D226" t="s">
        <v>45</v>
      </c>
      <c r="E226" t="s">
        <v>1</v>
      </c>
      <c r="F226" s="5">
        <v>41013</v>
      </c>
      <c r="G226">
        <v>21</v>
      </c>
      <c r="H226">
        <v>57</v>
      </c>
      <c r="I226" s="1">
        <v>6198.75</v>
      </c>
      <c r="J226" s="1">
        <v>1313.24</v>
      </c>
      <c r="K226">
        <v>21.185561605162299</v>
      </c>
      <c r="L226" s="4">
        <f>VLOOKUP(N226,rates,VLOOKUP(CONCATENATE('[1]Exposure Report'!$B$11,'[1]Exposure Report'!$B$13),rate_lookup_table,4,FALSE),FALSE)</f>
        <v>108.74866666666668</v>
      </c>
      <c r="M226" t="s">
        <v>0</v>
      </c>
      <c r="N226" t="str">
        <f>IF(VLOOKUP(B226,title_rename,2,FALSE)=0,B226,VLOOKUP(B226,title_rename,2,FALSE))</f>
        <v>04-14 Cincinnati Reds @ Washington Nationals</v>
      </c>
      <c r="O226" s="3" t="str">
        <f>LEFT(IF(VLOOKUP(C226,brand_rename,2,FALSE)=0,C226,VLOOKUP(C226,brand_rename,2,FALSE)),LEN(IF(VLOOKUP(C226,brand_rename,2,FALSE)=0,C226,VLOOKUP(C226,brand_rename,2,FALSE)))-6)</f>
        <v>TV Station - MLB Network</v>
      </c>
      <c r="P226" t="str">
        <f>IF(VLOOKUP(D226,location_rename,2,FALSE)=0,D226,VLOOKUP(D226,location_rename,2,FALSE))</f>
        <v>Static Field Level Foul Ball Line</v>
      </c>
      <c r="Q226">
        <f>IF($L226=0,0,G226)</f>
        <v>21</v>
      </c>
      <c r="R226">
        <f>IF($L226=0,0,H226)</f>
        <v>57</v>
      </c>
      <c r="S226" s="1">
        <f>R226*L226</f>
        <v>6198.6740000000009</v>
      </c>
      <c r="T226" s="1">
        <f>S226*(K226/100)</f>
        <v>1313.2238989731782</v>
      </c>
      <c r="U226" t="str">
        <f t="shared" si="6"/>
        <v>TV Station - MLB NetworkStatic Field Level Foul Ball Line</v>
      </c>
      <c r="V226" t="str">
        <f t="shared" si="7"/>
        <v>04-14 Cincinnati Reds @ Washington NationalsTV Station - MLB NetworkStatic Field Level Foul Ball Line</v>
      </c>
      <c r="W226" t="str">
        <f>CONCATENATE(M226,O226)</f>
        <v>Regular SeasonTV Station - MLB Network</v>
      </c>
      <c r="X226" t="str">
        <f>CONCATENATE(M226,P226)</f>
        <v>Regular SeasonStatic Field Level Foul Ball Line</v>
      </c>
      <c r="Y226" t="str">
        <f>CONCATENATE(M226,O226,P226)</f>
        <v>Regular SeasonTV Station - MLB NetworkStatic Field Level Foul Ball Line</v>
      </c>
    </row>
    <row r="227" spans="1:25" x14ac:dyDescent="0.25">
      <c r="A227" s="3">
        <v>338644</v>
      </c>
      <c r="B227" t="s">
        <v>183</v>
      </c>
      <c r="C227" t="s">
        <v>24</v>
      </c>
      <c r="D227" t="s">
        <v>11</v>
      </c>
      <c r="E227" t="s">
        <v>1</v>
      </c>
      <c r="F227" s="5">
        <v>41013</v>
      </c>
      <c r="G227">
        <v>4</v>
      </c>
      <c r="H227">
        <v>6</v>
      </c>
      <c r="I227" s="1">
        <v>652.5</v>
      </c>
      <c r="J227" s="1">
        <v>131.6</v>
      </c>
      <c r="K227">
        <v>20.168582375478898</v>
      </c>
      <c r="L227" s="4">
        <f>VLOOKUP(N227,rates,VLOOKUP(CONCATENATE('[1]Exposure Report'!$B$11,'[1]Exposure Report'!$B$13),rate_lookup_table,4,FALSE),FALSE)</f>
        <v>108.74866666666668</v>
      </c>
      <c r="M227" t="s">
        <v>0</v>
      </c>
      <c r="N227" t="str">
        <f>IF(VLOOKUP(B227,title_rename,2,FALSE)=0,B227,VLOOKUP(B227,title_rename,2,FALSE))</f>
        <v>04-14 Cincinnati Reds @ Washington Nationals</v>
      </c>
      <c r="O227" s="3" t="str">
        <f>LEFT(IF(VLOOKUP(C227,brand_rename,2,FALSE)=0,C227,VLOOKUP(C227,brand_rename,2,FALSE)),LEN(IF(VLOOKUP(C227,brand_rename,2,FALSE)=0,C227,VLOOKUP(C227,brand_rename,2,FALSE)))-6)</f>
        <v>Twisted Tea</v>
      </c>
      <c r="P227" t="str">
        <f>IF(VLOOKUP(D227,location_rename,2,FALSE)=0,D227,VLOOKUP(D227,location_rename,2,FALSE))</f>
        <v>Static Outfield Wall</v>
      </c>
      <c r="Q227">
        <f>IF($L227=0,0,G227)</f>
        <v>4</v>
      </c>
      <c r="R227">
        <f>IF($L227=0,0,H227)</f>
        <v>6</v>
      </c>
      <c r="S227" s="1">
        <f>R227*L227</f>
        <v>652.49200000000008</v>
      </c>
      <c r="T227" s="1">
        <f>S227*(K227/100)</f>
        <v>131.59838651340979</v>
      </c>
      <c r="U227" t="str">
        <f t="shared" si="6"/>
        <v>Twisted TeaStatic Outfield Wall</v>
      </c>
      <c r="V227" t="str">
        <f t="shared" si="7"/>
        <v>04-14 Cincinnati Reds @ Washington NationalsTwisted TeaStatic Outfield Wall</v>
      </c>
      <c r="W227" t="str">
        <f>CONCATENATE(M227,O227)</f>
        <v>Regular SeasonTwisted Tea</v>
      </c>
      <c r="X227" t="str">
        <f>CONCATENATE(M227,P227)</f>
        <v>Regular SeasonStatic Outfield Wall</v>
      </c>
      <c r="Y227" t="str">
        <f>CONCATENATE(M227,O227,P227)</f>
        <v>Regular SeasonTwisted TeaStatic Outfield Wall</v>
      </c>
    </row>
    <row r="228" spans="1:25" x14ac:dyDescent="0.25">
      <c r="A228" s="3">
        <v>338644</v>
      </c>
      <c r="B228" t="s">
        <v>183</v>
      </c>
      <c r="C228" t="s">
        <v>21</v>
      </c>
      <c r="D228" t="s">
        <v>17</v>
      </c>
      <c r="E228" t="s">
        <v>1</v>
      </c>
      <c r="F228" s="5">
        <v>41013</v>
      </c>
      <c r="G228">
        <v>6</v>
      </c>
      <c r="H228">
        <v>12</v>
      </c>
      <c r="I228" s="1">
        <v>1305</v>
      </c>
      <c r="J228" s="1">
        <v>330.85</v>
      </c>
      <c r="K228">
        <v>25.352490421455901</v>
      </c>
      <c r="L228" s="4">
        <f>VLOOKUP(N228,rates,VLOOKUP(CONCATENATE('[1]Exposure Report'!$B$11,'[1]Exposure Report'!$B$13),rate_lookup_table,4,FALSE),FALSE)</f>
        <v>108.74866666666668</v>
      </c>
      <c r="M228" t="s">
        <v>0</v>
      </c>
      <c r="N228" t="str">
        <f>IF(VLOOKUP(B228,title_rename,2,FALSE)=0,B228,VLOOKUP(B228,title_rename,2,FALSE))</f>
        <v>04-14 Cincinnati Reds @ Washington Nationals</v>
      </c>
      <c r="O228" s="3" t="str">
        <f>LEFT(IF(VLOOKUP(C228,brand_rename,2,FALSE)=0,C228,VLOOKUP(C228,brand_rename,2,FALSE)),LEN(IF(VLOOKUP(C228,brand_rename,2,FALSE)=0,C228,VLOOKUP(C228,brand_rename,2,FALSE)))-6)</f>
        <v>United Airlines</v>
      </c>
      <c r="P228" t="str">
        <f>IF(VLOOKUP(D228,location_rename,2,FALSE)=0,D228,VLOOKUP(D228,location_rename,2,FALSE))</f>
        <v>LED Upper Tiered</v>
      </c>
      <c r="Q228">
        <f>IF($L228=0,0,G228)</f>
        <v>6</v>
      </c>
      <c r="R228">
        <f>IF($L228=0,0,H228)</f>
        <v>12</v>
      </c>
      <c r="S228" s="1">
        <f>R228*L228</f>
        <v>1304.9840000000002</v>
      </c>
      <c r="T228" s="1">
        <f>S228*(K228/100)</f>
        <v>330.84594360153216</v>
      </c>
      <c r="U228" t="str">
        <f t="shared" si="6"/>
        <v>United AirlinesLED Upper Tiered</v>
      </c>
      <c r="V228" t="str">
        <f t="shared" si="7"/>
        <v>04-14 Cincinnati Reds @ Washington NationalsUnited AirlinesLED Upper Tiered</v>
      </c>
      <c r="W228" t="str">
        <f>CONCATENATE(M228,O228)</f>
        <v>Regular SeasonUnited Airlines</v>
      </c>
      <c r="X228" t="str">
        <f>CONCATENATE(M228,P228)</f>
        <v>Regular SeasonLED Upper Tiered</v>
      </c>
      <c r="Y228" t="str">
        <f>CONCATENATE(M228,O228,P228)</f>
        <v>Regular SeasonUnited AirlinesLED Upper Tiered</v>
      </c>
    </row>
    <row r="229" spans="1:25" x14ac:dyDescent="0.25">
      <c r="A229" s="3">
        <v>338644</v>
      </c>
      <c r="B229" t="s">
        <v>183</v>
      </c>
      <c r="C229" t="s">
        <v>21</v>
      </c>
      <c r="D229" t="s">
        <v>2</v>
      </c>
      <c r="E229" t="s">
        <v>1</v>
      </c>
      <c r="F229" s="5">
        <v>41013</v>
      </c>
      <c r="G229">
        <v>22</v>
      </c>
      <c r="H229">
        <v>154</v>
      </c>
      <c r="I229" s="1">
        <v>16747.5</v>
      </c>
      <c r="J229" s="1">
        <v>4028.61</v>
      </c>
      <c r="K229">
        <v>24.0549932825794</v>
      </c>
      <c r="L229" s="4">
        <f>VLOOKUP(N229,rates,VLOOKUP(CONCATENATE('[1]Exposure Report'!$B$11,'[1]Exposure Report'!$B$13),rate_lookup_table,4,FALSE),FALSE)</f>
        <v>108.74866666666668</v>
      </c>
      <c r="M229" t="s">
        <v>0</v>
      </c>
      <c r="N229" t="str">
        <f>IF(VLOOKUP(B229,title_rename,2,FALSE)=0,B229,VLOOKUP(B229,title_rename,2,FALSE))</f>
        <v>04-14 Cincinnati Reds @ Washington Nationals</v>
      </c>
      <c r="O229" s="3" t="str">
        <f>LEFT(IF(VLOOKUP(C229,brand_rename,2,FALSE)=0,C229,VLOOKUP(C229,brand_rename,2,FALSE)),LEN(IF(VLOOKUP(C229,brand_rename,2,FALSE)=0,C229,VLOOKUP(C229,brand_rename,2,FALSE)))-6)</f>
        <v>United Airlines</v>
      </c>
      <c r="P229" t="str">
        <f>IF(VLOOKUP(D229,location_rename,2,FALSE)=0,D229,VLOOKUP(D229,location_rename,2,FALSE))</f>
        <v>Rotational Field Level Home Plate</v>
      </c>
      <c r="Q229">
        <f>IF($L229=0,0,G229)</f>
        <v>22</v>
      </c>
      <c r="R229">
        <f>IF($L229=0,0,H229)</f>
        <v>154</v>
      </c>
      <c r="S229" s="1">
        <f>R229*L229</f>
        <v>16747.294666666668</v>
      </c>
      <c r="T229" s="1">
        <f>S229*(K229/100)</f>
        <v>4028.5606070804452</v>
      </c>
      <c r="U229" t="str">
        <f t="shared" si="6"/>
        <v>United AirlinesRotational Field Level Home Plate</v>
      </c>
      <c r="V229" t="str">
        <f t="shared" si="7"/>
        <v>04-14 Cincinnati Reds @ Washington NationalsUnited AirlinesRotational Field Level Home Plate</v>
      </c>
      <c r="W229" t="str">
        <f>CONCATENATE(M229,O229)</f>
        <v>Regular SeasonUnited Airlines</v>
      </c>
      <c r="X229" t="str">
        <f>CONCATENATE(M229,P229)</f>
        <v>Regular SeasonRotational Field Level Home Plate</v>
      </c>
      <c r="Y229" t="str">
        <f>CONCATENATE(M229,O229,P229)</f>
        <v>Regular SeasonUnited AirlinesRotational Field Level Home Plate</v>
      </c>
    </row>
    <row r="230" spans="1:25" x14ac:dyDescent="0.25">
      <c r="A230" s="3">
        <v>338644</v>
      </c>
      <c r="B230" t="s">
        <v>183</v>
      </c>
      <c r="C230" t="s">
        <v>21</v>
      </c>
      <c r="D230" t="s">
        <v>11</v>
      </c>
      <c r="E230" t="s">
        <v>1</v>
      </c>
      <c r="F230" s="5">
        <v>41013</v>
      </c>
      <c r="G230">
        <v>11</v>
      </c>
      <c r="H230">
        <v>17</v>
      </c>
      <c r="I230" s="1">
        <v>1848.75</v>
      </c>
      <c r="J230" s="1">
        <v>368.33</v>
      </c>
      <c r="K230">
        <v>19.9231913455037</v>
      </c>
      <c r="L230" s="4">
        <f>VLOOKUP(N230,rates,VLOOKUP(CONCATENATE('[1]Exposure Report'!$B$11,'[1]Exposure Report'!$B$13),rate_lookup_table,4,FALSE),FALSE)</f>
        <v>108.74866666666668</v>
      </c>
      <c r="M230" t="s">
        <v>0</v>
      </c>
      <c r="N230" t="str">
        <f>IF(VLOOKUP(B230,title_rename,2,FALSE)=0,B230,VLOOKUP(B230,title_rename,2,FALSE))</f>
        <v>04-14 Cincinnati Reds @ Washington Nationals</v>
      </c>
      <c r="O230" s="3" t="str">
        <f>LEFT(IF(VLOOKUP(C230,brand_rename,2,FALSE)=0,C230,VLOOKUP(C230,brand_rename,2,FALSE)),LEN(IF(VLOOKUP(C230,brand_rename,2,FALSE)=0,C230,VLOOKUP(C230,brand_rename,2,FALSE)))-6)</f>
        <v>United Airlines</v>
      </c>
      <c r="P230" t="str">
        <f>IF(VLOOKUP(D230,location_rename,2,FALSE)=0,D230,VLOOKUP(D230,location_rename,2,FALSE))</f>
        <v>Static Outfield Wall</v>
      </c>
      <c r="Q230">
        <f>IF($L230=0,0,G230)</f>
        <v>11</v>
      </c>
      <c r="R230">
        <f>IF($L230=0,0,H230)</f>
        <v>17</v>
      </c>
      <c r="S230" s="1">
        <f>R230*L230</f>
        <v>1848.7273333333335</v>
      </c>
      <c r="T230" s="1">
        <f>S230*(K230/100)</f>
        <v>368.32548407662802</v>
      </c>
      <c r="U230" t="str">
        <f t="shared" si="6"/>
        <v>United AirlinesStatic Outfield Wall</v>
      </c>
      <c r="V230" t="str">
        <f t="shared" si="7"/>
        <v>04-14 Cincinnati Reds @ Washington NationalsUnited AirlinesStatic Outfield Wall</v>
      </c>
      <c r="W230" t="str">
        <f>CONCATENATE(M230,O230)</f>
        <v>Regular SeasonUnited Airlines</v>
      </c>
      <c r="X230" t="str">
        <f>CONCATENATE(M230,P230)</f>
        <v>Regular SeasonStatic Outfield Wall</v>
      </c>
      <c r="Y230" t="str">
        <f>CONCATENATE(M230,O230,P230)</f>
        <v>Regular SeasonUnited AirlinesStatic Outfield Wall</v>
      </c>
    </row>
    <row r="231" spans="1:25" x14ac:dyDescent="0.25">
      <c r="A231" s="3">
        <v>338644</v>
      </c>
      <c r="B231" t="s">
        <v>183</v>
      </c>
      <c r="C231" t="s">
        <v>20</v>
      </c>
      <c r="D231" t="s">
        <v>11</v>
      </c>
      <c r="E231" t="s">
        <v>1</v>
      </c>
      <c r="F231" s="5">
        <v>41013</v>
      </c>
      <c r="G231">
        <v>42</v>
      </c>
      <c r="H231">
        <v>129</v>
      </c>
      <c r="I231" s="1">
        <v>14028.75</v>
      </c>
      <c r="J231" s="1">
        <v>2310.09</v>
      </c>
      <c r="K231">
        <v>16.4668270515904</v>
      </c>
      <c r="L231" s="4">
        <f>VLOOKUP(N231,rates,VLOOKUP(CONCATENATE('[1]Exposure Report'!$B$11,'[1]Exposure Report'!$B$13),rate_lookup_table,4,FALSE),FALSE)</f>
        <v>108.74866666666668</v>
      </c>
      <c r="M231" t="s">
        <v>0</v>
      </c>
      <c r="N231" t="str">
        <f>IF(VLOOKUP(B231,title_rename,2,FALSE)=0,B231,VLOOKUP(B231,title_rename,2,FALSE))</f>
        <v>04-14 Cincinnati Reds @ Washington Nationals</v>
      </c>
      <c r="O231" s="3" t="str">
        <f>LEFT(IF(VLOOKUP(C231,brand_rename,2,FALSE)=0,C231,VLOOKUP(C231,brand_rename,2,FALSE)),LEN(IF(VLOOKUP(C231,brand_rename,2,FALSE)=0,C231,VLOOKUP(C231,brand_rename,2,FALSE)))-6)</f>
        <v>W.B. Mason</v>
      </c>
      <c r="P231" t="str">
        <f>IF(VLOOKUP(D231,location_rename,2,FALSE)=0,D231,VLOOKUP(D231,location_rename,2,FALSE))</f>
        <v>Static Outfield Wall</v>
      </c>
      <c r="Q231">
        <f>IF($L231=0,0,G231)</f>
        <v>42</v>
      </c>
      <c r="R231">
        <f>IF($L231=0,0,H231)</f>
        <v>129</v>
      </c>
      <c r="S231" s="1">
        <f>R231*L231</f>
        <v>14028.578000000001</v>
      </c>
      <c r="T231" s="1">
        <f>S231*(K231/100)</f>
        <v>2310.0616770574597</v>
      </c>
      <c r="U231" t="str">
        <f t="shared" si="6"/>
        <v>W.B. MasonStatic Outfield Wall</v>
      </c>
      <c r="V231" t="str">
        <f t="shared" si="7"/>
        <v>04-14 Cincinnati Reds @ Washington NationalsW.B. MasonStatic Outfield Wall</v>
      </c>
      <c r="W231" t="str">
        <f>CONCATENATE(M231,O231)</f>
        <v>Regular SeasonW.B. Mason</v>
      </c>
      <c r="X231" t="str">
        <f>CONCATENATE(M231,P231)</f>
        <v>Regular SeasonStatic Outfield Wall</v>
      </c>
      <c r="Y231" t="str">
        <f>CONCATENATE(M231,O231,P231)</f>
        <v>Regular SeasonW.B. MasonStatic Outfield Wall</v>
      </c>
    </row>
    <row r="232" spans="1:25" x14ac:dyDescent="0.25">
      <c r="A232" s="3">
        <v>338644</v>
      </c>
      <c r="B232" t="s">
        <v>183</v>
      </c>
      <c r="C232" t="s">
        <v>8</v>
      </c>
      <c r="D232" t="s">
        <v>19</v>
      </c>
      <c r="E232" t="s">
        <v>1</v>
      </c>
      <c r="F232" s="5">
        <v>41013</v>
      </c>
      <c r="G232">
        <v>4</v>
      </c>
      <c r="H232">
        <v>9</v>
      </c>
      <c r="I232" s="1">
        <v>978.75</v>
      </c>
      <c r="J232" s="1">
        <v>207.59</v>
      </c>
      <c r="K232">
        <v>21.209706257982099</v>
      </c>
      <c r="L232" s="4">
        <f>VLOOKUP(N232,rates,VLOOKUP(CONCATENATE('[1]Exposure Report'!$B$11,'[1]Exposure Report'!$B$13),rate_lookup_table,4,FALSE),FALSE)</f>
        <v>108.74866666666668</v>
      </c>
      <c r="M232" t="s">
        <v>0</v>
      </c>
      <c r="N232" t="str">
        <f>IF(VLOOKUP(B232,title_rename,2,FALSE)=0,B232,VLOOKUP(B232,title_rename,2,FALSE))</f>
        <v>04-14 Cincinnati Reds @ Washington Nationals</v>
      </c>
      <c r="O232" s="3" t="str">
        <f>LEFT(IF(VLOOKUP(C232,brand_rename,2,FALSE)=0,C232,VLOOKUP(C232,brand_rename,2,FALSE)),LEN(IF(VLOOKUP(C232,brand_rename,2,FALSE)=0,C232,VLOOKUP(C232,brand_rename,2,FALSE)))-6)</f>
        <v>Washington National Logo</v>
      </c>
      <c r="P232" t="str">
        <f>IF(VLOOKUP(D232,location_rename,2,FALSE)=0,D232,VLOOKUP(D232,location_rename,2,FALSE))</f>
        <v>LED Outfield Wall</v>
      </c>
      <c r="Q232">
        <f>IF($L232=0,0,G232)</f>
        <v>4</v>
      </c>
      <c r="R232">
        <f>IF($L232=0,0,H232)</f>
        <v>9</v>
      </c>
      <c r="S232" s="1">
        <f>R232*L232</f>
        <v>978.73800000000006</v>
      </c>
      <c r="T232" s="1">
        <f>S232*(K232/100)</f>
        <v>207.58745483524882</v>
      </c>
      <c r="U232" t="str">
        <f t="shared" si="6"/>
        <v>Washington National LogoLED Outfield Wall</v>
      </c>
      <c r="V232" t="str">
        <f t="shared" si="7"/>
        <v>04-14 Cincinnati Reds @ Washington NationalsWashington National LogoLED Outfield Wall</v>
      </c>
      <c r="W232" t="str">
        <f>CONCATENATE(M232,O232)</f>
        <v>Regular SeasonWashington National Logo</v>
      </c>
      <c r="X232" t="str">
        <f>CONCATENATE(M232,P232)</f>
        <v>Regular SeasonLED Outfield Wall</v>
      </c>
      <c r="Y232" t="str">
        <f>CONCATENATE(M232,O232,P232)</f>
        <v>Regular SeasonWashington National LogoLED Outfield Wall</v>
      </c>
    </row>
    <row r="233" spans="1:25" x14ac:dyDescent="0.25">
      <c r="A233" s="3">
        <v>338644</v>
      </c>
      <c r="B233" t="s">
        <v>183</v>
      </c>
      <c r="C233" t="s">
        <v>8</v>
      </c>
      <c r="D233" t="s">
        <v>18</v>
      </c>
      <c r="E233" t="s">
        <v>1</v>
      </c>
      <c r="F233" s="5">
        <v>41013</v>
      </c>
      <c r="G233">
        <v>2</v>
      </c>
      <c r="H233">
        <v>2</v>
      </c>
      <c r="I233" s="1">
        <v>217.5</v>
      </c>
      <c r="J233" s="1">
        <v>45.99</v>
      </c>
      <c r="K233">
        <v>21.144827586206802</v>
      </c>
      <c r="L233" s="4">
        <f>VLOOKUP(N233,rates,VLOOKUP(CONCATENATE('[1]Exposure Report'!$B$11,'[1]Exposure Report'!$B$13),rate_lookup_table,4,FALSE),FALSE)</f>
        <v>108.74866666666668</v>
      </c>
      <c r="M233" t="s">
        <v>0</v>
      </c>
      <c r="N233" t="str">
        <f>IF(VLOOKUP(B233,title_rename,2,FALSE)=0,B233,VLOOKUP(B233,title_rename,2,FALSE))</f>
        <v>04-14 Cincinnati Reds @ Washington Nationals</v>
      </c>
      <c r="O233" s="3" t="str">
        <f>LEFT(IF(VLOOKUP(C233,brand_rename,2,FALSE)=0,C233,VLOOKUP(C233,brand_rename,2,FALSE)),LEN(IF(VLOOKUP(C233,brand_rename,2,FALSE)=0,C233,VLOOKUP(C233,brand_rename,2,FALSE)))-6)</f>
        <v>Washington National Logo</v>
      </c>
      <c r="P233" t="str">
        <f>IF(VLOOKUP(D233,location_rename,2,FALSE)=0,D233,VLOOKUP(D233,location_rename,2,FALSE))</f>
        <v>LED Upper Billboard</v>
      </c>
      <c r="Q233">
        <f>IF($L233=0,0,G233)</f>
        <v>2</v>
      </c>
      <c r="R233">
        <f>IF($L233=0,0,H233)</f>
        <v>2</v>
      </c>
      <c r="S233" s="1">
        <f>R233*L233</f>
        <v>217.49733333333336</v>
      </c>
      <c r="T233" s="1">
        <f>S233*(K233/100)</f>
        <v>45.989436137930831</v>
      </c>
      <c r="U233" t="str">
        <f t="shared" si="6"/>
        <v>Washington National LogoLED Upper Billboard</v>
      </c>
      <c r="V233" t="str">
        <f t="shared" si="7"/>
        <v>04-14 Cincinnati Reds @ Washington NationalsWashington National LogoLED Upper Billboard</v>
      </c>
      <c r="W233" t="str">
        <f>CONCATENATE(M233,O233)</f>
        <v>Regular SeasonWashington National Logo</v>
      </c>
      <c r="X233" t="str">
        <f>CONCATENATE(M233,P233)</f>
        <v>Regular SeasonLED Upper Billboard</v>
      </c>
      <c r="Y233" t="str">
        <f>CONCATENATE(M233,O233,P233)</f>
        <v>Regular SeasonWashington National LogoLED Upper Billboard</v>
      </c>
    </row>
    <row r="234" spans="1:25" x14ac:dyDescent="0.25">
      <c r="A234" s="3">
        <v>338644</v>
      </c>
      <c r="B234" t="s">
        <v>183</v>
      </c>
      <c r="C234" t="s">
        <v>8</v>
      </c>
      <c r="D234" t="s">
        <v>17</v>
      </c>
      <c r="E234" t="s">
        <v>1</v>
      </c>
      <c r="F234" s="5">
        <v>41013</v>
      </c>
      <c r="G234">
        <v>4</v>
      </c>
      <c r="H234">
        <v>4</v>
      </c>
      <c r="I234" s="1">
        <v>435</v>
      </c>
      <c r="J234" s="1">
        <v>121.82</v>
      </c>
      <c r="K234">
        <v>28.0045977011494</v>
      </c>
      <c r="L234" s="4">
        <f>VLOOKUP(N234,rates,VLOOKUP(CONCATENATE('[1]Exposure Report'!$B$11,'[1]Exposure Report'!$B$13),rate_lookup_table,4,FALSE),FALSE)</f>
        <v>108.74866666666668</v>
      </c>
      <c r="M234" t="s">
        <v>0</v>
      </c>
      <c r="N234" t="str">
        <f>IF(VLOOKUP(B234,title_rename,2,FALSE)=0,B234,VLOOKUP(B234,title_rename,2,FALSE))</f>
        <v>04-14 Cincinnati Reds @ Washington Nationals</v>
      </c>
      <c r="O234" s="3" t="str">
        <f>LEFT(IF(VLOOKUP(C234,brand_rename,2,FALSE)=0,C234,VLOOKUP(C234,brand_rename,2,FALSE)),LEN(IF(VLOOKUP(C234,brand_rename,2,FALSE)=0,C234,VLOOKUP(C234,brand_rename,2,FALSE)))-6)</f>
        <v>Washington National Logo</v>
      </c>
      <c r="P234" t="str">
        <f>IF(VLOOKUP(D234,location_rename,2,FALSE)=0,D234,VLOOKUP(D234,location_rename,2,FALSE))</f>
        <v>LED Upper Tiered</v>
      </c>
      <c r="Q234">
        <f>IF($L234=0,0,G234)</f>
        <v>4</v>
      </c>
      <c r="R234">
        <f>IF($L234=0,0,H234)</f>
        <v>4</v>
      </c>
      <c r="S234" s="1">
        <f>R234*L234</f>
        <v>434.99466666666672</v>
      </c>
      <c r="T234" s="1">
        <f>S234*(K234/100)</f>
        <v>121.81850642145585</v>
      </c>
      <c r="U234" t="str">
        <f t="shared" si="6"/>
        <v>Washington National LogoLED Upper Tiered</v>
      </c>
      <c r="V234" t="str">
        <f t="shared" si="7"/>
        <v>04-14 Cincinnati Reds @ Washington NationalsWashington National LogoLED Upper Tiered</v>
      </c>
      <c r="W234" t="str">
        <f>CONCATENATE(M234,O234)</f>
        <v>Regular SeasonWashington National Logo</v>
      </c>
      <c r="X234" t="str">
        <f>CONCATENATE(M234,P234)</f>
        <v>Regular SeasonLED Upper Tiered</v>
      </c>
      <c r="Y234" t="str">
        <f>CONCATENATE(M234,O234,P234)</f>
        <v>Regular SeasonWashington National LogoLED Upper Tiered</v>
      </c>
    </row>
    <row r="235" spans="1:25" x14ac:dyDescent="0.25">
      <c r="A235" s="3">
        <v>338644</v>
      </c>
      <c r="B235" t="s">
        <v>183</v>
      </c>
      <c r="C235" t="s">
        <v>8</v>
      </c>
      <c r="D235" t="s">
        <v>16</v>
      </c>
      <c r="E235" t="s">
        <v>1</v>
      </c>
      <c r="F235" s="5">
        <v>41013</v>
      </c>
      <c r="G235">
        <v>239</v>
      </c>
      <c r="H235">
        <v>1700</v>
      </c>
      <c r="I235" s="1">
        <v>184875</v>
      </c>
      <c r="J235" s="1">
        <v>29389.06</v>
      </c>
      <c r="K235">
        <v>15.896719405003299</v>
      </c>
      <c r="L235" s="4">
        <f>VLOOKUP(N235,rates,VLOOKUP(CONCATENATE('[1]Exposure Report'!$B$11,'[1]Exposure Report'!$B$13),rate_lookup_table,4,FALSE),FALSE)</f>
        <v>108.74866666666668</v>
      </c>
      <c r="M235" t="s">
        <v>0</v>
      </c>
      <c r="N235" t="str">
        <f>IF(VLOOKUP(B235,title_rename,2,FALSE)=0,B235,VLOOKUP(B235,title_rename,2,FALSE))</f>
        <v>04-14 Cincinnati Reds @ Washington Nationals</v>
      </c>
      <c r="O235" s="3" t="str">
        <f>LEFT(IF(VLOOKUP(C235,brand_rename,2,FALSE)=0,C235,VLOOKUP(C235,brand_rename,2,FALSE)),LEN(IF(VLOOKUP(C235,brand_rename,2,FALSE)=0,C235,VLOOKUP(C235,brand_rename,2,FALSE)))-6)</f>
        <v>Washington National Logo</v>
      </c>
      <c r="P235" t="str">
        <f>IF(VLOOKUP(D235,location_rename,2,FALSE)=0,D235,VLOOKUP(D235,location_rename,2,FALSE))</f>
        <v>On Surface Branding</v>
      </c>
      <c r="Q235">
        <f>IF($L235=0,0,G235)</f>
        <v>239</v>
      </c>
      <c r="R235">
        <f>IF($L235=0,0,H235)</f>
        <v>1700</v>
      </c>
      <c r="S235" s="1">
        <f>R235*L235</f>
        <v>184872.73333333337</v>
      </c>
      <c r="T235" s="1">
        <f>S235*(K235/100)</f>
        <v>29388.699674360007</v>
      </c>
      <c r="U235" t="str">
        <f t="shared" si="6"/>
        <v>Washington National LogoOn Surface Branding</v>
      </c>
      <c r="V235" t="str">
        <f t="shared" si="7"/>
        <v>04-14 Cincinnati Reds @ Washington NationalsWashington National LogoOn Surface Branding</v>
      </c>
      <c r="W235" t="str">
        <f>CONCATENATE(M235,O235)</f>
        <v>Regular SeasonWashington National Logo</v>
      </c>
      <c r="X235" t="str">
        <f>CONCATENATE(M235,P235)</f>
        <v>Regular SeasonOn Surface Branding</v>
      </c>
      <c r="Y235" t="str">
        <f>CONCATENATE(M235,O235,P235)</f>
        <v>Regular SeasonWashington National LogoOn Surface Branding</v>
      </c>
    </row>
    <row r="236" spans="1:25" x14ac:dyDescent="0.25">
      <c r="A236" s="3">
        <v>338644</v>
      </c>
      <c r="B236" t="s">
        <v>183</v>
      </c>
      <c r="C236" t="s">
        <v>8</v>
      </c>
      <c r="D236" t="s">
        <v>2</v>
      </c>
      <c r="E236" t="s">
        <v>1</v>
      </c>
      <c r="F236" s="5">
        <v>41013</v>
      </c>
      <c r="G236">
        <v>72</v>
      </c>
      <c r="H236">
        <v>644</v>
      </c>
      <c r="I236" s="1">
        <v>70035</v>
      </c>
      <c r="J236" s="1">
        <v>9480.57</v>
      </c>
      <c r="K236">
        <v>13.5369029770828</v>
      </c>
      <c r="L236" s="4">
        <f>VLOOKUP(N236,rates,VLOOKUP(CONCATENATE('[1]Exposure Report'!$B$11,'[1]Exposure Report'!$B$13),rate_lookup_table,4,FALSE),FALSE)</f>
        <v>108.74866666666668</v>
      </c>
      <c r="M236" t="s">
        <v>0</v>
      </c>
      <c r="N236" t="str">
        <f>IF(VLOOKUP(B236,title_rename,2,FALSE)=0,B236,VLOOKUP(B236,title_rename,2,FALSE))</f>
        <v>04-14 Cincinnati Reds @ Washington Nationals</v>
      </c>
      <c r="O236" s="3" t="str">
        <f>LEFT(IF(VLOOKUP(C236,brand_rename,2,FALSE)=0,C236,VLOOKUP(C236,brand_rename,2,FALSE)),LEN(IF(VLOOKUP(C236,brand_rename,2,FALSE)=0,C236,VLOOKUP(C236,brand_rename,2,FALSE)))-6)</f>
        <v>Washington National Logo</v>
      </c>
      <c r="P236" t="str">
        <f>IF(VLOOKUP(D236,location_rename,2,FALSE)=0,D236,VLOOKUP(D236,location_rename,2,FALSE))</f>
        <v>Rotational Field Level Home Plate</v>
      </c>
      <c r="Q236">
        <f>IF($L236=0,0,G236)</f>
        <v>72</v>
      </c>
      <c r="R236">
        <f>IF($L236=0,0,H236)</f>
        <v>644</v>
      </c>
      <c r="S236" s="1">
        <f>R236*L236</f>
        <v>70034.141333333348</v>
      </c>
      <c r="T236" s="1">
        <f>S236*(K236/100)</f>
        <v>9480.4537631263775</v>
      </c>
      <c r="U236" t="str">
        <f t="shared" si="6"/>
        <v>Washington National LogoRotational Field Level Home Plate</v>
      </c>
      <c r="V236" t="str">
        <f t="shared" si="7"/>
        <v>04-14 Cincinnati Reds @ Washington NationalsWashington National LogoRotational Field Level Home Plate</v>
      </c>
      <c r="W236" t="str">
        <f>CONCATENATE(M236,O236)</f>
        <v>Regular SeasonWashington National Logo</v>
      </c>
      <c r="X236" t="str">
        <f>CONCATENATE(M236,P236)</f>
        <v>Regular SeasonRotational Field Level Home Plate</v>
      </c>
      <c r="Y236" t="str">
        <f>CONCATENATE(M236,O236,P236)</f>
        <v>Regular SeasonWashington National LogoRotational Field Level Home Plate</v>
      </c>
    </row>
    <row r="237" spans="1:25" x14ac:dyDescent="0.25">
      <c r="A237" s="3">
        <v>338644</v>
      </c>
      <c r="B237" t="s">
        <v>183</v>
      </c>
      <c r="C237" t="s">
        <v>8</v>
      </c>
      <c r="D237" t="s">
        <v>15</v>
      </c>
      <c r="E237" t="s">
        <v>1</v>
      </c>
      <c r="F237" s="5">
        <v>41013</v>
      </c>
      <c r="G237">
        <v>9</v>
      </c>
      <c r="H237">
        <v>40</v>
      </c>
      <c r="I237" s="1">
        <v>4350</v>
      </c>
      <c r="J237" s="1">
        <v>600.29</v>
      </c>
      <c r="K237">
        <v>13.7997701149425</v>
      </c>
      <c r="L237" s="4">
        <f>VLOOKUP(N237,rates,VLOOKUP(CONCATENATE('[1]Exposure Report'!$B$11,'[1]Exposure Report'!$B$13),rate_lookup_table,4,FALSE),FALSE)</f>
        <v>108.74866666666668</v>
      </c>
      <c r="M237" t="s">
        <v>0</v>
      </c>
      <c r="N237" t="str">
        <f>IF(VLOOKUP(B237,title_rename,2,FALSE)=0,B237,VLOOKUP(B237,title_rename,2,FALSE))</f>
        <v>04-14 Cincinnati Reds @ Washington Nationals</v>
      </c>
      <c r="O237" s="3" t="str">
        <f>LEFT(IF(VLOOKUP(C237,brand_rename,2,FALSE)=0,C237,VLOOKUP(C237,brand_rename,2,FALSE)),LEN(IF(VLOOKUP(C237,brand_rename,2,FALSE)=0,C237,VLOOKUP(C237,brand_rename,2,FALSE)))-6)</f>
        <v>Washington National Logo</v>
      </c>
      <c r="P237" t="str">
        <f>IF(VLOOKUP(D237,location_rename,2,FALSE)=0,D237,VLOOKUP(D237,location_rename,2,FALSE))</f>
        <v>Special Structure Signage</v>
      </c>
      <c r="Q237">
        <f>IF($L237=0,0,G237)</f>
        <v>9</v>
      </c>
      <c r="R237">
        <f>IF($L237=0,0,H237)</f>
        <v>40</v>
      </c>
      <c r="S237" s="1">
        <f>R237*L237</f>
        <v>4349.9466666666667</v>
      </c>
      <c r="T237" s="1">
        <f>S237*(K237/100)</f>
        <v>600.28264012260411</v>
      </c>
      <c r="U237" t="str">
        <f t="shared" si="6"/>
        <v>Washington National LogoSpecial Structure Signage</v>
      </c>
      <c r="V237" t="str">
        <f t="shared" si="7"/>
        <v>04-14 Cincinnati Reds @ Washington NationalsWashington National LogoSpecial Structure Signage</v>
      </c>
      <c r="W237" t="str">
        <f>CONCATENATE(M237,O237)</f>
        <v>Regular SeasonWashington National Logo</v>
      </c>
      <c r="X237" t="str">
        <f>CONCATENATE(M237,P237)</f>
        <v>Regular SeasonSpecial Structure Signage</v>
      </c>
      <c r="Y237" t="str">
        <f>CONCATENATE(M237,O237,P237)</f>
        <v>Regular SeasonWashington National LogoSpecial Structure Signage</v>
      </c>
    </row>
    <row r="238" spans="1:25" x14ac:dyDescent="0.25">
      <c r="A238" s="3">
        <v>338644</v>
      </c>
      <c r="B238" t="s">
        <v>183</v>
      </c>
      <c r="C238" t="s">
        <v>8</v>
      </c>
      <c r="D238" t="s">
        <v>14</v>
      </c>
      <c r="E238" t="s">
        <v>1</v>
      </c>
      <c r="F238" s="5">
        <v>41013</v>
      </c>
      <c r="G238">
        <v>10</v>
      </c>
      <c r="H238">
        <v>52</v>
      </c>
      <c r="I238" s="1">
        <v>5655</v>
      </c>
      <c r="J238" s="1">
        <v>703.98</v>
      </c>
      <c r="K238">
        <v>12.4488063660477</v>
      </c>
      <c r="L238" s="4">
        <f>VLOOKUP(N238,rates,VLOOKUP(CONCATENATE('[1]Exposure Report'!$B$11,'[1]Exposure Report'!$B$13),rate_lookup_table,4,FALSE),FALSE)</f>
        <v>108.74866666666668</v>
      </c>
      <c r="M238" t="s">
        <v>0</v>
      </c>
      <c r="N238" t="str">
        <f>IF(VLOOKUP(B238,title_rename,2,FALSE)=0,B238,VLOOKUP(B238,title_rename,2,FALSE))</f>
        <v>04-14 Cincinnati Reds @ Washington Nationals</v>
      </c>
      <c r="O238" s="3" t="str">
        <f>LEFT(IF(VLOOKUP(C238,brand_rename,2,FALSE)=0,C238,VLOOKUP(C238,brand_rename,2,FALSE)),LEN(IF(VLOOKUP(C238,brand_rename,2,FALSE)=0,C238,VLOOKUP(C238,brand_rename,2,FALSE)))-6)</f>
        <v>Washington National Logo</v>
      </c>
      <c r="P238" t="str">
        <f>IF(VLOOKUP(D238,location_rename,2,FALSE)=0,D238,VLOOKUP(D238,location_rename,2,FALSE))</f>
        <v>Static Dugout Roof</v>
      </c>
      <c r="Q238">
        <f>IF($L238=0,0,G238)</f>
        <v>10</v>
      </c>
      <c r="R238">
        <f>IF($L238=0,0,H238)</f>
        <v>52</v>
      </c>
      <c r="S238" s="1">
        <f>R238*L238</f>
        <v>5654.9306666666671</v>
      </c>
      <c r="T238" s="1">
        <f>S238*(K238/100)</f>
        <v>703.97136882758366</v>
      </c>
      <c r="U238" t="str">
        <f t="shared" si="6"/>
        <v>Washington National LogoStatic Dugout Roof</v>
      </c>
      <c r="V238" t="str">
        <f t="shared" si="7"/>
        <v>04-14 Cincinnati Reds @ Washington NationalsWashington National LogoStatic Dugout Roof</v>
      </c>
      <c r="W238" t="str">
        <f>CONCATENATE(M238,O238)</f>
        <v>Regular SeasonWashington National Logo</v>
      </c>
      <c r="X238" t="str">
        <f>CONCATENATE(M238,P238)</f>
        <v>Regular SeasonStatic Dugout Roof</v>
      </c>
      <c r="Y238" t="str">
        <f>CONCATENATE(M238,O238,P238)</f>
        <v>Regular SeasonWashington National LogoStatic Dugout Roof</v>
      </c>
    </row>
    <row r="239" spans="1:25" x14ac:dyDescent="0.25">
      <c r="A239" s="3">
        <v>338644</v>
      </c>
      <c r="B239" t="s">
        <v>183</v>
      </c>
      <c r="C239" t="s">
        <v>8</v>
      </c>
      <c r="D239" t="s">
        <v>13</v>
      </c>
      <c r="E239" t="s">
        <v>1</v>
      </c>
      <c r="F239" s="5">
        <v>41013</v>
      </c>
      <c r="G239">
        <v>11</v>
      </c>
      <c r="H239">
        <v>28</v>
      </c>
      <c r="I239" s="1">
        <v>3045</v>
      </c>
      <c r="J239" s="1">
        <v>704.29</v>
      </c>
      <c r="K239">
        <v>23.129392446633801</v>
      </c>
      <c r="L239" s="4">
        <f>VLOOKUP(N239,rates,VLOOKUP(CONCATENATE('[1]Exposure Report'!$B$11,'[1]Exposure Report'!$B$13),rate_lookup_table,4,FALSE),FALSE)</f>
        <v>108.74866666666668</v>
      </c>
      <c r="M239" t="s">
        <v>0</v>
      </c>
      <c r="N239" t="str">
        <f>IF(VLOOKUP(B239,title_rename,2,FALSE)=0,B239,VLOOKUP(B239,title_rename,2,FALSE))</f>
        <v>04-14 Cincinnati Reds @ Washington Nationals</v>
      </c>
      <c r="O239" s="3" t="str">
        <f>LEFT(IF(VLOOKUP(C239,brand_rename,2,FALSE)=0,C239,VLOOKUP(C239,brand_rename,2,FALSE)),LEN(IF(VLOOKUP(C239,brand_rename,2,FALSE)=0,C239,VLOOKUP(C239,brand_rename,2,FALSE)))-6)</f>
        <v>Washington National Logo</v>
      </c>
      <c r="P239" t="str">
        <f>IF(VLOOKUP(D239,location_rename,2,FALSE)=0,D239,VLOOKUP(D239,location_rename,2,FALSE))</f>
        <v>Static Dugout Wall</v>
      </c>
      <c r="Q239">
        <f>IF($L239=0,0,G239)</f>
        <v>11</v>
      </c>
      <c r="R239">
        <f>IF($L239=0,0,H239)</f>
        <v>28</v>
      </c>
      <c r="S239" s="1">
        <f>R239*L239</f>
        <v>3044.9626666666672</v>
      </c>
      <c r="T239" s="1">
        <f>S239*(K239/100)</f>
        <v>704.28136502681934</v>
      </c>
      <c r="U239" t="str">
        <f t="shared" si="6"/>
        <v>Washington National LogoStatic Dugout Wall</v>
      </c>
      <c r="V239" t="str">
        <f t="shared" si="7"/>
        <v>04-14 Cincinnati Reds @ Washington NationalsWashington National LogoStatic Dugout Wall</v>
      </c>
      <c r="W239" t="str">
        <f>CONCATENATE(M239,O239)</f>
        <v>Regular SeasonWashington National Logo</v>
      </c>
      <c r="X239" t="str">
        <f>CONCATENATE(M239,P239)</f>
        <v>Regular SeasonStatic Dugout Wall</v>
      </c>
      <c r="Y239" t="str">
        <f>CONCATENATE(M239,O239,P239)</f>
        <v>Regular SeasonWashington National LogoStatic Dugout Wall</v>
      </c>
    </row>
    <row r="240" spans="1:25" x14ac:dyDescent="0.25">
      <c r="A240" s="3">
        <v>338644</v>
      </c>
      <c r="B240" t="s">
        <v>183</v>
      </c>
      <c r="C240" t="s">
        <v>8</v>
      </c>
      <c r="D240" t="s">
        <v>12</v>
      </c>
      <c r="E240" t="s">
        <v>1</v>
      </c>
      <c r="F240" s="5">
        <v>41013</v>
      </c>
      <c r="G240">
        <v>44</v>
      </c>
      <c r="H240">
        <v>122</v>
      </c>
      <c r="I240" s="1">
        <v>13267.5</v>
      </c>
      <c r="J240" s="1">
        <v>3323.35</v>
      </c>
      <c r="K240">
        <v>25.048803467118798</v>
      </c>
      <c r="L240" s="4">
        <f>VLOOKUP(N240,rates,VLOOKUP(CONCATENATE('[1]Exposure Report'!$B$11,'[1]Exposure Report'!$B$13),rate_lookup_table,4,FALSE),FALSE)</f>
        <v>108.74866666666668</v>
      </c>
      <c r="M240" t="s">
        <v>0</v>
      </c>
      <c r="N240" t="str">
        <f>IF(VLOOKUP(B240,title_rename,2,FALSE)=0,B240,VLOOKUP(B240,title_rename,2,FALSE))</f>
        <v>04-14 Cincinnati Reds @ Washington Nationals</v>
      </c>
      <c r="O240" s="3" t="str">
        <f>LEFT(IF(VLOOKUP(C240,brand_rename,2,FALSE)=0,C240,VLOOKUP(C240,brand_rename,2,FALSE)),LEN(IF(VLOOKUP(C240,brand_rename,2,FALSE)=0,C240,VLOOKUP(C240,brand_rename,2,FALSE)))-6)</f>
        <v>Washington National Logo</v>
      </c>
      <c r="P240" t="str">
        <f>IF(VLOOKUP(D240,location_rename,2,FALSE)=0,D240,VLOOKUP(D240,location_rename,2,FALSE))</f>
        <v>Static Field Level Home Plate</v>
      </c>
      <c r="Q240">
        <f>IF($L240=0,0,G240)</f>
        <v>44</v>
      </c>
      <c r="R240">
        <f>IF($L240=0,0,H240)</f>
        <v>122</v>
      </c>
      <c r="S240" s="1">
        <f>R240*L240</f>
        <v>13267.337333333335</v>
      </c>
      <c r="T240" s="1">
        <f>S240*(K240/100)</f>
        <v>3323.3092539463469</v>
      </c>
      <c r="U240" t="str">
        <f t="shared" si="6"/>
        <v>Washington National LogoStatic Field Level Home Plate</v>
      </c>
      <c r="V240" t="str">
        <f t="shared" si="7"/>
        <v>04-14 Cincinnati Reds @ Washington NationalsWashington National LogoStatic Field Level Home Plate</v>
      </c>
      <c r="W240" t="str">
        <f>CONCATENATE(M240,O240)</f>
        <v>Regular SeasonWashington National Logo</v>
      </c>
      <c r="X240" t="str">
        <f>CONCATENATE(M240,P240)</f>
        <v>Regular SeasonStatic Field Level Home Plate</v>
      </c>
      <c r="Y240" t="str">
        <f>CONCATENATE(M240,O240,P240)</f>
        <v>Regular SeasonWashington National LogoStatic Field Level Home Plate</v>
      </c>
    </row>
    <row r="241" spans="1:25" x14ac:dyDescent="0.25">
      <c r="A241" s="3">
        <v>338644</v>
      </c>
      <c r="B241" t="s">
        <v>183</v>
      </c>
      <c r="C241" t="s">
        <v>8</v>
      </c>
      <c r="D241" t="s">
        <v>11</v>
      </c>
      <c r="E241" t="s">
        <v>1</v>
      </c>
      <c r="F241" s="5">
        <v>41013</v>
      </c>
      <c r="G241">
        <v>48</v>
      </c>
      <c r="H241">
        <v>246</v>
      </c>
      <c r="I241" s="1">
        <v>26752.5</v>
      </c>
      <c r="J241" s="1">
        <v>3321.76</v>
      </c>
      <c r="K241">
        <v>12.416633959443001</v>
      </c>
      <c r="L241" s="4">
        <f>VLOOKUP(N241,rates,VLOOKUP(CONCATENATE('[1]Exposure Report'!$B$11,'[1]Exposure Report'!$B$13),rate_lookup_table,4,FALSE),FALSE)</f>
        <v>108.74866666666668</v>
      </c>
      <c r="M241" t="s">
        <v>0</v>
      </c>
      <c r="N241" t="str">
        <f>IF(VLOOKUP(B241,title_rename,2,FALSE)=0,B241,VLOOKUP(B241,title_rename,2,FALSE))</f>
        <v>04-14 Cincinnati Reds @ Washington Nationals</v>
      </c>
      <c r="O241" s="3" t="str">
        <f>LEFT(IF(VLOOKUP(C241,brand_rename,2,FALSE)=0,C241,VLOOKUP(C241,brand_rename,2,FALSE)),LEN(IF(VLOOKUP(C241,brand_rename,2,FALSE)=0,C241,VLOOKUP(C241,brand_rename,2,FALSE)))-6)</f>
        <v>Washington National Logo</v>
      </c>
      <c r="P241" t="str">
        <f>IF(VLOOKUP(D241,location_rename,2,FALSE)=0,D241,VLOOKUP(D241,location_rename,2,FALSE))</f>
        <v>Static Outfield Wall</v>
      </c>
      <c r="Q241">
        <f>IF($L241=0,0,G241)</f>
        <v>48</v>
      </c>
      <c r="R241">
        <f>IF($L241=0,0,H241)</f>
        <v>246</v>
      </c>
      <c r="S241" s="1">
        <f>R241*L241</f>
        <v>26752.172000000002</v>
      </c>
      <c r="T241" s="1">
        <f>S241*(K241/100)</f>
        <v>3321.7192734406021</v>
      </c>
      <c r="U241" t="str">
        <f t="shared" si="6"/>
        <v>Washington National LogoStatic Outfield Wall</v>
      </c>
      <c r="V241" t="str">
        <f t="shared" si="7"/>
        <v>04-14 Cincinnati Reds @ Washington NationalsWashington National LogoStatic Outfield Wall</v>
      </c>
      <c r="W241" t="str">
        <f>CONCATENATE(M241,O241)</f>
        <v>Regular SeasonWashington National Logo</v>
      </c>
      <c r="X241" t="str">
        <f>CONCATENATE(M241,P241)</f>
        <v>Regular SeasonStatic Outfield Wall</v>
      </c>
      <c r="Y241" t="str">
        <f>CONCATENATE(M241,O241,P241)</f>
        <v>Regular SeasonWashington National LogoStatic Outfield Wall</v>
      </c>
    </row>
    <row r="242" spans="1:25" x14ac:dyDescent="0.25">
      <c r="A242" s="3">
        <v>338644</v>
      </c>
      <c r="B242" t="s">
        <v>183</v>
      </c>
      <c r="C242" t="s">
        <v>8</v>
      </c>
      <c r="D242" t="s">
        <v>9</v>
      </c>
      <c r="E242" t="s">
        <v>1</v>
      </c>
      <c r="F242" s="5">
        <v>41013</v>
      </c>
      <c r="G242">
        <v>18</v>
      </c>
      <c r="H242">
        <v>94</v>
      </c>
      <c r="I242" s="1">
        <v>10222.5</v>
      </c>
      <c r="J242" s="1">
        <v>1360.35</v>
      </c>
      <c r="K242">
        <v>13.3074101247248</v>
      </c>
      <c r="L242" s="4">
        <f>VLOOKUP(N242,rates,VLOOKUP(CONCATENATE('[1]Exposure Report'!$B$11,'[1]Exposure Report'!$B$13),rate_lookup_table,4,FALSE),FALSE)</f>
        <v>108.74866666666668</v>
      </c>
      <c r="M242" t="s">
        <v>0</v>
      </c>
      <c r="N242" t="str">
        <f>IF(VLOOKUP(B242,title_rename,2,FALSE)=0,B242,VLOOKUP(B242,title_rename,2,FALSE))</f>
        <v>04-14 Cincinnati Reds @ Washington Nationals</v>
      </c>
      <c r="O242" s="3" t="str">
        <f>LEFT(IF(VLOOKUP(C242,brand_rename,2,FALSE)=0,C242,VLOOKUP(C242,brand_rename,2,FALSE)),LEN(IF(VLOOKUP(C242,brand_rename,2,FALSE)=0,C242,VLOOKUP(C242,brand_rename,2,FALSE)))-6)</f>
        <v>Washington National Logo</v>
      </c>
      <c r="P242" t="str">
        <f>IF(VLOOKUP(D242,location_rename,2,FALSE)=0,D242,VLOOKUP(D242,location_rename,2,FALSE))</f>
        <v>Static Upper Billboard</v>
      </c>
      <c r="Q242">
        <f>IF($L242=0,0,G242)</f>
        <v>18</v>
      </c>
      <c r="R242">
        <f>IF($L242=0,0,H242)</f>
        <v>94</v>
      </c>
      <c r="S242" s="1">
        <f>R242*L242</f>
        <v>10222.374666666668</v>
      </c>
      <c r="T242" s="1">
        <f>S242*(K242/100)</f>
        <v>1360.3333213793032</v>
      </c>
      <c r="U242" t="str">
        <f t="shared" si="6"/>
        <v>Washington National LogoStatic Upper Billboard</v>
      </c>
      <c r="V242" t="str">
        <f t="shared" si="7"/>
        <v>04-14 Cincinnati Reds @ Washington NationalsWashington National LogoStatic Upper Billboard</v>
      </c>
      <c r="W242" t="str">
        <f>CONCATENATE(M242,O242)</f>
        <v>Regular SeasonWashington National Logo</v>
      </c>
      <c r="X242" t="str">
        <f>CONCATENATE(M242,P242)</f>
        <v>Regular SeasonStatic Upper Billboard</v>
      </c>
      <c r="Y242" t="str">
        <f>CONCATENATE(M242,O242,P242)</f>
        <v>Regular SeasonWashington National LogoStatic Upper Billboard</v>
      </c>
    </row>
    <row r="243" spans="1:25" x14ac:dyDescent="0.25">
      <c r="A243" s="3">
        <v>338644</v>
      </c>
      <c r="B243" t="s">
        <v>183</v>
      </c>
      <c r="C243" t="s">
        <v>8</v>
      </c>
      <c r="D243" t="s">
        <v>71</v>
      </c>
      <c r="E243" t="s">
        <v>1</v>
      </c>
      <c r="F243" s="5">
        <v>41013</v>
      </c>
      <c r="G243">
        <v>1</v>
      </c>
      <c r="H243">
        <v>4</v>
      </c>
      <c r="I243" s="1">
        <v>435</v>
      </c>
      <c r="J243" s="1">
        <v>67.03</v>
      </c>
      <c r="K243">
        <v>15.409195402298799</v>
      </c>
      <c r="L243" s="4">
        <f>VLOOKUP(N243,rates,VLOOKUP(CONCATENATE('[1]Exposure Report'!$B$11,'[1]Exposure Report'!$B$13),rate_lookup_table,4,FALSE),FALSE)</f>
        <v>108.74866666666668</v>
      </c>
      <c r="M243" t="s">
        <v>0</v>
      </c>
      <c r="N243" t="str">
        <f>IF(VLOOKUP(B243,title_rename,2,FALSE)=0,B243,VLOOKUP(B243,title_rename,2,FALSE))</f>
        <v>04-14 Cincinnati Reds @ Washington Nationals</v>
      </c>
      <c r="O243" s="3" t="str">
        <f>LEFT(IF(VLOOKUP(C243,brand_rename,2,FALSE)=0,C243,VLOOKUP(C243,brand_rename,2,FALSE)),LEN(IF(VLOOKUP(C243,brand_rename,2,FALSE)=0,C243,VLOOKUP(C243,brand_rename,2,FALSE)))-6)</f>
        <v>Washington National Logo</v>
      </c>
      <c r="P243" t="str">
        <f>IF(VLOOKUP(D243,location_rename,2,FALSE)=0,D243,VLOOKUP(D243,location_rename,2,FALSE))</f>
        <v>Static Upper Tiered</v>
      </c>
      <c r="Q243">
        <f>IF($L243=0,0,G243)</f>
        <v>1</v>
      </c>
      <c r="R243">
        <f>IF($L243=0,0,H243)</f>
        <v>4</v>
      </c>
      <c r="S243" s="1">
        <f>R243*L243</f>
        <v>434.99466666666672</v>
      </c>
      <c r="T243" s="1">
        <f>S243*(K243/100)</f>
        <v>67.029178176244997</v>
      </c>
      <c r="U243" t="str">
        <f t="shared" si="6"/>
        <v>Washington National LogoStatic Upper Tiered</v>
      </c>
      <c r="V243" t="str">
        <f t="shared" si="7"/>
        <v>04-14 Cincinnati Reds @ Washington NationalsWashington National LogoStatic Upper Tiered</v>
      </c>
      <c r="W243" t="str">
        <f>CONCATENATE(M243,O243)</f>
        <v>Regular SeasonWashington National Logo</v>
      </c>
      <c r="X243" t="str">
        <f>CONCATENATE(M243,P243)</f>
        <v>Regular SeasonStatic Upper Tiered</v>
      </c>
      <c r="Y243" t="str">
        <f>CONCATENATE(M243,O243,P243)</f>
        <v>Regular SeasonWashington National LogoStatic Upper Tiered</v>
      </c>
    </row>
    <row r="244" spans="1:25" x14ac:dyDescent="0.25">
      <c r="A244" s="3">
        <v>338644</v>
      </c>
      <c r="B244" t="s">
        <v>183</v>
      </c>
      <c r="C244" t="s">
        <v>77</v>
      </c>
      <c r="D244" t="s">
        <v>19</v>
      </c>
      <c r="E244" t="s">
        <v>1</v>
      </c>
      <c r="F244" s="5">
        <v>41013</v>
      </c>
      <c r="G244">
        <v>1</v>
      </c>
      <c r="H244">
        <v>1</v>
      </c>
      <c r="I244" s="1">
        <v>108.75</v>
      </c>
      <c r="J244" s="1">
        <v>21.76</v>
      </c>
      <c r="K244">
        <v>20.009195402298801</v>
      </c>
      <c r="L244" s="4">
        <f>VLOOKUP(N244,rates,VLOOKUP(CONCATENATE('[1]Exposure Report'!$B$11,'[1]Exposure Report'!$B$13),rate_lookup_table,4,FALSE),FALSE)</f>
        <v>108.74866666666668</v>
      </c>
      <c r="M244" t="s">
        <v>0</v>
      </c>
      <c r="N244" t="str">
        <f>IF(VLOOKUP(B244,title_rename,2,FALSE)=0,B244,VLOOKUP(B244,title_rename,2,FALSE))</f>
        <v>04-14 Cincinnati Reds @ Washington Nationals</v>
      </c>
      <c r="O244" s="3" t="str">
        <f>LEFT(IF(VLOOKUP(C244,brand_rename,2,FALSE)=0,C244,VLOOKUP(C244,brand_rename,2,FALSE)),LEN(IF(VLOOKUP(C244,brand_rename,2,FALSE)=0,C244,VLOOKUP(C244,brand_rename,2,FALSE)))-6)</f>
        <v>Waste Management</v>
      </c>
      <c r="P244" t="str">
        <f>IF(VLOOKUP(D244,location_rename,2,FALSE)=0,D244,VLOOKUP(D244,location_rename,2,FALSE))</f>
        <v>LED Outfield Wall</v>
      </c>
      <c r="Q244">
        <f>IF($L244=0,0,G244)</f>
        <v>1</v>
      </c>
      <c r="R244">
        <f>IF($L244=0,0,H244)</f>
        <v>1</v>
      </c>
      <c r="S244" s="1">
        <f>R244*L244</f>
        <v>108.74866666666668</v>
      </c>
      <c r="T244" s="1">
        <f>S244*(K244/100)</f>
        <v>21.759733210727919</v>
      </c>
      <c r="U244" t="str">
        <f t="shared" si="6"/>
        <v>Waste ManagementLED Outfield Wall</v>
      </c>
      <c r="V244" t="str">
        <f t="shared" si="7"/>
        <v>04-14 Cincinnati Reds @ Washington NationalsWaste ManagementLED Outfield Wall</v>
      </c>
      <c r="W244" t="str">
        <f>CONCATENATE(M244,O244)</f>
        <v>Regular SeasonWaste Management</v>
      </c>
      <c r="X244" t="str">
        <f>CONCATENATE(M244,P244)</f>
        <v>Regular SeasonLED Outfield Wall</v>
      </c>
      <c r="Y244" t="str">
        <f>CONCATENATE(M244,O244,P244)</f>
        <v>Regular SeasonWaste ManagementLED Outfield Wall</v>
      </c>
    </row>
    <row r="245" spans="1:25" x14ac:dyDescent="0.25">
      <c r="A245" s="3">
        <v>338644</v>
      </c>
      <c r="B245" t="s">
        <v>183</v>
      </c>
      <c r="C245" t="s">
        <v>5</v>
      </c>
      <c r="D245" t="s">
        <v>2</v>
      </c>
      <c r="E245" t="s">
        <v>1</v>
      </c>
      <c r="F245" s="5">
        <v>41013</v>
      </c>
      <c r="G245">
        <v>10</v>
      </c>
      <c r="H245">
        <v>49</v>
      </c>
      <c r="I245" s="1">
        <v>5328.75</v>
      </c>
      <c r="J245" s="1">
        <v>1391.43</v>
      </c>
      <c r="K245">
        <v>26.1117522871217</v>
      </c>
      <c r="L245" s="4">
        <f>VLOOKUP(N245,rates,VLOOKUP(CONCATENATE('[1]Exposure Report'!$B$11,'[1]Exposure Report'!$B$13),rate_lookup_table,4,FALSE),FALSE)</f>
        <v>108.74866666666668</v>
      </c>
      <c r="M245" t="s">
        <v>0</v>
      </c>
      <c r="N245" t="str">
        <f>IF(VLOOKUP(B245,title_rename,2,FALSE)=0,B245,VLOOKUP(B245,title_rename,2,FALSE))</f>
        <v>04-14 Cincinnati Reds @ Washington Nationals</v>
      </c>
      <c r="O245" s="3" t="str">
        <f>LEFT(IF(VLOOKUP(C245,brand_rename,2,FALSE)=0,C245,VLOOKUP(C245,brand_rename,2,FALSE)),LEN(IF(VLOOKUP(C245,brand_rename,2,FALSE)=0,C245,VLOOKUP(C245,brand_rename,2,FALSE)))-6)</f>
        <v>Website - Washingtonnationalsdreamfoundation.org</v>
      </c>
      <c r="P245" t="str">
        <f>IF(VLOOKUP(D245,location_rename,2,FALSE)=0,D245,VLOOKUP(D245,location_rename,2,FALSE))</f>
        <v>Rotational Field Level Home Plate</v>
      </c>
      <c r="Q245">
        <f>IF($L245=0,0,G245)</f>
        <v>10</v>
      </c>
      <c r="R245">
        <f>IF($L245=0,0,H245)</f>
        <v>49</v>
      </c>
      <c r="S245" s="1">
        <f>R245*L245</f>
        <v>5328.684666666667</v>
      </c>
      <c r="T245" s="1">
        <f>S245*(K245/100)</f>
        <v>1391.4129403218367</v>
      </c>
      <c r="U245" t="str">
        <f t="shared" si="6"/>
        <v>Website - Washingtonnationalsdreamfoundation.orgRotational Field Level Home Plate</v>
      </c>
      <c r="V245" t="str">
        <f t="shared" si="7"/>
        <v>04-14 Cincinnati Reds @ Washington NationalsWebsite - Washingtonnationalsdreamfoundation.orgRotational Field Level Home Plate</v>
      </c>
      <c r="W245" t="str">
        <f>CONCATENATE(M245,O245)</f>
        <v>Regular SeasonWebsite - Washingtonnationalsdreamfoundation.org</v>
      </c>
      <c r="X245" t="str">
        <f>CONCATENATE(M245,P245)</f>
        <v>Regular SeasonRotational Field Level Home Plate</v>
      </c>
      <c r="Y245" t="str">
        <f>CONCATENATE(M245,O245,P245)</f>
        <v>Regular SeasonWebsite - Washingtonnationalsdreamfoundation.orgRotational Field Level Home Plate</v>
      </c>
    </row>
    <row r="246" spans="1:25" x14ac:dyDescent="0.25">
      <c r="A246" s="3">
        <v>338644</v>
      </c>
      <c r="B246" t="s">
        <v>183</v>
      </c>
      <c r="C246" t="s">
        <v>5</v>
      </c>
      <c r="D246" t="s">
        <v>45</v>
      </c>
      <c r="E246" t="s">
        <v>1</v>
      </c>
      <c r="F246" s="5">
        <v>41013</v>
      </c>
      <c r="G246">
        <v>1</v>
      </c>
      <c r="H246">
        <v>1</v>
      </c>
      <c r="I246" s="1">
        <v>108.75</v>
      </c>
      <c r="J246" s="1">
        <v>24.63</v>
      </c>
      <c r="K246">
        <v>22.6482758620689</v>
      </c>
      <c r="L246" s="4">
        <f>VLOOKUP(N246,rates,VLOOKUP(CONCATENATE('[1]Exposure Report'!$B$11,'[1]Exposure Report'!$B$13),rate_lookup_table,4,FALSE),FALSE)</f>
        <v>108.74866666666668</v>
      </c>
      <c r="M246" t="s">
        <v>0</v>
      </c>
      <c r="N246" t="str">
        <f>IF(VLOOKUP(B246,title_rename,2,FALSE)=0,B246,VLOOKUP(B246,title_rename,2,FALSE))</f>
        <v>04-14 Cincinnati Reds @ Washington Nationals</v>
      </c>
      <c r="O246" s="3" t="str">
        <f>LEFT(IF(VLOOKUP(C246,brand_rename,2,FALSE)=0,C246,VLOOKUP(C246,brand_rename,2,FALSE)),LEN(IF(VLOOKUP(C246,brand_rename,2,FALSE)=0,C246,VLOOKUP(C246,brand_rename,2,FALSE)))-6)</f>
        <v>Website - Washingtonnationalsdreamfoundation.org</v>
      </c>
      <c r="P246" t="str">
        <f>IF(VLOOKUP(D246,location_rename,2,FALSE)=0,D246,VLOOKUP(D246,location_rename,2,FALSE))</f>
        <v>Static Field Level Foul Ball Line</v>
      </c>
      <c r="Q246">
        <f>IF($L246=0,0,G246)</f>
        <v>1</v>
      </c>
      <c r="R246">
        <f>IF($L246=0,0,H246)</f>
        <v>1</v>
      </c>
      <c r="S246" s="1">
        <f>R246*L246</f>
        <v>108.74866666666668</v>
      </c>
      <c r="T246" s="1">
        <f>S246*(K246/100)</f>
        <v>24.629698022988439</v>
      </c>
      <c r="U246" t="str">
        <f t="shared" si="6"/>
        <v>Website - Washingtonnationalsdreamfoundation.orgStatic Field Level Foul Ball Line</v>
      </c>
      <c r="V246" t="str">
        <f t="shared" si="7"/>
        <v>04-14 Cincinnati Reds @ Washington NationalsWebsite - Washingtonnationalsdreamfoundation.orgStatic Field Level Foul Ball Line</v>
      </c>
      <c r="W246" t="str">
        <f>CONCATENATE(M246,O246)</f>
        <v>Regular SeasonWebsite - Washingtonnationalsdreamfoundation.org</v>
      </c>
      <c r="X246" t="str">
        <f>CONCATENATE(M246,P246)</f>
        <v>Regular SeasonStatic Field Level Foul Ball Line</v>
      </c>
      <c r="Y246" t="str">
        <f>CONCATENATE(M246,O246,P246)</f>
        <v>Regular SeasonWebsite - Washingtonnationalsdreamfoundation.orgStatic Field Level Foul Ball Line</v>
      </c>
    </row>
    <row r="247" spans="1:25" x14ac:dyDescent="0.25">
      <c r="A247" s="3">
        <v>338644</v>
      </c>
      <c r="B247" t="s">
        <v>183</v>
      </c>
      <c r="C247" t="s">
        <v>3</v>
      </c>
      <c r="D247" t="s">
        <v>2</v>
      </c>
      <c r="E247" t="s">
        <v>1</v>
      </c>
      <c r="F247" s="5">
        <v>41013</v>
      </c>
      <c r="G247">
        <v>9</v>
      </c>
      <c r="H247">
        <v>61</v>
      </c>
      <c r="I247" s="1">
        <v>6633.75</v>
      </c>
      <c r="J247" s="1">
        <v>1698.27</v>
      </c>
      <c r="K247">
        <v>25.600452232899901</v>
      </c>
      <c r="L247" s="4">
        <f>VLOOKUP(N247,rates,VLOOKUP(CONCATENATE('[1]Exposure Report'!$B$11,'[1]Exposure Report'!$B$13),rate_lookup_table,4,FALSE),FALSE)</f>
        <v>108.74866666666668</v>
      </c>
      <c r="M247" t="s">
        <v>0</v>
      </c>
      <c r="N247" t="str">
        <f>IF(VLOOKUP(B247,title_rename,2,FALSE)=0,B247,VLOOKUP(B247,title_rename,2,FALSE))</f>
        <v>04-14 Cincinnati Reds @ Washington Nationals</v>
      </c>
      <c r="O247" s="3" t="str">
        <f>LEFT(IF(VLOOKUP(C247,brand_rename,2,FALSE)=0,C247,VLOOKUP(C247,brand_rename,2,FALSE)),LEN(IF(VLOOKUP(C247,brand_rename,2,FALSE)=0,C247,VLOOKUP(C247,brand_rename,2,FALSE)))-6)</f>
        <v>Windstream</v>
      </c>
      <c r="P247" t="str">
        <f>IF(VLOOKUP(D247,location_rename,2,FALSE)=0,D247,VLOOKUP(D247,location_rename,2,FALSE))</f>
        <v>Rotational Field Level Home Plate</v>
      </c>
      <c r="Q247">
        <f>IF($L247=0,0,G247)</f>
        <v>9</v>
      </c>
      <c r="R247">
        <f>IF($L247=0,0,H247)</f>
        <v>61</v>
      </c>
      <c r="S247" s="1">
        <f>R247*L247</f>
        <v>6633.6686666666674</v>
      </c>
      <c r="T247" s="1">
        <f>S247*(K247/100)</f>
        <v>1698.2491782988479</v>
      </c>
      <c r="U247" t="str">
        <f t="shared" si="6"/>
        <v>WindstreamRotational Field Level Home Plate</v>
      </c>
      <c r="V247" t="str">
        <f t="shared" si="7"/>
        <v>04-14 Cincinnati Reds @ Washington NationalsWindstreamRotational Field Level Home Plate</v>
      </c>
      <c r="W247" t="str">
        <f>CONCATENATE(M247,O247)</f>
        <v>Regular SeasonWindstream</v>
      </c>
      <c r="X247" t="str">
        <f>CONCATENATE(M247,P247)</f>
        <v>Regular SeasonRotational Field Level Home Plate</v>
      </c>
      <c r="Y247" t="str">
        <f>CONCATENATE(M247,O247,P247)</f>
        <v>Regular SeasonWindstreamRotational Field Level Home Plate</v>
      </c>
    </row>
    <row r="248" spans="1:25" x14ac:dyDescent="0.25">
      <c r="A248" s="3">
        <v>338663</v>
      </c>
      <c r="B248" t="s">
        <v>182</v>
      </c>
      <c r="C248" t="s">
        <v>75</v>
      </c>
      <c r="D248" t="s">
        <v>2</v>
      </c>
      <c r="E248" t="s">
        <v>1</v>
      </c>
      <c r="F248" s="5">
        <v>41014</v>
      </c>
      <c r="G248">
        <v>18</v>
      </c>
      <c r="H248">
        <v>112</v>
      </c>
      <c r="I248" s="1">
        <v>16285.92</v>
      </c>
      <c r="J248" s="1">
        <v>4113.62</v>
      </c>
      <c r="K248">
        <v>25.258751117529702</v>
      </c>
      <c r="L248" s="4">
        <f>VLOOKUP(N248,rates,VLOOKUP(CONCATENATE('[1]Exposure Report'!$B$11,'[1]Exposure Report'!$B$13),rate_lookup_table,4,FALSE),FALSE)</f>
        <v>145.41</v>
      </c>
      <c r="M248" t="s">
        <v>0</v>
      </c>
      <c r="N248" t="str">
        <f>IF(VLOOKUP(B248,title_rename,2,FALSE)=0,B248,VLOOKUP(B248,title_rename,2,FALSE))</f>
        <v>04-15 Cincinnati Reds @ Washington Nationals</v>
      </c>
      <c r="O248" s="3" t="str">
        <f>LEFT(IF(VLOOKUP(C248,brand_rename,2,FALSE)=0,C248,VLOOKUP(C248,brand_rename,2,FALSE)),LEN(IF(VLOOKUP(C248,brand_rename,2,FALSE)=0,C248,VLOOKUP(C248,brand_rename,2,FALSE)))-6)</f>
        <v>American University</v>
      </c>
      <c r="P248" t="str">
        <f>IF(VLOOKUP(D248,location_rename,2,FALSE)=0,D248,VLOOKUP(D248,location_rename,2,FALSE))</f>
        <v>Rotational Field Level Home Plate</v>
      </c>
      <c r="Q248">
        <f>IF($L248=0,0,G248)</f>
        <v>18</v>
      </c>
      <c r="R248">
        <f>IF($L248=0,0,H248)</f>
        <v>112</v>
      </c>
      <c r="S248" s="1">
        <f>R248*L248</f>
        <v>16285.92</v>
      </c>
      <c r="T248" s="1">
        <f>S248*(K248/100)</f>
        <v>4113.6199999999935</v>
      </c>
      <c r="U248" t="str">
        <f t="shared" si="6"/>
        <v>American UniversityRotational Field Level Home Plate</v>
      </c>
      <c r="V248" t="str">
        <f t="shared" si="7"/>
        <v>04-15 Cincinnati Reds @ Washington NationalsAmerican UniversityRotational Field Level Home Plate</v>
      </c>
      <c r="W248" t="str">
        <f>CONCATENATE(M248,O248)</f>
        <v>Regular SeasonAmerican University</v>
      </c>
      <c r="X248" t="str">
        <f>CONCATENATE(M248,P248)</f>
        <v>Regular SeasonRotational Field Level Home Plate</v>
      </c>
      <c r="Y248" t="str">
        <f>CONCATENATE(M248,O248,P248)</f>
        <v>Regular SeasonAmerican UniversityRotational Field Level Home Plate</v>
      </c>
    </row>
    <row r="249" spans="1:25" x14ac:dyDescent="0.25">
      <c r="A249" s="3">
        <v>338663</v>
      </c>
      <c r="B249" t="s">
        <v>182</v>
      </c>
      <c r="C249" t="s">
        <v>74</v>
      </c>
      <c r="D249" t="s">
        <v>45</v>
      </c>
      <c r="E249" t="s">
        <v>1</v>
      </c>
      <c r="F249" s="5">
        <v>41014</v>
      </c>
      <c r="G249">
        <v>30</v>
      </c>
      <c r="H249">
        <v>51</v>
      </c>
      <c r="I249" s="1">
        <v>7415.91</v>
      </c>
      <c r="J249" s="1">
        <v>1276.26</v>
      </c>
      <c r="K249">
        <v>17.209755781825798</v>
      </c>
      <c r="L249" s="4">
        <f>VLOOKUP(N249,rates,VLOOKUP(CONCATENATE('[1]Exposure Report'!$B$11,'[1]Exposure Report'!$B$13),rate_lookup_table,4,FALSE),FALSE)</f>
        <v>145.41</v>
      </c>
      <c r="M249" t="s">
        <v>0</v>
      </c>
      <c r="N249" t="str">
        <f>IF(VLOOKUP(B249,title_rename,2,FALSE)=0,B249,VLOOKUP(B249,title_rename,2,FALSE))</f>
        <v>04-15 Cincinnati Reds @ Washington Nationals</v>
      </c>
      <c r="O249" s="3" t="str">
        <f>LEFT(IF(VLOOKUP(C249,brand_rename,2,FALSE)=0,C249,VLOOKUP(C249,brand_rename,2,FALSE)),LEN(IF(VLOOKUP(C249,brand_rename,2,FALSE)=0,C249,VLOOKUP(C249,brand_rename,2,FALSE)))-6)</f>
        <v>ANC</v>
      </c>
      <c r="P249" t="str">
        <f>IF(VLOOKUP(D249,location_rename,2,FALSE)=0,D249,VLOOKUP(D249,location_rename,2,FALSE))</f>
        <v>Static Field Level Foul Ball Line</v>
      </c>
      <c r="Q249">
        <f>IF($L249=0,0,G249)</f>
        <v>30</v>
      </c>
      <c r="R249">
        <f>IF($L249=0,0,H249)</f>
        <v>51</v>
      </c>
      <c r="S249" s="1">
        <f>R249*L249</f>
        <v>7415.91</v>
      </c>
      <c r="T249" s="1">
        <f>S249*(K249/100)</f>
        <v>1276.2599999999975</v>
      </c>
      <c r="U249" t="str">
        <f t="shared" si="6"/>
        <v>ANCStatic Field Level Foul Ball Line</v>
      </c>
      <c r="V249" t="str">
        <f t="shared" si="7"/>
        <v>04-15 Cincinnati Reds @ Washington NationalsANCStatic Field Level Foul Ball Line</v>
      </c>
      <c r="W249" t="str">
        <f>CONCATENATE(M249,O249)</f>
        <v>Regular SeasonANC</v>
      </c>
      <c r="X249" t="str">
        <f>CONCATENATE(M249,P249)</f>
        <v>Regular SeasonStatic Field Level Foul Ball Line</v>
      </c>
      <c r="Y249" t="str">
        <f>CONCATENATE(M249,O249,P249)</f>
        <v>Regular SeasonANCStatic Field Level Foul Ball Line</v>
      </c>
    </row>
    <row r="250" spans="1:25" x14ac:dyDescent="0.25">
      <c r="A250" s="3">
        <v>338663</v>
      </c>
      <c r="B250" t="s">
        <v>182</v>
      </c>
      <c r="C250" t="s">
        <v>74</v>
      </c>
      <c r="D250" t="s">
        <v>12</v>
      </c>
      <c r="E250" t="s">
        <v>1</v>
      </c>
      <c r="F250" s="5">
        <v>41014</v>
      </c>
      <c r="G250">
        <v>1</v>
      </c>
      <c r="H250">
        <v>2</v>
      </c>
      <c r="I250" s="1">
        <v>290.82</v>
      </c>
      <c r="J250" s="1">
        <v>44.73</v>
      </c>
      <c r="K250">
        <v>15.380647823395901</v>
      </c>
      <c r="L250" s="4">
        <f>VLOOKUP(N250,rates,VLOOKUP(CONCATENATE('[1]Exposure Report'!$B$11,'[1]Exposure Report'!$B$13),rate_lookup_table,4,FALSE),FALSE)</f>
        <v>145.41</v>
      </c>
      <c r="M250" t="s">
        <v>0</v>
      </c>
      <c r="N250" t="str">
        <f>IF(VLOOKUP(B250,title_rename,2,FALSE)=0,B250,VLOOKUP(B250,title_rename,2,FALSE))</f>
        <v>04-15 Cincinnati Reds @ Washington Nationals</v>
      </c>
      <c r="O250" s="3" t="str">
        <f>LEFT(IF(VLOOKUP(C250,brand_rename,2,FALSE)=0,C250,VLOOKUP(C250,brand_rename,2,FALSE)),LEN(IF(VLOOKUP(C250,brand_rename,2,FALSE)=0,C250,VLOOKUP(C250,brand_rename,2,FALSE)))-6)</f>
        <v>ANC</v>
      </c>
      <c r="P250" t="str">
        <f>IF(VLOOKUP(D250,location_rename,2,FALSE)=0,D250,VLOOKUP(D250,location_rename,2,FALSE))</f>
        <v>Static Field Level Home Plate</v>
      </c>
      <c r="Q250">
        <f>IF($L250=0,0,G250)</f>
        <v>1</v>
      </c>
      <c r="R250">
        <f>IF($L250=0,0,H250)</f>
        <v>2</v>
      </c>
      <c r="S250" s="1">
        <f>R250*L250</f>
        <v>290.82</v>
      </c>
      <c r="T250" s="1">
        <f>S250*(K250/100)</f>
        <v>44.729999999999961</v>
      </c>
      <c r="U250" t="str">
        <f t="shared" si="6"/>
        <v>ANCStatic Field Level Home Plate</v>
      </c>
      <c r="V250" t="str">
        <f t="shared" si="7"/>
        <v>04-15 Cincinnati Reds @ Washington NationalsANCStatic Field Level Home Plate</v>
      </c>
      <c r="W250" t="str">
        <f>CONCATENATE(M250,O250)</f>
        <v>Regular SeasonANC</v>
      </c>
      <c r="X250" t="str">
        <f>CONCATENATE(M250,P250)</f>
        <v>Regular SeasonStatic Field Level Home Plate</v>
      </c>
      <c r="Y250" t="str">
        <f>CONCATENATE(M250,O250,P250)</f>
        <v>Regular SeasonANCStatic Field Level Home Plate</v>
      </c>
    </row>
    <row r="251" spans="1:25" x14ac:dyDescent="0.25">
      <c r="A251" s="3">
        <v>338663</v>
      </c>
      <c r="B251" t="s">
        <v>182</v>
      </c>
      <c r="C251" t="s">
        <v>72</v>
      </c>
      <c r="D251" t="s">
        <v>34</v>
      </c>
      <c r="E251" t="s">
        <v>1</v>
      </c>
      <c r="F251" s="5">
        <v>41014</v>
      </c>
      <c r="G251">
        <v>6</v>
      </c>
      <c r="H251">
        <v>21</v>
      </c>
      <c r="I251" s="1">
        <v>3053.61</v>
      </c>
      <c r="J251" s="1">
        <v>1079.25</v>
      </c>
      <c r="K251">
        <v>35.343413206008599</v>
      </c>
      <c r="L251" s="4">
        <f>VLOOKUP(N251,rates,VLOOKUP(CONCATENATE('[1]Exposure Report'!$B$11,'[1]Exposure Report'!$B$13),rate_lookup_table,4,FALSE),FALSE)</f>
        <v>145.41</v>
      </c>
      <c r="M251" t="s">
        <v>0</v>
      </c>
      <c r="N251" t="str">
        <f>IF(VLOOKUP(B251,title_rename,2,FALSE)=0,B251,VLOOKUP(B251,title_rename,2,FALSE))</f>
        <v>04-15 Cincinnati Reds @ Washington Nationals</v>
      </c>
      <c r="O251" s="3" t="str">
        <f>LEFT(IF(VLOOKUP(C251,brand_rename,2,FALSE)=0,C251,VLOOKUP(C251,brand_rename,2,FALSE)),LEN(IF(VLOOKUP(C251,brand_rename,2,FALSE)=0,C251,VLOOKUP(C251,brand_rename,2,FALSE)))-6)</f>
        <v>Bens Chili Bowl</v>
      </c>
      <c r="P251" t="str">
        <f>IF(VLOOKUP(D251,location_rename,2,FALSE)=0,D251,VLOOKUP(D251,location_rename,2,FALSE))</f>
        <v>General Merchandise</v>
      </c>
      <c r="Q251">
        <f>IF($L251=0,0,G251)</f>
        <v>6</v>
      </c>
      <c r="R251">
        <f>IF($L251=0,0,H251)</f>
        <v>21</v>
      </c>
      <c r="S251" s="1">
        <f>R251*L251</f>
        <v>3053.61</v>
      </c>
      <c r="T251" s="1">
        <f>S251*(K251/100)</f>
        <v>1079.2499999999993</v>
      </c>
      <c r="U251" t="str">
        <f t="shared" si="6"/>
        <v>Bens Chili BowlGeneral Merchandise</v>
      </c>
      <c r="V251" t="str">
        <f t="shared" si="7"/>
        <v>04-15 Cincinnati Reds @ Washington NationalsBens Chili BowlGeneral Merchandise</v>
      </c>
      <c r="W251" t="str">
        <f>CONCATENATE(M251,O251)</f>
        <v>Regular SeasonBens Chili Bowl</v>
      </c>
      <c r="X251" t="str">
        <f>CONCATENATE(M251,P251)</f>
        <v>Regular SeasonGeneral Merchandise</v>
      </c>
      <c r="Y251" t="str">
        <f>CONCATENATE(M251,O251,P251)</f>
        <v>Regular SeasonBens Chili BowlGeneral Merchandise</v>
      </c>
    </row>
    <row r="252" spans="1:25" x14ac:dyDescent="0.25">
      <c r="A252" s="3">
        <v>338663</v>
      </c>
      <c r="B252" t="s">
        <v>182</v>
      </c>
      <c r="C252" t="s">
        <v>70</v>
      </c>
      <c r="D252" t="s">
        <v>2</v>
      </c>
      <c r="E252" t="s">
        <v>1</v>
      </c>
      <c r="F252" s="5">
        <v>41014</v>
      </c>
      <c r="G252">
        <v>12</v>
      </c>
      <c r="H252">
        <v>79</v>
      </c>
      <c r="I252" s="1">
        <v>11487.39</v>
      </c>
      <c r="J252" s="1">
        <v>2876.98</v>
      </c>
      <c r="K252">
        <v>25.044679426745301</v>
      </c>
      <c r="L252" s="4">
        <f>VLOOKUP(N252,rates,VLOOKUP(CONCATENATE('[1]Exposure Report'!$B$11,'[1]Exposure Report'!$B$13),rate_lookup_table,4,FALSE),FALSE)</f>
        <v>145.41</v>
      </c>
      <c r="M252" t="s">
        <v>0</v>
      </c>
      <c r="N252" t="str">
        <f>IF(VLOOKUP(B252,title_rename,2,FALSE)=0,B252,VLOOKUP(B252,title_rename,2,FALSE))</f>
        <v>04-15 Cincinnati Reds @ Washington Nationals</v>
      </c>
      <c r="O252" s="3" t="str">
        <f>LEFT(IF(VLOOKUP(C252,brand_rename,2,FALSE)=0,C252,VLOOKUP(C252,brand_rename,2,FALSE)),LEN(IF(VLOOKUP(C252,brand_rename,2,FALSE)=0,C252,VLOOKUP(C252,brand_rename,2,FALSE)))-6)</f>
        <v>Capital One</v>
      </c>
      <c r="P252" t="str">
        <f>IF(VLOOKUP(D252,location_rename,2,FALSE)=0,D252,VLOOKUP(D252,location_rename,2,FALSE))</f>
        <v>Rotational Field Level Home Plate</v>
      </c>
      <c r="Q252">
        <f>IF($L252=0,0,G252)</f>
        <v>12</v>
      </c>
      <c r="R252">
        <f>IF($L252=0,0,H252)</f>
        <v>79</v>
      </c>
      <c r="S252" s="1">
        <f>R252*L252</f>
        <v>11487.39</v>
      </c>
      <c r="T252" s="1">
        <f>S252*(K252/100)</f>
        <v>2876.9799999999973</v>
      </c>
      <c r="U252" t="str">
        <f t="shared" si="6"/>
        <v>Capital OneRotational Field Level Home Plate</v>
      </c>
      <c r="V252" t="str">
        <f t="shared" si="7"/>
        <v>04-15 Cincinnati Reds @ Washington NationalsCapital OneRotational Field Level Home Plate</v>
      </c>
      <c r="W252" t="str">
        <f>CONCATENATE(M252,O252)</f>
        <v>Regular SeasonCapital One</v>
      </c>
      <c r="X252" t="str">
        <f>CONCATENATE(M252,P252)</f>
        <v>Regular SeasonRotational Field Level Home Plate</v>
      </c>
      <c r="Y252" t="str">
        <f>CONCATENATE(M252,O252,P252)</f>
        <v>Regular SeasonCapital OneRotational Field Level Home Plate</v>
      </c>
    </row>
    <row r="253" spans="1:25" x14ac:dyDescent="0.25">
      <c r="A253" s="3">
        <v>338663</v>
      </c>
      <c r="B253" t="s">
        <v>182</v>
      </c>
      <c r="C253" t="s">
        <v>174</v>
      </c>
      <c r="D253" t="s">
        <v>19</v>
      </c>
      <c r="E253" t="s">
        <v>1</v>
      </c>
      <c r="F253" s="5">
        <v>41014</v>
      </c>
      <c r="G253">
        <v>1</v>
      </c>
      <c r="H253">
        <v>8</v>
      </c>
      <c r="I253" s="1">
        <v>1163.28</v>
      </c>
      <c r="J253" s="1">
        <v>293.95999999999998</v>
      </c>
      <c r="K253">
        <v>25.269926414964502</v>
      </c>
      <c r="L253" s="4">
        <f>VLOOKUP(N253,rates,VLOOKUP(CONCATENATE('[1]Exposure Report'!$B$11,'[1]Exposure Report'!$B$13),rate_lookup_table,4,FALSE),FALSE)</f>
        <v>145.41</v>
      </c>
      <c r="M253" t="s">
        <v>0</v>
      </c>
      <c r="N253" t="str">
        <f>IF(VLOOKUP(B253,title_rename,2,FALSE)=0,B253,VLOOKUP(B253,title_rename,2,FALSE))</f>
        <v>04-15 Cincinnati Reds @ Washington Nationals</v>
      </c>
      <c r="O253" s="3" t="str">
        <f>LEFT(IF(VLOOKUP(C253,brand_rename,2,FALSE)=0,C253,VLOOKUP(C253,brand_rename,2,FALSE)),LEN(IF(VLOOKUP(C253,brand_rename,2,FALSE)=0,C253,VLOOKUP(C253,brand_rename,2,FALSE)))-6)</f>
        <v>Chevrolet</v>
      </c>
      <c r="P253" t="str">
        <f>IF(VLOOKUP(D253,location_rename,2,FALSE)=0,D253,VLOOKUP(D253,location_rename,2,FALSE))</f>
        <v>LED Outfield Wall</v>
      </c>
      <c r="Q253">
        <f>IF($L253=0,0,G253)</f>
        <v>1</v>
      </c>
      <c r="R253">
        <f>IF($L253=0,0,H253)</f>
        <v>8</v>
      </c>
      <c r="S253" s="1">
        <f>R253*L253</f>
        <v>1163.28</v>
      </c>
      <c r="T253" s="1">
        <f>S253*(K253/100)</f>
        <v>293.95999999999901</v>
      </c>
      <c r="U253" t="str">
        <f t="shared" si="6"/>
        <v>ChevroletLED Outfield Wall</v>
      </c>
      <c r="V253" t="str">
        <f t="shared" si="7"/>
        <v>04-15 Cincinnati Reds @ Washington NationalsChevroletLED Outfield Wall</v>
      </c>
      <c r="W253" t="str">
        <f>CONCATENATE(M253,O253)</f>
        <v>Regular SeasonChevrolet</v>
      </c>
      <c r="X253" t="str">
        <f>CONCATENATE(M253,P253)</f>
        <v>Regular SeasonLED Outfield Wall</v>
      </c>
      <c r="Y253" t="str">
        <f>CONCATENATE(M253,O253,P253)</f>
        <v>Regular SeasonChevroletLED Outfield Wall</v>
      </c>
    </row>
    <row r="254" spans="1:25" x14ac:dyDescent="0.25">
      <c r="A254" s="3">
        <v>338663</v>
      </c>
      <c r="B254" t="s">
        <v>182</v>
      </c>
      <c r="C254" t="s">
        <v>67</v>
      </c>
      <c r="D254" t="s">
        <v>2</v>
      </c>
      <c r="E254" t="s">
        <v>1</v>
      </c>
      <c r="F254" s="5">
        <v>41014</v>
      </c>
      <c r="G254">
        <v>10</v>
      </c>
      <c r="H254">
        <v>44</v>
      </c>
      <c r="I254" s="1">
        <v>6398.04</v>
      </c>
      <c r="J254" s="1">
        <v>1777.07</v>
      </c>
      <c r="K254">
        <v>27.775224912629401</v>
      </c>
      <c r="L254" s="4">
        <f>VLOOKUP(N254,rates,VLOOKUP(CONCATENATE('[1]Exposure Report'!$B$11,'[1]Exposure Report'!$B$13),rate_lookup_table,4,FALSE),FALSE)</f>
        <v>145.41</v>
      </c>
      <c r="M254" t="s">
        <v>0</v>
      </c>
      <c r="N254" t="str">
        <f>IF(VLOOKUP(B254,title_rename,2,FALSE)=0,B254,VLOOKUP(B254,title_rename,2,FALSE))</f>
        <v>04-15 Cincinnati Reds @ Washington Nationals</v>
      </c>
      <c r="O254" s="3" t="str">
        <f>LEFT(IF(VLOOKUP(C254,brand_rename,2,FALSE)=0,C254,VLOOKUP(C254,brand_rename,2,FALSE)),LEN(IF(VLOOKUP(C254,brand_rename,2,FALSE)=0,C254,VLOOKUP(C254,brand_rename,2,FALSE)))-6)</f>
        <v>Cholula Hot Sauce</v>
      </c>
      <c r="P254" t="str">
        <f>IF(VLOOKUP(D254,location_rename,2,FALSE)=0,D254,VLOOKUP(D254,location_rename,2,FALSE))</f>
        <v>Rotational Field Level Home Plate</v>
      </c>
      <c r="Q254">
        <f>IF($L254=0,0,G254)</f>
        <v>10</v>
      </c>
      <c r="R254">
        <f>IF($L254=0,0,H254)</f>
        <v>44</v>
      </c>
      <c r="S254" s="1">
        <f>R254*L254</f>
        <v>6398.04</v>
      </c>
      <c r="T254" s="1">
        <f>S254*(K254/100)</f>
        <v>1777.0699999999943</v>
      </c>
      <c r="U254" t="str">
        <f t="shared" si="6"/>
        <v>Cholula Hot SauceRotational Field Level Home Plate</v>
      </c>
      <c r="V254" t="str">
        <f t="shared" si="7"/>
        <v>04-15 Cincinnati Reds @ Washington NationalsCholula Hot SauceRotational Field Level Home Plate</v>
      </c>
      <c r="W254" t="str">
        <f>CONCATENATE(M254,O254)</f>
        <v>Regular SeasonCholula Hot Sauce</v>
      </c>
      <c r="X254" t="str">
        <f>CONCATENATE(M254,P254)</f>
        <v>Regular SeasonRotational Field Level Home Plate</v>
      </c>
      <c r="Y254" t="str">
        <f>CONCATENATE(M254,O254,P254)</f>
        <v>Regular SeasonCholula Hot SauceRotational Field Level Home Plate</v>
      </c>
    </row>
    <row r="255" spans="1:25" x14ac:dyDescent="0.25">
      <c r="A255" s="3">
        <v>338663</v>
      </c>
      <c r="B255" t="s">
        <v>182</v>
      </c>
      <c r="C255" t="s">
        <v>65</v>
      </c>
      <c r="D255" t="s">
        <v>19</v>
      </c>
      <c r="E255" t="s">
        <v>1</v>
      </c>
      <c r="F255" s="5">
        <v>41014</v>
      </c>
      <c r="G255">
        <v>1</v>
      </c>
      <c r="H255">
        <v>2</v>
      </c>
      <c r="I255" s="1">
        <v>290.82</v>
      </c>
      <c r="J255" s="1">
        <v>76.540000000000006</v>
      </c>
      <c r="K255">
        <v>26.318685097311</v>
      </c>
      <c r="L255" s="4">
        <f>VLOOKUP(N255,rates,VLOOKUP(CONCATENATE('[1]Exposure Report'!$B$11,'[1]Exposure Report'!$B$13),rate_lookup_table,4,FALSE),FALSE)</f>
        <v>145.41</v>
      </c>
      <c r="M255" t="s">
        <v>0</v>
      </c>
      <c r="N255" t="str">
        <f>IF(VLOOKUP(B255,title_rename,2,FALSE)=0,B255,VLOOKUP(B255,title_rename,2,FALSE))</f>
        <v>04-15 Cincinnati Reds @ Washington Nationals</v>
      </c>
      <c r="O255" s="3" t="str">
        <f>LEFT(IF(VLOOKUP(C255,brand_rename,2,FALSE)=0,C255,VLOOKUP(C255,brand_rename,2,FALSE)),LEN(IF(VLOOKUP(C255,brand_rename,2,FALSE)=0,C255,VLOOKUP(C255,brand_rename,2,FALSE)))-6)</f>
        <v>Coca-Cola</v>
      </c>
      <c r="P255" t="str">
        <f>IF(VLOOKUP(D255,location_rename,2,FALSE)=0,D255,VLOOKUP(D255,location_rename,2,FALSE))</f>
        <v>LED Outfield Wall</v>
      </c>
      <c r="Q255">
        <f>IF($L255=0,0,G255)</f>
        <v>1</v>
      </c>
      <c r="R255">
        <f>IF($L255=0,0,H255)</f>
        <v>2</v>
      </c>
      <c r="S255" s="1">
        <f>R255*L255</f>
        <v>290.82</v>
      </c>
      <c r="T255" s="1">
        <f>S255*(K255/100)</f>
        <v>76.53999999999985</v>
      </c>
      <c r="U255" t="str">
        <f t="shared" si="6"/>
        <v>Coca-ColaLED Outfield Wall</v>
      </c>
      <c r="V255" t="str">
        <f t="shared" si="7"/>
        <v>04-15 Cincinnati Reds @ Washington NationalsCoca-ColaLED Outfield Wall</v>
      </c>
      <c r="W255" t="str">
        <f>CONCATENATE(M255,O255)</f>
        <v>Regular SeasonCoca-Cola</v>
      </c>
      <c r="X255" t="str">
        <f>CONCATENATE(M255,P255)</f>
        <v>Regular SeasonLED Outfield Wall</v>
      </c>
      <c r="Y255" t="str">
        <f>CONCATENATE(M255,O255,P255)</f>
        <v>Regular SeasonCoca-ColaLED Outfield Wall</v>
      </c>
    </row>
    <row r="256" spans="1:25" x14ac:dyDescent="0.25">
      <c r="A256" s="3">
        <v>338663</v>
      </c>
      <c r="B256" t="s">
        <v>182</v>
      </c>
      <c r="C256" t="s">
        <v>65</v>
      </c>
      <c r="D256" t="s">
        <v>17</v>
      </c>
      <c r="E256" t="s">
        <v>1</v>
      </c>
      <c r="F256" s="5">
        <v>41014</v>
      </c>
      <c r="G256">
        <v>5</v>
      </c>
      <c r="H256">
        <v>6</v>
      </c>
      <c r="I256" s="1">
        <v>872.46</v>
      </c>
      <c r="J256" s="1">
        <v>198.32</v>
      </c>
      <c r="K256">
        <v>22.7311280746395</v>
      </c>
      <c r="L256" s="4">
        <f>VLOOKUP(N256,rates,VLOOKUP(CONCATENATE('[1]Exposure Report'!$B$11,'[1]Exposure Report'!$B$13),rate_lookup_table,4,FALSE),FALSE)</f>
        <v>145.41</v>
      </c>
      <c r="M256" t="s">
        <v>0</v>
      </c>
      <c r="N256" t="str">
        <f>IF(VLOOKUP(B256,title_rename,2,FALSE)=0,B256,VLOOKUP(B256,title_rename,2,FALSE))</f>
        <v>04-15 Cincinnati Reds @ Washington Nationals</v>
      </c>
      <c r="O256" s="3" t="str">
        <f>LEFT(IF(VLOOKUP(C256,brand_rename,2,FALSE)=0,C256,VLOOKUP(C256,brand_rename,2,FALSE)),LEN(IF(VLOOKUP(C256,brand_rename,2,FALSE)=0,C256,VLOOKUP(C256,brand_rename,2,FALSE)))-6)</f>
        <v>Coca-Cola</v>
      </c>
      <c r="P256" t="str">
        <f>IF(VLOOKUP(D256,location_rename,2,FALSE)=0,D256,VLOOKUP(D256,location_rename,2,FALSE))</f>
        <v>LED Upper Tiered</v>
      </c>
      <c r="Q256">
        <f>IF($L256=0,0,G256)</f>
        <v>5</v>
      </c>
      <c r="R256">
        <f>IF($L256=0,0,H256)</f>
        <v>6</v>
      </c>
      <c r="S256" s="1">
        <f>R256*L256</f>
        <v>872.46</v>
      </c>
      <c r="T256" s="1">
        <f>S256*(K256/100)</f>
        <v>198.31999999999979</v>
      </c>
      <c r="U256" t="str">
        <f t="shared" si="6"/>
        <v>Coca-ColaLED Upper Tiered</v>
      </c>
      <c r="V256" t="str">
        <f t="shared" si="7"/>
        <v>04-15 Cincinnati Reds @ Washington NationalsCoca-ColaLED Upper Tiered</v>
      </c>
      <c r="W256" t="str">
        <f>CONCATENATE(M256,O256)</f>
        <v>Regular SeasonCoca-Cola</v>
      </c>
      <c r="X256" t="str">
        <f>CONCATENATE(M256,P256)</f>
        <v>Regular SeasonLED Upper Tiered</v>
      </c>
      <c r="Y256" t="str">
        <f>CONCATENATE(M256,O256,P256)</f>
        <v>Regular SeasonCoca-ColaLED Upper Tiered</v>
      </c>
    </row>
    <row r="257" spans="1:25" x14ac:dyDescent="0.25">
      <c r="A257" s="3">
        <v>338663</v>
      </c>
      <c r="B257" t="s">
        <v>182</v>
      </c>
      <c r="C257" t="s">
        <v>65</v>
      </c>
      <c r="D257" t="s">
        <v>9</v>
      </c>
      <c r="E257" t="s">
        <v>1</v>
      </c>
      <c r="F257" s="5">
        <v>41014</v>
      </c>
      <c r="G257">
        <v>37</v>
      </c>
      <c r="H257">
        <v>244</v>
      </c>
      <c r="I257" s="1">
        <v>35480.04</v>
      </c>
      <c r="J257" s="1">
        <v>3938.59</v>
      </c>
      <c r="K257">
        <v>11.1008612166164</v>
      </c>
      <c r="L257" s="4">
        <f>VLOOKUP(N257,rates,VLOOKUP(CONCATENATE('[1]Exposure Report'!$B$11,'[1]Exposure Report'!$B$13),rate_lookup_table,4,FALSE),FALSE)</f>
        <v>145.41</v>
      </c>
      <c r="M257" t="s">
        <v>0</v>
      </c>
      <c r="N257" t="str">
        <f>IF(VLOOKUP(B257,title_rename,2,FALSE)=0,B257,VLOOKUP(B257,title_rename,2,FALSE))</f>
        <v>04-15 Cincinnati Reds @ Washington Nationals</v>
      </c>
      <c r="O257" s="3" t="str">
        <f>LEFT(IF(VLOOKUP(C257,brand_rename,2,FALSE)=0,C257,VLOOKUP(C257,brand_rename,2,FALSE)),LEN(IF(VLOOKUP(C257,brand_rename,2,FALSE)=0,C257,VLOOKUP(C257,brand_rename,2,FALSE)))-6)</f>
        <v>Coca-Cola</v>
      </c>
      <c r="P257" t="str">
        <f>IF(VLOOKUP(D257,location_rename,2,FALSE)=0,D257,VLOOKUP(D257,location_rename,2,FALSE))</f>
        <v>Static Upper Billboard</v>
      </c>
      <c r="Q257">
        <f>IF($L257=0,0,G257)</f>
        <v>37</v>
      </c>
      <c r="R257">
        <f>IF($L257=0,0,H257)</f>
        <v>244</v>
      </c>
      <c r="S257" s="1">
        <f>R257*L257</f>
        <v>35480.04</v>
      </c>
      <c r="T257" s="1">
        <f>S257*(K257/100)</f>
        <v>3938.5899999999851</v>
      </c>
      <c r="U257" t="str">
        <f t="shared" si="6"/>
        <v>Coca-ColaStatic Upper Billboard</v>
      </c>
      <c r="V257" t="str">
        <f t="shared" si="7"/>
        <v>04-15 Cincinnati Reds @ Washington NationalsCoca-ColaStatic Upper Billboard</v>
      </c>
      <c r="W257" t="str">
        <f>CONCATENATE(M257,O257)</f>
        <v>Regular SeasonCoca-Cola</v>
      </c>
      <c r="X257" t="str">
        <f>CONCATENATE(M257,P257)</f>
        <v>Regular SeasonStatic Upper Billboard</v>
      </c>
      <c r="Y257" t="str">
        <f>CONCATENATE(M257,O257,P257)</f>
        <v>Regular SeasonCoca-ColaStatic Upper Billboard</v>
      </c>
    </row>
    <row r="258" spans="1:25" x14ac:dyDescent="0.25">
      <c r="A258" s="3">
        <v>338663</v>
      </c>
      <c r="B258" t="s">
        <v>182</v>
      </c>
      <c r="C258" t="s">
        <v>61</v>
      </c>
      <c r="D258" t="s">
        <v>2</v>
      </c>
      <c r="E258" t="s">
        <v>1</v>
      </c>
      <c r="F258" s="5">
        <v>41014</v>
      </c>
      <c r="G258">
        <v>12</v>
      </c>
      <c r="H258">
        <v>74</v>
      </c>
      <c r="I258" s="1">
        <v>10760.34</v>
      </c>
      <c r="J258" s="1">
        <v>2778.74</v>
      </c>
      <c r="K258">
        <v>25.8239051925868</v>
      </c>
      <c r="L258" s="4">
        <f>VLOOKUP(N258,rates,VLOOKUP(CONCATENATE('[1]Exposure Report'!$B$11,'[1]Exposure Report'!$B$13),rate_lookup_table,4,FALSE),FALSE)</f>
        <v>145.41</v>
      </c>
      <c r="M258" t="s">
        <v>0</v>
      </c>
      <c r="N258" t="str">
        <f>IF(VLOOKUP(B258,title_rename,2,FALSE)=0,B258,VLOOKUP(B258,title_rename,2,FALSE))</f>
        <v>04-15 Cincinnati Reds @ Washington Nationals</v>
      </c>
      <c r="O258" s="3" t="str">
        <f>LEFT(IF(VLOOKUP(C258,brand_rename,2,FALSE)=0,C258,VLOOKUP(C258,brand_rename,2,FALSE)),LEN(IF(VLOOKUP(C258,brand_rename,2,FALSE)=0,C258,VLOOKUP(C258,brand_rename,2,FALSE)))-6)</f>
        <v>Exxonmobil</v>
      </c>
      <c r="P258" t="str">
        <f>IF(VLOOKUP(D258,location_rename,2,FALSE)=0,D258,VLOOKUP(D258,location_rename,2,FALSE))</f>
        <v>Rotational Field Level Home Plate</v>
      </c>
      <c r="Q258">
        <f>IF($L258=0,0,G258)</f>
        <v>12</v>
      </c>
      <c r="R258">
        <f>IF($L258=0,0,H258)</f>
        <v>74</v>
      </c>
      <c r="S258" s="1">
        <f>R258*L258</f>
        <v>10760.34</v>
      </c>
      <c r="T258" s="1">
        <f>S258*(K258/100)</f>
        <v>2778.7399999999943</v>
      </c>
      <c r="U258" t="str">
        <f t="shared" ref="U258:U321" si="8">CONCATENATE(O258,P258)</f>
        <v>ExxonmobilRotational Field Level Home Plate</v>
      </c>
      <c r="V258" t="str">
        <f t="shared" ref="V258:V321" si="9">CONCATENATE(N258,U258)</f>
        <v>04-15 Cincinnati Reds @ Washington NationalsExxonmobilRotational Field Level Home Plate</v>
      </c>
      <c r="W258" t="str">
        <f>CONCATENATE(M258,O258)</f>
        <v>Regular SeasonExxonmobil</v>
      </c>
      <c r="X258" t="str">
        <f>CONCATENATE(M258,P258)</f>
        <v>Regular SeasonRotational Field Level Home Plate</v>
      </c>
      <c r="Y258" t="str">
        <f>CONCATENATE(M258,O258,P258)</f>
        <v>Regular SeasonExxonmobilRotational Field Level Home Plate</v>
      </c>
    </row>
    <row r="259" spans="1:25" x14ac:dyDescent="0.25">
      <c r="A259" s="3">
        <v>338663</v>
      </c>
      <c r="B259" t="s">
        <v>182</v>
      </c>
      <c r="C259" t="s">
        <v>61</v>
      </c>
      <c r="D259" t="s">
        <v>11</v>
      </c>
      <c r="E259" t="s">
        <v>1</v>
      </c>
      <c r="F259" s="5">
        <v>41014</v>
      </c>
      <c r="G259">
        <v>3</v>
      </c>
      <c r="H259">
        <v>6</v>
      </c>
      <c r="I259" s="1">
        <v>872.46</v>
      </c>
      <c r="J259" s="1">
        <v>139.27000000000001</v>
      </c>
      <c r="K259">
        <v>15.962909474359799</v>
      </c>
      <c r="L259" s="4">
        <f>VLOOKUP(N259,rates,VLOOKUP(CONCATENATE('[1]Exposure Report'!$B$11,'[1]Exposure Report'!$B$13),rate_lookup_table,4,FALSE),FALSE)</f>
        <v>145.41</v>
      </c>
      <c r="M259" t="s">
        <v>0</v>
      </c>
      <c r="N259" t="str">
        <f>IF(VLOOKUP(B259,title_rename,2,FALSE)=0,B259,VLOOKUP(B259,title_rename,2,FALSE))</f>
        <v>04-15 Cincinnati Reds @ Washington Nationals</v>
      </c>
      <c r="O259" s="3" t="str">
        <f>LEFT(IF(VLOOKUP(C259,brand_rename,2,FALSE)=0,C259,VLOOKUP(C259,brand_rename,2,FALSE)),LEN(IF(VLOOKUP(C259,brand_rename,2,FALSE)=0,C259,VLOOKUP(C259,brand_rename,2,FALSE)))-6)</f>
        <v>Exxonmobil</v>
      </c>
      <c r="P259" t="str">
        <f>IF(VLOOKUP(D259,location_rename,2,FALSE)=0,D259,VLOOKUP(D259,location_rename,2,FALSE))</f>
        <v>Static Outfield Wall</v>
      </c>
      <c r="Q259">
        <f>IF($L259=0,0,G259)</f>
        <v>3</v>
      </c>
      <c r="R259">
        <f>IF($L259=0,0,H259)</f>
        <v>6</v>
      </c>
      <c r="S259" s="1">
        <f>R259*L259</f>
        <v>872.46</v>
      </c>
      <c r="T259" s="1">
        <f>S259*(K259/100)</f>
        <v>139.2699999999995</v>
      </c>
      <c r="U259" t="str">
        <f t="shared" si="8"/>
        <v>ExxonmobilStatic Outfield Wall</v>
      </c>
      <c r="V259" t="str">
        <f t="shared" si="9"/>
        <v>04-15 Cincinnati Reds @ Washington NationalsExxonmobilStatic Outfield Wall</v>
      </c>
      <c r="W259" t="str">
        <f>CONCATENATE(M259,O259)</f>
        <v>Regular SeasonExxonmobil</v>
      </c>
      <c r="X259" t="str">
        <f>CONCATENATE(M259,P259)</f>
        <v>Regular SeasonStatic Outfield Wall</v>
      </c>
      <c r="Y259" t="str">
        <f>CONCATENATE(M259,O259,P259)</f>
        <v>Regular SeasonExxonmobilStatic Outfield Wall</v>
      </c>
    </row>
    <row r="260" spans="1:25" x14ac:dyDescent="0.25">
      <c r="A260" s="3">
        <v>338663</v>
      </c>
      <c r="B260" t="s">
        <v>182</v>
      </c>
      <c r="C260" t="s">
        <v>60</v>
      </c>
      <c r="D260" t="s">
        <v>34</v>
      </c>
      <c r="E260" t="s">
        <v>1</v>
      </c>
      <c r="F260" s="5">
        <v>41014</v>
      </c>
      <c r="G260">
        <v>5</v>
      </c>
      <c r="H260">
        <v>14</v>
      </c>
      <c r="I260" s="1">
        <v>2035.74</v>
      </c>
      <c r="J260" s="1">
        <v>439.57</v>
      </c>
      <c r="K260">
        <v>21.5926395315708</v>
      </c>
      <c r="L260" s="4">
        <f>VLOOKUP(N260,rates,VLOOKUP(CONCATENATE('[1]Exposure Report'!$B$11,'[1]Exposure Report'!$B$13),rate_lookup_table,4,FALSE),FALSE)</f>
        <v>145.41</v>
      </c>
      <c r="M260" t="s">
        <v>0</v>
      </c>
      <c r="N260" t="str">
        <f>IF(VLOOKUP(B260,title_rename,2,FALSE)=0,B260,VLOOKUP(B260,title_rename,2,FALSE))</f>
        <v>04-15 Cincinnati Reds @ Washington Nationals</v>
      </c>
      <c r="O260" s="3" t="str">
        <f>LEFT(IF(VLOOKUP(C260,brand_rename,2,FALSE)=0,C260,VLOOKUP(C260,brand_rename,2,FALSE)),LEN(IF(VLOOKUP(C260,brand_rename,2,FALSE)=0,C260,VLOOKUP(C260,brand_rename,2,FALSE)))-6)</f>
        <v>Frito-Lay</v>
      </c>
      <c r="P260" t="str">
        <f>IF(VLOOKUP(D260,location_rename,2,FALSE)=0,D260,VLOOKUP(D260,location_rename,2,FALSE))</f>
        <v>General Merchandise</v>
      </c>
      <c r="Q260">
        <f>IF($L260=0,0,G260)</f>
        <v>5</v>
      </c>
      <c r="R260">
        <f>IF($L260=0,0,H260)</f>
        <v>14</v>
      </c>
      <c r="S260" s="1">
        <f>R260*L260</f>
        <v>2035.74</v>
      </c>
      <c r="T260" s="1">
        <f>S260*(K260/100)</f>
        <v>439.56999999999942</v>
      </c>
      <c r="U260" t="str">
        <f t="shared" si="8"/>
        <v>Frito-LayGeneral Merchandise</v>
      </c>
      <c r="V260" t="str">
        <f t="shared" si="9"/>
        <v>04-15 Cincinnati Reds @ Washington NationalsFrito-LayGeneral Merchandise</v>
      </c>
      <c r="W260" t="str">
        <f>CONCATENATE(M260,O260)</f>
        <v>Regular SeasonFrito-Lay</v>
      </c>
      <c r="X260" t="str">
        <f>CONCATENATE(M260,P260)</f>
        <v>Regular SeasonGeneral Merchandise</v>
      </c>
      <c r="Y260" t="str">
        <f>CONCATENATE(M260,O260,P260)</f>
        <v>Regular SeasonFrito-LayGeneral Merchandise</v>
      </c>
    </row>
    <row r="261" spans="1:25" x14ac:dyDescent="0.25">
      <c r="A261" s="3">
        <v>338663</v>
      </c>
      <c r="B261" t="s">
        <v>182</v>
      </c>
      <c r="C261" t="s">
        <v>55</v>
      </c>
      <c r="D261" t="s">
        <v>58</v>
      </c>
      <c r="E261" t="s">
        <v>1</v>
      </c>
      <c r="F261" s="5">
        <v>41014</v>
      </c>
      <c r="G261">
        <v>13</v>
      </c>
      <c r="H261">
        <v>34</v>
      </c>
      <c r="I261" s="1">
        <v>4943.9399999999996</v>
      </c>
      <c r="J261" s="1">
        <v>1500.91</v>
      </c>
      <c r="K261">
        <v>30.358580403483799</v>
      </c>
      <c r="L261" s="4">
        <f>VLOOKUP(N261,rates,VLOOKUP(CONCATENATE('[1]Exposure Report'!$B$11,'[1]Exposure Report'!$B$13),rate_lookup_table,4,FALSE),FALSE)</f>
        <v>145.41</v>
      </c>
      <c r="M261" t="s">
        <v>0</v>
      </c>
      <c r="N261" t="str">
        <f>IF(VLOOKUP(B261,title_rename,2,FALSE)=0,B261,VLOOKUP(B261,title_rename,2,FALSE))</f>
        <v>04-15 Cincinnati Reds @ Washington Nationals</v>
      </c>
      <c r="O261" s="3" t="str">
        <f>LEFT(IF(VLOOKUP(C261,brand_rename,2,FALSE)=0,C261,VLOOKUP(C261,brand_rename,2,FALSE)),LEN(IF(VLOOKUP(C261,brand_rename,2,FALSE)=0,C261,VLOOKUP(C261,brand_rename,2,FALSE)))-6)</f>
        <v>Gatorade</v>
      </c>
      <c r="P261" t="str">
        <f>IF(VLOOKUP(D261,location_rename,2,FALSE)=0,D261,VLOOKUP(D261,location_rename,2,FALSE))</f>
        <v>Cooler Partial Branded</v>
      </c>
      <c r="Q261">
        <f>IF($L261=0,0,G261)</f>
        <v>13</v>
      </c>
      <c r="R261">
        <f>IF($L261=0,0,H261)</f>
        <v>34</v>
      </c>
      <c r="S261" s="1">
        <f>R261*L261</f>
        <v>4943.9399999999996</v>
      </c>
      <c r="T261" s="1">
        <f>S261*(K261/100)</f>
        <v>1500.9099999999967</v>
      </c>
      <c r="U261" t="str">
        <f t="shared" si="8"/>
        <v>GatoradeCooler Partial Branded</v>
      </c>
      <c r="V261" t="str">
        <f t="shared" si="9"/>
        <v>04-15 Cincinnati Reds @ Washington NationalsGatoradeCooler Partial Branded</v>
      </c>
      <c r="W261" t="str">
        <f>CONCATENATE(M261,O261)</f>
        <v>Regular SeasonGatorade</v>
      </c>
      <c r="X261" t="str">
        <f>CONCATENATE(M261,P261)</f>
        <v>Regular SeasonCooler Partial Branded</v>
      </c>
      <c r="Y261" t="str">
        <f>CONCATENATE(M261,O261,P261)</f>
        <v>Regular SeasonGatoradeCooler Partial Branded</v>
      </c>
    </row>
    <row r="262" spans="1:25" x14ac:dyDescent="0.25">
      <c r="A262" s="3">
        <v>338663</v>
      </c>
      <c r="B262" t="s">
        <v>182</v>
      </c>
      <c r="C262" t="s">
        <v>55</v>
      </c>
      <c r="D262" t="s">
        <v>57</v>
      </c>
      <c r="E262" t="s">
        <v>1</v>
      </c>
      <c r="F262" s="5">
        <v>41014</v>
      </c>
      <c r="G262">
        <v>8</v>
      </c>
      <c r="H262">
        <v>23</v>
      </c>
      <c r="I262" s="1">
        <v>3344.43</v>
      </c>
      <c r="J262" s="1">
        <v>825.45</v>
      </c>
      <c r="K262">
        <v>24.6813358330119</v>
      </c>
      <c r="L262" s="4">
        <f>VLOOKUP(N262,rates,VLOOKUP(CONCATENATE('[1]Exposure Report'!$B$11,'[1]Exposure Report'!$B$13),rate_lookup_table,4,FALSE),FALSE)</f>
        <v>145.41</v>
      </c>
      <c r="M262" t="s">
        <v>0</v>
      </c>
      <c r="N262" t="str">
        <f>IF(VLOOKUP(B262,title_rename,2,FALSE)=0,B262,VLOOKUP(B262,title_rename,2,FALSE))</f>
        <v>04-15 Cincinnati Reds @ Washington Nationals</v>
      </c>
      <c r="O262" s="3" t="str">
        <f>LEFT(IF(VLOOKUP(C262,brand_rename,2,FALSE)=0,C262,VLOOKUP(C262,brand_rename,2,FALSE)),LEN(IF(VLOOKUP(C262,brand_rename,2,FALSE)=0,C262,VLOOKUP(C262,brand_rename,2,FALSE)))-6)</f>
        <v>Gatorade</v>
      </c>
      <c r="P262" t="str">
        <f>IF(VLOOKUP(D262,location_rename,2,FALSE)=0,D262,VLOOKUP(D262,location_rename,2,FALSE))</f>
        <v>Ice Chest Partial Branded</v>
      </c>
      <c r="Q262">
        <f>IF($L262=0,0,G262)</f>
        <v>8</v>
      </c>
      <c r="R262">
        <f>IF($L262=0,0,H262)</f>
        <v>23</v>
      </c>
      <c r="S262" s="1">
        <f>R262*L262</f>
        <v>3344.43</v>
      </c>
      <c r="T262" s="1">
        <f>S262*(K262/100)</f>
        <v>825.44999999999982</v>
      </c>
      <c r="U262" t="str">
        <f t="shared" si="8"/>
        <v>GatoradeIce Chest Partial Branded</v>
      </c>
      <c r="V262" t="str">
        <f t="shared" si="9"/>
        <v>04-15 Cincinnati Reds @ Washington NationalsGatoradeIce Chest Partial Branded</v>
      </c>
      <c r="W262" t="str">
        <f>CONCATENATE(M262,O262)</f>
        <v>Regular SeasonGatorade</v>
      </c>
      <c r="X262" t="str">
        <f>CONCATENATE(M262,P262)</f>
        <v>Regular SeasonIce Chest Partial Branded</v>
      </c>
      <c r="Y262" t="str">
        <f>CONCATENATE(M262,O262,P262)</f>
        <v>Regular SeasonGatoradeIce Chest Partial Branded</v>
      </c>
    </row>
    <row r="263" spans="1:25" x14ac:dyDescent="0.25">
      <c r="A263" s="3">
        <v>338663</v>
      </c>
      <c r="B263" t="s">
        <v>182</v>
      </c>
      <c r="C263" t="s">
        <v>55</v>
      </c>
      <c r="D263" t="s">
        <v>56</v>
      </c>
      <c r="E263" t="s">
        <v>1</v>
      </c>
      <c r="F263" s="5">
        <v>41014</v>
      </c>
      <c r="G263">
        <v>1</v>
      </c>
      <c r="H263">
        <v>1</v>
      </c>
      <c r="I263" s="1">
        <v>145.41</v>
      </c>
      <c r="J263" s="1">
        <v>25.05</v>
      </c>
      <c r="K263">
        <v>17.227150814937001</v>
      </c>
      <c r="L263" s="4">
        <f>VLOOKUP(N263,rates,VLOOKUP(CONCATENATE('[1]Exposure Report'!$B$11,'[1]Exposure Report'!$B$13),rate_lookup_table,4,FALSE),FALSE)</f>
        <v>145.41</v>
      </c>
      <c r="M263" t="s">
        <v>0</v>
      </c>
      <c r="N263" t="str">
        <f>IF(VLOOKUP(B263,title_rename,2,FALSE)=0,B263,VLOOKUP(B263,title_rename,2,FALSE))</f>
        <v>04-15 Cincinnati Reds @ Washington Nationals</v>
      </c>
      <c r="O263" s="3" t="str">
        <f>LEFT(IF(VLOOKUP(C263,brand_rename,2,FALSE)=0,C263,VLOOKUP(C263,brand_rename,2,FALSE)),LEN(IF(VLOOKUP(C263,brand_rename,2,FALSE)=0,C263,VLOOKUP(C263,brand_rename,2,FALSE)))-6)</f>
        <v>Gatorade</v>
      </c>
      <c r="P263" t="str">
        <f>IF(VLOOKUP(D263,location_rename,2,FALSE)=0,D263,VLOOKUP(D263,location_rename,2,FALSE))</f>
        <v>Passive Cup</v>
      </c>
      <c r="Q263">
        <f>IF($L263=0,0,G263)</f>
        <v>1</v>
      </c>
      <c r="R263">
        <f>IF($L263=0,0,H263)</f>
        <v>1</v>
      </c>
      <c r="S263" s="1">
        <f>R263*L263</f>
        <v>145.41</v>
      </c>
      <c r="T263" s="1">
        <f>S263*(K263/100)</f>
        <v>25.049999999999891</v>
      </c>
      <c r="U263" t="str">
        <f t="shared" si="8"/>
        <v>GatoradePassive Cup</v>
      </c>
      <c r="V263" t="str">
        <f t="shared" si="9"/>
        <v>04-15 Cincinnati Reds @ Washington NationalsGatoradePassive Cup</v>
      </c>
      <c r="W263" t="str">
        <f>CONCATENATE(M263,O263)</f>
        <v>Regular SeasonGatorade</v>
      </c>
      <c r="X263" t="str">
        <f>CONCATENATE(M263,P263)</f>
        <v>Regular SeasonPassive Cup</v>
      </c>
      <c r="Y263" t="str">
        <f>CONCATENATE(M263,O263,P263)</f>
        <v>Regular SeasonGatoradePassive Cup</v>
      </c>
    </row>
    <row r="264" spans="1:25" x14ac:dyDescent="0.25">
      <c r="A264" s="3">
        <v>338663</v>
      </c>
      <c r="B264" t="s">
        <v>182</v>
      </c>
      <c r="C264" t="s">
        <v>55</v>
      </c>
      <c r="D264" t="s">
        <v>56</v>
      </c>
      <c r="E264" t="s">
        <v>1</v>
      </c>
      <c r="F264" s="5">
        <v>41014</v>
      </c>
      <c r="G264">
        <v>2</v>
      </c>
      <c r="H264">
        <v>6</v>
      </c>
      <c r="I264" s="1">
        <v>872.46</v>
      </c>
      <c r="J264" s="1">
        <v>174.35</v>
      </c>
      <c r="K264">
        <v>19.983724182197399</v>
      </c>
      <c r="L264" s="4">
        <f>VLOOKUP(N264,rates,VLOOKUP(CONCATENATE('[1]Exposure Report'!$B$11,'[1]Exposure Report'!$B$13),rate_lookup_table,4,FALSE),FALSE)</f>
        <v>145.41</v>
      </c>
      <c r="M264" t="s">
        <v>0</v>
      </c>
      <c r="N264" t="str">
        <f>IF(VLOOKUP(B264,title_rename,2,FALSE)=0,B264,VLOOKUP(B264,title_rename,2,FALSE))</f>
        <v>04-15 Cincinnati Reds @ Washington Nationals</v>
      </c>
      <c r="O264" s="3" t="str">
        <f>LEFT(IF(VLOOKUP(C264,brand_rename,2,FALSE)=0,C264,VLOOKUP(C264,brand_rename,2,FALSE)),LEN(IF(VLOOKUP(C264,brand_rename,2,FALSE)=0,C264,VLOOKUP(C264,brand_rename,2,FALSE)))-6)</f>
        <v>Gatorade</v>
      </c>
      <c r="P264" t="str">
        <f>IF(VLOOKUP(D264,location_rename,2,FALSE)=0,D264,VLOOKUP(D264,location_rename,2,FALSE))</f>
        <v>Passive Cup</v>
      </c>
      <c r="Q264">
        <f>IF($L264=0,0,G264)</f>
        <v>2</v>
      </c>
      <c r="R264">
        <f>IF($L264=0,0,H264)</f>
        <v>6</v>
      </c>
      <c r="S264" s="1">
        <f>R264*L264</f>
        <v>872.46</v>
      </c>
      <c r="T264" s="1">
        <f>S264*(K264/100)</f>
        <v>174.34999999999943</v>
      </c>
      <c r="U264" t="str">
        <f t="shared" si="8"/>
        <v>GatoradePassive Cup</v>
      </c>
      <c r="V264" t="str">
        <f t="shared" si="9"/>
        <v>04-15 Cincinnati Reds @ Washington NationalsGatoradePassive Cup</v>
      </c>
      <c r="W264" t="str">
        <f>CONCATENATE(M264,O264)</f>
        <v>Regular SeasonGatorade</v>
      </c>
      <c r="X264" t="str">
        <f>CONCATENATE(M264,P264)</f>
        <v>Regular SeasonPassive Cup</v>
      </c>
      <c r="Y264" t="str">
        <f>CONCATENATE(M264,O264,P264)</f>
        <v>Regular SeasonGatoradePassive Cup</v>
      </c>
    </row>
    <row r="265" spans="1:25" x14ac:dyDescent="0.25">
      <c r="A265" s="3">
        <v>338663</v>
      </c>
      <c r="B265" t="s">
        <v>182</v>
      </c>
      <c r="C265" t="s">
        <v>85</v>
      </c>
      <c r="D265" t="s">
        <v>17</v>
      </c>
      <c r="E265" t="s">
        <v>1</v>
      </c>
      <c r="F265" s="5">
        <v>41014</v>
      </c>
      <c r="G265">
        <v>1</v>
      </c>
      <c r="H265">
        <v>3</v>
      </c>
      <c r="I265" s="1">
        <v>436.23</v>
      </c>
      <c r="J265" s="1">
        <v>156.47999999999999</v>
      </c>
      <c r="K265">
        <v>35.870985489306001</v>
      </c>
      <c r="L265" s="4">
        <f>VLOOKUP(N265,rates,VLOOKUP(CONCATENATE('[1]Exposure Report'!$B$11,'[1]Exposure Report'!$B$13),rate_lookup_table,4,FALSE),FALSE)</f>
        <v>145.41</v>
      </c>
      <c r="M265" t="s">
        <v>0</v>
      </c>
      <c r="N265" t="str">
        <f>IF(VLOOKUP(B265,title_rename,2,FALSE)=0,B265,VLOOKUP(B265,title_rename,2,FALSE))</f>
        <v>04-15 Cincinnati Reds @ Washington Nationals</v>
      </c>
      <c r="O265" s="3" t="str">
        <f>LEFT(IF(VLOOKUP(C265,brand_rename,2,FALSE)=0,C265,VLOOKUP(C265,brand_rename,2,FALSE)),LEN(IF(VLOOKUP(C265,brand_rename,2,FALSE)=0,C265,VLOOKUP(C265,brand_rename,2,FALSE)))-6)</f>
        <v>Gaylord National Resort</v>
      </c>
      <c r="P265" t="str">
        <f>IF(VLOOKUP(D265,location_rename,2,FALSE)=0,D265,VLOOKUP(D265,location_rename,2,FALSE))</f>
        <v>LED Upper Tiered</v>
      </c>
      <c r="Q265">
        <f>IF($L265=0,0,G265)</f>
        <v>1</v>
      </c>
      <c r="R265">
        <f>IF($L265=0,0,H265)</f>
        <v>3</v>
      </c>
      <c r="S265" s="1">
        <f>R265*L265</f>
        <v>436.23</v>
      </c>
      <c r="T265" s="1">
        <f>S265*(K265/100)</f>
        <v>156.47999999999956</v>
      </c>
      <c r="U265" t="str">
        <f t="shared" si="8"/>
        <v>Gaylord National ResortLED Upper Tiered</v>
      </c>
      <c r="V265" t="str">
        <f t="shared" si="9"/>
        <v>04-15 Cincinnati Reds @ Washington NationalsGaylord National ResortLED Upper Tiered</v>
      </c>
      <c r="W265" t="str">
        <f>CONCATENATE(M265,O265)</f>
        <v>Regular SeasonGaylord National Resort</v>
      </c>
      <c r="X265" t="str">
        <f>CONCATENATE(M265,P265)</f>
        <v>Regular SeasonLED Upper Tiered</v>
      </c>
      <c r="Y265" t="str">
        <f>CONCATENATE(M265,O265,P265)</f>
        <v>Regular SeasonGaylord National ResortLED Upper Tiered</v>
      </c>
    </row>
    <row r="266" spans="1:25" x14ac:dyDescent="0.25">
      <c r="A266" s="3">
        <v>338663</v>
      </c>
      <c r="B266" t="s">
        <v>182</v>
      </c>
      <c r="C266" t="s">
        <v>53</v>
      </c>
      <c r="D266" t="s">
        <v>19</v>
      </c>
      <c r="E266" t="s">
        <v>1</v>
      </c>
      <c r="F266" s="5">
        <v>41014</v>
      </c>
      <c r="G266">
        <v>9</v>
      </c>
      <c r="H266">
        <v>33</v>
      </c>
      <c r="I266" s="1">
        <v>4798.53</v>
      </c>
      <c r="J266" s="1">
        <v>1176.6300000000001</v>
      </c>
      <c r="K266">
        <v>24.520634444298501</v>
      </c>
      <c r="L266" s="4">
        <f>VLOOKUP(N266,rates,VLOOKUP(CONCATENATE('[1]Exposure Report'!$B$11,'[1]Exposure Report'!$B$13),rate_lookup_table,4,FALSE),FALSE)</f>
        <v>145.41</v>
      </c>
      <c r="M266" t="s">
        <v>0</v>
      </c>
      <c r="N266" t="str">
        <f>IF(VLOOKUP(B266,title_rename,2,FALSE)=0,B266,VLOOKUP(B266,title_rename,2,FALSE))</f>
        <v>04-15 Cincinnati Reds @ Washington Nationals</v>
      </c>
      <c r="O266" s="3" t="str">
        <f>LEFT(IF(VLOOKUP(C266,brand_rename,2,FALSE)=0,C266,VLOOKUP(C266,brand_rename,2,FALSE)),LEN(IF(VLOOKUP(C266,brand_rename,2,FALSE)=0,C266,VLOOKUP(C266,brand_rename,2,FALSE)))-6)</f>
        <v>GEICO</v>
      </c>
      <c r="P266" t="str">
        <f>IF(VLOOKUP(D266,location_rename,2,FALSE)=0,D266,VLOOKUP(D266,location_rename,2,FALSE))</f>
        <v>LED Outfield Wall</v>
      </c>
      <c r="Q266">
        <f>IF($L266=0,0,G266)</f>
        <v>9</v>
      </c>
      <c r="R266">
        <f>IF($L266=0,0,H266)</f>
        <v>33</v>
      </c>
      <c r="S266" s="1">
        <f>R266*L266</f>
        <v>4798.53</v>
      </c>
      <c r="T266" s="1">
        <f>S266*(K266/100)</f>
        <v>1176.6299999999967</v>
      </c>
      <c r="U266" t="str">
        <f t="shared" si="8"/>
        <v>GEICOLED Outfield Wall</v>
      </c>
      <c r="V266" t="str">
        <f t="shared" si="9"/>
        <v>04-15 Cincinnati Reds @ Washington NationalsGEICOLED Outfield Wall</v>
      </c>
      <c r="W266" t="str">
        <f>CONCATENATE(M266,O266)</f>
        <v>Regular SeasonGEICO</v>
      </c>
      <c r="X266" t="str">
        <f>CONCATENATE(M266,P266)</f>
        <v>Regular SeasonLED Outfield Wall</v>
      </c>
      <c r="Y266" t="str">
        <f>CONCATENATE(M266,O266,P266)</f>
        <v>Regular SeasonGEICOLED Outfield Wall</v>
      </c>
    </row>
    <row r="267" spans="1:25" x14ac:dyDescent="0.25">
      <c r="A267" s="3">
        <v>338663</v>
      </c>
      <c r="B267" t="s">
        <v>182</v>
      </c>
      <c r="C267" t="s">
        <v>53</v>
      </c>
      <c r="D267" t="s">
        <v>17</v>
      </c>
      <c r="E267" t="s">
        <v>1</v>
      </c>
      <c r="F267" s="5">
        <v>41014</v>
      </c>
      <c r="G267">
        <v>4</v>
      </c>
      <c r="H267">
        <v>13</v>
      </c>
      <c r="I267" s="1">
        <v>1890.33</v>
      </c>
      <c r="J267" s="1">
        <v>580.85</v>
      </c>
      <c r="K267">
        <v>30.727439124385601</v>
      </c>
      <c r="L267" s="4">
        <f>VLOOKUP(N267,rates,VLOOKUP(CONCATENATE('[1]Exposure Report'!$B$11,'[1]Exposure Report'!$B$13),rate_lookup_table,4,FALSE),FALSE)</f>
        <v>145.41</v>
      </c>
      <c r="M267" t="s">
        <v>0</v>
      </c>
      <c r="N267" t="str">
        <f>IF(VLOOKUP(B267,title_rename,2,FALSE)=0,B267,VLOOKUP(B267,title_rename,2,FALSE))</f>
        <v>04-15 Cincinnati Reds @ Washington Nationals</v>
      </c>
      <c r="O267" s="3" t="str">
        <f>LEFT(IF(VLOOKUP(C267,brand_rename,2,FALSE)=0,C267,VLOOKUP(C267,brand_rename,2,FALSE)),LEN(IF(VLOOKUP(C267,brand_rename,2,FALSE)=0,C267,VLOOKUP(C267,brand_rename,2,FALSE)))-6)</f>
        <v>GEICO</v>
      </c>
      <c r="P267" t="str">
        <f>IF(VLOOKUP(D267,location_rename,2,FALSE)=0,D267,VLOOKUP(D267,location_rename,2,FALSE))</f>
        <v>LED Upper Tiered</v>
      </c>
      <c r="Q267">
        <f>IF($L267=0,0,G267)</f>
        <v>4</v>
      </c>
      <c r="R267">
        <f>IF($L267=0,0,H267)</f>
        <v>13</v>
      </c>
      <c r="S267" s="1">
        <f>R267*L267</f>
        <v>1890.33</v>
      </c>
      <c r="T267" s="1">
        <f>S267*(K267/100)</f>
        <v>580.84999999999832</v>
      </c>
      <c r="U267" t="str">
        <f t="shared" si="8"/>
        <v>GEICOLED Upper Tiered</v>
      </c>
      <c r="V267" t="str">
        <f t="shared" si="9"/>
        <v>04-15 Cincinnati Reds @ Washington NationalsGEICOLED Upper Tiered</v>
      </c>
      <c r="W267" t="str">
        <f>CONCATENATE(M267,O267)</f>
        <v>Regular SeasonGEICO</v>
      </c>
      <c r="X267" t="str">
        <f>CONCATENATE(M267,P267)</f>
        <v>Regular SeasonLED Upper Tiered</v>
      </c>
      <c r="Y267" t="str">
        <f>CONCATENATE(M267,O267,P267)</f>
        <v>Regular SeasonGEICOLED Upper Tiered</v>
      </c>
    </row>
    <row r="268" spans="1:25" x14ac:dyDescent="0.25">
      <c r="A268" s="3">
        <v>338663</v>
      </c>
      <c r="B268" t="s">
        <v>182</v>
      </c>
      <c r="C268" t="s">
        <v>53</v>
      </c>
      <c r="D268" t="s">
        <v>2</v>
      </c>
      <c r="E268" t="s">
        <v>1</v>
      </c>
      <c r="F268" s="5">
        <v>41014</v>
      </c>
      <c r="G268">
        <v>71</v>
      </c>
      <c r="H268">
        <v>545</v>
      </c>
      <c r="I268" s="1">
        <v>79248.45</v>
      </c>
      <c r="J268" s="1">
        <v>18344.62</v>
      </c>
      <c r="K268">
        <v>23.1482382305269</v>
      </c>
      <c r="L268" s="4">
        <f>VLOOKUP(N268,rates,VLOOKUP(CONCATENATE('[1]Exposure Report'!$B$11,'[1]Exposure Report'!$B$13),rate_lookup_table,4,FALSE),FALSE)</f>
        <v>145.41</v>
      </c>
      <c r="M268" t="s">
        <v>0</v>
      </c>
      <c r="N268" t="str">
        <f>IF(VLOOKUP(B268,title_rename,2,FALSE)=0,B268,VLOOKUP(B268,title_rename,2,FALSE))</f>
        <v>04-15 Cincinnati Reds @ Washington Nationals</v>
      </c>
      <c r="O268" s="3" t="str">
        <f>LEFT(IF(VLOOKUP(C268,brand_rename,2,FALSE)=0,C268,VLOOKUP(C268,brand_rename,2,FALSE)),LEN(IF(VLOOKUP(C268,brand_rename,2,FALSE)=0,C268,VLOOKUP(C268,brand_rename,2,FALSE)))-6)</f>
        <v>GEICO</v>
      </c>
      <c r="P268" t="str">
        <f>IF(VLOOKUP(D268,location_rename,2,FALSE)=0,D268,VLOOKUP(D268,location_rename,2,FALSE))</f>
        <v>Rotational Field Level Home Plate</v>
      </c>
      <c r="Q268">
        <f>IF($L268=0,0,G268)</f>
        <v>71</v>
      </c>
      <c r="R268">
        <f>IF($L268=0,0,H268)</f>
        <v>545</v>
      </c>
      <c r="S268" s="1">
        <f>R268*L268</f>
        <v>79248.45</v>
      </c>
      <c r="T268" s="1">
        <f>S268*(K268/100)</f>
        <v>18344.619999999995</v>
      </c>
      <c r="U268" t="str">
        <f t="shared" si="8"/>
        <v>GEICORotational Field Level Home Plate</v>
      </c>
      <c r="V268" t="str">
        <f t="shared" si="9"/>
        <v>04-15 Cincinnati Reds @ Washington NationalsGEICORotational Field Level Home Plate</v>
      </c>
      <c r="W268" t="str">
        <f>CONCATENATE(M268,O268)</f>
        <v>Regular SeasonGEICO</v>
      </c>
      <c r="X268" t="str">
        <f>CONCATENATE(M268,P268)</f>
        <v>Regular SeasonRotational Field Level Home Plate</v>
      </c>
      <c r="Y268" t="str">
        <f>CONCATENATE(M268,O268,P268)</f>
        <v>Regular SeasonGEICORotational Field Level Home Plate</v>
      </c>
    </row>
    <row r="269" spans="1:25" x14ac:dyDescent="0.25">
      <c r="A269" s="3">
        <v>338663</v>
      </c>
      <c r="B269" t="s">
        <v>182</v>
      </c>
      <c r="C269" t="s">
        <v>53</v>
      </c>
      <c r="D269" t="s">
        <v>11</v>
      </c>
      <c r="E269" t="s">
        <v>1</v>
      </c>
      <c r="F269" s="5">
        <v>41014</v>
      </c>
      <c r="G269">
        <v>81</v>
      </c>
      <c r="H269">
        <v>338</v>
      </c>
      <c r="I269" s="1">
        <v>49148.58</v>
      </c>
      <c r="J269" s="1">
        <v>6720.43</v>
      </c>
      <c r="K269">
        <v>13.673701254441101</v>
      </c>
      <c r="L269" s="4">
        <f>VLOOKUP(N269,rates,VLOOKUP(CONCATENATE('[1]Exposure Report'!$B$11,'[1]Exposure Report'!$B$13),rate_lookup_table,4,FALSE),FALSE)</f>
        <v>145.41</v>
      </c>
      <c r="M269" t="s">
        <v>0</v>
      </c>
      <c r="N269" t="str">
        <f>IF(VLOOKUP(B269,title_rename,2,FALSE)=0,B269,VLOOKUP(B269,title_rename,2,FALSE))</f>
        <v>04-15 Cincinnati Reds @ Washington Nationals</v>
      </c>
      <c r="O269" s="3" t="str">
        <f>LEFT(IF(VLOOKUP(C269,brand_rename,2,FALSE)=0,C269,VLOOKUP(C269,brand_rename,2,FALSE)),LEN(IF(VLOOKUP(C269,brand_rename,2,FALSE)=0,C269,VLOOKUP(C269,brand_rename,2,FALSE)))-6)</f>
        <v>GEICO</v>
      </c>
      <c r="P269" t="str">
        <f>IF(VLOOKUP(D269,location_rename,2,FALSE)=0,D269,VLOOKUP(D269,location_rename,2,FALSE))</f>
        <v>Static Outfield Wall</v>
      </c>
      <c r="Q269">
        <f>IF($L269=0,0,G269)</f>
        <v>81</v>
      </c>
      <c r="R269">
        <f>IF($L269=0,0,H269)</f>
        <v>338</v>
      </c>
      <c r="S269" s="1">
        <f>R269*L269</f>
        <v>49148.58</v>
      </c>
      <c r="T269" s="1">
        <f>S269*(K269/100)</f>
        <v>6720.4299999999885</v>
      </c>
      <c r="U269" t="str">
        <f t="shared" si="8"/>
        <v>GEICOStatic Outfield Wall</v>
      </c>
      <c r="V269" t="str">
        <f t="shared" si="9"/>
        <v>04-15 Cincinnati Reds @ Washington NationalsGEICOStatic Outfield Wall</v>
      </c>
      <c r="W269" t="str">
        <f>CONCATENATE(M269,O269)</f>
        <v>Regular SeasonGEICO</v>
      </c>
      <c r="X269" t="str">
        <f>CONCATENATE(M269,P269)</f>
        <v>Regular SeasonStatic Outfield Wall</v>
      </c>
      <c r="Y269" t="str">
        <f>CONCATENATE(M269,O269,P269)</f>
        <v>Regular SeasonGEICOStatic Outfield Wall</v>
      </c>
    </row>
    <row r="270" spans="1:25" x14ac:dyDescent="0.25">
      <c r="A270" s="3">
        <v>338663</v>
      </c>
      <c r="B270" t="s">
        <v>182</v>
      </c>
      <c r="C270" t="s">
        <v>53</v>
      </c>
      <c r="D270" t="s">
        <v>9</v>
      </c>
      <c r="E270" t="s">
        <v>1</v>
      </c>
      <c r="F270" s="5">
        <v>41014</v>
      </c>
      <c r="G270">
        <v>3</v>
      </c>
      <c r="H270">
        <v>10</v>
      </c>
      <c r="I270" s="1">
        <v>1454.1</v>
      </c>
      <c r="J270" s="1">
        <v>212.47</v>
      </c>
      <c r="K270">
        <v>14.6117873598789</v>
      </c>
      <c r="L270" s="4">
        <f>VLOOKUP(N270,rates,VLOOKUP(CONCATENATE('[1]Exposure Report'!$B$11,'[1]Exposure Report'!$B$13),rate_lookup_table,4,FALSE),FALSE)</f>
        <v>145.41</v>
      </c>
      <c r="M270" t="s">
        <v>0</v>
      </c>
      <c r="N270" t="str">
        <f>IF(VLOOKUP(B270,title_rename,2,FALSE)=0,B270,VLOOKUP(B270,title_rename,2,FALSE))</f>
        <v>04-15 Cincinnati Reds @ Washington Nationals</v>
      </c>
      <c r="O270" s="3" t="str">
        <f>LEFT(IF(VLOOKUP(C270,brand_rename,2,FALSE)=0,C270,VLOOKUP(C270,brand_rename,2,FALSE)),LEN(IF(VLOOKUP(C270,brand_rename,2,FALSE)=0,C270,VLOOKUP(C270,brand_rename,2,FALSE)))-6)</f>
        <v>GEICO</v>
      </c>
      <c r="P270" t="str">
        <f>IF(VLOOKUP(D270,location_rename,2,FALSE)=0,D270,VLOOKUP(D270,location_rename,2,FALSE))</f>
        <v>Static Upper Billboard</v>
      </c>
      <c r="Q270">
        <f>IF($L270=0,0,G270)</f>
        <v>3</v>
      </c>
      <c r="R270">
        <f>IF($L270=0,0,H270)</f>
        <v>10</v>
      </c>
      <c r="S270" s="1">
        <f>R270*L270</f>
        <v>1454.1</v>
      </c>
      <c r="T270" s="1">
        <f>S270*(K270/100)</f>
        <v>212.46999999999906</v>
      </c>
      <c r="U270" t="str">
        <f t="shared" si="8"/>
        <v>GEICOStatic Upper Billboard</v>
      </c>
      <c r="V270" t="str">
        <f t="shared" si="9"/>
        <v>04-15 Cincinnati Reds @ Washington NationalsGEICOStatic Upper Billboard</v>
      </c>
      <c r="W270" t="str">
        <f>CONCATENATE(M270,O270)</f>
        <v>Regular SeasonGEICO</v>
      </c>
      <c r="X270" t="str">
        <f>CONCATENATE(M270,P270)</f>
        <v>Regular SeasonStatic Upper Billboard</v>
      </c>
      <c r="Y270" t="str">
        <f>CONCATENATE(M270,O270,P270)</f>
        <v>Regular SeasonGEICOStatic Upper Billboard</v>
      </c>
    </row>
    <row r="271" spans="1:25" x14ac:dyDescent="0.25">
      <c r="A271" s="3">
        <v>338663</v>
      </c>
      <c r="B271" t="s">
        <v>182</v>
      </c>
      <c r="C271" t="s">
        <v>52</v>
      </c>
      <c r="D271" t="s">
        <v>2</v>
      </c>
      <c r="E271" t="s">
        <v>1</v>
      </c>
      <c r="F271" s="5">
        <v>41014</v>
      </c>
      <c r="G271">
        <v>15</v>
      </c>
      <c r="H271">
        <v>79</v>
      </c>
      <c r="I271" s="1">
        <v>11487.39</v>
      </c>
      <c r="J271" s="1">
        <v>3125.62</v>
      </c>
      <c r="K271">
        <v>27.2091397610771</v>
      </c>
      <c r="L271" s="4">
        <f>VLOOKUP(N271,rates,VLOOKUP(CONCATENATE('[1]Exposure Report'!$B$11,'[1]Exposure Report'!$B$13),rate_lookup_table,4,FALSE),FALSE)</f>
        <v>145.41</v>
      </c>
      <c r="M271" t="s">
        <v>0</v>
      </c>
      <c r="N271" t="str">
        <f>IF(VLOOKUP(B271,title_rename,2,FALSE)=0,B271,VLOOKUP(B271,title_rename,2,FALSE))</f>
        <v>04-15 Cincinnati Reds @ Washington Nationals</v>
      </c>
      <c r="O271" s="3" t="str">
        <f>LEFT(IF(VLOOKUP(C271,brand_rename,2,FALSE)=0,C271,VLOOKUP(C271,brand_rename,2,FALSE)),LEN(IF(VLOOKUP(C271,brand_rename,2,FALSE)=0,C271,VLOOKUP(C271,brand_rename,2,FALSE)))-6)</f>
        <v>Hankook Tire</v>
      </c>
      <c r="P271" t="str">
        <f>IF(VLOOKUP(D271,location_rename,2,FALSE)=0,D271,VLOOKUP(D271,location_rename,2,FALSE))</f>
        <v>Rotational Field Level Home Plate</v>
      </c>
      <c r="Q271">
        <f>IF($L271=0,0,G271)</f>
        <v>15</v>
      </c>
      <c r="R271">
        <f>IF($L271=0,0,H271)</f>
        <v>79</v>
      </c>
      <c r="S271" s="1">
        <f>R271*L271</f>
        <v>11487.39</v>
      </c>
      <c r="T271" s="1">
        <f>S271*(K271/100)</f>
        <v>3125.6199999999944</v>
      </c>
      <c r="U271" t="str">
        <f t="shared" si="8"/>
        <v>Hankook TireRotational Field Level Home Plate</v>
      </c>
      <c r="V271" t="str">
        <f t="shared" si="9"/>
        <v>04-15 Cincinnati Reds @ Washington NationalsHankook TireRotational Field Level Home Plate</v>
      </c>
      <c r="W271" t="str">
        <f>CONCATENATE(M271,O271)</f>
        <v>Regular SeasonHankook Tire</v>
      </c>
      <c r="X271" t="str">
        <f>CONCATENATE(M271,P271)</f>
        <v>Regular SeasonRotational Field Level Home Plate</v>
      </c>
      <c r="Y271" t="str">
        <f>CONCATENATE(M271,O271,P271)</f>
        <v>Regular SeasonHankook TireRotational Field Level Home Plate</v>
      </c>
    </row>
    <row r="272" spans="1:25" x14ac:dyDescent="0.25">
      <c r="A272" s="3">
        <v>338663</v>
      </c>
      <c r="B272" t="s">
        <v>182</v>
      </c>
      <c r="C272" t="s">
        <v>51</v>
      </c>
      <c r="D272" t="s">
        <v>9</v>
      </c>
      <c r="E272" t="s">
        <v>1</v>
      </c>
      <c r="F272" s="5">
        <v>41014</v>
      </c>
      <c r="G272">
        <v>3</v>
      </c>
      <c r="H272">
        <v>4</v>
      </c>
      <c r="I272" s="1">
        <v>581.64</v>
      </c>
      <c r="J272" s="1">
        <v>145.24</v>
      </c>
      <c r="K272">
        <v>24.970772299016499</v>
      </c>
      <c r="L272" s="4">
        <f>VLOOKUP(N272,rates,VLOOKUP(CONCATENATE('[1]Exposure Report'!$B$11,'[1]Exposure Report'!$B$13),rate_lookup_table,4,FALSE),FALSE)</f>
        <v>145.41</v>
      </c>
      <c r="M272" t="s">
        <v>0</v>
      </c>
      <c r="N272" t="str">
        <f>IF(VLOOKUP(B272,title_rename,2,FALSE)=0,B272,VLOOKUP(B272,title_rename,2,FALSE))</f>
        <v>04-15 Cincinnati Reds @ Washington Nationals</v>
      </c>
      <c r="O272" s="3" t="str">
        <f>LEFT(IF(VLOOKUP(C272,brand_rename,2,FALSE)=0,C272,VLOOKUP(C272,brand_rename,2,FALSE)),LEN(IF(VLOOKUP(C272,brand_rename,2,FALSE)=0,C272,VLOOKUP(C272,brand_rename,2,FALSE)))-6)</f>
        <v>Harris Teeter</v>
      </c>
      <c r="P272" t="str">
        <f>IF(VLOOKUP(D272,location_rename,2,FALSE)=0,D272,VLOOKUP(D272,location_rename,2,FALSE))</f>
        <v>Static Upper Billboard</v>
      </c>
      <c r="Q272">
        <f>IF($L272=0,0,G272)</f>
        <v>3</v>
      </c>
      <c r="R272">
        <f>IF($L272=0,0,H272)</f>
        <v>4</v>
      </c>
      <c r="S272" s="1">
        <f>R272*L272</f>
        <v>581.64</v>
      </c>
      <c r="T272" s="1">
        <f>S272*(K272/100)</f>
        <v>145.23999999999955</v>
      </c>
      <c r="U272" t="str">
        <f t="shared" si="8"/>
        <v>Harris TeeterStatic Upper Billboard</v>
      </c>
      <c r="V272" t="str">
        <f t="shared" si="9"/>
        <v>04-15 Cincinnati Reds @ Washington NationalsHarris TeeterStatic Upper Billboard</v>
      </c>
      <c r="W272" t="str">
        <f>CONCATENATE(M272,O272)</f>
        <v>Regular SeasonHarris Teeter</v>
      </c>
      <c r="X272" t="str">
        <f>CONCATENATE(M272,P272)</f>
        <v>Regular SeasonStatic Upper Billboard</v>
      </c>
      <c r="Y272" t="str">
        <f>CONCATENATE(M272,O272,P272)</f>
        <v>Regular SeasonHarris TeeterStatic Upper Billboard</v>
      </c>
    </row>
    <row r="273" spans="1:25" x14ac:dyDescent="0.25">
      <c r="A273" s="3">
        <v>338663</v>
      </c>
      <c r="B273" t="s">
        <v>182</v>
      </c>
      <c r="C273" t="s">
        <v>50</v>
      </c>
      <c r="D273" t="s">
        <v>19</v>
      </c>
      <c r="E273" t="s">
        <v>1</v>
      </c>
      <c r="F273" s="5">
        <v>41014</v>
      </c>
      <c r="G273">
        <v>1</v>
      </c>
      <c r="H273">
        <v>1</v>
      </c>
      <c r="I273" s="1">
        <v>145.41</v>
      </c>
      <c r="J273" s="1">
        <v>53.05</v>
      </c>
      <c r="K273">
        <v>36.483047933429603</v>
      </c>
      <c r="L273" s="4">
        <f>VLOOKUP(N273,rates,VLOOKUP(CONCATENATE('[1]Exposure Report'!$B$11,'[1]Exposure Report'!$B$13),rate_lookup_table,4,FALSE),FALSE)</f>
        <v>145.41</v>
      </c>
      <c r="M273" t="s">
        <v>0</v>
      </c>
      <c r="N273" t="str">
        <f>IF(VLOOKUP(B273,title_rename,2,FALSE)=0,B273,VLOOKUP(B273,title_rename,2,FALSE))</f>
        <v>04-15 Cincinnati Reds @ Washington Nationals</v>
      </c>
      <c r="O273" s="3" t="str">
        <f>LEFT(IF(VLOOKUP(C273,brand_rename,2,FALSE)=0,C273,VLOOKUP(C273,brand_rename,2,FALSE)),LEN(IF(VLOOKUP(C273,brand_rename,2,FALSE)=0,C273,VLOOKUP(C273,brand_rename,2,FALSE)))-6)</f>
        <v>JK Moving and Storage Inc</v>
      </c>
      <c r="P273" t="str">
        <f>IF(VLOOKUP(D273,location_rename,2,FALSE)=0,D273,VLOOKUP(D273,location_rename,2,FALSE))</f>
        <v>LED Outfield Wall</v>
      </c>
      <c r="Q273">
        <f>IF($L273=0,0,G273)</f>
        <v>1</v>
      </c>
      <c r="R273">
        <f>IF($L273=0,0,H273)</f>
        <v>1</v>
      </c>
      <c r="S273" s="1">
        <f>R273*L273</f>
        <v>145.41</v>
      </c>
      <c r="T273" s="1">
        <f>S273*(K273/100)</f>
        <v>53.049999999999983</v>
      </c>
      <c r="U273" t="str">
        <f t="shared" si="8"/>
        <v>JK Moving and Storage IncLED Outfield Wall</v>
      </c>
      <c r="V273" t="str">
        <f t="shared" si="9"/>
        <v>04-15 Cincinnati Reds @ Washington NationalsJK Moving and Storage IncLED Outfield Wall</v>
      </c>
      <c r="W273" t="str">
        <f>CONCATENATE(M273,O273)</f>
        <v>Regular SeasonJK Moving and Storage Inc</v>
      </c>
      <c r="X273" t="str">
        <f>CONCATENATE(M273,P273)</f>
        <v>Regular SeasonLED Outfield Wall</v>
      </c>
      <c r="Y273" t="str">
        <f>CONCATENATE(M273,O273,P273)</f>
        <v>Regular SeasonJK Moving and Storage IncLED Outfield Wall</v>
      </c>
    </row>
    <row r="274" spans="1:25" x14ac:dyDescent="0.25">
      <c r="A274" s="3">
        <v>338663</v>
      </c>
      <c r="B274" t="s">
        <v>182</v>
      </c>
      <c r="C274" t="s">
        <v>83</v>
      </c>
      <c r="D274" t="s">
        <v>17</v>
      </c>
      <c r="E274" t="s">
        <v>1</v>
      </c>
      <c r="F274" s="5">
        <v>41014</v>
      </c>
      <c r="G274">
        <v>3</v>
      </c>
      <c r="H274">
        <v>3</v>
      </c>
      <c r="I274" s="1">
        <v>436.23</v>
      </c>
      <c r="J274" s="1">
        <v>94.98</v>
      </c>
      <c r="K274">
        <v>21.772917956124001</v>
      </c>
      <c r="L274" s="4">
        <f>VLOOKUP(N274,rates,VLOOKUP(CONCATENATE('[1]Exposure Report'!$B$11,'[1]Exposure Report'!$B$13),rate_lookup_table,4,FALSE),FALSE)</f>
        <v>145.41</v>
      </c>
      <c r="M274" t="s">
        <v>0</v>
      </c>
      <c r="N274" t="str">
        <f>IF(VLOOKUP(B274,title_rename,2,FALSE)=0,B274,VLOOKUP(B274,title_rename,2,FALSE))</f>
        <v>04-15 Cincinnati Reds @ Washington Nationals</v>
      </c>
      <c r="O274" s="3" t="str">
        <f>LEFT(IF(VLOOKUP(C274,brand_rename,2,FALSE)=0,C274,VLOOKUP(C274,brand_rename,2,FALSE)),LEN(IF(VLOOKUP(C274,brand_rename,2,FALSE)=0,C274,VLOOKUP(C274,brand_rename,2,FALSE)))-6)</f>
        <v>Kayem</v>
      </c>
      <c r="P274" t="str">
        <f>IF(VLOOKUP(D274,location_rename,2,FALSE)=0,D274,VLOOKUP(D274,location_rename,2,FALSE))</f>
        <v>LED Upper Tiered</v>
      </c>
      <c r="Q274">
        <f>IF($L274=0,0,G274)</f>
        <v>3</v>
      </c>
      <c r="R274">
        <f>IF($L274=0,0,H274)</f>
        <v>3</v>
      </c>
      <c r="S274" s="1">
        <f>R274*L274</f>
        <v>436.23</v>
      </c>
      <c r="T274" s="1">
        <f>S274*(K274/100)</f>
        <v>94.979999999999734</v>
      </c>
      <c r="U274" t="str">
        <f t="shared" si="8"/>
        <v>KayemLED Upper Tiered</v>
      </c>
      <c r="V274" t="str">
        <f t="shared" si="9"/>
        <v>04-15 Cincinnati Reds @ Washington NationalsKayemLED Upper Tiered</v>
      </c>
      <c r="W274" t="str">
        <f>CONCATENATE(M274,O274)</f>
        <v>Regular SeasonKayem</v>
      </c>
      <c r="X274" t="str">
        <f>CONCATENATE(M274,P274)</f>
        <v>Regular SeasonLED Upper Tiered</v>
      </c>
      <c r="Y274" t="str">
        <f>CONCATENATE(M274,O274,P274)</f>
        <v>Regular SeasonKayemLED Upper Tiered</v>
      </c>
    </row>
    <row r="275" spans="1:25" x14ac:dyDescent="0.25">
      <c r="A275" s="3">
        <v>338663</v>
      </c>
      <c r="B275" t="s">
        <v>182</v>
      </c>
      <c r="C275" t="s">
        <v>49</v>
      </c>
      <c r="D275" t="s">
        <v>7</v>
      </c>
      <c r="E275" t="s">
        <v>1</v>
      </c>
      <c r="F275" s="5">
        <v>41014</v>
      </c>
      <c r="G275">
        <v>501</v>
      </c>
      <c r="H275">
        <v>3648</v>
      </c>
      <c r="I275" s="1">
        <v>530455.68000000005</v>
      </c>
      <c r="J275" s="1">
        <v>89157.56</v>
      </c>
      <c r="K275">
        <v>16.8077302895502</v>
      </c>
      <c r="L275" s="4">
        <f>VLOOKUP(N275,rates,VLOOKUP(CONCATENATE('[1]Exposure Report'!$B$11,'[1]Exposure Report'!$B$13),rate_lookup_table,4,FALSE),FALSE)</f>
        <v>145.41</v>
      </c>
      <c r="M275" t="s">
        <v>0</v>
      </c>
      <c r="N275" t="str">
        <f>IF(VLOOKUP(B275,title_rename,2,FALSE)=0,B275,VLOOKUP(B275,title_rename,2,FALSE))</f>
        <v>04-15 Cincinnati Reds @ Washington Nationals</v>
      </c>
      <c r="O275" s="3" t="str">
        <f>LEFT(IF(VLOOKUP(C275,brand_rename,2,FALSE)=0,C275,VLOOKUP(C275,brand_rename,2,FALSE)),LEN(IF(VLOOKUP(C275,brand_rename,2,FALSE)=0,C275,VLOOKUP(C275,brand_rename,2,FALSE)))-6)</f>
        <v>Lexus</v>
      </c>
      <c r="P275" t="str">
        <f>IF(VLOOKUP(D275,location_rename,2,FALSE)=0,D275,VLOOKUP(D275,location_rename,2,FALSE))</f>
        <v>Static Upper Home Plate</v>
      </c>
      <c r="Q275">
        <f>IF($L275=0,0,G275)</f>
        <v>501</v>
      </c>
      <c r="R275">
        <f>IF($L275=0,0,H275)</f>
        <v>3648</v>
      </c>
      <c r="S275" s="1">
        <f>R275*L275</f>
        <v>530455.67999999993</v>
      </c>
      <c r="T275" s="1">
        <f>S275*(K275/100)</f>
        <v>89157.559999999459</v>
      </c>
      <c r="U275" t="str">
        <f t="shared" si="8"/>
        <v>LexusStatic Upper Home Plate</v>
      </c>
      <c r="V275" t="str">
        <f t="shared" si="9"/>
        <v>04-15 Cincinnati Reds @ Washington NationalsLexusStatic Upper Home Plate</v>
      </c>
      <c r="W275" t="str">
        <f>CONCATENATE(M275,O275)</f>
        <v>Regular SeasonLexus</v>
      </c>
      <c r="X275" t="str">
        <f>CONCATENATE(M275,P275)</f>
        <v>Regular SeasonStatic Upper Home Plate</v>
      </c>
      <c r="Y275" t="str">
        <f>CONCATENATE(M275,O275,P275)</f>
        <v>Regular SeasonLexusStatic Upper Home Plate</v>
      </c>
    </row>
    <row r="276" spans="1:25" x14ac:dyDescent="0.25">
      <c r="A276" s="3">
        <v>338663</v>
      </c>
      <c r="B276" t="s">
        <v>182</v>
      </c>
      <c r="C276" t="s">
        <v>47</v>
      </c>
      <c r="D276" t="s">
        <v>2</v>
      </c>
      <c r="E276" t="s">
        <v>1</v>
      </c>
      <c r="F276" s="5">
        <v>41014</v>
      </c>
      <c r="G276">
        <v>36</v>
      </c>
      <c r="H276">
        <v>280</v>
      </c>
      <c r="I276" s="1">
        <v>40714.800000000003</v>
      </c>
      <c r="J276" s="1">
        <v>9986.7999999999993</v>
      </c>
      <c r="K276">
        <v>24.5286726202756</v>
      </c>
      <c r="L276" s="4">
        <f>VLOOKUP(N276,rates,VLOOKUP(CONCATENATE('[1]Exposure Report'!$B$11,'[1]Exposure Report'!$B$13),rate_lookup_table,4,FALSE),FALSE)</f>
        <v>145.41</v>
      </c>
      <c r="M276" t="s">
        <v>0</v>
      </c>
      <c r="N276" t="str">
        <f>IF(VLOOKUP(B276,title_rename,2,FALSE)=0,B276,VLOOKUP(B276,title_rename,2,FALSE))</f>
        <v>04-15 Cincinnati Reds @ Washington Nationals</v>
      </c>
      <c r="O276" s="3" t="str">
        <f>LEFT(IF(VLOOKUP(C276,brand_rename,2,FALSE)=0,C276,VLOOKUP(C276,brand_rename,2,FALSE)),LEN(IF(VLOOKUP(C276,brand_rename,2,FALSE)=0,C276,VLOOKUP(C276,brand_rename,2,FALSE)))-6)</f>
        <v>Maxxis Tires</v>
      </c>
      <c r="P276" t="str">
        <f>IF(VLOOKUP(D276,location_rename,2,FALSE)=0,D276,VLOOKUP(D276,location_rename,2,FALSE))</f>
        <v>Rotational Field Level Home Plate</v>
      </c>
      <c r="Q276">
        <f>IF($L276=0,0,G276)</f>
        <v>36</v>
      </c>
      <c r="R276">
        <f>IF($L276=0,0,H276)</f>
        <v>280</v>
      </c>
      <c r="S276" s="1">
        <f>R276*L276</f>
        <v>40714.799999999996</v>
      </c>
      <c r="T276" s="1">
        <f>S276*(K276/100)</f>
        <v>9986.7999999999683</v>
      </c>
      <c r="U276" t="str">
        <f t="shared" si="8"/>
        <v>Maxxis TiresRotational Field Level Home Plate</v>
      </c>
      <c r="V276" t="str">
        <f t="shared" si="9"/>
        <v>04-15 Cincinnati Reds @ Washington NationalsMaxxis TiresRotational Field Level Home Plate</v>
      </c>
      <c r="W276" t="str">
        <f>CONCATENATE(M276,O276)</f>
        <v>Regular SeasonMaxxis Tires</v>
      </c>
      <c r="X276" t="str">
        <f>CONCATENATE(M276,P276)</f>
        <v>Regular SeasonRotational Field Level Home Plate</v>
      </c>
      <c r="Y276" t="str">
        <f>CONCATENATE(M276,O276,P276)</f>
        <v>Regular SeasonMaxxis TiresRotational Field Level Home Plate</v>
      </c>
    </row>
    <row r="277" spans="1:25" x14ac:dyDescent="0.25">
      <c r="A277" s="3">
        <v>338663</v>
      </c>
      <c r="B277" t="s">
        <v>182</v>
      </c>
      <c r="C277" t="s">
        <v>44</v>
      </c>
      <c r="D277" t="s">
        <v>17</v>
      </c>
      <c r="E277" t="s">
        <v>1</v>
      </c>
      <c r="F277" s="5">
        <v>41014</v>
      </c>
      <c r="G277">
        <v>10</v>
      </c>
      <c r="H277">
        <v>40</v>
      </c>
      <c r="I277" s="1">
        <v>5816.4</v>
      </c>
      <c r="J277" s="1">
        <v>1703.71</v>
      </c>
      <c r="K277">
        <v>29.291486142631101</v>
      </c>
      <c r="L277" s="4">
        <f>VLOOKUP(N277,rates,VLOOKUP(CONCATENATE('[1]Exposure Report'!$B$11,'[1]Exposure Report'!$B$13),rate_lookup_table,4,FALSE),FALSE)</f>
        <v>145.41</v>
      </c>
      <c r="M277" t="s">
        <v>0</v>
      </c>
      <c r="N277" t="str">
        <f>IF(VLOOKUP(B277,title_rename,2,FALSE)=0,B277,VLOOKUP(B277,title_rename,2,FALSE))</f>
        <v>04-15 Cincinnati Reds @ Washington Nationals</v>
      </c>
      <c r="O277" s="3" t="str">
        <f>LEFT(IF(VLOOKUP(C277,brand_rename,2,FALSE)=0,C277,VLOOKUP(C277,brand_rename,2,FALSE)),LEN(IF(VLOOKUP(C277,brand_rename,2,FALSE)=0,C277,VLOOKUP(C277,brand_rename,2,FALSE)))-6)</f>
        <v>Miller Lite</v>
      </c>
      <c r="P277" t="str">
        <f>IF(VLOOKUP(D277,location_rename,2,FALSE)=0,D277,VLOOKUP(D277,location_rename,2,FALSE))</f>
        <v>LED Upper Tiered</v>
      </c>
      <c r="Q277">
        <f>IF($L277=0,0,G277)</f>
        <v>10</v>
      </c>
      <c r="R277">
        <f>IF($L277=0,0,H277)</f>
        <v>40</v>
      </c>
      <c r="S277" s="1">
        <f>R277*L277</f>
        <v>5816.4</v>
      </c>
      <c r="T277" s="1">
        <f>S277*(K277/100)</f>
        <v>1703.7099999999953</v>
      </c>
      <c r="U277" t="str">
        <f t="shared" si="8"/>
        <v>Miller LiteLED Upper Tiered</v>
      </c>
      <c r="V277" t="str">
        <f t="shared" si="9"/>
        <v>04-15 Cincinnati Reds @ Washington NationalsMiller LiteLED Upper Tiered</v>
      </c>
      <c r="W277" t="str">
        <f>CONCATENATE(M277,O277)</f>
        <v>Regular SeasonMiller Lite</v>
      </c>
      <c r="X277" t="str">
        <f>CONCATENATE(M277,P277)</f>
        <v>Regular SeasonLED Upper Tiered</v>
      </c>
      <c r="Y277" t="str">
        <f>CONCATENATE(M277,O277,P277)</f>
        <v>Regular SeasonMiller LiteLED Upper Tiered</v>
      </c>
    </row>
    <row r="278" spans="1:25" x14ac:dyDescent="0.25">
      <c r="A278" s="3">
        <v>338663</v>
      </c>
      <c r="B278" t="s">
        <v>182</v>
      </c>
      <c r="C278" t="s">
        <v>44</v>
      </c>
      <c r="D278" t="s">
        <v>2</v>
      </c>
      <c r="E278" t="s">
        <v>1</v>
      </c>
      <c r="F278" s="5">
        <v>41014</v>
      </c>
      <c r="G278">
        <v>58</v>
      </c>
      <c r="H278">
        <v>401</v>
      </c>
      <c r="I278" s="1">
        <v>58309.41</v>
      </c>
      <c r="J278" s="1">
        <v>14353.28</v>
      </c>
      <c r="K278">
        <v>24.615718114794799</v>
      </c>
      <c r="L278" s="4">
        <f>VLOOKUP(N278,rates,VLOOKUP(CONCATENATE('[1]Exposure Report'!$B$11,'[1]Exposure Report'!$B$13),rate_lookup_table,4,FALSE),FALSE)</f>
        <v>145.41</v>
      </c>
      <c r="M278" t="s">
        <v>0</v>
      </c>
      <c r="N278" t="str">
        <f>IF(VLOOKUP(B278,title_rename,2,FALSE)=0,B278,VLOOKUP(B278,title_rename,2,FALSE))</f>
        <v>04-15 Cincinnati Reds @ Washington Nationals</v>
      </c>
      <c r="O278" s="3" t="str">
        <f>LEFT(IF(VLOOKUP(C278,brand_rename,2,FALSE)=0,C278,VLOOKUP(C278,brand_rename,2,FALSE)),LEN(IF(VLOOKUP(C278,brand_rename,2,FALSE)=0,C278,VLOOKUP(C278,brand_rename,2,FALSE)))-6)</f>
        <v>Miller Lite</v>
      </c>
      <c r="P278" t="str">
        <f>IF(VLOOKUP(D278,location_rename,2,FALSE)=0,D278,VLOOKUP(D278,location_rename,2,FALSE))</f>
        <v>Rotational Field Level Home Plate</v>
      </c>
      <c r="Q278">
        <f>IF($L278=0,0,G278)</f>
        <v>58</v>
      </c>
      <c r="R278">
        <f>IF($L278=0,0,H278)</f>
        <v>401</v>
      </c>
      <c r="S278" s="1">
        <f>R278*L278</f>
        <v>58309.409999999996</v>
      </c>
      <c r="T278" s="1">
        <f>S278*(K278/100)</f>
        <v>14353.27999999997</v>
      </c>
      <c r="U278" t="str">
        <f t="shared" si="8"/>
        <v>Miller LiteRotational Field Level Home Plate</v>
      </c>
      <c r="V278" t="str">
        <f t="shared" si="9"/>
        <v>04-15 Cincinnati Reds @ Washington NationalsMiller LiteRotational Field Level Home Plate</v>
      </c>
      <c r="W278" t="str">
        <f>CONCATENATE(M278,O278)</f>
        <v>Regular SeasonMiller Lite</v>
      </c>
      <c r="X278" t="str">
        <f>CONCATENATE(M278,P278)</f>
        <v>Regular SeasonRotational Field Level Home Plate</v>
      </c>
      <c r="Y278" t="str">
        <f>CONCATENATE(M278,O278,P278)</f>
        <v>Regular SeasonMiller LiteRotational Field Level Home Plate</v>
      </c>
    </row>
    <row r="279" spans="1:25" x14ac:dyDescent="0.25">
      <c r="A279" s="3">
        <v>338663</v>
      </c>
      <c r="B279" t="s">
        <v>182</v>
      </c>
      <c r="C279" t="s">
        <v>44</v>
      </c>
      <c r="D279" t="s">
        <v>45</v>
      </c>
      <c r="E279" t="s">
        <v>1</v>
      </c>
      <c r="F279" s="5">
        <v>41014</v>
      </c>
      <c r="G279">
        <v>5</v>
      </c>
      <c r="H279">
        <v>27</v>
      </c>
      <c r="I279" s="1">
        <v>3926.07</v>
      </c>
      <c r="J279" s="1">
        <v>1023.86</v>
      </c>
      <c r="K279">
        <v>26.078495798597501</v>
      </c>
      <c r="L279" s="4">
        <f>VLOOKUP(N279,rates,VLOOKUP(CONCATENATE('[1]Exposure Report'!$B$11,'[1]Exposure Report'!$B$13),rate_lookup_table,4,FALSE),FALSE)</f>
        <v>145.41</v>
      </c>
      <c r="M279" t="s">
        <v>0</v>
      </c>
      <c r="N279" t="str">
        <f>IF(VLOOKUP(B279,title_rename,2,FALSE)=0,B279,VLOOKUP(B279,title_rename,2,FALSE))</f>
        <v>04-15 Cincinnati Reds @ Washington Nationals</v>
      </c>
      <c r="O279" s="3" t="str">
        <f>LEFT(IF(VLOOKUP(C279,brand_rename,2,FALSE)=0,C279,VLOOKUP(C279,brand_rename,2,FALSE)),LEN(IF(VLOOKUP(C279,brand_rename,2,FALSE)=0,C279,VLOOKUP(C279,brand_rename,2,FALSE)))-6)</f>
        <v>Miller Lite</v>
      </c>
      <c r="P279" t="str">
        <f>IF(VLOOKUP(D279,location_rename,2,FALSE)=0,D279,VLOOKUP(D279,location_rename,2,FALSE))</f>
        <v>Static Field Level Foul Ball Line</v>
      </c>
      <c r="Q279">
        <f>IF($L279=0,0,G279)</f>
        <v>5</v>
      </c>
      <c r="R279">
        <f>IF($L279=0,0,H279)</f>
        <v>27</v>
      </c>
      <c r="S279" s="1">
        <f>R279*L279</f>
        <v>3926.0699999999997</v>
      </c>
      <c r="T279" s="1">
        <f>S279*(K279/100)</f>
        <v>1023.8599999999968</v>
      </c>
      <c r="U279" t="str">
        <f t="shared" si="8"/>
        <v>Miller LiteStatic Field Level Foul Ball Line</v>
      </c>
      <c r="V279" t="str">
        <f t="shared" si="9"/>
        <v>04-15 Cincinnati Reds @ Washington NationalsMiller LiteStatic Field Level Foul Ball Line</v>
      </c>
      <c r="W279" t="str">
        <f>CONCATENATE(M279,O279)</f>
        <v>Regular SeasonMiller Lite</v>
      </c>
      <c r="X279" t="str">
        <f>CONCATENATE(M279,P279)</f>
        <v>Regular SeasonStatic Field Level Foul Ball Line</v>
      </c>
      <c r="Y279" t="str">
        <f>CONCATENATE(M279,O279,P279)</f>
        <v>Regular SeasonMiller LiteStatic Field Level Foul Ball Line</v>
      </c>
    </row>
    <row r="280" spans="1:25" x14ac:dyDescent="0.25">
      <c r="A280" s="3">
        <v>338663</v>
      </c>
      <c r="B280" t="s">
        <v>182</v>
      </c>
      <c r="C280" t="s">
        <v>44</v>
      </c>
      <c r="D280" t="s">
        <v>9</v>
      </c>
      <c r="E280" t="s">
        <v>1</v>
      </c>
      <c r="F280" s="5">
        <v>41014</v>
      </c>
      <c r="G280">
        <v>43</v>
      </c>
      <c r="H280">
        <v>233</v>
      </c>
      <c r="I280" s="1">
        <v>33880.53</v>
      </c>
      <c r="J280" s="1">
        <v>4032.55</v>
      </c>
      <c r="K280">
        <v>11.9022636304685</v>
      </c>
      <c r="L280" s="4">
        <f>VLOOKUP(N280,rates,VLOOKUP(CONCATENATE('[1]Exposure Report'!$B$11,'[1]Exposure Report'!$B$13),rate_lookup_table,4,FALSE),FALSE)</f>
        <v>145.41</v>
      </c>
      <c r="M280" t="s">
        <v>0</v>
      </c>
      <c r="N280" t="str">
        <f>IF(VLOOKUP(B280,title_rename,2,FALSE)=0,B280,VLOOKUP(B280,title_rename,2,FALSE))</f>
        <v>04-15 Cincinnati Reds @ Washington Nationals</v>
      </c>
      <c r="O280" s="3" t="str">
        <f>LEFT(IF(VLOOKUP(C280,brand_rename,2,FALSE)=0,C280,VLOOKUP(C280,brand_rename,2,FALSE)),LEN(IF(VLOOKUP(C280,brand_rename,2,FALSE)=0,C280,VLOOKUP(C280,brand_rename,2,FALSE)))-6)</f>
        <v>Miller Lite</v>
      </c>
      <c r="P280" t="str">
        <f>IF(VLOOKUP(D280,location_rename,2,FALSE)=0,D280,VLOOKUP(D280,location_rename,2,FALSE))</f>
        <v>Static Upper Billboard</v>
      </c>
      <c r="Q280">
        <f>IF($L280=0,0,G280)</f>
        <v>43</v>
      </c>
      <c r="R280">
        <f>IF($L280=0,0,H280)</f>
        <v>233</v>
      </c>
      <c r="S280" s="1">
        <f>R280*L280</f>
        <v>33880.53</v>
      </c>
      <c r="T280" s="1">
        <f>S280*(K280/100)</f>
        <v>4032.5499999999693</v>
      </c>
      <c r="U280" t="str">
        <f t="shared" si="8"/>
        <v>Miller LiteStatic Upper Billboard</v>
      </c>
      <c r="V280" t="str">
        <f t="shared" si="9"/>
        <v>04-15 Cincinnati Reds @ Washington NationalsMiller LiteStatic Upper Billboard</v>
      </c>
      <c r="W280" t="str">
        <f>CONCATENATE(M280,O280)</f>
        <v>Regular SeasonMiller Lite</v>
      </c>
      <c r="X280" t="str">
        <f>CONCATENATE(M280,P280)</f>
        <v>Regular SeasonStatic Upper Billboard</v>
      </c>
      <c r="Y280" t="str">
        <f>CONCATENATE(M280,O280,P280)</f>
        <v>Regular SeasonMiller LiteStatic Upper Billboard</v>
      </c>
    </row>
    <row r="281" spans="1:25" x14ac:dyDescent="0.25">
      <c r="A281" s="3">
        <v>338663</v>
      </c>
      <c r="B281" t="s">
        <v>182</v>
      </c>
      <c r="C281" t="s">
        <v>43</v>
      </c>
      <c r="D281" t="s">
        <v>17</v>
      </c>
      <c r="E281" t="s">
        <v>1</v>
      </c>
      <c r="F281" s="5">
        <v>41014</v>
      </c>
      <c r="G281">
        <v>5</v>
      </c>
      <c r="H281">
        <v>14</v>
      </c>
      <c r="I281" s="1">
        <v>2035.74</v>
      </c>
      <c r="J281" s="1">
        <v>552.04999999999995</v>
      </c>
      <c r="K281">
        <v>27.117903072101502</v>
      </c>
      <c r="L281" s="4">
        <f>VLOOKUP(N281,rates,VLOOKUP(CONCATENATE('[1]Exposure Report'!$B$11,'[1]Exposure Report'!$B$13),rate_lookup_table,4,FALSE),FALSE)</f>
        <v>145.41</v>
      </c>
      <c r="M281" t="s">
        <v>0</v>
      </c>
      <c r="N281" t="str">
        <f>IF(VLOOKUP(B281,title_rename,2,FALSE)=0,B281,VLOOKUP(B281,title_rename,2,FALSE))</f>
        <v>04-15 Cincinnati Reds @ Washington Nationals</v>
      </c>
      <c r="O281" s="3" t="str">
        <f>LEFT(IF(VLOOKUP(C281,brand_rename,2,FALSE)=0,C281,VLOOKUP(C281,brand_rename,2,FALSE)),LEN(IF(VLOOKUP(C281,brand_rename,2,FALSE)=0,C281,VLOOKUP(C281,brand_rename,2,FALSE)))-6)</f>
        <v>Mini U Storage</v>
      </c>
      <c r="P281" t="str">
        <f>IF(VLOOKUP(D281,location_rename,2,FALSE)=0,D281,VLOOKUP(D281,location_rename,2,FALSE))</f>
        <v>LED Upper Tiered</v>
      </c>
      <c r="Q281">
        <f>IF($L281=0,0,G281)</f>
        <v>5</v>
      </c>
      <c r="R281">
        <f>IF($L281=0,0,H281)</f>
        <v>14</v>
      </c>
      <c r="S281" s="1">
        <f>R281*L281</f>
        <v>2035.74</v>
      </c>
      <c r="T281" s="1">
        <f>S281*(K281/100)</f>
        <v>552.04999999999916</v>
      </c>
      <c r="U281" t="str">
        <f t="shared" si="8"/>
        <v>Mini U StorageLED Upper Tiered</v>
      </c>
      <c r="V281" t="str">
        <f t="shared" si="9"/>
        <v>04-15 Cincinnati Reds @ Washington NationalsMini U StorageLED Upper Tiered</v>
      </c>
      <c r="W281" t="str">
        <f>CONCATENATE(M281,O281)</f>
        <v>Regular SeasonMini U Storage</v>
      </c>
      <c r="X281" t="str">
        <f>CONCATENATE(M281,P281)</f>
        <v>Regular SeasonLED Upper Tiered</v>
      </c>
      <c r="Y281" t="str">
        <f>CONCATENATE(M281,O281,P281)</f>
        <v>Regular SeasonMini U StorageLED Upper Tiered</v>
      </c>
    </row>
    <row r="282" spans="1:25" x14ac:dyDescent="0.25">
      <c r="A282" s="3">
        <v>338663</v>
      </c>
      <c r="B282" t="s">
        <v>182</v>
      </c>
      <c r="C282" t="s">
        <v>41</v>
      </c>
      <c r="D282" t="s">
        <v>14</v>
      </c>
      <c r="E282" t="s">
        <v>1</v>
      </c>
      <c r="F282" s="5">
        <v>41014</v>
      </c>
      <c r="G282">
        <v>7</v>
      </c>
      <c r="H282">
        <v>29</v>
      </c>
      <c r="I282" s="1">
        <v>4216.8900000000003</v>
      </c>
      <c r="J282" s="1">
        <v>728.33</v>
      </c>
      <c r="K282">
        <v>17.271733433881298</v>
      </c>
      <c r="L282" s="4">
        <f>VLOOKUP(N282,rates,VLOOKUP(CONCATENATE('[1]Exposure Report'!$B$11,'[1]Exposure Report'!$B$13),rate_lookup_table,4,FALSE),FALSE)</f>
        <v>145.41</v>
      </c>
      <c r="M282" t="s">
        <v>0</v>
      </c>
      <c r="N282" t="str">
        <f>IF(VLOOKUP(B282,title_rename,2,FALSE)=0,B282,VLOOKUP(B282,title_rename,2,FALSE))</f>
        <v>04-15 Cincinnati Reds @ Washington Nationals</v>
      </c>
      <c r="O282" s="3" t="str">
        <f>LEFT(IF(VLOOKUP(C282,brand_rename,2,FALSE)=0,C282,VLOOKUP(C282,brand_rename,2,FALSE)),LEN(IF(VLOOKUP(C282,brand_rename,2,FALSE)=0,C282,VLOOKUP(C282,brand_rename,2,FALSE)))-6)</f>
        <v>Nationals Park</v>
      </c>
      <c r="P282" t="str">
        <f>IF(VLOOKUP(D282,location_rename,2,FALSE)=0,D282,VLOOKUP(D282,location_rename,2,FALSE))</f>
        <v>Static Dugout Roof</v>
      </c>
      <c r="Q282">
        <f>IF($L282=0,0,G282)</f>
        <v>7</v>
      </c>
      <c r="R282">
        <f>IF($L282=0,0,H282)</f>
        <v>29</v>
      </c>
      <c r="S282" s="1">
        <f>R282*L282</f>
        <v>4216.8900000000003</v>
      </c>
      <c r="T282" s="1">
        <f>S282*(K282/100)</f>
        <v>728.32999999999709</v>
      </c>
      <c r="U282" t="str">
        <f t="shared" si="8"/>
        <v>Nationals ParkStatic Dugout Roof</v>
      </c>
      <c r="V282" t="str">
        <f t="shared" si="9"/>
        <v>04-15 Cincinnati Reds @ Washington NationalsNationals ParkStatic Dugout Roof</v>
      </c>
      <c r="W282" t="str">
        <f>CONCATENATE(M282,O282)</f>
        <v>Regular SeasonNationals Park</v>
      </c>
      <c r="X282" t="str">
        <f>CONCATENATE(M282,P282)</f>
        <v>Regular SeasonStatic Dugout Roof</v>
      </c>
      <c r="Y282" t="str">
        <f>CONCATENATE(M282,O282,P282)</f>
        <v>Regular SeasonNationals ParkStatic Dugout Roof</v>
      </c>
    </row>
    <row r="283" spans="1:25" x14ac:dyDescent="0.25">
      <c r="A283" s="3">
        <v>338663</v>
      </c>
      <c r="B283" t="s">
        <v>182</v>
      </c>
      <c r="C283" t="s">
        <v>41</v>
      </c>
      <c r="D283" t="s">
        <v>12</v>
      </c>
      <c r="E283" t="s">
        <v>1</v>
      </c>
      <c r="F283" s="5">
        <v>41014</v>
      </c>
      <c r="G283">
        <v>406</v>
      </c>
      <c r="H283">
        <v>2800</v>
      </c>
      <c r="I283" s="1">
        <v>407148</v>
      </c>
      <c r="J283" s="1">
        <v>98817</v>
      </c>
      <c r="K283">
        <v>24.270535530077499</v>
      </c>
      <c r="L283" s="4">
        <f>VLOOKUP(N283,rates,VLOOKUP(CONCATENATE('[1]Exposure Report'!$B$11,'[1]Exposure Report'!$B$13),rate_lookup_table,4,FALSE),FALSE)</f>
        <v>145.41</v>
      </c>
      <c r="M283" t="s">
        <v>0</v>
      </c>
      <c r="N283" t="str">
        <f>IF(VLOOKUP(B283,title_rename,2,FALSE)=0,B283,VLOOKUP(B283,title_rename,2,FALSE))</f>
        <v>04-15 Cincinnati Reds @ Washington Nationals</v>
      </c>
      <c r="O283" s="3" t="str">
        <f>LEFT(IF(VLOOKUP(C283,brand_rename,2,FALSE)=0,C283,VLOOKUP(C283,brand_rename,2,FALSE)),LEN(IF(VLOOKUP(C283,brand_rename,2,FALSE)=0,C283,VLOOKUP(C283,brand_rename,2,FALSE)))-6)</f>
        <v>Nationals Park</v>
      </c>
      <c r="P283" t="str">
        <f>IF(VLOOKUP(D283,location_rename,2,FALSE)=0,D283,VLOOKUP(D283,location_rename,2,FALSE))</f>
        <v>Static Field Level Home Plate</v>
      </c>
      <c r="Q283">
        <f>IF($L283=0,0,G283)</f>
        <v>406</v>
      </c>
      <c r="R283">
        <f>IF($L283=0,0,H283)</f>
        <v>2800</v>
      </c>
      <c r="S283" s="1">
        <f>R283*L283</f>
        <v>407148</v>
      </c>
      <c r="T283" s="1">
        <f>S283*(K283/100)</f>
        <v>98816.999999999942</v>
      </c>
      <c r="U283" t="str">
        <f t="shared" si="8"/>
        <v>Nationals ParkStatic Field Level Home Plate</v>
      </c>
      <c r="V283" t="str">
        <f t="shared" si="9"/>
        <v>04-15 Cincinnati Reds @ Washington NationalsNationals ParkStatic Field Level Home Plate</v>
      </c>
      <c r="W283" t="str">
        <f>CONCATENATE(M283,O283)</f>
        <v>Regular SeasonNationals Park</v>
      </c>
      <c r="X283" t="str">
        <f>CONCATENATE(M283,P283)</f>
        <v>Regular SeasonStatic Field Level Home Plate</v>
      </c>
      <c r="Y283" t="str">
        <f>CONCATENATE(M283,O283,P283)</f>
        <v>Regular SeasonNationals ParkStatic Field Level Home Plate</v>
      </c>
    </row>
    <row r="284" spans="1:25" x14ac:dyDescent="0.25">
      <c r="A284" s="3">
        <v>338663</v>
      </c>
      <c r="B284" t="s">
        <v>182</v>
      </c>
      <c r="C284" t="s">
        <v>41</v>
      </c>
      <c r="D284" t="s">
        <v>10</v>
      </c>
      <c r="E284" t="s">
        <v>1</v>
      </c>
      <c r="F284" s="5">
        <v>41014</v>
      </c>
      <c r="G284">
        <v>2</v>
      </c>
      <c r="H284">
        <v>3</v>
      </c>
      <c r="I284" s="1">
        <v>436.23</v>
      </c>
      <c r="J284" s="1">
        <v>113</v>
      </c>
      <c r="K284">
        <v>25.903766361781599</v>
      </c>
      <c r="L284" s="4">
        <f>VLOOKUP(N284,rates,VLOOKUP(CONCATENATE('[1]Exposure Report'!$B$11,'[1]Exposure Report'!$B$13),rate_lookup_table,4,FALSE),FALSE)</f>
        <v>145.41</v>
      </c>
      <c r="M284" t="s">
        <v>0</v>
      </c>
      <c r="N284" t="str">
        <f>IF(VLOOKUP(B284,title_rename,2,FALSE)=0,B284,VLOOKUP(B284,title_rename,2,FALSE))</f>
        <v>04-15 Cincinnati Reds @ Washington Nationals</v>
      </c>
      <c r="O284" s="3" t="str">
        <f>LEFT(IF(VLOOKUP(C284,brand_rename,2,FALSE)=0,C284,VLOOKUP(C284,brand_rename,2,FALSE)),LEN(IF(VLOOKUP(C284,brand_rename,2,FALSE)=0,C284,VLOOKUP(C284,brand_rename,2,FALSE)))-6)</f>
        <v>Nationals Park</v>
      </c>
      <c r="P284" t="str">
        <f>IF(VLOOKUP(D284,location_rename,2,FALSE)=0,D284,VLOOKUP(D284,location_rename,2,FALSE))</f>
        <v>Static Outside Billboard</v>
      </c>
      <c r="Q284">
        <f>IF($L284=0,0,G284)</f>
        <v>2</v>
      </c>
      <c r="R284">
        <f>IF($L284=0,0,H284)</f>
        <v>3</v>
      </c>
      <c r="S284" s="1">
        <f>R284*L284</f>
        <v>436.23</v>
      </c>
      <c r="T284" s="1">
        <f>S284*(K284/100)</f>
        <v>112.99999999999987</v>
      </c>
      <c r="U284" t="str">
        <f t="shared" si="8"/>
        <v>Nationals ParkStatic Outside Billboard</v>
      </c>
      <c r="V284" t="str">
        <f t="shared" si="9"/>
        <v>04-15 Cincinnati Reds @ Washington NationalsNationals ParkStatic Outside Billboard</v>
      </c>
      <c r="W284" t="str">
        <f>CONCATENATE(M284,O284)</f>
        <v>Regular SeasonNationals Park</v>
      </c>
      <c r="X284" t="str">
        <f>CONCATENATE(M284,P284)</f>
        <v>Regular SeasonStatic Outside Billboard</v>
      </c>
      <c r="Y284" t="str">
        <f>CONCATENATE(M284,O284,P284)</f>
        <v>Regular SeasonNationals ParkStatic Outside Billboard</v>
      </c>
    </row>
    <row r="285" spans="1:25" x14ac:dyDescent="0.25">
      <c r="A285" s="3">
        <v>338663</v>
      </c>
      <c r="B285" t="s">
        <v>182</v>
      </c>
      <c r="C285" t="s">
        <v>41</v>
      </c>
      <c r="D285" t="s">
        <v>9</v>
      </c>
      <c r="E285" t="s">
        <v>1</v>
      </c>
      <c r="F285" s="5">
        <v>41014</v>
      </c>
      <c r="G285">
        <v>27</v>
      </c>
      <c r="H285">
        <v>109</v>
      </c>
      <c r="I285" s="1">
        <v>15849.69</v>
      </c>
      <c r="J285" s="1">
        <v>2243.91</v>
      </c>
      <c r="K285">
        <v>14.1574377795401</v>
      </c>
      <c r="L285" s="4">
        <f>VLOOKUP(N285,rates,VLOOKUP(CONCATENATE('[1]Exposure Report'!$B$11,'[1]Exposure Report'!$B$13),rate_lookup_table,4,FALSE),FALSE)</f>
        <v>145.41</v>
      </c>
      <c r="M285" t="s">
        <v>0</v>
      </c>
      <c r="N285" t="str">
        <f>IF(VLOOKUP(B285,title_rename,2,FALSE)=0,B285,VLOOKUP(B285,title_rename,2,FALSE))</f>
        <v>04-15 Cincinnati Reds @ Washington Nationals</v>
      </c>
      <c r="O285" s="3" t="str">
        <f>LEFT(IF(VLOOKUP(C285,brand_rename,2,FALSE)=0,C285,VLOOKUP(C285,brand_rename,2,FALSE)),LEN(IF(VLOOKUP(C285,brand_rename,2,FALSE)=0,C285,VLOOKUP(C285,brand_rename,2,FALSE)))-6)</f>
        <v>Nationals Park</v>
      </c>
      <c r="P285" t="str">
        <f>IF(VLOOKUP(D285,location_rename,2,FALSE)=0,D285,VLOOKUP(D285,location_rename,2,FALSE))</f>
        <v>Static Upper Billboard</v>
      </c>
      <c r="Q285">
        <f>IF($L285=0,0,G285)</f>
        <v>27</v>
      </c>
      <c r="R285">
        <f>IF($L285=0,0,H285)</f>
        <v>109</v>
      </c>
      <c r="S285" s="1">
        <f>R285*L285</f>
        <v>15849.69</v>
      </c>
      <c r="T285" s="1">
        <f>S285*(K285/100)</f>
        <v>2243.9099999999894</v>
      </c>
      <c r="U285" t="str">
        <f t="shared" si="8"/>
        <v>Nationals ParkStatic Upper Billboard</v>
      </c>
      <c r="V285" t="str">
        <f t="shared" si="9"/>
        <v>04-15 Cincinnati Reds @ Washington NationalsNationals ParkStatic Upper Billboard</v>
      </c>
      <c r="W285" t="str">
        <f>CONCATENATE(M285,O285)</f>
        <v>Regular SeasonNationals Park</v>
      </c>
      <c r="X285" t="str">
        <f>CONCATENATE(M285,P285)</f>
        <v>Regular SeasonStatic Upper Billboard</v>
      </c>
      <c r="Y285" t="str">
        <f>CONCATENATE(M285,O285,P285)</f>
        <v>Regular SeasonNationals ParkStatic Upper Billboard</v>
      </c>
    </row>
    <row r="286" spans="1:25" x14ac:dyDescent="0.25">
      <c r="A286" s="3">
        <v>338663</v>
      </c>
      <c r="B286" t="s">
        <v>182</v>
      </c>
      <c r="C286" t="s">
        <v>39</v>
      </c>
      <c r="D286" t="s">
        <v>13</v>
      </c>
      <c r="E286" t="s">
        <v>1</v>
      </c>
      <c r="F286" s="5">
        <v>41014</v>
      </c>
      <c r="G286">
        <v>35</v>
      </c>
      <c r="H286">
        <v>131</v>
      </c>
      <c r="I286" s="1">
        <v>19048.71</v>
      </c>
      <c r="J286" s="1">
        <v>4547.32</v>
      </c>
      <c r="K286">
        <v>23.872062727607201</v>
      </c>
      <c r="L286" s="4">
        <f>VLOOKUP(N286,rates,VLOOKUP(CONCATENATE('[1]Exposure Report'!$B$11,'[1]Exposure Report'!$B$13),rate_lookup_table,4,FALSE),FALSE)</f>
        <v>145.41</v>
      </c>
      <c r="M286" t="s">
        <v>0</v>
      </c>
      <c r="N286" t="str">
        <f>IF(VLOOKUP(B286,title_rename,2,FALSE)=0,B286,VLOOKUP(B286,title_rename,2,FALSE))</f>
        <v>04-15 Cincinnati Reds @ Washington Nationals</v>
      </c>
      <c r="O286" s="3" t="str">
        <f>LEFT(IF(VLOOKUP(C286,brand_rename,2,FALSE)=0,C286,VLOOKUP(C286,brand_rename,2,FALSE)),LEN(IF(VLOOKUP(C286,brand_rename,2,FALSE)=0,C286,VLOOKUP(C286,brand_rename,2,FALSE)))-6)</f>
        <v>New Era</v>
      </c>
      <c r="P286" t="str">
        <f>IF(VLOOKUP(D286,location_rename,2,FALSE)=0,D286,VLOOKUP(D286,location_rename,2,FALSE))</f>
        <v>Static Dugout Wall</v>
      </c>
      <c r="Q286">
        <f>IF($L286=0,0,G286)</f>
        <v>35</v>
      </c>
      <c r="R286">
        <f>IF($L286=0,0,H286)</f>
        <v>131</v>
      </c>
      <c r="S286" s="1">
        <f>R286*L286</f>
        <v>19048.71</v>
      </c>
      <c r="T286" s="1">
        <f>S286*(K286/100)</f>
        <v>4547.3199999999852</v>
      </c>
      <c r="U286" t="str">
        <f t="shared" si="8"/>
        <v>New EraStatic Dugout Wall</v>
      </c>
      <c r="V286" t="str">
        <f t="shared" si="9"/>
        <v>04-15 Cincinnati Reds @ Washington NationalsNew EraStatic Dugout Wall</v>
      </c>
      <c r="W286" t="str">
        <f>CONCATENATE(M286,O286)</f>
        <v>Regular SeasonNew Era</v>
      </c>
      <c r="X286" t="str">
        <f>CONCATENATE(M286,P286)</f>
        <v>Regular SeasonStatic Dugout Wall</v>
      </c>
      <c r="Y286" t="str">
        <f>CONCATENATE(M286,O286,P286)</f>
        <v>Regular SeasonNew EraStatic Dugout Wall</v>
      </c>
    </row>
    <row r="287" spans="1:25" x14ac:dyDescent="0.25">
      <c r="A287" s="3">
        <v>338663</v>
      </c>
      <c r="B287" t="s">
        <v>182</v>
      </c>
      <c r="C287" t="s">
        <v>37</v>
      </c>
      <c r="D287" t="s">
        <v>2</v>
      </c>
      <c r="E287" t="s">
        <v>1</v>
      </c>
      <c r="F287" s="5">
        <v>41014</v>
      </c>
      <c r="G287">
        <v>22</v>
      </c>
      <c r="H287">
        <v>113</v>
      </c>
      <c r="I287" s="1">
        <v>16431.330000000002</v>
      </c>
      <c r="J287" s="1">
        <v>4277.4399999999996</v>
      </c>
      <c r="K287">
        <v>26.032220155032999</v>
      </c>
      <c r="L287" s="4">
        <f>VLOOKUP(N287,rates,VLOOKUP(CONCATENATE('[1]Exposure Report'!$B$11,'[1]Exposure Report'!$B$13),rate_lookup_table,4,FALSE),FALSE)</f>
        <v>145.41</v>
      </c>
      <c r="M287" t="s">
        <v>0</v>
      </c>
      <c r="N287" t="str">
        <f>IF(VLOOKUP(B287,title_rename,2,FALSE)=0,B287,VLOOKUP(B287,title_rename,2,FALSE))</f>
        <v>04-15 Cincinnati Reds @ Washington Nationals</v>
      </c>
      <c r="O287" s="3" t="str">
        <f>LEFT(IF(VLOOKUP(C287,brand_rename,2,FALSE)=0,C287,VLOOKUP(C287,brand_rename,2,FALSE)),LEN(IF(VLOOKUP(C287,brand_rename,2,FALSE)=0,C287,VLOOKUP(C287,brand_rename,2,FALSE)))-6)</f>
        <v>Papa John's</v>
      </c>
      <c r="P287" t="str">
        <f>IF(VLOOKUP(D287,location_rename,2,FALSE)=0,D287,VLOOKUP(D287,location_rename,2,FALSE))</f>
        <v>Rotational Field Level Home Plate</v>
      </c>
      <c r="Q287">
        <f>IF($L287=0,0,G287)</f>
        <v>22</v>
      </c>
      <c r="R287">
        <f>IF($L287=0,0,H287)</f>
        <v>113</v>
      </c>
      <c r="S287" s="1">
        <f>R287*L287</f>
        <v>16431.329999999998</v>
      </c>
      <c r="T287" s="1">
        <f>S287*(K287/100)</f>
        <v>4277.4399999999832</v>
      </c>
      <c r="U287" t="str">
        <f t="shared" si="8"/>
        <v>Papa John'sRotational Field Level Home Plate</v>
      </c>
      <c r="V287" t="str">
        <f t="shared" si="9"/>
        <v>04-15 Cincinnati Reds @ Washington NationalsPapa John'sRotational Field Level Home Plate</v>
      </c>
      <c r="W287" t="str">
        <f>CONCATENATE(M287,O287)</f>
        <v>Regular SeasonPapa John's</v>
      </c>
      <c r="X287" t="str">
        <f>CONCATENATE(M287,P287)</f>
        <v>Regular SeasonRotational Field Level Home Plate</v>
      </c>
      <c r="Y287" t="str">
        <f>CONCATENATE(M287,O287,P287)</f>
        <v>Regular SeasonPapa John'sRotational Field Level Home Plate</v>
      </c>
    </row>
    <row r="288" spans="1:25" x14ac:dyDescent="0.25">
      <c r="A288" s="3">
        <v>338663</v>
      </c>
      <c r="B288" t="s">
        <v>182</v>
      </c>
      <c r="C288" t="s">
        <v>36</v>
      </c>
      <c r="D288" t="s">
        <v>34</v>
      </c>
      <c r="E288" t="s">
        <v>1</v>
      </c>
      <c r="F288" s="5">
        <v>41014</v>
      </c>
      <c r="G288">
        <v>1</v>
      </c>
      <c r="H288">
        <v>9</v>
      </c>
      <c r="I288" s="1">
        <v>1308.69</v>
      </c>
      <c r="J288" s="1">
        <v>285.95</v>
      </c>
      <c r="K288">
        <v>21.850094369178301</v>
      </c>
      <c r="L288" s="4">
        <f>VLOOKUP(N288,rates,VLOOKUP(CONCATENATE('[1]Exposure Report'!$B$11,'[1]Exposure Report'!$B$13),rate_lookup_table,4,FALSE),FALSE)</f>
        <v>145.41</v>
      </c>
      <c r="M288" t="s">
        <v>0</v>
      </c>
      <c r="N288" t="str">
        <f>IF(VLOOKUP(B288,title_rename,2,FALSE)=0,B288,VLOOKUP(B288,title_rename,2,FALSE))</f>
        <v>04-15 Cincinnati Reds @ Washington Nationals</v>
      </c>
      <c r="O288" s="3" t="str">
        <f>LEFT(IF(VLOOKUP(C288,brand_rename,2,FALSE)=0,C288,VLOOKUP(C288,brand_rename,2,FALSE)),LEN(IF(VLOOKUP(C288,brand_rename,2,FALSE)=0,C288,VLOOKUP(C288,brand_rename,2,FALSE)))-6)</f>
        <v>PNC Bank</v>
      </c>
      <c r="P288" t="str">
        <f>IF(VLOOKUP(D288,location_rename,2,FALSE)=0,D288,VLOOKUP(D288,location_rename,2,FALSE))</f>
        <v>General Merchandise</v>
      </c>
      <c r="Q288">
        <f>IF($L288=0,0,G288)</f>
        <v>1</v>
      </c>
      <c r="R288">
        <f>IF($L288=0,0,H288)</f>
        <v>9</v>
      </c>
      <c r="S288" s="1">
        <f>R288*L288</f>
        <v>1308.69</v>
      </c>
      <c r="T288" s="1">
        <f>S288*(K288/100)</f>
        <v>285.94999999999948</v>
      </c>
      <c r="U288" t="str">
        <f t="shared" si="8"/>
        <v>PNC BankGeneral Merchandise</v>
      </c>
      <c r="V288" t="str">
        <f t="shared" si="9"/>
        <v>04-15 Cincinnati Reds @ Washington NationalsPNC BankGeneral Merchandise</v>
      </c>
      <c r="W288" t="str">
        <f>CONCATENATE(M288,O288)</f>
        <v>Regular SeasonPNC Bank</v>
      </c>
      <c r="X288" t="str">
        <f>CONCATENATE(M288,P288)</f>
        <v>Regular SeasonGeneral Merchandise</v>
      </c>
      <c r="Y288" t="str">
        <f>CONCATENATE(M288,O288,P288)</f>
        <v>Regular SeasonPNC BankGeneral Merchandise</v>
      </c>
    </row>
    <row r="289" spans="1:25" x14ac:dyDescent="0.25">
      <c r="A289" s="3">
        <v>338663</v>
      </c>
      <c r="B289" t="s">
        <v>182</v>
      </c>
      <c r="C289" t="s">
        <v>36</v>
      </c>
      <c r="D289" t="s">
        <v>19</v>
      </c>
      <c r="E289" t="s">
        <v>1</v>
      </c>
      <c r="F289" s="5">
        <v>41014</v>
      </c>
      <c r="G289">
        <v>1</v>
      </c>
      <c r="H289">
        <v>5</v>
      </c>
      <c r="I289" s="1">
        <v>727.05</v>
      </c>
      <c r="J289" s="1">
        <v>271.19</v>
      </c>
      <c r="K289">
        <v>37.3000481397427</v>
      </c>
      <c r="L289" s="4">
        <f>VLOOKUP(N289,rates,VLOOKUP(CONCATENATE('[1]Exposure Report'!$B$11,'[1]Exposure Report'!$B$13),rate_lookup_table,4,FALSE),FALSE)</f>
        <v>145.41</v>
      </c>
      <c r="M289" t="s">
        <v>0</v>
      </c>
      <c r="N289" t="str">
        <f>IF(VLOOKUP(B289,title_rename,2,FALSE)=0,B289,VLOOKUP(B289,title_rename,2,FALSE))</f>
        <v>04-15 Cincinnati Reds @ Washington Nationals</v>
      </c>
      <c r="O289" s="3" t="str">
        <f>LEFT(IF(VLOOKUP(C289,brand_rename,2,FALSE)=0,C289,VLOOKUP(C289,brand_rename,2,FALSE)),LEN(IF(VLOOKUP(C289,brand_rename,2,FALSE)=0,C289,VLOOKUP(C289,brand_rename,2,FALSE)))-6)</f>
        <v>PNC Bank</v>
      </c>
      <c r="P289" t="str">
        <f>IF(VLOOKUP(D289,location_rename,2,FALSE)=0,D289,VLOOKUP(D289,location_rename,2,FALSE))</f>
        <v>LED Outfield Wall</v>
      </c>
      <c r="Q289">
        <f>IF($L289=0,0,G289)</f>
        <v>1</v>
      </c>
      <c r="R289">
        <f>IF($L289=0,0,H289)</f>
        <v>5</v>
      </c>
      <c r="S289" s="1">
        <f>R289*L289</f>
        <v>727.05</v>
      </c>
      <c r="T289" s="1">
        <f>S289*(K289/100)</f>
        <v>271.18999999999926</v>
      </c>
      <c r="U289" t="str">
        <f t="shared" si="8"/>
        <v>PNC BankLED Outfield Wall</v>
      </c>
      <c r="V289" t="str">
        <f t="shared" si="9"/>
        <v>04-15 Cincinnati Reds @ Washington NationalsPNC BankLED Outfield Wall</v>
      </c>
      <c r="W289" t="str">
        <f>CONCATENATE(M289,O289)</f>
        <v>Regular SeasonPNC Bank</v>
      </c>
      <c r="X289" t="str">
        <f>CONCATENATE(M289,P289)</f>
        <v>Regular SeasonLED Outfield Wall</v>
      </c>
      <c r="Y289" t="str">
        <f>CONCATENATE(M289,O289,P289)</f>
        <v>Regular SeasonPNC BankLED Outfield Wall</v>
      </c>
    </row>
    <row r="290" spans="1:25" x14ac:dyDescent="0.25">
      <c r="A290" s="3">
        <v>338663</v>
      </c>
      <c r="B290" t="s">
        <v>182</v>
      </c>
      <c r="C290" t="s">
        <v>36</v>
      </c>
      <c r="D290" t="s">
        <v>17</v>
      </c>
      <c r="E290" t="s">
        <v>1</v>
      </c>
      <c r="F290" s="5">
        <v>41014</v>
      </c>
      <c r="G290">
        <v>1</v>
      </c>
      <c r="H290">
        <v>11</v>
      </c>
      <c r="I290" s="1">
        <v>1599.51</v>
      </c>
      <c r="J290" s="1">
        <v>492.33</v>
      </c>
      <c r="K290">
        <v>30.7800513907384</v>
      </c>
      <c r="L290" s="4">
        <f>VLOOKUP(N290,rates,VLOOKUP(CONCATENATE('[1]Exposure Report'!$B$11,'[1]Exposure Report'!$B$13),rate_lookup_table,4,FALSE),FALSE)</f>
        <v>145.41</v>
      </c>
      <c r="M290" t="s">
        <v>0</v>
      </c>
      <c r="N290" t="str">
        <f>IF(VLOOKUP(B290,title_rename,2,FALSE)=0,B290,VLOOKUP(B290,title_rename,2,FALSE))</f>
        <v>04-15 Cincinnati Reds @ Washington Nationals</v>
      </c>
      <c r="O290" s="3" t="str">
        <f>LEFT(IF(VLOOKUP(C290,brand_rename,2,FALSE)=0,C290,VLOOKUP(C290,brand_rename,2,FALSE)),LEN(IF(VLOOKUP(C290,brand_rename,2,FALSE)=0,C290,VLOOKUP(C290,brand_rename,2,FALSE)))-6)</f>
        <v>PNC Bank</v>
      </c>
      <c r="P290" t="str">
        <f>IF(VLOOKUP(D290,location_rename,2,FALSE)=0,D290,VLOOKUP(D290,location_rename,2,FALSE))</f>
        <v>LED Upper Tiered</v>
      </c>
      <c r="Q290">
        <f>IF($L290=0,0,G290)</f>
        <v>1</v>
      </c>
      <c r="R290">
        <f>IF($L290=0,0,H290)</f>
        <v>11</v>
      </c>
      <c r="S290" s="1">
        <f>R290*L290</f>
        <v>1599.51</v>
      </c>
      <c r="T290" s="1">
        <f>S290*(K290/100)</f>
        <v>492.32999999999976</v>
      </c>
      <c r="U290" t="str">
        <f t="shared" si="8"/>
        <v>PNC BankLED Upper Tiered</v>
      </c>
      <c r="V290" t="str">
        <f t="shared" si="9"/>
        <v>04-15 Cincinnati Reds @ Washington NationalsPNC BankLED Upper Tiered</v>
      </c>
      <c r="W290" t="str">
        <f>CONCATENATE(M290,O290)</f>
        <v>Regular SeasonPNC Bank</v>
      </c>
      <c r="X290" t="str">
        <f>CONCATENATE(M290,P290)</f>
        <v>Regular SeasonLED Upper Tiered</v>
      </c>
      <c r="Y290" t="str">
        <f>CONCATENATE(M290,O290,P290)</f>
        <v>Regular SeasonPNC BankLED Upper Tiered</v>
      </c>
    </row>
    <row r="291" spans="1:25" x14ac:dyDescent="0.25">
      <c r="A291" s="3">
        <v>338663</v>
      </c>
      <c r="B291" t="s">
        <v>182</v>
      </c>
      <c r="C291" t="s">
        <v>36</v>
      </c>
      <c r="D291" t="s">
        <v>2</v>
      </c>
      <c r="E291" t="s">
        <v>1</v>
      </c>
      <c r="F291" s="5">
        <v>41014</v>
      </c>
      <c r="G291">
        <v>36</v>
      </c>
      <c r="H291">
        <v>283</v>
      </c>
      <c r="I291" s="1">
        <v>41151.03</v>
      </c>
      <c r="J291" s="1">
        <v>10009.040000000001</v>
      </c>
      <c r="K291">
        <v>24.322696175527</v>
      </c>
      <c r="L291" s="4">
        <f>VLOOKUP(N291,rates,VLOOKUP(CONCATENATE('[1]Exposure Report'!$B$11,'[1]Exposure Report'!$B$13),rate_lookup_table,4,FALSE),FALSE)</f>
        <v>145.41</v>
      </c>
      <c r="M291" t="s">
        <v>0</v>
      </c>
      <c r="N291" t="str">
        <f>IF(VLOOKUP(B291,title_rename,2,FALSE)=0,B291,VLOOKUP(B291,title_rename,2,FALSE))</f>
        <v>04-15 Cincinnati Reds @ Washington Nationals</v>
      </c>
      <c r="O291" s="3" t="str">
        <f>LEFT(IF(VLOOKUP(C291,brand_rename,2,FALSE)=0,C291,VLOOKUP(C291,brand_rename,2,FALSE)),LEN(IF(VLOOKUP(C291,brand_rename,2,FALSE)=0,C291,VLOOKUP(C291,brand_rename,2,FALSE)))-6)</f>
        <v>PNC Bank</v>
      </c>
      <c r="P291" t="str">
        <f>IF(VLOOKUP(D291,location_rename,2,FALSE)=0,D291,VLOOKUP(D291,location_rename,2,FALSE))</f>
        <v>Rotational Field Level Home Plate</v>
      </c>
      <c r="Q291">
        <f>IF($L291=0,0,G291)</f>
        <v>36</v>
      </c>
      <c r="R291">
        <f>IF($L291=0,0,H291)</f>
        <v>283</v>
      </c>
      <c r="S291" s="1">
        <f>R291*L291</f>
        <v>41151.03</v>
      </c>
      <c r="T291" s="1">
        <f>S291*(K291/100)</f>
        <v>10009.039999999968</v>
      </c>
      <c r="U291" t="str">
        <f t="shared" si="8"/>
        <v>PNC BankRotational Field Level Home Plate</v>
      </c>
      <c r="V291" t="str">
        <f t="shared" si="9"/>
        <v>04-15 Cincinnati Reds @ Washington NationalsPNC BankRotational Field Level Home Plate</v>
      </c>
      <c r="W291" t="str">
        <f>CONCATENATE(M291,O291)</f>
        <v>Regular SeasonPNC Bank</v>
      </c>
      <c r="X291" t="str">
        <f>CONCATENATE(M291,P291)</f>
        <v>Regular SeasonRotational Field Level Home Plate</v>
      </c>
      <c r="Y291" t="str">
        <f>CONCATENATE(M291,O291,P291)</f>
        <v>Regular SeasonPNC BankRotational Field Level Home Plate</v>
      </c>
    </row>
    <row r="292" spans="1:25" x14ac:dyDescent="0.25">
      <c r="A292" s="3">
        <v>338663</v>
      </c>
      <c r="B292" t="s">
        <v>182</v>
      </c>
      <c r="C292" t="s">
        <v>36</v>
      </c>
      <c r="D292" t="s">
        <v>9</v>
      </c>
      <c r="E292" t="s">
        <v>1</v>
      </c>
      <c r="F292" s="5">
        <v>41014</v>
      </c>
      <c r="G292">
        <v>22</v>
      </c>
      <c r="H292">
        <v>100</v>
      </c>
      <c r="I292" s="1">
        <v>14541</v>
      </c>
      <c r="J292" s="1">
        <v>1664.33</v>
      </c>
      <c r="K292">
        <v>11.4457740182931</v>
      </c>
      <c r="L292" s="4">
        <f>VLOOKUP(N292,rates,VLOOKUP(CONCATENATE('[1]Exposure Report'!$B$11,'[1]Exposure Report'!$B$13),rate_lookup_table,4,FALSE),FALSE)</f>
        <v>145.41</v>
      </c>
      <c r="M292" t="s">
        <v>0</v>
      </c>
      <c r="N292" t="str">
        <f>IF(VLOOKUP(B292,title_rename,2,FALSE)=0,B292,VLOOKUP(B292,title_rename,2,FALSE))</f>
        <v>04-15 Cincinnati Reds @ Washington Nationals</v>
      </c>
      <c r="O292" s="3" t="str">
        <f>LEFT(IF(VLOOKUP(C292,brand_rename,2,FALSE)=0,C292,VLOOKUP(C292,brand_rename,2,FALSE)),LEN(IF(VLOOKUP(C292,brand_rename,2,FALSE)=0,C292,VLOOKUP(C292,brand_rename,2,FALSE)))-6)</f>
        <v>PNC Bank</v>
      </c>
      <c r="P292" t="str">
        <f>IF(VLOOKUP(D292,location_rename,2,FALSE)=0,D292,VLOOKUP(D292,location_rename,2,FALSE))</f>
        <v>Static Upper Billboard</v>
      </c>
      <c r="Q292">
        <f>IF($L292=0,0,G292)</f>
        <v>22</v>
      </c>
      <c r="R292">
        <f>IF($L292=0,0,H292)</f>
        <v>100</v>
      </c>
      <c r="S292" s="1">
        <f>R292*L292</f>
        <v>14541</v>
      </c>
      <c r="T292" s="1">
        <f>S292*(K292/100)</f>
        <v>1664.3299999999997</v>
      </c>
      <c r="U292" t="str">
        <f t="shared" si="8"/>
        <v>PNC BankStatic Upper Billboard</v>
      </c>
      <c r="V292" t="str">
        <f t="shared" si="9"/>
        <v>04-15 Cincinnati Reds @ Washington NationalsPNC BankStatic Upper Billboard</v>
      </c>
      <c r="W292" t="str">
        <f>CONCATENATE(M292,O292)</f>
        <v>Regular SeasonPNC Bank</v>
      </c>
      <c r="X292" t="str">
        <f>CONCATENATE(M292,P292)</f>
        <v>Regular SeasonStatic Upper Billboard</v>
      </c>
      <c r="Y292" t="str">
        <f>CONCATENATE(M292,O292,P292)</f>
        <v>Regular SeasonPNC BankStatic Upper Billboard</v>
      </c>
    </row>
    <row r="293" spans="1:25" x14ac:dyDescent="0.25">
      <c r="A293" s="3">
        <v>338663</v>
      </c>
      <c r="B293" t="s">
        <v>182</v>
      </c>
      <c r="C293" t="s">
        <v>33</v>
      </c>
      <c r="D293" t="s">
        <v>17</v>
      </c>
      <c r="E293" t="s">
        <v>1</v>
      </c>
      <c r="F293" s="5">
        <v>41014</v>
      </c>
      <c r="G293">
        <v>2</v>
      </c>
      <c r="H293">
        <v>6</v>
      </c>
      <c r="I293" s="1">
        <v>872.46</v>
      </c>
      <c r="J293" s="1">
        <v>195.72</v>
      </c>
      <c r="K293">
        <v>22.433120143043801</v>
      </c>
      <c r="L293" s="4">
        <f>VLOOKUP(N293,rates,VLOOKUP(CONCATENATE('[1]Exposure Report'!$B$11,'[1]Exposure Report'!$B$13),rate_lookup_table,4,FALSE),FALSE)</f>
        <v>145.41</v>
      </c>
      <c r="M293" t="s">
        <v>0</v>
      </c>
      <c r="N293" t="str">
        <f>IF(VLOOKUP(B293,title_rename,2,FALSE)=0,B293,VLOOKUP(B293,title_rename,2,FALSE))</f>
        <v>04-15 Cincinnati Reds @ Washington Nationals</v>
      </c>
      <c r="O293" s="3" t="str">
        <f>LEFT(IF(VLOOKUP(C293,brand_rename,2,FALSE)=0,C293,VLOOKUP(C293,brand_rename,2,FALSE)),LEN(IF(VLOOKUP(C293,brand_rename,2,FALSE)=0,C293,VLOOKUP(C293,brand_rename,2,FALSE)))-6)</f>
        <v>Radio - 106.7 The Fan</v>
      </c>
      <c r="P293" t="str">
        <f>IF(VLOOKUP(D293,location_rename,2,FALSE)=0,D293,VLOOKUP(D293,location_rename,2,FALSE))</f>
        <v>LED Upper Tiered</v>
      </c>
      <c r="Q293">
        <f>IF($L293=0,0,G293)</f>
        <v>2</v>
      </c>
      <c r="R293">
        <f>IF($L293=0,0,H293)</f>
        <v>6</v>
      </c>
      <c r="S293" s="1">
        <f>R293*L293</f>
        <v>872.46</v>
      </c>
      <c r="T293" s="1">
        <f>S293*(K293/100)</f>
        <v>195.71999999999997</v>
      </c>
      <c r="U293" t="str">
        <f t="shared" si="8"/>
        <v>Radio - 106.7 The FanLED Upper Tiered</v>
      </c>
      <c r="V293" t="str">
        <f t="shared" si="9"/>
        <v>04-15 Cincinnati Reds @ Washington NationalsRadio - 106.7 The FanLED Upper Tiered</v>
      </c>
      <c r="W293" t="str">
        <f>CONCATENATE(M293,O293)</f>
        <v>Regular SeasonRadio - 106.7 The Fan</v>
      </c>
      <c r="X293" t="str">
        <f>CONCATENATE(M293,P293)</f>
        <v>Regular SeasonLED Upper Tiered</v>
      </c>
      <c r="Y293" t="str">
        <f>CONCATENATE(M293,O293,P293)</f>
        <v>Regular SeasonRadio - 106.7 The FanLED Upper Tiered</v>
      </c>
    </row>
    <row r="294" spans="1:25" x14ac:dyDescent="0.25">
      <c r="A294" s="3">
        <v>338663</v>
      </c>
      <c r="B294" t="s">
        <v>182</v>
      </c>
      <c r="C294" t="s">
        <v>33</v>
      </c>
      <c r="D294" t="s">
        <v>9</v>
      </c>
      <c r="E294" t="s">
        <v>1</v>
      </c>
      <c r="F294" s="5">
        <v>41014</v>
      </c>
      <c r="G294">
        <v>37</v>
      </c>
      <c r="H294">
        <v>187</v>
      </c>
      <c r="I294" s="1">
        <v>27191.67</v>
      </c>
      <c r="J294" s="1">
        <v>3648.37</v>
      </c>
      <c r="K294">
        <v>13.417234027920999</v>
      </c>
      <c r="L294" s="4">
        <f>VLOOKUP(N294,rates,VLOOKUP(CONCATENATE('[1]Exposure Report'!$B$11,'[1]Exposure Report'!$B$13),rate_lookup_table,4,FALSE),FALSE)</f>
        <v>145.41</v>
      </c>
      <c r="M294" t="s">
        <v>0</v>
      </c>
      <c r="N294" t="str">
        <f>IF(VLOOKUP(B294,title_rename,2,FALSE)=0,B294,VLOOKUP(B294,title_rename,2,FALSE))</f>
        <v>04-15 Cincinnati Reds @ Washington Nationals</v>
      </c>
      <c r="O294" s="3" t="str">
        <f>LEFT(IF(VLOOKUP(C294,brand_rename,2,FALSE)=0,C294,VLOOKUP(C294,brand_rename,2,FALSE)),LEN(IF(VLOOKUP(C294,brand_rename,2,FALSE)=0,C294,VLOOKUP(C294,brand_rename,2,FALSE)))-6)</f>
        <v>Radio - 106.7 The Fan</v>
      </c>
      <c r="P294" t="str">
        <f>IF(VLOOKUP(D294,location_rename,2,FALSE)=0,D294,VLOOKUP(D294,location_rename,2,FALSE))</f>
        <v>Static Upper Billboard</v>
      </c>
      <c r="Q294">
        <f>IF($L294=0,0,G294)</f>
        <v>37</v>
      </c>
      <c r="R294">
        <f>IF($L294=0,0,H294)</f>
        <v>187</v>
      </c>
      <c r="S294" s="1">
        <f>R294*L294</f>
        <v>27191.67</v>
      </c>
      <c r="T294" s="1">
        <f>S294*(K294/100)</f>
        <v>3648.3699999999858</v>
      </c>
      <c r="U294" t="str">
        <f t="shared" si="8"/>
        <v>Radio - 106.7 The FanStatic Upper Billboard</v>
      </c>
      <c r="V294" t="str">
        <f t="shared" si="9"/>
        <v>04-15 Cincinnati Reds @ Washington NationalsRadio - 106.7 The FanStatic Upper Billboard</v>
      </c>
      <c r="W294" t="str">
        <f>CONCATENATE(M294,O294)</f>
        <v>Regular SeasonRadio - 106.7 The Fan</v>
      </c>
      <c r="X294" t="str">
        <f>CONCATENATE(M294,P294)</f>
        <v>Regular SeasonStatic Upper Billboard</v>
      </c>
      <c r="Y294" t="str">
        <f>CONCATENATE(M294,O294,P294)</f>
        <v>Regular SeasonRadio - 106.7 The FanStatic Upper Billboard</v>
      </c>
    </row>
    <row r="295" spans="1:25" x14ac:dyDescent="0.25">
      <c r="A295" s="3">
        <v>338663</v>
      </c>
      <c r="B295" t="s">
        <v>182</v>
      </c>
      <c r="C295" t="s">
        <v>32</v>
      </c>
      <c r="D295" t="s">
        <v>17</v>
      </c>
      <c r="E295" t="s">
        <v>1</v>
      </c>
      <c r="F295" s="5">
        <v>41014</v>
      </c>
      <c r="G295">
        <v>1</v>
      </c>
      <c r="H295">
        <v>1</v>
      </c>
      <c r="I295" s="1">
        <v>145.41</v>
      </c>
      <c r="J295" s="1">
        <v>47.78</v>
      </c>
      <c r="K295">
        <v>32.858813011484699</v>
      </c>
      <c r="L295" s="4">
        <f>VLOOKUP(N295,rates,VLOOKUP(CONCATENATE('[1]Exposure Report'!$B$11,'[1]Exposure Report'!$B$13),rate_lookup_table,4,FALSE),FALSE)</f>
        <v>145.41</v>
      </c>
      <c r="M295" t="s">
        <v>0</v>
      </c>
      <c r="N295" t="str">
        <f>IF(VLOOKUP(B295,title_rename,2,FALSE)=0,B295,VLOOKUP(B295,title_rename,2,FALSE))</f>
        <v>04-15 Cincinnati Reds @ Washington Nationals</v>
      </c>
      <c r="O295" s="3" t="str">
        <f>LEFT(IF(VLOOKUP(C295,brand_rename,2,FALSE)=0,C295,VLOOKUP(C295,brand_rename,2,FALSE)),LEN(IF(VLOOKUP(C295,brand_rename,2,FALSE)=0,C295,VLOOKUP(C295,brand_rename,2,FALSE)))-6)</f>
        <v>Radio - WTOP</v>
      </c>
      <c r="P295" t="str">
        <f>IF(VLOOKUP(D295,location_rename,2,FALSE)=0,D295,VLOOKUP(D295,location_rename,2,FALSE))</f>
        <v>LED Upper Tiered</v>
      </c>
      <c r="Q295">
        <f>IF($L295=0,0,G295)</f>
        <v>1</v>
      </c>
      <c r="R295">
        <f>IF($L295=0,0,H295)</f>
        <v>1</v>
      </c>
      <c r="S295" s="1">
        <f>R295*L295</f>
        <v>145.41</v>
      </c>
      <c r="T295" s="1">
        <f>S295*(K295/100)</f>
        <v>47.779999999999902</v>
      </c>
      <c r="U295" t="str">
        <f t="shared" si="8"/>
        <v>Radio - WTOPLED Upper Tiered</v>
      </c>
      <c r="V295" t="str">
        <f t="shared" si="9"/>
        <v>04-15 Cincinnati Reds @ Washington NationalsRadio - WTOPLED Upper Tiered</v>
      </c>
      <c r="W295" t="str">
        <f>CONCATENATE(M295,O295)</f>
        <v>Regular SeasonRadio - WTOP</v>
      </c>
      <c r="X295" t="str">
        <f>CONCATENATE(M295,P295)</f>
        <v>Regular SeasonLED Upper Tiered</v>
      </c>
      <c r="Y295" t="str">
        <f>CONCATENATE(M295,O295,P295)</f>
        <v>Regular SeasonRadio - WTOPLED Upper Tiered</v>
      </c>
    </row>
    <row r="296" spans="1:25" x14ac:dyDescent="0.25">
      <c r="A296" s="3">
        <v>338663</v>
      </c>
      <c r="B296" t="s">
        <v>182</v>
      </c>
      <c r="C296" t="s">
        <v>80</v>
      </c>
      <c r="D296" t="s">
        <v>11</v>
      </c>
      <c r="E296" t="s">
        <v>1</v>
      </c>
      <c r="F296" s="5">
        <v>41014</v>
      </c>
      <c r="G296">
        <v>3</v>
      </c>
      <c r="H296">
        <v>31</v>
      </c>
      <c r="I296" s="1">
        <v>4507.71</v>
      </c>
      <c r="J296" s="1">
        <v>1149.57</v>
      </c>
      <c r="K296">
        <v>25.502306048969398</v>
      </c>
      <c r="L296" s="4">
        <f>VLOOKUP(N296,rates,VLOOKUP(CONCATENATE('[1]Exposure Report'!$B$11,'[1]Exposure Report'!$B$13),rate_lookup_table,4,FALSE),FALSE)</f>
        <v>145.41</v>
      </c>
      <c r="M296" t="s">
        <v>0</v>
      </c>
      <c r="N296" t="str">
        <f>IF(VLOOKUP(B296,title_rename,2,FALSE)=0,B296,VLOOKUP(B296,title_rename,2,FALSE))</f>
        <v>04-15 Cincinnati Reds @ Washington Nationals</v>
      </c>
      <c r="O296" s="3" t="str">
        <f>LEFT(IF(VLOOKUP(C296,brand_rename,2,FALSE)=0,C296,VLOOKUP(C296,brand_rename,2,FALSE)),LEN(IF(VLOOKUP(C296,brand_rename,2,FALSE)=0,C296,VLOOKUP(C296,brand_rename,2,FALSE)))-6)</f>
        <v>Retired Players Tribute</v>
      </c>
      <c r="P296" t="str">
        <f>IF(VLOOKUP(D296,location_rename,2,FALSE)=0,D296,VLOOKUP(D296,location_rename,2,FALSE))</f>
        <v>Static Outfield Wall</v>
      </c>
      <c r="Q296">
        <f>IF($L296=0,0,G296)</f>
        <v>3</v>
      </c>
      <c r="R296">
        <f>IF($L296=0,0,H296)</f>
        <v>31</v>
      </c>
      <c r="S296" s="1">
        <f>R296*L296</f>
        <v>4507.71</v>
      </c>
      <c r="T296" s="1">
        <f>S296*(K296/100)</f>
        <v>1149.5699999999983</v>
      </c>
      <c r="U296" t="str">
        <f t="shared" si="8"/>
        <v>Retired Players TributeStatic Outfield Wall</v>
      </c>
      <c r="V296" t="str">
        <f t="shared" si="9"/>
        <v>04-15 Cincinnati Reds @ Washington NationalsRetired Players TributeStatic Outfield Wall</v>
      </c>
      <c r="W296" t="str">
        <f>CONCATENATE(M296,O296)</f>
        <v>Regular SeasonRetired Players Tribute</v>
      </c>
      <c r="X296" t="str">
        <f>CONCATENATE(M296,P296)</f>
        <v>Regular SeasonStatic Outfield Wall</v>
      </c>
      <c r="Y296" t="str">
        <f>CONCATENATE(M296,O296,P296)</f>
        <v>Regular SeasonRetired Players TributeStatic Outfield Wall</v>
      </c>
    </row>
    <row r="297" spans="1:25" x14ac:dyDescent="0.25">
      <c r="A297" s="3">
        <v>338663</v>
      </c>
      <c r="B297" t="s">
        <v>182</v>
      </c>
      <c r="C297" t="s">
        <v>113</v>
      </c>
      <c r="D297" t="s">
        <v>2</v>
      </c>
      <c r="E297" t="s">
        <v>1</v>
      </c>
      <c r="F297" s="5">
        <v>41014</v>
      </c>
      <c r="G297">
        <v>18</v>
      </c>
      <c r="H297">
        <v>117</v>
      </c>
      <c r="I297" s="1">
        <v>17012.97</v>
      </c>
      <c r="J297" s="1">
        <v>4258.1899999999996</v>
      </c>
      <c r="K297">
        <v>25.029080754271501</v>
      </c>
      <c r="L297" s="4">
        <f>VLOOKUP(N297,rates,VLOOKUP(CONCATENATE('[1]Exposure Report'!$B$11,'[1]Exposure Report'!$B$13),rate_lookup_table,4,FALSE),FALSE)</f>
        <v>145.41</v>
      </c>
      <c r="M297" t="s">
        <v>0</v>
      </c>
      <c r="N297" t="str">
        <f>IF(VLOOKUP(B297,title_rename,2,FALSE)=0,B297,VLOOKUP(B297,title_rename,2,FALSE))</f>
        <v>04-15 Cincinnati Reds @ Washington Nationals</v>
      </c>
      <c r="O297" s="3" t="str">
        <f>LEFT(IF(VLOOKUP(C297,brand_rename,2,FALSE)=0,C297,VLOOKUP(C297,brand_rename,2,FALSE)),LEN(IF(VLOOKUP(C297,brand_rename,2,FALSE)=0,C297,VLOOKUP(C297,brand_rename,2,FALSE)))-6)</f>
        <v>Team Promotion - Capital City View Seats</v>
      </c>
      <c r="P297" t="str">
        <f>IF(VLOOKUP(D297,location_rename,2,FALSE)=0,D297,VLOOKUP(D297,location_rename,2,FALSE))</f>
        <v>Rotational Field Level Home Plate</v>
      </c>
      <c r="Q297">
        <f>IF($L297=0,0,G297)</f>
        <v>18</v>
      </c>
      <c r="R297">
        <f>IF($L297=0,0,H297)</f>
        <v>117</v>
      </c>
      <c r="S297" s="1">
        <f>R297*L297</f>
        <v>17012.97</v>
      </c>
      <c r="T297" s="1">
        <f>S297*(K297/100)</f>
        <v>4258.1899999999841</v>
      </c>
      <c r="U297" t="str">
        <f t="shared" si="8"/>
        <v>Team Promotion - Capital City View SeatsRotational Field Level Home Plate</v>
      </c>
      <c r="V297" t="str">
        <f t="shared" si="9"/>
        <v>04-15 Cincinnati Reds @ Washington NationalsTeam Promotion - Capital City View SeatsRotational Field Level Home Plate</v>
      </c>
      <c r="W297" t="str">
        <f>CONCATENATE(M297,O297)</f>
        <v>Regular SeasonTeam Promotion - Capital City View Seats</v>
      </c>
      <c r="X297" t="str">
        <f>CONCATENATE(M297,P297)</f>
        <v>Regular SeasonRotational Field Level Home Plate</v>
      </c>
      <c r="Y297" t="str">
        <f>CONCATENATE(M297,O297,P297)</f>
        <v>Regular SeasonTeam Promotion - Capital City View SeatsRotational Field Level Home Plate</v>
      </c>
    </row>
    <row r="298" spans="1:25" x14ac:dyDescent="0.25">
      <c r="A298" s="3">
        <v>338663</v>
      </c>
      <c r="B298" t="s">
        <v>182</v>
      </c>
      <c r="C298" t="s">
        <v>164</v>
      </c>
      <c r="D298" t="s">
        <v>2</v>
      </c>
      <c r="E298" t="s">
        <v>1</v>
      </c>
      <c r="F298" s="5">
        <v>41014</v>
      </c>
      <c r="G298">
        <v>16</v>
      </c>
      <c r="H298">
        <v>139</v>
      </c>
      <c r="I298" s="1">
        <v>20211.990000000002</v>
      </c>
      <c r="J298" s="1">
        <v>4827.83</v>
      </c>
      <c r="K298">
        <v>23.885970654052301</v>
      </c>
      <c r="L298" s="4">
        <f>VLOOKUP(N298,rates,VLOOKUP(CONCATENATE('[1]Exposure Report'!$B$11,'[1]Exposure Report'!$B$13),rate_lookup_table,4,FALSE),FALSE)</f>
        <v>145.41</v>
      </c>
      <c r="M298" t="s">
        <v>0</v>
      </c>
      <c r="N298" t="str">
        <f>IF(VLOOKUP(B298,title_rename,2,FALSE)=0,B298,VLOOKUP(B298,title_rename,2,FALSE))</f>
        <v>04-15 Cincinnati Reds @ Washington Nationals</v>
      </c>
      <c r="O298" s="3" t="str">
        <f>LEFT(IF(VLOOKUP(C298,brand_rename,2,FALSE)=0,C298,VLOOKUP(C298,brand_rename,2,FALSE)),LEN(IF(VLOOKUP(C298,brand_rename,2,FALSE)=0,C298,VLOOKUP(C298,brand_rename,2,FALSE)))-6)</f>
        <v>Team Promotion - Harris Teeter Family Fun Pack</v>
      </c>
      <c r="P298" t="str">
        <f>IF(VLOOKUP(D298,location_rename,2,FALSE)=0,D298,VLOOKUP(D298,location_rename,2,FALSE))</f>
        <v>Rotational Field Level Home Plate</v>
      </c>
      <c r="Q298">
        <f>IF($L298=0,0,G298)</f>
        <v>16</v>
      </c>
      <c r="R298">
        <f>IF($L298=0,0,H298)</f>
        <v>139</v>
      </c>
      <c r="S298" s="1">
        <f>R298*L298</f>
        <v>20211.989999999998</v>
      </c>
      <c r="T298" s="1">
        <f>S298*(K298/100)</f>
        <v>4827.8299999999854</v>
      </c>
      <c r="U298" t="str">
        <f t="shared" si="8"/>
        <v>Team Promotion - Harris Teeter Family Fun PackRotational Field Level Home Plate</v>
      </c>
      <c r="V298" t="str">
        <f t="shared" si="9"/>
        <v>04-15 Cincinnati Reds @ Washington NationalsTeam Promotion - Harris Teeter Family Fun PackRotational Field Level Home Plate</v>
      </c>
      <c r="W298" t="str">
        <f>CONCATENATE(M298,O298)</f>
        <v>Regular SeasonTeam Promotion - Harris Teeter Family Fun Pack</v>
      </c>
      <c r="X298" t="str">
        <f>CONCATENATE(M298,P298)</f>
        <v>Regular SeasonRotational Field Level Home Plate</v>
      </c>
      <c r="Y298" t="str">
        <f>CONCATENATE(M298,O298,P298)</f>
        <v>Regular SeasonTeam Promotion - Harris Teeter Family Fun PackRotational Field Level Home Plate</v>
      </c>
    </row>
    <row r="299" spans="1:25" x14ac:dyDescent="0.25">
      <c r="A299" s="3">
        <v>338663</v>
      </c>
      <c r="B299" t="s">
        <v>182</v>
      </c>
      <c r="C299" t="s">
        <v>27</v>
      </c>
      <c r="D299" t="s">
        <v>2</v>
      </c>
      <c r="E299" t="s">
        <v>1</v>
      </c>
      <c r="F299" s="5">
        <v>41014</v>
      </c>
      <c r="G299">
        <v>25</v>
      </c>
      <c r="H299">
        <v>194</v>
      </c>
      <c r="I299" s="1">
        <v>28209.54</v>
      </c>
      <c r="J299" s="1">
        <v>6774.07</v>
      </c>
      <c r="K299">
        <v>24.0134011401816</v>
      </c>
      <c r="L299" s="4">
        <f>VLOOKUP(N299,rates,VLOOKUP(CONCATENATE('[1]Exposure Report'!$B$11,'[1]Exposure Report'!$B$13),rate_lookup_table,4,FALSE),FALSE)</f>
        <v>145.41</v>
      </c>
      <c r="M299" t="s">
        <v>0</v>
      </c>
      <c r="N299" t="str">
        <f>IF(VLOOKUP(B299,title_rename,2,FALSE)=0,B299,VLOOKUP(B299,title_rename,2,FALSE))</f>
        <v>04-15 Cincinnati Reds @ Washington Nationals</v>
      </c>
      <c r="O299" s="3" t="str">
        <f>LEFT(IF(VLOOKUP(C299,brand_rename,2,FALSE)=0,C299,VLOOKUP(C299,brand_rename,2,FALSE)),LEN(IF(VLOOKUP(C299,brand_rename,2,FALSE)=0,C299,VLOOKUP(C299,brand_rename,2,FALSE)))-6)</f>
        <v>Team Website - Nationals.com</v>
      </c>
      <c r="P299" t="str">
        <f>IF(VLOOKUP(D299,location_rename,2,FALSE)=0,D299,VLOOKUP(D299,location_rename,2,FALSE))</f>
        <v>Rotational Field Level Home Plate</v>
      </c>
      <c r="Q299">
        <f>IF($L299=0,0,G299)</f>
        <v>25</v>
      </c>
      <c r="R299">
        <f>IF($L299=0,0,H299)</f>
        <v>194</v>
      </c>
      <c r="S299" s="1">
        <f>R299*L299</f>
        <v>28209.54</v>
      </c>
      <c r="T299" s="1">
        <f>S299*(K299/100)</f>
        <v>6774.0699999999852</v>
      </c>
      <c r="U299" t="str">
        <f t="shared" si="8"/>
        <v>Team Website - Nationals.comRotational Field Level Home Plate</v>
      </c>
      <c r="V299" t="str">
        <f t="shared" si="9"/>
        <v>04-15 Cincinnati Reds @ Washington NationalsTeam Website - Nationals.comRotational Field Level Home Plate</v>
      </c>
      <c r="W299" t="str">
        <f>CONCATENATE(M299,O299)</f>
        <v>Regular SeasonTeam Website - Nationals.com</v>
      </c>
      <c r="X299" t="str">
        <f>CONCATENATE(M299,P299)</f>
        <v>Regular SeasonRotational Field Level Home Plate</v>
      </c>
      <c r="Y299" t="str">
        <f>CONCATENATE(M299,O299,P299)</f>
        <v>Regular SeasonTeam Website - Nationals.comRotational Field Level Home Plate</v>
      </c>
    </row>
    <row r="300" spans="1:25" x14ac:dyDescent="0.25">
      <c r="A300" s="3">
        <v>338663</v>
      </c>
      <c r="B300" t="s">
        <v>182</v>
      </c>
      <c r="C300" t="s">
        <v>27</v>
      </c>
      <c r="D300" t="s">
        <v>28</v>
      </c>
      <c r="E300" t="s">
        <v>1</v>
      </c>
      <c r="F300" s="5">
        <v>41014</v>
      </c>
      <c r="G300">
        <v>27</v>
      </c>
      <c r="H300">
        <v>80</v>
      </c>
      <c r="I300" s="1">
        <v>11632.8</v>
      </c>
      <c r="J300" s="1">
        <v>2683.16</v>
      </c>
      <c r="K300">
        <v>23.065470050202801</v>
      </c>
      <c r="L300" s="4">
        <f>VLOOKUP(N300,rates,VLOOKUP(CONCATENATE('[1]Exposure Report'!$B$11,'[1]Exposure Report'!$B$13),rate_lookup_table,4,FALSE),FALSE)</f>
        <v>145.41</v>
      </c>
      <c r="M300" t="s">
        <v>0</v>
      </c>
      <c r="N300" t="str">
        <f>IF(VLOOKUP(B300,title_rename,2,FALSE)=0,B300,VLOOKUP(B300,title_rename,2,FALSE))</f>
        <v>04-15 Cincinnati Reds @ Washington Nationals</v>
      </c>
      <c r="O300" s="3" t="str">
        <f>LEFT(IF(VLOOKUP(C300,brand_rename,2,FALSE)=0,C300,VLOOKUP(C300,brand_rename,2,FALSE)),LEN(IF(VLOOKUP(C300,brand_rename,2,FALSE)=0,C300,VLOOKUP(C300,brand_rename,2,FALSE)))-6)</f>
        <v>Team Website - Nationals.com</v>
      </c>
      <c r="P300" t="str">
        <f>IF(VLOOKUP(D300,location_rename,2,FALSE)=0,D300,VLOOKUP(D300,location_rename,2,FALSE))</f>
        <v>Static Dugout Railing</v>
      </c>
      <c r="Q300">
        <f>IF($L300=0,0,G300)</f>
        <v>27</v>
      </c>
      <c r="R300">
        <f>IF($L300=0,0,H300)</f>
        <v>80</v>
      </c>
      <c r="S300" s="1">
        <f>R300*L300</f>
        <v>11632.8</v>
      </c>
      <c r="T300" s="1">
        <f>S300*(K300/100)</f>
        <v>2683.1599999999912</v>
      </c>
      <c r="U300" t="str">
        <f t="shared" si="8"/>
        <v>Team Website - Nationals.comStatic Dugout Railing</v>
      </c>
      <c r="V300" t="str">
        <f t="shared" si="9"/>
        <v>04-15 Cincinnati Reds @ Washington NationalsTeam Website - Nationals.comStatic Dugout Railing</v>
      </c>
      <c r="W300" t="str">
        <f>CONCATENATE(M300,O300)</f>
        <v>Regular SeasonTeam Website - Nationals.com</v>
      </c>
      <c r="X300" t="str">
        <f>CONCATENATE(M300,P300)</f>
        <v>Regular SeasonStatic Dugout Railing</v>
      </c>
      <c r="Y300" t="str">
        <f>CONCATENATE(M300,O300,P300)</f>
        <v>Regular SeasonTeam Website - Nationals.comStatic Dugout Railing</v>
      </c>
    </row>
    <row r="301" spans="1:25" x14ac:dyDescent="0.25">
      <c r="A301" s="3">
        <v>338663</v>
      </c>
      <c r="B301" t="s">
        <v>182</v>
      </c>
      <c r="C301" t="s">
        <v>27</v>
      </c>
      <c r="D301" t="s">
        <v>14</v>
      </c>
      <c r="E301" t="s">
        <v>1</v>
      </c>
      <c r="F301" s="5">
        <v>41014</v>
      </c>
      <c r="G301">
        <v>13</v>
      </c>
      <c r="H301">
        <v>45</v>
      </c>
      <c r="I301" s="1">
        <v>6543.45</v>
      </c>
      <c r="J301" s="1">
        <v>1236.92</v>
      </c>
      <c r="K301">
        <v>18.903177987147401</v>
      </c>
      <c r="L301" s="4">
        <f>VLOOKUP(N301,rates,VLOOKUP(CONCATENATE('[1]Exposure Report'!$B$11,'[1]Exposure Report'!$B$13),rate_lookup_table,4,FALSE),FALSE)</f>
        <v>145.41</v>
      </c>
      <c r="M301" t="s">
        <v>0</v>
      </c>
      <c r="N301" t="str">
        <f>IF(VLOOKUP(B301,title_rename,2,FALSE)=0,B301,VLOOKUP(B301,title_rename,2,FALSE))</f>
        <v>04-15 Cincinnati Reds @ Washington Nationals</v>
      </c>
      <c r="O301" s="3" t="str">
        <f>LEFT(IF(VLOOKUP(C301,brand_rename,2,FALSE)=0,C301,VLOOKUP(C301,brand_rename,2,FALSE)),LEN(IF(VLOOKUP(C301,brand_rename,2,FALSE)=0,C301,VLOOKUP(C301,brand_rename,2,FALSE)))-6)</f>
        <v>Team Website - Nationals.com</v>
      </c>
      <c r="P301" t="str">
        <f>IF(VLOOKUP(D301,location_rename,2,FALSE)=0,D301,VLOOKUP(D301,location_rename,2,FALSE))</f>
        <v>Static Dugout Roof</v>
      </c>
      <c r="Q301">
        <f>IF($L301=0,0,G301)</f>
        <v>13</v>
      </c>
      <c r="R301">
        <f>IF($L301=0,0,H301)</f>
        <v>45</v>
      </c>
      <c r="S301" s="1">
        <f>R301*L301</f>
        <v>6543.45</v>
      </c>
      <c r="T301" s="1">
        <f>S301*(K301/100)</f>
        <v>1236.9199999999967</v>
      </c>
      <c r="U301" t="str">
        <f t="shared" si="8"/>
        <v>Team Website - Nationals.comStatic Dugout Roof</v>
      </c>
      <c r="V301" t="str">
        <f t="shared" si="9"/>
        <v>04-15 Cincinnati Reds @ Washington NationalsTeam Website - Nationals.comStatic Dugout Roof</v>
      </c>
      <c r="W301" t="str">
        <f>CONCATENATE(M301,O301)</f>
        <v>Regular SeasonTeam Website - Nationals.com</v>
      </c>
      <c r="X301" t="str">
        <f>CONCATENATE(M301,P301)</f>
        <v>Regular SeasonStatic Dugout Roof</v>
      </c>
      <c r="Y301" t="str">
        <f>CONCATENATE(M301,O301,P301)</f>
        <v>Regular SeasonTeam Website - Nationals.comStatic Dugout Roof</v>
      </c>
    </row>
    <row r="302" spans="1:25" x14ac:dyDescent="0.25">
      <c r="A302" s="3">
        <v>338663</v>
      </c>
      <c r="B302" t="s">
        <v>182</v>
      </c>
      <c r="C302" t="s">
        <v>27</v>
      </c>
      <c r="D302" t="s">
        <v>9</v>
      </c>
      <c r="E302" t="s">
        <v>1</v>
      </c>
      <c r="F302" s="5">
        <v>41014</v>
      </c>
      <c r="G302">
        <v>6</v>
      </c>
      <c r="H302">
        <v>10</v>
      </c>
      <c r="I302" s="1">
        <v>1454.1</v>
      </c>
      <c r="J302" s="1">
        <v>285.08</v>
      </c>
      <c r="K302">
        <v>19.605254109070898</v>
      </c>
      <c r="L302" s="4">
        <f>VLOOKUP(N302,rates,VLOOKUP(CONCATENATE('[1]Exposure Report'!$B$11,'[1]Exposure Report'!$B$13),rate_lookup_table,4,FALSE),FALSE)</f>
        <v>145.41</v>
      </c>
      <c r="M302" t="s">
        <v>0</v>
      </c>
      <c r="N302" t="str">
        <f>IF(VLOOKUP(B302,title_rename,2,FALSE)=0,B302,VLOOKUP(B302,title_rename,2,FALSE))</f>
        <v>04-15 Cincinnati Reds @ Washington Nationals</v>
      </c>
      <c r="O302" s="3" t="str">
        <f>LEFT(IF(VLOOKUP(C302,brand_rename,2,FALSE)=0,C302,VLOOKUP(C302,brand_rename,2,FALSE)),LEN(IF(VLOOKUP(C302,brand_rename,2,FALSE)=0,C302,VLOOKUP(C302,brand_rename,2,FALSE)))-6)</f>
        <v>Team Website - Nationals.com</v>
      </c>
      <c r="P302" t="str">
        <f>IF(VLOOKUP(D302,location_rename,2,FALSE)=0,D302,VLOOKUP(D302,location_rename,2,FALSE))</f>
        <v>Static Upper Billboard</v>
      </c>
      <c r="Q302">
        <f>IF($L302=0,0,G302)</f>
        <v>6</v>
      </c>
      <c r="R302">
        <f>IF($L302=0,0,H302)</f>
        <v>10</v>
      </c>
      <c r="S302" s="1">
        <f>R302*L302</f>
        <v>1454.1</v>
      </c>
      <c r="T302" s="1">
        <f>S302*(K302/100)</f>
        <v>285.07999999999993</v>
      </c>
      <c r="U302" t="str">
        <f t="shared" si="8"/>
        <v>Team Website - Nationals.comStatic Upper Billboard</v>
      </c>
      <c r="V302" t="str">
        <f t="shared" si="9"/>
        <v>04-15 Cincinnati Reds @ Washington NationalsTeam Website - Nationals.comStatic Upper Billboard</v>
      </c>
      <c r="W302" t="str">
        <f>CONCATENATE(M302,O302)</f>
        <v>Regular SeasonTeam Website - Nationals.com</v>
      </c>
      <c r="X302" t="str">
        <f>CONCATENATE(M302,P302)</f>
        <v>Regular SeasonStatic Upper Billboard</v>
      </c>
      <c r="Y302" t="str">
        <f>CONCATENATE(M302,O302,P302)</f>
        <v>Regular SeasonTeam Website - Nationals.comStatic Upper Billboard</v>
      </c>
    </row>
    <row r="303" spans="1:25" x14ac:dyDescent="0.25">
      <c r="A303" s="3">
        <v>338663</v>
      </c>
      <c r="B303" t="s">
        <v>182</v>
      </c>
      <c r="C303" t="s">
        <v>26</v>
      </c>
      <c r="D303" t="s">
        <v>19</v>
      </c>
      <c r="E303" t="s">
        <v>1</v>
      </c>
      <c r="F303" s="5">
        <v>41014</v>
      </c>
      <c r="G303">
        <v>3</v>
      </c>
      <c r="H303">
        <v>8</v>
      </c>
      <c r="I303" s="1">
        <v>1163.28</v>
      </c>
      <c r="J303" s="1">
        <v>293.18</v>
      </c>
      <c r="K303">
        <v>25.202874630355499</v>
      </c>
      <c r="L303" s="4">
        <f>VLOOKUP(N303,rates,VLOOKUP(CONCATENATE('[1]Exposure Report'!$B$11,'[1]Exposure Report'!$B$13),rate_lookup_table,4,FALSE),FALSE)</f>
        <v>145.41</v>
      </c>
      <c r="M303" t="s">
        <v>0</v>
      </c>
      <c r="N303" t="str">
        <f>IF(VLOOKUP(B303,title_rename,2,FALSE)=0,B303,VLOOKUP(B303,title_rename,2,FALSE))</f>
        <v>04-15 Cincinnati Reds @ Washington Nationals</v>
      </c>
      <c r="O303" s="3" t="str">
        <f>LEFT(IF(VLOOKUP(C303,brand_rename,2,FALSE)=0,C303,VLOOKUP(C303,brand_rename,2,FALSE)),LEN(IF(VLOOKUP(C303,brand_rename,2,FALSE)=0,C303,VLOOKUP(C303,brand_rename,2,FALSE)))-6)</f>
        <v>Toyota</v>
      </c>
      <c r="P303" t="str">
        <f>IF(VLOOKUP(D303,location_rename,2,FALSE)=0,D303,VLOOKUP(D303,location_rename,2,FALSE))</f>
        <v>LED Outfield Wall</v>
      </c>
      <c r="Q303">
        <f>IF($L303=0,0,G303)</f>
        <v>3</v>
      </c>
      <c r="R303">
        <f>IF($L303=0,0,H303)</f>
        <v>8</v>
      </c>
      <c r="S303" s="1">
        <f>R303*L303</f>
        <v>1163.28</v>
      </c>
      <c r="T303" s="1">
        <f>S303*(K303/100)</f>
        <v>293.17999999999944</v>
      </c>
      <c r="U303" t="str">
        <f t="shared" si="8"/>
        <v>ToyotaLED Outfield Wall</v>
      </c>
      <c r="V303" t="str">
        <f t="shared" si="9"/>
        <v>04-15 Cincinnati Reds @ Washington NationalsToyotaLED Outfield Wall</v>
      </c>
      <c r="W303" t="str">
        <f>CONCATENATE(M303,O303)</f>
        <v>Regular SeasonToyota</v>
      </c>
      <c r="X303" t="str">
        <f>CONCATENATE(M303,P303)</f>
        <v>Regular SeasonLED Outfield Wall</v>
      </c>
      <c r="Y303" t="str">
        <f>CONCATENATE(M303,O303,P303)</f>
        <v>Regular SeasonToyotaLED Outfield Wall</v>
      </c>
    </row>
    <row r="304" spans="1:25" x14ac:dyDescent="0.25">
      <c r="A304" s="3">
        <v>338663</v>
      </c>
      <c r="B304" t="s">
        <v>182</v>
      </c>
      <c r="C304" t="s">
        <v>25</v>
      </c>
      <c r="D304" t="s">
        <v>45</v>
      </c>
      <c r="E304" t="s">
        <v>1</v>
      </c>
      <c r="F304" s="5">
        <v>41014</v>
      </c>
      <c r="G304">
        <v>10</v>
      </c>
      <c r="H304">
        <v>25</v>
      </c>
      <c r="I304" s="1">
        <v>3635.25</v>
      </c>
      <c r="J304" s="1">
        <v>759.55</v>
      </c>
      <c r="K304">
        <v>20.894023794787099</v>
      </c>
      <c r="L304" s="4">
        <f>VLOOKUP(N304,rates,VLOOKUP(CONCATENATE('[1]Exposure Report'!$B$11,'[1]Exposure Report'!$B$13),rate_lookup_table,4,FALSE),FALSE)</f>
        <v>145.41</v>
      </c>
      <c r="M304" t="s">
        <v>0</v>
      </c>
      <c r="N304" t="str">
        <f>IF(VLOOKUP(B304,title_rename,2,FALSE)=0,B304,VLOOKUP(B304,title_rename,2,FALSE))</f>
        <v>04-15 Cincinnati Reds @ Washington Nationals</v>
      </c>
      <c r="O304" s="3" t="str">
        <f>LEFT(IF(VLOOKUP(C304,brand_rename,2,FALSE)=0,C304,VLOOKUP(C304,brand_rename,2,FALSE)),LEN(IF(VLOOKUP(C304,brand_rename,2,FALSE)=0,C304,VLOOKUP(C304,brand_rename,2,FALSE)))-6)</f>
        <v>TV Station - MLB Network</v>
      </c>
      <c r="P304" t="str">
        <f>IF(VLOOKUP(D304,location_rename,2,FALSE)=0,D304,VLOOKUP(D304,location_rename,2,FALSE))</f>
        <v>Static Field Level Foul Ball Line</v>
      </c>
      <c r="Q304">
        <f>IF($L304=0,0,G304)</f>
        <v>10</v>
      </c>
      <c r="R304">
        <f>IF($L304=0,0,H304)</f>
        <v>25</v>
      </c>
      <c r="S304" s="1">
        <f>R304*L304</f>
        <v>3635.25</v>
      </c>
      <c r="T304" s="1">
        <f>S304*(K304/100)</f>
        <v>759.54999999999802</v>
      </c>
      <c r="U304" t="str">
        <f t="shared" si="8"/>
        <v>TV Station - MLB NetworkStatic Field Level Foul Ball Line</v>
      </c>
      <c r="V304" t="str">
        <f t="shared" si="9"/>
        <v>04-15 Cincinnati Reds @ Washington NationalsTV Station - MLB NetworkStatic Field Level Foul Ball Line</v>
      </c>
      <c r="W304" t="str">
        <f>CONCATENATE(M304,O304)</f>
        <v>Regular SeasonTV Station - MLB Network</v>
      </c>
      <c r="X304" t="str">
        <f>CONCATENATE(M304,P304)</f>
        <v>Regular SeasonStatic Field Level Foul Ball Line</v>
      </c>
      <c r="Y304" t="str">
        <f>CONCATENATE(M304,O304,P304)</f>
        <v>Regular SeasonTV Station - MLB NetworkStatic Field Level Foul Ball Line</v>
      </c>
    </row>
    <row r="305" spans="1:25" x14ac:dyDescent="0.25">
      <c r="A305" s="3">
        <v>338663</v>
      </c>
      <c r="B305" t="s">
        <v>182</v>
      </c>
      <c r="C305" t="s">
        <v>24</v>
      </c>
      <c r="D305" t="s">
        <v>11</v>
      </c>
      <c r="E305" t="s">
        <v>1</v>
      </c>
      <c r="F305" s="5">
        <v>41014</v>
      </c>
      <c r="G305">
        <v>2</v>
      </c>
      <c r="H305">
        <v>4</v>
      </c>
      <c r="I305" s="1">
        <v>581.64</v>
      </c>
      <c r="J305" s="1">
        <v>99.69</v>
      </c>
      <c r="K305">
        <v>17.1394677119867</v>
      </c>
      <c r="L305" s="4">
        <f>VLOOKUP(N305,rates,VLOOKUP(CONCATENATE('[1]Exposure Report'!$B$11,'[1]Exposure Report'!$B$13),rate_lookup_table,4,FALSE),FALSE)</f>
        <v>145.41</v>
      </c>
      <c r="M305" t="s">
        <v>0</v>
      </c>
      <c r="N305" t="str">
        <f>IF(VLOOKUP(B305,title_rename,2,FALSE)=0,B305,VLOOKUP(B305,title_rename,2,FALSE))</f>
        <v>04-15 Cincinnati Reds @ Washington Nationals</v>
      </c>
      <c r="O305" s="3" t="str">
        <f>LEFT(IF(VLOOKUP(C305,brand_rename,2,FALSE)=0,C305,VLOOKUP(C305,brand_rename,2,FALSE)),LEN(IF(VLOOKUP(C305,brand_rename,2,FALSE)=0,C305,VLOOKUP(C305,brand_rename,2,FALSE)))-6)</f>
        <v>Twisted Tea</v>
      </c>
      <c r="P305" t="str">
        <f>IF(VLOOKUP(D305,location_rename,2,FALSE)=0,D305,VLOOKUP(D305,location_rename,2,FALSE))</f>
        <v>Static Outfield Wall</v>
      </c>
      <c r="Q305">
        <f>IF($L305=0,0,G305)</f>
        <v>2</v>
      </c>
      <c r="R305">
        <f>IF($L305=0,0,H305)</f>
        <v>4</v>
      </c>
      <c r="S305" s="1">
        <f>R305*L305</f>
        <v>581.64</v>
      </c>
      <c r="T305" s="1">
        <f>S305*(K305/100)</f>
        <v>99.689999999999444</v>
      </c>
      <c r="U305" t="str">
        <f t="shared" si="8"/>
        <v>Twisted TeaStatic Outfield Wall</v>
      </c>
      <c r="V305" t="str">
        <f t="shared" si="9"/>
        <v>04-15 Cincinnati Reds @ Washington NationalsTwisted TeaStatic Outfield Wall</v>
      </c>
      <c r="W305" t="str">
        <f>CONCATENATE(M305,O305)</f>
        <v>Regular SeasonTwisted Tea</v>
      </c>
      <c r="X305" t="str">
        <f>CONCATENATE(M305,P305)</f>
        <v>Regular SeasonStatic Outfield Wall</v>
      </c>
      <c r="Y305" t="str">
        <f>CONCATENATE(M305,O305,P305)</f>
        <v>Regular SeasonTwisted TeaStatic Outfield Wall</v>
      </c>
    </row>
    <row r="306" spans="1:25" x14ac:dyDescent="0.25">
      <c r="A306" s="3">
        <v>338663</v>
      </c>
      <c r="B306" t="s">
        <v>182</v>
      </c>
      <c r="C306" t="s">
        <v>21</v>
      </c>
      <c r="D306" t="s">
        <v>17</v>
      </c>
      <c r="E306" t="s">
        <v>1</v>
      </c>
      <c r="F306" s="5">
        <v>41014</v>
      </c>
      <c r="G306">
        <v>5</v>
      </c>
      <c r="H306">
        <v>13</v>
      </c>
      <c r="I306" s="1">
        <v>1890.33</v>
      </c>
      <c r="J306" s="1">
        <v>538.45000000000005</v>
      </c>
      <c r="K306">
        <v>28.484444514978801</v>
      </c>
      <c r="L306" s="4">
        <f>VLOOKUP(N306,rates,VLOOKUP(CONCATENATE('[1]Exposure Report'!$B$11,'[1]Exposure Report'!$B$13),rate_lookup_table,4,FALSE),FALSE)</f>
        <v>145.41</v>
      </c>
      <c r="M306" t="s">
        <v>0</v>
      </c>
      <c r="N306" t="str">
        <f>IF(VLOOKUP(B306,title_rename,2,FALSE)=0,B306,VLOOKUP(B306,title_rename,2,FALSE))</f>
        <v>04-15 Cincinnati Reds @ Washington Nationals</v>
      </c>
      <c r="O306" s="3" t="str">
        <f>LEFT(IF(VLOOKUP(C306,brand_rename,2,FALSE)=0,C306,VLOOKUP(C306,brand_rename,2,FALSE)),LEN(IF(VLOOKUP(C306,brand_rename,2,FALSE)=0,C306,VLOOKUP(C306,brand_rename,2,FALSE)))-6)</f>
        <v>United Airlines</v>
      </c>
      <c r="P306" t="str">
        <f>IF(VLOOKUP(D306,location_rename,2,FALSE)=0,D306,VLOOKUP(D306,location_rename,2,FALSE))</f>
        <v>LED Upper Tiered</v>
      </c>
      <c r="Q306">
        <f>IF($L306=0,0,G306)</f>
        <v>5</v>
      </c>
      <c r="R306">
        <f>IF($L306=0,0,H306)</f>
        <v>13</v>
      </c>
      <c r="S306" s="1">
        <f>R306*L306</f>
        <v>1890.33</v>
      </c>
      <c r="T306" s="1">
        <f>S306*(K306/100)</f>
        <v>538.44999999999879</v>
      </c>
      <c r="U306" t="str">
        <f t="shared" si="8"/>
        <v>United AirlinesLED Upper Tiered</v>
      </c>
      <c r="V306" t="str">
        <f t="shared" si="9"/>
        <v>04-15 Cincinnati Reds @ Washington NationalsUnited AirlinesLED Upper Tiered</v>
      </c>
      <c r="W306" t="str">
        <f>CONCATENATE(M306,O306)</f>
        <v>Regular SeasonUnited Airlines</v>
      </c>
      <c r="X306" t="str">
        <f>CONCATENATE(M306,P306)</f>
        <v>Regular SeasonLED Upper Tiered</v>
      </c>
      <c r="Y306" t="str">
        <f>CONCATENATE(M306,O306,P306)</f>
        <v>Regular SeasonUnited AirlinesLED Upper Tiered</v>
      </c>
    </row>
    <row r="307" spans="1:25" x14ac:dyDescent="0.25">
      <c r="A307" s="3">
        <v>338663</v>
      </c>
      <c r="B307" t="s">
        <v>182</v>
      </c>
      <c r="C307" t="s">
        <v>21</v>
      </c>
      <c r="D307" t="s">
        <v>2</v>
      </c>
      <c r="E307" t="s">
        <v>1</v>
      </c>
      <c r="F307" s="5">
        <v>41014</v>
      </c>
      <c r="G307">
        <v>34</v>
      </c>
      <c r="H307">
        <v>291</v>
      </c>
      <c r="I307" s="1">
        <v>42314.31</v>
      </c>
      <c r="J307" s="1">
        <v>10177.19</v>
      </c>
      <c r="K307">
        <v>24.0514142851437</v>
      </c>
      <c r="L307" s="4">
        <f>VLOOKUP(N307,rates,VLOOKUP(CONCATENATE('[1]Exposure Report'!$B$11,'[1]Exposure Report'!$B$13),rate_lookup_table,4,FALSE),FALSE)</f>
        <v>145.41</v>
      </c>
      <c r="M307" t="s">
        <v>0</v>
      </c>
      <c r="N307" t="str">
        <f>IF(VLOOKUP(B307,title_rename,2,FALSE)=0,B307,VLOOKUP(B307,title_rename,2,FALSE))</f>
        <v>04-15 Cincinnati Reds @ Washington Nationals</v>
      </c>
      <c r="O307" s="3" t="str">
        <f>LEFT(IF(VLOOKUP(C307,brand_rename,2,FALSE)=0,C307,VLOOKUP(C307,brand_rename,2,FALSE)),LEN(IF(VLOOKUP(C307,brand_rename,2,FALSE)=0,C307,VLOOKUP(C307,brand_rename,2,FALSE)))-6)</f>
        <v>United Airlines</v>
      </c>
      <c r="P307" t="str">
        <f>IF(VLOOKUP(D307,location_rename,2,FALSE)=0,D307,VLOOKUP(D307,location_rename,2,FALSE))</f>
        <v>Rotational Field Level Home Plate</v>
      </c>
      <c r="Q307">
        <f>IF($L307=0,0,G307)</f>
        <v>34</v>
      </c>
      <c r="R307">
        <f>IF($L307=0,0,H307)</f>
        <v>291</v>
      </c>
      <c r="S307" s="1">
        <f>R307*L307</f>
        <v>42314.31</v>
      </c>
      <c r="T307" s="1">
        <f>S307*(K307/100)</f>
        <v>10177.189999999988</v>
      </c>
      <c r="U307" t="str">
        <f t="shared" si="8"/>
        <v>United AirlinesRotational Field Level Home Plate</v>
      </c>
      <c r="V307" t="str">
        <f t="shared" si="9"/>
        <v>04-15 Cincinnati Reds @ Washington NationalsUnited AirlinesRotational Field Level Home Plate</v>
      </c>
      <c r="W307" t="str">
        <f>CONCATENATE(M307,O307)</f>
        <v>Regular SeasonUnited Airlines</v>
      </c>
      <c r="X307" t="str">
        <f>CONCATENATE(M307,P307)</f>
        <v>Regular SeasonRotational Field Level Home Plate</v>
      </c>
      <c r="Y307" t="str">
        <f>CONCATENATE(M307,O307,P307)</f>
        <v>Regular SeasonUnited AirlinesRotational Field Level Home Plate</v>
      </c>
    </row>
    <row r="308" spans="1:25" x14ac:dyDescent="0.25">
      <c r="A308" s="3">
        <v>338663</v>
      </c>
      <c r="B308" t="s">
        <v>182</v>
      </c>
      <c r="C308" t="s">
        <v>21</v>
      </c>
      <c r="D308" t="s">
        <v>11</v>
      </c>
      <c r="E308" t="s">
        <v>1</v>
      </c>
      <c r="F308" s="5">
        <v>41014</v>
      </c>
      <c r="G308">
        <v>17</v>
      </c>
      <c r="H308">
        <v>29</v>
      </c>
      <c r="I308" s="1">
        <v>4216.8900000000003</v>
      </c>
      <c r="J308" s="1">
        <v>765.45</v>
      </c>
      <c r="K308">
        <v>18.152003016441</v>
      </c>
      <c r="L308" s="4">
        <f>VLOOKUP(N308,rates,VLOOKUP(CONCATENATE('[1]Exposure Report'!$B$11,'[1]Exposure Report'!$B$13),rate_lookup_table,4,FALSE),FALSE)</f>
        <v>145.41</v>
      </c>
      <c r="M308" t="s">
        <v>0</v>
      </c>
      <c r="N308" t="str">
        <f>IF(VLOOKUP(B308,title_rename,2,FALSE)=0,B308,VLOOKUP(B308,title_rename,2,FALSE))</f>
        <v>04-15 Cincinnati Reds @ Washington Nationals</v>
      </c>
      <c r="O308" s="3" t="str">
        <f>LEFT(IF(VLOOKUP(C308,brand_rename,2,FALSE)=0,C308,VLOOKUP(C308,brand_rename,2,FALSE)),LEN(IF(VLOOKUP(C308,brand_rename,2,FALSE)=0,C308,VLOOKUP(C308,brand_rename,2,FALSE)))-6)</f>
        <v>United Airlines</v>
      </c>
      <c r="P308" t="str">
        <f>IF(VLOOKUP(D308,location_rename,2,FALSE)=0,D308,VLOOKUP(D308,location_rename,2,FALSE))</f>
        <v>Static Outfield Wall</v>
      </c>
      <c r="Q308">
        <f>IF($L308=0,0,G308)</f>
        <v>17</v>
      </c>
      <c r="R308">
        <f>IF($L308=0,0,H308)</f>
        <v>29</v>
      </c>
      <c r="S308" s="1">
        <f>R308*L308</f>
        <v>4216.8900000000003</v>
      </c>
      <c r="T308" s="1">
        <f>S308*(K308/100)</f>
        <v>765.44999999999902</v>
      </c>
      <c r="U308" t="str">
        <f t="shared" si="8"/>
        <v>United AirlinesStatic Outfield Wall</v>
      </c>
      <c r="V308" t="str">
        <f t="shared" si="9"/>
        <v>04-15 Cincinnati Reds @ Washington NationalsUnited AirlinesStatic Outfield Wall</v>
      </c>
      <c r="W308" t="str">
        <f>CONCATENATE(M308,O308)</f>
        <v>Regular SeasonUnited Airlines</v>
      </c>
      <c r="X308" t="str">
        <f>CONCATENATE(M308,P308)</f>
        <v>Regular SeasonStatic Outfield Wall</v>
      </c>
      <c r="Y308" t="str">
        <f>CONCATENATE(M308,O308,P308)</f>
        <v>Regular SeasonUnited AirlinesStatic Outfield Wall</v>
      </c>
    </row>
    <row r="309" spans="1:25" x14ac:dyDescent="0.25">
      <c r="A309" s="3">
        <v>338663</v>
      </c>
      <c r="B309" t="s">
        <v>182</v>
      </c>
      <c r="C309" t="s">
        <v>20</v>
      </c>
      <c r="D309" t="s">
        <v>11</v>
      </c>
      <c r="E309" t="s">
        <v>1</v>
      </c>
      <c r="F309" s="5">
        <v>41014</v>
      </c>
      <c r="G309">
        <v>78</v>
      </c>
      <c r="H309">
        <v>328</v>
      </c>
      <c r="I309" s="1">
        <v>47694.48</v>
      </c>
      <c r="J309" s="1">
        <v>6971.96</v>
      </c>
      <c r="K309">
        <v>14.617959981951699</v>
      </c>
      <c r="L309" s="4">
        <f>VLOOKUP(N309,rates,VLOOKUP(CONCATENATE('[1]Exposure Report'!$B$11,'[1]Exposure Report'!$B$13),rate_lookup_table,4,FALSE),FALSE)</f>
        <v>145.41</v>
      </c>
      <c r="M309" t="s">
        <v>0</v>
      </c>
      <c r="N309" t="str">
        <f>IF(VLOOKUP(B309,title_rename,2,FALSE)=0,B309,VLOOKUP(B309,title_rename,2,FALSE))</f>
        <v>04-15 Cincinnati Reds @ Washington Nationals</v>
      </c>
      <c r="O309" s="3" t="str">
        <f>LEFT(IF(VLOOKUP(C309,brand_rename,2,FALSE)=0,C309,VLOOKUP(C309,brand_rename,2,FALSE)),LEN(IF(VLOOKUP(C309,brand_rename,2,FALSE)=0,C309,VLOOKUP(C309,brand_rename,2,FALSE)))-6)</f>
        <v>W.B. Mason</v>
      </c>
      <c r="P309" t="str">
        <f>IF(VLOOKUP(D309,location_rename,2,FALSE)=0,D309,VLOOKUP(D309,location_rename,2,FALSE))</f>
        <v>Static Outfield Wall</v>
      </c>
      <c r="Q309">
        <f>IF($L309=0,0,G309)</f>
        <v>78</v>
      </c>
      <c r="R309">
        <f>IF($L309=0,0,H309)</f>
        <v>328</v>
      </c>
      <c r="S309" s="1">
        <f>R309*L309</f>
        <v>47694.479999999996</v>
      </c>
      <c r="T309" s="1">
        <f>S309*(K309/100)</f>
        <v>6971.9599999999564</v>
      </c>
      <c r="U309" t="str">
        <f t="shared" si="8"/>
        <v>W.B. MasonStatic Outfield Wall</v>
      </c>
      <c r="V309" t="str">
        <f t="shared" si="9"/>
        <v>04-15 Cincinnati Reds @ Washington NationalsW.B. MasonStatic Outfield Wall</v>
      </c>
      <c r="W309" t="str">
        <f>CONCATENATE(M309,O309)</f>
        <v>Regular SeasonW.B. Mason</v>
      </c>
      <c r="X309" t="str">
        <f>CONCATENATE(M309,P309)</f>
        <v>Regular SeasonStatic Outfield Wall</v>
      </c>
      <c r="Y309" t="str">
        <f>CONCATENATE(M309,O309,P309)</f>
        <v>Regular SeasonW.B. MasonStatic Outfield Wall</v>
      </c>
    </row>
    <row r="310" spans="1:25" x14ac:dyDescent="0.25">
      <c r="A310" s="3">
        <v>338663</v>
      </c>
      <c r="B310" t="s">
        <v>182</v>
      </c>
      <c r="C310" t="s">
        <v>8</v>
      </c>
      <c r="D310" t="s">
        <v>34</v>
      </c>
      <c r="E310" t="s">
        <v>1</v>
      </c>
      <c r="F310" s="5">
        <v>41014</v>
      </c>
      <c r="G310">
        <v>2</v>
      </c>
      <c r="H310">
        <v>11</v>
      </c>
      <c r="I310" s="1">
        <v>1599.51</v>
      </c>
      <c r="J310" s="1">
        <v>296.07</v>
      </c>
      <c r="K310">
        <v>18.510043700883301</v>
      </c>
      <c r="L310" s="4">
        <f>VLOOKUP(N310,rates,VLOOKUP(CONCATENATE('[1]Exposure Report'!$B$11,'[1]Exposure Report'!$B$13),rate_lookup_table,4,FALSE),FALSE)</f>
        <v>145.41</v>
      </c>
      <c r="M310" t="s">
        <v>0</v>
      </c>
      <c r="N310" t="str">
        <f>IF(VLOOKUP(B310,title_rename,2,FALSE)=0,B310,VLOOKUP(B310,title_rename,2,FALSE))</f>
        <v>04-15 Cincinnati Reds @ Washington Nationals</v>
      </c>
      <c r="O310" s="3" t="str">
        <f>LEFT(IF(VLOOKUP(C310,brand_rename,2,FALSE)=0,C310,VLOOKUP(C310,brand_rename,2,FALSE)),LEN(IF(VLOOKUP(C310,brand_rename,2,FALSE)=0,C310,VLOOKUP(C310,brand_rename,2,FALSE)))-6)</f>
        <v>Washington National Logo</v>
      </c>
      <c r="P310" t="str">
        <f>IF(VLOOKUP(D310,location_rename,2,FALSE)=0,D310,VLOOKUP(D310,location_rename,2,FALSE))</f>
        <v>General Merchandise</v>
      </c>
      <c r="Q310">
        <f>IF($L310=0,0,G310)</f>
        <v>2</v>
      </c>
      <c r="R310">
        <f>IF($L310=0,0,H310)</f>
        <v>11</v>
      </c>
      <c r="S310" s="1">
        <f>R310*L310</f>
        <v>1599.51</v>
      </c>
      <c r="T310" s="1">
        <f>S310*(K310/100)</f>
        <v>296.06999999999852</v>
      </c>
      <c r="U310" t="str">
        <f t="shared" si="8"/>
        <v>Washington National LogoGeneral Merchandise</v>
      </c>
      <c r="V310" t="str">
        <f t="shared" si="9"/>
        <v>04-15 Cincinnati Reds @ Washington NationalsWashington National LogoGeneral Merchandise</v>
      </c>
      <c r="W310" t="str">
        <f>CONCATENATE(M310,O310)</f>
        <v>Regular SeasonWashington National Logo</v>
      </c>
      <c r="X310" t="str">
        <f>CONCATENATE(M310,P310)</f>
        <v>Regular SeasonGeneral Merchandise</v>
      </c>
      <c r="Y310" t="str">
        <f>CONCATENATE(M310,O310,P310)</f>
        <v>Regular SeasonWashington National LogoGeneral Merchandise</v>
      </c>
    </row>
    <row r="311" spans="1:25" x14ac:dyDescent="0.25">
      <c r="A311" s="3">
        <v>338663</v>
      </c>
      <c r="B311" t="s">
        <v>182</v>
      </c>
      <c r="C311" t="s">
        <v>8</v>
      </c>
      <c r="D311" t="s">
        <v>19</v>
      </c>
      <c r="E311" t="s">
        <v>1</v>
      </c>
      <c r="F311" s="5">
        <v>41014</v>
      </c>
      <c r="G311">
        <v>11</v>
      </c>
      <c r="H311">
        <v>36</v>
      </c>
      <c r="I311" s="1">
        <v>5234.76</v>
      </c>
      <c r="J311" s="1">
        <v>1126.17</v>
      </c>
      <c r="K311">
        <v>21.5133072003301</v>
      </c>
      <c r="L311" s="4">
        <f>VLOOKUP(N311,rates,VLOOKUP(CONCATENATE('[1]Exposure Report'!$B$11,'[1]Exposure Report'!$B$13),rate_lookup_table,4,FALSE),FALSE)</f>
        <v>145.41</v>
      </c>
      <c r="M311" t="s">
        <v>0</v>
      </c>
      <c r="N311" t="str">
        <f>IF(VLOOKUP(B311,title_rename,2,FALSE)=0,B311,VLOOKUP(B311,title_rename,2,FALSE))</f>
        <v>04-15 Cincinnati Reds @ Washington Nationals</v>
      </c>
      <c r="O311" s="3" t="str">
        <f>LEFT(IF(VLOOKUP(C311,brand_rename,2,FALSE)=0,C311,VLOOKUP(C311,brand_rename,2,FALSE)),LEN(IF(VLOOKUP(C311,brand_rename,2,FALSE)=0,C311,VLOOKUP(C311,brand_rename,2,FALSE)))-6)</f>
        <v>Washington National Logo</v>
      </c>
      <c r="P311" t="str">
        <f>IF(VLOOKUP(D311,location_rename,2,FALSE)=0,D311,VLOOKUP(D311,location_rename,2,FALSE))</f>
        <v>LED Outfield Wall</v>
      </c>
      <c r="Q311">
        <f>IF($L311=0,0,G311)</f>
        <v>11</v>
      </c>
      <c r="R311">
        <f>IF($L311=0,0,H311)</f>
        <v>36</v>
      </c>
      <c r="S311" s="1">
        <f>R311*L311</f>
        <v>5234.76</v>
      </c>
      <c r="T311" s="1">
        <f>S311*(K311/100)</f>
        <v>1126.17</v>
      </c>
      <c r="U311" t="str">
        <f t="shared" si="8"/>
        <v>Washington National LogoLED Outfield Wall</v>
      </c>
      <c r="V311" t="str">
        <f t="shared" si="9"/>
        <v>04-15 Cincinnati Reds @ Washington NationalsWashington National LogoLED Outfield Wall</v>
      </c>
      <c r="W311" t="str">
        <f>CONCATENATE(M311,O311)</f>
        <v>Regular SeasonWashington National Logo</v>
      </c>
      <c r="X311" t="str">
        <f>CONCATENATE(M311,P311)</f>
        <v>Regular SeasonLED Outfield Wall</v>
      </c>
      <c r="Y311" t="str">
        <f>CONCATENATE(M311,O311,P311)</f>
        <v>Regular SeasonWashington National LogoLED Outfield Wall</v>
      </c>
    </row>
    <row r="312" spans="1:25" x14ac:dyDescent="0.25">
      <c r="A312" s="3">
        <v>338663</v>
      </c>
      <c r="B312" t="s">
        <v>182</v>
      </c>
      <c r="C312" t="s">
        <v>8</v>
      </c>
      <c r="D312" t="s">
        <v>136</v>
      </c>
      <c r="E312" t="s">
        <v>1</v>
      </c>
      <c r="F312" s="5">
        <v>41014</v>
      </c>
      <c r="G312">
        <v>2</v>
      </c>
      <c r="H312">
        <v>12</v>
      </c>
      <c r="I312" s="1">
        <v>1744.92</v>
      </c>
      <c r="J312" s="1">
        <v>273.24</v>
      </c>
      <c r="K312">
        <v>15.6591706210026</v>
      </c>
      <c r="L312" s="4">
        <f>VLOOKUP(N312,rates,VLOOKUP(CONCATENATE('[1]Exposure Report'!$B$11,'[1]Exposure Report'!$B$13),rate_lookup_table,4,FALSE),FALSE)</f>
        <v>145.41</v>
      </c>
      <c r="M312" t="s">
        <v>0</v>
      </c>
      <c r="N312" t="str">
        <f>IF(VLOOKUP(B312,title_rename,2,FALSE)=0,B312,VLOOKUP(B312,title_rename,2,FALSE))</f>
        <v>04-15 Cincinnati Reds @ Washington Nationals</v>
      </c>
      <c r="O312" s="3" t="str">
        <f>LEFT(IF(VLOOKUP(C312,brand_rename,2,FALSE)=0,C312,VLOOKUP(C312,brand_rename,2,FALSE)),LEN(IF(VLOOKUP(C312,brand_rename,2,FALSE)=0,C312,VLOOKUP(C312,brand_rename,2,FALSE)))-6)</f>
        <v>Washington National Logo</v>
      </c>
      <c r="P312" t="str">
        <f>IF(VLOOKUP(D312,location_rename,2,FALSE)=0,D312,VLOOKUP(D312,location_rename,2,FALSE))</f>
        <v>LED Outside Billboard</v>
      </c>
      <c r="Q312">
        <f>IF($L312=0,0,G312)</f>
        <v>2</v>
      </c>
      <c r="R312">
        <f>IF($L312=0,0,H312)</f>
        <v>12</v>
      </c>
      <c r="S312" s="1">
        <f>R312*L312</f>
        <v>1744.92</v>
      </c>
      <c r="T312" s="1">
        <f>S312*(K312/100)</f>
        <v>273.23999999999859</v>
      </c>
      <c r="U312" t="str">
        <f t="shared" si="8"/>
        <v>Washington National LogoLED Outside Billboard</v>
      </c>
      <c r="V312" t="str">
        <f t="shared" si="9"/>
        <v>04-15 Cincinnati Reds @ Washington NationalsWashington National LogoLED Outside Billboard</v>
      </c>
      <c r="W312" t="str">
        <f>CONCATENATE(M312,O312)</f>
        <v>Regular SeasonWashington National Logo</v>
      </c>
      <c r="X312" t="str">
        <f>CONCATENATE(M312,P312)</f>
        <v>Regular SeasonLED Outside Billboard</v>
      </c>
      <c r="Y312" t="str">
        <f>CONCATENATE(M312,O312,P312)</f>
        <v>Regular SeasonWashington National LogoLED Outside Billboard</v>
      </c>
    </row>
    <row r="313" spans="1:25" x14ac:dyDescent="0.25">
      <c r="A313" s="3">
        <v>338663</v>
      </c>
      <c r="B313" t="s">
        <v>182</v>
      </c>
      <c r="C313" t="s">
        <v>8</v>
      </c>
      <c r="D313" t="s">
        <v>18</v>
      </c>
      <c r="E313" t="s">
        <v>1</v>
      </c>
      <c r="F313" s="5">
        <v>41014</v>
      </c>
      <c r="G313">
        <v>4</v>
      </c>
      <c r="H313">
        <v>5</v>
      </c>
      <c r="I313" s="1">
        <v>727.05</v>
      </c>
      <c r="J313" s="1">
        <v>128.35</v>
      </c>
      <c r="K313">
        <v>17.6535313939894</v>
      </c>
      <c r="L313" s="4">
        <f>VLOOKUP(N313,rates,VLOOKUP(CONCATENATE('[1]Exposure Report'!$B$11,'[1]Exposure Report'!$B$13),rate_lookup_table,4,FALSE),FALSE)</f>
        <v>145.41</v>
      </c>
      <c r="M313" t="s">
        <v>0</v>
      </c>
      <c r="N313" t="str">
        <f>IF(VLOOKUP(B313,title_rename,2,FALSE)=0,B313,VLOOKUP(B313,title_rename,2,FALSE))</f>
        <v>04-15 Cincinnati Reds @ Washington Nationals</v>
      </c>
      <c r="O313" s="3" t="str">
        <f>LEFT(IF(VLOOKUP(C313,brand_rename,2,FALSE)=0,C313,VLOOKUP(C313,brand_rename,2,FALSE)),LEN(IF(VLOOKUP(C313,brand_rename,2,FALSE)=0,C313,VLOOKUP(C313,brand_rename,2,FALSE)))-6)</f>
        <v>Washington National Logo</v>
      </c>
      <c r="P313" t="str">
        <f>IF(VLOOKUP(D313,location_rename,2,FALSE)=0,D313,VLOOKUP(D313,location_rename,2,FALSE))</f>
        <v>LED Upper Billboard</v>
      </c>
      <c r="Q313">
        <f>IF($L313=0,0,G313)</f>
        <v>4</v>
      </c>
      <c r="R313">
        <f>IF($L313=0,0,H313)</f>
        <v>5</v>
      </c>
      <c r="S313" s="1">
        <f>R313*L313</f>
        <v>727.05</v>
      </c>
      <c r="T313" s="1">
        <f>S313*(K313/100)</f>
        <v>128.34999999999991</v>
      </c>
      <c r="U313" t="str">
        <f t="shared" si="8"/>
        <v>Washington National LogoLED Upper Billboard</v>
      </c>
      <c r="V313" t="str">
        <f t="shared" si="9"/>
        <v>04-15 Cincinnati Reds @ Washington NationalsWashington National LogoLED Upper Billboard</v>
      </c>
      <c r="W313" t="str">
        <f>CONCATENATE(M313,O313)</f>
        <v>Regular SeasonWashington National Logo</v>
      </c>
      <c r="X313" t="str">
        <f>CONCATENATE(M313,P313)</f>
        <v>Regular SeasonLED Upper Billboard</v>
      </c>
      <c r="Y313" t="str">
        <f>CONCATENATE(M313,O313,P313)</f>
        <v>Regular SeasonWashington National LogoLED Upper Billboard</v>
      </c>
    </row>
    <row r="314" spans="1:25" x14ac:dyDescent="0.25">
      <c r="A314" s="3">
        <v>338663</v>
      </c>
      <c r="B314" t="s">
        <v>182</v>
      </c>
      <c r="C314" t="s">
        <v>8</v>
      </c>
      <c r="D314" t="s">
        <v>17</v>
      </c>
      <c r="E314" t="s">
        <v>1</v>
      </c>
      <c r="F314" s="5">
        <v>41014</v>
      </c>
      <c r="G314">
        <v>9</v>
      </c>
      <c r="H314">
        <v>32</v>
      </c>
      <c r="I314" s="1">
        <v>4653.12</v>
      </c>
      <c r="J314" s="1">
        <v>1067.1099999999999</v>
      </c>
      <c r="K314">
        <v>22.933214703252801</v>
      </c>
      <c r="L314" s="4">
        <f>VLOOKUP(N314,rates,VLOOKUP(CONCATENATE('[1]Exposure Report'!$B$11,'[1]Exposure Report'!$B$13),rate_lookup_table,4,FALSE),FALSE)</f>
        <v>145.41</v>
      </c>
      <c r="M314" t="s">
        <v>0</v>
      </c>
      <c r="N314" t="str">
        <f>IF(VLOOKUP(B314,title_rename,2,FALSE)=0,B314,VLOOKUP(B314,title_rename,2,FALSE))</f>
        <v>04-15 Cincinnati Reds @ Washington Nationals</v>
      </c>
      <c r="O314" s="3" t="str">
        <f>LEFT(IF(VLOOKUP(C314,brand_rename,2,FALSE)=0,C314,VLOOKUP(C314,brand_rename,2,FALSE)),LEN(IF(VLOOKUP(C314,brand_rename,2,FALSE)=0,C314,VLOOKUP(C314,brand_rename,2,FALSE)))-6)</f>
        <v>Washington National Logo</v>
      </c>
      <c r="P314" t="str">
        <f>IF(VLOOKUP(D314,location_rename,2,FALSE)=0,D314,VLOOKUP(D314,location_rename,2,FALSE))</f>
        <v>LED Upper Tiered</v>
      </c>
      <c r="Q314">
        <f>IF($L314=0,0,G314)</f>
        <v>9</v>
      </c>
      <c r="R314">
        <f>IF($L314=0,0,H314)</f>
        <v>32</v>
      </c>
      <c r="S314" s="1">
        <f>R314*L314</f>
        <v>4653.12</v>
      </c>
      <c r="T314" s="1">
        <f>S314*(K314/100)</f>
        <v>1067.1099999999967</v>
      </c>
      <c r="U314" t="str">
        <f t="shared" si="8"/>
        <v>Washington National LogoLED Upper Tiered</v>
      </c>
      <c r="V314" t="str">
        <f t="shared" si="9"/>
        <v>04-15 Cincinnati Reds @ Washington NationalsWashington National LogoLED Upper Tiered</v>
      </c>
      <c r="W314" t="str">
        <f>CONCATENATE(M314,O314)</f>
        <v>Regular SeasonWashington National Logo</v>
      </c>
      <c r="X314" t="str">
        <f>CONCATENATE(M314,P314)</f>
        <v>Regular SeasonLED Upper Tiered</v>
      </c>
      <c r="Y314" t="str">
        <f>CONCATENATE(M314,O314,P314)</f>
        <v>Regular SeasonWashington National LogoLED Upper Tiered</v>
      </c>
    </row>
    <row r="315" spans="1:25" x14ac:dyDescent="0.25">
      <c r="A315" s="3">
        <v>338663</v>
      </c>
      <c r="B315" t="s">
        <v>182</v>
      </c>
      <c r="C315" t="s">
        <v>8</v>
      </c>
      <c r="D315" t="s">
        <v>16</v>
      </c>
      <c r="E315" t="s">
        <v>1</v>
      </c>
      <c r="F315" s="5">
        <v>41014</v>
      </c>
      <c r="G315">
        <v>363</v>
      </c>
      <c r="H315">
        <v>2402</v>
      </c>
      <c r="I315" s="1">
        <v>349274.82</v>
      </c>
      <c r="J315" s="1">
        <v>61181.55</v>
      </c>
      <c r="K315">
        <v>17.516736534285499</v>
      </c>
      <c r="L315" s="4">
        <f>VLOOKUP(N315,rates,VLOOKUP(CONCATENATE('[1]Exposure Report'!$B$11,'[1]Exposure Report'!$B$13),rate_lookup_table,4,FALSE),FALSE)</f>
        <v>145.41</v>
      </c>
      <c r="M315" t="s">
        <v>0</v>
      </c>
      <c r="N315" t="str">
        <f>IF(VLOOKUP(B315,title_rename,2,FALSE)=0,B315,VLOOKUP(B315,title_rename,2,FALSE))</f>
        <v>04-15 Cincinnati Reds @ Washington Nationals</v>
      </c>
      <c r="O315" s="3" t="str">
        <f>LEFT(IF(VLOOKUP(C315,brand_rename,2,FALSE)=0,C315,VLOOKUP(C315,brand_rename,2,FALSE)),LEN(IF(VLOOKUP(C315,brand_rename,2,FALSE)=0,C315,VLOOKUP(C315,brand_rename,2,FALSE)))-6)</f>
        <v>Washington National Logo</v>
      </c>
      <c r="P315" t="str">
        <f>IF(VLOOKUP(D315,location_rename,2,FALSE)=0,D315,VLOOKUP(D315,location_rename,2,FALSE))</f>
        <v>On Surface Branding</v>
      </c>
      <c r="Q315">
        <f>IF($L315=0,0,G315)</f>
        <v>363</v>
      </c>
      <c r="R315">
        <f>IF($L315=0,0,H315)</f>
        <v>2402</v>
      </c>
      <c r="S315" s="1">
        <f>R315*L315</f>
        <v>349274.82</v>
      </c>
      <c r="T315" s="1">
        <f>S315*(K315/100)</f>
        <v>61181.549999999916</v>
      </c>
      <c r="U315" t="str">
        <f t="shared" si="8"/>
        <v>Washington National LogoOn Surface Branding</v>
      </c>
      <c r="V315" t="str">
        <f t="shared" si="9"/>
        <v>04-15 Cincinnati Reds @ Washington NationalsWashington National LogoOn Surface Branding</v>
      </c>
      <c r="W315" t="str">
        <f>CONCATENATE(M315,O315)</f>
        <v>Regular SeasonWashington National Logo</v>
      </c>
      <c r="X315" t="str">
        <f>CONCATENATE(M315,P315)</f>
        <v>Regular SeasonOn Surface Branding</v>
      </c>
      <c r="Y315" t="str">
        <f>CONCATENATE(M315,O315,P315)</f>
        <v>Regular SeasonWashington National LogoOn Surface Branding</v>
      </c>
    </row>
    <row r="316" spans="1:25" x14ac:dyDescent="0.25">
      <c r="A316" s="3">
        <v>338663</v>
      </c>
      <c r="B316" t="s">
        <v>182</v>
      </c>
      <c r="C316" t="s">
        <v>8</v>
      </c>
      <c r="D316" t="s">
        <v>2</v>
      </c>
      <c r="E316" t="s">
        <v>1</v>
      </c>
      <c r="F316" s="5">
        <v>41014</v>
      </c>
      <c r="G316">
        <v>2</v>
      </c>
      <c r="H316">
        <v>3</v>
      </c>
      <c r="I316" s="1">
        <v>436.23</v>
      </c>
      <c r="J316" s="1">
        <v>90.85</v>
      </c>
      <c r="K316">
        <v>20.8261696811315</v>
      </c>
      <c r="L316" s="4">
        <f>VLOOKUP(N316,rates,VLOOKUP(CONCATENATE('[1]Exposure Report'!$B$11,'[1]Exposure Report'!$B$13),rate_lookup_table,4,FALSE),FALSE)</f>
        <v>145.41</v>
      </c>
      <c r="M316" t="s">
        <v>0</v>
      </c>
      <c r="N316" t="str">
        <f>IF(VLOOKUP(B316,title_rename,2,FALSE)=0,B316,VLOOKUP(B316,title_rename,2,FALSE))</f>
        <v>04-15 Cincinnati Reds @ Washington Nationals</v>
      </c>
      <c r="O316" s="3" t="str">
        <f>LEFT(IF(VLOOKUP(C316,brand_rename,2,FALSE)=0,C316,VLOOKUP(C316,brand_rename,2,FALSE)),LEN(IF(VLOOKUP(C316,brand_rename,2,FALSE)=0,C316,VLOOKUP(C316,brand_rename,2,FALSE)))-6)</f>
        <v>Washington National Logo</v>
      </c>
      <c r="P316" t="str">
        <f>IF(VLOOKUP(D316,location_rename,2,FALSE)=0,D316,VLOOKUP(D316,location_rename,2,FALSE))</f>
        <v>Rotational Field Level Home Plate</v>
      </c>
      <c r="Q316">
        <f>IF($L316=0,0,G316)</f>
        <v>2</v>
      </c>
      <c r="R316">
        <f>IF($L316=0,0,H316)</f>
        <v>3</v>
      </c>
      <c r="S316" s="1">
        <f>R316*L316</f>
        <v>436.23</v>
      </c>
      <c r="T316" s="1">
        <f>S316*(K316/100)</f>
        <v>90.849999999999952</v>
      </c>
      <c r="U316" t="str">
        <f t="shared" si="8"/>
        <v>Washington National LogoRotational Field Level Home Plate</v>
      </c>
      <c r="V316" t="str">
        <f t="shared" si="9"/>
        <v>04-15 Cincinnati Reds @ Washington NationalsWashington National LogoRotational Field Level Home Plate</v>
      </c>
      <c r="W316" t="str">
        <f>CONCATENATE(M316,O316)</f>
        <v>Regular SeasonWashington National Logo</v>
      </c>
      <c r="X316" t="str">
        <f>CONCATENATE(M316,P316)</f>
        <v>Regular SeasonRotational Field Level Home Plate</v>
      </c>
      <c r="Y316" t="str">
        <f>CONCATENATE(M316,O316,P316)</f>
        <v>Regular SeasonWashington National LogoRotational Field Level Home Plate</v>
      </c>
    </row>
    <row r="317" spans="1:25" x14ac:dyDescent="0.25">
      <c r="A317" s="3">
        <v>338663</v>
      </c>
      <c r="B317" t="s">
        <v>182</v>
      </c>
      <c r="C317" t="s">
        <v>8</v>
      </c>
      <c r="D317" t="s">
        <v>15</v>
      </c>
      <c r="E317" t="s">
        <v>1</v>
      </c>
      <c r="F317" s="5">
        <v>41014</v>
      </c>
      <c r="G317">
        <v>18</v>
      </c>
      <c r="H317">
        <v>86</v>
      </c>
      <c r="I317" s="1">
        <v>12505.26</v>
      </c>
      <c r="J317" s="1">
        <v>1462.75</v>
      </c>
      <c r="K317">
        <v>11.6970778696324</v>
      </c>
      <c r="L317" s="4">
        <f>VLOOKUP(N317,rates,VLOOKUP(CONCATENATE('[1]Exposure Report'!$B$11,'[1]Exposure Report'!$B$13),rate_lookup_table,4,FALSE),FALSE)</f>
        <v>145.41</v>
      </c>
      <c r="M317" t="s">
        <v>0</v>
      </c>
      <c r="N317" t="str">
        <f>IF(VLOOKUP(B317,title_rename,2,FALSE)=0,B317,VLOOKUP(B317,title_rename,2,FALSE))</f>
        <v>04-15 Cincinnati Reds @ Washington Nationals</v>
      </c>
      <c r="O317" s="3" t="str">
        <f>LEFT(IF(VLOOKUP(C317,brand_rename,2,FALSE)=0,C317,VLOOKUP(C317,brand_rename,2,FALSE)),LEN(IF(VLOOKUP(C317,brand_rename,2,FALSE)=0,C317,VLOOKUP(C317,brand_rename,2,FALSE)))-6)</f>
        <v>Washington National Logo</v>
      </c>
      <c r="P317" t="str">
        <f>IF(VLOOKUP(D317,location_rename,2,FALSE)=0,D317,VLOOKUP(D317,location_rename,2,FALSE))</f>
        <v>Special Structure Signage</v>
      </c>
      <c r="Q317">
        <f>IF($L317=0,0,G317)</f>
        <v>18</v>
      </c>
      <c r="R317">
        <f>IF($L317=0,0,H317)</f>
        <v>86</v>
      </c>
      <c r="S317" s="1">
        <f>R317*L317</f>
        <v>12505.26</v>
      </c>
      <c r="T317" s="1">
        <f>S317*(K317/100)</f>
        <v>1462.7499999999927</v>
      </c>
      <c r="U317" t="str">
        <f t="shared" si="8"/>
        <v>Washington National LogoSpecial Structure Signage</v>
      </c>
      <c r="V317" t="str">
        <f t="shared" si="9"/>
        <v>04-15 Cincinnati Reds @ Washington NationalsWashington National LogoSpecial Structure Signage</v>
      </c>
      <c r="W317" t="str">
        <f>CONCATENATE(M317,O317)</f>
        <v>Regular SeasonWashington National Logo</v>
      </c>
      <c r="X317" t="str">
        <f>CONCATENATE(M317,P317)</f>
        <v>Regular SeasonSpecial Structure Signage</v>
      </c>
      <c r="Y317" t="str">
        <f>CONCATENATE(M317,O317,P317)</f>
        <v>Regular SeasonWashington National LogoSpecial Structure Signage</v>
      </c>
    </row>
    <row r="318" spans="1:25" x14ac:dyDescent="0.25">
      <c r="A318" s="3">
        <v>338663</v>
      </c>
      <c r="B318" t="s">
        <v>182</v>
      </c>
      <c r="C318" t="s">
        <v>8</v>
      </c>
      <c r="D318" t="s">
        <v>14</v>
      </c>
      <c r="E318" t="s">
        <v>1</v>
      </c>
      <c r="F318" s="5">
        <v>41014</v>
      </c>
      <c r="G318">
        <v>11</v>
      </c>
      <c r="H318">
        <v>43</v>
      </c>
      <c r="I318" s="1">
        <v>6252.63</v>
      </c>
      <c r="J318" s="1">
        <v>786.67</v>
      </c>
      <c r="K318">
        <v>12.5814257360502</v>
      </c>
      <c r="L318" s="4">
        <f>VLOOKUP(N318,rates,VLOOKUP(CONCATENATE('[1]Exposure Report'!$B$11,'[1]Exposure Report'!$B$13),rate_lookup_table,4,FALSE),FALSE)</f>
        <v>145.41</v>
      </c>
      <c r="M318" t="s">
        <v>0</v>
      </c>
      <c r="N318" t="str">
        <f>IF(VLOOKUP(B318,title_rename,2,FALSE)=0,B318,VLOOKUP(B318,title_rename,2,FALSE))</f>
        <v>04-15 Cincinnati Reds @ Washington Nationals</v>
      </c>
      <c r="O318" s="3" t="str">
        <f>LEFT(IF(VLOOKUP(C318,brand_rename,2,FALSE)=0,C318,VLOOKUP(C318,brand_rename,2,FALSE)),LEN(IF(VLOOKUP(C318,brand_rename,2,FALSE)=0,C318,VLOOKUP(C318,brand_rename,2,FALSE)))-6)</f>
        <v>Washington National Logo</v>
      </c>
      <c r="P318" t="str">
        <f>IF(VLOOKUP(D318,location_rename,2,FALSE)=0,D318,VLOOKUP(D318,location_rename,2,FALSE))</f>
        <v>Static Dugout Roof</v>
      </c>
      <c r="Q318">
        <f>IF($L318=0,0,G318)</f>
        <v>11</v>
      </c>
      <c r="R318">
        <f>IF($L318=0,0,H318)</f>
        <v>43</v>
      </c>
      <c r="S318" s="1">
        <f>R318*L318</f>
        <v>6252.63</v>
      </c>
      <c r="T318" s="1">
        <f>S318*(K318/100)</f>
        <v>786.66999999999564</v>
      </c>
      <c r="U318" t="str">
        <f t="shared" si="8"/>
        <v>Washington National LogoStatic Dugout Roof</v>
      </c>
      <c r="V318" t="str">
        <f t="shared" si="9"/>
        <v>04-15 Cincinnati Reds @ Washington NationalsWashington National LogoStatic Dugout Roof</v>
      </c>
      <c r="W318" t="str">
        <f>CONCATENATE(M318,O318)</f>
        <v>Regular SeasonWashington National Logo</v>
      </c>
      <c r="X318" t="str">
        <f>CONCATENATE(M318,P318)</f>
        <v>Regular SeasonStatic Dugout Roof</v>
      </c>
      <c r="Y318" t="str">
        <f>CONCATENATE(M318,O318,P318)</f>
        <v>Regular SeasonWashington National LogoStatic Dugout Roof</v>
      </c>
    </row>
    <row r="319" spans="1:25" x14ac:dyDescent="0.25">
      <c r="A319" s="3">
        <v>338663</v>
      </c>
      <c r="B319" t="s">
        <v>182</v>
      </c>
      <c r="C319" t="s">
        <v>8</v>
      </c>
      <c r="D319" t="s">
        <v>13</v>
      </c>
      <c r="E319" t="s">
        <v>1</v>
      </c>
      <c r="F319" s="5">
        <v>41014</v>
      </c>
      <c r="G319">
        <v>16</v>
      </c>
      <c r="H319">
        <v>33</v>
      </c>
      <c r="I319" s="1">
        <v>4798.53</v>
      </c>
      <c r="J319" s="1">
        <v>1116.68</v>
      </c>
      <c r="K319">
        <v>23.271293500301098</v>
      </c>
      <c r="L319" s="4">
        <f>VLOOKUP(N319,rates,VLOOKUP(CONCATENATE('[1]Exposure Report'!$B$11,'[1]Exposure Report'!$B$13),rate_lookup_table,4,FALSE),FALSE)</f>
        <v>145.41</v>
      </c>
      <c r="M319" t="s">
        <v>0</v>
      </c>
      <c r="N319" t="str">
        <f>IF(VLOOKUP(B319,title_rename,2,FALSE)=0,B319,VLOOKUP(B319,title_rename,2,FALSE))</f>
        <v>04-15 Cincinnati Reds @ Washington Nationals</v>
      </c>
      <c r="O319" s="3" t="str">
        <f>LEFT(IF(VLOOKUP(C319,brand_rename,2,FALSE)=0,C319,VLOOKUP(C319,brand_rename,2,FALSE)),LEN(IF(VLOOKUP(C319,brand_rename,2,FALSE)=0,C319,VLOOKUP(C319,brand_rename,2,FALSE)))-6)</f>
        <v>Washington National Logo</v>
      </c>
      <c r="P319" t="str">
        <f>IF(VLOOKUP(D319,location_rename,2,FALSE)=0,D319,VLOOKUP(D319,location_rename,2,FALSE))</f>
        <v>Static Dugout Wall</v>
      </c>
      <c r="Q319">
        <f>IF($L319=0,0,G319)</f>
        <v>16</v>
      </c>
      <c r="R319">
        <f>IF($L319=0,0,H319)</f>
        <v>33</v>
      </c>
      <c r="S319" s="1">
        <f>R319*L319</f>
        <v>4798.53</v>
      </c>
      <c r="T319" s="1">
        <f>S319*(K319/100)</f>
        <v>1116.6799999999982</v>
      </c>
      <c r="U319" t="str">
        <f t="shared" si="8"/>
        <v>Washington National LogoStatic Dugout Wall</v>
      </c>
      <c r="V319" t="str">
        <f t="shared" si="9"/>
        <v>04-15 Cincinnati Reds @ Washington NationalsWashington National LogoStatic Dugout Wall</v>
      </c>
      <c r="W319" t="str">
        <f>CONCATENATE(M319,O319)</f>
        <v>Regular SeasonWashington National Logo</v>
      </c>
      <c r="X319" t="str">
        <f>CONCATENATE(M319,P319)</f>
        <v>Regular SeasonStatic Dugout Wall</v>
      </c>
      <c r="Y319" t="str">
        <f>CONCATENATE(M319,O319,P319)</f>
        <v>Regular SeasonWashington National LogoStatic Dugout Wall</v>
      </c>
    </row>
    <row r="320" spans="1:25" x14ac:dyDescent="0.25">
      <c r="A320" s="3">
        <v>338663</v>
      </c>
      <c r="B320" t="s">
        <v>182</v>
      </c>
      <c r="C320" t="s">
        <v>8</v>
      </c>
      <c r="D320" t="s">
        <v>12</v>
      </c>
      <c r="E320" t="s">
        <v>1</v>
      </c>
      <c r="F320" s="5">
        <v>41014</v>
      </c>
      <c r="G320">
        <v>275</v>
      </c>
      <c r="H320">
        <v>899</v>
      </c>
      <c r="I320" s="1">
        <v>130723.59</v>
      </c>
      <c r="J320" s="1">
        <v>29434.85</v>
      </c>
      <c r="K320">
        <v>22.5168617232742</v>
      </c>
      <c r="L320" s="4">
        <f>VLOOKUP(N320,rates,VLOOKUP(CONCATENATE('[1]Exposure Report'!$B$11,'[1]Exposure Report'!$B$13),rate_lookup_table,4,FALSE),FALSE)</f>
        <v>145.41</v>
      </c>
      <c r="M320" t="s">
        <v>0</v>
      </c>
      <c r="N320" t="str">
        <f>IF(VLOOKUP(B320,title_rename,2,FALSE)=0,B320,VLOOKUP(B320,title_rename,2,FALSE))</f>
        <v>04-15 Cincinnati Reds @ Washington Nationals</v>
      </c>
      <c r="O320" s="3" t="str">
        <f>LEFT(IF(VLOOKUP(C320,brand_rename,2,FALSE)=0,C320,VLOOKUP(C320,brand_rename,2,FALSE)),LEN(IF(VLOOKUP(C320,brand_rename,2,FALSE)=0,C320,VLOOKUP(C320,brand_rename,2,FALSE)))-6)</f>
        <v>Washington National Logo</v>
      </c>
      <c r="P320" t="str">
        <f>IF(VLOOKUP(D320,location_rename,2,FALSE)=0,D320,VLOOKUP(D320,location_rename,2,FALSE))</f>
        <v>Static Field Level Home Plate</v>
      </c>
      <c r="Q320">
        <f>IF($L320=0,0,G320)</f>
        <v>275</v>
      </c>
      <c r="R320">
        <f>IF($L320=0,0,H320)</f>
        <v>899</v>
      </c>
      <c r="S320" s="1">
        <f>R320*L320</f>
        <v>130723.59</v>
      </c>
      <c r="T320" s="1">
        <f>S320*(K320/100)</f>
        <v>29434.8499999999</v>
      </c>
      <c r="U320" t="str">
        <f t="shared" si="8"/>
        <v>Washington National LogoStatic Field Level Home Plate</v>
      </c>
      <c r="V320" t="str">
        <f t="shared" si="9"/>
        <v>04-15 Cincinnati Reds @ Washington NationalsWashington National LogoStatic Field Level Home Plate</v>
      </c>
      <c r="W320" t="str">
        <f>CONCATENATE(M320,O320)</f>
        <v>Regular SeasonWashington National Logo</v>
      </c>
      <c r="X320" t="str">
        <f>CONCATENATE(M320,P320)</f>
        <v>Regular SeasonStatic Field Level Home Plate</v>
      </c>
      <c r="Y320" t="str">
        <f>CONCATENATE(M320,O320,P320)</f>
        <v>Regular SeasonWashington National LogoStatic Field Level Home Plate</v>
      </c>
    </row>
    <row r="321" spans="1:25" x14ac:dyDescent="0.25">
      <c r="A321" s="3">
        <v>338663</v>
      </c>
      <c r="B321" t="s">
        <v>182</v>
      </c>
      <c r="C321" t="s">
        <v>8</v>
      </c>
      <c r="D321" t="s">
        <v>11</v>
      </c>
      <c r="E321" t="s">
        <v>1</v>
      </c>
      <c r="F321" s="5">
        <v>41014</v>
      </c>
      <c r="G321">
        <v>69</v>
      </c>
      <c r="H321">
        <v>368</v>
      </c>
      <c r="I321" s="1">
        <v>53510.879999999997</v>
      </c>
      <c r="J321" s="1">
        <v>6683.25</v>
      </c>
      <c r="K321">
        <v>12.4895161507342</v>
      </c>
      <c r="L321" s="4">
        <f>VLOOKUP(N321,rates,VLOOKUP(CONCATENATE('[1]Exposure Report'!$B$11,'[1]Exposure Report'!$B$13),rate_lookup_table,4,FALSE),FALSE)</f>
        <v>145.41</v>
      </c>
      <c r="M321" t="s">
        <v>0</v>
      </c>
      <c r="N321" t="str">
        <f>IF(VLOOKUP(B321,title_rename,2,FALSE)=0,B321,VLOOKUP(B321,title_rename,2,FALSE))</f>
        <v>04-15 Cincinnati Reds @ Washington Nationals</v>
      </c>
      <c r="O321" s="3" t="str">
        <f>LEFT(IF(VLOOKUP(C321,brand_rename,2,FALSE)=0,C321,VLOOKUP(C321,brand_rename,2,FALSE)),LEN(IF(VLOOKUP(C321,brand_rename,2,FALSE)=0,C321,VLOOKUP(C321,brand_rename,2,FALSE)))-6)</f>
        <v>Washington National Logo</v>
      </c>
      <c r="P321" t="str">
        <f>IF(VLOOKUP(D321,location_rename,2,FALSE)=0,D321,VLOOKUP(D321,location_rename,2,FALSE))</f>
        <v>Static Outfield Wall</v>
      </c>
      <c r="Q321">
        <f>IF($L321=0,0,G321)</f>
        <v>69</v>
      </c>
      <c r="R321">
        <f>IF($L321=0,0,H321)</f>
        <v>368</v>
      </c>
      <c r="S321" s="1">
        <f>R321*L321</f>
        <v>53510.879999999997</v>
      </c>
      <c r="T321" s="1">
        <f>S321*(K321/100)</f>
        <v>6683.2499999999973</v>
      </c>
      <c r="U321" t="str">
        <f t="shared" si="8"/>
        <v>Washington National LogoStatic Outfield Wall</v>
      </c>
      <c r="V321" t="str">
        <f t="shared" si="9"/>
        <v>04-15 Cincinnati Reds @ Washington NationalsWashington National LogoStatic Outfield Wall</v>
      </c>
      <c r="W321" t="str">
        <f>CONCATENATE(M321,O321)</f>
        <v>Regular SeasonWashington National Logo</v>
      </c>
      <c r="X321" t="str">
        <f>CONCATENATE(M321,P321)</f>
        <v>Regular SeasonStatic Outfield Wall</v>
      </c>
      <c r="Y321" t="str">
        <f>CONCATENATE(M321,O321,P321)</f>
        <v>Regular SeasonWashington National LogoStatic Outfield Wall</v>
      </c>
    </row>
    <row r="322" spans="1:25" x14ac:dyDescent="0.25">
      <c r="A322" s="3">
        <v>338663</v>
      </c>
      <c r="B322" t="s">
        <v>182</v>
      </c>
      <c r="C322" t="s">
        <v>8</v>
      </c>
      <c r="D322" t="s">
        <v>9</v>
      </c>
      <c r="E322" t="s">
        <v>1</v>
      </c>
      <c r="F322" s="5">
        <v>41014</v>
      </c>
      <c r="G322">
        <v>33</v>
      </c>
      <c r="H322">
        <v>207</v>
      </c>
      <c r="I322" s="1">
        <v>30099.87</v>
      </c>
      <c r="J322" s="1">
        <v>3984.09</v>
      </c>
      <c r="K322">
        <v>13.2362365684635</v>
      </c>
      <c r="L322" s="4">
        <f>VLOOKUP(N322,rates,VLOOKUP(CONCATENATE('[1]Exposure Report'!$B$11,'[1]Exposure Report'!$B$13),rate_lookup_table,4,FALSE),FALSE)</f>
        <v>145.41</v>
      </c>
      <c r="M322" t="s">
        <v>0</v>
      </c>
      <c r="N322" t="str">
        <f>IF(VLOOKUP(B322,title_rename,2,FALSE)=0,B322,VLOOKUP(B322,title_rename,2,FALSE))</f>
        <v>04-15 Cincinnati Reds @ Washington Nationals</v>
      </c>
      <c r="O322" s="3" t="str">
        <f>LEFT(IF(VLOOKUP(C322,brand_rename,2,FALSE)=0,C322,VLOOKUP(C322,brand_rename,2,FALSE)),LEN(IF(VLOOKUP(C322,brand_rename,2,FALSE)=0,C322,VLOOKUP(C322,brand_rename,2,FALSE)))-6)</f>
        <v>Washington National Logo</v>
      </c>
      <c r="P322" t="str">
        <f>IF(VLOOKUP(D322,location_rename,2,FALSE)=0,D322,VLOOKUP(D322,location_rename,2,FALSE))</f>
        <v>Static Upper Billboard</v>
      </c>
      <c r="Q322">
        <f>IF($L322=0,0,G322)</f>
        <v>33</v>
      </c>
      <c r="R322">
        <f>IF($L322=0,0,H322)</f>
        <v>207</v>
      </c>
      <c r="S322" s="1">
        <f>R322*L322</f>
        <v>30099.87</v>
      </c>
      <c r="T322" s="1">
        <f>S322*(K322/100)</f>
        <v>3984.0899999999742</v>
      </c>
      <c r="U322" t="str">
        <f t="shared" ref="U322:U385" si="10">CONCATENATE(O322,P322)</f>
        <v>Washington National LogoStatic Upper Billboard</v>
      </c>
      <c r="V322" t="str">
        <f t="shared" ref="V322:V385" si="11">CONCATENATE(N322,U322)</f>
        <v>04-15 Cincinnati Reds @ Washington NationalsWashington National LogoStatic Upper Billboard</v>
      </c>
      <c r="W322" t="str">
        <f>CONCATENATE(M322,O322)</f>
        <v>Regular SeasonWashington National Logo</v>
      </c>
      <c r="X322" t="str">
        <f>CONCATENATE(M322,P322)</f>
        <v>Regular SeasonStatic Upper Billboard</v>
      </c>
      <c r="Y322" t="str">
        <f>CONCATENATE(M322,O322,P322)</f>
        <v>Regular SeasonWashington National LogoStatic Upper Billboard</v>
      </c>
    </row>
    <row r="323" spans="1:25" x14ac:dyDescent="0.25">
      <c r="A323" s="3">
        <v>338663</v>
      </c>
      <c r="B323" t="s">
        <v>182</v>
      </c>
      <c r="C323" t="s">
        <v>5</v>
      </c>
      <c r="D323" t="s">
        <v>2</v>
      </c>
      <c r="E323" t="s">
        <v>1</v>
      </c>
      <c r="F323" s="5">
        <v>41014</v>
      </c>
      <c r="G323">
        <v>34</v>
      </c>
      <c r="H323">
        <v>253</v>
      </c>
      <c r="I323" s="1">
        <v>36788.730000000003</v>
      </c>
      <c r="J323" s="1">
        <v>8702.83</v>
      </c>
      <c r="K323">
        <v>23.6562392884994</v>
      </c>
      <c r="L323" s="4">
        <f>VLOOKUP(N323,rates,VLOOKUP(CONCATENATE('[1]Exposure Report'!$B$11,'[1]Exposure Report'!$B$13),rate_lookup_table,4,FALSE),FALSE)</f>
        <v>145.41</v>
      </c>
      <c r="M323" t="s">
        <v>0</v>
      </c>
      <c r="N323" t="str">
        <f>IF(VLOOKUP(B323,title_rename,2,FALSE)=0,B323,VLOOKUP(B323,title_rename,2,FALSE))</f>
        <v>04-15 Cincinnati Reds @ Washington Nationals</v>
      </c>
      <c r="O323" s="3" t="str">
        <f>LEFT(IF(VLOOKUP(C323,brand_rename,2,FALSE)=0,C323,VLOOKUP(C323,brand_rename,2,FALSE)),LEN(IF(VLOOKUP(C323,brand_rename,2,FALSE)=0,C323,VLOOKUP(C323,brand_rename,2,FALSE)))-6)</f>
        <v>Website - Washingtonnationalsdreamfoundation.org</v>
      </c>
      <c r="P323" t="str">
        <f>IF(VLOOKUP(D323,location_rename,2,FALSE)=0,D323,VLOOKUP(D323,location_rename,2,FALSE))</f>
        <v>Rotational Field Level Home Plate</v>
      </c>
      <c r="Q323">
        <f>IF($L323=0,0,G323)</f>
        <v>34</v>
      </c>
      <c r="R323">
        <f>IF($L323=0,0,H323)</f>
        <v>253</v>
      </c>
      <c r="S323" s="1">
        <f>R323*L323</f>
        <v>36788.729999999996</v>
      </c>
      <c r="T323" s="1">
        <f>S323*(K323/100)</f>
        <v>8702.8299999999654</v>
      </c>
      <c r="U323" t="str">
        <f t="shared" si="10"/>
        <v>Website - Washingtonnationalsdreamfoundation.orgRotational Field Level Home Plate</v>
      </c>
      <c r="V323" t="str">
        <f t="shared" si="11"/>
        <v>04-15 Cincinnati Reds @ Washington NationalsWebsite - Washingtonnationalsdreamfoundation.orgRotational Field Level Home Plate</v>
      </c>
      <c r="W323" t="str">
        <f>CONCATENATE(M323,O323)</f>
        <v>Regular SeasonWebsite - Washingtonnationalsdreamfoundation.org</v>
      </c>
      <c r="X323" t="str">
        <f>CONCATENATE(M323,P323)</f>
        <v>Regular SeasonRotational Field Level Home Plate</v>
      </c>
      <c r="Y323" t="str">
        <f>CONCATENATE(M323,O323,P323)</f>
        <v>Regular SeasonWebsite - Washingtonnationalsdreamfoundation.orgRotational Field Level Home Plate</v>
      </c>
    </row>
    <row r="324" spans="1:25" x14ac:dyDescent="0.25">
      <c r="A324" s="3">
        <v>338663</v>
      </c>
      <c r="B324" t="s">
        <v>182</v>
      </c>
      <c r="C324" t="s">
        <v>5</v>
      </c>
      <c r="D324" t="s">
        <v>45</v>
      </c>
      <c r="E324" t="s">
        <v>1</v>
      </c>
      <c r="F324" s="5">
        <v>41014</v>
      </c>
      <c r="G324">
        <v>5</v>
      </c>
      <c r="H324">
        <v>17</v>
      </c>
      <c r="I324" s="1">
        <v>2471.9699999999998</v>
      </c>
      <c r="J324" s="1">
        <v>601.6</v>
      </c>
      <c r="K324">
        <v>24.336864929590501</v>
      </c>
      <c r="L324" s="4">
        <f>VLOOKUP(N324,rates,VLOOKUP(CONCATENATE('[1]Exposure Report'!$B$11,'[1]Exposure Report'!$B$13),rate_lookup_table,4,FALSE),FALSE)</f>
        <v>145.41</v>
      </c>
      <c r="M324" t="s">
        <v>0</v>
      </c>
      <c r="N324" t="str">
        <f>IF(VLOOKUP(B324,title_rename,2,FALSE)=0,B324,VLOOKUP(B324,title_rename,2,FALSE))</f>
        <v>04-15 Cincinnati Reds @ Washington Nationals</v>
      </c>
      <c r="O324" s="3" t="str">
        <f>LEFT(IF(VLOOKUP(C324,brand_rename,2,FALSE)=0,C324,VLOOKUP(C324,brand_rename,2,FALSE)),LEN(IF(VLOOKUP(C324,brand_rename,2,FALSE)=0,C324,VLOOKUP(C324,brand_rename,2,FALSE)))-6)</f>
        <v>Website - Washingtonnationalsdreamfoundation.org</v>
      </c>
      <c r="P324" t="str">
        <f>IF(VLOOKUP(D324,location_rename,2,FALSE)=0,D324,VLOOKUP(D324,location_rename,2,FALSE))</f>
        <v>Static Field Level Foul Ball Line</v>
      </c>
      <c r="Q324">
        <f>IF($L324=0,0,G324)</f>
        <v>5</v>
      </c>
      <c r="R324">
        <f>IF($L324=0,0,H324)</f>
        <v>17</v>
      </c>
      <c r="S324" s="1">
        <f>R324*L324</f>
        <v>2471.9699999999998</v>
      </c>
      <c r="T324" s="1">
        <f>S324*(K324/100)</f>
        <v>601.59999999999832</v>
      </c>
      <c r="U324" t="str">
        <f t="shared" si="10"/>
        <v>Website - Washingtonnationalsdreamfoundation.orgStatic Field Level Foul Ball Line</v>
      </c>
      <c r="V324" t="str">
        <f t="shared" si="11"/>
        <v>04-15 Cincinnati Reds @ Washington NationalsWebsite - Washingtonnationalsdreamfoundation.orgStatic Field Level Foul Ball Line</v>
      </c>
      <c r="W324" t="str">
        <f>CONCATENATE(M324,O324)</f>
        <v>Regular SeasonWebsite - Washingtonnationalsdreamfoundation.org</v>
      </c>
      <c r="X324" t="str">
        <f>CONCATENATE(M324,P324)</f>
        <v>Regular SeasonStatic Field Level Foul Ball Line</v>
      </c>
      <c r="Y324" t="str">
        <f>CONCATENATE(M324,O324,P324)</f>
        <v>Regular SeasonWebsite - Washingtonnationalsdreamfoundation.orgStatic Field Level Foul Ball Line</v>
      </c>
    </row>
    <row r="325" spans="1:25" x14ac:dyDescent="0.25">
      <c r="A325" s="3">
        <v>338663</v>
      </c>
      <c r="B325" t="s">
        <v>182</v>
      </c>
      <c r="C325" t="s">
        <v>3</v>
      </c>
      <c r="D325" t="s">
        <v>2</v>
      </c>
      <c r="E325" t="s">
        <v>1</v>
      </c>
      <c r="F325" s="5">
        <v>41014</v>
      </c>
      <c r="G325">
        <v>12</v>
      </c>
      <c r="H325">
        <v>85</v>
      </c>
      <c r="I325" s="1">
        <v>12359.85</v>
      </c>
      <c r="J325" s="1">
        <v>3110.63</v>
      </c>
      <c r="K325">
        <v>25.1672148124774</v>
      </c>
      <c r="L325" s="4">
        <f>VLOOKUP(N325,rates,VLOOKUP(CONCATENATE('[1]Exposure Report'!$B$11,'[1]Exposure Report'!$B$13),rate_lookup_table,4,FALSE),FALSE)</f>
        <v>145.41</v>
      </c>
      <c r="M325" t="s">
        <v>0</v>
      </c>
      <c r="N325" t="str">
        <f>IF(VLOOKUP(B325,title_rename,2,FALSE)=0,B325,VLOOKUP(B325,title_rename,2,FALSE))</f>
        <v>04-15 Cincinnati Reds @ Washington Nationals</v>
      </c>
      <c r="O325" s="3" t="str">
        <f>LEFT(IF(VLOOKUP(C325,brand_rename,2,FALSE)=0,C325,VLOOKUP(C325,brand_rename,2,FALSE)),LEN(IF(VLOOKUP(C325,brand_rename,2,FALSE)=0,C325,VLOOKUP(C325,brand_rename,2,FALSE)))-6)</f>
        <v>Windstream</v>
      </c>
      <c r="P325" t="str">
        <f>IF(VLOOKUP(D325,location_rename,2,FALSE)=0,D325,VLOOKUP(D325,location_rename,2,FALSE))</f>
        <v>Rotational Field Level Home Plate</v>
      </c>
      <c r="Q325">
        <f>IF($L325=0,0,G325)</f>
        <v>12</v>
      </c>
      <c r="R325">
        <f>IF($L325=0,0,H325)</f>
        <v>85</v>
      </c>
      <c r="S325" s="1">
        <f>R325*L325</f>
        <v>12359.85</v>
      </c>
      <c r="T325" s="1">
        <f>S325*(K325/100)</f>
        <v>3110.6299999999883</v>
      </c>
      <c r="U325" t="str">
        <f t="shared" si="10"/>
        <v>WindstreamRotational Field Level Home Plate</v>
      </c>
      <c r="V325" t="str">
        <f t="shared" si="11"/>
        <v>04-15 Cincinnati Reds @ Washington NationalsWindstreamRotational Field Level Home Plate</v>
      </c>
      <c r="W325" t="str">
        <f>CONCATENATE(M325,O325)</f>
        <v>Regular SeasonWindstream</v>
      </c>
      <c r="X325" t="str">
        <f>CONCATENATE(M325,P325)</f>
        <v>Regular SeasonRotational Field Level Home Plate</v>
      </c>
      <c r="Y325" t="str">
        <f>CONCATENATE(M325,O325,P325)</f>
        <v>Regular SeasonWindstreamRotational Field Level Home Plate</v>
      </c>
    </row>
    <row r="326" spans="1:25" x14ac:dyDescent="0.25">
      <c r="A326" s="3">
        <v>339060</v>
      </c>
      <c r="B326" t="s">
        <v>181</v>
      </c>
      <c r="C326" t="s">
        <v>75</v>
      </c>
      <c r="D326" t="s">
        <v>2</v>
      </c>
      <c r="E326" t="s">
        <v>1</v>
      </c>
      <c r="F326" s="5">
        <v>41015</v>
      </c>
      <c r="G326">
        <v>12</v>
      </c>
      <c r="H326">
        <v>73</v>
      </c>
      <c r="I326" s="1">
        <v>8186.22</v>
      </c>
      <c r="J326" s="1">
        <v>2069.94</v>
      </c>
      <c r="K326">
        <v>25.2856629799834</v>
      </c>
      <c r="L326" s="4">
        <f>VLOOKUP(N326,rates,VLOOKUP(CONCATENATE('[1]Exposure Report'!$B$11,'[1]Exposure Report'!$B$13),rate_lookup_table,4,FALSE),FALSE)</f>
        <v>112.13800000000001</v>
      </c>
      <c r="M326" t="s">
        <v>0</v>
      </c>
      <c r="N326" t="str">
        <f>IF(VLOOKUP(B326,title_rename,2,FALSE)=0,B326,VLOOKUP(B326,title_rename,2,FALSE))</f>
        <v>04-16 Houston Astros @ Washington Nationals</v>
      </c>
      <c r="O326" s="3" t="str">
        <f>LEFT(IF(VLOOKUP(C326,brand_rename,2,FALSE)=0,C326,VLOOKUP(C326,brand_rename,2,FALSE)),LEN(IF(VLOOKUP(C326,brand_rename,2,FALSE)=0,C326,VLOOKUP(C326,brand_rename,2,FALSE)))-6)</f>
        <v>American University</v>
      </c>
      <c r="P326" t="str">
        <f>IF(VLOOKUP(D326,location_rename,2,FALSE)=0,D326,VLOOKUP(D326,location_rename,2,FALSE))</f>
        <v>Rotational Field Level Home Plate</v>
      </c>
      <c r="Q326">
        <f>IF($L326=0,0,G326)</f>
        <v>12</v>
      </c>
      <c r="R326">
        <f>IF($L326=0,0,H326)</f>
        <v>73</v>
      </c>
      <c r="S326" s="1">
        <f>R326*L326</f>
        <v>8186.0740000000005</v>
      </c>
      <c r="T326" s="1">
        <f>S326*(K326/100)</f>
        <v>2069.9030829320463</v>
      </c>
      <c r="U326" t="str">
        <f t="shared" si="10"/>
        <v>American UniversityRotational Field Level Home Plate</v>
      </c>
      <c r="V326" t="str">
        <f t="shared" si="11"/>
        <v>04-16 Houston Astros @ Washington NationalsAmerican UniversityRotational Field Level Home Plate</v>
      </c>
      <c r="W326" t="str">
        <f>CONCATENATE(M326,O326)</f>
        <v>Regular SeasonAmerican University</v>
      </c>
      <c r="X326" t="str">
        <f>CONCATENATE(M326,P326)</f>
        <v>Regular SeasonRotational Field Level Home Plate</v>
      </c>
      <c r="Y326" t="str">
        <f>CONCATENATE(M326,O326,P326)</f>
        <v>Regular SeasonAmerican UniversityRotational Field Level Home Plate</v>
      </c>
    </row>
    <row r="327" spans="1:25" x14ac:dyDescent="0.25">
      <c r="A327" s="3">
        <v>339060</v>
      </c>
      <c r="B327" t="s">
        <v>181</v>
      </c>
      <c r="C327" t="s">
        <v>74</v>
      </c>
      <c r="D327" t="s">
        <v>12</v>
      </c>
      <c r="E327" t="s">
        <v>1</v>
      </c>
      <c r="F327" s="5">
        <v>41015</v>
      </c>
      <c r="G327">
        <v>13</v>
      </c>
      <c r="H327">
        <v>27</v>
      </c>
      <c r="I327" s="1">
        <v>3027.78</v>
      </c>
      <c r="J327" s="1">
        <v>481.67</v>
      </c>
      <c r="K327">
        <v>15.9083552966199</v>
      </c>
      <c r="L327" s="4">
        <f>VLOOKUP(N327,rates,VLOOKUP(CONCATENATE('[1]Exposure Report'!$B$11,'[1]Exposure Report'!$B$13),rate_lookup_table,4,FALSE),FALSE)</f>
        <v>112.13800000000001</v>
      </c>
      <c r="M327" t="s">
        <v>0</v>
      </c>
      <c r="N327" t="str">
        <f>IF(VLOOKUP(B327,title_rename,2,FALSE)=0,B327,VLOOKUP(B327,title_rename,2,FALSE))</f>
        <v>04-16 Houston Astros @ Washington Nationals</v>
      </c>
      <c r="O327" s="3" t="str">
        <f>LEFT(IF(VLOOKUP(C327,brand_rename,2,FALSE)=0,C327,VLOOKUP(C327,brand_rename,2,FALSE)),LEN(IF(VLOOKUP(C327,brand_rename,2,FALSE)=0,C327,VLOOKUP(C327,brand_rename,2,FALSE)))-6)</f>
        <v>ANC</v>
      </c>
      <c r="P327" t="str">
        <f>IF(VLOOKUP(D327,location_rename,2,FALSE)=0,D327,VLOOKUP(D327,location_rename,2,FALSE))</f>
        <v>Static Field Level Home Plate</v>
      </c>
      <c r="Q327">
        <f>IF($L327=0,0,G327)</f>
        <v>13</v>
      </c>
      <c r="R327">
        <f>IF($L327=0,0,H327)</f>
        <v>27</v>
      </c>
      <c r="S327" s="1">
        <f>R327*L327</f>
        <v>3027.7260000000001</v>
      </c>
      <c r="T327" s="1">
        <f>S327*(K327/100)</f>
        <v>481.66140948813785</v>
      </c>
      <c r="U327" t="str">
        <f t="shared" si="10"/>
        <v>ANCStatic Field Level Home Plate</v>
      </c>
      <c r="V327" t="str">
        <f t="shared" si="11"/>
        <v>04-16 Houston Astros @ Washington NationalsANCStatic Field Level Home Plate</v>
      </c>
      <c r="W327" t="str">
        <f>CONCATENATE(M327,O327)</f>
        <v>Regular SeasonANC</v>
      </c>
      <c r="X327" t="str">
        <f>CONCATENATE(M327,P327)</f>
        <v>Regular SeasonStatic Field Level Home Plate</v>
      </c>
      <c r="Y327" t="str">
        <f>CONCATENATE(M327,O327,P327)</f>
        <v>Regular SeasonANCStatic Field Level Home Plate</v>
      </c>
    </row>
    <row r="328" spans="1:25" x14ac:dyDescent="0.25">
      <c r="A328" s="3">
        <v>339060</v>
      </c>
      <c r="B328" t="s">
        <v>181</v>
      </c>
      <c r="C328" t="s">
        <v>72</v>
      </c>
      <c r="D328" t="s">
        <v>17</v>
      </c>
      <c r="E328" t="s">
        <v>1</v>
      </c>
      <c r="F328" s="5">
        <v>41015</v>
      </c>
      <c r="G328">
        <v>10</v>
      </c>
      <c r="H328">
        <v>39</v>
      </c>
      <c r="I328" s="1">
        <v>4373.46</v>
      </c>
      <c r="J328" s="1">
        <v>1374.32</v>
      </c>
      <c r="K328">
        <v>31.424089851056099</v>
      </c>
      <c r="L328" s="4">
        <f>VLOOKUP(N328,rates,VLOOKUP(CONCATENATE('[1]Exposure Report'!$B$11,'[1]Exposure Report'!$B$13),rate_lookup_table,4,FALSE),FALSE)</f>
        <v>112.13800000000001</v>
      </c>
      <c r="M328" t="s">
        <v>0</v>
      </c>
      <c r="N328" t="str">
        <f>IF(VLOOKUP(B328,title_rename,2,FALSE)=0,B328,VLOOKUP(B328,title_rename,2,FALSE))</f>
        <v>04-16 Houston Astros @ Washington Nationals</v>
      </c>
      <c r="O328" s="3" t="str">
        <f>LEFT(IF(VLOOKUP(C328,brand_rename,2,FALSE)=0,C328,VLOOKUP(C328,brand_rename,2,FALSE)),LEN(IF(VLOOKUP(C328,brand_rename,2,FALSE)=0,C328,VLOOKUP(C328,brand_rename,2,FALSE)))-6)</f>
        <v>Bens Chili Bowl</v>
      </c>
      <c r="P328" t="str">
        <f>IF(VLOOKUP(D328,location_rename,2,FALSE)=0,D328,VLOOKUP(D328,location_rename,2,FALSE))</f>
        <v>LED Upper Tiered</v>
      </c>
      <c r="Q328">
        <f>IF($L328=0,0,G328)</f>
        <v>10</v>
      </c>
      <c r="R328">
        <f>IF($L328=0,0,H328)</f>
        <v>39</v>
      </c>
      <c r="S328" s="1">
        <f>R328*L328</f>
        <v>4373.3820000000005</v>
      </c>
      <c r="T328" s="1">
        <f>S328*(K328/100)</f>
        <v>1374.2954892099144</v>
      </c>
      <c r="U328" t="str">
        <f t="shared" si="10"/>
        <v>Bens Chili BowlLED Upper Tiered</v>
      </c>
      <c r="V328" t="str">
        <f t="shared" si="11"/>
        <v>04-16 Houston Astros @ Washington NationalsBens Chili BowlLED Upper Tiered</v>
      </c>
      <c r="W328" t="str">
        <f>CONCATENATE(M328,O328)</f>
        <v>Regular SeasonBens Chili Bowl</v>
      </c>
      <c r="X328" t="str">
        <f>CONCATENATE(M328,P328)</f>
        <v>Regular SeasonLED Upper Tiered</v>
      </c>
      <c r="Y328" t="str">
        <f>CONCATENATE(M328,O328,P328)</f>
        <v>Regular SeasonBens Chili BowlLED Upper Tiered</v>
      </c>
    </row>
    <row r="329" spans="1:25" x14ac:dyDescent="0.25">
      <c r="A329" s="3">
        <v>339060</v>
      </c>
      <c r="B329" t="s">
        <v>181</v>
      </c>
      <c r="C329" t="s">
        <v>70</v>
      </c>
      <c r="D329" t="s">
        <v>2</v>
      </c>
      <c r="E329" t="s">
        <v>1</v>
      </c>
      <c r="F329" s="5">
        <v>41015</v>
      </c>
      <c r="G329">
        <v>6</v>
      </c>
      <c r="H329">
        <v>35</v>
      </c>
      <c r="I329" s="1">
        <v>3924.9</v>
      </c>
      <c r="J329" s="1">
        <v>971.13</v>
      </c>
      <c r="K329">
        <v>24.7427959948024</v>
      </c>
      <c r="L329" s="4">
        <f>VLOOKUP(N329,rates,VLOOKUP(CONCATENATE('[1]Exposure Report'!$B$11,'[1]Exposure Report'!$B$13),rate_lookup_table,4,FALSE),FALSE)</f>
        <v>112.13800000000001</v>
      </c>
      <c r="M329" t="s">
        <v>0</v>
      </c>
      <c r="N329" t="str">
        <f>IF(VLOOKUP(B329,title_rename,2,FALSE)=0,B329,VLOOKUP(B329,title_rename,2,FALSE))</f>
        <v>04-16 Houston Astros @ Washington Nationals</v>
      </c>
      <c r="O329" s="3" t="str">
        <f>LEFT(IF(VLOOKUP(C329,brand_rename,2,FALSE)=0,C329,VLOOKUP(C329,brand_rename,2,FALSE)),LEN(IF(VLOOKUP(C329,brand_rename,2,FALSE)=0,C329,VLOOKUP(C329,brand_rename,2,FALSE)))-6)</f>
        <v>Capital One</v>
      </c>
      <c r="P329" t="str">
        <f>IF(VLOOKUP(D329,location_rename,2,FALSE)=0,D329,VLOOKUP(D329,location_rename,2,FALSE))</f>
        <v>Rotational Field Level Home Plate</v>
      </c>
      <c r="Q329">
        <f>IF($L329=0,0,G329)</f>
        <v>6</v>
      </c>
      <c r="R329">
        <f>IF($L329=0,0,H329)</f>
        <v>35</v>
      </c>
      <c r="S329" s="1">
        <f>R329*L329</f>
        <v>3924.8300000000004</v>
      </c>
      <c r="T329" s="1">
        <f>S329*(K329/100)</f>
        <v>971.11268004280316</v>
      </c>
      <c r="U329" t="str">
        <f t="shared" si="10"/>
        <v>Capital OneRotational Field Level Home Plate</v>
      </c>
      <c r="V329" t="str">
        <f t="shared" si="11"/>
        <v>04-16 Houston Astros @ Washington NationalsCapital OneRotational Field Level Home Plate</v>
      </c>
      <c r="W329" t="str">
        <f>CONCATENATE(M329,O329)</f>
        <v>Regular SeasonCapital One</v>
      </c>
      <c r="X329" t="str">
        <f>CONCATENATE(M329,P329)</f>
        <v>Regular SeasonRotational Field Level Home Plate</v>
      </c>
      <c r="Y329" t="str">
        <f>CONCATENATE(M329,O329,P329)</f>
        <v>Regular SeasonCapital OneRotational Field Level Home Plate</v>
      </c>
    </row>
    <row r="330" spans="1:25" x14ac:dyDescent="0.25">
      <c r="A330" s="3">
        <v>339060</v>
      </c>
      <c r="B330" t="s">
        <v>181</v>
      </c>
      <c r="C330" t="s">
        <v>69</v>
      </c>
      <c r="D330" t="s">
        <v>19</v>
      </c>
      <c r="E330" t="s">
        <v>1</v>
      </c>
      <c r="F330" s="5">
        <v>41015</v>
      </c>
      <c r="G330">
        <v>2</v>
      </c>
      <c r="H330">
        <v>3</v>
      </c>
      <c r="I330" s="1">
        <v>336.42</v>
      </c>
      <c r="J330" s="1">
        <v>105.93</v>
      </c>
      <c r="K330">
        <v>31.4874264312466</v>
      </c>
      <c r="L330" s="4">
        <f>VLOOKUP(N330,rates,VLOOKUP(CONCATENATE('[1]Exposure Report'!$B$11,'[1]Exposure Report'!$B$13),rate_lookup_table,4,FALSE),FALSE)</f>
        <v>112.13800000000001</v>
      </c>
      <c r="M330" t="s">
        <v>0</v>
      </c>
      <c r="N330" t="str">
        <f>IF(VLOOKUP(B330,title_rename,2,FALSE)=0,B330,VLOOKUP(B330,title_rename,2,FALSE))</f>
        <v>04-16 Houston Astros @ Washington Nationals</v>
      </c>
      <c r="O330" s="3" t="str">
        <f>LEFT(IF(VLOOKUP(C330,brand_rename,2,FALSE)=0,C330,VLOOKUP(C330,brand_rename,2,FALSE)),LEN(IF(VLOOKUP(C330,brand_rename,2,FALSE)=0,C330,VLOOKUP(C330,brand_rename,2,FALSE)))-6)</f>
        <v>CareFirst BlueCross BlueShield</v>
      </c>
      <c r="P330" t="str">
        <f>IF(VLOOKUP(D330,location_rename,2,FALSE)=0,D330,VLOOKUP(D330,location_rename,2,FALSE))</f>
        <v>LED Outfield Wall</v>
      </c>
      <c r="Q330">
        <f>IF($L330=0,0,G330)</f>
        <v>2</v>
      </c>
      <c r="R330">
        <f>IF($L330=0,0,H330)</f>
        <v>3</v>
      </c>
      <c r="S330" s="1">
        <f>R330*L330</f>
        <v>336.41399999999999</v>
      </c>
      <c r="T330" s="1">
        <f>S330*(K330/100)</f>
        <v>105.92811075441394</v>
      </c>
      <c r="U330" t="str">
        <f t="shared" si="10"/>
        <v>CareFirst BlueCross BlueShieldLED Outfield Wall</v>
      </c>
      <c r="V330" t="str">
        <f t="shared" si="11"/>
        <v>04-16 Houston Astros @ Washington NationalsCareFirst BlueCross BlueShieldLED Outfield Wall</v>
      </c>
      <c r="W330" t="str">
        <f>CONCATENATE(M330,O330)</f>
        <v>Regular SeasonCareFirst BlueCross BlueShield</v>
      </c>
      <c r="X330" t="str">
        <f>CONCATENATE(M330,P330)</f>
        <v>Regular SeasonLED Outfield Wall</v>
      </c>
      <c r="Y330" t="str">
        <f>CONCATENATE(M330,O330,P330)</f>
        <v>Regular SeasonCareFirst BlueCross BlueShieldLED Outfield Wall</v>
      </c>
    </row>
    <row r="331" spans="1:25" x14ac:dyDescent="0.25">
      <c r="A331" s="3">
        <v>339060</v>
      </c>
      <c r="B331" t="s">
        <v>181</v>
      </c>
      <c r="C331" t="s">
        <v>69</v>
      </c>
      <c r="D331" t="s">
        <v>17</v>
      </c>
      <c r="E331" t="s">
        <v>1</v>
      </c>
      <c r="F331" s="5">
        <v>41015</v>
      </c>
      <c r="G331">
        <v>2</v>
      </c>
      <c r="H331">
        <v>3</v>
      </c>
      <c r="I331" s="1">
        <v>336.42</v>
      </c>
      <c r="J331" s="1">
        <v>114.06</v>
      </c>
      <c r="K331">
        <v>33.904048510789998</v>
      </c>
      <c r="L331" s="4">
        <f>VLOOKUP(N331,rates,VLOOKUP(CONCATENATE('[1]Exposure Report'!$B$11,'[1]Exposure Report'!$B$13),rate_lookup_table,4,FALSE),FALSE)</f>
        <v>112.13800000000001</v>
      </c>
      <c r="M331" t="s">
        <v>0</v>
      </c>
      <c r="N331" t="str">
        <f>IF(VLOOKUP(B331,title_rename,2,FALSE)=0,B331,VLOOKUP(B331,title_rename,2,FALSE))</f>
        <v>04-16 Houston Astros @ Washington Nationals</v>
      </c>
      <c r="O331" s="3" t="str">
        <f>LEFT(IF(VLOOKUP(C331,brand_rename,2,FALSE)=0,C331,VLOOKUP(C331,brand_rename,2,FALSE)),LEN(IF(VLOOKUP(C331,brand_rename,2,FALSE)=0,C331,VLOOKUP(C331,brand_rename,2,FALSE)))-6)</f>
        <v>CareFirst BlueCross BlueShield</v>
      </c>
      <c r="P331" t="str">
        <f>IF(VLOOKUP(D331,location_rename,2,FALSE)=0,D331,VLOOKUP(D331,location_rename,2,FALSE))</f>
        <v>LED Upper Tiered</v>
      </c>
      <c r="Q331">
        <f>IF($L331=0,0,G331)</f>
        <v>2</v>
      </c>
      <c r="R331">
        <f>IF($L331=0,0,H331)</f>
        <v>3</v>
      </c>
      <c r="S331" s="1">
        <f>R331*L331</f>
        <v>336.41399999999999</v>
      </c>
      <c r="T331" s="1">
        <f>S331*(K331/100)</f>
        <v>114.05796575708905</v>
      </c>
      <c r="U331" t="str">
        <f t="shared" si="10"/>
        <v>CareFirst BlueCross BlueShieldLED Upper Tiered</v>
      </c>
      <c r="V331" t="str">
        <f t="shared" si="11"/>
        <v>04-16 Houston Astros @ Washington NationalsCareFirst BlueCross BlueShieldLED Upper Tiered</v>
      </c>
      <c r="W331" t="str">
        <f>CONCATENATE(M331,O331)</f>
        <v>Regular SeasonCareFirst BlueCross BlueShield</v>
      </c>
      <c r="X331" t="str">
        <f>CONCATENATE(M331,P331)</f>
        <v>Regular SeasonLED Upper Tiered</v>
      </c>
      <c r="Y331" t="str">
        <f>CONCATENATE(M331,O331,P331)</f>
        <v>Regular SeasonCareFirst BlueCross BlueShieldLED Upper Tiered</v>
      </c>
    </row>
    <row r="332" spans="1:25" x14ac:dyDescent="0.25">
      <c r="A332" s="3">
        <v>339060</v>
      </c>
      <c r="B332" t="s">
        <v>181</v>
      </c>
      <c r="C332" t="s">
        <v>68</v>
      </c>
      <c r="D332" t="s">
        <v>11</v>
      </c>
      <c r="E332" t="s">
        <v>1</v>
      </c>
      <c r="F332" s="5">
        <v>41015</v>
      </c>
      <c r="G332">
        <v>1</v>
      </c>
      <c r="H332">
        <v>1</v>
      </c>
      <c r="I332" s="1">
        <v>112.14</v>
      </c>
      <c r="J332" s="1">
        <v>32.83</v>
      </c>
      <c r="K332">
        <v>29.275905118601699</v>
      </c>
      <c r="L332" s="4">
        <f>VLOOKUP(N332,rates,VLOOKUP(CONCATENATE('[1]Exposure Report'!$B$11,'[1]Exposure Report'!$B$13),rate_lookup_table,4,FALSE),FALSE)</f>
        <v>112.13800000000001</v>
      </c>
      <c r="M332" t="s">
        <v>0</v>
      </c>
      <c r="N332" t="str">
        <f>IF(VLOOKUP(B332,title_rename,2,FALSE)=0,B332,VLOOKUP(B332,title_rename,2,FALSE))</f>
        <v>04-16 Houston Astros @ Washington Nationals</v>
      </c>
      <c r="O332" s="3" t="str">
        <f>LEFT(IF(VLOOKUP(C332,brand_rename,2,FALSE)=0,C332,VLOOKUP(C332,brand_rename,2,FALSE)),LEN(IF(VLOOKUP(C332,brand_rename,2,FALSE)=0,C332,VLOOKUP(C332,brand_rename,2,FALSE)))-6)</f>
        <v>Charity - Washington Nationals Dream Foundation</v>
      </c>
      <c r="P332" t="str">
        <f>IF(VLOOKUP(D332,location_rename,2,FALSE)=0,D332,VLOOKUP(D332,location_rename,2,FALSE))</f>
        <v>Static Outfield Wall</v>
      </c>
      <c r="Q332">
        <f>IF($L332=0,0,G332)</f>
        <v>1</v>
      </c>
      <c r="R332">
        <f>IF($L332=0,0,H332)</f>
        <v>1</v>
      </c>
      <c r="S332" s="1">
        <f>R332*L332</f>
        <v>112.13800000000001</v>
      </c>
      <c r="T332" s="1">
        <f>S332*(K332/100)</f>
        <v>32.829414481897572</v>
      </c>
      <c r="U332" t="str">
        <f t="shared" si="10"/>
        <v>Charity - Washington Nationals Dream FoundationStatic Outfield Wall</v>
      </c>
      <c r="V332" t="str">
        <f t="shared" si="11"/>
        <v>04-16 Houston Astros @ Washington NationalsCharity - Washington Nationals Dream FoundationStatic Outfield Wall</v>
      </c>
      <c r="W332" t="str">
        <f>CONCATENATE(M332,O332)</f>
        <v>Regular SeasonCharity - Washington Nationals Dream Foundation</v>
      </c>
      <c r="X332" t="str">
        <f>CONCATENATE(M332,P332)</f>
        <v>Regular SeasonStatic Outfield Wall</v>
      </c>
      <c r="Y332" t="str">
        <f>CONCATENATE(M332,O332,P332)</f>
        <v>Regular SeasonCharity - Washington Nationals Dream FoundationStatic Outfield Wall</v>
      </c>
    </row>
    <row r="333" spans="1:25" x14ac:dyDescent="0.25">
      <c r="A333" s="3">
        <v>339060</v>
      </c>
      <c r="B333" t="s">
        <v>181</v>
      </c>
      <c r="C333" t="s">
        <v>174</v>
      </c>
      <c r="D333" t="s">
        <v>19</v>
      </c>
      <c r="E333" t="s">
        <v>1</v>
      </c>
      <c r="F333" s="5">
        <v>41015</v>
      </c>
      <c r="G333">
        <v>2</v>
      </c>
      <c r="H333">
        <v>8</v>
      </c>
      <c r="I333" s="1">
        <v>897.12</v>
      </c>
      <c r="J333" s="1">
        <v>153.22999999999999</v>
      </c>
      <c r="K333">
        <v>17.0802122347066</v>
      </c>
      <c r="L333" s="4">
        <f>VLOOKUP(N333,rates,VLOOKUP(CONCATENATE('[1]Exposure Report'!$B$11,'[1]Exposure Report'!$B$13),rate_lookup_table,4,FALSE),FALSE)</f>
        <v>112.13800000000001</v>
      </c>
      <c r="M333" t="s">
        <v>0</v>
      </c>
      <c r="N333" t="str">
        <f>IF(VLOOKUP(B333,title_rename,2,FALSE)=0,B333,VLOOKUP(B333,title_rename,2,FALSE))</f>
        <v>04-16 Houston Astros @ Washington Nationals</v>
      </c>
      <c r="O333" s="3" t="str">
        <f>LEFT(IF(VLOOKUP(C333,brand_rename,2,FALSE)=0,C333,VLOOKUP(C333,brand_rename,2,FALSE)),LEN(IF(VLOOKUP(C333,brand_rename,2,FALSE)=0,C333,VLOOKUP(C333,brand_rename,2,FALSE)))-6)</f>
        <v>Chevrolet</v>
      </c>
      <c r="P333" t="str">
        <f>IF(VLOOKUP(D333,location_rename,2,FALSE)=0,D333,VLOOKUP(D333,location_rename,2,FALSE))</f>
        <v>LED Outfield Wall</v>
      </c>
      <c r="Q333">
        <f>IF($L333=0,0,G333)</f>
        <v>2</v>
      </c>
      <c r="R333">
        <f>IF($L333=0,0,H333)</f>
        <v>8</v>
      </c>
      <c r="S333" s="1">
        <f>R333*L333</f>
        <v>897.10400000000004</v>
      </c>
      <c r="T333" s="1">
        <f>S333*(K333/100)</f>
        <v>153.22726716604231</v>
      </c>
      <c r="U333" t="str">
        <f t="shared" si="10"/>
        <v>ChevroletLED Outfield Wall</v>
      </c>
      <c r="V333" t="str">
        <f t="shared" si="11"/>
        <v>04-16 Houston Astros @ Washington NationalsChevroletLED Outfield Wall</v>
      </c>
      <c r="W333" t="str">
        <f>CONCATENATE(M333,O333)</f>
        <v>Regular SeasonChevrolet</v>
      </c>
      <c r="X333" t="str">
        <f>CONCATENATE(M333,P333)</f>
        <v>Regular SeasonLED Outfield Wall</v>
      </c>
      <c r="Y333" t="str">
        <f>CONCATENATE(M333,O333,P333)</f>
        <v>Regular SeasonChevroletLED Outfield Wall</v>
      </c>
    </row>
    <row r="334" spans="1:25" x14ac:dyDescent="0.25">
      <c r="A334" s="3">
        <v>339060</v>
      </c>
      <c r="B334" t="s">
        <v>181</v>
      </c>
      <c r="C334" t="s">
        <v>67</v>
      </c>
      <c r="D334" t="s">
        <v>2</v>
      </c>
      <c r="E334" t="s">
        <v>1</v>
      </c>
      <c r="F334" s="5">
        <v>41015</v>
      </c>
      <c r="G334">
        <v>33</v>
      </c>
      <c r="H334">
        <v>269</v>
      </c>
      <c r="I334" s="1">
        <v>30165.66</v>
      </c>
      <c r="J334" s="1">
        <v>7135.03</v>
      </c>
      <c r="K334">
        <v>23.6528224477767</v>
      </c>
      <c r="L334" s="4">
        <f>VLOOKUP(N334,rates,VLOOKUP(CONCATENATE('[1]Exposure Report'!$B$11,'[1]Exposure Report'!$B$13),rate_lookup_table,4,FALSE),FALSE)</f>
        <v>112.13800000000001</v>
      </c>
      <c r="M334" t="s">
        <v>0</v>
      </c>
      <c r="N334" t="str">
        <f>IF(VLOOKUP(B334,title_rename,2,FALSE)=0,B334,VLOOKUP(B334,title_rename,2,FALSE))</f>
        <v>04-16 Houston Astros @ Washington Nationals</v>
      </c>
      <c r="O334" s="3" t="str">
        <f>LEFT(IF(VLOOKUP(C334,brand_rename,2,FALSE)=0,C334,VLOOKUP(C334,brand_rename,2,FALSE)),LEN(IF(VLOOKUP(C334,brand_rename,2,FALSE)=0,C334,VLOOKUP(C334,brand_rename,2,FALSE)))-6)</f>
        <v>Cholula Hot Sauce</v>
      </c>
      <c r="P334" t="str">
        <f>IF(VLOOKUP(D334,location_rename,2,FALSE)=0,D334,VLOOKUP(D334,location_rename,2,FALSE))</f>
        <v>Rotational Field Level Home Plate</v>
      </c>
      <c r="Q334">
        <f>IF($L334=0,0,G334)</f>
        <v>33</v>
      </c>
      <c r="R334">
        <f>IF($L334=0,0,H334)</f>
        <v>269</v>
      </c>
      <c r="S334" s="1">
        <f>R334*L334</f>
        <v>30165.122000000003</v>
      </c>
      <c r="T334" s="1">
        <f>S334*(K334/100)</f>
        <v>7134.9027478152284</v>
      </c>
      <c r="U334" t="str">
        <f t="shared" si="10"/>
        <v>Cholula Hot SauceRotational Field Level Home Plate</v>
      </c>
      <c r="V334" t="str">
        <f t="shared" si="11"/>
        <v>04-16 Houston Astros @ Washington NationalsCholula Hot SauceRotational Field Level Home Plate</v>
      </c>
      <c r="W334" t="str">
        <f>CONCATENATE(M334,O334)</f>
        <v>Regular SeasonCholula Hot Sauce</v>
      </c>
      <c r="X334" t="str">
        <f>CONCATENATE(M334,P334)</f>
        <v>Regular SeasonRotational Field Level Home Plate</v>
      </c>
      <c r="Y334" t="str">
        <f>CONCATENATE(M334,O334,P334)</f>
        <v>Regular SeasonCholula Hot SauceRotational Field Level Home Plate</v>
      </c>
    </row>
    <row r="335" spans="1:25" x14ac:dyDescent="0.25">
      <c r="A335" s="3">
        <v>339060</v>
      </c>
      <c r="B335" t="s">
        <v>181</v>
      </c>
      <c r="C335" t="s">
        <v>65</v>
      </c>
      <c r="D335" t="s">
        <v>19</v>
      </c>
      <c r="E335" t="s">
        <v>1</v>
      </c>
      <c r="F335" s="5">
        <v>41015</v>
      </c>
      <c r="G335">
        <v>5</v>
      </c>
      <c r="H335">
        <v>19</v>
      </c>
      <c r="I335" s="1">
        <v>2130.66</v>
      </c>
      <c r="J335" s="1">
        <v>429.06</v>
      </c>
      <c r="K335">
        <v>20.1374222072034</v>
      </c>
      <c r="L335" s="4">
        <f>VLOOKUP(N335,rates,VLOOKUP(CONCATENATE('[1]Exposure Report'!$B$11,'[1]Exposure Report'!$B$13),rate_lookup_table,4,FALSE),FALSE)</f>
        <v>112.13800000000001</v>
      </c>
      <c r="M335" t="s">
        <v>0</v>
      </c>
      <c r="N335" t="str">
        <f>IF(VLOOKUP(B335,title_rename,2,FALSE)=0,B335,VLOOKUP(B335,title_rename,2,FALSE))</f>
        <v>04-16 Houston Astros @ Washington Nationals</v>
      </c>
      <c r="O335" s="3" t="str">
        <f>LEFT(IF(VLOOKUP(C335,brand_rename,2,FALSE)=0,C335,VLOOKUP(C335,brand_rename,2,FALSE)),LEN(IF(VLOOKUP(C335,brand_rename,2,FALSE)=0,C335,VLOOKUP(C335,brand_rename,2,FALSE)))-6)</f>
        <v>Coca-Cola</v>
      </c>
      <c r="P335" t="str">
        <f>IF(VLOOKUP(D335,location_rename,2,FALSE)=0,D335,VLOOKUP(D335,location_rename,2,FALSE))</f>
        <v>LED Outfield Wall</v>
      </c>
      <c r="Q335">
        <f>IF($L335=0,0,G335)</f>
        <v>5</v>
      </c>
      <c r="R335">
        <f>IF($L335=0,0,H335)</f>
        <v>19</v>
      </c>
      <c r="S335" s="1">
        <f>R335*L335</f>
        <v>2130.6220000000003</v>
      </c>
      <c r="T335" s="1">
        <f>S335*(K335/100)</f>
        <v>429.05234777956133</v>
      </c>
      <c r="U335" t="str">
        <f t="shared" si="10"/>
        <v>Coca-ColaLED Outfield Wall</v>
      </c>
      <c r="V335" t="str">
        <f t="shared" si="11"/>
        <v>04-16 Houston Astros @ Washington NationalsCoca-ColaLED Outfield Wall</v>
      </c>
      <c r="W335" t="str">
        <f>CONCATENATE(M335,O335)</f>
        <v>Regular SeasonCoca-Cola</v>
      </c>
      <c r="X335" t="str">
        <f>CONCATENATE(M335,P335)</f>
        <v>Regular SeasonLED Outfield Wall</v>
      </c>
      <c r="Y335" t="str">
        <f>CONCATENATE(M335,O335,P335)</f>
        <v>Regular SeasonCoca-ColaLED Outfield Wall</v>
      </c>
    </row>
    <row r="336" spans="1:25" x14ac:dyDescent="0.25">
      <c r="A336" s="3">
        <v>339060</v>
      </c>
      <c r="B336" t="s">
        <v>181</v>
      </c>
      <c r="C336" t="s">
        <v>65</v>
      </c>
      <c r="D336" t="s">
        <v>17</v>
      </c>
      <c r="E336" t="s">
        <v>1</v>
      </c>
      <c r="F336" s="5">
        <v>41015</v>
      </c>
      <c r="G336">
        <v>11</v>
      </c>
      <c r="H336">
        <v>32</v>
      </c>
      <c r="I336" s="1">
        <v>3588.48</v>
      </c>
      <c r="J336" s="1">
        <v>1008.93</v>
      </c>
      <c r="K336">
        <v>28.1158039058319</v>
      </c>
      <c r="L336" s="4">
        <f>VLOOKUP(N336,rates,VLOOKUP(CONCATENATE('[1]Exposure Report'!$B$11,'[1]Exposure Report'!$B$13),rate_lookup_table,4,FALSE),FALSE)</f>
        <v>112.13800000000001</v>
      </c>
      <c r="M336" t="s">
        <v>0</v>
      </c>
      <c r="N336" t="str">
        <f>IF(VLOOKUP(B336,title_rename,2,FALSE)=0,B336,VLOOKUP(B336,title_rename,2,FALSE))</f>
        <v>04-16 Houston Astros @ Washington Nationals</v>
      </c>
      <c r="O336" s="3" t="str">
        <f>LEFT(IF(VLOOKUP(C336,brand_rename,2,FALSE)=0,C336,VLOOKUP(C336,brand_rename,2,FALSE)),LEN(IF(VLOOKUP(C336,brand_rename,2,FALSE)=0,C336,VLOOKUP(C336,brand_rename,2,FALSE)))-6)</f>
        <v>Coca-Cola</v>
      </c>
      <c r="P336" t="str">
        <f>IF(VLOOKUP(D336,location_rename,2,FALSE)=0,D336,VLOOKUP(D336,location_rename,2,FALSE))</f>
        <v>LED Upper Tiered</v>
      </c>
      <c r="Q336">
        <f>IF($L336=0,0,G336)</f>
        <v>11</v>
      </c>
      <c r="R336">
        <f>IF($L336=0,0,H336)</f>
        <v>32</v>
      </c>
      <c r="S336" s="1">
        <f>R336*L336</f>
        <v>3588.4160000000002</v>
      </c>
      <c r="T336" s="1">
        <f>S336*(K336/100)</f>
        <v>1008.9120058854968</v>
      </c>
      <c r="U336" t="str">
        <f t="shared" si="10"/>
        <v>Coca-ColaLED Upper Tiered</v>
      </c>
      <c r="V336" t="str">
        <f t="shared" si="11"/>
        <v>04-16 Houston Astros @ Washington NationalsCoca-ColaLED Upper Tiered</v>
      </c>
      <c r="W336" t="str">
        <f>CONCATENATE(M336,O336)</f>
        <v>Regular SeasonCoca-Cola</v>
      </c>
      <c r="X336" t="str">
        <f>CONCATENATE(M336,P336)</f>
        <v>Regular SeasonLED Upper Tiered</v>
      </c>
      <c r="Y336" t="str">
        <f>CONCATENATE(M336,O336,P336)</f>
        <v>Regular SeasonCoca-ColaLED Upper Tiered</v>
      </c>
    </row>
    <row r="337" spans="1:25" x14ac:dyDescent="0.25">
      <c r="A337" s="3">
        <v>339060</v>
      </c>
      <c r="B337" t="s">
        <v>181</v>
      </c>
      <c r="C337" t="s">
        <v>65</v>
      </c>
      <c r="D337" t="s">
        <v>9</v>
      </c>
      <c r="E337" t="s">
        <v>1</v>
      </c>
      <c r="F337" s="5">
        <v>41015</v>
      </c>
      <c r="G337">
        <v>38</v>
      </c>
      <c r="H337">
        <v>179</v>
      </c>
      <c r="I337" s="1">
        <v>20073.060000000001</v>
      </c>
      <c r="J337" s="1">
        <v>2420.59</v>
      </c>
      <c r="K337">
        <v>12.058898842528199</v>
      </c>
      <c r="L337" s="4">
        <f>VLOOKUP(N337,rates,VLOOKUP(CONCATENATE('[1]Exposure Report'!$B$11,'[1]Exposure Report'!$B$13),rate_lookup_table,4,FALSE),FALSE)</f>
        <v>112.13800000000001</v>
      </c>
      <c r="M337" t="s">
        <v>0</v>
      </c>
      <c r="N337" t="str">
        <f>IF(VLOOKUP(B337,title_rename,2,FALSE)=0,B337,VLOOKUP(B337,title_rename,2,FALSE))</f>
        <v>04-16 Houston Astros @ Washington Nationals</v>
      </c>
      <c r="O337" s="3" t="str">
        <f>LEFT(IF(VLOOKUP(C337,brand_rename,2,FALSE)=0,C337,VLOOKUP(C337,brand_rename,2,FALSE)),LEN(IF(VLOOKUP(C337,brand_rename,2,FALSE)=0,C337,VLOOKUP(C337,brand_rename,2,FALSE)))-6)</f>
        <v>Coca-Cola</v>
      </c>
      <c r="P337" t="str">
        <f>IF(VLOOKUP(D337,location_rename,2,FALSE)=0,D337,VLOOKUP(D337,location_rename,2,FALSE))</f>
        <v>Static Upper Billboard</v>
      </c>
      <c r="Q337">
        <f>IF($L337=0,0,G337)</f>
        <v>38</v>
      </c>
      <c r="R337">
        <f>IF($L337=0,0,H337)</f>
        <v>179</v>
      </c>
      <c r="S337" s="1">
        <f>R337*L337</f>
        <v>20072.702000000001</v>
      </c>
      <c r="T337" s="1">
        <f>S337*(K337/100)</f>
        <v>2420.5468291421348</v>
      </c>
      <c r="U337" t="str">
        <f t="shared" si="10"/>
        <v>Coca-ColaStatic Upper Billboard</v>
      </c>
      <c r="V337" t="str">
        <f t="shared" si="11"/>
        <v>04-16 Houston Astros @ Washington NationalsCoca-ColaStatic Upper Billboard</v>
      </c>
      <c r="W337" t="str">
        <f>CONCATENATE(M337,O337)</f>
        <v>Regular SeasonCoca-Cola</v>
      </c>
      <c r="X337" t="str">
        <f>CONCATENATE(M337,P337)</f>
        <v>Regular SeasonStatic Upper Billboard</v>
      </c>
      <c r="Y337" t="str">
        <f>CONCATENATE(M337,O337,P337)</f>
        <v>Regular SeasonCoca-ColaStatic Upper Billboard</v>
      </c>
    </row>
    <row r="338" spans="1:25" x14ac:dyDescent="0.25">
      <c r="A338" s="3">
        <v>339060</v>
      </c>
      <c r="B338" t="s">
        <v>181</v>
      </c>
      <c r="C338" t="s">
        <v>63</v>
      </c>
      <c r="D338" t="s">
        <v>19</v>
      </c>
      <c r="E338" t="s">
        <v>1</v>
      </c>
      <c r="F338" s="5">
        <v>41015</v>
      </c>
      <c r="G338">
        <v>4</v>
      </c>
      <c r="H338">
        <v>10</v>
      </c>
      <c r="I338" s="1">
        <v>1121.4000000000001</v>
      </c>
      <c r="J338" s="1">
        <v>324.5</v>
      </c>
      <c r="K338">
        <v>28.937042981986799</v>
      </c>
      <c r="L338" s="4">
        <f>VLOOKUP(N338,rates,VLOOKUP(CONCATENATE('[1]Exposure Report'!$B$11,'[1]Exposure Report'!$B$13),rate_lookup_table,4,FALSE),FALSE)</f>
        <v>112.13800000000001</v>
      </c>
      <c r="M338" t="s">
        <v>0</v>
      </c>
      <c r="N338" t="str">
        <f>IF(VLOOKUP(B338,title_rename,2,FALSE)=0,B338,VLOOKUP(B338,title_rename,2,FALSE))</f>
        <v>04-16 Houston Astros @ Washington Nationals</v>
      </c>
      <c r="O338" s="3" t="str">
        <f>LEFT(IF(VLOOKUP(C338,brand_rename,2,FALSE)=0,C338,VLOOKUP(C338,brand_rename,2,FALSE)),LEN(IF(VLOOKUP(C338,brand_rename,2,FALSE)=0,C338,VLOOKUP(C338,brand_rename,2,FALSE)))-6)</f>
        <v>CSX</v>
      </c>
      <c r="P338" t="str">
        <f>IF(VLOOKUP(D338,location_rename,2,FALSE)=0,D338,VLOOKUP(D338,location_rename,2,FALSE))</f>
        <v>LED Outfield Wall</v>
      </c>
      <c r="Q338">
        <f>IF($L338=0,0,G338)</f>
        <v>4</v>
      </c>
      <c r="R338">
        <f>IF($L338=0,0,H338)</f>
        <v>10</v>
      </c>
      <c r="S338" s="1">
        <f>R338*L338</f>
        <v>1121.3800000000001</v>
      </c>
      <c r="T338" s="1">
        <f>S338*(K338/100)</f>
        <v>324.4942125914036</v>
      </c>
      <c r="U338" t="str">
        <f t="shared" si="10"/>
        <v>CSXLED Outfield Wall</v>
      </c>
      <c r="V338" t="str">
        <f t="shared" si="11"/>
        <v>04-16 Houston Astros @ Washington NationalsCSXLED Outfield Wall</v>
      </c>
      <c r="W338" t="str">
        <f>CONCATENATE(M338,O338)</f>
        <v>Regular SeasonCSX</v>
      </c>
      <c r="X338" t="str">
        <f>CONCATENATE(M338,P338)</f>
        <v>Regular SeasonLED Outfield Wall</v>
      </c>
      <c r="Y338" t="str">
        <f>CONCATENATE(M338,O338,P338)</f>
        <v>Regular SeasonCSXLED Outfield Wall</v>
      </c>
    </row>
    <row r="339" spans="1:25" x14ac:dyDescent="0.25">
      <c r="A339" s="3">
        <v>339060</v>
      </c>
      <c r="B339" t="s">
        <v>181</v>
      </c>
      <c r="C339" t="s">
        <v>63</v>
      </c>
      <c r="D339" t="s">
        <v>17</v>
      </c>
      <c r="E339" t="s">
        <v>1</v>
      </c>
      <c r="F339" s="5">
        <v>41015</v>
      </c>
      <c r="G339">
        <v>4</v>
      </c>
      <c r="H339">
        <v>12</v>
      </c>
      <c r="I339" s="1">
        <v>1345.68</v>
      </c>
      <c r="J339" s="1">
        <v>317.13</v>
      </c>
      <c r="K339">
        <v>23.566523987872301</v>
      </c>
      <c r="L339" s="4">
        <f>VLOOKUP(N339,rates,VLOOKUP(CONCATENATE('[1]Exposure Report'!$B$11,'[1]Exposure Report'!$B$13),rate_lookup_table,4,FALSE),FALSE)</f>
        <v>112.13800000000001</v>
      </c>
      <c r="M339" t="s">
        <v>0</v>
      </c>
      <c r="N339" t="str">
        <f>IF(VLOOKUP(B339,title_rename,2,FALSE)=0,B339,VLOOKUP(B339,title_rename,2,FALSE))</f>
        <v>04-16 Houston Astros @ Washington Nationals</v>
      </c>
      <c r="O339" s="3" t="str">
        <f>LEFT(IF(VLOOKUP(C339,brand_rename,2,FALSE)=0,C339,VLOOKUP(C339,brand_rename,2,FALSE)),LEN(IF(VLOOKUP(C339,brand_rename,2,FALSE)=0,C339,VLOOKUP(C339,brand_rename,2,FALSE)))-6)</f>
        <v>CSX</v>
      </c>
      <c r="P339" t="str">
        <f>IF(VLOOKUP(D339,location_rename,2,FALSE)=0,D339,VLOOKUP(D339,location_rename,2,FALSE))</f>
        <v>LED Upper Tiered</v>
      </c>
      <c r="Q339">
        <f>IF($L339=0,0,G339)</f>
        <v>4</v>
      </c>
      <c r="R339">
        <f>IF($L339=0,0,H339)</f>
        <v>12</v>
      </c>
      <c r="S339" s="1">
        <f>R339*L339</f>
        <v>1345.6559999999999</v>
      </c>
      <c r="T339" s="1">
        <f>S339*(K339/100)</f>
        <v>317.12434403424288</v>
      </c>
      <c r="U339" t="str">
        <f t="shared" si="10"/>
        <v>CSXLED Upper Tiered</v>
      </c>
      <c r="V339" t="str">
        <f t="shared" si="11"/>
        <v>04-16 Houston Astros @ Washington NationalsCSXLED Upper Tiered</v>
      </c>
      <c r="W339" t="str">
        <f>CONCATENATE(M339,O339)</f>
        <v>Regular SeasonCSX</v>
      </c>
      <c r="X339" t="str">
        <f>CONCATENATE(M339,P339)</f>
        <v>Regular SeasonLED Upper Tiered</v>
      </c>
      <c r="Y339" t="str">
        <f>CONCATENATE(M339,O339,P339)</f>
        <v>Regular SeasonCSXLED Upper Tiered</v>
      </c>
    </row>
    <row r="340" spans="1:25" x14ac:dyDescent="0.25">
      <c r="A340" s="3">
        <v>339060</v>
      </c>
      <c r="B340" t="s">
        <v>181</v>
      </c>
      <c r="C340" t="s">
        <v>62</v>
      </c>
      <c r="D340" t="s">
        <v>34</v>
      </c>
      <c r="E340" t="s">
        <v>1</v>
      </c>
      <c r="F340" s="5">
        <v>41015</v>
      </c>
      <c r="G340">
        <v>1</v>
      </c>
      <c r="H340">
        <v>2</v>
      </c>
      <c r="I340" s="1">
        <v>224.28</v>
      </c>
      <c r="J340" s="1">
        <v>52.66</v>
      </c>
      <c r="K340">
        <v>23.479579097556599</v>
      </c>
      <c r="L340" s="4">
        <f>VLOOKUP(N340,rates,VLOOKUP(CONCATENATE('[1]Exposure Report'!$B$11,'[1]Exposure Report'!$B$13),rate_lookup_table,4,FALSE),FALSE)</f>
        <v>112.13800000000001</v>
      </c>
      <c r="M340" t="s">
        <v>0</v>
      </c>
      <c r="N340" t="str">
        <f>IF(VLOOKUP(B340,title_rename,2,FALSE)=0,B340,VLOOKUP(B340,title_rename,2,FALSE))</f>
        <v>04-16 Houston Astros @ Washington Nationals</v>
      </c>
      <c r="O340" s="3" t="str">
        <f>LEFT(IF(VLOOKUP(C340,brand_rename,2,FALSE)=0,C340,VLOOKUP(C340,brand_rename,2,FALSE)),LEN(IF(VLOOKUP(C340,brand_rename,2,FALSE)=0,C340,VLOOKUP(C340,brand_rename,2,FALSE)))-6)</f>
        <v>Dubble Bubble</v>
      </c>
      <c r="P340" t="str">
        <f>IF(VLOOKUP(D340,location_rename,2,FALSE)=0,D340,VLOOKUP(D340,location_rename,2,FALSE))</f>
        <v>General Merchandise</v>
      </c>
      <c r="Q340">
        <f>IF($L340=0,0,G340)</f>
        <v>1</v>
      </c>
      <c r="R340">
        <f>IF($L340=0,0,H340)</f>
        <v>2</v>
      </c>
      <c r="S340" s="1">
        <f>R340*L340</f>
        <v>224.27600000000001</v>
      </c>
      <c r="T340" s="1">
        <f>S340*(K340/100)</f>
        <v>52.659060816836039</v>
      </c>
      <c r="U340" t="str">
        <f t="shared" si="10"/>
        <v>Dubble BubbleGeneral Merchandise</v>
      </c>
      <c r="V340" t="str">
        <f t="shared" si="11"/>
        <v>04-16 Houston Astros @ Washington NationalsDubble BubbleGeneral Merchandise</v>
      </c>
      <c r="W340" t="str">
        <f>CONCATENATE(M340,O340)</f>
        <v>Regular SeasonDubble Bubble</v>
      </c>
      <c r="X340" t="str">
        <f>CONCATENATE(M340,P340)</f>
        <v>Regular SeasonGeneral Merchandise</v>
      </c>
      <c r="Y340" t="str">
        <f>CONCATENATE(M340,O340,P340)</f>
        <v>Regular SeasonDubble BubbleGeneral Merchandise</v>
      </c>
    </row>
    <row r="341" spans="1:25" x14ac:dyDescent="0.25">
      <c r="A341" s="3">
        <v>339060</v>
      </c>
      <c r="B341" t="s">
        <v>181</v>
      </c>
      <c r="C341" t="s">
        <v>61</v>
      </c>
      <c r="D341" t="s">
        <v>17</v>
      </c>
      <c r="E341" t="s">
        <v>1</v>
      </c>
      <c r="F341" s="5">
        <v>41015</v>
      </c>
      <c r="G341">
        <v>1</v>
      </c>
      <c r="H341">
        <v>1</v>
      </c>
      <c r="I341" s="1">
        <v>112.14</v>
      </c>
      <c r="J341" s="1">
        <v>44.62</v>
      </c>
      <c r="K341">
        <v>39.789548778312799</v>
      </c>
      <c r="L341" s="4">
        <f>VLOOKUP(N341,rates,VLOOKUP(CONCATENATE('[1]Exposure Report'!$B$11,'[1]Exposure Report'!$B$13),rate_lookup_table,4,FALSE),FALSE)</f>
        <v>112.13800000000001</v>
      </c>
      <c r="M341" t="s">
        <v>0</v>
      </c>
      <c r="N341" t="str">
        <f>IF(VLOOKUP(B341,title_rename,2,FALSE)=0,B341,VLOOKUP(B341,title_rename,2,FALSE))</f>
        <v>04-16 Houston Astros @ Washington Nationals</v>
      </c>
      <c r="O341" s="3" t="str">
        <f>LEFT(IF(VLOOKUP(C341,brand_rename,2,FALSE)=0,C341,VLOOKUP(C341,brand_rename,2,FALSE)),LEN(IF(VLOOKUP(C341,brand_rename,2,FALSE)=0,C341,VLOOKUP(C341,brand_rename,2,FALSE)))-6)</f>
        <v>Exxonmobil</v>
      </c>
      <c r="P341" t="str">
        <f>IF(VLOOKUP(D341,location_rename,2,FALSE)=0,D341,VLOOKUP(D341,location_rename,2,FALSE))</f>
        <v>LED Upper Tiered</v>
      </c>
      <c r="Q341">
        <f>IF($L341=0,0,G341)</f>
        <v>1</v>
      </c>
      <c r="R341">
        <f>IF($L341=0,0,H341)</f>
        <v>1</v>
      </c>
      <c r="S341" s="1">
        <f>R341*L341</f>
        <v>112.13800000000001</v>
      </c>
      <c r="T341" s="1">
        <f>S341*(K341/100)</f>
        <v>44.61920420902441</v>
      </c>
      <c r="U341" t="str">
        <f t="shared" si="10"/>
        <v>ExxonmobilLED Upper Tiered</v>
      </c>
      <c r="V341" t="str">
        <f t="shared" si="11"/>
        <v>04-16 Houston Astros @ Washington NationalsExxonmobilLED Upper Tiered</v>
      </c>
      <c r="W341" t="str">
        <f>CONCATENATE(M341,O341)</f>
        <v>Regular SeasonExxonmobil</v>
      </c>
      <c r="X341" t="str">
        <f>CONCATENATE(M341,P341)</f>
        <v>Regular SeasonLED Upper Tiered</v>
      </c>
      <c r="Y341" t="str">
        <f>CONCATENATE(M341,O341,P341)</f>
        <v>Regular SeasonExxonmobilLED Upper Tiered</v>
      </c>
    </row>
    <row r="342" spans="1:25" x14ac:dyDescent="0.25">
      <c r="A342" s="3">
        <v>339060</v>
      </c>
      <c r="B342" t="s">
        <v>181</v>
      </c>
      <c r="C342" t="s">
        <v>61</v>
      </c>
      <c r="D342" t="s">
        <v>2</v>
      </c>
      <c r="E342" t="s">
        <v>1</v>
      </c>
      <c r="F342" s="5">
        <v>41015</v>
      </c>
      <c r="G342">
        <v>12</v>
      </c>
      <c r="H342">
        <v>79</v>
      </c>
      <c r="I342" s="1">
        <v>8859.06</v>
      </c>
      <c r="J342" s="1">
        <v>2167.4299999999998</v>
      </c>
      <c r="K342">
        <v>24.465688233288802</v>
      </c>
      <c r="L342" s="4">
        <f>VLOOKUP(N342,rates,VLOOKUP(CONCATENATE('[1]Exposure Report'!$B$11,'[1]Exposure Report'!$B$13),rate_lookup_table,4,FALSE),FALSE)</f>
        <v>112.13800000000001</v>
      </c>
      <c r="M342" t="s">
        <v>0</v>
      </c>
      <c r="N342" t="str">
        <f>IF(VLOOKUP(B342,title_rename,2,FALSE)=0,B342,VLOOKUP(B342,title_rename,2,FALSE))</f>
        <v>04-16 Houston Astros @ Washington Nationals</v>
      </c>
      <c r="O342" s="3" t="str">
        <f>LEFT(IF(VLOOKUP(C342,brand_rename,2,FALSE)=0,C342,VLOOKUP(C342,brand_rename,2,FALSE)),LEN(IF(VLOOKUP(C342,brand_rename,2,FALSE)=0,C342,VLOOKUP(C342,brand_rename,2,FALSE)))-6)</f>
        <v>Exxonmobil</v>
      </c>
      <c r="P342" t="str">
        <f>IF(VLOOKUP(D342,location_rename,2,FALSE)=0,D342,VLOOKUP(D342,location_rename,2,FALSE))</f>
        <v>Rotational Field Level Home Plate</v>
      </c>
      <c r="Q342">
        <f>IF($L342=0,0,G342)</f>
        <v>12</v>
      </c>
      <c r="R342">
        <f>IF($L342=0,0,H342)</f>
        <v>79</v>
      </c>
      <c r="S342" s="1">
        <f>R342*L342</f>
        <v>8858.902</v>
      </c>
      <c r="T342" s="1">
        <f>S342*(K342/100)</f>
        <v>2167.3913442125863</v>
      </c>
      <c r="U342" t="str">
        <f t="shared" si="10"/>
        <v>ExxonmobilRotational Field Level Home Plate</v>
      </c>
      <c r="V342" t="str">
        <f t="shared" si="11"/>
        <v>04-16 Houston Astros @ Washington NationalsExxonmobilRotational Field Level Home Plate</v>
      </c>
      <c r="W342" t="str">
        <f>CONCATENATE(M342,O342)</f>
        <v>Regular SeasonExxonmobil</v>
      </c>
      <c r="X342" t="str">
        <f>CONCATENATE(M342,P342)</f>
        <v>Regular SeasonRotational Field Level Home Plate</v>
      </c>
      <c r="Y342" t="str">
        <f>CONCATENATE(M342,O342,P342)</f>
        <v>Regular SeasonExxonmobilRotational Field Level Home Plate</v>
      </c>
    </row>
    <row r="343" spans="1:25" x14ac:dyDescent="0.25">
      <c r="A343" s="3">
        <v>339060</v>
      </c>
      <c r="B343" t="s">
        <v>181</v>
      </c>
      <c r="C343" t="s">
        <v>61</v>
      </c>
      <c r="D343" t="s">
        <v>11</v>
      </c>
      <c r="E343" t="s">
        <v>1</v>
      </c>
      <c r="F343" s="5">
        <v>41015</v>
      </c>
      <c r="G343">
        <v>8</v>
      </c>
      <c r="H343">
        <v>29</v>
      </c>
      <c r="I343" s="1">
        <v>3252.06</v>
      </c>
      <c r="J343" s="1">
        <v>451.3</v>
      </c>
      <c r="K343">
        <v>13.877357736327101</v>
      </c>
      <c r="L343" s="4">
        <f>VLOOKUP(N343,rates,VLOOKUP(CONCATENATE('[1]Exposure Report'!$B$11,'[1]Exposure Report'!$B$13),rate_lookup_table,4,FALSE),FALSE)</f>
        <v>112.13800000000001</v>
      </c>
      <c r="M343" t="s">
        <v>0</v>
      </c>
      <c r="N343" t="str">
        <f>IF(VLOOKUP(B343,title_rename,2,FALSE)=0,B343,VLOOKUP(B343,title_rename,2,FALSE))</f>
        <v>04-16 Houston Astros @ Washington Nationals</v>
      </c>
      <c r="O343" s="3" t="str">
        <f>LEFT(IF(VLOOKUP(C343,brand_rename,2,FALSE)=0,C343,VLOOKUP(C343,brand_rename,2,FALSE)),LEN(IF(VLOOKUP(C343,brand_rename,2,FALSE)=0,C343,VLOOKUP(C343,brand_rename,2,FALSE)))-6)</f>
        <v>Exxonmobil</v>
      </c>
      <c r="P343" t="str">
        <f>IF(VLOOKUP(D343,location_rename,2,FALSE)=0,D343,VLOOKUP(D343,location_rename,2,FALSE))</f>
        <v>Static Outfield Wall</v>
      </c>
      <c r="Q343">
        <f>IF($L343=0,0,G343)</f>
        <v>8</v>
      </c>
      <c r="R343">
        <f>IF($L343=0,0,H343)</f>
        <v>29</v>
      </c>
      <c r="S343" s="1">
        <f>R343*L343</f>
        <v>3252.002</v>
      </c>
      <c r="T343" s="1">
        <f>S343*(K343/100)</f>
        <v>451.29195113251205</v>
      </c>
      <c r="U343" t="str">
        <f t="shared" si="10"/>
        <v>ExxonmobilStatic Outfield Wall</v>
      </c>
      <c r="V343" t="str">
        <f t="shared" si="11"/>
        <v>04-16 Houston Astros @ Washington NationalsExxonmobilStatic Outfield Wall</v>
      </c>
      <c r="W343" t="str">
        <f>CONCATENATE(M343,O343)</f>
        <v>Regular SeasonExxonmobil</v>
      </c>
      <c r="X343" t="str">
        <f>CONCATENATE(M343,P343)</f>
        <v>Regular SeasonStatic Outfield Wall</v>
      </c>
      <c r="Y343" t="str">
        <f>CONCATENATE(M343,O343,P343)</f>
        <v>Regular SeasonExxonmobilStatic Outfield Wall</v>
      </c>
    </row>
    <row r="344" spans="1:25" x14ac:dyDescent="0.25">
      <c r="A344" s="3">
        <v>339060</v>
      </c>
      <c r="B344" t="s">
        <v>181</v>
      </c>
      <c r="C344" t="s">
        <v>60</v>
      </c>
      <c r="D344" t="s">
        <v>34</v>
      </c>
      <c r="E344" t="s">
        <v>1</v>
      </c>
      <c r="F344" s="5">
        <v>41015</v>
      </c>
      <c r="G344">
        <v>4</v>
      </c>
      <c r="H344">
        <v>26</v>
      </c>
      <c r="I344" s="1">
        <v>2915.64</v>
      </c>
      <c r="J344" s="1">
        <v>526.61</v>
      </c>
      <c r="K344">
        <v>18.061557668299201</v>
      </c>
      <c r="L344" s="4">
        <f>VLOOKUP(N344,rates,VLOOKUP(CONCATENATE('[1]Exposure Report'!$B$11,'[1]Exposure Report'!$B$13),rate_lookup_table,4,FALSE),FALSE)</f>
        <v>112.13800000000001</v>
      </c>
      <c r="M344" t="s">
        <v>0</v>
      </c>
      <c r="N344" t="str">
        <f>IF(VLOOKUP(B344,title_rename,2,FALSE)=0,B344,VLOOKUP(B344,title_rename,2,FALSE))</f>
        <v>04-16 Houston Astros @ Washington Nationals</v>
      </c>
      <c r="O344" s="3" t="str">
        <f>LEFT(IF(VLOOKUP(C344,brand_rename,2,FALSE)=0,C344,VLOOKUP(C344,brand_rename,2,FALSE)),LEN(IF(VLOOKUP(C344,brand_rename,2,FALSE)=0,C344,VLOOKUP(C344,brand_rename,2,FALSE)))-6)</f>
        <v>Frito-Lay</v>
      </c>
      <c r="P344" t="str">
        <f>IF(VLOOKUP(D344,location_rename,2,FALSE)=0,D344,VLOOKUP(D344,location_rename,2,FALSE))</f>
        <v>General Merchandise</v>
      </c>
      <c r="Q344">
        <f>IF($L344=0,0,G344)</f>
        <v>4</v>
      </c>
      <c r="R344">
        <f>IF($L344=0,0,H344)</f>
        <v>26</v>
      </c>
      <c r="S344" s="1">
        <f>R344*L344</f>
        <v>2915.5880000000002</v>
      </c>
      <c r="T344" s="1">
        <f>S344*(K344/100)</f>
        <v>526.60060799001144</v>
      </c>
      <c r="U344" t="str">
        <f t="shared" si="10"/>
        <v>Frito-LayGeneral Merchandise</v>
      </c>
      <c r="V344" t="str">
        <f t="shared" si="11"/>
        <v>04-16 Houston Astros @ Washington NationalsFrito-LayGeneral Merchandise</v>
      </c>
      <c r="W344" t="str">
        <f>CONCATENATE(M344,O344)</f>
        <v>Regular SeasonFrito-Lay</v>
      </c>
      <c r="X344" t="str">
        <f>CONCATENATE(M344,P344)</f>
        <v>Regular SeasonGeneral Merchandise</v>
      </c>
      <c r="Y344" t="str">
        <f>CONCATENATE(M344,O344,P344)</f>
        <v>Regular SeasonFrito-LayGeneral Merchandise</v>
      </c>
    </row>
    <row r="345" spans="1:25" x14ac:dyDescent="0.25">
      <c r="A345" s="3">
        <v>339060</v>
      </c>
      <c r="B345" t="s">
        <v>181</v>
      </c>
      <c r="C345" t="s">
        <v>55</v>
      </c>
      <c r="D345" t="s">
        <v>59</v>
      </c>
      <c r="E345" t="s">
        <v>1</v>
      </c>
      <c r="F345" s="5">
        <v>41015</v>
      </c>
      <c r="G345">
        <v>3</v>
      </c>
      <c r="H345">
        <v>3</v>
      </c>
      <c r="I345" s="1">
        <v>336.42</v>
      </c>
      <c r="J345" s="1">
        <v>76.06</v>
      </c>
      <c r="K345">
        <v>22.608643956958499</v>
      </c>
      <c r="L345" s="4">
        <f>VLOOKUP(N345,rates,VLOOKUP(CONCATENATE('[1]Exposure Report'!$B$11,'[1]Exposure Report'!$B$13),rate_lookup_table,4,FALSE),FALSE)</f>
        <v>112.13800000000001</v>
      </c>
      <c r="M345" t="s">
        <v>0</v>
      </c>
      <c r="N345" t="str">
        <f>IF(VLOOKUP(B345,title_rename,2,FALSE)=0,B345,VLOOKUP(B345,title_rename,2,FALSE))</f>
        <v>04-16 Houston Astros @ Washington Nationals</v>
      </c>
      <c r="O345" s="3" t="str">
        <f>LEFT(IF(VLOOKUP(C345,brand_rename,2,FALSE)=0,C345,VLOOKUP(C345,brand_rename,2,FALSE)),LEN(IF(VLOOKUP(C345,brand_rename,2,FALSE)=0,C345,VLOOKUP(C345,brand_rename,2,FALSE)))-6)</f>
        <v>Gatorade</v>
      </c>
      <c r="P345" t="str">
        <f>IF(VLOOKUP(D345,location_rename,2,FALSE)=0,D345,VLOOKUP(D345,location_rename,2,FALSE))</f>
        <v>Active Cup</v>
      </c>
      <c r="Q345">
        <f>IF($L345=0,0,G345)</f>
        <v>3</v>
      </c>
      <c r="R345">
        <f>IF($L345=0,0,H345)</f>
        <v>3</v>
      </c>
      <c r="S345" s="1">
        <f>R345*L345</f>
        <v>336.41399999999999</v>
      </c>
      <c r="T345" s="1">
        <f>S345*(K345/100)</f>
        <v>76.058643481362367</v>
      </c>
      <c r="U345" t="str">
        <f t="shared" si="10"/>
        <v>GatoradeActive Cup</v>
      </c>
      <c r="V345" t="str">
        <f t="shared" si="11"/>
        <v>04-16 Houston Astros @ Washington NationalsGatoradeActive Cup</v>
      </c>
      <c r="W345" t="str">
        <f>CONCATENATE(M345,O345)</f>
        <v>Regular SeasonGatorade</v>
      </c>
      <c r="X345" t="str">
        <f>CONCATENATE(M345,P345)</f>
        <v>Regular SeasonActive Cup</v>
      </c>
      <c r="Y345" t="str">
        <f>CONCATENATE(M345,O345,P345)</f>
        <v>Regular SeasonGatoradeActive Cup</v>
      </c>
    </row>
    <row r="346" spans="1:25" x14ac:dyDescent="0.25">
      <c r="A346" s="3">
        <v>339060</v>
      </c>
      <c r="B346" t="s">
        <v>181</v>
      </c>
      <c r="C346" t="s">
        <v>55</v>
      </c>
      <c r="D346" t="s">
        <v>58</v>
      </c>
      <c r="E346" t="s">
        <v>1</v>
      </c>
      <c r="F346" s="5">
        <v>41015</v>
      </c>
      <c r="G346">
        <v>11</v>
      </c>
      <c r="H346">
        <v>27</v>
      </c>
      <c r="I346" s="1">
        <v>3027.78</v>
      </c>
      <c r="J346" s="1">
        <v>863.88</v>
      </c>
      <c r="K346">
        <v>28.531795572994</v>
      </c>
      <c r="L346" s="4">
        <f>VLOOKUP(N346,rates,VLOOKUP(CONCATENATE('[1]Exposure Report'!$B$11,'[1]Exposure Report'!$B$13),rate_lookup_table,4,FALSE),FALSE)</f>
        <v>112.13800000000001</v>
      </c>
      <c r="M346" t="s">
        <v>0</v>
      </c>
      <c r="N346" t="str">
        <f>IF(VLOOKUP(B346,title_rename,2,FALSE)=0,B346,VLOOKUP(B346,title_rename,2,FALSE))</f>
        <v>04-16 Houston Astros @ Washington Nationals</v>
      </c>
      <c r="O346" s="3" t="str">
        <f>LEFT(IF(VLOOKUP(C346,brand_rename,2,FALSE)=0,C346,VLOOKUP(C346,brand_rename,2,FALSE)),LEN(IF(VLOOKUP(C346,brand_rename,2,FALSE)=0,C346,VLOOKUP(C346,brand_rename,2,FALSE)))-6)</f>
        <v>Gatorade</v>
      </c>
      <c r="P346" t="str">
        <f>IF(VLOOKUP(D346,location_rename,2,FALSE)=0,D346,VLOOKUP(D346,location_rename,2,FALSE))</f>
        <v>Cooler Partial Branded</v>
      </c>
      <c r="Q346">
        <f>IF($L346=0,0,G346)</f>
        <v>11</v>
      </c>
      <c r="R346">
        <f>IF($L346=0,0,H346)</f>
        <v>27</v>
      </c>
      <c r="S346" s="1">
        <f>R346*L346</f>
        <v>3027.7260000000001</v>
      </c>
      <c r="T346" s="1">
        <f>S346*(K346/100)</f>
        <v>863.86459283038835</v>
      </c>
      <c r="U346" t="str">
        <f t="shared" si="10"/>
        <v>GatoradeCooler Partial Branded</v>
      </c>
      <c r="V346" t="str">
        <f t="shared" si="11"/>
        <v>04-16 Houston Astros @ Washington NationalsGatoradeCooler Partial Branded</v>
      </c>
      <c r="W346" t="str">
        <f>CONCATENATE(M346,O346)</f>
        <v>Regular SeasonGatorade</v>
      </c>
      <c r="X346" t="str">
        <f>CONCATENATE(M346,P346)</f>
        <v>Regular SeasonCooler Partial Branded</v>
      </c>
      <c r="Y346" t="str">
        <f>CONCATENATE(M346,O346,P346)</f>
        <v>Regular SeasonGatoradeCooler Partial Branded</v>
      </c>
    </row>
    <row r="347" spans="1:25" x14ac:dyDescent="0.25">
      <c r="A347" s="3">
        <v>339060</v>
      </c>
      <c r="B347" t="s">
        <v>181</v>
      </c>
      <c r="C347" t="s">
        <v>55</v>
      </c>
      <c r="D347" t="s">
        <v>102</v>
      </c>
      <c r="E347" t="s">
        <v>1</v>
      </c>
      <c r="F347" s="5">
        <v>41015</v>
      </c>
      <c r="G347">
        <v>7</v>
      </c>
      <c r="H347">
        <v>14</v>
      </c>
      <c r="I347" s="1">
        <v>1569.96</v>
      </c>
      <c r="J347" s="1">
        <v>378.71</v>
      </c>
      <c r="K347">
        <v>24.1222706310988</v>
      </c>
      <c r="L347" s="4">
        <f>VLOOKUP(N347,rates,VLOOKUP(CONCATENATE('[1]Exposure Report'!$B$11,'[1]Exposure Report'!$B$13),rate_lookup_table,4,FALSE),FALSE)</f>
        <v>112.13800000000001</v>
      </c>
      <c r="M347" t="s">
        <v>0</v>
      </c>
      <c r="N347" t="str">
        <f>IF(VLOOKUP(B347,title_rename,2,FALSE)=0,B347,VLOOKUP(B347,title_rename,2,FALSE))</f>
        <v>04-16 Houston Astros @ Washington Nationals</v>
      </c>
      <c r="O347" s="3" t="str">
        <f>LEFT(IF(VLOOKUP(C347,brand_rename,2,FALSE)=0,C347,VLOOKUP(C347,brand_rename,2,FALSE)),LEN(IF(VLOOKUP(C347,brand_rename,2,FALSE)=0,C347,VLOOKUP(C347,brand_rename,2,FALSE)))-6)</f>
        <v>Gatorade</v>
      </c>
      <c r="P347" t="str">
        <f>IF(VLOOKUP(D347,location_rename,2,FALSE)=0,D347,VLOOKUP(D347,location_rename,2,FALSE))</f>
        <v>Ice Chest Full Branded</v>
      </c>
      <c r="Q347">
        <f>IF($L347=0,0,G347)</f>
        <v>7</v>
      </c>
      <c r="R347">
        <f>IF($L347=0,0,H347)</f>
        <v>14</v>
      </c>
      <c r="S347" s="1">
        <f>R347*L347</f>
        <v>1569.932</v>
      </c>
      <c r="T347" s="1">
        <f>S347*(K347/100)</f>
        <v>378.703245764222</v>
      </c>
      <c r="U347" t="str">
        <f t="shared" si="10"/>
        <v>GatoradeIce Chest Full Branded</v>
      </c>
      <c r="V347" t="str">
        <f t="shared" si="11"/>
        <v>04-16 Houston Astros @ Washington NationalsGatoradeIce Chest Full Branded</v>
      </c>
      <c r="W347" t="str">
        <f>CONCATENATE(M347,O347)</f>
        <v>Regular SeasonGatorade</v>
      </c>
      <c r="X347" t="str">
        <f>CONCATENATE(M347,P347)</f>
        <v>Regular SeasonIce Chest Full Branded</v>
      </c>
      <c r="Y347" t="str">
        <f>CONCATENATE(M347,O347,P347)</f>
        <v>Regular SeasonGatoradeIce Chest Full Branded</v>
      </c>
    </row>
    <row r="348" spans="1:25" x14ac:dyDescent="0.25">
      <c r="A348" s="3">
        <v>339060</v>
      </c>
      <c r="B348" t="s">
        <v>181</v>
      </c>
      <c r="C348" t="s">
        <v>55</v>
      </c>
      <c r="D348" t="s">
        <v>57</v>
      </c>
      <c r="E348" t="s">
        <v>1</v>
      </c>
      <c r="F348" s="5">
        <v>41015</v>
      </c>
      <c r="G348">
        <v>7</v>
      </c>
      <c r="H348">
        <v>15</v>
      </c>
      <c r="I348" s="1">
        <v>1682.1</v>
      </c>
      <c r="J348" s="1">
        <v>373.19</v>
      </c>
      <c r="K348">
        <v>22.1859580286546</v>
      </c>
      <c r="L348" s="4">
        <f>VLOOKUP(N348,rates,VLOOKUP(CONCATENATE('[1]Exposure Report'!$B$11,'[1]Exposure Report'!$B$13),rate_lookup_table,4,FALSE),FALSE)</f>
        <v>112.13800000000001</v>
      </c>
      <c r="M348" t="s">
        <v>0</v>
      </c>
      <c r="N348" t="str">
        <f>IF(VLOOKUP(B348,title_rename,2,FALSE)=0,B348,VLOOKUP(B348,title_rename,2,FALSE))</f>
        <v>04-16 Houston Astros @ Washington Nationals</v>
      </c>
      <c r="O348" s="3" t="str">
        <f>LEFT(IF(VLOOKUP(C348,brand_rename,2,FALSE)=0,C348,VLOOKUP(C348,brand_rename,2,FALSE)),LEN(IF(VLOOKUP(C348,brand_rename,2,FALSE)=0,C348,VLOOKUP(C348,brand_rename,2,FALSE)))-6)</f>
        <v>Gatorade</v>
      </c>
      <c r="P348" t="str">
        <f>IF(VLOOKUP(D348,location_rename,2,FALSE)=0,D348,VLOOKUP(D348,location_rename,2,FALSE))</f>
        <v>Ice Chest Partial Branded</v>
      </c>
      <c r="Q348">
        <f>IF($L348=0,0,G348)</f>
        <v>7</v>
      </c>
      <c r="R348">
        <f>IF($L348=0,0,H348)</f>
        <v>15</v>
      </c>
      <c r="S348" s="1">
        <f>R348*L348</f>
        <v>1682.0700000000002</v>
      </c>
      <c r="T348" s="1">
        <f>S348*(K348/100)</f>
        <v>373.1833442125905</v>
      </c>
      <c r="U348" t="str">
        <f t="shared" si="10"/>
        <v>GatoradeIce Chest Partial Branded</v>
      </c>
      <c r="V348" t="str">
        <f t="shared" si="11"/>
        <v>04-16 Houston Astros @ Washington NationalsGatoradeIce Chest Partial Branded</v>
      </c>
      <c r="W348" t="str">
        <f>CONCATENATE(M348,O348)</f>
        <v>Regular SeasonGatorade</v>
      </c>
      <c r="X348" t="str">
        <f>CONCATENATE(M348,P348)</f>
        <v>Regular SeasonIce Chest Partial Branded</v>
      </c>
      <c r="Y348" t="str">
        <f>CONCATENATE(M348,O348,P348)</f>
        <v>Regular SeasonGatoradeIce Chest Partial Branded</v>
      </c>
    </row>
    <row r="349" spans="1:25" x14ac:dyDescent="0.25">
      <c r="A349" s="3">
        <v>339060</v>
      </c>
      <c r="B349" t="s">
        <v>181</v>
      </c>
      <c r="C349" t="s">
        <v>55</v>
      </c>
      <c r="D349" t="s">
        <v>56</v>
      </c>
      <c r="E349" t="s">
        <v>1</v>
      </c>
      <c r="F349" s="5">
        <v>41015</v>
      </c>
      <c r="G349">
        <v>9</v>
      </c>
      <c r="H349">
        <v>46</v>
      </c>
      <c r="I349" s="1">
        <v>5158.4399999999996</v>
      </c>
      <c r="J349" s="1">
        <v>746.01</v>
      </c>
      <c r="K349">
        <v>14.461930351036299</v>
      </c>
      <c r="L349" s="4">
        <f>VLOOKUP(N349,rates,VLOOKUP(CONCATENATE('[1]Exposure Report'!$B$11,'[1]Exposure Report'!$B$13),rate_lookup_table,4,FALSE),FALSE)</f>
        <v>112.13800000000001</v>
      </c>
      <c r="M349" t="s">
        <v>0</v>
      </c>
      <c r="N349" t="str">
        <f>IF(VLOOKUP(B349,title_rename,2,FALSE)=0,B349,VLOOKUP(B349,title_rename,2,FALSE))</f>
        <v>04-16 Houston Astros @ Washington Nationals</v>
      </c>
      <c r="O349" s="3" t="str">
        <f>LEFT(IF(VLOOKUP(C349,brand_rename,2,FALSE)=0,C349,VLOOKUP(C349,brand_rename,2,FALSE)),LEN(IF(VLOOKUP(C349,brand_rename,2,FALSE)=0,C349,VLOOKUP(C349,brand_rename,2,FALSE)))-6)</f>
        <v>Gatorade</v>
      </c>
      <c r="P349" t="str">
        <f>IF(VLOOKUP(D349,location_rename,2,FALSE)=0,D349,VLOOKUP(D349,location_rename,2,FALSE))</f>
        <v>Passive Cup</v>
      </c>
      <c r="Q349">
        <f>IF($L349=0,0,G349)</f>
        <v>9</v>
      </c>
      <c r="R349">
        <f>IF($L349=0,0,H349)</f>
        <v>46</v>
      </c>
      <c r="S349" s="1">
        <f>R349*L349</f>
        <v>5158.348</v>
      </c>
      <c r="T349" s="1">
        <f>S349*(K349/100)</f>
        <v>745.99669502407403</v>
      </c>
      <c r="U349" t="str">
        <f t="shared" si="10"/>
        <v>GatoradePassive Cup</v>
      </c>
      <c r="V349" t="str">
        <f t="shared" si="11"/>
        <v>04-16 Houston Astros @ Washington NationalsGatoradePassive Cup</v>
      </c>
      <c r="W349" t="str">
        <f>CONCATENATE(M349,O349)</f>
        <v>Regular SeasonGatorade</v>
      </c>
      <c r="X349" t="str">
        <f>CONCATENATE(M349,P349)</f>
        <v>Regular SeasonPassive Cup</v>
      </c>
      <c r="Y349" t="str">
        <f>CONCATENATE(M349,O349,P349)</f>
        <v>Regular SeasonGatoradePassive Cup</v>
      </c>
    </row>
    <row r="350" spans="1:25" x14ac:dyDescent="0.25">
      <c r="A350" s="3">
        <v>339060</v>
      </c>
      <c r="B350" t="s">
        <v>181</v>
      </c>
      <c r="C350" t="s">
        <v>55</v>
      </c>
      <c r="D350" t="s">
        <v>54</v>
      </c>
      <c r="E350" t="s">
        <v>1</v>
      </c>
      <c r="F350" s="5">
        <v>41015</v>
      </c>
      <c r="G350">
        <v>1</v>
      </c>
      <c r="H350">
        <v>1</v>
      </c>
      <c r="I350" s="1">
        <v>112.14</v>
      </c>
      <c r="J350" s="1">
        <v>36.54</v>
      </c>
      <c r="K350">
        <v>32.584269662921301</v>
      </c>
      <c r="L350" s="4">
        <f>VLOOKUP(N350,rates,VLOOKUP(CONCATENATE('[1]Exposure Report'!$B$11,'[1]Exposure Report'!$B$13),rate_lookup_table,4,FALSE),FALSE)</f>
        <v>112.13800000000001</v>
      </c>
      <c r="M350" t="s">
        <v>0</v>
      </c>
      <c r="N350" t="str">
        <f>IF(VLOOKUP(B350,title_rename,2,FALSE)=0,B350,VLOOKUP(B350,title_rename,2,FALSE))</f>
        <v>04-16 Houston Astros @ Washington Nationals</v>
      </c>
      <c r="O350" s="3" t="str">
        <f>LEFT(IF(VLOOKUP(C350,brand_rename,2,FALSE)=0,C350,VLOOKUP(C350,brand_rename,2,FALSE)),LEN(IF(VLOOKUP(C350,brand_rename,2,FALSE)=0,C350,VLOOKUP(C350,brand_rename,2,FALSE)))-6)</f>
        <v>Gatorade</v>
      </c>
      <c r="P350" t="str">
        <f>IF(VLOOKUP(D350,location_rename,2,FALSE)=0,D350,VLOOKUP(D350,location_rename,2,FALSE))</f>
        <v>Passive Product</v>
      </c>
      <c r="Q350">
        <f>IF($L350=0,0,G350)</f>
        <v>1</v>
      </c>
      <c r="R350">
        <f>IF($L350=0,0,H350)</f>
        <v>1</v>
      </c>
      <c r="S350" s="1">
        <f>R350*L350</f>
        <v>112.13800000000001</v>
      </c>
      <c r="T350" s="1">
        <f>S350*(K350/100)</f>
        <v>36.539348314606691</v>
      </c>
      <c r="U350" t="str">
        <f t="shared" si="10"/>
        <v>GatoradePassive Product</v>
      </c>
      <c r="V350" t="str">
        <f t="shared" si="11"/>
        <v>04-16 Houston Astros @ Washington NationalsGatoradePassive Product</v>
      </c>
      <c r="W350" t="str">
        <f>CONCATENATE(M350,O350)</f>
        <v>Regular SeasonGatorade</v>
      </c>
      <c r="X350" t="str">
        <f>CONCATENATE(M350,P350)</f>
        <v>Regular SeasonPassive Product</v>
      </c>
      <c r="Y350" t="str">
        <f>CONCATENATE(M350,O350,P350)</f>
        <v>Regular SeasonGatoradePassive Product</v>
      </c>
    </row>
    <row r="351" spans="1:25" x14ac:dyDescent="0.25">
      <c r="A351" s="3">
        <v>339060</v>
      </c>
      <c r="B351" t="s">
        <v>181</v>
      </c>
      <c r="C351" t="s">
        <v>85</v>
      </c>
      <c r="D351" t="s">
        <v>17</v>
      </c>
      <c r="E351" t="s">
        <v>1</v>
      </c>
      <c r="F351" s="5">
        <v>41015</v>
      </c>
      <c r="G351">
        <v>4</v>
      </c>
      <c r="H351">
        <v>10</v>
      </c>
      <c r="I351" s="1">
        <v>1121.4000000000001</v>
      </c>
      <c r="J351" s="1">
        <v>398.84</v>
      </c>
      <c r="K351">
        <v>35.566256465132803</v>
      </c>
      <c r="L351" s="4">
        <f>VLOOKUP(N351,rates,VLOOKUP(CONCATENATE('[1]Exposure Report'!$B$11,'[1]Exposure Report'!$B$13),rate_lookup_table,4,FALSE),FALSE)</f>
        <v>112.13800000000001</v>
      </c>
      <c r="M351" t="s">
        <v>0</v>
      </c>
      <c r="N351" t="str">
        <f>IF(VLOOKUP(B351,title_rename,2,FALSE)=0,B351,VLOOKUP(B351,title_rename,2,FALSE))</f>
        <v>04-16 Houston Astros @ Washington Nationals</v>
      </c>
      <c r="O351" s="3" t="str">
        <f>LEFT(IF(VLOOKUP(C351,brand_rename,2,FALSE)=0,C351,VLOOKUP(C351,brand_rename,2,FALSE)),LEN(IF(VLOOKUP(C351,brand_rename,2,FALSE)=0,C351,VLOOKUP(C351,brand_rename,2,FALSE)))-6)</f>
        <v>Gaylord National Resort</v>
      </c>
      <c r="P351" t="str">
        <f>IF(VLOOKUP(D351,location_rename,2,FALSE)=0,D351,VLOOKUP(D351,location_rename,2,FALSE))</f>
        <v>LED Upper Tiered</v>
      </c>
      <c r="Q351">
        <f>IF($L351=0,0,G351)</f>
        <v>4</v>
      </c>
      <c r="R351">
        <f>IF($L351=0,0,H351)</f>
        <v>10</v>
      </c>
      <c r="S351" s="1">
        <f>R351*L351</f>
        <v>1121.3800000000001</v>
      </c>
      <c r="T351" s="1">
        <f>S351*(K351/100)</f>
        <v>398.83288674870624</v>
      </c>
      <c r="U351" t="str">
        <f t="shared" si="10"/>
        <v>Gaylord National ResortLED Upper Tiered</v>
      </c>
      <c r="V351" t="str">
        <f t="shared" si="11"/>
        <v>04-16 Houston Astros @ Washington NationalsGaylord National ResortLED Upper Tiered</v>
      </c>
      <c r="W351" t="str">
        <f>CONCATENATE(M351,O351)</f>
        <v>Regular SeasonGaylord National Resort</v>
      </c>
      <c r="X351" t="str">
        <f>CONCATENATE(M351,P351)</f>
        <v>Regular SeasonLED Upper Tiered</v>
      </c>
      <c r="Y351" t="str">
        <f>CONCATENATE(M351,O351,P351)</f>
        <v>Regular SeasonGaylord National ResortLED Upper Tiered</v>
      </c>
    </row>
    <row r="352" spans="1:25" x14ac:dyDescent="0.25">
      <c r="A352" s="3">
        <v>339060</v>
      </c>
      <c r="B352" t="s">
        <v>181</v>
      </c>
      <c r="C352" t="s">
        <v>53</v>
      </c>
      <c r="D352" t="s">
        <v>19</v>
      </c>
      <c r="E352" t="s">
        <v>1</v>
      </c>
      <c r="F352" s="5">
        <v>41015</v>
      </c>
      <c r="G352">
        <v>5</v>
      </c>
      <c r="H352">
        <v>8</v>
      </c>
      <c r="I352" s="1">
        <v>897.12</v>
      </c>
      <c r="J352" s="1">
        <v>210.69</v>
      </c>
      <c r="K352">
        <v>23.4851524879614</v>
      </c>
      <c r="L352" s="4">
        <f>VLOOKUP(N352,rates,VLOOKUP(CONCATENATE('[1]Exposure Report'!$B$11,'[1]Exposure Report'!$B$13),rate_lookup_table,4,FALSE),FALSE)</f>
        <v>112.13800000000001</v>
      </c>
      <c r="M352" t="s">
        <v>0</v>
      </c>
      <c r="N352" t="str">
        <f>IF(VLOOKUP(B352,title_rename,2,FALSE)=0,B352,VLOOKUP(B352,title_rename,2,FALSE))</f>
        <v>04-16 Houston Astros @ Washington Nationals</v>
      </c>
      <c r="O352" s="3" t="str">
        <f>LEFT(IF(VLOOKUP(C352,brand_rename,2,FALSE)=0,C352,VLOOKUP(C352,brand_rename,2,FALSE)),LEN(IF(VLOOKUP(C352,brand_rename,2,FALSE)=0,C352,VLOOKUP(C352,brand_rename,2,FALSE)))-6)</f>
        <v>GEICO</v>
      </c>
      <c r="P352" t="str">
        <f>IF(VLOOKUP(D352,location_rename,2,FALSE)=0,D352,VLOOKUP(D352,location_rename,2,FALSE))</f>
        <v>LED Outfield Wall</v>
      </c>
      <c r="Q352">
        <f>IF($L352=0,0,G352)</f>
        <v>5</v>
      </c>
      <c r="R352">
        <f>IF($L352=0,0,H352)</f>
        <v>8</v>
      </c>
      <c r="S352" s="1">
        <f>R352*L352</f>
        <v>897.10400000000004</v>
      </c>
      <c r="T352" s="1">
        <f>S352*(K352/100)</f>
        <v>210.68624237560124</v>
      </c>
      <c r="U352" t="str">
        <f t="shared" si="10"/>
        <v>GEICOLED Outfield Wall</v>
      </c>
      <c r="V352" t="str">
        <f t="shared" si="11"/>
        <v>04-16 Houston Astros @ Washington NationalsGEICOLED Outfield Wall</v>
      </c>
      <c r="W352" t="str">
        <f>CONCATENATE(M352,O352)</f>
        <v>Regular SeasonGEICO</v>
      </c>
      <c r="X352" t="str">
        <f>CONCATENATE(M352,P352)</f>
        <v>Regular SeasonLED Outfield Wall</v>
      </c>
      <c r="Y352" t="str">
        <f>CONCATENATE(M352,O352,P352)</f>
        <v>Regular SeasonGEICOLED Outfield Wall</v>
      </c>
    </row>
    <row r="353" spans="1:25" x14ac:dyDescent="0.25">
      <c r="A353" s="3">
        <v>339060</v>
      </c>
      <c r="B353" t="s">
        <v>181</v>
      </c>
      <c r="C353" t="s">
        <v>53</v>
      </c>
      <c r="D353" t="s">
        <v>17</v>
      </c>
      <c r="E353" t="s">
        <v>1</v>
      </c>
      <c r="F353" s="5">
        <v>41015</v>
      </c>
      <c r="G353">
        <v>1</v>
      </c>
      <c r="H353">
        <v>2</v>
      </c>
      <c r="I353" s="1">
        <v>224.28</v>
      </c>
      <c r="J353" s="1">
        <v>85.09</v>
      </c>
      <c r="K353">
        <v>37.9391831639022</v>
      </c>
      <c r="L353" s="4">
        <f>VLOOKUP(N353,rates,VLOOKUP(CONCATENATE('[1]Exposure Report'!$B$11,'[1]Exposure Report'!$B$13),rate_lookup_table,4,FALSE),FALSE)</f>
        <v>112.13800000000001</v>
      </c>
      <c r="M353" t="s">
        <v>0</v>
      </c>
      <c r="N353" t="str">
        <f>IF(VLOOKUP(B353,title_rename,2,FALSE)=0,B353,VLOOKUP(B353,title_rename,2,FALSE))</f>
        <v>04-16 Houston Astros @ Washington Nationals</v>
      </c>
      <c r="O353" s="3" t="str">
        <f>LEFT(IF(VLOOKUP(C353,brand_rename,2,FALSE)=0,C353,VLOOKUP(C353,brand_rename,2,FALSE)),LEN(IF(VLOOKUP(C353,brand_rename,2,FALSE)=0,C353,VLOOKUP(C353,brand_rename,2,FALSE)))-6)</f>
        <v>GEICO</v>
      </c>
      <c r="P353" t="str">
        <f>IF(VLOOKUP(D353,location_rename,2,FALSE)=0,D353,VLOOKUP(D353,location_rename,2,FALSE))</f>
        <v>LED Upper Tiered</v>
      </c>
      <c r="Q353">
        <f>IF($L353=0,0,G353)</f>
        <v>1</v>
      </c>
      <c r="R353">
        <f>IF($L353=0,0,H353)</f>
        <v>2</v>
      </c>
      <c r="S353" s="1">
        <f>R353*L353</f>
        <v>224.27600000000001</v>
      </c>
      <c r="T353" s="1">
        <f>S353*(K353/100)</f>
        <v>85.088482432673302</v>
      </c>
      <c r="U353" t="str">
        <f t="shared" si="10"/>
        <v>GEICOLED Upper Tiered</v>
      </c>
      <c r="V353" t="str">
        <f t="shared" si="11"/>
        <v>04-16 Houston Astros @ Washington NationalsGEICOLED Upper Tiered</v>
      </c>
      <c r="W353" t="str">
        <f>CONCATENATE(M353,O353)</f>
        <v>Regular SeasonGEICO</v>
      </c>
      <c r="X353" t="str">
        <f>CONCATENATE(M353,P353)</f>
        <v>Regular SeasonLED Upper Tiered</v>
      </c>
      <c r="Y353" t="str">
        <f>CONCATENATE(M353,O353,P353)</f>
        <v>Regular SeasonGEICOLED Upper Tiered</v>
      </c>
    </row>
    <row r="354" spans="1:25" x14ac:dyDescent="0.25">
      <c r="A354" s="3">
        <v>339060</v>
      </c>
      <c r="B354" t="s">
        <v>181</v>
      </c>
      <c r="C354" t="s">
        <v>53</v>
      </c>
      <c r="D354" t="s">
        <v>2</v>
      </c>
      <c r="E354" t="s">
        <v>1</v>
      </c>
      <c r="F354" s="5">
        <v>41015</v>
      </c>
      <c r="G354">
        <v>14</v>
      </c>
      <c r="H354">
        <v>94</v>
      </c>
      <c r="I354" s="1">
        <v>10541.16</v>
      </c>
      <c r="J354" s="1">
        <v>2439.25</v>
      </c>
      <c r="K354">
        <v>23.1402426298433</v>
      </c>
      <c r="L354" s="4">
        <f>VLOOKUP(N354,rates,VLOOKUP(CONCATENATE('[1]Exposure Report'!$B$11,'[1]Exposure Report'!$B$13),rate_lookup_table,4,FALSE),FALSE)</f>
        <v>112.13800000000001</v>
      </c>
      <c r="M354" t="s">
        <v>0</v>
      </c>
      <c r="N354" t="str">
        <f>IF(VLOOKUP(B354,title_rename,2,FALSE)=0,B354,VLOOKUP(B354,title_rename,2,FALSE))</f>
        <v>04-16 Houston Astros @ Washington Nationals</v>
      </c>
      <c r="O354" s="3" t="str">
        <f>LEFT(IF(VLOOKUP(C354,brand_rename,2,FALSE)=0,C354,VLOOKUP(C354,brand_rename,2,FALSE)),LEN(IF(VLOOKUP(C354,brand_rename,2,FALSE)=0,C354,VLOOKUP(C354,brand_rename,2,FALSE)))-6)</f>
        <v>GEICO</v>
      </c>
      <c r="P354" t="str">
        <f>IF(VLOOKUP(D354,location_rename,2,FALSE)=0,D354,VLOOKUP(D354,location_rename,2,FALSE))</f>
        <v>Rotational Field Level Home Plate</v>
      </c>
      <c r="Q354">
        <f>IF($L354=0,0,G354)</f>
        <v>14</v>
      </c>
      <c r="R354">
        <f>IF($L354=0,0,H354)</f>
        <v>94</v>
      </c>
      <c r="S354" s="1">
        <f>R354*L354</f>
        <v>10540.972</v>
      </c>
      <c r="T354" s="1">
        <f>S354*(K354/100)</f>
        <v>2439.2064963438456</v>
      </c>
      <c r="U354" t="str">
        <f t="shared" si="10"/>
        <v>GEICORotational Field Level Home Plate</v>
      </c>
      <c r="V354" t="str">
        <f t="shared" si="11"/>
        <v>04-16 Houston Astros @ Washington NationalsGEICORotational Field Level Home Plate</v>
      </c>
      <c r="W354" t="str">
        <f>CONCATENATE(M354,O354)</f>
        <v>Regular SeasonGEICO</v>
      </c>
      <c r="X354" t="str">
        <f>CONCATENATE(M354,P354)</f>
        <v>Regular SeasonRotational Field Level Home Plate</v>
      </c>
      <c r="Y354" t="str">
        <f>CONCATENATE(M354,O354,P354)</f>
        <v>Regular SeasonGEICORotational Field Level Home Plate</v>
      </c>
    </row>
    <row r="355" spans="1:25" x14ac:dyDescent="0.25">
      <c r="A355" s="3">
        <v>339060</v>
      </c>
      <c r="B355" t="s">
        <v>181</v>
      </c>
      <c r="C355" t="s">
        <v>53</v>
      </c>
      <c r="D355" t="s">
        <v>11</v>
      </c>
      <c r="E355" t="s">
        <v>1</v>
      </c>
      <c r="F355" s="5">
        <v>41015</v>
      </c>
      <c r="G355">
        <v>70</v>
      </c>
      <c r="H355">
        <v>246</v>
      </c>
      <c r="I355" s="1">
        <v>27586.44</v>
      </c>
      <c r="J355" s="1">
        <v>4097.2299999999996</v>
      </c>
      <c r="K355">
        <v>14.852333247783999</v>
      </c>
      <c r="L355" s="4">
        <f>VLOOKUP(N355,rates,VLOOKUP(CONCATENATE('[1]Exposure Report'!$B$11,'[1]Exposure Report'!$B$13),rate_lookup_table,4,FALSE),FALSE)</f>
        <v>112.13800000000001</v>
      </c>
      <c r="M355" t="s">
        <v>0</v>
      </c>
      <c r="N355" t="str">
        <f>IF(VLOOKUP(B355,title_rename,2,FALSE)=0,B355,VLOOKUP(B355,title_rename,2,FALSE))</f>
        <v>04-16 Houston Astros @ Washington Nationals</v>
      </c>
      <c r="O355" s="3" t="str">
        <f>LEFT(IF(VLOOKUP(C355,brand_rename,2,FALSE)=0,C355,VLOOKUP(C355,brand_rename,2,FALSE)),LEN(IF(VLOOKUP(C355,brand_rename,2,FALSE)=0,C355,VLOOKUP(C355,brand_rename,2,FALSE)))-6)</f>
        <v>GEICO</v>
      </c>
      <c r="P355" t="str">
        <f>IF(VLOOKUP(D355,location_rename,2,FALSE)=0,D355,VLOOKUP(D355,location_rename,2,FALSE))</f>
        <v>Static Outfield Wall</v>
      </c>
      <c r="Q355">
        <f>IF($L355=0,0,G355)</f>
        <v>70</v>
      </c>
      <c r="R355">
        <f>IF($L355=0,0,H355)</f>
        <v>246</v>
      </c>
      <c r="S355" s="1">
        <f>R355*L355</f>
        <v>27585.948</v>
      </c>
      <c r="T355" s="1">
        <f>S355*(K355/100)</f>
        <v>4097.1569265204052</v>
      </c>
      <c r="U355" t="str">
        <f t="shared" si="10"/>
        <v>GEICOStatic Outfield Wall</v>
      </c>
      <c r="V355" t="str">
        <f t="shared" si="11"/>
        <v>04-16 Houston Astros @ Washington NationalsGEICOStatic Outfield Wall</v>
      </c>
      <c r="W355" t="str">
        <f>CONCATENATE(M355,O355)</f>
        <v>Regular SeasonGEICO</v>
      </c>
      <c r="X355" t="str">
        <f>CONCATENATE(M355,P355)</f>
        <v>Regular SeasonStatic Outfield Wall</v>
      </c>
      <c r="Y355" t="str">
        <f>CONCATENATE(M355,O355,P355)</f>
        <v>Regular SeasonGEICOStatic Outfield Wall</v>
      </c>
    </row>
    <row r="356" spans="1:25" x14ac:dyDescent="0.25">
      <c r="A356" s="3">
        <v>339060</v>
      </c>
      <c r="B356" t="s">
        <v>181</v>
      </c>
      <c r="C356" t="s">
        <v>52</v>
      </c>
      <c r="D356" t="s">
        <v>2</v>
      </c>
      <c r="E356" t="s">
        <v>1</v>
      </c>
      <c r="F356" s="5">
        <v>41015</v>
      </c>
      <c r="G356">
        <v>40</v>
      </c>
      <c r="H356">
        <v>329</v>
      </c>
      <c r="I356" s="1">
        <v>36894.06</v>
      </c>
      <c r="J356" s="1">
        <v>8811.4599999999991</v>
      </c>
      <c r="K356">
        <v>23.883139995977601</v>
      </c>
      <c r="L356" s="4">
        <f>VLOOKUP(N356,rates,VLOOKUP(CONCATENATE('[1]Exposure Report'!$B$11,'[1]Exposure Report'!$B$13),rate_lookup_table,4,FALSE),FALSE)</f>
        <v>112.13800000000001</v>
      </c>
      <c r="M356" t="s">
        <v>0</v>
      </c>
      <c r="N356" t="str">
        <f>IF(VLOOKUP(B356,title_rename,2,FALSE)=0,B356,VLOOKUP(B356,title_rename,2,FALSE))</f>
        <v>04-16 Houston Astros @ Washington Nationals</v>
      </c>
      <c r="O356" s="3" t="str">
        <f>LEFT(IF(VLOOKUP(C356,brand_rename,2,FALSE)=0,C356,VLOOKUP(C356,brand_rename,2,FALSE)),LEN(IF(VLOOKUP(C356,brand_rename,2,FALSE)=0,C356,VLOOKUP(C356,brand_rename,2,FALSE)))-6)</f>
        <v>Hankook Tire</v>
      </c>
      <c r="P356" t="str">
        <f>IF(VLOOKUP(D356,location_rename,2,FALSE)=0,D356,VLOOKUP(D356,location_rename,2,FALSE))</f>
        <v>Rotational Field Level Home Plate</v>
      </c>
      <c r="Q356">
        <f>IF($L356=0,0,G356)</f>
        <v>40</v>
      </c>
      <c r="R356">
        <f>IF($L356=0,0,H356)</f>
        <v>329</v>
      </c>
      <c r="S356" s="1">
        <f>R356*L356</f>
        <v>36893.402000000002</v>
      </c>
      <c r="T356" s="1">
        <f>S356*(K356/100)</f>
        <v>8811.3028489387998</v>
      </c>
      <c r="U356" t="str">
        <f t="shared" si="10"/>
        <v>Hankook TireRotational Field Level Home Plate</v>
      </c>
      <c r="V356" t="str">
        <f t="shared" si="11"/>
        <v>04-16 Houston Astros @ Washington NationalsHankook TireRotational Field Level Home Plate</v>
      </c>
      <c r="W356" t="str">
        <f>CONCATENATE(M356,O356)</f>
        <v>Regular SeasonHankook Tire</v>
      </c>
      <c r="X356" t="str">
        <f>CONCATENATE(M356,P356)</f>
        <v>Regular SeasonRotational Field Level Home Plate</v>
      </c>
      <c r="Y356" t="str">
        <f>CONCATENATE(M356,O356,P356)</f>
        <v>Regular SeasonHankook TireRotational Field Level Home Plate</v>
      </c>
    </row>
    <row r="357" spans="1:25" x14ac:dyDescent="0.25">
      <c r="A357" s="3">
        <v>339060</v>
      </c>
      <c r="B357" t="s">
        <v>181</v>
      </c>
      <c r="C357" t="s">
        <v>51</v>
      </c>
      <c r="D357" t="s">
        <v>9</v>
      </c>
      <c r="E357" t="s">
        <v>1</v>
      </c>
      <c r="F357" s="5">
        <v>41015</v>
      </c>
      <c r="G357">
        <v>5</v>
      </c>
      <c r="H357">
        <v>9</v>
      </c>
      <c r="I357" s="1">
        <v>1009.26</v>
      </c>
      <c r="J357" s="1">
        <v>264.57</v>
      </c>
      <c r="K357">
        <v>26.214255989536799</v>
      </c>
      <c r="L357" s="4">
        <f>VLOOKUP(N357,rates,VLOOKUP(CONCATENATE('[1]Exposure Report'!$B$11,'[1]Exposure Report'!$B$13),rate_lookup_table,4,FALSE),FALSE)</f>
        <v>112.13800000000001</v>
      </c>
      <c r="M357" t="s">
        <v>0</v>
      </c>
      <c r="N357" t="str">
        <f>IF(VLOOKUP(B357,title_rename,2,FALSE)=0,B357,VLOOKUP(B357,title_rename,2,FALSE))</f>
        <v>04-16 Houston Astros @ Washington Nationals</v>
      </c>
      <c r="O357" s="3" t="str">
        <f>LEFT(IF(VLOOKUP(C357,brand_rename,2,FALSE)=0,C357,VLOOKUP(C357,brand_rename,2,FALSE)),LEN(IF(VLOOKUP(C357,brand_rename,2,FALSE)=0,C357,VLOOKUP(C357,brand_rename,2,FALSE)))-6)</f>
        <v>Harris Teeter</v>
      </c>
      <c r="P357" t="str">
        <f>IF(VLOOKUP(D357,location_rename,2,FALSE)=0,D357,VLOOKUP(D357,location_rename,2,FALSE))</f>
        <v>Static Upper Billboard</v>
      </c>
      <c r="Q357">
        <f>IF($L357=0,0,G357)</f>
        <v>5</v>
      </c>
      <c r="R357">
        <f>IF($L357=0,0,H357)</f>
        <v>9</v>
      </c>
      <c r="S357" s="1">
        <f>R357*L357</f>
        <v>1009.2420000000001</v>
      </c>
      <c r="T357" s="1">
        <f>S357*(K357/100)</f>
        <v>264.56528143392103</v>
      </c>
      <c r="U357" t="str">
        <f t="shared" si="10"/>
        <v>Harris TeeterStatic Upper Billboard</v>
      </c>
      <c r="V357" t="str">
        <f t="shared" si="11"/>
        <v>04-16 Houston Astros @ Washington NationalsHarris TeeterStatic Upper Billboard</v>
      </c>
      <c r="W357" t="str">
        <f>CONCATENATE(M357,O357)</f>
        <v>Regular SeasonHarris Teeter</v>
      </c>
      <c r="X357" t="str">
        <f>CONCATENATE(M357,P357)</f>
        <v>Regular SeasonStatic Upper Billboard</v>
      </c>
      <c r="Y357" t="str">
        <f>CONCATENATE(M357,O357,P357)</f>
        <v>Regular SeasonHarris TeeterStatic Upper Billboard</v>
      </c>
    </row>
    <row r="358" spans="1:25" x14ac:dyDescent="0.25">
      <c r="A358" s="3">
        <v>339060</v>
      </c>
      <c r="B358" t="s">
        <v>181</v>
      </c>
      <c r="C358" t="s">
        <v>50</v>
      </c>
      <c r="D358" t="s">
        <v>19</v>
      </c>
      <c r="E358" t="s">
        <v>1</v>
      </c>
      <c r="F358" s="5">
        <v>41015</v>
      </c>
      <c r="G358">
        <v>3</v>
      </c>
      <c r="H358">
        <v>7</v>
      </c>
      <c r="I358" s="1">
        <v>784.98</v>
      </c>
      <c r="J358" s="1">
        <v>195.61</v>
      </c>
      <c r="K358">
        <v>24.919106219266698</v>
      </c>
      <c r="L358" s="4">
        <f>VLOOKUP(N358,rates,VLOOKUP(CONCATENATE('[1]Exposure Report'!$B$11,'[1]Exposure Report'!$B$13),rate_lookup_table,4,FALSE),FALSE)</f>
        <v>112.13800000000001</v>
      </c>
      <c r="M358" t="s">
        <v>0</v>
      </c>
      <c r="N358" t="str">
        <f>IF(VLOOKUP(B358,title_rename,2,FALSE)=0,B358,VLOOKUP(B358,title_rename,2,FALSE))</f>
        <v>04-16 Houston Astros @ Washington Nationals</v>
      </c>
      <c r="O358" s="3" t="str">
        <f>LEFT(IF(VLOOKUP(C358,brand_rename,2,FALSE)=0,C358,VLOOKUP(C358,brand_rename,2,FALSE)),LEN(IF(VLOOKUP(C358,brand_rename,2,FALSE)=0,C358,VLOOKUP(C358,brand_rename,2,FALSE)))-6)</f>
        <v>JK Moving and Storage Inc</v>
      </c>
      <c r="P358" t="str">
        <f>IF(VLOOKUP(D358,location_rename,2,FALSE)=0,D358,VLOOKUP(D358,location_rename,2,FALSE))</f>
        <v>LED Outfield Wall</v>
      </c>
      <c r="Q358">
        <f>IF($L358=0,0,G358)</f>
        <v>3</v>
      </c>
      <c r="R358">
        <f>IF($L358=0,0,H358)</f>
        <v>7</v>
      </c>
      <c r="S358" s="1">
        <f>R358*L358</f>
        <v>784.96600000000001</v>
      </c>
      <c r="T358" s="1">
        <f>S358*(K358/100)</f>
        <v>195.60651132512902</v>
      </c>
      <c r="U358" t="str">
        <f t="shared" si="10"/>
        <v>JK Moving and Storage IncLED Outfield Wall</v>
      </c>
      <c r="V358" t="str">
        <f t="shared" si="11"/>
        <v>04-16 Houston Astros @ Washington NationalsJK Moving and Storage IncLED Outfield Wall</v>
      </c>
      <c r="W358" t="str">
        <f>CONCATENATE(M358,O358)</f>
        <v>Regular SeasonJK Moving and Storage Inc</v>
      </c>
      <c r="X358" t="str">
        <f>CONCATENATE(M358,P358)</f>
        <v>Regular SeasonLED Outfield Wall</v>
      </c>
      <c r="Y358" t="str">
        <f>CONCATENATE(M358,O358,P358)</f>
        <v>Regular SeasonJK Moving and Storage IncLED Outfield Wall</v>
      </c>
    </row>
    <row r="359" spans="1:25" x14ac:dyDescent="0.25">
      <c r="A359" s="3">
        <v>339060</v>
      </c>
      <c r="B359" t="s">
        <v>181</v>
      </c>
      <c r="C359" t="s">
        <v>49</v>
      </c>
      <c r="D359" t="s">
        <v>7</v>
      </c>
      <c r="E359" t="s">
        <v>1</v>
      </c>
      <c r="F359" s="5">
        <v>41015</v>
      </c>
      <c r="G359">
        <v>371</v>
      </c>
      <c r="H359">
        <v>2815</v>
      </c>
      <c r="I359" s="1">
        <v>315674.09999999998</v>
      </c>
      <c r="J359" s="1">
        <v>51617.8</v>
      </c>
      <c r="K359">
        <v>16.351610727646001</v>
      </c>
      <c r="L359" s="4">
        <f>VLOOKUP(N359,rates,VLOOKUP(CONCATENATE('[1]Exposure Report'!$B$11,'[1]Exposure Report'!$B$13),rate_lookup_table,4,FALSE),FALSE)</f>
        <v>112.13800000000001</v>
      </c>
      <c r="M359" t="s">
        <v>0</v>
      </c>
      <c r="N359" t="str">
        <f>IF(VLOOKUP(B359,title_rename,2,FALSE)=0,B359,VLOOKUP(B359,title_rename,2,FALSE))</f>
        <v>04-16 Houston Astros @ Washington Nationals</v>
      </c>
      <c r="O359" s="3" t="str">
        <f>LEFT(IF(VLOOKUP(C359,brand_rename,2,FALSE)=0,C359,VLOOKUP(C359,brand_rename,2,FALSE)),LEN(IF(VLOOKUP(C359,brand_rename,2,FALSE)=0,C359,VLOOKUP(C359,brand_rename,2,FALSE)))-6)</f>
        <v>Lexus</v>
      </c>
      <c r="P359" t="str">
        <f>IF(VLOOKUP(D359,location_rename,2,FALSE)=0,D359,VLOOKUP(D359,location_rename,2,FALSE))</f>
        <v>Static Upper Home Plate</v>
      </c>
      <c r="Q359">
        <f>IF($L359=0,0,G359)</f>
        <v>371</v>
      </c>
      <c r="R359">
        <f>IF($L359=0,0,H359)</f>
        <v>2815</v>
      </c>
      <c r="S359" s="1">
        <f>R359*L359</f>
        <v>315668.47000000003</v>
      </c>
      <c r="T359" s="1">
        <f>S359*(K359/100)</f>
        <v>51616.879404316001</v>
      </c>
      <c r="U359" t="str">
        <f t="shared" si="10"/>
        <v>LexusStatic Upper Home Plate</v>
      </c>
      <c r="V359" t="str">
        <f t="shared" si="11"/>
        <v>04-16 Houston Astros @ Washington NationalsLexusStatic Upper Home Plate</v>
      </c>
      <c r="W359" t="str">
        <f>CONCATENATE(M359,O359)</f>
        <v>Regular SeasonLexus</v>
      </c>
      <c r="X359" t="str">
        <f>CONCATENATE(M359,P359)</f>
        <v>Regular SeasonStatic Upper Home Plate</v>
      </c>
      <c r="Y359" t="str">
        <f>CONCATENATE(M359,O359,P359)</f>
        <v>Regular SeasonLexusStatic Upper Home Plate</v>
      </c>
    </row>
    <row r="360" spans="1:25" x14ac:dyDescent="0.25">
      <c r="A360" s="3">
        <v>339060</v>
      </c>
      <c r="B360" t="s">
        <v>181</v>
      </c>
      <c r="C360" t="s">
        <v>82</v>
      </c>
      <c r="D360" t="s">
        <v>19</v>
      </c>
      <c r="E360" t="s">
        <v>1</v>
      </c>
      <c r="F360" s="5">
        <v>41015</v>
      </c>
      <c r="G360">
        <v>1</v>
      </c>
      <c r="H360">
        <v>5</v>
      </c>
      <c r="I360" s="1">
        <v>560.70000000000005</v>
      </c>
      <c r="J360" s="1">
        <v>125.43</v>
      </c>
      <c r="K360">
        <v>22.370251471374999</v>
      </c>
      <c r="L360" s="4">
        <f>VLOOKUP(N360,rates,VLOOKUP(CONCATENATE('[1]Exposure Report'!$B$11,'[1]Exposure Report'!$B$13),rate_lookup_table,4,FALSE),FALSE)</f>
        <v>112.13800000000001</v>
      </c>
      <c r="M360" t="s">
        <v>0</v>
      </c>
      <c r="N360" t="str">
        <f>IF(VLOOKUP(B360,title_rename,2,FALSE)=0,B360,VLOOKUP(B360,title_rename,2,FALSE))</f>
        <v>04-16 Houston Astros @ Washington Nationals</v>
      </c>
      <c r="O360" s="3" t="str">
        <f>LEFT(IF(VLOOKUP(C360,brand_rename,2,FALSE)=0,C360,VLOOKUP(C360,brand_rename,2,FALSE)),LEN(IF(VLOOKUP(C360,brand_rename,2,FALSE)=0,C360,VLOOKUP(C360,brand_rename,2,FALSE)))-6)</f>
        <v>Majestic</v>
      </c>
      <c r="P360" t="str">
        <f>IF(VLOOKUP(D360,location_rename,2,FALSE)=0,D360,VLOOKUP(D360,location_rename,2,FALSE))</f>
        <v>LED Outfield Wall</v>
      </c>
      <c r="Q360">
        <f>IF($L360=0,0,G360)</f>
        <v>1</v>
      </c>
      <c r="R360">
        <f>IF($L360=0,0,H360)</f>
        <v>5</v>
      </c>
      <c r="S360" s="1">
        <f>R360*L360</f>
        <v>560.69000000000005</v>
      </c>
      <c r="T360" s="1">
        <f>S360*(K360/100)</f>
        <v>125.4277629748525</v>
      </c>
      <c r="U360" t="str">
        <f t="shared" si="10"/>
        <v>MajesticLED Outfield Wall</v>
      </c>
      <c r="V360" t="str">
        <f t="shared" si="11"/>
        <v>04-16 Houston Astros @ Washington NationalsMajesticLED Outfield Wall</v>
      </c>
      <c r="W360" t="str">
        <f>CONCATENATE(M360,O360)</f>
        <v>Regular SeasonMajestic</v>
      </c>
      <c r="X360" t="str">
        <f>CONCATENATE(M360,P360)</f>
        <v>Regular SeasonLED Outfield Wall</v>
      </c>
      <c r="Y360" t="str">
        <f>CONCATENATE(M360,O360,P360)</f>
        <v>Regular SeasonMajesticLED Outfield Wall</v>
      </c>
    </row>
    <row r="361" spans="1:25" x14ac:dyDescent="0.25">
      <c r="A361" s="3">
        <v>339060</v>
      </c>
      <c r="B361" t="s">
        <v>181</v>
      </c>
      <c r="C361" t="s">
        <v>47</v>
      </c>
      <c r="D361" t="s">
        <v>2</v>
      </c>
      <c r="E361" t="s">
        <v>1</v>
      </c>
      <c r="F361" s="5">
        <v>41015</v>
      </c>
      <c r="G361">
        <v>21</v>
      </c>
      <c r="H361">
        <v>143</v>
      </c>
      <c r="I361" s="1">
        <v>16036.02</v>
      </c>
      <c r="J361" s="1">
        <v>3898.42</v>
      </c>
      <c r="K361">
        <v>24.310396220508501</v>
      </c>
      <c r="L361" s="4">
        <f>VLOOKUP(N361,rates,VLOOKUP(CONCATENATE('[1]Exposure Report'!$B$11,'[1]Exposure Report'!$B$13),rate_lookup_table,4,FALSE),FALSE)</f>
        <v>112.13800000000001</v>
      </c>
      <c r="M361" t="s">
        <v>0</v>
      </c>
      <c r="N361" t="str">
        <f>IF(VLOOKUP(B361,title_rename,2,FALSE)=0,B361,VLOOKUP(B361,title_rename,2,FALSE))</f>
        <v>04-16 Houston Astros @ Washington Nationals</v>
      </c>
      <c r="O361" s="3" t="str">
        <f>LEFT(IF(VLOOKUP(C361,brand_rename,2,FALSE)=0,C361,VLOOKUP(C361,brand_rename,2,FALSE)),LEN(IF(VLOOKUP(C361,brand_rename,2,FALSE)=0,C361,VLOOKUP(C361,brand_rename,2,FALSE)))-6)</f>
        <v>Maxxis Tires</v>
      </c>
      <c r="P361" t="str">
        <f>IF(VLOOKUP(D361,location_rename,2,FALSE)=0,D361,VLOOKUP(D361,location_rename,2,FALSE))</f>
        <v>Rotational Field Level Home Plate</v>
      </c>
      <c r="Q361">
        <f>IF($L361=0,0,G361)</f>
        <v>21</v>
      </c>
      <c r="R361">
        <f>IF($L361=0,0,H361)</f>
        <v>143</v>
      </c>
      <c r="S361" s="1">
        <f>R361*L361</f>
        <v>16035.734</v>
      </c>
      <c r="T361" s="1">
        <f>S361*(K361/100)</f>
        <v>3898.3504722667967</v>
      </c>
      <c r="U361" t="str">
        <f t="shared" si="10"/>
        <v>Maxxis TiresRotational Field Level Home Plate</v>
      </c>
      <c r="V361" t="str">
        <f t="shared" si="11"/>
        <v>04-16 Houston Astros @ Washington NationalsMaxxis TiresRotational Field Level Home Plate</v>
      </c>
      <c r="W361" t="str">
        <f>CONCATENATE(M361,O361)</f>
        <v>Regular SeasonMaxxis Tires</v>
      </c>
      <c r="X361" t="str">
        <f>CONCATENATE(M361,P361)</f>
        <v>Regular SeasonRotational Field Level Home Plate</v>
      </c>
      <c r="Y361" t="str">
        <f>CONCATENATE(M361,O361,P361)</f>
        <v>Regular SeasonMaxxis TiresRotational Field Level Home Plate</v>
      </c>
    </row>
    <row r="362" spans="1:25" x14ac:dyDescent="0.25">
      <c r="A362" s="3">
        <v>339060</v>
      </c>
      <c r="B362" t="s">
        <v>181</v>
      </c>
      <c r="C362" t="s">
        <v>44</v>
      </c>
      <c r="D362" t="s">
        <v>17</v>
      </c>
      <c r="E362" t="s">
        <v>1</v>
      </c>
      <c r="F362" s="5">
        <v>41015</v>
      </c>
      <c r="G362">
        <v>3</v>
      </c>
      <c r="H362">
        <v>5</v>
      </c>
      <c r="I362" s="1">
        <v>560.70000000000005</v>
      </c>
      <c r="J362" s="1">
        <v>179.15</v>
      </c>
      <c r="K362">
        <v>31.951132512930201</v>
      </c>
      <c r="L362" s="4">
        <f>VLOOKUP(N362,rates,VLOOKUP(CONCATENATE('[1]Exposure Report'!$B$11,'[1]Exposure Report'!$B$13),rate_lookup_table,4,FALSE),FALSE)</f>
        <v>112.13800000000001</v>
      </c>
      <c r="M362" t="s">
        <v>0</v>
      </c>
      <c r="N362" t="str">
        <f>IF(VLOOKUP(B362,title_rename,2,FALSE)=0,B362,VLOOKUP(B362,title_rename,2,FALSE))</f>
        <v>04-16 Houston Astros @ Washington Nationals</v>
      </c>
      <c r="O362" s="3" t="str">
        <f>LEFT(IF(VLOOKUP(C362,brand_rename,2,FALSE)=0,C362,VLOOKUP(C362,brand_rename,2,FALSE)),LEN(IF(VLOOKUP(C362,brand_rename,2,FALSE)=0,C362,VLOOKUP(C362,brand_rename,2,FALSE)))-6)</f>
        <v>Miller Lite</v>
      </c>
      <c r="P362" t="str">
        <f>IF(VLOOKUP(D362,location_rename,2,FALSE)=0,D362,VLOOKUP(D362,location_rename,2,FALSE))</f>
        <v>LED Upper Tiered</v>
      </c>
      <c r="Q362">
        <f>IF($L362=0,0,G362)</f>
        <v>3</v>
      </c>
      <c r="R362">
        <f>IF($L362=0,0,H362)</f>
        <v>5</v>
      </c>
      <c r="S362" s="1">
        <f>R362*L362</f>
        <v>560.69000000000005</v>
      </c>
      <c r="T362" s="1">
        <f>S362*(K362/100)</f>
        <v>179.14680488674838</v>
      </c>
      <c r="U362" t="str">
        <f t="shared" si="10"/>
        <v>Miller LiteLED Upper Tiered</v>
      </c>
      <c r="V362" t="str">
        <f t="shared" si="11"/>
        <v>04-16 Houston Astros @ Washington NationalsMiller LiteLED Upper Tiered</v>
      </c>
      <c r="W362" t="str">
        <f>CONCATENATE(M362,O362)</f>
        <v>Regular SeasonMiller Lite</v>
      </c>
      <c r="X362" t="str">
        <f>CONCATENATE(M362,P362)</f>
        <v>Regular SeasonLED Upper Tiered</v>
      </c>
      <c r="Y362" t="str">
        <f>CONCATENATE(M362,O362,P362)</f>
        <v>Regular SeasonMiller LiteLED Upper Tiered</v>
      </c>
    </row>
    <row r="363" spans="1:25" x14ac:dyDescent="0.25">
      <c r="A363" s="3">
        <v>339060</v>
      </c>
      <c r="B363" t="s">
        <v>181</v>
      </c>
      <c r="C363" t="s">
        <v>44</v>
      </c>
      <c r="D363" t="s">
        <v>2</v>
      </c>
      <c r="E363" t="s">
        <v>1</v>
      </c>
      <c r="F363" s="5">
        <v>41015</v>
      </c>
      <c r="G363">
        <v>42</v>
      </c>
      <c r="H363">
        <v>276</v>
      </c>
      <c r="I363" s="1">
        <v>30950.639999999999</v>
      </c>
      <c r="J363" s="1">
        <v>7807.9</v>
      </c>
      <c r="K363">
        <v>25.226941995383601</v>
      </c>
      <c r="L363" s="4">
        <f>VLOOKUP(N363,rates,VLOOKUP(CONCATENATE('[1]Exposure Report'!$B$11,'[1]Exposure Report'!$B$13),rate_lookup_table,4,FALSE),FALSE)</f>
        <v>112.13800000000001</v>
      </c>
      <c r="M363" t="s">
        <v>0</v>
      </c>
      <c r="N363" t="str">
        <f>IF(VLOOKUP(B363,title_rename,2,FALSE)=0,B363,VLOOKUP(B363,title_rename,2,FALSE))</f>
        <v>04-16 Houston Astros @ Washington Nationals</v>
      </c>
      <c r="O363" s="3" t="str">
        <f>LEFT(IF(VLOOKUP(C363,brand_rename,2,FALSE)=0,C363,VLOOKUP(C363,brand_rename,2,FALSE)),LEN(IF(VLOOKUP(C363,brand_rename,2,FALSE)=0,C363,VLOOKUP(C363,brand_rename,2,FALSE)))-6)</f>
        <v>Miller Lite</v>
      </c>
      <c r="P363" t="str">
        <f>IF(VLOOKUP(D363,location_rename,2,FALSE)=0,D363,VLOOKUP(D363,location_rename,2,FALSE))</f>
        <v>Rotational Field Level Home Plate</v>
      </c>
      <c r="Q363">
        <f>IF($L363=0,0,G363)</f>
        <v>42</v>
      </c>
      <c r="R363">
        <f>IF($L363=0,0,H363)</f>
        <v>276</v>
      </c>
      <c r="S363" s="1">
        <f>R363*L363</f>
        <v>30950.088</v>
      </c>
      <c r="T363" s="1">
        <f>S363*(K363/100)</f>
        <v>7807.7607472801801</v>
      </c>
      <c r="U363" t="str">
        <f t="shared" si="10"/>
        <v>Miller LiteRotational Field Level Home Plate</v>
      </c>
      <c r="V363" t="str">
        <f t="shared" si="11"/>
        <v>04-16 Houston Astros @ Washington NationalsMiller LiteRotational Field Level Home Plate</v>
      </c>
      <c r="W363" t="str">
        <f>CONCATENATE(M363,O363)</f>
        <v>Regular SeasonMiller Lite</v>
      </c>
      <c r="X363" t="str">
        <f>CONCATENATE(M363,P363)</f>
        <v>Regular SeasonRotational Field Level Home Plate</v>
      </c>
      <c r="Y363" t="str">
        <f>CONCATENATE(M363,O363,P363)</f>
        <v>Regular SeasonMiller LiteRotational Field Level Home Plate</v>
      </c>
    </row>
    <row r="364" spans="1:25" x14ac:dyDescent="0.25">
      <c r="A364" s="3">
        <v>339060</v>
      </c>
      <c r="B364" t="s">
        <v>181</v>
      </c>
      <c r="C364" t="s">
        <v>44</v>
      </c>
      <c r="D364" t="s">
        <v>45</v>
      </c>
      <c r="E364" t="s">
        <v>1</v>
      </c>
      <c r="F364" s="5">
        <v>41015</v>
      </c>
      <c r="G364">
        <v>11</v>
      </c>
      <c r="H364">
        <v>39</v>
      </c>
      <c r="I364" s="1">
        <v>4373.46</v>
      </c>
      <c r="J364" s="1">
        <v>1190.04</v>
      </c>
      <c r="K364">
        <v>27.210492379031699</v>
      </c>
      <c r="L364" s="4">
        <f>VLOOKUP(N364,rates,VLOOKUP(CONCATENATE('[1]Exposure Report'!$B$11,'[1]Exposure Report'!$B$13),rate_lookup_table,4,FALSE),FALSE)</f>
        <v>112.13800000000001</v>
      </c>
      <c r="M364" t="s">
        <v>0</v>
      </c>
      <c r="N364" t="str">
        <f>IF(VLOOKUP(B364,title_rename,2,FALSE)=0,B364,VLOOKUP(B364,title_rename,2,FALSE))</f>
        <v>04-16 Houston Astros @ Washington Nationals</v>
      </c>
      <c r="O364" s="3" t="str">
        <f>LEFT(IF(VLOOKUP(C364,brand_rename,2,FALSE)=0,C364,VLOOKUP(C364,brand_rename,2,FALSE)),LEN(IF(VLOOKUP(C364,brand_rename,2,FALSE)=0,C364,VLOOKUP(C364,brand_rename,2,FALSE)))-6)</f>
        <v>Miller Lite</v>
      </c>
      <c r="P364" t="str">
        <f>IF(VLOOKUP(D364,location_rename,2,FALSE)=0,D364,VLOOKUP(D364,location_rename,2,FALSE))</f>
        <v>Static Field Level Foul Ball Line</v>
      </c>
      <c r="Q364">
        <f>IF($L364=0,0,G364)</f>
        <v>11</v>
      </c>
      <c r="R364">
        <f>IF($L364=0,0,H364)</f>
        <v>39</v>
      </c>
      <c r="S364" s="1">
        <f>R364*L364</f>
        <v>4373.3820000000005</v>
      </c>
      <c r="T364" s="1">
        <f>S364*(K364/100)</f>
        <v>1190.0187758159441</v>
      </c>
      <c r="U364" t="str">
        <f t="shared" si="10"/>
        <v>Miller LiteStatic Field Level Foul Ball Line</v>
      </c>
      <c r="V364" t="str">
        <f t="shared" si="11"/>
        <v>04-16 Houston Astros @ Washington NationalsMiller LiteStatic Field Level Foul Ball Line</v>
      </c>
      <c r="W364" t="str">
        <f>CONCATENATE(M364,O364)</f>
        <v>Regular SeasonMiller Lite</v>
      </c>
      <c r="X364" t="str">
        <f>CONCATENATE(M364,P364)</f>
        <v>Regular SeasonStatic Field Level Foul Ball Line</v>
      </c>
      <c r="Y364" t="str">
        <f>CONCATENATE(M364,O364,P364)</f>
        <v>Regular SeasonMiller LiteStatic Field Level Foul Ball Line</v>
      </c>
    </row>
    <row r="365" spans="1:25" x14ac:dyDescent="0.25">
      <c r="A365" s="3">
        <v>339060</v>
      </c>
      <c r="B365" t="s">
        <v>181</v>
      </c>
      <c r="C365" t="s">
        <v>44</v>
      </c>
      <c r="D365" t="s">
        <v>9</v>
      </c>
      <c r="E365" t="s">
        <v>1</v>
      </c>
      <c r="F365" s="5">
        <v>41015</v>
      </c>
      <c r="G365">
        <v>18</v>
      </c>
      <c r="H365">
        <v>113</v>
      </c>
      <c r="I365" s="1">
        <v>12671.82</v>
      </c>
      <c r="J365" s="1">
        <v>1506.96</v>
      </c>
      <c r="K365">
        <v>11.8922143780451</v>
      </c>
      <c r="L365" s="4">
        <f>VLOOKUP(N365,rates,VLOOKUP(CONCATENATE('[1]Exposure Report'!$B$11,'[1]Exposure Report'!$B$13),rate_lookup_table,4,FALSE),FALSE)</f>
        <v>112.13800000000001</v>
      </c>
      <c r="M365" t="s">
        <v>0</v>
      </c>
      <c r="N365" t="str">
        <f>IF(VLOOKUP(B365,title_rename,2,FALSE)=0,B365,VLOOKUP(B365,title_rename,2,FALSE))</f>
        <v>04-16 Houston Astros @ Washington Nationals</v>
      </c>
      <c r="O365" s="3" t="str">
        <f>LEFT(IF(VLOOKUP(C365,brand_rename,2,FALSE)=0,C365,VLOOKUP(C365,brand_rename,2,FALSE)),LEN(IF(VLOOKUP(C365,brand_rename,2,FALSE)=0,C365,VLOOKUP(C365,brand_rename,2,FALSE)))-6)</f>
        <v>Miller Lite</v>
      </c>
      <c r="P365" t="str">
        <f>IF(VLOOKUP(D365,location_rename,2,FALSE)=0,D365,VLOOKUP(D365,location_rename,2,FALSE))</f>
        <v>Static Upper Billboard</v>
      </c>
      <c r="Q365">
        <f>IF($L365=0,0,G365)</f>
        <v>18</v>
      </c>
      <c r="R365">
        <f>IF($L365=0,0,H365)</f>
        <v>113</v>
      </c>
      <c r="S365" s="1">
        <f>R365*L365</f>
        <v>12671.594000000001</v>
      </c>
      <c r="T365" s="1">
        <f>S365*(K365/100)</f>
        <v>1506.9331235955003</v>
      </c>
      <c r="U365" t="str">
        <f t="shared" si="10"/>
        <v>Miller LiteStatic Upper Billboard</v>
      </c>
      <c r="V365" t="str">
        <f t="shared" si="11"/>
        <v>04-16 Houston Astros @ Washington NationalsMiller LiteStatic Upper Billboard</v>
      </c>
      <c r="W365" t="str">
        <f>CONCATENATE(M365,O365)</f>
        <v>Regular SeasonMiller Lite</v>
      </c>
      <c r="X365" t="str">
        <f>CONCATENATE(M365,P365)</f>
        <v>Regular SeasonStatic Upper Billboard</v>
      </c>
      <c r="Y365" t="str">
        <f>CONCATENATE(M365,O365,P365)</f>
        <v>Regular SeasonMiller LiteStatic Upper Billboard</v>
      </c>
    </row>
    <row r="366" spans="1:25" x14ac:dyDescent="0.25">
      <c r="A366" s="3">
        <v>339060</v>
      </c>
      <c r="B366" t="s">
        <v>181</v>
      </c>
      <c r="C366" t="s">
        <v>98</v>
      </c>
      <c r="D366" t="s">
        <v>19</v>
      </c>
      <c r="E366" t="s">
        <v>1</v>
      </c>
      <c r="F366" s="5">
        <v>41015</v>
      </c>
      <c r="G366">
        <v>2</v>
      </c>
      <c r="H366">
        <v>3</v>
      </c>
      <c r="I366" s="1">
        <v>336.42</v>
      </c>
      <c r="J366" s="1">
        <v>115.06</v>
      </c>
      <c r="K366">
        <v>34.201295999048803</v>
      </c>
      <c r="L366" s="4">
        <f>VLOOKUP(N366,rates,VLOOKUP(CONCATENATE('[1]Exposure Report'!$B$11,'[1]Exposure Report'!$B$13),rate_lookup_table,4,FALSE),FALSE)</f>
        <v>112.13800000000001</v>
      </c>
      <c r="M366" t="s">
        <v>0</v>
      </c>
      <c r="N366" t="str">
        <f>IF(VLOOKUP(B366,title_rename,2,FALSE)=0,B366,VLOOKUP(B366,title_rename,2,FALSE))</f>
        <v>04-16 Houston Astros @ Washington Nationals</v>
      </c>
      <c r="O366" s="3" t="str">
        <f>LEFT(IF(VLOOKUP(C366,brand_rename,2,FALSE)=0,C366,VLOOKUP(C366,brand_rename,2,FALSE)),LEN(IF(VLOOKUP(C366,brand_rename,2,FALSE)=0,C366,VLOOKUP(C366,brand_rename,2,FALSE)))-6)</f>
        <v>Natca</v>
      </c>
      <c r="P366" t="str">
        <f>IF(VLOOKUP(D366,location_rename,2,FALSE)=0,D366,VLOOKUP(D366,location_rename,2,FALSE))</f>
        <v>LED Outfield Wall</v>
      </c>
      <c r="Q366">
        <f>IF($L366=0,0,G366)</f>
        <v>2</v>
      </c>
      <c r="R366">
        <f>IF($L366=0,0,H366)</f>
        <v>3</v>
      </c>
      <c r="S366" s="1">
        <f>R366*L366</f>
        <v>336.41399999999999</v>
      </c>
      <c r="T366" s="1">
        <f>S366*(K366/100)</f>
        <v>115.05794792224003</v>
      </c>
      <c r="U366" t="str">
        <f t="shared" si="10"/>
        <v>NatcaLED Outfield Wall</v>
      </c>
      <c r="V366" t="str">
        <f t="shared" si="11"/>
        <v>04-16 Houston Astros @ Washington NationalsNatcaLED Outfield Wall</v>
      </c>
      <c r="W366" t="str">
        <f>CONCATENATE(M366,O366)</f>
        <v>Regular SeasonNatca</v>
      </c>
      <c r="X366" t="str">
        <f>CONCATENATE(M366,P366)</f>
        <v>Regular SeasonLED Outfield Wall</v>
      </c>
      <c r="Y366" t="str">
        <f>CONCATENATE(M366,O366,P366)</f>
        <v>Regular SeasonNatcaLED Outfield Wall</v>
      </c>
    </row>
    <row r="367" spans="1:25" x14ac:dyDescent="0.25">
      <c r="A367" s="3">
        <v>339060</v>
      </c>
      <c r="B367" t="s">
        <v>181</v>
      </c>
      <c r="C367" t="s">
        <v>41</v>
      </c>
      <c r="D367" t="s">
        <v>14</v>
      </c>
      <c r="E367" t="s">
        <v>1</v>
      </c>
      <c r="F367" s="5">
        <v>41015</v>
      </c>
      <c r="G367">
        <v>13</v>
      </c>
      <c r="H367">
        <v>90</v>
      </c>
      <c r="I367" s="1">
        <v>10092.6</v>
      </c>
      <c r="J367" s="1">
        <v>1312.5</v>
      </c>
      <c r="K367">
        <v>13.0045776113191</v>
      </c>
      <c r="L367" s="4">
        <f>VLOOKUP(N367,rates,VLOOKUP(CONCATENATE('[1]Exposure Report'!$B$11,'[1]Exposure Report'!$B$13),rate_lookup_table,4,FALSE),FALSE)</f>
        <v>112.13800000000001</v>
      </c>
      <c r="M367" t="s">
        <v>0</v>
      </c>
      <c r="N367" t="str">
        <f>IF(VLOOKUP(B367,title_rename,2,FALSE)=0,B367,VLOOKUP(B367,title_rename,2,FALSE))</f>
        <v>04-16 Houston Astros @ Washington Nationals</v>
      </c>
      <c r="O367" s="3" t="str">
        <f>LEFT(IF(VLOOKUP(C367,brand_rename,2,FALSE)=0,C367,VLOOKUP(C367,brand_rename,2,FALSE)),LEN(IF(VLOOKUP(C367,brand_rename,2,FALSE)=0,C367,VLOOKUP(C367,brand_rename,2,FALSE)))-6)</f>
        <v>Nationals Park</v>
      </c>
      <c r="P367" t="str">
        <f>IF(VLOOKUP(D367,location_rename,2,FALSE)=0,D367,VLOOKUP(D367,location_rename,2,FALSE))</f>
        <v>Static Dugout Roof</v>
      </c>
      <c r="Q367">
        <f>IF($L367=0,0,G367)</f>
        <v>13</v>
      </c>
      <c r="R367">
        <f>IF($L367=0,0,H367)</f>
        <v>90</v>
      </c>
      <c r="S367" s="1">
        <f>R367*L367</f>
        <v>10092.42</v>
      </c>
      <c r="T367" s="1">
        <f>S367*(K367/100)</f>
        <v>1312.4765917602911</v>
      </c>
      <c r="U367" t="str">
        <f t="shared" si="10"/>
        <v>Nationals ParkStatic Dugout Roof</v>
      </c>
      <c r="V367" t="str">
        <f t="shared" si="11"/>
        <v>04-16 Houston Astros @ Washington NationalsNationals ParkStatic Dugout Roof</v>
      </c>
      <c r="W367" t="str">
        <f>CONCATENATE(M367,O367)</f>
        <v>Regular SeasonNationals Park</v>
      </c>
      <c r="X367" t="str">
        <f>CONCATENATE(M367,P367)</f>
        <v>Regular SeasonStatic Dugout Roof</v>
      </c>
      <c r="Y367" t="str">
        <f>CONCATENATE(M367,O367,P367)</f>
        <v>Regular SeasonNationals ParkStatic Dugout Roof</v>
      </c>
    </row>
    <row r="368" spans="1:25" x14ac:dyDescent="0.25">
      <c r="A368" s="3">
        <v>339060</v>
      </c>
      <c r="B368" t="s">
        <v>181</v>
      </c>
      <c r="C368" t="s">
        <v>41</v>
      </c>
      <c r="D368" t="s">
        <v>12</v>
      </c>
      <c r="E368" t="s">
        <v>1</v>
      </c>
      <c r="F368" s="5">
        <v>41015</v>
      </c>
      <c r="G368">
        <v>340</v>
      </c>
      <c r="H368">
        <v>2426</v>
      </c>
      <c r="I368" s="1">
        <v>272051.64</v>
      </c>
      <c r="J368" s="1">
        <v>63673.53</v>
      </c>
      <c r="K368">
        <v>23.4049425322339</v>
      </c>
      <c r="L368" s="4">
        <f>VLOOKUP(N368,rates,VLOOKUP(CONCATENATE('[1]Exposure Report'!$B$11,'[1]Exposure Report'!$B$13),rate_lookup_table,4,FALSE),FALSE)</f>
        <v>112.13800000000001</v>
      </c>
      <c r="M368" t="s">
        <v>0</v>
      </c>
      <c r="N368" t="str">
        <f>IF(VLOOKUP(B368,title_rename,2,FALSE)=0,B368,VLOOKUP(B368,title_rename,2,FALSE))</f>
        <v>04-16 Houston Astros @ Washington Nationals</v>
      </c>
      <c r="O368" s="3" t="str">
        <f>LEFT(IF(VLOOKUP(C368,brand_rename,2,FALSE)=0,C368,VLOOKUP(C368,brand_rename,2,FALSE)),LEN(IF(VLOOKUP(C368,brand_rename,2,FALSE)=0,C368,VLOOKUP(C368,brand_rename,2,FALSE)))-6)</f>
        <v>Nationals Park</v>
      </c>
      <c r="P368" t="str">
        <f>IF(VLOOKUP(D368,location_rename,2,FALSE)=0,D368,VLOOKUP(D368,location_rename,2,FALSE))</f>
        <v>Static Field Level Home Plate</v>
      </c>
      <c r="Q368">
        <f>IF($L368=0,0,G368)</f>
        <v>340</v>
      </c>
      <c r="R368">
        <f>IF($L368=0,0,H368)</f>
        <v>2426</v>
      </c>
      <c r="S368" s="1">
        <f>R368*L368</f>
        <v>272046.788</v>
      </c>
      <c r="T368" s="1">
        <f>S368*(K368/100)</f>
        <v>63672.394392188187</v>
      </c>
      <c r="U368" t="str">
        <f t="shared" si="10"/>
        <v>Nationals ParkStatic Field Level Home Plate</v>
      </c>
      <c r="V368" t="str">
        <f t="shared" si="11"/>
        <v>04-16 Houston Astros @ Washington NationalsNationals ParkStatic Field Level Home Plate</v>
      </c>
      <c r="W368" t="str">
        <f>CONCATENATE(M368,O368)</f>
        <v>Regular SeasonNationals Park</v>
      </c>
      <c r="X368" t="str">
        <f>CONCATENATE(M368,P368)</f>
        <v>Regular SeasonStatic Field Level Home Plate</v>
      </c>
      <c r="Y368" t="str">
        <f>CONCATENATE(M368,O368,P368)</f>
        <v>Regular SeasonNationals ParkStatic Field Level Home Plate</v>
      </c>
    </row>
    <row r="369" spans="1:25" x14ac:dyDescent="0.25">
      <c r="A369" s="3">
        <v>339060</v>
      </c>
      <c r="B369" t="s">
        <v>181</v>
      </c>
      <c r="C369" t="s">
        <v>41</v>
      </c>
      <c r="D369" t="s">
        <v>9</v>
      </c>
      <c r="E369" t="s">
        <v>1</v>
      </c>
      <c r="F369" s="5">
        <v>41015</v>
      </c>
      <c r="G369">
        <v>11</v>
      </c>
      <c r="H369">
        <v>72</v>
      </c>
      <c r="I369" s="1">
        <v>8074.08</v>
      </c>
      <c r="J369" s="1">
        <v>1053.78</v>
      </c>
      <c r="K369">
        <v>13.051394090719899</v>
      </c>
      <c r="L369" s="4">
        <f>VLOOKUP(N369,rates,VLOOKUP(CONCATENATE('[1]Exposure Report'!$B$11,'[1]Exposure Report'!$B$13),rate_lookup_table,4,FALSE),FALSE)</f>
        <v>112.13800000000001</v>
      </c>
      <c r="M369" t="s">
        <v>0</v>
      </c>
      <c r="N369" t="str">
        <f>IF(VLOOKUP(B369,title_rename,2,FALSE)=0,B369,VLOOKUP(B369,title_rename,2,FALSE))</f>
        <v>04-16 Houston Astros @ Washington Nationals</v>
      </c>
      <c r="O369" s="3" t="str">
        <f>LEFT(IF(VLOOKUP(C369,brand_rename,2,FALSE)=0,C369,VLOOKUP(C369,brand_rename,2,FALSE)),LEN(IF(VLOOKUP(C369,brand_rename,2,FALSE)=0,C369,VLOOKUP(C369,brand_rename,2,FALSE)))-6)</f>
        <v>Nationals Park</v>
      </c>
      <c r="P369" t="str">
        <f>IF(VLOOKUP(D369,location_rename,2,FALSE)=0,D369,VLOOKUP(D369,location_rename,2,FALSE))</f>
        <v>Static Upper Billboard</v>
      </c>
      <c r="Q369">
        <f>IF($L369=0,0,G369)</f>
        <v>11</v>
      </c>
      <c r="R369">
        <f>IF($L369=0,0,H369)</f>
        <v>72</v>
      </c>
      <c r="S369" s="1">
        <f>R369*L369</f>
        <v>8073.9360000000006</v>
      </c>
      <c r="T369" s="1">
        <f>S369*(K369/100)</f>
        <v>1053.7612059925068</v>
      </c>
      <c r="U369" t="str">
        <f t="shared" si="10"/>
        <v>Nationals ParkStatic Upper Billboard</v>
      </c>
      <c r="V369" t="str">
        <f t="shared" si="11"/>
        <v>04-16 Houston Astros @ Washington NationalsNationals ParkStatic Upper Billboard</v>
      </c>
      <c r="W369" t="str">
        <f>CONCATENATE(M369,O369)</f>
        <v>Regular SeasonNationals Park</v>
      </c>
      <c r="X369" t="str">
        <f>CONCATENATE(M369,P369)</f>
        <v>Regular SeasonStatic Upper Billboard</v>
      </c>
      <c r="Y369" t="str">
        <f>CONCATENATE(M369,O369,P369)</f>
        <v>Regular SeasonNationals ParkStatic Upper Billboard</v>
      </c>
    </row>
    <row r="370" spans="1:25" x14ac:dyDescent="0.25">
      <c r="A370" s="3">
        <v>339060</v>
      </c>
      <c r="B370" t="s">
        <v>181</v>
      </c>
      <c r="C370" t="s">
        <v>40</v>
      </c>
      <c r="D370" t="s">
        <v>11</v>
      </c>
      <c r="E370" t="s">
        <v>1</v>
      </c>
      <c r="F370" s="5">
        <v>41015</v>
      </c>
      <c r="G370">
        <v>3</v>
      </c>
      <c r="H370">
        <v>8</v>
      </c>
      <c r="I370" s="1">
        <v>897.12</v>
      </c>
      <c r="J370" s="1">
        <v>193.93</v>
      </c>
      <c r="K370">
        <v>21.616952024255301</v>
      </c>
      <c r="L370" s="4">
        <f>VLOOKUP(N370,rates,VLOOKUP(CONCATENATE('[1]Exposure Report'!$B$11,'[1]Exposure Report'!$B$13),rate_lookup_table,4,FALSE),FALSE)</f>
        <v>112.13800000000001</v>
      </c>
      <c r="M370" t="s">
        <v>0</v>
      </c>
      <c r="N370" t="str">
        <f>IF(VLOOKUP(B370,title_rename,2,FALSE)=0,B370,VLOOKUP(B370,title_rename,2,FALSE))</f>
        <v>04-16 Houston Astros @ Washington Nationals</v>
      </c>
      <c r="O370" s="3" t="str">
        <f>LEFT(IF(VLOOKUP(C370,brand_rename,2,FALSE)=0,C370,VLOOKUP(C370,brand_rename,2,FALSE)),LEN(IF(VLOOKUP(C370,brand_rename,2,FALSE)=0,C370,VLOOKUP(C370,brand_rename,2,FALSE)))-6)</f>
        <v>Nationals Youth Baseball Academy</v>
      </c>
      <c r="P370" t="str">
        <f>IF(VLOOKUP(D370,location_rename,2,FALSE)=0,D370,VLOOKUP(D370,location_rename,2,FALSE))</f>
        <v>Static Outfield Wall</v>
      </c>
      <c r="Q370">
        <f>IF($L370=0,0,G370)</f>
        <v>3</v>
      </c>
      <c r="R370">
        <f>IF($L370=0,0,H370)</f>
        <v>8</v>
      </c>
      <c r="S370" s="1">
        <f>R370*L370</f>
        <v>897.10400000000004</v>
      </c>
      <c r="T370" s="1">
        <f>S370*(K370/100)</f>
        <v>193.92654128767529</v>
      </c>
      <c r="U370" t="str">
        <f t="shared" si="10"/>
        <v>Nationals Youth Baseball AcademyStatic Outfield Wall</v>
      </c>
      <c r="V370" t="str">
        <f t="shared" si="11"/>
        <v>04-16 Houston Astros @ Washington NationalsNationals Youth Baseball AcademyStatic Outfield Wall</v>
      </c>
      <c r="W370" t="str">
        <f>CONCATENATE(M370,O370)</f>
        <v>Regular SeasonNationals Youth Baseball Academy</v>
      </c>
      <c r="X370" t="str">
        <f>CONCATENATE(M370,P370)</f>
        <v>Regular SeasonStatic Outfield Wall</v>
      </c>
      <c r="Y370" t="str">
        <f>CONCATENATE(M370,O370,P370)</f>
        <v>Regular SeasonNationals Youth Baseball AcademyStatic Outfield Wall</v>
      </c>
    </row>
    <row r="371" spans="1:25" x14ac:dyDescent="0.25">
      <c r="A371" s="3">
        <v>339060</v>
      </c>
      <c r="B371" t="s">
        <v>181</v>
      </c>
      <c r="C371" t="s">
        <v>39</v>
      </c>
      <c r="D371" t="s">
        <v>13</v>
      </c>
      <c r="E371" t="s">
        <v>1</v>
      </c>
      <c r="F371" s="5">
        <v>41015</v>
      </c>
      <c r="G371">
        <v>45</v>
      </c>
      <c r="H371">
        <v>213</v>
      </c>
      <c r="I371" s="1">
        <v>23885.82</v>
      </c>
      <c r="J371" s="1">
        <v>5295.15</v>
      </c>
      <c r="K371">
        <v>22.1685920768054</v>
      </c>
      <c r="L371" s="4">
        <f>VLOOKUP(N371,rates,VLOOKUP(CONCATENATE('[1]Exposure Report'!$B$11,'[1]Exposure Report'!$B$13),rate_lookup_table,4,FALSE),FALSE)</f>
        <v>112.13800000000001</v>
      </c>
      <c r="M371" t="s">
        <v>0</v>
      </c>
      <c r="N371" t="str">
        <f>IF(VLOOKUP(B371,title_rename,2,FALSE)=0,B371,VLOOKUP(B371,title_rename,2,FALSE))</f>
        <v>04-16 Houston Astros @ Washington Nationals</v>
      </c>
      <c r="O371" s="3" t="str">
        <f>LEFT(IF(VLOOKUP(C371,brand_rename,2,FALSE)=0,C371,VLOOKUP(C371,brand_rename,2,FALSE)),LEN(IF(VLOOKUP(C371,brand_rename,2,FALSE)=0,C371,VLOOKUP(C371,brand_rename,2,FALSE)))-6)</f>
        <v>New Era</v>
      </c>
      <c r="P371" t="str">
        <f>IF(VLOOKUP(D371,location_rename,2,FALSE)=0,D371,VLOOKUP(D371,location_rename,2,FALSE))</f>
        <v>Static Dugout Wall</v>
      </c>
      <c r="Q371">
        <f>IF($L371=0,0,G371)</f>
        <v>45</v>
      </c>
      <c r="R371">
        <f>IF($L371=0,0,H371)</f>
        <v>213</v>
      </c>
      <c r="S371" s="1">
        <f>R371*L371</f>
        <v>23885.394</v>
      </c>
      <c r="T371" s="1">
        <f>S371*(K371/100)</f>
        <v>5295.0555617977525</v>
      </c>
      <c r="U371" t="str">
        <f t="shared" si="10"/>
        <v>New EraStatic Dugout Wall</v>
      </c>
      <c r="V371" t="str">
        <f t="shared" si="11"/>
        <v>04-16 Houston Astros @ Washington NationalsNew EraStatic Dugout Wall</v>
      </c>
      <c r="W371" t="str">
        <f>CONCATENATE(M371,O371)</f>
        <v>Regular SeasonNew Era</v>
      </c>
      <c r="X371" t="str">
        <f>CONCATENATE(M371,P371)</f>
        <v>Regular SeasonStatic Dugout Wall</v>
      </c>
      <c r="Y371" t="str">
        <f>CONCATENATE(M371,O371,P371)</f>
        <v>Regular SeasonNew EraStatic Dugout Wall</v>
      </c>
    </row>
    <row r="372" spans="1:25" x14ac:dyDescent="0.25">
      <c r="A372" s="3">
        <v>339060</v>
      </c>
      <c r="B372" t="s">
        <v>181</v>
      </c>
      <c r="C372" t="s">
        <v>37</v>
      </c>
      <c r="D372" t="s">
        <v>19</v>
      </c>
      <c r="E372" t="s">
        <v>1</v>
      </c>
      <c r="F372" s="5">
        <v>41015</v>
      </c>
      <c r="G372">
        <v>1</v>
      </c>
      <c r="H372">
        <v>1</v>
      </c>
      <c r="I372" s="1">
        <v>112.14</v>
      </c>
      <c r="J372" s="1">
        <v>25.3</v>
      </c>
      <c r="K372">
        <v>22.5610843588371</v>
      </c>
      <c r="L372" s="4">
        <f>VLOOKUP(N372,rates,VLOOKUP(CONCATENATE('[1]Exposure Report'!$B$11,'[1]Exposure Report'!$B$13),rate_lookup_table,4,FALSE),FALSE)</f>
        <v>112.13800000000001</v>
      </c>
      <c r="M372" t="s">
        <v>0</v>
      </c>
      <c r="N372" t="str">
        <f>IF(VLOOKUP(B372,title_rename,2,FALSE)=0,B372,VLOOKUP(B372,title_rename,2,FALSE))</f>
        <v>04-16 Houston Astros @ Washington Nationals</v>
      </c>
      <c r="O372" s="3" t="str">
        <f>LEFT(IF(VLOOKUP(C372,brand_rename,2,FALSE)=0,C372,VLOOKUP(C372,brand_rename,2,FALSE)),LEN(IF(VLOOKUP(C372,brand_rename,2,FALSE)=0,C372,VLOOKUP(C372,brand_rename,2,FALSE)))-6)</f>
        <v>Papa John's</v>
      </c>
      <c r="P372" t="str">
        <f>IF(VLOOKUP(D372,location_rename,2,FALSE)=0,D372,VLOOKUP(D372,location_rename,2,FALSE))</f>
        <v>LED Outfield Wall</v>
      </c>
      <c r="Q372">
        <f>IF($L372=0,0,G372)</f>
        <v>1</v>
      </c>
      <c r="R372">
        <f>IF($L372=0,0,H372)</f>
        <v>1</v>
      </c>
      <c r="S372" s="1">
        <f>R372*L372</f>
        <v>112.13800000000001</v>
      </c>
      <c r="T372" s="1">
        <f>S372*(K372/100)</f>
        <v>25.299548778312747</v>
      </c>
      <c r="U372" t="str">
        <f t="shared" si="10"/>
        <v>Papa John'sLED Outfield Wall</v>
      </c>
      <c r="V372" t="str">
        <f t="shared" si="11"/>
        <v>04-16 Houston Astros @ Washington NationalsPapa John'sLED Outfield Wall</v>
      </c>
      <c r="W372" t="str">
        <f>CONCATENATE(M372,O372)</f>
        <v>Regular SeasonPapa John's</v>
      </c>
      <c r="X372" t="str">
        <f>CONCATENATE(M372,P372)</f>
        <v>Regular SeasonLED Outfield Wall</v>
      </c>
      <c r="Y372" t="str">
        <f>CONCATENATE(M372,O372,P372)</f>
        <v>Regular SeasonPapa John'sLED Outfield Wall</v>
      </c>
    </row>
    <row r="373" spans="1:25" x14ac:dyDescent="0.25">
      <c r="A373" s="3">
        <v>339060</v>
      </c>
      <c r="B373" t="s">
        <v>181</v>
      </c>
      <c r="C373" t="s">
        <v>37</v>
      </c>
      <c r="D373" t="s">
        <v>2</v>
      </c>
      <c r="E373" t="s">
        <v>1</v>
      </c>
      <c r="F373" s="5">
        <v>41015</v>
      </c>
      <c r="G373">
        <v>18</v>
      </c>
      <c r="H373">
        <v>140</v>
      </c>
      <c r="I373" s="1">
        <v>15699.6</v>
      </c>
      <c r="J373" s="1">
        <v>3528.6</v>
      </c>
      <c r="K373">
        <v>22.475731865779998</v>
      </c>
      <c r="L373" s="4">
        <f>VLOOKUP(N373,rates,VLOOKUP(CONCATENATE('[1]Exposure Report'!$B$11,'[1]Exposure Report'!$B$13),rate_lookup_table,4,FALSE),FALSE)</f>
        <v>112.13800000000001</v>
      </c>
      <c r="M373" t="s">
        <v>0</v>
      </c>
      <c r="N373" t="str">
        <f>IF(VLOOKUP(B373,title_rename,2,FALSE)=0,B373,VLOOKUP(B373,title_rename,2,FALSE))</f>
        <v>04-16 Houston Astros @ Washington Nationals</v>
      </c>
      <c r="O373" s="3" t="str">
        <f>LEFT(IF(VLOOKUP(C373,brand_rename,2,FALSE)=0,C373,VLOOKUP(C373,brand_rename,2,FALSE)),LEN(IF(VLOOKUP(C373,brand_rename,2,FALSE)=0,C373,VLOOKUP(C373,brand_rename,2,FALSE)))-6)</f>
        <v>Papa John's</v>
      </c>
      <c r="P373" t="str">
        <f>IF(VLOOKUP(D373,location_rename,2,FALSE)=0,D373,VLOOKUP(D373,location_rename,2,FALSE))</f>
        <v>Rotational Field Level Home Plate</v>
      </c>
      <c r="Q373">
        <f>IF($L373=0,0,G373)</f>
        <v>18</v>
      </c>
      <c r="R373">
        <f>IF($L373=0,0,H373)</f>
        <v>140</v>
      </c>
      <c r="S373" s="1">
        <f>R373*L373</f>
        <v>15699.320000000002</v>
      </c>
      <c r="T373" s="1">
        <f>S373*(K373/100)</f>
        <v>3528.5370679507728</v>
      </c>
      <c r="U373" t="str">
        <f t="shared" si="10"/>
        <v>Papa John'sRotational Field Level Home Plate</v>
      </c>
      <c r="V373" t="str">
        <f t="shared" si="11"/>
        <v>04-16 Houston Astros @ Washington NationalsPapa John'sRotational Field Level Home Plate</v>
      </c>
      <c r="W373" t="str">
        <f>CONCATENATE(M373,O373)</f>
        <v>Regular SeasonPapa John's</v>
      </c>
      <c r="X373" t="str">
        <f>CONCATENATE(M373,P373)</f>
        <v>Regular SeasonRotational Field Level Home Plate</v>
      </c>
      <c r="Y373" t="str">
        <f>CONCATENATE(M373,O373,P373)</f>
        <v>Regular SeasonPapa John'sRotational Field Level Home Plate</v>
      </c>
    </row>
    <row r="374" spans="1:25" x14ac:dyDescent="0.25">
      <c r="A374" s="3">
        <v>339060</v>
      </c>
      <c r="B374" t="s">
        <v>181</v>
      </c>
      <c r="C374" t="s">
        <v>36</v>
      </c>
      <c r="D374" t="s">
        <v>2</v>
      </c>
      <c r="E374" t="s">
        <v>1</v>
      </c>
      <c r="F374" s="5">
        <v>41015</v>
      </c>
      <c r="G374">
        <v>21</v>
      </c>
      <c r="H374">
        <v>117</v>
      </c>
      <c r="I374" s="1">
        <v>13120.38</v>
      </c>
      <c r="J374" s="1">
        <v>3454.92</v>
      </c>
      <c r="K374">
        <v>26.332469029098199</v>
      </c>
      <c r="L374" s="4">
        <f>VLOOKUP(N374,rates,VLOOKUP(CONCATENATE('[1]Exposure Report'!$B$11,'[1]Exposure Report'!$B$13),rate_lookup_table,4,FALSE),FALSE)</f>
        <v>112.13800000000001</v>
      </c>
      <c r="M374" t="s">
        <v>0</v>
      </c>
      <c r="N374" t="str">
        <f>IF(VLOOKUP(B374,title_rename,2,FALSE)=0,B374,VLOOKUP(B374,title_rename,2,FALSE))</f>
        <v>04-16 Houston Astros @ Washington Nationals</v>
      </c>
      <c r="O374" s="3" t="str">
        <f>LEFT(IF(VLOOKUP(C374,brand_rename,2,FALSE)=0,C374,VLOOKUP(C374,brand_rename,2,FALSE)),LEN(IF(VLOOKUP(C374,brand_rename,2,FALSE)=0,C374,VLOOKUP(C374,brand_rename,2,FALSE)))-6)</f>
        <v>PNC Bank</v>
      </c>
      <c r="P374" t="str">
        <f>IF(VLOOKUP(D374,location_rename,2,FALSE)=0,D374,VLOOKUP(D374,location_rename,2,FALSE))</f>
        <v>Rotational Field Level Home Plate</v>
      </c>
      <c r="Q374">
        <f>IF($L374=0,0,G374)</f>
        <v>21</v>
      </c>
      <c r="R374">
        <f>IF($L374=0,0,H374)</f>
        <v>117</v>
      </c>
      <c r="S374" s="1">
        <f>R374*L374</f>
        <v>13120.146000000001</v>
      </c>
      <c r="T374" s="1">
        <f>S374*(K374/100)</f>
        <v>3454.8583820224662</v>
      </c>
      <c r="U374" t="str">
        <f t="shared" si="10"/>
        <v>PNC BankRotational Field Level Home Plate</v>
      </c>
      <c r="V374" t="str">
        <f t="shared" si="11"/>
        <v>04-16 Houston Astros @ Washington NationalsPNC BankRotational Field Level Home Plate</v>
      </c>
      <c r="W374" t="str">
        <f>CONCATENATE(M374,O374)</f>
        <v>Regular SeasonPNC Bank</v>
      </c>
      <c r="X374" t="str">
        <f>CONCATENATE(M374,P374)</f>
        <v>Regular SeasonRotational Field Level Home Plate</v>
      </c>
      <c r="Y374" t="str">
        <f>CONCATENATE(M374,O374,P374)</f>
        <v>Regular SeasonPNC BankRotational Field Level Home Plate</v>
      </c>
    </row>
    <row r="375" spans="1:25" x14ac:dyDescent="0.25">
      <c r="A375" s="3">
        <v>339060</v>
      </c>
      <c r="B375" t="s">
        <v>181</v>
      </c>
      <c r="C375" t="s">
        <v>36</v>
      </c>
      <c r="D375" t="s">
        <v>9</v>
      </c>
      <c r="E375" t="s">
        <v>1</v>
      </c>
      <c r="F375" s="5">
        <v>41015</v>
      </c>
      <c r="G375">
        <v>9</v>
      </c>
      <c r="H375">
        <v>53</v>
      </c>
      <c r="I375" s="1">
        <v>5943.42</v>
      </c>
      <c r="J375" s="1">
        <v>654.4</v>
      </c>
      <c r="K375">
        <v>11.0104956405571</v>
      </c>
      <c r="L375" s="4">
        <f>VLOOKUP(N375,rates,VLOOKUP(CONCATENATE('[1]Exposure Report'!$B$11,'[1]Exposure Report'!$B$13),rate_lookup_table,4,FALSE),FALSE)</f>
        <v>112.13800000000001</v>
      </c>
      <c r="M375" t="s">
        <v>0</v>
      </c>
      <c r="N375" t="str">
        <f>IF(VLOOKUP(B375,title_rename,2,FALSE)=0,B375,VLOOKUP(B375,title_rename,2,FALSE))</f>
        <v>04-16 Houston Astros @ Washington Nationals</v>
      </c>
      <c r="O375" s="3" t="str">
        <f>LEFT(IF(VLOOKUP(C375,brand_rename,2,FALSE)=0,C375,VLOOKUP(C375,brand_rename,2,FALSE)),LEN(IF(VLOOKUP(C375,brand_rename,2,FALSE)=0,C375,VLOOKUP(C375,brand_rename,2,FALSE)))-6)</f>
        <v>PNC Bank</v>
      </c>
      <c r="P375" t="str">
        <f>IF(VLOOKUP(D375,location_rename,2,FALSE)=0,D375,VLOOKUP(D375,location_rename,2,FALSE))</f>
        <v>Static Upper Billboard</v>
      </c>
      <c r="Q375">
        <f>IF($L375=0,0,G375)</f>
        <v>9</v>
      </c>
      <c r="R375">
        <f>IF($L375=0,0,H375)</f>
        <v>53</v>
      </c>
      <c r="S375" s="1">
        <f>R375*L375</f>
        <v>5943.3140000000003</v>
      </c>
      <c r="T375" s="1">
        <f>S375*(K375/100)</f>
        <v>654.38832887461979</v>
      </c>
      <c r="U375" t="str">
        <f t="shared" si="10"/>
        <v>PNC BankStatic Upper Billboard</v>
      </c>
      <c r="V375" t="str">
        <f t="shared" si="11"/>
        <v>04-16 Houston Astros @ Washington NationalsPNC BankStatic Upper Billboard</v>
      </c>
      <c r="W375" t="str">
        <f>CONCATENATE(M375,O375)</f>
        <v>Regular SeasonPNC Bank</v>
      </c>
      <c r="X375" t="str">
        <f>CONCATENATE(M375,P375)</f>
        <v>Regular SeasonStatic Upper Billboard</v>
      </c>
      <c r="Y375" t="str">
        <f>CONCATENATE(M375,O375,P375)</f>
        <v>Regular SeasonPNC BankStatic Upper Billboard</v>
      </c>
    </row>
    <row r="376" spans="1:25" x14ac:dyDescent="0.25">
      <c r="A376" s="3">
        <v>339060</v>
      </c>
      <c r="B376" t="s">
        <v>181</v>
      </c>
      <c r="C376" t="s">
        <v>36</v>
      </c>
      <c r="D376" t="s">
        <v>71</v>
      </c>
      <c r="E376" t="s">
        <v>1</v>
      </c>
      <c r="F376" s="5">
        <v>41015</v>
      </c>
      <c r="G376">
        <v>1</v>
      </c>
      <c r="H376">
        <v>3</v>
      </c>
      <c r="I376" s="1">
        <v>336.42</v>
      </c>
      <c r="J376" s="1">
        <v>96.79</v>
      </c>
      <c r="K376">
        <v>28.7705843885619</v>
      </c>
      <c r="L376" s="4">
        <f>VLOOKUP(N376,rates,VLOOKUP(CONCATENATE('[1]Exposure Report'!$B$11,'[1]Exposure Report'!$B$13),rate_lookup_table,4,FALSE),FALSE)</f>
        <v>112.13800000000001</v>
      </c>
      <c r="M376" t="s">
        <v>0</v>
      </c>
      <c r="N376" t="str">
        <f>IF(VLOOKUP(B376,title_rename,2,FALSE)=0,B376,VLOOKUP(B376,title_rename,2,FALSE))</f>
        <v>04-16 Houston Astros @ Washington Nationals</v>
      </c>
      <c r="O376" s="3" t="str">
        <f>LEFT(IF(VLOOKUP(C376,brand_rename,2,FALSE)=0,C376,VLOOKUP(C376,brand_rename,2,FALSE)),LEN(IF(VLOOKUP(C376,brand_rename,2,FALSE)=0,C376,VLOOKUP(C376,brand_rename,2,FALSE)))-6)</f>
        <v>PNC Bank</v>
      </c>
      <c r="P376" t="str">
        <f>IF(VLOOKUP(D376,location_rename,2,FALSE)=0,D376,VLOOKUP(D376,location_rename,2,FALSE))</f>
        <v>Static Upper Tiered</v>
      </c>
      <c r="Q376">
        <f>IF($L376=0,0,G376)</f>
        <v>1</v>
      </c>
      <c r="R376">
        <f>IF($L376=0,0,H376)</f>
        <v>3</v>
      </c>
      <c r="S376" s="1">
        <f>R376*L376</f>
        <v>336.41399999999999</v>
      </c>
      <c r="T376" s="1">
        <f>S376*(K376/100)</f>
        <v>96.788273764936619</v>
      </c>
      <c r="U376" t="str">
        <f t="shared" si="10"/>
        <v>PNC BankStatic Upper Tiered</v>
      </c>
      <c r="V376" t="str">
        <f t="shared" si="11"/>
        <v>04-16 Houston Astros @ Washington NationalsPNC BankStatic Upper Tiered</v>
      </c>
      <c r="W376" t="str">
        <f>CONCATENATE(M376,O376)</f>
        <v>Regular SeasonPNC Bank</v>
      </c>
      <c r="X376" t="str">
        <f>CONCATENATE(M376,P376)</f>
        <v>Regular SeasonStatic Upper Tiered</v>
      </c>
      <c r="Y376" t="str">
        <f>CONCATENATE(M376,O376,P376)</f>
        <v>Regular SeasonPNC BankStatic Upper Tiered</v>
      </c>
    </row>
    <row r="377" spans="1:25" x14ac:dyDescent="0.25">
      <c r="A377" s="3">
        <v>339060</v>
      </c>
      <c r="B377" t="s">
        <v>181</v>
      </c>
      <c r="C377" t="s">
        <v>33</v>
      </c>
      <c r="D377" t="s">
        <v>17</v>
      </c>
      <c r="E377" t="s">
        <v>1</v>
      </c>
      <c r="F377" s="5">
        <v>41015</v>
      </c>
      <c r="G377">
        <v>1</v>
      </c>
      <c r="H377">
        <v>2</v>
      </c>
      <c r="I377" s="1">
        <v>224.28</v>
      </c>
      <c r="J377" s="1">
        <v>80.88</v>
      </c>
      <c r="K377">
        <v>36.062065275548399</v>
      </c>
      <c r="L377" s="4">
        <f>VLOOKUP(N377,rates,VLOOKUP(CONCATENATE('[1]Exposure Report'!$B$11,'[1]Exposure Report'!$B$13),rate_lookup_table,4,FALSE),FALSE)</f>
        <v>112.13800000000001</v>
      </c>
      <c r="M377" t="s">
        <v>0</v>
      </c>
      <c r="N377" t="str">
        <f>IF(VLOOKUP(B377,title_rename,2,FALSE)=0,B377,VLOOKUP(B377,title_rename,2,FALSE))</f>
        <v>04-16 Houston Astros @ Washington Nationals</v>
      </c>
      <c r="O377" s="3" t="str">
        <f>LEFT(IF(VLOOKUP(C377,brand_rename,2,FALSE)=0,C377,VLOOKUP(C377,brand_rename,2,FALSE)),LEN(IF(VLOOKUP(C377,brand_rename,2,FALSE)=0,C377,VLOOKUP(C377,brand_rename,2,FALSE)))-6)</f>
        <v>Radio - 106.7 The Fan</v>
      </c>
      <c r="P377" t="str">
        <f>IF(VLOOKUP(D377,location_rename,2,FALSE)=0,D377,VLOOKUP(D377,location_rename,2,FALSE))</f>
        <v>LED Upper Tiered</v>
      </c>
      <c r="Q377">
        <f>IF($L377=0,0,G377)</f>
        <v>1</v>
      </c>
      <c r="R377">
        <f>IF($L377=0,0,H377)</f>
        <v>2</v>
      </c>
      <c r="S377" s="1">
        <f>R377*L377</f>
        <v>224.27600000000001</v>
      </c>
      <c r="T377" s="1">
        <f>S377*(K377/100)</f>
        <v>80.878557517388927</v>
      </c>
      <c r="U377" t="str">
        <f t="shared" si="10"/>
        <v>Radio - 106.7 The FanLED Upper Tiered</v>
      </c>
      <c r="V377" t="str">
        <f t="shared" si="11"/>
        <v>04-16 Houston Astros @ Washington NationalsRadio - 106.7 The FanLED Upper Tiered</v>
      </c>
      <c r="W377" t="str">
        <f>CONCATENATE(M377,O377)</f>
        <v>Regular SeasonRadio - 106.7 The Fan</v>
      </c>
      <c r="X377" t="str">
        <f>CONCATENATE(M377,P377)</f>
        <v>Regular SeasonLED Upper Tiered</v>
      </c>
      <c r="Y377" t="str">
        <f>CONCATENATE(M377,O377,P377)</f>
        <v>Regular SeasonRadio - 106.7 The FanLED Upper Tiered</v>
      </c>
    </row>
    <row r="378" spans="1:25" x14ac:dyDescent="0.25">
      <c r="A378" s="3">
        <v>339060</v>
      </c>
      <c r="B378" t="s">
        <v>181</v>
      </c>
      <c r="C378" t="s">
        <v>33</v>
      </c>
      <c r="D378" t="s">
        <v>9</v>
      </c>
      <c r="E378" t="s">
        <v>1</v>
      </c>
      <c r="F378" s="5">
        <v>41015</v>
      </c>
      <c r="G378">
        <v>26</v>
      </c>
      <c r="H378">
        <v>88</v>
      </c>
      <c r="I378" s="1">
        <v>9868.32</v>
      </c>
      <c r="J378" s="1">
        <v>1625.55</v>
      </c>
      <c r="K378">
        <v>16.472408677464799</v>
      </c>
      <c r="L378" s="4">
        <f>VLOOKUP(N378,rates,VLOOKUP(CONCATENATE('[1]Exposure Report'!$B$11,'[1]Exposure Report'!$B$13),rate_lookup_table,4,FALSE),FALSE)</f>
        <v>112.13800000000001</v>
      </c>
      <c r="M378" t="s">
        <v>0</v>
      </c>
      <c r="N378" t="str">
        <f>IF(VLOOKUP(B378,title_rename,2,FALSE)=0,B378,VLOOKUP(B378,title_rename,2,FALSE))</f>
        <v>04-16 Houston Astros @ Washington Nationals</v>
      </c>
      <c r="O378" s="3" t="str">
        <f>LEFT(IF(VLOOKUP(C378,brand_rename,2,FALSE)=0,C378,VLOOKUP(C378,brand_rename,2,FALSE)),LEN(IF(VLOOKUP(C378,brand_rename,2,FALSE)=0,C378,VLOOKUP(C378,brand_rename,2,FALSE)))-6)</f>
        <v>Radio - 106.7 The Fan</v>
      </c>
      <c r="P378" t="str">
        <f>IF(VLOOKUP(D378,location_rename,2,FALSE)=0,D378,VLOOKUP(D378,location_rename,2,FALSE))</f>
        <v>Static Upper Billboard</v>
      </c>
      <c r="Q378">
        <f>IF($L378=0,0,G378)</f>
        <v>26</v>
      </c>
      <c r="R378">
        <f>IF($L378=0,0,H378)</f>
        <v>88</v>
      </c>
      <c r="S378" s="1">
        <f>R378*L378</f>
        <v>9868.1440000000002</v>
      </c>
      <c r="T378" s="1">
        <f>S378*(K378/100)</f>
        <v>1625.5210085607218</v>
      </c>
      <c r="U378" t="str">
        <f t="shared" si="10"/>
        <v>Radio - 106.7 The FanStatic Upper Billboard</v>
      </c>
      <c r="V378" t="str">
        <f t="shared" si="11"/>
        <v>04-16 Houston Astros @ Washington NationalsRadio - 106.7 The FanStatic Upper Billboard</v>
      </c>
      <c r="W378" t="str">
        <f>CONCATENATE(M378,O378)</f>
        <v>Regular SeasonRadio - 106.7 The Fan</v>
      </c>
      <c r="X378" t="str">
        <f>CONCATENATE(M378,P378)</f>
        <v>Regular SeasonStatic Upper Billboard</v>
      </c>
      <c r="Y378" t="str">
        <f>CONCATENATE(M378,O378,P378)</f>
        <v>Regular SeasonRadio - 106.7 The FanStatic Upper Billboard</v>
      </c>
    </row>
    <row r="379" spans="1:25" x14ac:dyDescent="0.25">
      <c r="A379" s="3">
        <v>339060</v>
      </c>
      <c r="B379" t="s">
        <v>181</v>
      </c>
      <c r="C379" t="s">
        <v>32</v>
      </c>
      <c r="D379" t="s">
        <v>17</v>
      </c>
      <c r="E379" t="s">
        <v>1</v>
      </c>
      <c r="F379" s="5">
        <v>41015</v>
      </c>
      <c r="G379">
        <v>8</v>
      </c>
      <c r="H379">
        <v>13</v>
      </c>
      <c r="I379" s="1">
        <v>1457.82</v>
      </c>
      <c r="J379" s="1">
        <v>536.84</v>
      </c>
      <c r="K379">
        <v>36.824848060803099</v>
      </c>
      <c r="L379" s="4">
        <f>VLOOKUP(N379,rates,VLOOKUP(CONCATENATE('[1]Exposure Report'!$B$11,'[1]Exposure Report'!$B$13),rate_lookup_table,4,FALSE),FALSE)</f>
        <v>112.13800000000001</v>
      </c>
      <c r="M379" t="s">
        <v>0</v>
      </c>
      <c r="N379" t="str">
        <f>IF(VLOOKUP(B379,title_rename,2,FALSE)=0,B379,VLOOKUP(B379,title_rename,2,FALSE))</f>
        <v>04-16 Houston Astros @ Washington Nationals</v>
      </c>
      <c r="O379" s="3" t="str">
        <f>LEFT(IF(VLOOKUP(C379,brand_rename,2,FALSE)=0,C379,VLOOKUP(C379,brand_rename,2,FALSE)),LEN(IF(VLOOKUP(C379,brand_rename,2,FALSE)=0,C379,VLOOKUP(C379,brand_rename,2,FALSE)))-6)</f>
        <v>Radio - WTOP</v>
      </c>
      <c r="P379" t="str">
        <f>IF(VLOOKUP(D379,location_rename,2,FALSE)=0,D379,VLOOKUP(D379,location_rename,2,FALSE))</f>
        <v>LED Upper Tiered</v>
      </c>
      <c r="Q379">
        <f>IF($L379=0,0,G379)</f>
        <v>8</v>
      </c>
      <c r="R379">
        <f>IF($L379=0,0,H379)</f>
        <v>13</v>
      </c>
      <c r="S379" s="1">
        <f>R379*L379</f>
        <v>1457.7940000000001</v>
      </c>
      <c r="T379" s="1">
        <f>S379*(K379/100)</f>
        <v>536.83042553950395</v>
      </c>
      <c r="U379" t="str">
        <f t="shared" si="10"/>
        <v>Radio - WTOPLED Upper Tiered</v>
      </c>
      <c r="V379" t="str">
        <f t="shared" si="11"/>
        <v>04-16 Houston Astros @ Washington NationalsRadio - WTOPLED Upper Tiered</v>
      </c>
      <c r="W379" t="str">
        <f>CONCATENATE(M379,O379)</f>
        <v>Regular SeasonRadio - WTOP</v>
      </c>
      <c r="X379" t="str">
        <f>CONCATENATE(M379,P379)</f>
        <v>Regular SeasonLED Upper Tiered</v>
      </c>
      <c r="Y379" t="str">
        <f>CONCATENATE(M379,O379,P379)</f>
        <v>Regular SeasonRadio - WTOPLED Upper Tiered</v>
      </c>
    </row>
    <row r="380" spans="1:25" x14ac:dyDescent="0.25">
      <c r="A380" s="3">
        <v>339060</v>
      </c>
      <c r="B380" t="s">
        <v>181</v>
      </c>
      <c r="C380" t="s">
        <v>31</v>
      </c>
      <c r="D380" t="s">
        <v>71</v>
      </c>
      <c r="E380" t="s">
        <v>1</v>
      </c>
      <c r="F380" s="5">
        <v>41015</v>
      </c>
      <c r="G380">
        <v>3</v>
      </c>
      <c r="H380">
        <v>4</v>
      </c>
      <c r="I380" s="1">
        <v>448.56</v>
      </c>
      <c r="J380" s="1">
        <v>72.900000000000006</v>
      </c>
      <c r="K380">
        <v>16.252006420545701</v>
      </c>
      <c r="L380" s="4">
        <f>VLOOKUP(N380,rates,VLOOKUP(CONCATENATE('[1]Exposure Report'!$B$11,'[1]Exposure Report'!$B$13),rate_lookup_table,4,FALSE),FALSE)</f>
        <v>112.13800000000001</v>
      </c>
      <c r="M380" t="s">
        <v>0</v>
      </c>
      <c r="N380" t="str">
        <f>IF(VLOOKUP(B380,title_rename,2,FALSE)=0,B380,VLOOKUP(B380,title_rename,2,FALSE))</f>
        <v>04-16 Houston Astros @ Washington Nationals</v>
      </c>
      <c r="O380" s="3" t="str">
        <f>LEFT(IF(VLOOKUP(C380,brand_rename,2,FALSE)=0,C380,VLOOKUP(C380,brand_rename,2,FALSE)),LEN(IF(VLOOKUP(C380,brand_rename,2,FALSE)=0,C380,VLOOKUP(C380,brand_rename,2,FALSE)))-6)</f>
        <v>Red Porch</v>
      </c>
      <c r="P380" t="str">
        <f>IF(VLOOKUP(D380,location_rename,2,FALSE)=0,D380,VLOOKUP(D380,location_rename,2,FALSE))</f>
        <v>Static Upper Tiered</v>
      </c>
      <c r="Q380">
        <f>IF($L380=0,0,G380)</f>
        <v>3</v>
      </c>
      <c r="R380">
        <f>IF($L380=0,0,H380)</f>
        <v>4</v>
      </c>
      <c r="S380" s="1">
        <f>R380*L380</f>
        <v>448.55200000000002</v>
      </c>
      <c r="T380" s="1">
        <f>S380*(K380/100)</f>
        <v>72.898699839486156</v>
      </c>
      <c r="U380" t="str">
        <f t="shared" si="10"/>
        <v>Red PorchStatic Upper Tiered</v>
      </c>
      <c r="V380" t="str">
        <f t="shared" si="11"/>
        <v>04-16 Houston Astros @ Washington NationalsRed PorchStatic Upper Tiered</v>
      </c>
      <c r="W380" t="str">
        <f>CONCATENATE(M380,O380)</f>
        <v>Regular SeasonRed Porch</v>
      </c>
      <c r="X380" t="str">
        <f>CONCATENATE(M380,P380)</f>
        <v>Regular SeasonStatic Upper Tiered</v>
      </c>
      <c r="Y380" t="str">
        <f>CONCATENATE(M380,O380,P380)</f>
        <v>Regular SeasonRed PorchStatic Upper Tiered</v>
      </c>
    </row>
    <row r="381" spans="1:25" x14ac:dyDescent="0.25">
      <c r="A381" s="3">
        <v>339060</v>
      </c>
      <c r="B381" t="s">
        <v>181</v>
      </c>
      <c r="C381" t="s">
        <v>80</v>
      </c>
      <c r="D381" t="s">
        <v>11</v>
      </c>
      <c r="E381" t="s">
        <v>1</v>
      </c>
      <c r="F381" s="5">
        <v>41015</v>
      </c>
      <c r="G381">
        <v>1</v>
      </c>
      <c r="H381">
        <v>1</v>
      </c>
      <c r="I381" s="1">
        <v>112.14</v>
      </c>
      <c r="J381" s="1">
        <v>19.84</v>
      </c>
      <c r="K381">
        <v>17.6921705011592</v>
      </c>
      <c r="L381" s="4">
        <f>VLOOKUP(N381,rates,VLOOKUP(CONCATENATE('[1]Exposure Report'!$B$11,'[1]Exposure Report'!$B$13),rate_lookup_table,4,FALSE),FALSE)</f>
        <v>112.13800000000001</v>
      </c>
      <c r="M381" t="s">
        <v>0</v>
      </c>
      <c r="N381" t="str">
        <f>IF(VLOOKUP(B381,title_rename,2,FALSE)=0,B381,VLOOKUP(B381,title_rename,2,FALSE))</f>
        <v>04-16 Houston Astros @ Washington Nationals</v>
      </c>
      <c r="O381" s="3" t="str">
        <f>LEFT(IF(VLOOKUP(C381,brand_rename,2,FALSE)=0,C381,VLOOKUP(C381,brand_rename,2,FALSE)),LEN(IF(VLOOKUP(C381,brand_rename,2,FALSE)=0,C381,VLOOKUP(C381,brand_rename,2,FALSE)))-6)</f>
        <v>Retired Players Tribute</v>
      </c>
      <c r="P381" t="str">
        <f>IF(VLOOKUP(D381,location_rename,2,FALSE)=0,D381,VLOOKUP(D381,location_rename,2,FALSE))</f>
        <v>Static Outfield Wall</v>
      </c>
      <c r="Q381">
        <f>IF($L381=0,0,G381)</f>
        <v>1</v>
      </c>
      <c r="R381">
        <f>IF($L381=0,0,H381)</f>
        <v>1</v>
      </c>
      <c r="S381" s="1">
        <f>R381*L381</f>
        <v>112.13800000000001</v>
      </c>
      <c r="T381" s="1">
        <f>S381*(K381/100)</f>
        <v>19.839646156589904</v>
      </c>
      <c r="U381" t="str">
        <f t="shared" si="10"/>
        <v>Retired Players TributeStatic Outfield Wall</v>
      </c>
      <c r="V381" t="str">
        <f t="shared" si="11"/>
        <v>04-16 Houston Astros @ Washington NationalsRetired Players TributeStatic Outfield Wall</v>
      </c>
      <c r="W381" t="str">
        <f>CONCATENATE(M381,O381)</f>
        <v>Regular SeasonRetired Players Tribute</v>
      </c>
      <c r="X381" t="str">
        <f>CONCATENATE(M381,P381)</f>
        <v>Regular SeasonStatic Outfield Wall</v>
      </c>
      <c r="Y381" t="str">
        <f>CONCATENATE(M381,O381,P381)</f>
        <v>Regular SeasonRetired Players TributeStatic Outfield Wall</v>
      </c>
    </row>
    <row r="382" spans="1:25" x14ac:dyDescent="0.25">
      <c r="A382" s="3">
        <v>339060</v>
      </c>
      <c r="B382" t="s">
        <v>181</v>
      </c>
      <c r="C382" t="s">
        <v>113</v>
      </c>
      <c r="D382" t="s">
        <v>2</v>
      </c>
      <c r="E382" t="s">
        <v>1</v>
      </c>
      <c r="F382" s="5">
        <v>41015</v>
      </c>
      <c r="G382">
        <v>9</v>
      </c>
      <c r="H382">
        <v>54</v>
      </c>
      <c r="I382" s="1">
        <v>6055.56</v>
      </c>
      <c r="J382" s="1">
        <v>1469.96</v>
      </c>
      <c r="K382">
        <v>24.274550991155198</v>
      </c>
      <c r="L382" s="4">
        <f>VLOOKUP(N382,rates,VLOOKUP(CONCATENATE('[1]Exposure Report'!$B$11,'[1]Exposure Report'!$B$13),rate_lookup_table,4,FALSE),FALSE)</f>
        <v>112.13800000000001</v>
      </c>
      <c r="M382" t="s">
        <v>0</v>
      </c>
      <c r="N382" t="str">
        <f>IF(VLOOKUP(B382,title_rename,2,FALSE)=0,B382,VLOOKUP(B382,title_rename,2,FALSE))</f>
        <v>04-16 Houston Astros @ Washington Nationals</v>
      </c>
      <c r="O382" s="3" t="str">
        <f>LEFT(IF(VLOOKUP(C382,brand_rename,2,FALSE)=0,C382,VLOOKUP(C382,brand_rename,2,FALSE)),LEN(IF(VLOOKUP(C382,brand_rename,2,FALSE)=0,C382,VLOOKUP(C382,brand_rename,2,FALSE)))-6)</f>
        <v>Team Promotion - Capital City View Seats</v>
      </c>
      <c r="P382" t="str">
        <f>IF(VLOOKUP(D382,location_rename,2,FALSE)=0,D382,VLOOKUP(D382,location_rename,2,FALSE))</f>
        <v>Rotational Field Level Home Plate</v>
      </c>
      <c r="Q382">
        <f>IF($L382=0,0,G382)</f>
        <v>9</v>
      </c>
      <c r="R382">
        <f>IF($L382=0,0,H382)</f>
        <v>54</v>
      </c>
      <c r="S382" s="1">
        <f>R382*L382</f>
        <v>6055.4520000000002</v>
      </c>
      <c r="T382" s="1">
        <f>S382*(K382/100)</f>
        <v>1469.9337834849273</v>
      </c>
      <c r="U382" t="str">
        <f t="shared" si="10"/>
        <v>Team Promotion - Capital City View SeatsRotational Field Level Home Plate</v>
      </c>
      <c r="V382" t="str">
        <f t="shared" si="11"/>
        <v>04-16 Houston Astros @ Washington NationalsTeam Promotion - Capital City View SeatsRotational Field Level Home Plate</v>
      </c>
      <c r="W382" t="str">
        <f>CONCATENATE(M382,O382)</f>
        <v>Regular SeasonTeam Promotion - Capital City View Seats</v>
      </c>
      <c r="X382" t="str">
        <f>CONCATENATE(M382,P382)</f>
        <v>Regular SeasonRotational Field Level Home Plate</v>
      </c>
      <c r="Y382" t="str">
        <f>CONCATENATE(M382,O382,P382)</f>
        <v>Regular SeasonTeam Promotion - Capital City View SeatsRotational Field Level Home Plate</v>
      </c>
    </row>
    <row r="383" spans="1:25" x14ac:dyDescent="0.25">
      <c r="A383" s="3">
        <v>339060</v>
      </c>
      <c r="B383" t="s">
        <v>181</v>
      </c>
      <c r="C383" t="s">
        <v>164</v>
      </c>
      <c r="D383" t="s">
        <v>2</v>
      </c>
      <c r="E383" t="s">
        <v>1</v>
      </c>
      <c r="F383" s="5">
        <v>41015</v>
      </c>
      <c r="G383">
        <v>26</v>
      </c>
      <c r="H383">
        <v>261</v>
      </c>
      <c r="I383" s="1">
        <v>29268.54</v>
      </c>
      <c r="J383" s="1">
        <v>6894.83</v>
      </c>
      <c r="K383">
        <v>23.5571367755275</v>
      </c>
      <c r="L383" s="4">
        <f>VLOOKUP(N383,rates,VLOOKUP(CONCATENATE('[1]Exposure Report'!$B$11,'[1]Exposure Report'!$B$13),rate_lookup_table,4,FALSE),FALSE)</f>
        <v>112.13800000000001</v>
      </c>
      <c r="M383" t="s">
        <v>0</v>
      </c>
      <c r="N383" t="str">
        <f>IF(VLOOKUP(B383,title_rename,2,FALSE)=0,B383,VLOOKUP(B383,title_rename,2,FALSE))</f>
        <v>04-16 Houston Astros @ Washington Nationals</v>
      </c>
      <c r="O383" s="3" t="str">
        <f>LEFT(IF(VLOOKUP(C383,brand_rename,2,FALSE)=0,C383,VLOOKUP(C383,brand_rename,2,FALSE)),LEN(IF(VLOOKUP(C383,brand_rename,2,FALSE)=0,C383,VLOOKUP(C383,brand_rename,2,FALSE)))-6)</f>
        <v>Team Promotion - Harris Teeter Family Fun Pack</v>
      </c>
      <c r="P383" t="str">
        <f>IF(VLOOKUP(D383,location_rename,2,FALSE)=0,D383,VLOOKUP(D383,location_rename,2,FALSE))</f>
        <v>Rotational Field Level Home Plate</v>
      </c>
      <c r="Q383">
        <f>IF($L383=0,0,G383)</f>
        <v>26</v>
      </c>
      <c r="R383">
        <f>IF($L383=0,0,H383)</f>
        <v>261</v>
      </c>
      <c r="S383" s="1">
        <f>R383*L383</f>
        <v>29268.018</v>
      </c>
      <c r="T383" s="1">
        <f>S383*(K383/100)</f>
        <v>6894.7070317460075</v>
      </c>
      <c r="U383" t="str">
        <f t="shared" si="10"/>
        <v>Team Promotion - Harris Teeter Family Fun PackRotational Field Level Home Plate</v>
      </c>
      <c r="V383" t="str">
        <f t="shared" si="11"/>
        <v>04-16 Houston Astros @ Washington NationalsTeam Promotion - Harris Teeter Family Fun PackRotational Field Level Home Plate</v>
      </c>
      <c r="W383" t="str">
        <f>CONCATENATE(M383,O383)</f>
        <v>Regular SeasonTeam Promotion - Harris Teeter Family Fun Pack</v>
      </c>
      <c r="X383" t="str">
        <f>CONCATENATE(M383,P383)</f>
        <v>Regular SeasonRotational Field Level Home Plate</v>
      </c>
      <c r="Y383" t="str">
        <f>CONCATENATE(M383,O383,P383)</f>
        <v>Regular SeasonTeam Promotion - Harris Teeter Family Fun PackRotational Field Level Home Plate</v>
      </c>
    </row>
    <row r="384" spans="1:25" x14ac:dyDescent="0.25">
      <c r="A384" s="3">
        <v>339060</v>
      </c>
      <c r="B384" t="s">
        <v>181</v>
      </c>
      <c r="C384" t="s">
        <v>27</v>
      </c>
      <c r="D384" t="s">
        <v>2</v>
      </c>
      <c r="E384" t="s">
        <v>1</v>
      </c>
      <c r="F384" s="5">
        <v>41015</v>
      </c>
      <c r="G384">
        <v>15</v>
      </c>
      <c r="H384">
        <v>108</v>
      </c>
      <c r="I384" s="1">
        <v>12111.12</v>
      </c>
      <c r="J384" s="1">
        <v>2932.72</v>
      </c>
      <c r="K384">
        <v>24.215101493503401</v>
      </c>
      <c r="L384" s="4">
        <f>VLOOKUP(N384,rates,VLOOKUP(CONCATENATE('[1]Exposure Report'!$B$11,'[1]Exposure Report'!$B$13),rate_lookup_table,4,FALSE),FALSE)</f>
        <v>112.13800000000001</v>
      </c>
      <c r="M384" t="s">
        <v>0</v>
      </c>
      <c r="N384" t="str">
        <f>IF(VLOOKUP(B384,title_rename,2,FALSE)=0,B384,VLOOKUP(B384,title_rename,2,FALSE))</f>
        <v>04-16 Houston Astros @ Washington Nationals</v>
      </c>
      <c r="O384" s="3" t="str">
        <f>LEFT(IF(VLOOKUP(C384,brand_rename,2,FALSE)=0,C384,VLOOKUP(C384,brand_rename,2,FALSE)),LEN(IF(VLOOKUP(C384,brand_rename,2,FALSE)=0,C384,VLOOKUP(C384,brand_rename,2,FALSE)))-6)</f>
        <v>Team Website - Nationals.com</v>
      </c>
      <c r="P384" t="str">
        <f>IF(VLOOKUP(D384,location_rename,2,FALSE)=0,D384,VLOOKUP(D384,location_rename,2,FALSE))</f>
        <v>Rotational Field Level Home Plate</v>
      </c>
      <c r="Q384">
        <f>IF($L384=0,0,G384)</f>
        <v>15</v>
      </c>
      <c r="R384">
        <f>IF($L384=0,0,H384)</f>
        <v>108</v>
      </c>
      <c r="S384" s="1">
        <f>R384*L384</f>
        <v>12110.904</v>
      </c>
      <c r="T384" s="1">
        <f>S384*(K384/100)</f>
        <v>2932.6676953807632</v>
      </c>
      <c r="U384" t="str">
        <f t="shared" si="10"/>
        <v>Team Website - Nationals.comRotational Field Level Home Plate</v>
      </c>
      <c r="V384" t="str">
        <f t="shared" si="11"/>
        <v>04-16 Houston Astros @ Washington NationalsTeam Website - Nationals.comRotational Field Level Home Plate</v>
      </c>
      <c r="W384" t="str">
        <f>CONCATENATE(M384,O384)</f>
        <v>Regular SeasonTeam Website - Nationals.com</v>
      </c>
      <c r="X384" t="str">
        <f>CONCATENATE(M384,P384)</f>
        <v>Regular SeasonRotational Field Level Home Plate</v>
      </c>
      <c r="Y384" t="str">
        <f>CONCATENATE(M384,O384,P384)</f>
        <v>Regular SeasonTeam Website - Nationals.comRotational Field Level Home Plate</v>
      </c>
    </row>
    <row r="385" spans="1:25" x14ac:dyDescent="0.25">
      <c r="A385" s="3">
        <v>339060</v>
      </c>
      <c r="B385" t="s">
        <v>181</v>
      </c>
      <c r="C385" t="s">
        <v>27</v>
      </c>
      <c r="D385" t="s">
        <v>28</v>
      </c>
      <c r="E385" t="s">
        <v>1</v>
      </c>
      <c r="F385" s="5">
        <v>41015</v>
      </c>
      <c r="G385">
        <v>41</v>
      </c>
      <c r="H385">
        <v>185</v>
      </c>
      <c r="I385" s="1">
        <v>20745.900000000001</v>
      </c>
      <c r="J385" s="1">
        <v>4859.18</v>
      </c>
      <c r="K385">
        <v>23.422362972924699</v>
      </c>
      <c r="L385" s="4">
        <f>VLOOKUP(N385,rates,VLOOKUP(CONCATENATE('[1]Exposure Report'!$B$11,'[1]Exposure Report'!$B$13),rate_lookup_table,4,FALSE),FALSE)</f>
        <v>112.13800000000001</v>
      </c>
      <c r="M385" t="s">
        <v>0</v>
      </c>
      <c r="N385" t="str">
        <f>IF(VLOOKUP(B385,title_rename,2,FALSE)=0,B385,VLOOKUP(B385,title_rename,2,FALSE))</f>
        <v>04-16 Houston Astros @ Washington Nationals</v>
      </c>
      <c r="O385" s="3" t="str">
        <f>LEFT(IF(VLOOKUP(C385,brand_rename,2,FALSE)=0,C385,VLOOKUP(C385,brand_rename,2,FALSE)),LEN(IF(VLOOKUP(C385,brand_rename,2,FALSE)=0,C385,VLOOKUP(C385,brand_rename,2,FALSE)))-6)</f>
        <v>Team Website - Nationals.com</v>
      </c>
      <c r="P385" t="str">
        <f>IF(VLOOKUP(D385,location_rename,2,FALSE)=0,D385,VLOOKUP(D385,location_rename,2,FALSE))</f>
        <v>Static Dugout Railing</v>
      </c>
      <c r="Q385">
        <f>IF($L385=0,0,G385)</f>
        <v>41</v>
      </c>
      <c r="R385">
        <f>IF($L385=0,0,H385)</f>
        <v>185</v>
      </c>
      <c r="S385" s="1">
        <f>R385*L385</f>
        <v>20745.530000000002</v>
      </c>
      <c r="T385" s="1">
        <f>S385*(K385/100)</f>
        <v>4859.0933372569862</v>
      </c>
      <c r="U385" t="str">
        <f t="shared" si="10"/>
        <v>Team Website - Nationals.comStatic Dugout Railing</v>
      </c>
      <c r="V385" t="str">
        <f t="shared" si="11"/>
        <v>04-16 Houston Astros @ Washington NationalsTeam Website - Nationals.comStatic Dugout Railing</v>
      </c>
      <c r="W385" t="str">
        <f>CONCATENATE(M385,O385)</f>
        <v>Regular SeasonTeam Website - Nationals.com</v>
      </c>
      <c r="X385" t="str">
        <f>CONCATENATE(M385,P385)</f>
        <v>Regular SeasonStatic Dugout Railing</v>
      </c>
      <c r="Y385" t="str">
        <f>CONCATENATE(M385,O385,P385)</f>
        <v>Regular SeasonTeam Website - Nationals.comStatic Dugout Railing</v>
      </c>
    </row>
    <row r="386" spans="1:25" x14ac:dyDescent="0.25">
      <c r="A386" s="3">
        <v>339060</v>
      </c>
      <c r="B386" t="s">
        <v>181</v>
      </c>
      <c r="C386" t="s">
        <v>27</v>
      </c>
      <c r="D386" t="s">
        <v>14</v>
      </c>
      <c r="E386" t="s">
        <v>1</v>
      </c>
      <c r="F386" s="5">
        <v>41015</v>
      </c>
      <c r="G386">
        <v>17</v>
      </c>
      <c r="H386">
        <v>40</v>
      </c>
      <c r="I386" s="1">
        <v>4485.6000000000004</v>
      </c>
      <c r="J386" s="1">
        <v>864.15</v>
      </c>
      <c r="K386">
        <v>19.2649812734082</v>
      </c>
      <c r="L386" s="4">
        <f>VLOOKUP(N386,rates,VLOOKUP(CONCATENATE('[1]Exposure Report'!$B$11,'[1]Exposure Report'!$B$13),rate_lookup_table,4,FALSE),FALSE)</f>
        <v>112.13800000000001</v>
      </c>
      <c r="M386" t="s">
        <v>0</v>
      </c>
      <c r="N386" t="str">
        <f>IF(VLOOKUP(B386,title_rename,2,FALSE)=0,B386,VLOOKUP(B386,title_rename,2,FALSE))</f>
        <v>04-16 Houston Astros @ Washington Nationals</v>
      </c>
      <c r="O386" s="3" t="str">
        <f>LEFT(IF(VLOOKUP(C386,brand_rename,2,FALSE)=0,C386,VLOOKUP(C386,brand_rename,2,FALSE)),LEN(IF(VLOOKUP(C386,brand_rename,2,FALSE)=0,C386,VLOOKUP(C386,brand_rename,2,FALSE)))-6)</f>
        <v>Team Website - Nationals.com</v>
      </c>
      <c r="P386" t="str">
        <f>IF(VLOOKUP(D386,location_rename,2,FALSE)=0,D386,VLOOKUP(D386,location_rename,2,FALSE))</f>
        <v>Static Dugout Roof</v>
      </c>
      <c r="Q386">
        <f>IF($L386=0,0,G386)</f>
        <v>17</v>
      </c>
      <c r="R386">
        <f>IF($L386=0,0,H386)</f>
        <v>40</v>
      </c>
      <c r="S386" s="1">
        <f>R386*L386</f>
        <v>4485.5200000000004</v>
      </c>
      <c r="T386" s="1">
        <f>S386*(K386/100)</f>
        <v>864.1345880149795</v>
      </c>
      <c r="U386" t="str">
        <f t="shared" ref="U386:U449" si="12">CONCATENATE(O386,P386)</f>
        <v>Team Website - Nationals.comStatic Dugout Roof</v>
      </c>
      <c r="V386" t="str">
        <f t="shared" ref="V386:V449" si="13">CONCATENATE(N386,U386)</f>
        <v>04-16 Houston Astros @ Washington NationalsTeam Website - Nationals.comStatic Dugout Roof</v>
      </c>
      <c r="W386" t="str">
        <f>CONCATENATE(M386,O386)</f>
        <v>Regular SeasonTeam Website - Nationals.com</v>
      </c>
      <c r="X386" t="str">
        <f>CONCATENATE(M386,P386)</f>
        <v>Regular SeasonStatic Dugout Roof</v>
      </c>
      <c r="Y386" t="str">
        <f>CONCATENATE(M386,O386,P386)</f>
        <v>Regular SeasonTeam Website - Nationals.comStatic Dugout Roof</v>
      </c>
    </row>
    <row r="387" spans="1:25" x14ac:dyDescent="0.25">
      <c r="A387" s="3">
        <v>339060</v>
      </c>
      <c r="B387" t="s">
        <v>181</v>
      </c>
      <c r="C387" t="s">
        <v>27</v>
      </c>
      <c r="D387" t="s">
        <v>71</v>
      </c>
      <c r="E387" t="s">
        <v>1</v>
      </c>
      <c r="F387" s="5">
        <v>41015</v>
      </c>
      <c r="G387">
        <v>6</v>
      </c>
      <c r="H387">
        <v>10</v>
      </c>
      <c r="I387" s="1">
        <v>1121.4000000000001</v>
      </c>
      <c r="J387" s="1">
        <v>204.61</v>
      </c>
      <c r="K387">
        <v>18.2459425717852</v>
      </c>
      <c r="L387" s="4">
        <f>VLOOKUP(N387,rates,VLOOKUP(CONCATENATE('[1]Exposure Report'!$B$11,'[1]Exposure Report'!$B$13),rate_lookup_table,4,FALSE),FALSE)</f>
        <v>112.13800000000001</v>
      </c>
      <c r="M387" t="s">
        <v>0</v>
      </c>
      <c r="N387" t="str">
        <f>IF(VLOOKUP(B387,title_rename,2,FALSE)=0,B387,VLOOKUP(B387,title_rename,2,FALSE))</f>
        <v>04-16 Houston Astros @ Washington Nationals</v>
      </c>
      <c r="O387" s="3" t="str">
        <f>LEFT(IF(VLOOKUP(C387,brand_rename,2,FALSE)=0,C387,VLOOKUP(C387,brand_rename,2,FALSE)),LEN(IF(VLOOKUP(C387,brand_rename,2,FALSE)=0,C387,VLOOKUP(C387,brand_rename,2,FALSE)))-6)</f>
        <v>Team Website - Nationals.com</v>
      </c>
      <c r="P387" t="str">
        <f>IF(VLOOKUP(D387,location_rename,2,FALSE)=0,D387,VLOOKUP(D387,location_rename,2,FALSE))</f>
        <v>Static Upper Tiered</v>
      </c>
      <c r="Q387">
        <f>IF($L387=0,0,G387)</f>
        <v>6</v>
      </c>
      <c r="R387">
        <f>IF($L387=0,0,H387)</f>
        <v>10</v>
      </c>
      <c r="S387" s="1">
        <f>R387*L387</f>
        <v>1121.3800000000001</v>
      </c>
      <c r="T387" s="1">
        <f>S387*(K387/100)</f>
        <v>204.6063508114849</v>
      </c>
      <c r="U387" t="str">
        <f t="shared" si="12"/>
        <v>Team Website - Nationals.comStatic Upper Tiered</v>
      </c>
      <c r="V387" t="str">
        <f t="shared" si="13"/>
        <v>04-16 Houston Astros @ Washington NationalsTeam Website - Nationals.comStatic Upper Tiered</v>
      </c>
      <c r="W387" t="str">
        <f>CONCATENATE(M387,O387)</f>
        <v>Regular SeasonTeam Website - Nationals.com</v>
      </c>
      <c r="X387" t="str">
        <f>CONCATENATE(M387,P387)</f>
        <v>Regular SeasonStatic Upper Tiered</v>
      </c>
      <c r="Y387" t="str">
        <f>CONCATENATE(M387,O387,P387)</f>
        <v>Regular SeasonTeam Website - Nationals.comStatic Upper Tiered</v>
      </c>
    </row>
    <row r="388" spans="1:25" x14ac:dyDescent="0.25">
      <c r="A388" s="3">
        <v>339060</v>
      </c>
      <c r="B388" t="s">
        <v>181</v>
      </c>
      <c r="C388" t="s">
        <v>93</v>
      </c>
      <c r="D388" t="s">
        <v>19</v>
      </c>
      <c r="E388" t="s">
        <v>1</v>
      </c>
      <c r="F388" s="5">
        <v>41015</v>
      </c>
      <c r="G388">
        <v>1</v>
      </c>
      <c r="H388">
        <v>2</v>
      </c>
      <c r="I388" s="1">
        <v>224.28</v>
      </c>
      <c r="J388" s="1">
        <v>92.4</v>
      </c>
      <c r="K388">
        <v>41.198501872659101</v>
      </c>
      <c r="L388" s="4">
        <f>VLOOKUP(N388,rates,VLOOKUP(CONCATENATE('[1]Exposure Report'!$B$11,'[1]Exposure Report'!$B$13),rate_lookup_table,4,FALSE),FALSE)</f>
        <v>112.13800000000001</v>
      </c>
      <c r="M388" t="s">
        <v>0</v>
      </c>
      <c r="N388" t="str">
        <f>IF(VLOOKUP(B388,title_rename,2,FALSE)=0,B388,VLOOKUP(B388,title_rename,2,FALSE))</f>
        <v>04-16 Houston Astros @ Washington Nationals</v>
      </c>
      <c r="O388" s="3" t="str">
        <f>LEFT(IF(VLOOKUP(C388,brand_rename,2,FALSE)=0,C388,VLOOKUP(C388,brand_rename,2,FALSE)),LEN(IF(VLOOKUP(C388,brand_rename,2,FALSE)=0,C388,VLOOKUP(C388,brand_rename,2,FALSE)))-6)</f>
        <v>The Washington Post</v>
      </c>
      <c r="P388" t="str">
        <f>IF(VLOOKUP(D388,location_rename,2,FALSE)=0,D388,VLOOKUP(D388,location_rename,2,FALSE))</f>
        <v>LED Outfield Wall</v>
      </c>
      <c r="Q388">
        <f>IF($L388=0,0,G388)</f>
        <v>1</v>
      </c>
      <c r="R388">
        <f>IF($L388=0,0,H388)</f>
        <v>2</v>
      </c>
      <c r="S388" s="1">
        <f>R388*L388</f>
        <v>224.27600000000001</v>
      </c>
      <c r="T388" s="1">
        <f>S388*(K388/100)</f>
        <v>92.398352059924932</v>
      </c>
      <c r="U388" t="str">
        <f t="shared" si="12"/>
        <v>The Washington PostLED Outfield Wall</v>
      </c>
      <c r="V388" t="str">
        <f t="shared" si="13"/>
        <v>04-16 Houston Astros @ Washington NationalsThe Washington PostLED Outfield Wall</v>
      </c>
      <c r="W388" t="str">
        <f>CONCATENATE(M388,O388)</f>
        <v>Regular SeasonThe Washington Post</v>
      </c>
      <c r="X388" t="str">
        <f>CONCATENATE(M388,P388)</f>
        <v>Regular SeasonLED Outfield Wall</v>
      </c>
      <c r="Y388" t="str">
        <f>CONCATENATE(M388,O388,P388)</f>
        <v>Regular SeasonThe Washington PostLED Outfield Wall</v>
      </c>
    </row>
    <row r="389" spans="1:25" x14ac:dyDescent="0.25">
      <c r="A389" s="3">
        <v>339060</v>
      </c>
      <c r="B389" t="s">
        <v>181</v>
      </c>
      <c r="C389" t="s">
        <v>93</v>
      </c>
      <c r="D389" t="s">
        <v>9</v>
      </c>
      <c r="E389" t="s">
        <v>1</v>
      </c>
      <c r="F389" s="5">
        <v>41015</v>
      </c>
      <c r="G389">
        <v>1</v>
      </c>
      <c r="H389">
        <v>3</v>
      </c>
      <c r="I389" s="1">
        <v>336.42</v>
      </c>
      <c r="J389" s="1">
        <v>58.17</v>
      </c>
      <c r="K389">
        <v>17.290886392009899</v>
      </c>
      <c r="L389" s="4">
        <f>VLOOKUP(N389,rates,VLOOKUP(CONCATENATE('[1]Exposure Report'!$B$11,'[1]Exposure Report'!$B$13),rate_lookup_table,4,FALSE),FALSE)</f>
        <v>112.13800000000001</v>
      </c>
      <c r="M389" t="s">
        <v>0</v>
      </c>
      <c r="N389" t="str">
        <f>IF(VLOOKUP(B389,title_rename,2,FALSE)=0,B389,VLOOKUP(B389,title_rename,2,FALSE))</f>
        <v>04-16 Houston Astros @ Washington Nationals</v>
      </c>
      <c r="O389" s="3" t="str">
        <f>LEFT(IF(VLOOKUP(C389,brand_rename,2,FALSE)=0,C389,VLOOKUP(C389,brand_rename,2,FALSE)),LEN(IF(VLOOKUP(C389,brand_rename,2,FALSE)=0,C389,VLOOKUP(C389,brand_rename,2,FALSE)))-6)</f>
        <v>The Washington Post</v>
      </c>
      <c r="P389" t="str">
        <f>IF(VLOOKUP(D389,location_rename,2,FALSE)=0,D389,VLOOKUP(D389,location_rename,2,FALSE))</f>
        <v>Static Upper Billboard</v>
      </c>
      <c r="Q389">
        <f>IF($L389=0,0,G389)</f>
        <v>1</v>
      </c>
      <c r="R389">
        <f>IF($L389=0,0,H389)</f>
        <v>3</v>
      </c>
      <c r="S389" s="1">
        <f>R389*L389</f>
        <v>336.41399999999999</v>
      </c>
      <c r="T389" s="1">
        <f>S389*(K389/100)</f>
        <v>58.168962546816182</v>
      </c>
      <c r="U389" t="str">
        <f t="shared" si="12"/>
        <v>The Washington PostStatic Upper Billboard</v>
      </c>
      <c r="V389" t="str">
        <f t="shared" si="13"/>
        <v>04-16 Houston Astros @ Washington NationalsThe Washington PostStatic Upper Billboard</v>
      </c>
      <c r="W389" t="str">
        <f>CONCATENATE(M389,O389)</f>
        <v>Regular SeasonThe Washington Post</v>
      </c>
      <c r="X389" t="str">
        <f>CONCATENATE(M389,P389)</f>
        <v>Regular SeasonStatic Upper Billboard</v>
      </c>
      <c r="Y389" t="str">
        <f>CONCATENATE(M389,O389,P389)</f>
        <v>Regular SeasonThe Washington PostStatic Upper Billboard</v>
      </c>
    </row>
    <row r="390" spans="1:25" x14ac:dyDescent="0.25">
      <c r="A390" s="3">
        <v>339060</v>
      </c>
      <c r="B390" t="s">
        <v>181</v>
      </c>
      <c r="C390" t="s">
        <v>26</v>
      </c>
      <c r="D390" t="s">
        <v>19</v>
      </c>
      <c r="E390" t="s">
        <v>1</v>
      </c>
      <c r="F390" s="5">
        <v>41015</v>
      </c>
      <c r="G390">
        <v>1</v>
      </c>
      <c r="H390">
        <v>2</v>
      </c>
      <c r="I390" s="1">
        <v>224.28</v>
      </c>
      <c r="J390" s="1">
        <v>47.57</v>
      </c>
      <c r="K390">
        <v>21.210094524701201</v>
      </c>
      <c r="L390" s="4">
        <f>VLOOKUP(N390,rates,VLOOKUP(CONCATENATE('[1]Exposure Report'!$B$11,'[1]Exposure Report'!$B$13),rate_lookup_table,4,FALSE),FALSE)</f>
        <v>112.13800000000001</v>
      </c>
      <c r="M390" t="s">
        <v>0</v>
      </c>
      <c r="N390" t="str">
        <f>IF(VLOOKUP(B390,title_rename,2,FALSE)=0,B390,VLOOKUP(B390,title_rename,2,FALSE))</f>
        <v>04-16 Houston Astros @ Washington Nationals</v>
      </c>
      <c r="O390" s="3" t="str">
        <f>LEFT(IF(VLOOKUP(C390,brand_rename,2,FALSE)=0,C390,VLOOKUP(C390,brand_rename,2,FALSE)),LEN(IF(VLOOKUP(C390,brand_rename,2,FALSE)=0,C390,VLOOKUP(C390,brand_rename,2,FALSE)))-6)</f>
        <v>Toyota</v>
      </c>
      <c r="P390" t="str">
        <f>IF(VLOOKUP(D390,location_rename,2,FALSE)=0,D390,VLOOKUP(D390,location_rename,2,FALSE))</f>
        <v>LED Outfield Wall</v>
      </c>
      <c r="Q390">
        <f>IF($L390=0,0,G390)</f>
        <v>1</v>
      </c>
      <c r="R390">
        <f>IF($L390=0,0,H390)</f>
        <v>2</v>
      </c>
      <c r="S390" s="1">
        <f>R390*L390</f>
        <v>224.27600000000001</v>
      </c>
      <c r="T390" s="1">
        <f>S390*(K390/100)</f>
        <v>47.569151596218866</v>
      </c>
      <c r="U390" t="str">
        <f t="shared" si="12"/>
        <v>ToyotaLED Outfield Wall</v>
      </c>
      <c r="V390" t="str">
        <f t="shared" si="13"/>
        <v>04-16 Houston Astros @ Washington NationalsToyotaLED Outfield Wall</v>
      </c>
      <c r="W390" t="str">
        <f>CONCATENATE(M390,O390)</f>
        <v>Regular SeasonToyota</v>
      </c>
      <c r="X390" t="str">
        <f>CONCATENATE(M390,P390)</f>
        <v>Regular SeasonLED Outfield Wall</v>
      </c>
      <c r="Y390" t="str">
        <f>CONCATENATE(M390,O390,P390)</f>
        <v>Regular SeasonToyotaLED Outfield Wall</v>
      </c>
    </row>
    <row r="391" spans="1:25" x14ac:dyDescent="0.25">
      <c r="A391" s="3">
        <v>339060</v>
      </c>
      <c r="B391" t="s">
        <v>181</v>
      </c>
      <c r="C391" t="s">
        <v>26</v>
      </c>
      <c r="D391" t="s">
        <v>17</v>
      </c>
      <c r="E391" t="s">
        <v>1</v>
      </c>
      <c r="F391" s="5">
        <v>41015</v>
      </c>
      <c r="G391">
        <v>4</v>
      </c>
      <c r="H391">
        <v>5</v>
      </c>
      <c r="I391" s="1">
        <v>560.70000000000005</v>
      </c>
      <c r="J391" s="1">
        <v>179.09</v>
      </c>
      <c r="K391">
        <v>31.940431603352899</v>
      </c>
      <c r="L391" s="4">
        <f>VLOOKUP(N391,rates,VLOOKUP(CONCATENATE('[1]Exposure Report'!$B$11,'[1]Exposure Report'!$B$13),rate_lookup_table,4,FALSE),FALSE)</f>
        <v>112.13800000000001</v>
      </c>
      <c r="M391" t="s">
        <v>0</v>
      </c>
      <c r="N391" t="str">
        <f>IF(VLOOKUP(B391,title_rename,2,FALSE)=0,B391,VLOOKUP(B391,title_rename,2,FALSE))</f>
        <v>04-16 Houston Astros @ Washington Nationals</v>
      </c>
      <c r="O391" s="3" t="str">
        <f>LEFT(IF(VLOOKUP(C391,brand_rename,2,FALSE)=0,C391,VLOOKUP(C391,brand_rename,2,FALSE)),LEN(IF(VLOOKUP(C391,brand_rename,2,FALSE)=0,C391,VLOOKUP(C391,brand_rename,2,FALSE)))-6)</f>
        <v>Toyota</v>
      </c>
      <c r="P391" t="str">
        <f>IF(VLOOKUP(D391,location_rename,2,FALSE)=0,D391,VLOOKUP(D391,location_rename,2,FALSE))</f>
        <v>LED Upper Tiered</v>
      </c>
      <c r="Q391">
        <f>IF($L391=0,0,G391)</f>
        <v>4</v>
      </c>
      <c r="R391">
        <f>IF($L391=0,0,H391)</f>
        <v>5</v>
      </c>
      <c r="S391" s="1">
        <f>R391*L391</f>
        <v>560.69000000000005</v>
      </c>
      <c r="T391" s="1">
        <f>S391*(K391/100)</f>
        <v>179.08680595683938</v>
      </c>
      <c r="U391" t="str">
        <f t="shared" si="12"/>
        <v>ToyotaLED Upper Tiered</v>
      </c>
      <c r="V391" t="str">
        <f t="shared" si="13"/>
        <v>04-16 Houston Astros @ Washington NationalsToyotaLED Upper Tiered</v>
      </c>
      <c r="W391" t="str">
        <f>CONCATENATE(M391,O391)</f>
        <v>Regular SeasonToyota</v>
      </c>
      <c r="X391" t="str">
        <f>CONCATENATE(M391,P391)</f>
        <v>Regular SeasonLED Upper Tiered</v>
      </c>
      <c r="Y391" t="str">
        <f>CONCATENATE(M391,O391,P391)</f>
        <v>Regular SeasonToyotaLED Upper Tiered</v>
      </c>
    </row>
    <row r="392" spans="1:25" x14ac:dyDescent="0.25">
      <c r="A392" s="3">
        <v>339060</v>
      </c>
      <c r="B392" t="s">
        <v>181</v>
      </c>
      <c r="C392" t="s">
        <v>92</v>
      </c>
      <c r="D392" t="s">
        <v>34</v>
      </c>
      <c r="E392" t="s">
        <v>1</v>
      </c>
      <c r="F392" s="5">
        <v>41015</v>
      </c>
      <c r="G392">
        <v>2</v>
      </c>
      <c r="H392">
        <v>19</v>
      </c>
      <c r="I392" s="1">
        <v>2130.66</v>
      </c>
      <c r="J392" s="1">
        <v>750.18</v>
      </c>
      <c r="K392">
        <v>35.208808538199399</v>
      </c>
      <c r="L392" s="4">
        <f>VLOOKUP(N392,rates,VLOOKUP(CONCATENATE('[1]Exposure Report'!$B$11,'[1]Exposure Report'!$B$13),rate_lookup_table,4,FALSE),FALSE)</f>
        <v>112.13800000000001</v>
      </c>
      <c r="M392" t="s">
        <v>0</v>
      </c>
      <c r="N392" t="str">
        <f>IF(VLOOKUP(B392,title_rename,2,FALSE)=0,B392,VLOOKUP(B392,title_rename,2,FALSE))</f>
        <v>04-16 Houston Astros @ Washington Nationals</v>
      </c>
      <c r="O392" s="3" t="str">
        <f>LEFT(IF(VLOOKUP(C392,brand_rename,2,FALSE)=0,C392,VLOOKUP(C392,brand_rename,2,FALSE)),LEN(IF(VLOOKUP(C392,brand_rename,2,FALSE)=0,C392,VLOOKUP(C392,brand_rename,2,FALSE)))-6)</f>
        <v>TV Station - MASN</v>
      </c>
      <c r="P392" t="str">
        <f>IF(VLOOKUP(D392,location_rename,2,FALSE)=0,D392,VLOOKUP(D392,location_rename,2,FALSE))</f>
        <v>General Merchandise</v>
      </c>
      <c r="Q392">
        <f>IF($L392=0,0,G392)</f>
        <v>2</v>
      </c>
      <c r="R392">
        <f>IF($L392=0,0,H392)</f>
        <v>19</v>
      </c>
      <c r="S392" s="1">
        <f>R392*L392</f>
        <v>2130.6220000000003</v>
      </c>
      <c r="T392" s="1">
        <f>S392*(K392/100)</f>
        <v>750.16662065275489</v>
      </c>
      <c r="U392" t="str">
        <f t="shared" si="12"/>
        <v>TV Station - MASNGeneral Merchandise</v>
      </c>
      <c r="V392" t="str">
        <f t="shared" si="13"/>
        <v>04-16 Houston Astros @ Washington NationalsTV Station - MASNGeneral Merchandise</v>
      </c>
      <c r="W392" t="str">
        <f>CONCATENATE(M392,O392)</f>
        <v>Regular SeasonTV Station - MASN</v>
      </c>
      <c r="X392" t="str">
        <f>CONCATENATE(M392,P392)</f>
        <v>Regular SeasonGeneral Merchandise</v>
      </c>
      <c r="Y392" t="str">
        <f>CONCATENATE(M392,O392,P392)</f>
        <v>Regular SeasonTV Station - MASNGeneral Merchandise</v>
      </c>
    </row>
    <row r="393" spans="1:25" x14ac:dyDescent="0.25">
      <c r="A393" s="3">
        <v>339060</v>
      </c>
      <c r="B393" t="s">
        <v>181</v>
      </c>
      <c r="C393" t="s">
        <v>25</v>
      </c>
      <c r="D393" t="s">
        <v>45</v>
      </c>
      <c r="E393" t="s">
        <v>1</v>
      </c>
      <c r="F393" s="5">
        <v>41015</v>
      </c>
      <c r="G393">
        <v>4</v>
      </c>
      <c r="H393">
        <v>6</v>
      </c>
      <c r="I393" s="1">
        <v>672.84</v>
      </c>
      <c r="J393" s="1">
        <v>171.25</v>
      </c>
      <c r="K393">
        <v>25.451816182153198</v>
      </c>
      <c r="L393" s="4">
        <f>VLOOKUP(N393,rates,VLOOKUP(CONCATENATE('[1]Exposure Report'!$B$11,'[1]Exposure Report'!$B$13),rate_lookup_table,4,FALSE),FALSE)</f>
        <v>112.13800000000001</v>
      </c>
      <c r="M393" t="s">
        <v>0</v>
      </c>
      <c r="N393" t="str">
        <f>IF(VLOOKUP(B393,title_rename,2,FALSE)=0,B393,VLOOKUP(B393,title_rename,2,FALSE))</f>
        <v>04-16 Houston Astros @ Washington Nationals</v>
      </c>
      <c r="O393" s="3" t="str">
        <f>LEFT(IF(VLOOKUP(C393,brand_rename,2,FALSE)=0,C393,VLOOKUP(C393,brand_rename,2,FALSE)),LEN(IF(VLOOKUP(C393,brand_rename,2,FALSE)=0,C393,VLOOKUP(C393,brand_rename,2,FALSE)))-6)</f>
        <v>TV Station - MLB Network</v>
      </c>
      <c r="P393" t="str">
        <f>IF(VLOOKUP(D393,location_rename,2,FALSE)=0,D393,VLOOKUP(D393,location_rename,2,FALSE))</f>
        <v>Static Field Level Foul Ball Line</v>
      </c>
      <c r="Q393">
        <f>IF($L393=0,0,G393)</f>
        <v>4</v>
      </c>
      <c r="R393">
        <f>IF($L393=0,0,H393)</f>
        <v>6</v>
      </c>
      <c r="S393" s="1">
        <f>R393*L393</f>
        <v>672.82799999999997</v>
      </c>
      <c r="T393" s="1">
        <f>S393*(K393/100)</f>
        <v>171.24694578205771</v>
      </c>
      <c r="U393" t="str">
        <f t="shared" si="12"/>
        <v>TV Station - MLB NetworkStatic Field Level Foul Ball Line</v>
      </c>
      <c r="V393" t="str">
        <f t="shared" si="13"/>
        <v>04-16 Houston Astros @ Washington NationalsTV Station - MLB NetworkStatic Field Level Foul Ball Line</v>
      </c>
      <c r="W393" t="str">
        <f>CONCATENATE(M393,O393)</f>
        <v>Regular SeasonTV Station - MLB Network</v>
      </c>
      <c r="X393" t="str">
        <f>CONCATENATE(M393,P393)</f>
        <v>Regular SeasonStatic Field Level Foul Ball Line</v>
      </c>
      <c r="Y393" t="str">
        <f>CONCATENATE(M393,O393,P393)</f>
        <v>Regular SeasonTV Station - MLB NetworkStatic Field Level Foul Ball Line</v>
      </c>
    </row>
    <row r="394" spans="1:25" x14ac:dyDescent="0.25">
      <c r="A394" s="3">
        <v>339060</v>
      </c>
      <c r="B394" t="s">
        <v>181</v>
      </c>
      <c r="C394" t="s">
        <v>24</v>
      </c>
      <c r="D394" t="s">
        <v>19</v>
      </c>
      <c r="E394" t="s">
        <v>1</v>
      </c>
      <c r="F394" s="5">
        <v>41015</v>
      </c>
      <c r="G394">
        <v>1</v>
      </c>
      <c r="H394">
        <v>2</v>
      </c>
      <c r="I394" s="1">
        <v>224.28</v>
      </c>
      <c r="J394" s="1">
        <v>50.01</v>
      </c>
      <c r="K394">
        <v>22.2980203317281</v>
      </c>
      <c r="L394" s="4">
        <f>VLOOKUP(N394,rates,VLOOKUP(CONCATENATE('[1]Exposure Report'!$B$11,'[1]Exposure Report'!$B$13),rate_lookup_table,4,FALSE),FALSE)</f>
        <v>112.13800000000001</v>
      </c>
      <c r="M394" t="s">
        <v>0</v>
      </c>
      <c r="N394" t="str">
        <f>IF(VLOOKUP(B394,title_rename,2,FALSE)=0,B394,VLOOKUP(B394,title_rename,2,FALSE))</f>
        <v>04-16 Houston Astros @ Washington Nationals</v>
      </c>
      <c r="O394" s="3" t="str">
        <f>LEFT(IF(VLOOKUP(C394,brand_rename,2,FALSE)=0,C394,VLOOKUP(C394,brand_rename,2,FALSE)),LEN(IF(VLOOKUP(C394,brand_rename,2,FALSE)=0,C394,VLOOKUP(C394,brand_rename,2,FALSE)))-6)</f>
        <v>Twisted Tea</v>
      </c>
      <c r="P394" t="str">
        <f>IF(VLOOKUP(D394,location_rename,2,FALSE)=0,D394,VLOOKUP(D394,location_rename,2,FALSE))</f>
        <v>LED Outfield Wall</v>
      </c>
      <c r="Q394">
        <f>IF($L394=0,0,G394)</f>
        <v>1</v>
      </c>
      <c r="R394">
        <f>IF($L394=0,0,H394)</f>
        <v>2</v>
      </c>
      <c r="S394" s="1">
        <f>R394*L394</f>
        <v>224.27600000000001</v>
      </c>
      <c r="T394" s="1">
        <f>S394*(K394/100)</f>
        <v>50.009108079186518</v>
      </c>
      <c r="U394" t="str">
        <f t="shared" si="12"/>
        <v>Twisted TeaLED Outfield Wall</v>
      </c>
      <c r="V394" t="str">
        <f t="shared" si="13"/>
        <v>04-16 Houston Astros @ Washington NationalsTwisted TeaLED Outfield Wall</v>
      </c>
      <c r="W394" t="str">
        <f>CONCATENATE(M394,O394)</f>
        <v>Regular SeasonTwisted Tea</v>
      </c>
      <c r="X394" t="str">
        <f>CONCATENATE(M394,P394)</f>
        <v>Regular SeasonLED Outfield Wall</v>
      </c>
      <c r="Y394" t="str">
        <f>CONCATENATE(M394,O394,P394)</f>
        <v>Regular SeasonTwisted TeaLED Outfield Wall</v>
      </c>
    </row>
    <row r="395" spans="1:25" x14ac:dyDescent="0.25">
      <c r="A395" s="3">
        <v>339060</v>
      </c>
      <c r="B395" t="s">
        <v>181</v>
      </c>
      <c r="C395" t="s">
        <v>24</v>
      </c>
      <c r="D395" t="s">
        <v>11</v>
      </c>
      <c r="E395" t="s">
        <v>1</v>
      </c>
      <c r="F395" s="5">
        <v>41015</v>
      </c>
      <c r="G395">
        <v>9</v>
      </c>
      <c r="H395">
        <v>12</v>
      </c>
      <c r="I395" s="1">
        <v>1345.68</v>
      </c>
      <c r="J395" s="1">
        <v>251.09</v>
      </c>
      <c r="K395">
        <v>18.658967956720701</v>
      </c>
      <c r="L395" s="4">
        <f>VLOOKUP(N395,rates,VLOOKUP(CONCATENATE('[1]Exposure Report'!$B$11,'[1]Exposure Report'!$B$13),rate_lookup_table,4,FALSE),FALSE)</f>
        <v>112.13800000000001</v>
      </c>
      <c r="M395" t="s">
        <v>0</v>
      </c>
      <c r="N395" t="str">
        <f>IF(VLOOKUP(B395,title_rename,2,FALSE)=0,B395,VLOOKUP(B395,title_rename,2,FALSE))</f>
        <v>04-16 Houston Astros @ Washington Nationals</v>
      </c>
      <c r="O395" s="3" t="str">
        <f>LEFT(IF(VLOOKUP(C395,brand_rename,2,FALSE)=0,C395,VLOOKUP(C395,brand_rename,2,FALSE)),LEN(IF(VLOOKUP(C395,brand_rename,2,FALSE)=0,C395,VLOOKUP(C395,brand_rename,2,FALSE)))-6)</f>
        <v>Twisted Tea</v>
      </c>
      <c r="P395" t="str">
        <f>IF(VLOOKUP(D395,location_rename,2,FALSE)=0,D395,VLOOKUP(D395,location_rename,2,FALSE))</f>
        <v>Static Outfield Wall</v>
      </c>
      <c r="Q395">
        <f>IF($L395=0,0,G395)</f>
        <v>9</v>
      </c>
      <c r="R395">
        <f>IF($L395=0,0,H395)</f>
        <v>12</v>
      </c>
      <c r="S395" s="1">
        <f>R395*L395</f>
        <v>1345.6559999999999</v>
      </c>
      <c r="T395" s="1">
        <f>S395*(K395/100)</f>
        <v>251.08552184768951</v>
      </c>
      <c r="U395" t="str">
        <f t="shared" si="12"/>
        <v>Twisted TeaStatic Outfield Wall</v>
      </c>
      <c r="V395" t="str">
        <f t="shared" si="13"/>
        <v>04-16 Houston Astros @ Washington NationalsTwisted TeaStatic Outfield Wall</v>
      </c>
      <c r="W395" t="str">
        <f>CONCATENATE(M395,O395)</f>
        <v>Regular SeasonTwisted Tea</v>
      </c>
      <c r="X395" t="str">
        <f>CONCATENATE(M395,P395)</f>
        <v>Regular SeasonStatic Outfield Wall</v>
      </c>
      <c r="Y395" t="str">
        <f>CONCATENATE(M395,O395,P395)</f>
        <v>Regular SeasonTwisted TeaStatic Outfield Wall</v>
      </c>
    </row>
    <row r="396" spans="1:25" x14ac:dyDescent="0.25">
      <c r="A396" s="3">
        <v>339060</v>
      </c>
      <c r="B396" t="s">
        <v>181</v>
      </c>
      <c r="C396" t="s">
        <v>22</v>
      </c>
      <c r="D396" t="s">
        <v>18</v>
      </c>
      <c r="E396" t="s">
        <v>1</v>
      </c>
      <c r="F396" s="5">
        <v>41015</v>
      </c>
      <c r="G396">
        <v>1</v>
      </c>
      <c r="H396">
        <v>1</v>
      </c>
      <c r="I396" s="1">
        <v>112.14</v>
      </c>
      <c r="J396" s="1">
        <v>20.12</v>
      </c>
      <c r="K396">
        <v>17.941858391296499</v>
      </c>
      <c r="L396" s="4">
        <f>VLOOKUP(N396,rates,VLOOKUP(CONCATENATE('[1]Exposure Report'!$B$11,'[1]Exposure Report'!$B$13),rate_lookup_table,4,FALSE),FALSE)</f>
        <v>112.13800000000001</v>
      </c>
      <c r="M396" t="s">
        <v>0</v>
      </c>
      <c r="N396" t="str">
        <f>IF(VLOOKUP(B396,title_rename,2,FALSE)=0,B396,VLOOKUP(B396,title_rename,2,FALSE))</f>
        <v>04-16 Houston Astros @ Washington Nationals</v>
      </c>
      <c r="O396" s="3" t="str">
        <f>LEFT(IF(VLOOKUP(C396,brand_rename,2,FALSE)=0,C396,VLOOKUP(C396,brand_rename,2,FALSE)),LEN(IF(VLOOKUP(C396,brand_rename,2,FALSE)=0,C396,VLOOKUP(C396,brand_rename,2,FALSE)))-6)</f>
        <v>Under Armour</v>
      </c>
      <c r="P396" t="str">
        <f>IF(VLOOKUP(D396,location_rename,2,FALSE)=0,D396,VLOOKUP(D396,location_rename,2,FALSE))</f>
        <v>LED Upper Billboard</v>
      </c>
      <c r="Q396">
        <f>IF($L396=0,0,G396)</f>
        <v>1</v>
      </c>
      <c r="R396">
        <f>IF($L396=0,0,H396)</f>
        <v>1</v>
      </c>
      <c r="S396" s="1">
        <f>R396*L396</f>
        <v>112.13800000000001</v>
      </c>
      <c r="T396" s="1">
        <f>S396*(K396/100)</f>
        <v>20.119641162832071</v>
      </c>
      <c r="U396" t="str">
        <f t="shared" si="12"/>
        <v>Under ArmourLED Upper Billboard</v>
      </c>
      <c r="V396" t="str">
        <f t="shared" si="13"/>
        <v>04-16 Houston Astros @ Washington NationalsUnder ArmourLED Upper Billboard</v>
      </c>
      <c r="W396" t="str">
        <f>CONCATENATE(M396,O396)</f>
        <v>Regular SeasonUnder Armour</v>
      </c>
      <c r="X396" t="str">
        <f>CONCATENATE(M396,P396)</f>
        <v>Regular SeasonLED Upper Billboard</v>
      </c>
      <c r="Y396" t="str">
        <f>CONCATENATE(M396,O396,P396)</f>
        <v>Regular SeasonUnder ArmourLED Upper Billboard</v>
      </c>
    </row>
    <row r="397" spans="1:25" x14ac:dyDescent="0.25">
      <c r="A397" s="3">
        <v>339060</v>
      </c>
      <c r="B397" t="s">
        <v>181</v>
      </c>
      <c r="C397" t="s">
        <v>21</v>
      </c>
      <c r="D397" t="s">
        <v>17</v>
      </c>
      <c r="E397" t="s">
        <v>1</v>
      </c>
      <c r="F397" s="5">
        <v>41015</v>
      </c>
      <c r="G397">
        <v>4</v>
      </c>
      <c r="H397">
        <v>12</v>
      </c>
      <c r="I397" s="1">
        <v>1345.68</v>
      </c>
      <c r="J397" s="1">
        <v>489.82</v>
      </c>
      <c r="K397">
        <v>36.399441174722</v>
      </c>
      <c r="L397" s="4">
        <f>VLOOKUP(N397,rates,VLOOKUP(CONCATENATE('[1]Exposure Report'!$B$11,'[1]Exposure Report'!$B$13),rate_lookup_table,4,FALSE),FALSE)</f>
        <v>112.13800000000001</v>
      </c>
      <c r="M397" t="s">
        <v>0</v>
      </c>
      <c r="N397" t="str">
        <f>IF(VLOOKUP(B397,title_rename,2,FALSE)=0,B397,VLOOKUP(B397,title_rename,2,FALSE))</f>
        <v>04-16 Houston Astros @ Washington Nationals</v>
      </c>
      <c r="O397" s="3" t="str">
        <f>LEFT(IF(VLOOKUP(C397,brand_rename,2,FALSE)=0,C397,VLOOKUP(C397,brand_rename,2,FALSE)),LEN(IF(VLOOKUP(C397,brand_rename,2,FALSE)=0,C397,VLOOKUP(C397,brand_rename,2,FALSE)))-6)</f>
        <v>United Airlines</v>
      </c>
      <c r="P397" t="str">
        <f>IF(VLOOKUP(D397,location_rename,2,FALSE)=0,D397,VLOOKUP(D397,location_rename,2,FALSE))</f>
        <v>LED Upper Tiered</v>
      </c>
      <c r="Q397">
        <f>IF($L397=0,0,G397)</f>
        <v>4</v>
      </c>
      <c r="R397">
        <f>IF($L397=0,0,H397)</f>
        <v>12</v>
      </c>
      <c r="S397" s="1">
        <f>R397*L397</f>
        <v>1345.6559999999999</v>
      </c>
      <c r="T397" s="1">
        <f>S397*(K397/100)</f>
        <v>489.8112641341171</v>
      </c>
      <c r="U397" t="str">
        <f t="shared" si="12"/>
        <v>United AirlinesLED Upper Tiered</v>
      </c>
      <c r="V397" t="str">
        <f t="shared" si="13"/>
        <v>04-16 Houston Astros @ Washington NationalsUnited AirlinesLED Upper Tiered</v>
      </c>
      <c r="W397" t="str">
        <f>CONCATENATE(M397,O397)</f>
        <v>Regular SeasonUnited Airlines</v>
      </c>
      <c r="X397" t="str">
        <f>CONCATENATE(M397,P397)</f>
        <v>Regular SeasonLED Upper Tiered</v>
      </c>
      <c r="Y397" t="str">
        <f>CONCATENATE(M397,O397,P397)</f>
        <v>Regular SeasonUnited AirlinesLED Upper Tiered</v>
      </c>
    </row>
    <row r="398" spans="1:25" x14ac:dyDescent="0.25">
      <c r="A398" s="3">
        <v>339060</v>
      </c>
      <c r="B398" t="s">
        <v>181</v>
      </c>
      <c r="C398" t="s">
        <v>21</v>
      </c>
      <c r="D398" t="s">
        <v>2</v>
      </c>
      <c r="E398" t="s">
        <v>1</v>
      </c>
      <c r="F398" s="5">
        <v>41015</v>
      </c>
      <c r="G398">
        <v>14</v>
      </c>
      <c r="H398">
        <v>63</v>
      </c>
      <c r="I398" s="1">
        <v>7064.82</v>
      </c>
      <c r="J398" s="1">
        <v>1903.48</v>
      </c>
      <c r="K398">
        <v>26.943078521462599</v>
      </c>
      <c r="L398" s="4">
        <f>VLOOKUP(N398,rates,VLOOKUP(CONCATENATE('[1]Exposure Report'!$B$11,'[1]Exposure Report'!$B$13),rate_lookup_table,4,FALSE),FALSE)</f>
        <v>112.13800000000001</v>
      </c>
      <c r="M398" t="s">
        <v>0</v>
      </c>
      <c r="N398" t="str">
        <f>IF(VLOOKUP(B398,title_rename,2,FALSE)=0,B398,VLOOKUP(B398,title_rename,2,FALSE))</f>
        <v>04-16 Houston Astros @ Washington Nationals</v>
      </c>
      <c r="O398" s="3" t="str">
        <f>LEFT(IF(VLOOKUP(C398,brand_rename,2,FALSE)=0,C398,VLOOKUP(C398,brand_rename,2,FALSE)),LEN(IF(VLOOKUP(C398,brand_rename,2,FALSE)=0,C398,VLOOKUP(C398,brand_rename,2,FALSE)))-6)</f>
        <v>United Airlines</v>
      </c>
      <c r="P398" t="str">
        <f>IF(VLOOKUP(D398,location_rename,2,FALSE)=0,D398,VLOOKUP(D398,location_rename,2,FALSE))</f>
        <v>Rotational Field Level Home Plate</v>
      </c>
      <c r="Q398">
        <f>IF($L398=0,0,G398)</f>
        <v>14</v>
      </c>
      <c r="R398">
        <f>IF($L398=0,0,H398)</f>
        <v>63</v>
      </c>
      <c r="S398" s="1">
        <f>R398*L398</f>
        <v>7064.6940000000004</v>
      </c>
      <c r="T398" s="1">
        <f>S398*(K398/100)</f>
        <v>1903.4460517210571</v>
      </c>
      <c r="U398" t="str">
        <f t="shared" si="12"/>
        <v>United AirlinesRotational Field Level Home Plate</v>
      </c>
      <c r="V398" t="str">
        <f t="shared" si="13"/>
        <v>04-16 Houston Astros @ Washington NationalsUnited AirlinesRotational Field Level Home Plate</v>
      </c>
      <c r="W398" t="str">
        <f>CONCATENATE(M398,O398)</f>
        <v>Regular SeasonUnited Airlines</v>
      </c>
      <c r="X398" t="str">
        <f>CONCATENATE(M398,P398)</f>
        <v>Regular SeasonRotational Field Level Home Plate</v>
      </c>
      <c r="Y398" t="str">
        <f>CONCATENATE(M398,O398,P398)</f>
        <v>Regular SeasonUnited AirlinesRotational Field Level Home Plate</v>
      </c>
    </row>
    <row r="399" spans="1:25" x14ac:dyDescent="0.25">
      <c r="A399" s="3">
        <v>339060</v>
      </c>
      <c r="B399" t="s">
        <v>181</v>
      </c>
      <c r="C399" t="s">
        <v>21</v>
      </c>
      <c r="D399" t="s">
        <v>11</v>
      </c>
      <c r="E399" t="s">
        <v>1</v>
      </c>
      <c r="F399" s="5">
        <v>41015</v>
      </c>
      <c r="G399">
        <v>18</v>
      </c>
      <c r="H399">
        <v>30</v>
      </c>
      <c r="I399" s="1">
        <v>3364.2</v>
      </c>
      <c r="J399" s="1">
        <v>628.62</v>
      </c>
      <c r="K399">
        <v>18.6855716069199</v>
      </c>
      <c r="L399" s="4">
        <f>VLOOKUP(N399,rates,VLOOKUP(CONCATENATE('[1]Exposure Report'!$B$11,'[1]Exposure Report'!$B$13),rate_lookup_table,4,FALSE),FALSE)</f>
        <v>112.13800000000001</v>
      </c>
      <c r="M399" t="s">
        <v>0</v>
      </c>
      <c r="N399" t="str">
        <f>IF(VLOOKUP(B399,title_rename,2,FALSE)=0,B399,VLOOKUP(B399,title_rename,2,FALSE))</f>
        <v>04-16 Houston Astros @ Washington Nationals</v>
      </c>
      <c r="O399" s="3" t="str">
        <f>LEFT(IF(VLOOKUP(C399,brand_rename,2,FALSE)=0,C399,VLOOKUP(C399,brand_rename,2,FALSE)),LEN(IF(VLOOKUP(C399,brand_rename,2,FALSE)=0,C399,VLOOKUP(C399,brand_rename,2,FALSE)))-6)</f>
        <v>United Airlines</v>
      </c>
      <c r="P399" t="str">
        <f>IF(VLOOKUP(D399,location_rename,2,FALSE)=0,D399,VLOOKUP(D399,location_rename,2,FALSE))</f>
        <v>Static Outfield Wall</v>
      </c>
      <c r="Q399">
        <f>IF($L399=0,0,G399)</f>
        <v>18</v>
      </c>
      <c r="R399">
        <f>IF($L399=0,0,H399)</f>
        <v>30</v>
      </c>
      <c r="S399" s="1">
        <f>R399*L399</f>
        <v>3364.1400000000003</v>
      </c>
      <c r="T399" s="1">
        <f>S399*(K399/100)</f>
        <v>628.60878865703523</v>
      </c>
      <c r="U399" t="str">
        <f t="shared" si="12"/>
        <v>United AirlinesStatic Outfield Wall</v>
      </c>
      <c r="V399" t="str">
        <f t="shared" si="13"/>
        <v>04-16 Houston Astros @ Washington NationalsUnited AirlinesStatic Outfield Wall</v>
      </c>
      <c r="W399" t="str">
        <f>CONCATENATE(M399,O399)</f>
        <v>Regular SeasonUnited Airlines</v>
      </c>
      <c r="X399" t="str">
        <f>CONCATENATE(M399,P399)</f>
        <v>Regular SeasonStatic Outfield Wall</v>
      </c>
      <c r="Y399" t="str">
        <f>CONCATENATE(M399,O399,P399)</f>
        <v>Regular SeasonUnited AirlinesStatic Outfield Wall</v>
      </c>
    </row>
    <row r="400" spans="1:25" x14ac:dyDescent="0.25">
      <c r="A400" s="3">
        <v>339060</v>
      </c>
      <c r="B400" t="s">
        <v>181</v>
      </c>
      <c r="C400" t="s">
        <v>20</v>
      </c>
      <c r="D400" t="s">
        <v>11</v>
      </c>
      <c r="E400" t="s">
        <v>1</v>
      </c>
      <c r="F400" s="5">
        <v>41015</v>
      </c>
      <c r="G400">
        <v>49</v>
      </c>
      <c r="H400">
        <v>156</v>
      </c>
      <c r="I400" s="1">
        <v>17493.84</v>
      </c>
      <c r="J400" s="1">
        <v>2961.25</v>
      </c>
      <c r="K400">
        <v>16.927387011656599</v>
      </c>
      <c r="L400" s="4">
        <f>VLOOKUP(N400,rates,VLOOKUP(CONCATENATE('[1]Exposure Report'!$B$11,'[1]Exposure Report'!$B$13),rate_lookup_table,4,FALSE),FALSE)</f>
        <v>112.13800000000001</v>
      </c>
      <c r="M400" t="s">
        <v>0</v>
      </c>
      <c r="N400" t="str">
        <f>IF(VLOOKUP(B400,title_rename,2,FALSE)=0,B400,VLOOKUP(B400,title_rename,2,FALSE))</f>
        <v>04-16 Houston Astros @ Washington Nationals</v>
      </c>
      <c r="O400" s="3" t="str">
        <f>LEFT(IF(VLOOKUP(C400,brand_rename,2,FALSE)=0,C400,VLOOKUP(C400,brand_rename,2,FALSE)),LEN(IF(VLOOKUP(C400,brand_rename,2,FALSE)=0,C400,VLOOKUP(C400,brand_rename,2,FALSE)))-6)</f>
        <v>W.B. Mason</v>
      </c>
      <c r="P400" t="str">
        <f>IF(VLOOKUP(D400,location_rename,2,FALSE)=0,D400,VLOOKUP(D400,location_rename,2,FALSE))</f>
        <v>Static Outfield Wall</v>
      </c>
      <c r="Q400">
        <f>IF($L400=0,0,G400)</f>
        <v>49</v>
      </c>
      <c r="R400">
        <f>IF($L400=0,0,H400)</f>
        <v>156</v>
      </c>
      <c r="S400" s="1">
        <f>R400*L400</f>
        <v>17493.528000000002</v>
      </c>
      <c r="T400" s="1">
        <f>S400*(K400/100)</f>
        <v>2961.1971865525111</v>
      </c>
      <c r="U400" t="str">
        <f t="shared" si="12"/>
        <v>W.B. MasonStatic Outfield Wall</v>
      </c>
      <c r="V400" t="str">
        <f t="shared" si="13"/>
        <v>04-16 Houston Astros @ Washington NationalsW.B. MasonStatic Outfield Wall</v>
      </c>
      <c r="W400" t="str">
        <f>CONCATENATE(M400,O400)</f>
        <v>Regular SeasonW.B. Mason</v>
      </c>
      <c r="X400" t="str">
        <f>CONCATENATE(M400,P400)</f>
        <v>Regular SeasonStatic Outfield Wall</v>
      </c>
      <c r="Y400" t="str">
        <f>CONCATENATE(M400,O400,P400)</f>
        <v>Regular SeasonW.B. MasonStatic Outfield Wall</v>
      </c>
    </row>
    <row r="401" spans="1:25" x14ac:dyDescent="0.25">
      <c r="A401" s="3">
        <v>339060</v>
      </c>
      <c r="B401" t="s">
        <v>181</v>
      </c>
      <c r="C401" t="s">
        <v>8</v>
      </c>
      <c r="D401" t="s">
        <v>19</v>
      </c>
      <c r="E401" t="s">
        <v>1</v>
      </c>
      <c r="F401" s="5">
        <v>41015</v>
      </c>
      <c r="G401">
        <v>4</v>
      </c>
      <c r="H401">
        <v>12</v>
      </c>
      <c r="I401" s="1">
        <v>1345.68</v>
      </c>
      <c r="J401" s="1">
        <v>262.69</v>
      </c>
      <c r="K401">
        <v>19.520985672670999</v>
      </c>
      <c r="L401" s="4">
        <f>VLOOKUP(N401,rates,VLOOKUP(CONCATENATE('[1]Exposure Report'!$B$11,'[1]Exposure Report'!$B$13),rate_lookup_table,4,FALSE),FALSE)</f>
        <v>112.13800000000001</v>
      </c>
      <c r="M401" t="s">
        <v>0</v>
      </c>
      <c r="N401" t="str">
        <f>IF(VLOOKUP(B401,title_rename,2,FALSE)=0,B401,VLOOKUP(B401,title_rename,2,FALSE))</f>
        <v>04-16 Houston Astros @ Washington Nationals</v>
      </c>
      <c r="O401" s="3" t="str">
        <f>LEFT(IF(VLOOKUP(C401,brand_rename,2,FALSE)=0,C401,VLOOKUP(C401,brand_rename,2,FALSE)),LEN(IF(VLOOKUP(C401,brand_rename,2,FALSE)=0,C401,VLOOKUP(C401,brand_rename,2,FALSE)))-6)</f>
        <v>Washington National Logo</v>
      </c>
      <c r="P401" t="str">
        <f>IF(VLOOKUP(D401,location_rename,2,FALSE)=0,D401,VLOOKUP(D401,location_rename,2,FALSE))</f>
        <v>LED Outfield Wall</v>
      </c>
      <c r="Q401">
        <f>IF($L401=0,0,G401)</f>
        <v>4</v>
      </c>
      <c r="R401">
        <f>IF($L401=0,0,H401)</f>
        <v>12</v>
      </c>
      <c r="S401" s="1">
        <f>R401*L401</f>
        <v>1345.6559999999999</v>
      </c>
      <c r="T401" s="1">
        <f>S401*(K401/100)</f>
        <v>262.68531496343763</v>
      </c>
      <c r="U401" t="str">
        <f t="shared" si="12"/>
        <v>Washington National LogoLED Outfield Wall</v>
      </c>
      <c r="V401" t="str">
        <f t="shared" si="13"/>
        <v>04-16 Houston Astros @ Washington NationalsWashington National LogoLED Outfield Wall</v>
      </c>
      <c r="W401" t="str">
        <f>CONCATENATE(M401,O401)</f>
        <v>Regular SeasonWashington National Logo</v>
      </c>
      <c r="X401" t="str">
        <f>CONCATENATE(M401,P401)</f>
        <v>Regular SeasonLED Outfield Wall</v>
      </c>
      <c r="Y401" t="str">
        <f>CONCATENATE(M401,O401,P401)</f>
        <v>Regular SeasonWashington National LogoLED Outfield Wall</v>
      </c>
    </row>
    <row r="402" spans="1:25" x14ac:dyDescent="0.25">
      <c r="A402" s="3">
        <v>339060</v>
      </c>
      <c r="B402" t="s">
        <v>181</v>
      </c>
      <c r="C402" t="s">
        <v>8</v>
      </c>
      <c r="D402" t="s">
        <v>18</v>
      </c>
      <c r="E402" t="s">
        <v>1</v>
      </c>
      <c r="F402" s="5">
        <v>41015</v>
      </c>
      <c r="G402">
        <v>1</v>
      </c>
      <c r="H402">
        <v>1</v>
      </c>
      <c r="I402" s="1">
        <v>112.14</v>
      </c>
      <c r="J402" s="1">
        <v>23.24</v>
      </c>
      <c r="K402">
        <v>20.724094881398202</v>
      </c>
      <c r="L402" s="4">
        <f>VLOOKUP(N402,rates,VLOOKUP(CONCATENATE('[1]Exposure Report'!$B$11,'[1]Exposure Report'!$B$13),rate_lookup_table,4,FALSE),FALSE)</f>
        <v>112.13800000000001</v>
      </c>
      <c r="M402" t="s">
        <v>0</v>
      </c>
      <c r="N402" t="str">
        <f>IF(VLOOKUP(B402,title_rename,2,FALSE)=0,B402,VLOOKUP(B402,title_rename,2,FALSE))</f>
        <v>04-16 Houston Astros @ Washington Nationals</v>
      </c>
      <c r="O402" s="3" t="str">
        <f>LEFT(IF(VLOOKUP(C402,brand_rename,2,FALSE)=0,C402,VLOOKUP(C402,brand_rename,2,FALSE)),LEN(IF(VLOOKUP(C402,brand_rename,2,FALSE)=0,C402,VLOOKUP(C402,brand_rename,2,FALSE)))-6)</f>
        <v>Washington National Logo</v>
      </c>
      <c r="P402" t="str">
        <f>IF(VLOOKUP(D402,location_rename,2,FALSE)=0,D402,VLOOKUP(D402,location_rename,2,FALSE))</f>
        <v>LED Upper Billboard</v>
      </c>
      <c r="Q402">
        <f>IF($L402=0,0,G402)</f>
        <v>1</v>
      </c>
      <c r="R402">
        <f>IF($L402=0,0,H402)</f>
        <v>1</v>
      </c>
      <c r="S402" s="1">
        <f>R402*L402</f>
        <v>112.13800000000001</v>
      </c>
      <c r="T402" s="1">
        <f>S402*(K402/100)</f>
        <v>23.239585518102317</v>
      </c>
      <c r="U402" t="str">
        <f t="shared" si="12"/>
        <v>Washington National LogoLED Upper Billboard</v>
      </c>
      <c r="V402" t="str">
        <f t="shared" si="13"/>
        <v>04-16 Houston Astros @ Washington NationalsWashington National LogoLED Upper Billboard</v>
      </c>
      <c r="W402" t="str">
        <f>CONCATENATE(M402,O402)</f>
        <v>Regular SeasonWashington National Logo</v>
      </c>
      <c r="X402" t="str">
        <f>CONCATENATE(M402,P402)</f>
        <v>Regular SeasonLED Upper Billboard</v>
      </c>
      <c r="Y402" t="str">
        <f>CONCATENATE(M402,O402,P402)</f>
        <v>Regular SeasonWashington National LogoLED Upper Billboard</v>
      </c>
    </row>
    <row r="403" spans="1:25" x14ac:dyDescent="0.25">
      <c r="A403" s="3">
        <v>339060</v>
      </c>
      <c r="B403" t="s">
        <v>181</v>
      </c>
      <c r="C403" t="s">
        <v>8</v>
      </c>
      <c r="D403" t="s">
        <v>17</v>
      </c>
      <c r="E403" t="s">
        <v>1</v>
      </c>
      <c r="F403" s="5">
        <v>41015</v>
      </c>
      <c r="G403">
        <v>8</v>
      </c>
      <c r="H403">
        <v>14</v>
      </c>
      <c r="I403" s="1">
        <v>1569.96</v>
      </c>
      <c r="J403" s="1">
        <v>382.29</v>
      </c>
      <c r="K403">
        <v>24.350301918520199</v>
      </c>
      <c r="L403" s="4">
        <f>VLOOKUP(N403,rates,VLOOKUP(CONCATENATE('[1]Exposure Report'!$B$11,'[1]Exposure Report'!$B$13),rate_lookup_table,4,FALSE),FALSE)</f>
        <v>112.13800000000001</v>
      </c>
      <c r="M403" t="s">
        <v>0</v>
      </c>
      <c r="N403" t="str">
        <f>IF(VLOOKUP(B403,title_rename,2,FALSE)=0,B403,VLOOKUP(B403,title_rename,2,FALSE))</f>
        <v>04-16 Houston Astros @ Washington Nationals</v>
      </c>
      <c r="O403" s="3" t="str">
        <f>LEFT(IF(VLOOKUP(C403,brand_rename,2,FALSE)=0,C403,VLOOKUP(C403,brand_rename,2,FALSE)),LEN(IF(VLOOKUP(C403,brand_rename,2,FALSE)=0,C403,VLOOKUP(C403,brand_rename,2,FALSE)))-6)</f>
        <v>Washington National Logo</v>
      </c>
      <c r="P403" t="str">
        <f>IF(VLOOKUP(D403,location_rename,2,FALSE)=0,D403,VLOOKUP(D403,location_rename,2,FALSE))</f>
        <v>LED Upper Tiered</v>
      </c>
      <c r="Q403">
        <f>IF($L403=0,0,G403)</f>
        <v>8</v>
      </c>
      <c r="R403">
        <f>IF($L403=0,0,H403)</f>
        <v>14</v>
      </c>
      <c r="S403" s="1">
        <f>R403*L403</f>
        <v>1569.932</v>
      </c>
      <c r="T403" s="1">
        <f>S403*(K403/100)</f>
        <v>382.28318191546254</v>
      </c>
      <c r="U403" t="str">
        <f t="shared" si="12"/>
        <v>Washington National LogoLED Upper Tiered</v>
      </c>
      <c r="V403" t="str">
        <f t="shared" si="13"/>
        <v>04-16 Houston Astros @ Washington NationalsWashington National LogoLED Upper Tiered</v>
      </c>
      <c r="W403" t="str">
        <f>CONCATENATE(M403,O403)</f>
        <v>Regular SeasonWashington National Logo</v>
      </c>
      <c r="X403" t="str">
        <f>CONCATENATE(M403,P403)</f>
        <v>Regular SeasonLED Upper Tiered</v>
      </c>
      <c r="Y403" t="str">
        <f>CONCATENATE(M403,O403,P403)</f>
        <v>Regular SeasonWashington National LogoLED Upper Tiered</v>
      </c>
    </row>
    <row r="404" spans="1:25" x14ac:dyDescent="0.25">
      <c r="A404" s="3">
        <v>339060</v>
      </c>
      <c r="B404" t="s">
        <v>181</v>
      </c>
      <c r="C404" t="s">
        <v>8</v>
      </c>
      <c r="D404" t="s">
        <v>16</v>
      </c>
      <c r="E404" t="s">
        <v>1</v>
      </c>
      <c r="F404" s="5">
        <v>41015</v>
      </c>
      <c r="G404">
        <v>314</v>
      </c>
      <c r="H404">
        <v>2258</v>
      </c>
      <c r="I404" s="1">
        <v>253212.12</v>
      </c>
      <c r="J404" s="1">
        <v>38803.32</v>
      </c>
      <c r="K404">
        <v>15.324432337598999</v>
      </c>
      <c r="L404" s="4">
        <f>VLOOKUP(N404,rates,VLOOKUP(CONCATENATE('[1]Exposure Report'!$B$11,'[1]Exposure Report'!$B$13),rate_lookup_table,4,FALSE),FALSE)</f>
        <v>112.13800000000001</v>
      </c>
      <c r="M404" t="s">
        <v>0</v>
      </c>
      <c r="N404" t="str">
        <f>IF(VLOOKUP(B404,title_rename,2,FALSE)=0,B404,VLOOKUP(B404,title_rename,2,FALSE))</f>
        <v>04-16 Houston Astros @ Washington Nationals</v>
      </c>
      <c r="O404" s="3" t="str">
        <f>LEFT(IF(VLOOKUP(C404,brand_rename,2,FALSE)=0,C404,VLOOKUP(C404,brand_rename,2,FALSE)),LEN(IF(VLOOKUP(C404,brand_rename,2,FALSE)=0,C404,VLOOKUP(C404,brand_rename,2,FALSE)))-6)</f>
        <v>Washington National Logo</v>
      </c>
      <c r="P404" t="str">
        <f>IF(VLOOKUP(D404,location_rename,2,FALSE)=0,D404,VLOOKUP(D404,location_rename,2,FALSE))</f>
        <v>On Surface Branding</v>
      </c>
      <c r="Q404">
        <f>IF($L404=0,0,G404)</f>
        <v>314</v>
      </c>
      <c r="R404">
        <f>IF($L404=0,0,H404)</f>
        <v>2258</v>
      </c>
      <c r="S404" s="1">
        <f>R404*L404</f>
        <v>253207.60400000002</v>
      </c>
      <c r="T404" s="1">
        <f>S404*(K404/100)</f>
        <v>38802.627948635622</v>
      </c>
      <c r="U404" t="str">
        <f t="shared" si="12"/>
        <v>Washington National LogoOn Surface Branding</v>
      </c>
      <c r="V404" t="str">
        <f t="shared" si="13"/>
        <v>04-16 Houston Astros @ Washington NationalsWashington National LogoOn Surface Branding</v>
      </c>
      <c r="W404" t="str">
        <f>CONCATENATE(M404,O404)</f>
        <v>Regular SeasonWashington National Logo</v>
      </c>
      <c r="X404" t="str">
        <f>CONCATENATE(M404,P404)</f>
        <v>Regular SeasonOn Surface Branding</v>
      </c>
      <c r="Y404" t="str">
        <f>CONCATENATE(M404,O404,P404)</f>
        <v>Regular SeasonWashington National LogoOn Surface Branding</v>
      </c>
    </row>
    <row r="405" spans="1:25" x14ac:dyDescent="0.25">
      <c r="A405" s="3">
        <v>339060</v>
      </c>
      <c r="B405" t="s">
        <v>181</v>
      </c>
      <c r="C405" t="s">
        <v>8</v>
      </c>
      <c r="D405" t="s">
        <v>15</v>
      </c>
      <c r="E405" t="s">
        <v>1</v>
      </c>
      <c r="F405" s="5">
        <v>41015</v>
      </c>
      <c r="G405">
        <v>5</v>
      </c>
      <c r="H405">
        <v>26</v>
      </c>
      <c r="I405" s="1">
        <v>2915.64</v>
      </c>
      <c r="J405" s="1">
        <v>370.19</v>
      </c>
      <c r="K405">
        <v>12.6966978090573</v>
      </c>
      <c r="L405" s="4">
        <f>VLOOKUP(N405,rates,VLOOKUP(CONCATENATE('[1]Exposure Report'!$B$11,'[1]Exposure Report'!$B$13),rate_lookup_table,4,FALSE),FALSE)</f>
        <v>112.13800000000001</v>
      </c>
      <c r="M405" t="s">
        <v>0</v>
      </c>
      <c r="N405" t="str">
        <f>IF(VLOOKUP(B405,title_rename,2,FALSE)=0,B405,VLOOKUP(B405,title_rename,2,FALSE))</f>
        <v>04-16 Houston Astros @ Washington Nationals</v>
      </c>
      <c r="O405" s="3" t="str">
        <f>LEFT(IF(VLOOKUP(C405,brand_rename,2,FALSE)=0,C405,VLOOKUP(C405,brand_rename,2,FALSE)),LEN(IF(VLOOKUP(C405,brand_rename,2,FALSE)=0,C405,VLOOKUP(C405,brand_rename,2,FALSE)))-6)</f>
        <v>Washington National Logo</v>
      </c>
      <c r="P405" t="str">
        <f>IF(VLOOKUP(D405,location_rename,2,FALSE)=0,D405,VLOOKUP(D405,location_rename,2,FALSE))</f>
        <v>Special Structure Signage</v>
      </c>
      <c r="Q405">
        <f>IF($L405=0,0,G405)</f>
        <v>5</v>
      </c>
      <c r="R405">
        <f>IF($L405=0,0,H405)</f>
        <v>26</v>
      </c>
      <c r="S405" s="1">
        <f>R405*L405</f>
        <v>2915.5880000000002</v>
      </c>
      <c r="T405" s="1">
        <f>S405*(K405/100)</f>
        <v>370.18339771713761</v>
      </c>
      <c r="U405" t="str">
        <f t="shared" si="12"/>
        <v>Washington National LogoSpecial Structure Signage</v>
      </c>
      <c r="V405" t="str">
        <f t="shared" si="13"/>
        <v>04-16 Houston Astros @ Washington NationalsWashington National LogoSpecial Structure Signage</v>
      </c>
      <c r="W405" t="str">
        <f>CONCATENATE(M405,O405)</f>
        <v>Regular SeasonWashington National Logo</v>
      </c>
      <c r="X405" t="str">
        <f>CONCATENATE(M405,P405)</f>
        <v>Regular SeasonSpecial Structure Signage</v>
      </c>
      <c r="Y405" t="str">
        <f>CONCATENATE(M405,O405,P405)</f>
        <v>Regular SeasonWashington National LogoSpecial Structure Signage</v>
      </c>
    </row>
    <row r="406" spans="1:25" x14ac:dyDescent="0.25">
      <c r="A406" s="3">
        <v>339060</v>
      </c>
      <c r="B406" t="s">
        <v>181</v>
      </c>
      <c r="C406" t="s">
        <v>8</v>
      </c>
      <c r="D406" t="s">
        <v>14</v>
      </c>
      <c r="E406" t="s">
        <v>1</v>
      </c>
      <c r="F406" s="5">
        <v>41015</v>
      </c>
      <c r="G406">
        <v>2</v>
      </c>
      <c r="H406">
        <v>23</v>
      </c>
      <c r="I406" s="1">
        <v>2579.2199999999998</v>
      </c>
      <c r="J406" s="1">
        <v>405.6</v>
      </c>
      <c r="K406">
        <v>15.7256845092702</v>
      </c>
      <c r="L406" s="4">
        <f>VLOOKUP(N406,rates,VLOOKUP(CONCATENATE('[1]Exposure Report'!$B$11,'[1]Exposure Report'!$B$13),rate_lookup_table,4,FALSE),FALSE)</f>
        <v>112.13800000000001</v>
      </c>
      <c r="M406" t="s">
        <v>0</v>
      </c>
      <c r="N406" t="str">
        <f>IF(VLOOKUP(B406,title_rename,2,FALSE)=0,B406,VLOOKUP(B406,title_rename,2,FALSE))</f>
        <v>04-16 Houston Astros @ Washington Nationals</v>
      </c>
      <c r="O406" s="3" t="str">
        <f>LEFT(IF(VLOOKUP(C406,brand_rename,2,FALSE)=0,C406,VLOOKUP(C406,brand_rename,2,FALSE)),LEN(IF(VLOOKUP(C406,brand_rename,2,FALSE)=0,C406,VLOOKUP(C406,brand_rename,2,FALSE)))-6)</f>
        <v>Washington National Logo</v>
      </c>
      <c r="P406" t="str">
        <f>IF(VLOOKUP(D406,location_rename,2,FALSE)=0,D406,VLOOKUP(D406,location_rename,2,FALSE))</f>
        <v>Static Dugout Roof</v>
      </c>
      <c r="Q406">
        <f>IF($L406=0,0,G406)</f>
        <v>2</v>
      </c>
      <c r="R406">
        <f>IF($L406=0,0,H406)</f>
        <v>23</v>
      </c>
      <c r="S406" s="1">
        <f>R406*L406</f>
        <v>2579.174</v>
      </c>
      <c r="T406" s="1">
        <f>S406*(K406/100)</f>
        <v>405.59276618512456</v>
      </c>
      <c r="U406" t="str">
        <f t="shared" si="12"/>
        <v>Washington National LogoStatic Dugout Roof</v>
      </c>
      <c r="V406" t="str">
        <f t="shared" si="13"/>
        <v>04-16 Houston Astros @ Washington NationalsWashington National LogoStatic Dugout Roof</v>
      </c>
      <c r="W406" t="str">
        <f>CONCATENATE(M406,O406)</f>
        <v>Regular SeasonWashington National Logo</v>
      </c>
      <c r="X406" t="str">
        <f>CONCATENATE(M406,P406)</f>
        <v>Regular SeasonStatic Dugout Roof</v>
      </c>
      <c r="Y406" t="str">
        <f>CONCATENATE(M406,O406,P406)</f>
        <v>Regular SeasonWashington National LogoStatic Dugout Roof</v>
      </c>
    </row>
    <row r="407" spans="1:25" x14ac:dyDescent="0.25">
      <c r="A407" s="3">
        <v>339060</v>
      </c>
      <c r="B407" t="s">
        <v>181</v>
      </c>
      <c r="C407" t="s">
        <v>8</v>
      </c>
      <c r="D407" t="s">
        <v>13</v>
      </c>
      <c r="E407" t="s">
        <v>1</v>
      </c>
      <c r="F407" s="5">
        <v>41015</v>
      </c>
      <c r="G407">
        <v>5</v>
      </c>
      <c r="H407">
        <v>12</v>
      </c>
      <c r="I407" s="1">
        <v>1345.68</v>
      </c>
      <c r="J407" s="1">
        <v>370.36</v>
      </c>
      <c r="K407">
        <v>27.522144937875201</v>
      </c>
      <c r="L407" s="4">
        <f>VLOOKUP(N407,rates,VLOOKUP(CONCATENATE('[1]Exposure Report'!$B$11,'[1]Exposure Report'!$B$13),rate_lookup_table,4,FALSE),FALSE)</f>
        <v>112.13800000000001</v>
      </c>
      <c r="M407" t="s">
        <v>0</v>
      </c>
      <c r="N407" t="str">
        <f>IF(VLOOKUP(B407,title_rename,2,FALSE)=0,B407,VLOOKUP(B407,title_rename,2,FALSE))</f>
        <v>04-16 Houston Astros @ Washington Nationals</v>
      </c>
      <c r="O407" s="3" t="str">
        <f>LEFT(IF(VLOOKUP(C407,brand_rename,2,FALSE)=0,C407,VLOOKUP(C407,brand_rename,2,FALSE)),LEN(IF(VLOOKUP(C407,brand_rename,2,FALSE)=0,C407,VLOOKUP(C407,brand_rename,2,FALSE)))-6)</f>
        <v>Washington National Logo</v>
      </c>
      <c r="P407" t="str">
        <f>IF(VLOOKUP(D407,location_rename,2,FALSE)=0,D407,VLOOKUP(D407,location_rename,2,FALSE))</f>
        <v>Static Dugout Wall</v>
      </c>
      <c r="Q407">
        <f>IF($L407=0,0,G407)</f>
        <v>5</v>
      </c>
      <c r="R407">
        <f>IF($L407=0,0,H407)</f>
        <v>12</v>
      </c>
      <c r="S407" s="1">
        <f>R407*L407</f>
        <v>1345.6559999999999</v>
      </c>
      <c r="T407" s="1">
        <f>S407*(K407/100)</f>
        <v>370.35339468521386</v>
      </c>
      <c r="U407" t="str">
        <f t="shared" si="12"/>
        <v>Washington National LogoStatic Dugout Wall</v>
      </c>
      <c r="V407" t="str">
        <f t="shared" si="13"/>
        <v>04-16 Houston Astros @ Washington NationalsWashington National LogoStatic Dugout Wall</v>
      </c>
      <c r="W407" t="str">
        <f>CONCATENATE(M407,O407)</f>
        <v>Regular SeasonWashington National Logo</v>
      </c>
      <c r="X407" t="str">
        <f>CONCATENATE(M407,P407)</f>
        <v>Regular SeasonStatic Dugout Wall</v>
      </c>
      <c r="Y407" t="str">
        <f>CONCATENATE(M407,O407,P407)</f>
        <v>Regular SeasonWashington National LogoStatic Dugout Wall</v>
      </c>
    </row>
    <row r="408" spans="1:25" x14ac:dyDescent="0.25">
      <c r="A408" s="3">
        <v>339060</v>
      </c>
      <c r="B408" t="s">
        <v>181</v>
      </c>
      <c r="C408" t="s">
        <v>8</v>
      </c>
      <c r="D408" t="s">
        <v>12</v>
      </c>
      <c r="E408" t="s">
        <v>1</v>
      </c>
      <c r="F408" s="5">
        <v>41015</v>
      </c>
      <c r="G408">
        <v>27</v>
      </c>
      <c r="H408">
        <v>45</v>
      </c>
      <c r="I408" s="1">
        <v>5046.3</v>
      </c>
      <c r="J408" s="1">
        <v>1223.56</v>
      </c>
      <c r="K408">
        <v>24.2466757822563</v>
      </c>
      <c r="L408" s="4">
        <f>VLOOKUP(N408,rates,VLOOKUP(CONCATENATE('[1]Exposure Report'!$B$11,'[1]Exposure Report'!$B$13),rate_lookup_table,4,FALSE),FALSE)</f>
        <v>112.13800000000001</v>
      </c>
      <c r="M408" t="s">
        <v>0</v>
      </c>
      <c r="N408" t="str">
        <f>IF(VLOOKUP(B408,title_rename,2,FALSE)=0,B408,VLOOKUP(B408,title_rename,2,FALSE))</f>
        <v>04-16 Houston Astros @ Washington Nationals</v>
      </c>
      <c r="O408" s="3" t="str">
        <f>LEFT(IF(VLOOKUP(C408,brand_rename,2,FALSE)=0,C408,VLOOKUP(C408,brand_rename,2,FALSE)),LEN(IF(VLOOKUP(C408,brand_rename,2,FALSE)=0,C408,VLOOKUP(C408,brand_rename,2,FALSE)))-6)</f>
        <v>Washington National Logo</v>
      </c>
      <c r="P408" t="str">
        <f>IF(VLOOKUP(D408,location_rename,2,FALSE)=0,D408,VLOOKUP(D408,location_rename,2,FALSE))</f>
        <v>Static Field Level Home Plate</v>
      </c>
      <c r="Q408">
        <f>IF($L408=0,0,G408)</f>
        <v>27</v>
      </c>
      <c r="R408">
        <f>IF($L408=0,0,H408)</f>
        <v>45</v>
      </c>
      <c r="S408" s="1">
        <f>R408*L408</f>
        <v>5046.21</v>
      </c>
      <c r="T408" s="1">
        <f>S408*(K408/100)</f>
        <v>1223.5381779917957</v>
      </c>
      <c r="U408" t="str">
        <f t="shared" si="12"/>
        <v>Washington National LogoStatic Field Level Home Plate</v>
      </c>
      <c r="V408" t="str">
        <f t="shared" si="13"/>
        <v>04-16 Houston Astros @ Washington NationalsWashington National LogoStatic Field Level Home Plate</v>
      </c>
      <c r="W408" t="str">
        <f>CONCATENATE(M408,O408)</f>
        <v>Regular SeasonWashington National Logo</v>
      </c>
      <c r="X408" t="str">
        <f>CONCATENATE(M408,P408)</f>
        <v>Regular SeasonStatic Field Level Home Plate</v>
      </c>
      <c r="Y408" t="str">
        <f>CONCATENATE(M408,O408,P408)</f>
        <v>Regular SeasonWashington National LogoStatic Field Level Home Plate</v>
      </c>
    </row>
    <row r="409" spans="1:25" x14ac:dyDescent="0.25">
      <c r="A409" s="3">
        <v>339060</v>
      </c>
      <c r="B409" t="s">
        <v>181</v>
      </c>
      <c r="C409" t="s">
        <v>8</v>
      </c>
      <c r="D409" t="s">
        <v>11</v>
      </c>
      <c r="E409" t="s">
        <v>1</v>
      </c>
      <c r="F409" s="5">
        <v>41015</v>
      </c>
      <c r="G409">
        <v>45</v>
      </c>
      <c r="H409">
        <v>190</v>
      </c>
      <c r="I409" s="1">
        <v>21306.6</v>
      </c>
      <c r="J409" s="1">
        <v>2921.03</v>
      </c>
      <c r="K409">
        <v>13.709507852027</v>
      </c>
      <c r="L409" s="4">
        <f>VLOOKUP(N409,rates,VLOOKUP(CONCATENATE('[1]Exposure Report'!$B$11,'[1]Exposure Report'!$B$13),rate_lookup_table,4,FALSE),FALSE)</f>
        <v>112.13800000000001</v>
      </c>
      <c r="M409" t="s">
        <v>0</v>
      </c>
      <c r="N409" t="str">
        <f>IF(VLOOKUP(B409,title_rename,2,FALSE)=0,B409,VLOOKUP(B409,title_rename,2,FALSE))</f>
        <v>04-16 Houston Astros @ Washington Nationals</v>
      </c>
      <c r="O409" s="3" t="str">
        <f>LEFT(IF(VLOOKUP(C409,brand_rename,2,FALSE)=0,C409,VLOOKUP(C409,brand_rename,2,FALSE)),LEN(IF(VLOOKUP(C409,brand_rename,2,FALSE)=0,C409,VLOOKUP(C409,brand_rename,2,FALSE)))-6)</f>
        <v>Washington National Logo</v>
      </c>
      <c r="P409" t="str">
        <f>IF(VLOOKUP(D409,location_rename,2,FALSE)=0,D409,VLOOKUP(D409,location_rename,2,FALSE))</f>
        <v>Static Outfield Wall</v>
      </c>
      <c r="Q409">
        <f>IF($L409=0,0,G409)</f>
        <v>45</v>
      </c>
      <c r="R409">
        <f>IF($L409=0,0,H409)</f>
        <v>190</v>
      </c>
      <c r="S409" s="1">
        <f>R409*L409</f>
        <v>21306.22</v>
      </c>
      <c r="T409" s="1">
        <f>S409*(K409/100)</f>
        <v>2920.9779038701472</v>
      </c>
      <c r="U409" t="str">
        <f t="shared" si="12"/>
        <v>Washington National LogoStatic Outfield Wall</v>
      </c>
      <c r="V409" t="str">
        <f t="shared" si="13"/>
        <v>04-16 Houston Astros @ Washington NationalsWashington National LogoStatic Outfield Wall</v>
      </c>
      <c r="W409" t="str">
        <f>CONCATENATE(M409,O409)</f>
        <v>Regular SeasonWashington National Logo</v>
      </c>
      <c r="X409" t="str">
        <f>CONCATENATE(M409,P409)</f>
        <v>Regular SeasonStatic Outfield Wall</v>
      </c>
      <c r="Y409" t="str">
        <f>CONCATENATE(M409,O409,P409)</f>
        <v>Regular SeasonWashington National LogoStatic Outfield Wall</v>
      </c>
    </row>
    <row r="410" spans="1:25" x14ac:dyDescent="0.25">
      <c r="A410" s="3">
        <v>339060</v>
      </c>
      <c r="B410" t="s">
        <v>181</v>
      </c>
      <c r="C410" t="s">
        <v>8</v>
      </c>
      <c r="D410" t="s">
        <v>9</v>
      </c>
      <c r="E410" t="s">
        <v>1</v>
      </c>
      <c r="F410" s="5">
        <v>41015</v>
      </c>
      <c r="G410">
        <v>6</v>
      </c>
      <c r="H410">
        <v>35</v>
      </c>
      <c r="I410" s="1">
        <v>3924.9</v>
      </c>
      <c r="J410" s="1">
        <v>431.13</v>
      </c>
      <c r="K410">
        <v>10.984483681112801</v>
      </c>
      <c r="L410" s="4">
        <f>VLOOKUP(N410,rates,VLOOKUP(CONCATENATE('[1]Exposure Report'!$B$11,'[1]Exposure Report'!$B$13),rate_lookup_table,4,FALSE),FALSE)</f>
        <v>112.13800000000001</v>
      </c>
      <c r="M410" t="s">
        <v>0</v>
      </c>
      <c r="N410" t="str">
        <f>IF(VLOOKUP(B410,title_rename,2,FALSE)=0,B410,VLOOKUP(B410,title_rename,2,FALSE))</f>
        <v>04-16 Houston Astros @ Washington Nationals</v>
      </c>
      <c r="O410" s="3" t="str">
        <f>LEFT(IF(VLOOKUP(C410,brand_rename,2,FALSE)=0,C410,VLOOKUP(C410,brand_rename,2,FALSE)),LEN(IF(VLOOKUP(C410,brand_rename,2,FALSE)=0,C410,VLOOKUP(C410,brand_rename,2,FALSE)))-6)</f>
        <v>Washington National Logo</v>
      </c>
      <c r="P410" t="str">
        <f>IF(VLOOKUP(D410,location_rename,2,FALSE)=0,D410,VLOOKUP(D410,location_rename,2,FALSE))</f>
        <v>Static Upper Billboard</v>
      </c>
      <c r="Q410">
        <f>IF($L410=0,0,G410)</f>
        <v>6</v>
      </c>
      <c r="R410">
        <f>IF($L410=0,0,H410)</f>
        <v>35</v>
      </c>
      <c r="S410" s="1">
        <f>R410*L410</f>
        <v>3924.8300000000004</v>
      </c>
      <c r="T410" s="1">
        <f>S410*(K410/100)</f>
        <v>431.12231086141958</v>
      </c>
      <c r="U410" t="str">
        <f t="shared" si="12"/>
        <v>Washington National LogoStatic Upper Billboard</v>
      </c>
      <c r="V410" t="str">
        <f t="shared" si="13"/>
        <v>04-16 Houston Astros @ Washington NationalsWashington National LogoStatic Upper Billboard</v>
      </c>
      <c r="W410" t="str">
        <f>CONCATENATE(M410,O410)</f>
        <v>Regular SeasonWashington National Logo</v>
      </c>
      <c r="X410" t="str">
        <f>CONCATENATE(M410,P410)</f>
        <v>Regular SeasonStatic Upper Billboard</v>
      </c>
      <c r="Y410" t="str">
        <f>CONCATENATE(M410,O410,P410)</f>
        <v>Regular SeasonWashington National LogoStatic Upper Billboard</v>
      </c>
    </row>
    <row r="411" spans="1:25" x14ac:dyDescent="0.25">
      <c r="A411" s="3">
        <v>339060</v>
      </c>
      <c r="B411" t="s">
        <v>181</v>
      </c>
      <c r="C411" t="s">
        <v>77</v>
      </c>
      <c r="D411" t="s">
        <v>19</v>
      </c>
      <c r="E411" t="s">
        <v>1</v>
      </c>
      <c r="F411" s="5">
        <v>41015</v>
      </c>
      <c r="G411">
        <v>7</v>
      </c>
      <c r="H411">
        <v>18</v>
      </c>
      <c r="I411" s="1">
        <v>2018.52</v>
      </c>
      <c r="J411" s="1">
        <v>534.12</v>
      </c>
      <c r="K411">
        <v>26.4609714047916</v>
      </c>
      <c r="L411" s="4">
        <f>VLOOKUP(N411,rates,VLOOKUP(CONCATENATE('[1]Exposure Report'!$B$11,'[1]Exposure Report'!$B$13),rate_lookup_table,4,FALSE),FALSE)</f>
        <v>112.13800000000001</v>
      </c>
      <c r="M411" t="s">
        <v>0</v>
      </c>
      <c r="N411" t="str">
        <f>IF(VLOOKUP(B411,title_rename,2,FALSE)=0,B411,VLOOKUP(B411,title_rename,2,FALSE))</f>
        <v>04-16 Houston Astros @ Washington Nationals</v>
      </c>
      <c r="O411" s="3" t="str">
        <f>LEFT(IF(VLOOKUP(C411,brand_rename,2,FALSE)=0,C411,VLOOKUP(C411,brand_rename,2,FALSE)),LEN(IF(VLOOKUP(C411,brand_rename,2,FALSE)=0,C411,VLOOKUP(C411,brand_rename,2,FALSE)))-6)</f>
        <v>Waste Management</v>
      </c>
      <c r="P411" t="str">
        <f>IF(VLOOKUP(D411,location_rename,2,FALSE)=0,D411,VLOOKUP(D411,location_rename,2,FALSE))</f>
        <v>LED Outfield Wall</v>
      </c>
      <c r="Q411">
        <f>IF($L411=0,0,G411)</f>
        <v>7</v>
      </c>
      <c r="R411">
        <f>IF($L411=0,0,H411)</f>
        <v>18</v>
      </c>
      <c r="S411" s="1">
        <f>R411*L411</f>
        <v>2018.4840000000002</v>
      </c>
      <c r="T411" s="1">
        <f>S411*(K411/100)</f>
        <v>534.11047405029376</v>
      </c>
      <c r="U411" t="str">
        <f t="shared" si="12"/>
        <v>Waste ManagementLED Outfield Wall</v>
      </c>
      <c r="V411" t="str">
        <f t="shared" si="13"/>
        <v>04-16 Houston Astros @ Washington NationalsWaste ManagementLED Outfield Wall</v>
      </c>
      <c r="W411" t="str">
        <f>CONCATENATE(M411,O411)</f>
        <v>Regular SeasonWaste Management</v>
      </c>
      <c r="X411" t="str">
        <f>CONCATENATE(M411,P411)</f>
        <v>Regular SeasonLED Outfield Wall</v>
      </c>
      <c r="Y411" t="str">
        <f>CONCATENATE(M411,O411,P411)</f>
        <v>Regular SeasonWaste ManagementLED Outfield Wall</v>
      </c>
    </row>
    <row r="412" spans="1:25" x14ac:dyDescent="0.25">
      <c r="A412" s="3">
        <v>339060</v>
      </c>
      <c r="B412" t="s">
        <v>181</v>
      </c>
      <c r="C412" t="s">
        <v>5</v>
      </c>
      <c r="D412" t="s">
        <v>2</v>
      </c>
      <c r="E412" t="s">
        <v>1</v>
      </c>
      <c r="F412" s="5">
        <v>41015</v>
      </c>
      <c r="G412">
        <v>21</v>
      </c>
      <c r="H412">
        <v>199</v>
      </c>
      <c r="I412" s="1">
        <v>22315.86</v>
      </c>
      <c r="J412" s="1">
        <v>5335.33</v>
      </c>
      <c r="K412">
        <v>23.908242837157001</v>
      </c>
      <c r="L412" s="4">
        <f>VLOOKUP(N412,rates,VLOOKUP(CONCATENATE('[1]Exposure Report'!$B$11,'[1]Exposure Report'!$B$13),rate_lookup_table,4,FALSE),FALSE)</f>
        <v>112.13800000000001</v>
      </c>
      <c r="M412" t="s">
        <v>0</v>
      </c>
      <c r="N412" t="str">
        <f>IF(VLOOKUP(B412,title_rename,2,FALSE)=0,B412,VLOOKUP(B412,title_rename,2,FALSE))</f>
        <v>04-16 Houston Astros @ Washington Nationals</v>
      </c>
      <c r="O412" s="3" t="str">
        <f>LEFT(IF(VLOOKUP(C412,brand_rename,2,FALSE)=0,C412,VLOOKUP(C412,brand_rename,2,FALSE)),LEN(IF(VLOOKUP(C412,brand_rename,2,FALSE)=0,C412,VLOOKUP(C412,brand_rename,2,FALSE)))-6)</f>
        <v>Website - Washingtonnationalsdreamfoundation.org</v>
      </c>
      <c r="P412" t="str">
        <f>IF(VLOOKUP(D412,location_rename,2,FALSE)=0,D412,VLOOKUP(D412,location_rename,2,FALSE))</f>
        <v>Rotational Field Level Home Plate</v>
      </c>
      <c r="Q412">
        <f>IF($L412=0,0,G412)</f>
        <v>21</v>
      </c>
      <c r="R412">
        <f>IF($L412=0,0,H412)</f>
        <v>199</v>
      </c>
      <c r="S412" s="1">
        <f>R412*L412</f>
        <v>22315.462</v>
      </c>
      <c r="T412" s="1">
        <f>S412*(K412/100)</f>
        <v>5335.2348451934922</v>
      </c>
      <c r="U412" t="str">
        <f t="shared" si="12"/>
        <v>Website - Washingtonnationalsdreamfoundation.orgRotational Field Level Home Plate</v>
      </c>
      <c r="V412" t="str">
        <f t="shared" si="13"/>
        <v>04-16 Houston Astros @ Washington NationalsWebsite - Washingtonnationalsdreamfoundation.orgRotational Field Level Home Plate</v>
      </c>
      <c r="W412" t="str">
        <f>CONCATENATE(M412,O412)</f>
        <v>Regular SeasonWebsite - Washingtonnationalsdreamfoundation.org</v>
      </c>
      <c r="X412" t="str">
        <f>CONCATENATE(M412,P412)</f>
        <v>Regular SeasonRotational Field Level Home Plate</v>
      </c>
      <c r="Y412" t="str">
        <f>CONCATENATE(M412,O412,P412)</f>
        <v>Regular SeasonWebsite - Washingtonnationalsdreamfoundation.orgRotational Field Level Home Plate</v>
      </c>
    </row>
    <row r="413" spans="1:25" x14ac:dyDescent="0.25">
      <c r="A413" s="3">
        <v>339060</v>
      </c>
      <c r="B413" t="s">
        <v>181</v>
      </c>
      <c r="C413" t="s">
        <v>3</v>
      </c>
      <c r="D413" t="s">
        <v>2</v>
      </c>
      <c r="E413" t="s">
        <v>1</v>
      </c>
      <c r="F413" s="5">
        <v>41015</v>
      </c>
      <c r="G413">
        <v>44</v>
      </c>
      <c r="H413">
        <v>303</v>
      </c>
      <c r="I413" s="1">
        <v>33978.42</v>
      </c>
      <c r="J413" s="1">
        <v>8275.19</v>
      </c>
      <c r="K413">
        <v>24.354251904591202</v>
      </c>
      <c r="L413" s="4">
        <f>VLOOKUP(N413,rates,VLOOKUP(CONCATENATE('[1]Exposure Report'!$B$11,'[1]Exposure Report'!$B$13),rate_lookup_table,4,FALSE),FALSE)</f>
        <v>112.13800000000001</v>
      </c>
      <c r="M413" t="s">
        <v>0</v>
      </c>
      <c r="N413" t="str">
        <f>IF(VLOOKUP(B413,title_rename,2,FALSE)=0,B413,VLOOKUP(B413,title_rename,2,FALSE))</f>
        <v>04-16 Houston Astros @ Washington Nationals</v>
      </c>
      <c r="O413" s="3" t="str">
        <f>LEFT(IF(VLOOKUP(C413,brand_rename,2,FALSE)=0,C413,VLOOKUP(C413,brand_rename,2,FALSE)),LEN(IF(VLOOKUP(C413,brand_rename,2,FALSE)=0,C413,VLOOKUP(C413,brand_rename,2,FALSE)))-6)</f>
        <v>Windstream</v>
      </c>
      <c r="P413" t="str">
        <f>IF(VLOOKUP(D413,location_rename,2,FALSE)=0,D413,VLOOKUP(D413,location_rename,2,FALSE))</f>
        <v>Rotational Field Level Home Plate</v>
      </c>
      <c r="Q413">
        <f>IF($L413=0,0,G413)</f>
        <v>44</v>
      </c>
      <c r="R413">
        <f>IF($L413=0,0,H413)</f>
        <v>303</v>
      </c>
      <c r="S413" s="1">
        <f>R413*L413</f>
        <v>33977.813999999998</v>
      </c>
      <c r="T413" s="1">
        <f>S413*(K413/100)</f>
        <v>8275.0424132334556</v>
      </c>
      <c r="U413" t="str">
        <f t="shared" si="12"/>
        <v>WindstreamRotational Field Level Home Plate</v>
      </c>
      <c r="V413" t="str">
        <f t="shared" si="13"/>
        <v>04-16 Houston Astros @ Washington NationalsWindstreamRotational Field Level Home Plate</v>
      </c>
      <c r="W413" t="str">
        <f>CONCATENATE(M413,O413)</f>
        <v>Regular SeasonWindstream</v>
      </c>
      <c r="X413" t="str">
        <f>CONCATENATE(M413,P413)</f>
        <v>Regular SeasonRotational Field Level Home Plate</v>
      </c>
      <c r="Y413" t="str">
        <f>CONCATENATE(M413,O413,P413)</f>
        <v>Regular SeasonWindstreamRotational Field Level Home Plate</v>
      </c>
    </row>
    <row r="414" spans="1:25" x14ac:dyDescent="0.25">
      <c r="A414" s="3">
        <v>339064</v>
      </c>
      <c r="B414" t="s">
        <v>180</v>
      </c>
      <c r="C414" t="s">
        <v>75</v>
      </c>
      <c r="D414" t="s">
        <v>2</v>
      </c>
      <c r="E414" t="s">
        <v>1</v>
      </c>
      <c r="F414" s="5">
        <v>41016</v>
      </c>
      <c r="G414">
        <v>7</v>
      </c>
      <c r="H414">
        <v>39</v>
      </c>
      <c r="I414" s="1">
        <v>5908.11</v>
      </c>
      <c r="J414" s="1">
        <v>1459.35</v>
      </c>
      <c r="K414">
        <v>24.7007926392704</v>
      </c>
      <c r="L414" s="4">
        <f>VLOOKUP(N414,rates,VLOOKUP(CONCATENATE('[1]Exposure Report'!$B$11,'[1]Exposure Report'!$B$13),rate_lookup_table,4,FALSE),FALSE)</f>
        <v>151.49366666666666</v>
      </c>
      <c r="M414" t="s">
        <v>0</v>
      </c>
      <c r="N414" t="str">
        <f>IF(VLOOKUP(B414,title_rename,2,FALSE)=0,B414,VLOOKUP(B414,title_rename,2,FALSE))</f>
        <v>04-17 Houston Astros @ Washington Nationals</v>
      </c>
      <c r="O414" s="3" t="str">
        <f>LEFT(IF(VLOOKUP(C414,brand_rename,2,FALSE)=0,C414,VLOOKUP(C414,brand_rename,2,FALSE)),LEN(IF(VLOOKUP(C414,brand_rename,2,FALSE)=0,C414,VLOOKUP(C414,brand_rename,2,FALSE)))-6)</f>
        <v>American University</v>
      </c>
      <c r="P414" t="str">
        <f>IF(VLOOKUP(D414,location_rename,2,FALSE)=0,D414,VLOOKUP(D414,location_rename,2,FALSE))</f>
        <v>Rotational Field Level Home Plate</v>
      </c>
      <c r="Q414">
        <f>IF($L414=0,0,G414)</f>
        <v>7</v>
      </c>
      <c r="R414">
        <f>IF($L414=0,0,H414)</f>
        <v>39</v>
      </c>
      <c r="S414" s="1">
        <f>R414*L414</f>
        <v>5908.2529999999997</v>
      </c>
      <c r="T414" s="1">
        <f>S414*(K414/100)</f>
        <v>1459.3853221334725</v>
      </c>
      <c r="U414" t="str">
        <f t="shared" si="12"/>
        <v>American UniversityRotational Field Level Home Plate</v>
      </c>
      <c r="V414" t="str">
        <f t="shared" si="13"/>
        <v>04-17 Houston Astros @ Washington NationalsAmerican UniversityRotational Field Level Home Plate</v>
      </c>
      <c r="W414" t="str">
        <f>CONCATENATE(M414,O414)</f>
        <v>Regular SeasonAmerican University</v>
      </c>
      <c r="X414" t="str">
        <f>CONCATENATE(M414,P414)</f>
        <v>Regular SeasonRotational Field Level Home Plate</v>
      </c>
      <c r="Y414" t="str">
        <f>CONCATENATE(M414,O414,P414)</f>
        <v>Regular SeasonAmerican UniversityRotational Field Level Home Plate</v>
      </c>
    </row>
    <row r="415" spans="1:25" x14ac:dyDescent="0.25">
      <c r="A415" s="3">
        <v>339064</v>
      </c>
      <c r="B415" t="s">
        <v>180</v>
      </c>
      <c r="C415" t="s">
        <v>72</v>
      </c>
      <c r="D415" t="s">
        <v>34</v>
      </c>
      <c r="E415" t="s">
        <v>1</v>
      </c>
      <c r="F415" s="5">
        <v>41016</v>
      </c>
      <c r="G415">
        <v>34</v>
      </c>
      <c r="H415">
        <v>93</v>
      </c>
      <c r="I415" s="1">
        <v>14088.57</v>
      </c>
      <c r="J415" s="1">
        <v>4430.3900000000003</v>
      </c>
      <c r="K415">
        <v>31.446697571151599</v>
      </c>
      <c r="L415" s="4">
        <f>VLOOKUP(N415,rates,VLOOKUP(CONCATENATE('[1]Exposure Report'!$B$11,'[1]Exposure Report'!$B$13),rate_lookup_table,4,FALSE),FALSE)</f>
        <v>151.49366666666666</v>
      </c>
      <c r="M415" t="s">
        <v>0</v>
      </c>
      <c r="N415" t="str">
        <f>IF(VLOOKUP(B415,title_rename,2,FALSE)=0,B415,VLOOKUP(B415,title_rename,2,FALSE))</f>
        <v>04-17 Houston Astros @ Washington Nationals</v>
      </c>
      <c r="O415" s="3" t="str">
        <f>LEFT(IF(VLOOKUP(C415,brand_rename,2,FALSE)=0,C415,VLOOKUP(C415,brand_rename,2,FALSE)),LEN(IF(VLOOKUP(C415,brand_rename,2,FALSE)=0,C415,VLOOKUP(C415,brand_rename,2,FALSE)))-6)</f>
        <v>Bens Chili Bowl</v>
      </c>
      <c r="P415" t="str">
        <f>IF(VLOOKUP(D415,location_rename,2,FALSE)=0,D415,VLOOKUP(D415,location_rename,2,FALSE))</f>
        <v>General Merchandise</v>
      </c>
      <c r="Q415">
        <f>IF($L415=0,0,G415)</f>
        <v>34</v>
      </c>
      <c r="R415">
        <f>IF($L415=0,0,H415)</f>
        <v>93</v>
      </c>
      <c r="S415" s="1">
        <f>R415*L415</f>
        <v>14088.910999999998</v>
      </c>
      <c r="T415" s="1">
        <f>S415*(K415/100)</f>
        <v>4430.4972332387097</v>
      </c>
      <c r="U415" t="str">
        <f t="shared" si="12"/>
        <v>Bens Chili BowlGeneral Merchandise</v>
      </c>
      <c r="V415" t="str">
        <f t="shared" si="13"/>
        <v>04-17 Houston Astros @ Washington NationalsBens Chili BowlGeneral Merchandise</v>
      </c>
      <c r="W415" t="str">
        <f>CONCATENATE(M415,O415)</f>
        <v>Regular SeasonBens Chili Bowl</v>
      </c>
      <c r="X415" t="str">
        <f>CONCATENATE(M415,P415)</f>
        <v>Regular SeasonGeneral Merchandise</v>
      </c>
      <c r="Y415" t="str">
        <f>CONCATENATE(M415,O415,P415)</f>
        <v>Regular SeasonBens Chili BowlGeneral Merchandise</v>
      </c>
    </row>
    <row r="416" spans="1:25" x14ac:dyDescent="0.25">
      <c r="A416" s="3">
        <v>339064</v>
      </c>
      <c r="B416" t="s">
        <v>180</v>
      </c>
      <c r="C416" t="s">
        <v>70</v>
      </c>
      <c r="D416" t="s">
        <v>2</v>
      </c>
      <c r="E416" t="s">
        <v>1</v>
      </c>
      <c r="F416" s="5">
        <v>41016</v>
      </c>
      <c r="G416">
        <v>15</v>
      </c>
      <c r="H416">
        <v>74</v>
      </c>
      <c r="I416" s="1">
        <v>11210.26</v>
      </c>
      <c r="J416" s="1">
        <v>2921.11</v>
      </c>
      <c r="K416">
        <v>26.0574687830612</v>
      </c>
      <c r="L416" s="4">
        <f>VLOOKUP(N416,rates,VLOOKUP(CONCATENATE('[1]Exposure Report'!$B$11,'[1]Exposure Report'!$B$13),rate_lookup_table,4,FALSE),FALSE)</f>
        <v>151.49366666666666</v>
      </c>
      <c r="M416" t="s">
        <v>0</v>
      </c>
      <c r="N416" t="str">
        <f>IF(VLOOKUP(B416,title_rename,2,FALSE)=0,B416,VLOOKUP(B416,title_rename,2,FALSE))</f>
        <v>04-17 Houston Astros @ Washington Nationals</v>
      </c>
      <c r="O416" s="3" t="str">
        <f>LEFT(IF(VLOOKUP(C416,brand_rename,2,FALSE)=0,C416,VLOOKUP(C416,brand_rename,2,FALSE)),LEN(IF(VLOOKUP(C416,brand_rename,2,FALSE)=0,C416,VLOOKUP(C416,brand_rename,2,FALSE)))-6)</f>
        <v>Capital One</v>
      </c>
      <c r="P416" t="str">
        <f>IF(VLOOKUP(D416,location_rename,2,FALSE)=0,D416,VLOOKUP(D416,location_rename,2,FALSE))</f>
        <v>Rotational Field Level Home Plate</v>
      </c>
      <c r="Q416">
        <f>IF($L416=0,0,G416)</f>
        <v>15</v>
      </c>
      <c r="R416">
        <f>IF($L416=0,0,H416)</f>
        <v>74</v>
      </c>
      <c r="S416" s="1">
        <f>R416*L416</f>
        <v>11210.531333333332</v>
      </c>
      <c r="T416" s="1">
        <f>S416*(K416/100)</f>
        <v>2921.1807025986277</v>
      </c>
      <c r="U416" t="str">
        <f t="shared" si="12"/>
        <v>Capital OneRotational Field Level Home Plate</v>
      </c>
      <c r="V416" t="str">
        <f t="shared" si="13"/>
        <v>04-17 Houston Astros @ Washington NationalsCapital OneRotational Field Level Home Plate</v>
      </c>
      <c r="W416" t="str">
        <f>CONCATENATE(M416,O416)</f>
        <v>Regular SeasonCapital One</v>
      </c>
      <c r="X416" t="str">
        <f>CONCATENATE(M416,P416)</f>
        <v>Regular SeasonRotational Field Level Home Plate</v>
      </c>
      <c r="Y416" t="str">
        <f>CONCATENATE(M416,O416,P416)</f>
        <v>Regular SeasonCapital OneRotational Field Level Home Plate</v>
      </c>
    </row>
    <row r="417" spans="1:25" x14ac:dyDescent="0.25">
      <c r="A417" s="3">
        <v>339064</v>
      </c>
      <c r="B417" t="s">
        <v>180</v>
      </c>
      <c r="C417" t="s">
        <v>67</v>
      </c>
      <c r="D417" t="s">
        <v>2</v>
      </c>
      <c r="E417" t="s">
        <v>1</v>
      </c>
      <c r="F417" s="5">
        <v>41016</v>
      </c>
      <c r="G417">
        <v>13</v>
      </c>
      <c r="H417">
        <v>62</v>
      </c>
      <c r="I417" s="1">
        <v>9392.3799999999992</v>
      </c>
      <c r="J417" s="1">
        <v>2492.77</v>
      </c>
      <c r="K417">
        <v>26.540344406848899</v>
      </c>
      <c r="L417" s="4">
        <f>VLOOKUP(N417,rates,VLOOKUP(CONCATENATE('[1]Exposure Report'!$B$11,'[1]Exposure Report'!$B$13),rate_lookup_table,4,FALSE),FALSE)</f>
        <v>151.49366666666666</v>
      </c>
      <c r="M417" t="s">
        <v>0</v>
      </c>
      <c r="N417" t="str">
        <f>IF(VLOOKUP(B417,title_rename,2,FALSE)=0,B417,VLOOKUP(B417,title_rename,2,FALSE))</f>
        <v>04-17 Houston Astros @ Washington Nationals</v>
      </c>
      <c r="O417" s="3" t="str">
        <f>LEFT(IF(VLOOKUP(C417,brand_rename,2,FALSE)=0,C417,VLOOKUP(C417,brand_rename,2,FALSE)),LEN(IF(VLOOKUP(C417,brand_rename,2,FALSE)=0,C417,VLOOKUP(C417,brand_rename,2,FALSE)))-6)</f>
        <v>Cholula Hot Sauce</v>
      </c>
      <c r="P417" t="str">
        <f>IF(VLOOKUP(D417,location_rename,2,FALSE)=0,D417,VLOOKUP(D417,location_rename,2,FALSE))</f>
        <v>Rotational Field Level Home Plate</v>
      </c>
      <c r="Q417">
        <f>IF($L417=0,0,G417)</f>
        <v>13</v>
      </c>
      <c r="R417">
        <f>IF($L417=0,0,H417)</f>
        <v>62</v>
      </c>
      <c r="S417" s="1">
        <f>R417*L417</f>
        <v>9392.6073333333334</v>
      </c>
      <c r="T417" s="1">
        <f>S417*(K417/100)</f>
        <v>2492.8303350496126</v>
      </c>
      <c r="U417" t="str">
        <f t="shared" si="12"/>
        <v>Cholula Hot SauceRotational Field Level Home Plate</v>
      </c>
      <c r="V417" t="str">
        <f t="shared" si="13"/>
        <v>04-17 Houston Astros @ Washington NationalsCholula Hot SauceRotational Field Level Home Plate</v>
      </c>
      <c r="W417" t="str">
        <f>CONCATENATE(M417,O417)</f>
        <v>Regular SeasonCholula Hot Sauce</v>
      </c>
      <c r="X417" t="str">
        <f>CONCATENATE(M417,P417)</f>
        <v>Regular SeasonRotational Field Level Home Plate</v>
      </c>
      <c r="Y417" t="str">
        <f>CONCATENATE(M417,O417,P417)</f>
        <v>Regular SeasonCholula Hot SauceRotational Field Level Home Plate</v>
      </c>
    </row>
    <row r="418" spans="1:25" x14ac:dyDescent="0.25">
      <c r="A418" s="3">
        <v>339064</v>
      </c>
      <c r="B418" t="s">
        <v>180</v>
      </c>
      <c r="C418" t="s">
        <v>65</v>
      </c>
      <c r="D418" t="s">
        <v>19</v>
      </c>
      <c r="E418" t="s">
        <v>1</v>
      </c>
      <c r="F418" s="5">
        <v>41016</v>
      </c>
      <c r="G418">
        <v>2</v>
      </c>
      <c r="H418">
        <v>14</v>
      </c>
      <c r="I418" s="1">
        <v>2120.86</v>
      </c>
      <c r="J418" s="1">
        <v>310.98</v>
      </c>
      <c r="K418">
        <v>14.6629197589657</v>
      </c>
      <c r="L418" s="4">
        <f>VLOOKUP(N418,rates,VLOOKUP(CONCATENATE('[1]Exposure Report'!$B$11,'[1]Exposure Report'!$B$13),rate_lookup_table,4,FALSE),FALSE)</f>
        <v>151.49366666666666</v>
      </c>
      <c r="M418" t="s">
        <v>0</v>
      </c>
      <c r="N418" t="str">
        <f>IF(VLOOKUP(B418,title_rename,2,FALSE)=0,B418,VLOOKUP(B418,title_rename,2,FALSE))</f>
        <v>04-17 Houston Astros @ Washington Nationals</v>
      </c>
      <c r="O418" s="3" t="str">
        <f>LEFT(IF(VLOOKUP(C418,brand_rename,2,FALSE)=0,C418,VLOOKUP(C418,brand_rename,2,FALSE)),LEN(IF(VLOOKUP(C418,brand_rename,2,FALSE)=0,C418,VLOOKUP(C418,brand_rename,2,FALSE)))-6)</f>
        <v>Coca-Cola</v>
      </c>
      <c r="P418" t="str">
        <f>IF(VLOOKUP(D418,location_rename,2,FALSE)=0,D418,VLOOKUP(D418,location_rename,2,FALSE))</f>
        <v>LED Outfield Wall</v>
      </c>
      <c r="Q418">
        <f>IF($L418=0,0,G418)</f>
        <v>2</v>
      </c>
      <c r="R418">
        <f>IF($L418=0,0,H418)</f>
        <v>14</v>
      </c>
      <c r="S418" s="1">
        <f>R418*L418</f>
        <v>2120.911333333333</v>
      </c>
      <c r="T418" s="1">
        <f>S418*(K418/100)</f>
        <v>310.98752696547621</v>
      </c>
      <c r="U418" t="str">
        <f t="shared" si="12"/>
        <v>Coca-ColaLED Outfield Wall</v>
      </c>
      <c r="V418" t="str">
        <f t="shared" si="13"/>
        <v>04-17 Houston Astros @ Washington NationalsCoca-ColaLED Outfield Wall</v>
      </c>
      <c r="W418" t="str">
        <f>CONCATENATE(M418,O418)</f>
        <v>Regular SeasonCoca-Cola</v>
      </c>
      <c r="X418" t="str">
        <f>CONCATENATE(M418,P418)</f>
        <v>Regular SeasonLED Outfield Wall</v>
      </c>
      <c r="Y418" t="str">
        <f>CONCATENATE(M418,O418,P418)</f>
        <v>Regular SeasonCoca-ColaLED Outfield Wall</v>
      </c>
    </row>
    <row r="419" spans="1:25" x14ac:dyDescent="0.25">
      <c r="A419" s="3">
        <v>339064</v>
      </c>
      <c r="B419" t="s">
        <v>180</v>
      </c>
      <c r="C419" t="s">
        <v>65</v>
      </c>
      <c r="D419" t="s">
        <v>17</v>
      </c>
      <c r="E419" t="s">
        <v>1</v>
      </c>
      <c r="F419" s="5">
        <v>41016</v>
      </c>
      <c r="G419">
        <v>2</v>
      </c>
      <c r="H419">
        <v>10</v>
      </c>
      <c r="I419" s="1">
        <v>1514.9</v>
      </c>
      <c r="J419" s="1">
        <v>275.39</v>
      </c>
      <c r="K419">
        <v>18.178757673773799</v>
      </c>
      <c r="L419" s="4">
        <f>VLOOKUP(N419,rates,VLOOKUP(CONCATENATE('[1]Exposure Report'!$B$11,'[1]Exposure Report'!$B$13),rate_lookup_table,4,FALSE),FALSE)</f>
        <v>151.49366666666666</v>
      </c>
      <c r="M419" t="s">
        <v>0</v>
      </c>
      <c r="N419" t="str">
        <f>IF(VLOOKUP(B419,title_rename,2,FALSE)=0,B419,VLOOKUP(B419,title_rename,2,FALSE))</f>
        <v>04-17 Houston Astros @ Washington Nationals</v>
      </c>
      <c r="O419" s="3" t="str">
        <f>LEFT(IF(VLOOKUP(C419,brand_rename,2,FALSE)=0,C419,VLOOKUP(C419,brand_rename,2,FALSE)),LEN(IF(VLOOKUP(C419,brand_rename,2,FALSE)=0,C419,VLOOKUP(C419,brand_rename,2,FALSE)))-6)</f>
        <v>Coca-Cola</v>
      </c>
      <c r="P419" t="str">
        <f>IF(VLOOKUP(D419,location_rename,2,FALSE)=0,D419,VLOOKUP(D419,location_rename,2,FALSE))</f>
        <v>LED Upper Tiered</v>
      </c>
      <c r="Q419">
        <f>IF($L419=0,0,G419)</f>
        <v>2</v>
      </c>
      <c r="R419">
        <f>IF($L419=0,0,H419)</f>
        <v>10</v>
      </c>
      <c r="S419" s="1">
        <f>R419*L419</f>
        <v>1514.9366666666665</v>
      </c>
      <c r="T419" s="1">
        <f>S419*(K419/100)</f>
        <v>275.39666554447962</v>
      </c>
      <c r="U419" t="str">
        <f t="shared" si="12"/>
        <v>Coca-ColaLED Upper Tiered</v>
      </c>
      <c r="V419" t="str">
        <f t="shared" si="13"/>
        <v>04-17 Houston Astros @ Washington NationalsCoca-ColaLED Upper Tiered</v>
      </c>
      <c r="W419" t="str">
        <f>CONCATENATE(M419,O419)</f>
        <v>Regular SeasonCoca-Cola</v>
      </c>
      <c r="X419" t="str">
        <f>CONCATENATE(M419,P419)</f>
        <v>Regular SeasonLED Upper Tiered</v>
      </c>
      <c r="Y419" t="str">
        <f>CONCATENATE(M419,O419,P419)</f>
        <v>Regular SeasonCoca-ColaLED Upper Tiered</v>
      </c>
    </row>
    <row r="420" spans="1:25" x14ac:dyDescent="0.25">
      <c r="A420" s="3">
        <v>339064</v>
      </c>
      <c r="B420" t="s">
        <v>180</v>
      </c>
      <c r="C420" t="s">
        <v>65</v>
      </c>
      <c r="D420" t="s">
        <v>9</v>
      </c>
      <c r="E420" t="s">
        <v>1</v>
      </c>
      <c r="F420" s="5">
        <v>41016</v>
      </c>
      <c r="G420">
        <v>13</v>
      </c>
      <c r="H420">
        <v>92</v>
      </c>
      <c r="I420" s="1">
        <v>13937.08</v>
      </c>
      <c r="J420" s="1">
        <v>1564.98</v>
      </c>
      <c r="K420">
        <v>11.2288944312581</v>
      </c>
      <c r="L420" s="4">
        <f>VLOOKUP(N420,rates,VLOOKUP(CONCATENATE('[1]Exposure Report'!$B$11,'[1]Exposure Report'!$B$13),rate_lookup_table,4,FALSE),FALSE)</f>
        <v>151.49366666666666</v>
      </c>
      <c r="M420" t="s">
        <v>0</v>
      </c>
      <c r="N420" t="str">
        <f>IF(VLOOKUP(B420,title_rename,2,FALSE)=0,B420,VLOOKUP(B420,title_rename,2,FALSE))</f>
        <v>04-17 Houston Astros @ Washington Nationals</v>
      </c>
      <c r="O420" s="3" t="str">
        <f>LEFT(IF(VLOOKUP(C420,brand_rename,2,FALSE)=0,C420,VLOOKUP(C420,brand_rename,2,FALSE)),LEN(IF(VLOOKUP(C420,brand_rename,2,FALSE)=0,C420,VLOOKUP(C420,brand_rename,2,FALSE)))-6)</f>
        <v>Coca-Cola</v>
      </c>
      <c r="P420" t="str">
        <f>IF(VLOOKUP(D420,location_rename,2,FALSE)=0,D420,VLOOKUP(D420,location_rename,2,FALSE))</f>
        <v>Static Upper Billboard</v>
      </c>
      <c r="Q420">
        <f>IF($L420=0,0,G420)</f>
        <v>13</v>
      </c>
      <c r="R420">
        <f>IF($L420=0,0,H420)</f>
        <v>92</v>
      </c>
      <c r="S420" s="1">
        <f>R420*L420</f>
        <v>13937.417333333333</v>
      </c>
      <c r="T420" s="1">
        <f>S420*(K420/100)</f>
        <v>1565.0178788038679</v>
      </c>
      <c r="U420" t="str">
        <f t="shared" si="12"/>
        <v>Coca-ColaStatic Upper Billboard</v>
      </c>
      <c r="V420" t="str">
        <f t="shared" si="13"/>
        <v>04-17 Houston Astros @ Washington NationalsCoca-ColaStatic Upper Billboard</v>
      </c>
      <c r="W420" t="str">
        <f>CONCATENATE(M420,O420)</f>
        <v>Regular SeasonCoca-Cola</v>
      </c>
      <c r="X420" t="str">
        <f>CONCATENATE(M420,P420)</f>
        <v>Regular SeasonStatic Upper Billboard</v>
      </c>
      <c r="Y420" t="str">
        <f>CONCATENATE(M420,O420,P420)</f>
        <v>Regular SeasonCoca-ColaStatic Upper Billboard</v>
      </c>
    </row>
    <row r="421" spans="1:25" x14ac:dyDescent="0.25">
      <c r="A421" s="3">
        <v>339064</v>
      </c>
      <c r="B421" t="s">
        <v>180</v>
      </c>
      <c r="C421" t="s">
        <v>61</v>
      </c>
      <c r="D421" t="s">
        <v>2</v>
      </c>
      <c r="E421" t="s">
        <v>1</v>
      </c>
      <c r="F421" s="5">
        <v>41016</v>
      </c>
      <c r="G421">
        <v>12</v>
      </c>
      <c r="H421">
        <v>57</v>
      </c>
      <c r="I421" s="1">
        <v>8634.93</v>
      </c>
      <c r="J421" s="1">
        <v>2270.71</v>
      </c>
      <c r="K421">
        <v>26.296796847224002</v>
      </c>
      <c r="L421" s="4">
        <f>VLOOKUP(N421,rates,VLOOKUP(CONCATENATE('[1]Exposure Report'!$B$11,'[1]Exposure Report'!$B$13),rate_lookup_table,4,FALSE),FALSE)</f>
        <v>151.49366666666666</v>
      </c>
      <c r="M421" t="s">
        <v>0</v>
      </c>
      <c r="N421" t="str">
        <f>IF(VLOOKUP(B421,title_rename,2,FALSE)=0,B421,VLOOKUP(B421,title_rename,2,FALSE))</f>
        <v>04-17 Houston Astros @ Washington Nationals</v>
      </c>
      <c r="O421" s="3" t="str">
        <f>LEFT(IF(VLOOKUP(C421,brand_rename,2,FALSE)=0,C421,VLOOKUP(C421,brand_rename,2,FALSE)),LEN(IF(VLOOKUP(C421,brand_rename,2,FALSE)=0,C421,VLOOKUP(C421,brand_rename,2,FALSE)))-6)</f>
        <v>Exxonmobil</v>
      </c>
      <c r="P421" t="str">
        <f>IF(VLOOKUP(D421,location_rename,2,FALSE)=0,D421,VLOOKUP(D421,location_rename,2,FALSE))</f>
        <v>Rotational Field Level Home Plate</v>
      </c>
      <c r="Q421">
        <f>IF($L421=0,0,G421)</f>
        <v>12</v>
      </c>
      <c r="R421">
        <f>IF($L421=0,0,H421)</f>
        <v>57</v>
      </c>
      <c r="S421" s="1">
        <f>R421*L421</f>
        <v>8635.1389999999992</v>
      </c>
      <c r="T421" s="1">
        <f>S421*(K421/100)</f>
        <v>2270.7649603054101</v>
      </c>
      <c r="U421" t="str">
        <f t="shared" si="12"/>
        <v>ExxonmobilRotational Field Level Home Plate</v>
      </c>
      <c r="V421" t="str">
        <f t="shared" si="13"/>
        <v>04-17 Houston Astros @ Washington NationalsExxonmobilRotational Field Level Home Plate</v>
      </c>
      <c r="W421" t="str">
        <f>CONCATENATE(M421,O421)</f>
        <v>Regular SeasonExxonmobil</v>
      </c>
      <c r="X421" t="str">
        <f>CONCATENATE(M421,P421)</f>
        <v>Regular SeasonRotational Field Level Home Plate</v>
      </c>
      <c r="Y421" t="str">
        <f>CONCATENATE(M421,O421,P421)</f>
        <v>Regular SeasonExxonmobilRotational Field Level Home Plate</v>
      </c>
    </row>
    <row r="422" spans="1:25" x14ac:dyDescent="0.25">
      <c r="A422" s="3">
        <v>339064</v>
      </c>
      <c r="B422" t="s">
        <v>180</v>
      </c>
      <c r="C422" t="s">
        <v>61</v>
      </c>
      <c r="D422" t="s">
        <v>11</v>
      </c>
      <c r="E422" t="s">
        <v>1</v>
      </c>
      <c r="F422" s="5">
        <v>41016</v>
      </c>
      <c r="G422">
        <v>3</v>
      </c>
      <c r="H422">
        <v>4</v>
      </c>
      <c r="I422" s="1">
        <v>605.96</v>
      </c>
      <c r="J422" s="1">
        <v>109.16</v>
      </c>
      <c r="K422">
        <v>18.0143903888045</v>
      </c>
      <c r="L422" s="4">
        <f>VLOOKUP(N422,rates,VLOOKUP(CONCATENATE('[1]Exposure Report'!$B$11,'[1]Exposure Report'!$B$13),rate_lookup_table,4,FALSE),FALSE)</f>
        <v>151.49366666666666</v>
      </c>
      <c r="M422" t="s">
        <v>0</v>
      </c>
      <c r="N422" t="str">
        <f>IF(VLOOKUP(B422,title_rename,2,FALSE)=0,B422,VLOOKUP(B422,title_rename,2,FALSE))</f>
        <v>04-17 Houston Astros @ Washington Nationals</v>
      </c>
      <c r="O422" s="3" t="str">
        <f>LEFT(IF(VLOOKUP(C422,brand_rename,2,FALSE)=0,C422,VLOOKUP(C422,brand_rename,2,FALSE)),LEN(IF(VLOOKUP(C422,brand_rename,2,FALSE)=0,C422,VLOOKUP(C422,brand_rename,2,FALSE)))-6)</f>
        <v>Exxonmobil</v>
      </c>
      <c r="P422" t="str">
        <f>IF(VLOOKUP(D422,location_rename,2,FALSE)=0,D422,VLOOKUP(D422,location_rename,2,FALSE))</f>
        <v>Static Outfield Wall</v>
      </c>
      <c r="Q422">
        <f>IF($L422=0,0,G422)</f>
        <v>3</v>
      </c>
      <c r="R422">
        <f>IF($L422=0,0,H422)</f>
        <v>4</v>
      </c>
      <c r="S422" s="1">
        <f>R422*L422</f>
        <v>605.97466666666662</v>
      </c>
      <c r="T422" s="1">
        <f>S422*(K422/100)</f>
        <v>109.1626421105901</v>
      </c>
      <c r="U422" t="str">
        <f t="shared" si="12"/>
        <v>ExxonmobilStatic Outfield Wall</v>
      </c>
      <c r="V422" t="str">
        <f t="shared" si="13"/>
        <v>04-17 Houston Astros @ Washington NationalsExxonmobilStatic Outfield Wall</v>
      </c>
      <c r="W422" t="str">
        <f>CONCATENATE(M422,O422)</f>
        <v>Regular SeasonExxonmobil</v>
      </c>
      <c r="X422" t="str">
        <f>CONCATENATE(M422,P422)</f>
        <v>Regular SeasonStatic Outfield Wall</v>
      </c>
      <c r="Y422" t="str">
        <f>CONCATENATE(M422,O422,P422)</f>
        <v>Regular SeasonExxonmobilStatic Outfield Wall</v>
      </c>
    </row>
    <row r="423" spans="1:25" x14ac:dyDescent="0.25">
      <c r="A423" s="3">
        <v>339064</v>
      </c>
      <c r="B423" t="s">
        <v>180</v>
      </c>
      <c r="C423" t="s">
        <v>60</v>
      </c>
      <c r="D423" t="s">
        <v>34</v>
      </c>
      <c r="E423" t="s">
        <v>1</v>
      </c>
      <c r="F423" s="5">
        <v>41016</v>
      </c>
      <c r="G423">
        <v>4</v>
      </c>
      <c r="H423">
        <v>18</v>
      </c>
      <c r="I423" s="1">
        <v>2726.82</v>
      </c>
      <c r="J423" s="1">
        <v>589.46</v>
      </c>
      <c r="K423">
        <v>21.617121775548</v>
      </c>
      <c r="L423" s="4">
        <f>VLOOKUP(N423,rates,VLOOKUP(CONCATENATE('[1]Exposure Report'!$B$11,'[1]Exposure Report'!$B$13),rate_lookup_table,4,FALSE),FALSE)</f>
        <v>151.49366666666666</v>
      </c>
      <c r="M423" t="s">
        <v>0</v>
      </c>
      <c r="N423" t="str">
        <f>IF(VLOOKUP(B423,title_rename,2,FALSE)=0,B423,VLOOKUP(B423,title_rename,2,FALSE))</f>
        <v>04-17 Houston Astros @ Washington Nationals</v>
      </c>
      <c r="O423" s="3" t="str">
        <f>LEFT(IF(VLOOKUP(C423,brand_rename,2,FALSE)=0,C423,VLOOKUP(C423,brand_rename,2,FALSE)),LEN(IF(VLOOKUP(C423,brand_rename,2,FALSE)=0,C423,VLOOKUP(C423,brand_rename,2,FALSE)))-6)</f>
        <v>Frito-Lay</v>
      </c>
      <c r="P423" t="str">
        <f>IF(VLOOKUP(D423,location_rename,2,FALSE)=0,D423,VLOOKUP(D423,location_rename,2,FALSE))</f>
        <v>General Merchandise</v>
      </c>
      <c r="Q423">
        <f>IF($L423=0,0,G423)</f>
        <v>4</v>
      </c>
      <c r="R423">
        <f>IF($L423=0,0,H423)</f>
        <v>18</v>
      </c>
      <c r="S423" s="1">
        <f>R423*L423</f>
        <v>2726.886</v>
      </c>
      <c r="T423" s="1">
        <f>S423*(K423/100)</f>
        <v>589.47426730036989</v>
      </c>
      <c r="U423" t="str">
        <f t="shared" si="12"/>
        <v>Frito-LayGeneral Merchandise</v>
      </c>
      <c r="V423" t="str">
        <f t="shared" si="13"/>
        <v>04-17 Houston Astros @ Washington NationalsFrito-LayGeneral Merchandise</v>
      </c>
      <c r="W423" t="str">
        <f>CONCATENATE(M423,O423)</f>
        <v>Regular SeasonFrito-Lay</v>
      </c>
      <c r="X423" t="str">
        <f>CONCATENATE(M423,P423)</f>
        <v>Regular SeasonGeneral Merchandise</v>
      </c>
      <c r="Y423" t="str">
        <f>CONCATENATE(M423,O423,P423)</f>
        <v>Regular SeasonFrito-LayGeneral Merchandise</v>
      </c>
    </row>
    <row r="424" spans="1:25" x14ac:dyDescent="0.25">
      <c r="A424" s="3">
        <v>339064</v>
      </c>
      <c r="B424" t="s">
        <v>180</v>
      </c>
      <c r="C424" t="s">
        <v>55</v>
      </c>
      <c r="D424" t="s">
        <v>59</v>
      </c>
      <c r="E424" t="s">
        <v>1</v>
      </c>
      <c r="F424" s="5">
        <v>41016</v>
      </c>
      <c r="G424">
        <v>1</v>
      </c>
      <c r="H424">
        <v>2</v>
      </c>
      <c r="I424" s="1">
        <v>302.98</v>
      </c>
      <c r="J424" s="1">
        <v>80.53</v>
      </c>
      <c r="K424">
        <v>26.579312165819498</v>
      </c>
      <c r="L424" s="4">
        <f>VLOOKUP(N424,rates,VLOOKUP(CONCATENATE('[1]Exposure Report'!$B$11,'[1]Exposure Report'!$B$13),rate_lookup_table,4,FALSE),FALSE)</f>
        <v>151.49366666666666</v>
      </c>
      <c r="M424" t="s">
        <v>0</v>
      </c>
      <c r="N424" t="str">
        <f>IF(VLOOKUP(B424,title_rename,2,FALSE)=0,B424,VLOOKUP(B424,title_rename,2,FALSE))</f>
        <v>04-17 Houston Astros @ Washington Nationals</v>
      </c>
      <c r="O424" s="3" t="str">
        <f>LEFT(IF(VLOOKUP(C424,brand_rename,2,FALSE)=0,C424,VLOOKUP(C424,brand_rename,2,FALSE)),LEN(IF(VLOOKUP(C424,brand_rename,2,FALSE)=0,C424,VLOOKUP(C424,brand_rename,2,FALSE)))-6)</f>
        <v>Gatorade</v>
      </c>
      <c r="P424" t="str">
        <f>IF(VLOOKUP(D424,location_rename,2,FALSE)=0,D424,VLOOKUP(D424,location_rename,2,FALSE))</f>
        <v>Active Cup</v>
      </c>
      <c r="Q424">
        <f>IF($L424=0,0,G424)</f>
        <v>1</v>
      </c>
      <c r="R424">
        <f>IF($L424=0,0,H424)</f>
        <v>2</v>
      </c>
      <c r="S424" s="1">
        <f>R424*L424</f>
        <v>302.98733333333331</v>
      </c>
      <c r="T424" s="1">
        <f>S424*(K424/100)</f>
        <v>80.531949149558727</v>
      </c>
      <c r="U424" t="str">
        <f t="shared" si="12"/>
        <v>GatoradeActive Cup</v>
      </c>
      <c r="V424" t="str">
        <f t="shared" si="13"/>
        <v>04-17 Houston Astros @ Washington NationalsGatoradeActive Cup</v>
      </c>
      <c r="W424" t="str">
        <f>CONCATENATE(M424,O424)</f>
        <v>Regular SeasonGatorade</v>
      </c>
      <c r="X424" t="str">
        <f>CONCATENATE(M424,P424)</f>
        <v>Regular SeasonActive Cup</v>
      </c>
      <c r="Y424" t="str">
        <f>CONCATENATE(M424,O424,P424)</f>
        <v>Regular SeasonGatoradeActive Cup</v>
      </c>
    </row>
    <row r="425" spans="1:25" x14ac:dyDescent="0.25">
      <c r="A425" s="3">
        <v>339064</v>
      </c>
      <c r="B425" t="s">
        <v>180</v>
      </c>
      <c r="C425" t="s">
        <v>55</v>
      </c>
      <c r="D425" t="s">
        <v>59</v>
      </c>
      <c r="E425" t="s">
        <v>1</v>
      </c>
      <c r="F425" s="5">
        <v>41016</v>
      </c>
      <c r="G425">
        <v>2</v>
      </c>
      <c r="H425">
        <v>2</v>
      </c>
      <c r="I425" s="1">
        <v>302.98</v>
      </c>
      <c r="J425" s="1">
        <v>71.790000000000006</v>
      </c>
      <c r="K425">
        <v>23.694633309129301</v>
      </c>
      <c r="L425" s="4">
        <f>VLOOKUP(N425,rates,VLOOKUP(CONCATENATE('[1]Exposure Report'!$B$11,'[1]Exposure Report'!$B$13),rate_lookup_table,4,FALSE),FALSE)</f>
        <v>151.49366666666666</v>
      </c>
      <c r="M425" t="s">
        <v>0</v>
      </c>
      <c r="N425" t="str">
        <f>IF(VLOOKUP(B425,title_rename,2,FALSE)=0,B425,VLOOKUP(B425,title_rename,2,FALSE))</f>
        <v>04-17 Houston Astros @ Washington Nationals</v>
      </c>
      <c r="O425" s="3" t="str">
        <f>LEFT(IF(VLOOKUP(C425,brand_rename,2,FALSE)=0,C425,VLOOKUP(C425,brand_rename,2,FALSE)),LEN(IF(VLOOKUP(C425,brand_rename,2,FALSE)=0,C425,VLOOKUP(C425,brand_rename,2,FALSE)))-6)</f>
        <v>Gatorade</v>
      </c>
      <c r="P425" t="str">
        <f>IF(VLOOKUP(D425,location_rename,2,FALSE)=0,D425,VLOOKUP(D425,location_rename,2,FALSE))</f>
        <v>Active Cup</v>
      </c>
      <c r="Q425">
        <f>IF($L425=0,0,G425)</f>
        <v>2</v>
      </c>
      <c r="R425">
        <f>IF($L425=0,0,H425)</f>
        <v>2</v>
      </c>
      <c r="S425" s="1">
        <f>R425*L425</f>
        <v>302.98733333333331</v>
      </c>
      <c r="T425" s="1">
        <f>S425*(K425/100)</f>
        <v>71.791737606442624</v>
      </c>
      <c r="U425" t="str">
        <f t="shared" si="12"/>
        <v>GatoradeActive Cup</v>
      </c>
      <c r="V425" t="str">
        <f t="shared" si="13"/>
        <v>04-17 Houston Astros @ Washington NationalsGatoradeActive Cup</v>
      </c>
      <c r="W425" t="str">
        <f>CONCATENATE(M425,O425)</f>
        <v>Regular SeasonGatorade</v>
      </c>
      <c r="X425" t="str">
        <f>CONCATENATE(M425,P425)</f>
        <v>Regular SeasonActive Cup</v>
      </c>
      <c r="Y425" t="str">
        <f>CONCATENATE(M425,O425,P425)</f>
        <v>Regular SeasonGatoradeActive Cup</v>
      </c>
    </row>
    <row r="426" spans="1:25" x14ac:dyDescent="0.25">
      <c r="A426" s="3">
        <v>339064</v>
      </c>
      <c r="B426" t="s">
        <v>180</v>
      </c>
      <c r="C426" t="s">
        <v>55</v>
      </c>
      <c r="D426" t="s">
        <v>58</v>
      </c>
      <c r="E426" t="s">
        <v>1</v>
      </c>
      <c r="F426" s="5">
        <v>41016</v>
      </c>
      <c r="G426">
        <v>12</v>
      </c>
      <c r="H426">
        <v>39</v>
      </c>
      <c r="I426" s="1">
        <v>5908.11</v>
      </c>
      <c r="J426" s="1">
        <v>1390.53</v>
      </c>
      <c r="K426">
        <v>23.535953122064399</v>
      </c>
      <c r="L426" s="4">
        <f>VLOOKUP(N426,rates,VLOOKUP(CONCATENATE('[1]Exposure Report'!$B$11,'[1]Exposure Report'!$B$13),rate_lookup_table,4,FALSE),FALSE)</f>
        <v>151.49366666666666</v>
      </c>
      <c r="M426" t="s">
        <v>0</v>
      </c>
      <c r="N426" t="str">
        <f>IF(VLOOKUP(B426,title_rename,2,FALSE)=0,B426,VLOOKUP(B426,title_rename,2,FALSE))</f>
        <v>04-17 Houston Astros @ Washington Nationals</v>
      </c>
      <c r="O426" s="3" t="str">
        <f>LEFT(IF(VLOOKUP(C426,brand_rename,2,FALSE)=0,C426,VLOOKUP(C426,brand_rename,2,FALSE)),LEN(IF(VLOOKUP(C426,brand_rename,2,FALSE)=0,C426,VLOOKUP(C426,brand_rename,2,FALSE)))-6)</f>
        <v>Gatorade</v>
      </c>
      <c r="P426" t="str">
        <f>IF(VLOOKUP(D426,location_rename,2,FALSE)=0,D426,VLOOKUP(D426,location_rename,2,FALSE))</f>
        <v>Cooler Partial Branded</v>
      </c>
      <c r="Q426">
        <f>IF($L426=0,0,G426)</f>
        <v>12</v>
      </c>
      <c r="R426">
        <f>IF($L426=0,0,H426)</f>
        <v>39</v>
      </c>
      <c r="S426" s="1">
        <f>R426*L426</f>
        <v>5908.2529999999997</v>
      </c>
      <c r="T426" s="1">
        <f>S426*(K426/100)</f>
        <v>1390.5636564129634</v>
      </c>
      <c r="U426" t="str">
        <f t="shared" si="12"/>
        <v>GatoradeCooler Partial Branded</v>
      </c>
      <c r="V426" t="str">
        <f t="shared" si="13"/>
        <v>04-17 Houston Astros @ Washington NationalsGatoradeCooler Partial Branded</v>
      </c>
      <c r="W426" t="str">
        <f>CONCATENATE(M426,O426)</f>
        <v>Regular SeasonGatorade</v>
      </c>
      <c r="X426" t="str">
        <f>CONCATENATE(M426,P426)</f>
        <v>Regular SeasonCooler Partial Branded</v>
      </c>
      <c r="Y426" t="str">
        <f>CONCATENATE(M426,O426,P426)</f>
        <v>Regular SeasonGatoradeCooler Partial Branded</v>
      </c>
    </row>
    <row r="427" spans="1:25" x14ac:dyDescent="0.25">
      <c r="A427" s="3">
        <v>339064</v>
      </c>
      <c r="B427" t="s">
        <v>180</v>
      </c>
      <c r="C427" t="s">
        <v>55</v>
      </c>
      <c r="D427" t="s">
        <v>34</v>
      </c>
      <c r="E427" t="s">
        <v>1</v>
      </c>
      <c r="F427" s="5">
        <v>41016</v>
      </c>
      <c r="G427">
        <v>3</v>
      </c>
      <c r="H427">
        <v>15</v>
      </c>
      <c r="I427" s="1">
        <v>2272.35</v>
      </c>
      <c r="J427" s="1">
        <v>320.27</v>
      </c>
      <c r="K427">
        <v>14.094219640460301</v>
      </c>
      <c r="L427" s="4">
        <f>VLOOKUP(N427,rates,VLOOKUP(CONCATENATE('[1]Exposure Report'!$B$11,'[1]Exposure Report'!$B$13),rate_lookup_table,4,FALSE),FALSE)</f>
        <v>151.49366666666666</v>
      </c>
      <c r="M427" t="s">
        <v>0</v>
      </c>
      <c r="N427" t="str">
        <f>IF(VLOOKUP(B427,title_rename,2,FALSE)=0,B427,VLOOKUP(B427,title_rename,2,FALSE))</f>
        <v>04-17 Houston Astros @ Washington Nationals</v>
      </c>
      <c r="O427" s="3" t="str">
        <f>LEFT(IF(VLOOKUP(C427,brand_rename,2,FALSE)=0,C427,VLOOKUP(C427,brand_rename,2,FALSE)),LEN(IF(VLOOKUP(C427,brand_rename,2,FALSE)=0,C427,VLOOKUP(C427,brand_rename,2,FALSE)))-6)</f>
        <v>Gatorade</v>
      </c>
      <c r="P427" t="str">
        <f>IF(VLOOKUP(D427,location_rename,2,FALSE)=0,D427,VLOOKUP(D427,location_rename,2,FALSE))</f>
        <v>General Merchandise</v>
      </c>
      <c r="Q427">
        <f>IF($L427=0,0,G427)</f>
        <v>3</v>
      </c>
      <c r="R427">
        <f>IF($L427=0,0,H427)</f>
        <v>15</v>
      </c>
      <c r="S427" s="1">
        <f>R427*L427</f>
        <v>2272.4049999999997</v>
      </c>
      <c r="T427" s="1">
        <f>S427*(K427/100)</f>
        <v>320.27775182080188</v>
      </c>
      <c r="U427" t="str">
        <f t="shared" si="12"/>
        <v>GatoradeGeneral Merchandise</v>
      </c>
      <c r="V427" t="str">
        <f t="shared" si="13"/>
        <v>04-17 Houston Astros @ Washington NationalsGatoradeGeneral Merchandise</v>
      </c>
      <c r="W427" t="str">
        <f>CONCATENATE(M427,O427)</f>
        <v>Regular SeasonGatorade</v>
      </c>
      <c r="X427" t="str">
        <f>CONCATENATE(M427,P427)</f>
        <v>Regular SeasonGeneral Merchandise</v>
      </c>
      <c r="Y427" t="str">
        <f>CONCATENATE(M427,O427,P427)</f>
        <v>Regular SeasonGatoradeGeneral Merchandise</v>
      </c>
    </row>
    <row r="428" spans="1:25" x14ac:dyDescent="0.25">
      <c r="A428" s="3">
        <v>339064</v>
      </c>
      <c r="B428" t="s">
        <v>180</v>
      </c>
      <c r="C428" t="s">
        <v>55</v>
      </c>
      <c r="D428" t="s">
        <v>102</v>
      </c>
      <c r="E428" t="s">
        <v>1</v>
      </c>
      <c r="F428" s="5">
        <v>41016</v>
      </c>
      <c r="G428">
        <v>2</v>
      </c>
      <c r="H428">
        <v>4</v>
      </c>
      <c r="I428" s="1">
        <v>605.96</v>
      </c>
      <c r="J428" s="1">
        <v>143.63999999999999</v>
      </c>
      <c r="K428">
        <v>23.704534952802099</v>
      </c>
      <c r="L428" s="4">
        <f>VLOOKUP(N428,rates,VLOOKUP(CONCATENATE('[1]Exposure Report'!$B$11,'[1]Exposure Report'!$B$13),rate_lookup_table,4,FALSE),FALSE)</f>
        <v>151.49366666666666</v>
      </c>
      <c r="M428" t="s">
        <v>0</v>
      </c>
      <c r="N428" t="str">
        <f>IF(VLOOKUP(B428,title_rename,2,FALSE)=0,B428,VLOOKUP(B428,title_rename,2,FALSE))</f>
        <v>04-17 Houston Astros @ Washington Nationals</v>
      </c>
      <c r="O428" s="3" t="str">
        <f>LEFT(IF(VLOOKUP(C428,brand_rename,2,FALSE)=0,C428,VLOOKUP(C428,brand_rename,2,FALSE)),LEN(IF(VLOOKUP(C428,brand_rename,2,FALSE)=0,C428,VLOOKUP(C428,brand_rename,2,FALSE)))-6)</f>
        <v>Gatorade</v>
      </c>
      <c r="P428" t="str">
        <f>IF(VLOOKUP(D428,location_rename,2,FALSE)=0,D428,VLOOKUP(D428,location_rename,2,FALSE))</f>
        <v>Ice Chest Full Branded</v>
      </c>
      <c r="Q428">
        <f>IF($L428=0,0,G428)</f>
        <v>2</v>
      </c>
      <c r="R428">
        <f>IF($L428=0,0,H428)</f>
        <v>4</v>
      </c>
      <c r="S428" s="1">
        <f>R428*L428</f>
        <v>605.97466666666662</v>
      </c>
      <c r="T428" s="1">
        <f>S428*(K428/100)</f>
        <v>143.643476665126</v>
      </c>
      <c r="U428" t="str">
        <f t="shared" si="12"/>
        <v>GatoradeIce Chest Full Branded</v>
      </c>
      <c r="V428" t="str">
        <f t="shared" si="13"/>
        <v>04-17 Houston Astros @ Washington NationalsGatoradeIce Chest Full Branded</v>
      </c>
      <c r="W428" t="str">
        <f>CONCATENATE(M428,O428)</f>
        <v>Regular SeasonGatorade</v>
      </c>
      <c r="X428" t="str">
        <f>CONCATENATE(M428,P428)</f>
        <v>Regular SeasonIce Chest Full Branded</v>
      </c>
      <c r="Y428" t="str">
        <f>CONCATENATE(M428,O428,P428)</f>
        <v>Regular SeasonGatoradeIce Chest Full Branded</v>
      </c>
    </row>
    <row r="429" spans="1:25" x14ac:dyDescent="0.25">
      <c r="A429" s="3">
        <v>339064</v>
      </c>
      <c r="B429" t="s">
        <v>180</v>
      </c>
      <c r="C429" t="s">
        <v>55</v>
      </c>
      <c r="D429" t="s">
        <v>57</v>
      </c>
      <c r="E429" t="s">
        <v>1</v>
      </c>
      <c r="F429" s="5">
        <v>41016</v>
      </c>
      <c r="G429">
        <v>9</v>
      </c>
      <c r="H429">
        <v>29</v>
      </c>
      <c r="I429" s="1">
        <v>4393.21</v>
      </c>
      <c r="J429" s="1">
        <v>1458.99</v>
      </c>
      <c r="K429">
        <v>33.210112878737803</v>
      </c>
      <c r="L429" s="4">
        <f>VLOOKUP(N429,rates,VLOOKUP(CONCATENATE('[1]Exposure Report'!$B$11,'[1]Exposure Report'!$B$13),rate_lookup_table,4,FALSE),FALSE)</f>
        <v>151.49366666666666</v>
      </c>
      <c r="M429" t="s">
        <v>0</v>
      </c>
      <c r="N429" t="str">
        <f>IF(VLOOKUP(B429,title_rename,2,FALSE)=0,B429,VLOOKUP(B429,title_rename,2,FALSE))</f>
        <v>04-17 Houston Astros @ Washington Nationals</v>
      </c>
      <c r="O429" s="3" t="str">
        <f>LEFT(IF(VLOOKUP(C429,brand_rename,2,FALSE)=0,C429,VLOOKUP(C429,brand_rename,2,FALSE)),LEN(IF(VLOOKUP(C429,brand_rename,2,FALSE)=0,C429,VLOOKUP(C429,brand_rename,2,FALSE)))-6)</f>
        <v>Gatorade</v>
      </c>
      <c r="P429" t="str">
        <f>IF(VLOOKUP(D429,location_rename,2,FALSE)=0,D429,VLOOKUP(D429,location_rename,2,FALSE))</f>
        <v>Ice Chest Partial Branded</v>
      </c>
      <c r="Q429">
        <f>IF($L429=0,0,G429)</f>
        <v>9</v>
      </c>
      <c r="R429">
        <f>IF($L429=0,0,H429)</f>
        <v>29</v>
      </c>
      <c r="S429" s="1">
        <f>R429*L429</f>
        <v>4393.3163333333332</v>
      </c>
      <c r="T429" s="1">
        <f>S429*(K429/100)</f>
        <v>1459.0253134200248</v>
      </c>
      <c r="U429" t="str">
        <f t="shared" si="12"/>
        <v>GatoradeIce Chest Partial Branded</v>
      </c>
      <c r="V429" t="str">
        <f t="shared" si="13"/>
        <v>04-17 Houston Astros @ Washington NationalsGatoradeIce Chest Partial Branded</v>
      </c>
      <c r="W429" t="str">
        <f>CONCATENATE(M429,O429)</f>
        <v>Regular SeasonGatorade</v>
      </c>
      <c r="X429" t="str">
        <f>CONCATENATE(M429,P429)</f>
        <v>Regular SeasonIce Chest Partial Branded</v>
      </c>
      <c r="Y429" t="str">
        <f>CONCATENATE(M429,O429,P429)</f>
        <v>Regular SeasonGatoradeIce Chest Partial Branded</v>
      </c>
    </row>
    <row r="430" spans="1:25" x14ac:dyDescent="0.25">
      <c r="A430" s="3">
        <v>339064</v>
      </c>
      <c r="B430" t="s">
        <v>180</v>
      </c>
      <c r="C430" t="s">
        <v>55</v>
      </c>
      <c r="D430" t="s">
        <v>56</v>
      </c>
      <c r="E430" t="s">
        <v>1</v>
      </c>
      <c r="F430" s="5">
        <v>41016</v>
      </c>
      <c r="G430">
        <v>5</v>
      </c>
      <c r="H430">
        <v>21</v>
      </c>
      <c r="I430" s="1">
        <v>3181.29</v>
      </c>
      <c r="J430" s="1">
        <v>721.97</v>
      </c>
      <c r="K430">
        <v>22.694252960277101</v>
      </c>
      <c r="L430" s="4">
        <f>VLOOKUP(N430,rates,VLOOKUP(CONCATENATE('[1]Exposure Report'!$B$11,'[1]Exposure Report'!$B$13),rate_lookup_table,4,FALSE),FALSE)</f>
        <v>151.49366666666666</v>
      </c>
      <c r="M430" t="s">
        <v>0</v>
      </c>
      <c r="N430" t="str">
        <f>IF(VLOOKUP(B430,title_rename,2,FALSE)=0,B430,VLOOKUP(B430,title_rename,2,FALSE))</f>
        <v>04-17 Houston Astros @ Washington Nationals</v>
      </c>
      <c r="O430" s="3" t="str">
        <f>LEFT(IF(VLOOKUP(C430,brand_rename,2,FALSE)=0,C430,VLOOKUP(C430,brand_rename,2,FALSE)),LEN(IF(VLOOKUP(C430,brand_rename,2,FALSE)=0,C430,VLOOKUP(C430,brand_rename,2,FALSE)))-6)</f>
        <v>Gatorade</v>
      </c>
      <c r="P430" t="str">
        <f>IF(VLOOKUP(D430,location_rename,2,FALSE)=0,D430,VLOOKUP(D430,location_rename,2,FALSE))</f>
        <v>Passive Cup</v>
      </c>
      <c r="Q430">
        <f>IF($L430=0,0,G430)</f>
        <v>5</v>
      </c>
      <c r="R430">
        <f>IF($L430=0,0,H430)</f>
        <v>21</v>
      </c>
      <c r="S430" s="1">
        <f>R430*L430</f>
        <v>3181.3669999999997</v>
      </c>
      <c r="T430" s="1">
        <f>S430*(K430/100)</f>
        <v>721.98747457477873</v>
      </c>
      <c r="U430" t="str">
        <f t="shared" si="12"/>
        <v>GatoradePassive Cup</v>
      </c>
      <c r="V430" t="str">
        <f t="shared" si="13"/>
        <v>04-17 Houston Astros @ Washington NationalsGatoradePassive Cup</v>
      </c>
      <c r="W430" t="str">
        <f>CONCATENATE(M430,O430)</f>
        <v>Regular SeasonGatorade</v>
      </c>
      <c r="X430" t="str">
        <f>CONCATENATE(M430,P430)</f>
        <v>Regular SeasonPassive Cup</v>
      </c>
      <c r="Y430" t="str">
        <f>CONCATENATE(M430,O430,P430)</f>
        <v>Regular SeasonGatoradePassive Cup</v>
      </c>
    </row>
    <row r="431" spans="1:25" x14ac:dyDescent="0.25">
      <c r="A431" s="3">
        <v>339064</v>
      </c>
      <c r="B431" t="s">
        <v>180</v>
      </c>
      <c r="C431" t="s">
        <v>55</v>
      </c>
      <c r="D431" t="s">
        <v>161</v>
      </c>
      <c r="E431" t="s">
        <v>1</v>
      </c>
      <c r="F431" s="5">
        <v>41016</v>
      </c>
      <c r="G431">
        <v>1</v>
      </c>
      <c r="H431">
        <v>2</v>
      </c>
      <c r="I431" s="1">
        <v>302.98</v>
      </c>
      <c r="J431" s="1">
        <v>71.5</v>
      </c>
      <c r="K431">
        <v>23.598917420291698</v>
      </c>
      <c r="L431" s="4">
        <f>VLOOKUP(N431,rates,VLOOKUP(CONCATENATE('[1]Exposure Report'!$B$11,'[1]Exposure Report'!$B$13),rate_lookup_table,4,FALSE),FALSE)</f>
        <v>151.49366666666666</v>
      </c>
      <c r="M431" t="s">
        <v>0</v>
      </c>
      <c r="N431" t="str">
        <f>IF(VLOOKUP(B431,title_rename,2,FALSE)=0,B431,VLOOKUP(B431,title_rename,2,FALSE))</f>
        <v>04-17 Houston Astros @ Washington Nationals</v>
      </c>
      <c r="O431" s="3" t="str">
        <f>LEFT(IF(VLOOKUP(C431,brand_rename,2,FALSE)=0,C431,VLOOKUP(C431,brand_rename,2,FALSE)),LEN(IF(VLOOKUP(C431,brand_rename,2,FALSE)=0,C431,VLOOKUP(C431,brand_rename,2,FALSE)))-6)</f>
        <v>Gatorade</v>
      </c>
      <c r="P431" t="str">
        <f>IF(VLOOKUP(D431,location_rename,2,FALSE)=0,D431,VLOOKUP(D431,location_rename,2,FALSE))</f>
        <v>Passive Squeeze</v>
      </c>
      <c r="Q431">
        <f>IF($L431=0,0,G431)</f>
        <v>1</v>
      </c>
      <c r="R431">
        <f>IF($L431=0,0,H431)</f>
        <v>2</v>
      </c>
      <c r="S431" s="1">
        <f>R431*L431</f>
        <v>302.98733333333331</v>
      </c>
      <c r="T431" s="1">
        <f>S431*(K431/100)</f>
        <v>71.501730587277265</v>
      </c>
      <c r="U431" t="str">
        <f t="shared" si="12"/>
        <v>GatoradePassive Squeeze</v>
      </c>
      <c r="V431" t="str">
        <f t="shared" si="13"/>
        <v>04-17 Houston Astros @ Washington NationalsGatoradePassive Squeeze</v>
      </c>
      <c r="W431" t="str">
        <f>CONCATENATE(M431,O431)</f>
        <v>Regular SeasonGatorade</v>
      </c>
      <c r="X431" t="str">
        <f>CONCATENATE(M431,P431)</f>
        <v>Regular SeasonPassive Squeeze</v>
      </c>
      <c r="Y431" t="str">
        <f>CONCATENATE(M431,O431,P431)</f>
        <v>Regular SeasonGatoradePassive Squeeze</v>
      </c>
    </row>
    <row r="432" spans="1:25" x14ac:dyDescent="0.25">
      <c r="A432" s="3">
        <v>339064</v>
      </c>
      <c r="B432" t="s">
        <v>180</v>
      </c>
      <c r="C432" t="s">
        <v>53</v>
      </c>
      <c r="D432" t="s">
        <v>19</v>
      </c>
      <c r="E432" t="s">
        <v>1</v>
      </c>
      <c r="F432" s="5">
        <v>41016</v>
      </c>
      <c r="G432">
        <v>1</v>
      </c>
      <c r="H432">
        <v>1</v>
      </c>
      <c r="I432" s="1">
        <v>151.49</v>
      </c>
      <c r="J432" s="1">
        <v>33.89</v>
      </c>
      <c r="K432">
        <v>22.371113604858401</v>
      </c>
      <c r="L432" s="4">
        <f>VLOOKUP(N432,rates,VLOOKUP(CONCATENATE('[1]Exposure Report'!$B$11,'[1]Exposure Report'!$B$13),rate_lookup_table,4,FALSE),FALSE)</f>
        <v>151.49366666666666</v>
      </c>
      <c r="M432" t="s">
        <v>0</v>
      </c>
      <c r="N432" t="str">
        <f>IF(VLOOKUP(B432,title_rename,2,FALSE)=0,B432,VLOOKUP(B432,title_rename,2,FALSE))</f>
        <v>04-17 Houston Astros @ Washington Nationals</v>
      </c>
      <c r="O432" s="3" t="str">
        <f>LEFT(IF(VLOOKUP(C432,brand_rename,2,FALSE)=0,C432,VLOOKUP(C432,brand_rename,2,FALSE)),LEN(IF(VLOOKUP(C432,brand_rename,2,FALSE)=0,C432,VLOOKUP(C432,brand_rename,2,FALSE)))-6)</f>
        <v>GEICO</v>
      </c>
      <c r="P432" t="str">
        <f>IF(VLOOKUP(D432,location_rename,2,FALSE)=0,D432,VLOOKUP(D432,location_rename,2,FALSE))</f>
        <v>LED Outfield Wall</v>
      </c>
      <c r="Q432">
        <f>IF($L432=0,0,G432)</f>
        <v>1</v>
      </c>
      <c r="R432">
        <f>IF($L432=0,0,H432)</f>
        <v>1</v>
      </c>
      <c r="S432" s="1">
        <f>R432*L432</f>
        <v>151.49366666666666</v>
      </c>
      <c r="T432" s="1">
        <f>S432*(K432/100)</f>
        <v>33.890820274165499</v>
      </c>
      <c r="U432" t="str">
        <f t="shared" si="12"/>
        <v>GEICOLED Outfield Wall</v>
      </c>
      <c r="V432" t="str">
        <f t="shared" si="13"/>
        <v>04-17 Houston Astros @ Washington NationalsGEICOLED Outfield Wall</v>
      </c>
      <c r="W432" t="str">
        <f>CONCATENATE(M432,O432)</f>
        <v>Regular SeasonGEICO</v>
      </c>
      <c r="X432" t="str">
        <f>CONCATENATE(M432,P432)</f>
        <v>Regular SeasonLED Outfield Wall</v>
      </c>
      <c r="Y432" t="str">
        <f>CONCATENATE(M432,O432,P432)</f>
        <v>Regular SeasonGEICOLED Outfield Wall</v>
      </c>
    </row>
    <row r="433" spans="1:25" x14ac:dyDescent="0.25">
      <c r="A433" s="3">
        <v>339064</v>
      </c>
      <c r="B433" t="s">
        <v>180</v>
      </c>
      <c r="C433" t="s">
        <v>53</v>
      </c>
      <c r="D433" t="s">
        <v>17</v>
      </c>
      <c r="E433" t="s">
        <v>1</v>
      </c>
      <c r="F433" s="5">
        <v>41016</v>
      </c>
      <c r="G433">
        <v>2</v>
      </c>
      <c r="H433">
        <v>5</v>
      </c>
      <c r="I433" s="1">
        <v>757.45</v>
      </c>
      <c r="J433" s="1">
        <v>198.92</v>
      </c>
      <c r="K433">
        <v>26.261799458710101</v>
      </c>
      <c r="L433" s="4">
        <f>VLOOKUP(N433,rates,VLOOKUP(CONCATENATE('[1]Exposure Report'!$B$11,'[1]Exposure Report'!$B$13),rate_lookup_table,4,FALSE),FALSE)</f>
        <v>151.49366666666666</v>
      </c>
      <c r="M433" t="s">
        <v>0</v>
      </c>
      <c r="N433" t="str">
        <f>IF(VLOOKUP(B433,title_rename,2,FALSE)=0,B433,VLOOKUP(B433,title_rename,2,FALSE))</f>
        <v>04-17 Houston Astros @ Washington Nationals</v>
      </c>
      <c r="O433" s="3" t="str">
        <f>LEFT(IF(VLOOKUP(C433,brand_rename,2,FALSE)=0,C433,VLOOKUP(C433,brand_rename,2,FALSE)),LEN(IF(VLOOKUP(C433,brand_rename,2,FALSE)=0,C433,VLOOKUP(C433,brand_rename,2,FALSE)))-6)</f>
        <v>GEICO</v>
      </c>
      <c r="P433" t="str">
        <f>IF(VLOOKUP(D433,location_rename,2,FALSE)=0,D433,VLOOKUP(D433,location_rename,2,FALSE))</f>
        <v>LED Upper Tiered</v>
      </c>
      <c r="Q433">
        <f>IF($L433=0,0,G433)</f>
        <v>2</v>
      </c>
      <c r="R433">
        <f>IF($L433=0,0,H433)</f>
        <v>5</v>
      </c>
      <c r="S433" s="1">
        <f>R433*L433</f>
        <v>757.46833333333325</v>
      </c>
      <c r="T433" s="1">
        <f>S433*(K433/100)</f>
        <v>198.92481466323372</v>
      </c>
      <c r="U433" t="str">
        <f t="shared" si="12"/>
        <v>GEICOLED Upper Tiered</v>
      </c>
      <c r="V433" t="str">
        <f t="shared" si="13"/>
        <v>04-17 Houston Astros @ Washington NationalsGEICOLED Upper Tiered</v>
      </c>
      <c r="W433" t="str">
        <f>CONCATENATE(M433,O433)</f>
        <v>Regular SeasonGEICO</v>
      </c>
      <c r="X433" t="str">
        <f>CONCATENATE(M433,P433)</f>
        <v>Regular SeasonLED Upper Tiered</v>
      </c>
      <c r="Y433" t="str">
        <f>CONCATENATE(M433,O433,P433)</f>
        <v>Regular SeasonGEICOLED Upper Tiered</v>
      </c>
    </row>
    <row r="434" spans="1:25" x14ac:dyDescent="0.25">
      <c r="A434" s="3">
        <v>339064</v>
      </c>
      <c r="B434" t="s">
        <v>180</v>
      </c>
      <c r="C434" t="s">
        <v>53</v>
      </c>
      <c r="D434" t="s">
        <v>2</v>
      </c>
      <c r="E434" t="s">
        <v>1</v>
      </c>
      <c r="F434" s="5">
        <v>41016</v>
      </c>
      <c r="G434">
        <v>19</v>
      </c>
      <c r="H434">
        <v>111</v>
      </c>
      <c r="I434" s="1">
        <v>16815.39</v>
      </c>
      <c r="J434" s="1">
        <v>4088.15</v>
      </c>
      <c r="K434">
        <v>24.3119547033996</v>
      </c>
      <c r="L434" s="4">
        <f>VLOOKUP(N434,rates,VLOOKUP(CONCATENATE('[1]Exposure Report'!$B$11,'[1]Exposure Report'!$B$13),rate_lookup_table,4,FALSE),FALSE)</f>
        <v>151.49366666666666</v>
      </c>
      <c r="M434" t="s">
        <v>0</v>
      </c>
      <c r="N434" t="str">
        <f>IF(VLOOKUP(B434,title_rename,2,FALSE)=0,B434,VLOOKUP(B434,title_rename,2,FALSE))</f>
        <v>04-17 Houston Astros @ Washington Nationals</v>
      </c>
      <c r="O434" s="3" t="str">
        <f>LEFT(IF(VLOOKUP(C434,brand_rename,2,FALSE)=0,C434,VLOOKUP(C434,brand_rename,2,FALSE)),LEN(IF(VLOOKUP(C434,brand_rename,2,FALSE)=0,C434,VLOOKUP(C434,brand_rename,2,FALSE)))-6)</f>
        <v>GEICO</v>
      </c>
      <c r="P434" t="str">
        <f>IF(VLOOKUP(D434,location_rename,2,FALSE)=0,D434,VLOOKUP(D434,location_rename,2,FALSE))</f>
        <v>Rotational Field Level Home Plate</v>
      </c>
      <c r="Q434">
        <f>IF($L434=0,0,G434)</f>
        <v>19</v>
      </c>
      <c r="R434">
        <f>IF($L434=0,0,H434)</f>
        <v>111</v>
      </c>
      <c r="S434" s="1">
        <f>R434*L434</f>
        <v>16815.796999999999</v>
      </c>
      <c r="T434" s="1">
        <f>S434*(K434/100)</f>
        <v>4088.2489496556282</v>
      </c>
      <c r="U434" t="str">
        <f t="shared" si="12"/>
        <v>GEICORotational Field Level Home Plate</v>
      </c>
      <c r="V434" t="str">
        <f t="shared" si="13"/>
        <v>04-17 Houston Astros @ Washington NationalsGEICORotational Field Level Home Plate</v>
      </c>
      <c r="W434" t="str">
        <f>CONCATENATE(M434,O434)</f>
        <v>Regular SeasonGEICO</v>
      </c>
      <c r="X434" t="str">
        <f>CONCATENATE(M434,P434)</f>
        <v>Regular SeasonRotational Field Level Home Plate</v>
      </c>
      <c r="Y434" t="str">
        <f>CONCATENATE(M434,O434,P434)</f>
        <v>Regular SeasonGEICORotational Field Level Home Plate</v>
      </c>
    </row>
    <row r="435" spans="1:25" x14ac:dyDescent="0.25">
      <c r="A435" s="3">
        <v>339064</v>
      </c>
      <c r="B435" t="s">
        <v>180</v>
      </c>
      <c r="C435" t="s">
        <v>53</v>
      </c>
      <c r="D435" t="s">
        <v>11</v>
      </c>
      <c r="E435" t="s">
        <v>1</v>
      </c>
      <c r="F435" s="5">
        <v>41016</v>
      </c>
      <c r="G435">
        <v>34</v>
      </c>
      <c r="H435">
        <v>123</v>
      </c>
      <c r="I435" s="1">
        <v>18633.27</v>
      </c>
      <c r="J435" s="1">
        <v>2657.82</v>
      </c>
      <c r="K435">
        <v>14.263840968332399</v>
      </c>
      <c r="L435" s="4">
        <f>VLOOKUP(N435,rates,VLOOKUP(CONCATENATE('[1]Exposure Report'!$B$11,'[1]Exposure Report'!$B$13),rate_lookup_table,4,FALSE),FALSE)</f>
        <v>151.49366666666666</v>
      </c>
      <c r="M435" t="s">
        <v>0</v>
      </c>
      <c r="N435" t="str">
        <f>IF(VLOOKUP(B435,title_rename,2,FALSE)=0,B435,VLOOKUP(B435,title_rename,2,FALSE))</f>
        <v>04-17 Houston Astros @ Washington Nationals</v>
      </c>
      <c r="O435" s="3" t="str">
        <f>LEFT(IF(VLOOKUP(C435,brand_rename,2,FALSE)=0,C435,VLOOKUP(C435,brand_rename,2,FALSE)),LEN(IF(VLOOKUP(C435,brand_rename,2,FALSE)=0,C435,VLOOKUP(C435,brand_rename,2,FALSE)))-6)</f>
        <v>GEICO</v>
      </c>
      <c r="P435" t="str">
        <f>IF(VLOOKUP(D435,location_rename,2,FALSE)=0,D435,VLOOKUP(D435,location_rename,2,FALSE))</f>
        <v>Static Outfield Wall</v>
      </c>
      <c r="Q435">
        <f>IF($L435=0,0,G435)</f>
        <v>34</v>
      </c>
      <c r="R435">
        <f>IF($L435=0,0,H435)</f>
        <v>123</v>
      </c>
      <c r="S435" s="1">
        <f>R435*L435</f>
        <v>18633.720999999998</v>
      </c>
      <c r="T435" s="1">
        <f>S435*(K435/100)</f>
        <v>2657.8843299227574</v>
      </c>
      <c r="U435" t="str">
        <f t="shared" si="12"/>
        <v>GEICOStatic Outfield Wall</v>
      </c>
      <c r="V435" t="str">
        <f t="shared" si="13"/>
        <v>04-17 Houston Astros @ Washington NationalsGEICOStatic Outfield Wall</v>
      </c>
      <c r="W435" t="str">
        <f>CONCATENATE(M435,O435)</f>
        <v>Regular SeasonGEICO</v>
      </c>
      <c r="X435" t="str">
        <f>CONCATENATE(M435,P435)</f>
        <v>Regular SeasonStatic Outfield Wall</v>
      </c>
      <c r="Y435" t="str">
        <f>CONCATENATE(M435,O435,P435)</f>
        <v>Regular SeasonGEICOStatic Outfield Wall</v>
      </c>
    </row>
    <row r="436" spans="1:25" x14ac:dyDescent="0.25">
      <c r="A436" s="3">
        <v>339064</v>
      </c>
      <c r="B436" t="s">
        <v>180</v>
      </c>
      <c r="C436" t="s">
        <v>52</v>
      </c>
      <c r="D436" t="s">
        <v>2</v>
      </c>
      <c r="E436" t="s">
        <v>1</v>
      </c>
      <c r="F436" s="5">
        <v>41016</v>
      </c>
      <c r="G436">
        <v>22</v>
      </c>
      <c r="H436">
        <v>127</v>
      </c>
      <c r="I436" s="1">
        <v>19239.23</v>
      </c>
      <c r="J436" s="1">
        <v>4930.76</v>
      </c>
      <c r="K436">
        <v>25.628676407527699</v>
      </c>
      <c r="L436" s="4">
        <f>VLOOKUP(N436,rates,VLOOKUP(CONCATENATE('[1]Exposure Report'!$B$11,'[1]Exposure Report'!$B$13),rate_lookup_table,4,FALSE),FALSE)</f>
        <v>151.49366666666666</v>
      </c>
      <c r="M436" t="s">
        <v>0</v>
      </c>
      <c r="N436" t="str">
        <f>IF(VLOOKUP(B436,title_rename,2,FALSE)=0,B436,VLOOKUP(B436,title_rename,2,FALSE))</f>
        <v>04-17 Houston Astros @ Washington Nationals</v>
      </c>
      <c r="O436" s="3" t="str">
        <f>LEFT(IF(VLOOKUP(C436,brand_rename,2,FALSE)=0,C436,VLOOKUP(C436,brand_rename,2,FALSE)),LEN(IF(VLOOKUP(C436,brand_rename,2,FALSE)=0,C436,VLOOKUP(C436,brand_rename,2,FALSE)))-6)</f>
        <v>Hankook Tire</v>
      </c>
      <c r="P436" t="str">
        <f>IF(VLOOKUP(D436,location_rename,2,FALSE)=0,D436,VLOOKUP(D436,location_rename,2,FALSE))</f>
        <v>Rotational Field Level Home Plate</v>
      </c>
      <c r="Q436">
        <f>IF($L436=0,0,G436)</f>
        <v>22</v>
      </c>
      <c r="R436">
        <f>IF($L436=0,0,H436)</f>
        <v>127</v>
      </c>
      <c r="S436" s="1">
        <f>R436*L436</f>
        <v>19239.695666666667</v>
      </c>
      <c r="T436" s="1">
        <f>S436*(K436/100)</f>
        <v>4930.8793442031292</v>
      </c>
      <c r="U436" t="str">
        <f t="shared" si="12"/>
        <v>Hankook TireRotational Field Level Home Plate</v>
      </c>
      <c r="V436" t="str">
        <f t="shared" si="13"/>
        <v>04-17 Houston Astros @ Washington NationalsHankook TireRotational Field Level Home Plate</v>
      </c>
      <c r="W436" t="str">
        <f>CONCATENATE(M436,O436)</f>
        <v>Regular SeasonHankook Tire</v>
      </c>
      <c r="X436" t="str">
        <f>CONCATENATE(M436,P436)</f>
        <v>Regular SeasonRotational Field Level Home Plate</v>
      </c>
      <c r="Y436" t="str">
        <f>CONCATENATE(M436,O436,P436)</f>
        <v>Regular SeasonHankook TireRotational Field Level Home Plate</v>
      </c>
    </row>
    <row r="437" spans="1:25" x14ac:dyDescent="0.25">
      <c r="A437" s="3">
        <v>339064</v>
      </c>
      <c r="B437" t="s">
        <v>180</v>
      </c>
      <c r="C437" t="s">
        <v>51</v>
      </c>
      <c r="D437" t="s">
        <v>9</v>
      </c>
      <c r="E437" t="s">
        <v>1</v>
      </c>
      <c r="F437" s="5">
        <v>41016</v>
      </c>
      <c r="G437">
        <v>10</v>
      </c>
      <c r="H437">
        <v>13</v>
      </c>
      <c r="I437" s="1">
        <v>1969.37</v>
      </c>
      <c r="J437" s="1">
        <v>320.92</v>
      </c>
      <c r="K437">
        <v>16.2955666025175</v>
      </c>
      <c r="L437" s="4">
        <f>VLOOKUP(N437,rates,VLOOKUP(CONCATENATE('[1]Exposure Report'!$B$11,'[1]Exposure Report'!$B$13),rate_lookup_table,4,FALSE),FALSE)</f>
        <v>151.49366666666666</v>
      </c>
      <c r="M437" t="s">
        <v>0</v>
      </c>
      <c r="N437" t="str">
        <f>IF(VLOOKUP(B437,title_rename,2,FALSE)=0,B437,VLOOKUP(B437,title_rename,2,FALSE))</f>
        <v>04-17 Houston Astros @ Washington Nationals</v>
      </c>
      <c r="O437" s="3" t="str">
        <f>LEFT(IF(VLOOKUP(C437,brand_rename,2,FALSE)=0,C437,VLOOKUP(C437,brand_rename,2,FALSE)),LEN(IF(VLOOKUP(C437,brand_rename,2,FALSE)=0,C437,VLOOKUP(C437,brand_rename,2,FALSE)))-6)</f>
        <v>Harris Teeter</v>
      </c>
      <c r="P437" t="str">
        <f>IF(VLOOKUP(D437,location_rename,2,FALSE)=0,D437,VLOOKUP(D437,location_rename,2,FALSE))</f>
        <v>Static Upper Billboard</v>
      </c>
      <c r="Q437">
        <f>IF($L437=0,0,G437)</f>
        <v>10</v>
      </c>
      <c r="R437">
        <f>IF($L437=0,0,H437)</f>
        <v>13</v>
      </c>
      <c r="S437" s="1">
        <f>R437*L437</f>
        <v>1969.4176666666665</v>
      </c>
      <c r="T437" s="1">
        <f>S437*(K437/100)</f>
        <v>320.92776755341271</v>
      </c>
      <c r="U437" t="str">
        <f t="shared" si="12"/>
        <v>Harris TeeterStatic Upper Billboard</v>
      </c>
      <c r="V437" t="str">
        <f t="shared" si="13"/>
        <v>04-17 Houston Astros @ Washington NationalsHarris TeeterStatic Upper Billboard</v>
      </c>
      <c r="W437" t="str">
        <f>CONCATENATE(M437,O437)</f>
        <v>Regular SeasonHarris Teeter</v>
      </c>
      <c r="X437" t="str">
        <f>CONCATENATE(M437,P437)</f>
        <v>Regular SeasonStatic Upper Billboard</v>
      </c>
      <c r="Y437" t="str">
        <f>CONCATENATE(M437,O437,P437)</f>
        <v>Regular SeasonHarris TeeterStatic Upper Billboard</v>
      </c>
    </row>
    <row r="438" spans="1:25" x14ac:dyDescent="0.25">
      <c r="A438" s="3">
        <v>339064</v>
      </c>
      <c r="B438" t="s">
        <v>180</v>
      </c>
      <c r="C438" t="s">
        <v>50</v>
      </c>
      <c r="D438" t="s">
        <v>19</v>
      </c>
      <c r="E438" t="s">
        <v>1</v>
      </c>
      <c r="F438" s="5">
        <v>41016</v>
      </c>
      <c r="G438">
        <v>1</v>
      </c>
      <c r="H438">
        <v>2</v>
      </c>
      <c r="I438" s="1">
        <v>302.98</v>
      </c>
      <c r="J438" s="1">
        <v>62.6</v>
      </c>
      <c r="K438">
        <v>20.661429797346301</v>
      </c>
      <c r="L438" s="4">
        <f>VLOOKUP(N438,rates,VLOOKUP(CONCATENATE('[1]Exposure Report'!$B$11,'[1]Exposure Report'!$B$13),rate_lookup_table,4,FALSE),FALSE)</f>
        <v>151.49366666666666</v>
      </c>
      <c r="M438" t="s">
        <v>0</v>
      </c>
      <c r="N438" t="str">
        <f>IF(VLOOKUP(B438,title_rename,2,FALSE)=0,B438,VLOOKUP(B438,title_rename,2,FALSE))</f>
        <v>04-17 Houston Astros @ Washington Nationals</v>
      </c>
      <c r="O438" s="3" t="str">
        <f>LEFT(IF(VLOOKUP(C438,brand_rename,2,FALSE)=0,C438,VLOOKUP(C438,brand_rename,2,FALSE)),LEN(IF(VLOOKUP(C438,brand_rename,2,FALSE)=0,C438,VLOOKUP(C438,brand_rename,2,FALSE)))-6)</f>
        <v>JK Moving and Storage Inc</v>
      </c>
      <c r="P438" t="str">
        <f>IF(VLOOKUP(D438,location_rename,2,FALSE)=0,D438,VLOOKUP(D438,location_rename,2,FALSE))</f>
        <v>LED Outfield Wall</v>
      </c>
      <c r="Q438">
        <f>IF($L438=0,0,G438)</f>
        <v>1</v>
      </c>
      <c r="R438">
        <f>IF($L438=0,0,H438)</f>
        <v>2</v>
      </c>
      <c r="S438" s="1">
        <f>R438*L438</f>
        <v>302.98733333333331</v>
      </c>
      <c r="T438" s="1">
        <f>S438*(K438/100)</f>
        <v>62.601515171518287</v>
      </c>
      <c r="U438" t="str">
        <f t="shared" si="12"/>
        <v>JK Moving and Storage IncLED Outfield Wall</v>
      </c>
      <c r="V438" t="str">
        <f t="shared" si="13"/>
        <v>04-17 Houston Astros @ Washington NationalsJK Moving and Storage IncLED Outfield Wall</v>
      </c>
      <c r="W438" t="str">
        <f>CONCATENATE(M438,O438)</f>
        <v>Regular SeasonJK Moving and Storage Inc</v>
      </c>
      <c r="X438" t="str">
        <f>CONCATENATE(M438,P438)</f>
        <v>Regular SeasonLED Outfield Wall</v>
      </c>
      <c r="Y438" t="str">
        <f>CONCATENATE(M438,O438,P438)</f>
        <v>Regular SeasonJK Moving and Storage IncLED Outfield Wall</v>
      </c>
    </row>
    <row r="439" spans="1:25" x14ac:dyDescent="0.25">
      <c r="A439" s="3">
        <v>339064</v>
      </c>
      <c r="B439" t="s">
        <v>180</v>
      </c>
      <c r="C439" t="s">
        <v>49</v>
      </c>
      <c r="D439" t="s">
        <v>7</v>
      </c>
      <c r="E439" t="s">
        <v>1</v>
      </c>
      <c r="F439" s="5">
        <v>41016</v>
      </c>
      <c r="G439">
        <v>317</v>
      </c>
      <c r="H439">
        <v>2162</v>
      </c>
      <c r="I439" s="1">
        <v>327521.38</v>
      </c>
      <c r="J439" s="1">
        <v>57935.76</v>
      </c>
      <c r="K439">
        <v>17.689153605788999</v>
      </c>
      <c r="L439" s="4">
        <f>VLOOKUP(N439,rates,VLOOKUP(CONCATENATE('[1]Exposure Report'!$B$11,'[1]Exposure Report'!$B$13),rate_lookup_table,4,FALSE),FALSE)</f>
        <v>151.49366666666666</v>
      </c>
      <c r="M439" t="s">
        <v>0</v>
      </c>
      <c r="N439" t="str">
        <f>IF(VLOOKUP(B439,title_rename,2,FALSE)=0,B439,VLOOKUP(B439,title_rename,2,FALSE))</f>
        <v>04-17 Houston Astros @ Washington Nationals</v>
      </c>
      <c r="O439" s="3" t="str">
        <f>LEFT(IF(VLOOKUP(C439,brand_rename,2,FALSE)=0,C439,VLOOKUP(C439,brand_rename,2,FALSE)),LEN(IF(VLOOKUP(C439,brand_rename,2,FALSE)=0,C439,VLOOKUP(C439,brand_rename,2,FALSE)))-6)</f>
        <v>Lexus</v>
      </c>
      <c r="P439" t="str">
        <f>IF(VLOOKUP(D439,location_rename,2,FALSE)=0,D439,VLOOKUP(D439,location_rename,2,FALSE))</f>
        <v>Static Upper Home Plate</v>
      </c>
      <c r="Q439">
        <f>IF($L439=0,0,G439)</f>
        <v>317</v>
      </c>
      <c r="R439">
        <f>IF($L439=0,0,H439)</f>
        <v>2162</v>
      </c>
      <c r="S439" s="1">
        <f>R439*L439</f>
        <v>327529.3073333333</v>
      </c>
      <c r="T439" s="1">
        <f>S439*(K439/100)</f>
        <v>57937.162278170057</v>
      </c>
      <c r="U439" t="str">
        <f t="shared" si="12"/>
        <v>LexusStatic Upper Home Plate</v>
      </c>
      <c r="V439" t="str">
        <f t="shared" si="13"/>
        <v>04-17 Houston Astros @ Washington NationalsLexusStatic Upper Home Plate</v>
      </c>
      <c r="W439" t="str">
        <f>CONCATENATE(M439,O439)</f>
        <v>Regular SeasonLexus</v>
      </c>
      <c r="X439" t="str">
        <f>CONCATENATE(M439,P439)</f>
        <v>Regular SeasonStatic Upper Home Plate</v>
      </c>
      <c r="Y439" t="str">
        <f>CONCATENATE(M439,O439,P439)</f>
        <v>Regular SeasonLexusStatic Upper Home Plate</v>
      </c>
    </row>
    <row r="440" spans="1:25" x14ac:dyDescent="0.25">
      <c r="A440" s="3">
        <v>339064</v>
      </c>
      <c r="B440" t="s">
        <v>180</v>
      </c>
      <c r="C440" t="s">
        <v>82</v>
      </c>
      <c r="D440" t="s">
        <v>19</v>
      </c>
      <c r="E440" t="s">
        <v>1</v>
      </c>
      <c r="F440" s="5">
        <v>41016</v>
      </c>
      <c r="G440">
        <v>1</v>
      </c>
      <c r="H440">
        <v>1</v>
      </c>
      <c r="I440" s="1">
        <v>151.49</v>
      </c>
      <c r="J440" s="1">
        <v>38.799999999999997</v>
      </c>
      <c r="K440">
        <v>25.612251633771201</v>
      </c>
      <c r="L440" s="4">
        <f>VLOOKUP(N440,rates,VLOOKUP(CONCATENATE('[1]Exposure Report'!$B$11,'[1]Exposure Report'!$B$13),rate_lookup_table,4,FALSE),FALSE)</f>
        <v>151.49366666666666</v>
      </c>
      <c r="M440" t="s">
        <v>0</v>
      </c>
      <c r="N440" t="str">
        <f>IF(VLOOKUP(B440,title_rename,2,FALSE)=0,B440,VLOOKUP(B440,title_rename,2,FALSE))</f>
        <v>04-17 Houston Astros @ Washington Nationals</v>
      </c>
      <c r="O440" s="3" t="str">
        <f>LEFT(IF(VLOOKUP(C440,brand_rename,2,FALSE)=0,C440,VLOOKUP(C440,brand_rename,2,FALSE)),LEN(IF(VLOOKUP(C440,brand_rename,2,FALSE)=0,C440,VLOOKUP(C440,brand_rename,2,FALSE)))-6)</f>
        <v>Majestic</v>
      </c>
      <c r="P440" t="str">
        <f>IF(VLOOKUP(D440,location_rename,2,FALSE)=0,D440,VLOOKUP(D440,location_rename,2,FALSE))</f>
        <v>LED Outfield Wall</v>
      </c>
      <c r="Q440">
        <f>IF($L440=0,0,G440)</f>
        <v>1</v>
      </c>
      <c r="R440">
        <f>IF($L440=0,0,H440)</f>
        <v>1</v>
      </c>
      <c r="S440" s="1">
        <f>R440*L440</f>
        <v>151.49366666666666</v>
      </c>
      <c r="T440" s="1">
        <f>S440*(K440/100)</f>
        <v>38.800939115893222</v>
      </c>
      <c r="U440" t="str">
        <f t="shared" si="12"/>
        <v>MajesticLED Outfield Wall</v>
      </c>
      <c r="V440" t="str">
        <f t="shared" si="13"/>
        <v>04-17 Houston Astros @ Washington NationalsMajesticLED Outfield Wall</v>
      </c>
      <c r="W440" t="str">
        <f>CONCATENATE(M440,O440)</f>
        <v>Regular SeasonMajestic</v>
      </c>
      <c r="X440" t="str">
        <f>CONCATENATE(M440,P440)</f>
        <v>Regular SeasonLED Outfield Wall</v>
      </c>
      <c r="Y440" t="str">
        <f>CONCATENATE(M440,O440,P440)</f>
        <v>Regular SeasonMajesticLED Outfield Wall</v>
      </c>
    </row>
    <row r="441" spans="1:25" x14ac:dyDescent="0.25">
      <c r="A441" s="3">
        <v>339064</v>
      </c>
      <c r="B441" t="s">
        <v>180</v>
      </c>
      <c r="C441" t="s">
        <v>47</v>
      </c>
      <c r="D441" t="s">
        <v>2</v>
      </c>
      <c r="E441" t="s">
        <v>1</v>
      </c>
      <c r="F441" s="5">
        <v>41016</v>
      </c>
      <c r="G441">
        <v>24</v>
      </c>
      <c r="H441">
        <v>130</v>
      </c>
      <c r="I441" s="1">
        <v>19693.7</v>
      </c>
      <c r="J441" s="1">
        <v>5195.7700000000004</v>
      </c>
      <c r="K441">
        <v>26.382904177478</v>
      </c>
      <c r="L441" s="4">
        <f>VLOOKUP(N441,rates,VLOOKUP(CONCATENATE('[1]Exposure Report'!$B$11,'[1]Exposure Report'!$B$13),rate_lookup_table,4,FALSE),FALSE)</f>
        <v>151.49366666666666</v>
      </c>
      <c r="M441" t="s">
        <v>0</v>
      </c>
      <c r="N441" t="str">
        <f>IF(VLOOKUP(B441,title_rename,2,FALSE)=0,B441,VLOOKUP(B441,title_rename,2,FALSE))</f>
        <v>04-17 Houston Astros @ Washington Nationals</v>
      </c>
      <c r="O441" s="3" t="str">
        <f>LEFT(IF(VLOOKUP(C441,brand_rename,2,FALSE)=0,C441,VLOOKUP(C441,brand_rename,2,FALSE)),LEN(IF(VLOOKUP(C441,brand_rename,2,FALSE)=0,C441,VLOOKUP(C441,brand_rename,2,FALSE)))-6)</f>
        <v>Maxxis Tires</v>
      </c>
      <c r="P441" t="str">
        <f>IF(VLOOKUP(D441,location_rename,2,FALSE)=0,D441,VLOOKUP(D441,location_rename,2,FALSE))</f>
        <v>Rotational Field Level Home Plate</v>
      </c>
      <c r="Q441">
        <f>IF($L441=0,0,G441)</f>
        <v>24</v>
      </c>
      <c r="R441">
        <f>IF($L441=0,0,H441)</f>
        <v>130</v>
      </c>
      <c r="S441" s="1">
        <f>R441*L441</f>
        <v>19694.176666666666</v>
      </c>
      <c r="T441" s="1">
        <f>S441*(K441/100)</f>
        <v>5195.8957585098979</v>
      </c>
      <c r="U441" t="str">
        <f t="shared" si="12"/>
        <v>Maxxis TiresRotational Field Level Home Plate</v>
      </c>
      <c r="V441" t="str">
        <f t="shared" si="13"/>
        <v>04-17 Houston Astros @ Washington NationalsMaxxis TiresRotational Field Level Home Plate</v>
      </c>
      <c r="W441" t="str">
        <f>CONCATENATE(M441,O441)</f>
        <v>Regular SeasonMaxxis Tires</v>
      </c>
      <c r="X441" t="str">
        <f>CONCATENATE(M441,P441)</f>
        <v>Regular SeasonRotational Field Level Home Plate</v>
      </c>
      <c r="Y441" t="str">
        <f>CONCATENATE(M441,O441,P441)</f>
        <v>Regular SeasonMaxxis TiresRotational Field Level Home Plate</v>
      </c>
    </row>
    <row r="442" spans="1:25" x14ac:dyDescent="0.25">
      <c r="A442" s="3">
        <v>339064</v>
      </c>
      <c r="B442" t="s">
        <v>180</v>
      </c>
      <c r="C442" t="s">
        <v>44</v>
      </c>
      <c r="D442" t="s">
        <v>2</v>
      </c>
      <c r="E442" t="s">
        <v>1</v>
      </c>
      <c r="F442" s="5">
        <v>41016</v>
      </c>
      <c r="G442">
        <v>36</v>
      </c>
      <c r="H442">
        <v>186</v>
      </c>
      <c r="I442" s="1">
        <v>28177.14</v>
      </c>
      <c r="J442" s="1">
        <v>7347.69</v>
      </c>
      <c r="K442">
        <v>26.076777132100698</v>
      </c>
      <c r="L442" s="4">
        <f>VLOOKUP(N442,rates,VLOOKUP(CONCATENATE('[1]Exposure Report'!$B$11,'[1]Exposure Report'!$B$13),rate_lookup_table,4,FALSE),FALSE)</f>
        <v>151.49366666666666</v>
      </c>
      <c r="M442" t="s">
        <v>0</v>
      </c>
      <c r="N442" t="str">
        <f>IF(VLOOKUP(B442,title_rename,2,FALSE)=0,B442,VLOOKUP(B442,title_rename,2,FALSE))</f>
        <v>04-17 Houston Astros @ Washington Nationals</v>
      </c>
      <c r="O442" s="3" t="str">
        <f>LEFT(IF(VLOOKUP(C442,brand_rename,2,FALSE)=0,C442,VLOOKUP(C442,brand_rename,2,FALSE)),LEN(IF(VLOOKUP(C442,brand_rename,2,FALSE)=0,C442,VLOOKUP(C442,brand_rename,2,FALSE)))-6)</f>
        <v>Miller Lite</v>
      </c>
      <c r="P442" t="str">
        <f>IF(VLOOKUP(D442,location_rename,2,FALSE)=0,D442,VLOOKUP(D442,location_rename,2,FALSE))</f>
        <v>Rotational Field Level Home Plate</v>
      </c>
      <c r="Q442">
        <f>IF($L442=0,0,G442)</f>
        <v>36</v>
      </c>
      <c r="R442">
        <f>IF($L442=0,0,H442)</f>
        <v>186</v>
      </c>
      <c r="S442" s="1">
        <f>R442*L442</f>
        <v>28177.821999999996</v>
      </c>
      <c r="T442" s="1">
        <f>S442*(K442/100)</f>
        <v>7347.8678436200389</v>
      </c>
      <c r="U442" t="str">
        <f t="shared" si="12"/>
        <v>Miller LiteRotational Field Level Home Plate</v>
      </c>
      <c r="V442" t="str">
        <f t="shared" si="13"/>
        <v>04-17 Houston Astros @ Washington NationalsMiller LiteRotational Field Level Home Plate</v>
      </c>
      <c r="W442" t="str">
        <f>CONCATENATE(M442,O442)</f>
        <v>Regular SeasonMiller Lite</v>
      </c>
      <c r="X442" t="str">
        <f>CONCATENATE(M442,P442)</f>
        <v>Regular SeasonRotational Field Level Home Plate</v>
      </c>
      <c r="Y442" t="str">
        <f>CONCATENATE(M442,O442,P442)</f>
        <v>Regular SeasonMiller LiteRotational Field Level Home Plate</v>
      </c>
    </row>
    <row r="443" spans="1:25" x14ac:dyDescent="0.25">
      <c r="A443" s="3">
        <v>339064</v>
      </c>
      <c r="B443" t="s">
        <v>180</v>
      </c>
      <c r="C443" t="s">
        <v>44</v>
      </c>
      <c r="D443" t="s">
        <v>45</v>
      </c>
      <c r="E443" t="s">
        <v>1</v>
      </c>
      <c r="F443" s="5">
        <v>41016</v>
      </c>
      <c r="G443">
        <v>4</v>
      </c>
      <c r="H443">
        <v>14</v>
      </c>
      <c r="I443" s="1">
        <v>2120.86</v>
      </c>
      <c r="J443" s="1">
        <v>530.73</v>
      </c>
      <c r="K443">
        <v>25.024282602340499</v>
      </c>
      <c r="L443" s="4">
        <f>VLOOKUP(N443,rates,VLOOKUP(CONCATENATE('[1]Exposure Report'!$B$11,'[1]Exposure Report'!$B$13),rate_lookup_table,4,FALSE),FALSE)</f>
        <v>151.49366666666666</v>
      </c>
      <c r="M443" t="s">
        <v>0</v>
      </c>
      <c r="N443" t="str">
        <f>IF(VLOOKUP(B443,title_rename,2,FALSE)=0,B443,VLOOKUP(B443,title_rename,2,FALSE))</f>
        <v>04-17 Houston Astros @ Washington Nationals</v>
      </c>
      <c r="O443" s="3" t="str">
        <f>LEFT(IF(VLOOKUP(C443,brand_rename,2,FALSE)=0,C443,VLOOKUP(C443,brand_rename,2,FALSE)),LEN(IF(VLOOKUP(C443,brand_rename,2,FALSE)=0,C443,VLOOKUP(C443,brand_rename,2,FALSE)))-6)</f>
        <v>Miller Lite</v>
      </c>
      <c r="P443" t="str">
        <f>IF(VLOOKUP(D443,location_rename,2,FALSE)=0,D443,VLOOKUP(D443,location_rename,2,FALSE))</f>
        <v>Static Field Level Foul Ball Line</v>
      </c>
      <c r="Q443">
        <f>IF($L443=0,0,G443)</f>
        <v>4</v>
      </c>
      <c r="R443">
        <f>IF($L443=0,0,H443)</f>
        <v>14</v>
      </c>
      <c r="S443" s="1">
        <f>R443*L443</f>
        <v>2120.911333333333</v>
      </c>
      <c r="T443" s="1">
        <f>S443*(K443/100)</f>
        <v>530.74284579840116</v>
      </c>
      <c r="U443" t="str">
        <f t="shared" si="12"/>
        <v>Miller LiteStatic Field Level Foul Ball Line</v>
      </c>
      <c r="V443" t="str">
        <f t="shared" si="13"/>
        <v>04-17 Houston Astros @ Washington NationalsMiller LiteStatic Field Level Foul Ball Line</v>
      </c>
      <c r="W443" t="str">
        <f>CONCATENATE(M443,O443)</f>
        <v>Regular SeasonMiller Lite</v>
      </c>
      <c r="X443" t="str">
        <f>CONCATENATE(M443,P443)</f>
        <v>Regular SeasonStatic Field Level Foul Ball Line</v>
      </c>
      <c r="Y443" t="str">
        <f>CONCATENATE(M443,O443,P443)</f>
        <v>Regular SeasonMiller LiteStatic Field Level Foul Ball Line</v>
      </c>
    </row>
    <row r="444" spans="1:25" x14ac:dyDescent="0.25">
      <c r="A444" s="3">
        <v>339064</v>
      </c>
      <c r="B444" t="s">
        <v>180</v>
      </c>
      <c r="C444" t="s">
        <v>44</v>
      </c>
      <c r="D444" t="s">
        <v>9</v>
      </c>
      <c r="E444" t="s">
        <v>1</v>
      </c>
      <c r="F444" s="5">
        <v>41016</v>
      </c>
      <c r="G444">
        <v>9</v>
      </c>
      <c r="H444">
        <v>75</v>
      </c>
      <c r="I444" s="1">
        <v>11361.75</v>
      </c>
      <c r="J444" s="1">
        <v>1190.3900000000001</v>
      </c>
      <c r="K444">
        <v>10.4771712104209</v>
      </c>
      <c r="L444" s="4">
        <f>VLOOKUP(N444,rates,VLOOKUP(CONCATENATE('[1]Exposure Report'!$B$11,'[1]Exposure Report'!$B$13),rate_lookup_table,4,FALSE),FALSE)</f>
        <v>151.49366666666666</v>
      </c>
      <c r="M444" t="s">
        <v>0</v>
      </c>
      <c r="N444" t="str">
        <f>IF(VLOOKUP(B444,title_rename,2,FALSE)=0,B444,VLOOKUP(B444,title_rename,2,FALSE))</f>
        <v>04-17 Houston Astros @ Washington Nationals</v>
      </c>
      <c r="O444" s="3" t="str">
        <f>LEFT(IF(VLOOKUP(C444,brand_rename,2,FALSE)=0,C444,VLOOKUP(C444,brand_rename,2,FALSE)),LEN(IF(VLOOKUP(C444,brand_rename,2,FALSE)=0,C444,VLOOKUP(C444,brand_rename,2,FALSE)))-6)</f>
        <v>Miller Lite</v>
      </c>
      <c r="P444" t="str">
        <f>IF(VLOOKUP(D444,location_rename,2,FALSE)=0,D444,VLOOKUP(D444,location_rename,2,FALSE))</f>
        <v>Static Upper Billboard</v>
      </c>
      <c r="Q444">
        <f>IF($L444=0,0,G444)</f>
        <v>9</v>
      </c>
      <c r="R444">
        <f>IF($L444=0,0,H444)</f>
        <v>75</v>
      </c>
      <c r="S444" s="1">
        <f>R444*L444</f>
        <v>11362.025</v>
      </c>
      <c r="T444" s="1">
        <f>S444*(K444/100)</f>
        <v>1190.4188122208252</v>
      </c>
      <c r="U444" t="str">
        <f t="shared" si="12"/>
        <v>Miller LiteStatic Upper Billboard</v>
      </c>
      <c r="V444" t="str">
        <f t="shared" si="13"/>
        <v>04-17 Houston Astros @ Washington NationalsMiller LiteStatic Upper Billboard</v>
      </c>
      <c r="W444" t="str">
        <f>CONCATENATE(M444,O444)</f>
        <v>Regular SeasonMiller Lite</v>
      </c>
      <c r="X444" t="str">
        <f>CONCATENATE(M444,P444)</f>
        <v>Regular SeasonStatic Upper Billboard</v>
      </c>
      <c r="Y444" t="str">
        <f>CONCATENATE(M444,O444,P444)</f>
        <v>Regular SeasonMiller LiteStatic Upper Billboard</v>
      </c>
    </row>
    <row r="445" spans="1:25" x14ac:dyDescent="0.25">
      <c r="A445" s="3">
        <v>339064</v>
      </c>
      <c r="B445" t="s">
        <v>180</v>
      </c>
      <c r="C445" t="s">
        <v>98</v>
      </c>
      <c r="D445" t="s">
        <v>19</v>
      </c>
      <c r="E445" t="s">
        <v>1</v>
      </c>
      <c r="F445" s="5">
        <v>41016</v>
      </c>
      <c r="G445">
        <v>1</v>
      </c>
      <c r="H445">
        <v>2</v>
      </c>
      <c r="I445" s="1">
        <v>302.98</v>
      </c>
      <c r="J445" s="1">
        <v>117.8</v>
      </c>
      <c r="K445">
        <v>38.8804541553897</v>
      </c>
      <c r="L445" s="4">
        <f>VLOOKUP(N445,rates,VLOOKUP(CONCATENATE('[1]Exposure Report'!$B$11,'[1]Exposure Report'!$B$13),rate_lookup_table,4,FALSE),FALSE)</f>
        <v>151.49366666666666</v>
      </c>
      <c r="M445" t="s">
        <v>0</v>
      </c>
      <c r="N445" t="str">
        <f>IF(VLOOKUP(B445,title_rename,2,FALSE)=0,B445,VLOOKUP(B445,title_rename,2,FALSE))</f>
        <v>04-17 Houston Astros @ Washington Nationals</v>
      </c>
      <c r="O445" s="3" t="str">
        <f>LEFT(IF(VLOOKUP(C445,brand_rename,2,FALSE)=0,C445,VLOOKUP(C445,brand_rename,2,FALSE)),LEN(IF(VLOOKUP(C445,brand_rename,2,FALSE)=0,C445,VLOOKUP(C445,brand_rename,2,FALSE)))-6)</f>
        <v>Natca</v>
      </c>
      <c r="P445" t="str">
        <f>IF(VLOOKUP(D445,location_rename,2,FALSE)=0,D445,VLOOKUP(D445,location_rename,2,FALSE))</f>
        <v>LED Outfield Wall</v>
      </c>
      <c r="Q445">
        <f>IF($L445=0,0,G445)</f>
        <v>1</v>
      </c>
      <c r="R445">
        <f>IF($L445=0,0,H445)</f>
        <v>2</v>
      </c>
      <c r="S445" s="1">
        <f>R445*L445</f>
        <v>302.98733333333331</v>
      </c>
      <c r="T445" s="1">
        <f>S445*(K445/100)</f>
        <v>117.80285123330442</v>
      </c>
      <c r="U445" t="str">
        <f t="shared" si="12"/>
        <v>NatcaLED Outfield Wall</v>
      </c>
      <c r="V445" t="str">
        <f t="shared" si="13"/>
        <v>04-17 Houston Astros @ Washington NationalsNatcaLED Outfield Wall</v>
      </c>
      <c r="W445" t="str">
        <f>CONCATENATE(M445,O445)</f>
        <v>Regular SeasonNatca</v>
      </c>
      <c r="X445" t="str">
        <f>CONCATENATE(M445,P445)</f>
        <v>Regular SeasonLED Outfield Wall</v>
      </c>
      <c r="Y445" t="str">
        <f>CONCATENATE(M445,O445,P445)</f>
        <v>Regular SeasonNatcaLED Outfield Wall</v>
      </c>
    </row>
    <row r="446" spans="1:25" x14ac:dyDescent="0.25">
      <c r="A446" s="3">
        <v>339064</v>
      </c>
      <c r="B446" t="s">
        <v>180</v>
      </c>
      <c r="C446" t="s">
        <v>41</v>
      </c>
      <c r="D446" t="s">
        <v>14</v>
      </c>
      <c r="E446" t="s">
        <v>1</v>
      </c>
      <c r="F446" s="5">
        <v>41016</v>
      </c>
      <c r="G446">
        <v>8</v>
      </c>
      <c r="H446">
        <v>56</v>
      </c>
      <c r="I446" s="1">
        <v>8483.44</v>
      </c>
      <c r="J446" s="1">
        <v>811.52</v>
      </c>
      <c r="K446">
        <v>9.5659308016559308</v>
      </c>
      <c r="L446" s="4">
        <f>VLOOKUP(N446,rates,VLOOKUP(CONCATENATE('[1]Exposure Report'!$B$11,'[1]Exposure Report'!$B$13),rate_lookup_table,4,FALSE),FALSE)</f>
        <v>151.49366666666666</v>
      </c>
      <c r="M446" t="s">
        <v>0</v>
      </c>
      <c r="N446" t="str">
        <f>IF(VLOOKUP(B446,title_rename,2,FALSE)=0,B446,VLOOKUP(B446,title_rename,2,FALSE))</f>
        <v>04-17 Houston Astros @ Washington Nationals</v>
      </c>
      <c r="O446" s="3" t="str">
        <f>LEFT(IF(VLOOKUP(C446,brand_rename,2,FALSE)=0,C446,VLOOKUP(C446,brand_rename,2,FALSE)),LEN(IF(VLOOKUP(C446,brand_rename,2,FALSE)=0,C446,VLOOKUP(C446,brand_rename,2,FALSE)))-6)</f>
        <v>Nationals Park</v>
      </c>
      <c r="P446" t="str">
        <f>IF(VLOOKUP(D446,location_rename,2,FALSE)=0,D446,VLOOKUP(D446,location_rename,2,FALSE))</f>
        <v>Static Dugout Roof</v>
      </c>
      <c r="Q446">
        <f>IF($L446=0,0,G446)</f>
        <v>8</v>
      </c>
      <c r="R446">
        <f>IF($L446=0,0,H446)</f>
        <v>56</v>
      </c>
      <c r="S446" s="1">
        <f>R446*L446</f>
        <v>8483.645333333332</v>
      </c>
      <c r="T446" s="1">
        <f>S446*(K446/100)</f>
        <v>811.53964204457918</v>
      </c>
      <c r="U446" t="str">
        <f t="shared" si="12"/>
        <v>Nationals ParkStatic Dugout Roof</v>
      </c>
      <c r="V446" t="str">
        <f t="shared" si="13"/>
        <v>04-17 Houston Astros @ Washington NationalsNationals ParkStatic Dugout Roof</v>
      </c>
      <c r="W446" t="str">
        <f>CONCATENATE(M446,O446)</f>
        <v>Regular SeasonNationals Park</v>
      </c>
      <c r="X446" t="str">
        <f>CONCATENATE(M446,P446)</f>
        <v>Regular SeasonStatic Dugout Roof</v>
      </c>
      <c r="Y446" t="str">
        <f>CONCATENATE(M446,O446,P446)</f>
        <v>Regular SeasonNationals ParkStatic Dugout Roof</v>
      </c>
    </row>
    <row r="447" spans="1:25" x14ac:dyDescent="0.25">
      <c r="A447" s="3">
        <v>339064</v>
      </c>
      <c r="B447" t="s">
        <v>180</v>
      </c>
      <c r="C447" t="s">
        <v>41</v>
      </c>
      <c r="D447" t="s">
        <v>12</v>
      </c>
      <c r="E447" t="s">
        <v>1</v>
      </c>
      <c r="F447" s="5">
        <v>41016</v>
      </c>
      <c r="G447">
        <v>296</v>
      </c>
      <c r="H447">
        <v>1588</v>
      </c>
      <c r="I447" s="1">
        <v>240566.12</v>
      </c>
      <c r="J447" s="1">
        <v>57801.84</v>
      </c>
      <c r="K447">
        <v>24.027423312975198</v>
      </c>
      <c r="L447" s="4">
        <f>VLOOKUP(N447,rates,VLOOKUP(CONCATENATE('[1]Exposure Report'!$B$11,'[1]Exposure Report'!$B$13),rate_lookup_table,4,FALSE),FALSE)</f>
        <v>151.49366666666666</v>
      </c>
      <c r="M447" t="s">
        <v>0</v>
      </c>
      <c r="N447" t="str">
        <f>IF(VLOOKUP(B447,title_rename,2,FALSE)=0,B447,VLOOKUP(B447,title_rename,2,FALSE))</f>
        <v>04-17 Houston Astros @ Washington Nationals</v>
      </c>
      <c r="O447" s="3" t="str">
        <f>LEFT(IF(VLOOKUP(C447,brand_rename,2,FALSE)=0,C447,VLOOKUP(C447,brand_rename,2,FALSE)),LEN(IF(VLOOKUP(C447,brand_rename,2,FALSE)=0,C447,VLOOKUP(C447,brand_rename,2,FALSE)))-6)</f>
        <v>Nationals Park</v>
      </c>
      <c r="P447" t="str">
        <f>IF(VLOOKUP(D447,location_rename,2,FALSE)=0,D447,VLOOKUP(D447,location_rename,2,FALSE))</f>
        <v>Static Field Level Home Plate</v>
      </c>
      <c r="Q447">
        <f>IF($L447=0,0,G447)</f>
        <v>296</v>
      </c>
      <c r="R447">
        <f>IF($L447=0,0,H447)</f>
        <v>1588</v>
      </c>
      <c r="S447" s="1">
        <f>R447*L447</f>
        <v>240571.94266666664</v>
      </c>
      <c r="T447" s="1">
        <f>S447*(K447/100)</f>
        <v>57803.239036767991</v>
      </c>
      <c r="U447" t="str">
        <f t="shared" si="12"/>
        <v>Nationals ParkStatic Field Level Home Plate</v>
      </c>
      <c r="V447" t="str">
        <f t="shared" si="13"/>
        <v>04-17 Houston Astros @ Washington NationalsNationals ParkStatic Field Level Home Plate</v>
      </c>
      <c r="W447" t="str">
        <f>CONCATENATE(M447,O447)</f>
        <v>Regular SeasonNationals Park</v>
      </c>
      <c r="X447" t="str">
        <f>CONCATENATE(M447,P447)</f>
        <v>Regular SeasonStatic Field Level Home Plate</v>
      </c>
      <c r="Y447" t="str">
        <f>CONCATENATE(M447,O447,P447)</f>
        <v>Regular SeasonNationals ParkStatic Field Level Home Plate</v>
      </c>
    </row>
    <row r="448" spans="1:25" x14ac:dyDescent="0.25">
      <c r="A448" s="3">
        <v>339064</v>
      </c>
      <c r="B448" t="s">
        <v>180</v>
      </c>
      <c r="C448" t="s">
        <v>41</v>
      </c>
      <c r="D448" t="s">
        <v>9</v>
      </c>
      <c r="E448" t="s">
        <v>1</v>
      </c>
      <c r="F448" s="5">
        <v>41016</v>
      </c>
      <c r="G448">
        <v>11</v>
      </c>
      <c r="H448">
        <v>54</v>
      </c>
      <c r="I448" s="1">
        <v>8180.46</v>
      </c>
      <c r="J448" s="1">
        <v>1095.03</v>
      </c>
      <c r="K448">
        <v>13.385922063062401</v>
      </c>
      <c r="L448" s="4">
        <f>VLOOKUP(N448,rates,VLOOKUP(CONCATENATE('[1]Exposure Report'!$B$11,'[1]Exposure Report'!$B$13),rate_lookup_table,4,FALSE),FALSE)</f>
        <v>151.49366666666666</v>
      </c>
      <c r="M448" t="s">
        <v>0</v>
      </c>
      <c r="N448" t="str">
        <f>IF(VLOOKUP(B448,title_rename,2,FALSE)=0,B448,VLOOKUP(B448,title_rename,2,FALSE))</f>
        <v>04-17 Houston Astros @ Washington Nationals</v>
      </c>
      <c r="O448" s="3" t="str">
        <f>LEFT(IF(VLOOKUP(C448,brand_rename,2,FALSE)=0,C448,VLOOKUP(C448,brand_rename,2,FALSE)),LEN(IF(VLOOKUP(C448,brand_rename,2,FALSE)=0,C448,VLOOKUP(C448,brand_rename,2,FALSE)))-6)</f>
        <v>Nationals Park</v>
      </c>
      <c r="P448" t="str">
        <f>IF(VLOOKUP(D448,location_rename,2,FALSE)=0,D448,VLOOKUP(D448,location_rename,2,FALSE))</f>
        <v>Static Upper Billboard</v>
      </c>
      <c r="Q448">
        <f>IF($L448=0,0,G448)</f>
        <v>11</v>
      </c>
      <c r="R448">
        <f>IF($L448=0,0,H448)</f>
        <v>54</v>
      </c>
      <c r="S448" s="1">
        <f>R448*L448</f>
        <v>8180.6579999999994</v>
      </c>
      <c r="T448" s="1">
        <f>S448*(K448/100)</f>
        <v>1095.0565041256791</v>
      </c>
      <c r="U448" t="str">
        <f t="shared" si="12"/>
        <v>Nationals ParkStatic Upper Billboard</v>
      </c>
      <c r="V448" t="str">
        <f t="shared" si="13"/>
        <v>04-17 Houston Astros @ Washington NationalsNationals ParkStatic Upper Billboard</v>
      </c>
      <c r="W448" t="str">
        <f>CONCATENATE(M448,O448)</f>
        <v>Regular SeasonNationals Park</v>
      </c>
      <c r="X448" t="str">
        <f>CONCATENATE(M448,P448)</f>
        <v>Regular SeasonStatic Upper Billboard</v>
      </c>
      <c r="Y448" t="str">
        <f>CONCATENATE(M448,O448,P448)</f>
        <v>Regular SeasonNationals ParkStatic Upper Billboard</v>
      </c>
    </row>
    <row r="449" spans="1:25" x14ac:dyDescent="0.25">
      <c r="A449" s="3">
        <v>339064</v>
      </c>
      <c r="B449" t="s">
        <v>180</v>
      </c>
      <c r="C449" t="s">
        <v>39</v>
      </c>
      <c r="D449" t="s">
        <v>13</v>
      </c>
      <c r="E449" t="s">
        <v>1</v>
      </c>
      <c r="F449" s="5">
        <v>41016</v>
      </c>
      <c r="G449">
        <v>32</v>
      </c>
      <c r="H449">
        <v>149</v>
      </c>
      <c r="I449" s="1">
        <v>22572.01</v>
      </c>
      <c r="J449" s="1">
        <v>5232.42</v>
      </c>
      <c r="K449">
        <v>23.181010463844299</v>
      </c>
      <c r="L449" s="4">
        <f>VLOOKUP(N449,rates,VLOOKUP(CONCATENATE('[1]Exposure Report'!$B$11,'[1]Exposure Report'!$B$13),rate_lookup_table,4,FALSE),FALSE)</f>
        <v>151.49366666666666</v>
      </c>
      <c r="M449" t="s">
        <v>0</v>
      </c>
      <c r="N449" t="str">
        <f>IF(VLOOKUP(B449,title_rename,2,FALSE)=0,B449,VLOOKUP(B449,title_rename,2,FALSE))</f>
        <v>04-17 Houston Astros @ Washington Nationals</v>
      </c>
      <c r="O449" s="3" t="str">
        <f>LEFT(IF(VLOOKUP(C449,brand_rename,2,FALSE)=0,C449,VLOOKUP(C449,brand_rename,2,FALSE)),LEN(IF(VLOOKUP(C449,brand_rename,2,FALSE)=0,C449,VLOOKUP(C449,brand_rename,2,FALSE)))-6)</f>
        <v>New Era</v>
      </c>
      <c r="P449" t="str">
        <f>IF(VLOOKUP(D449,location_rename,2,FALSE)=0,D449,VLOOKUP(D449,location_rename,2,FALSE))</f>
        <v>Static Dugout Wall</v>
      </c>
      <c r="Q449">
        <f>IF($L449=0,0,G449)</f>
        <v>32</v>
      </c>
      <c r="R449">
        <f>IF($L449=0,0,H449)</f>
        <v>149</v>
      </c>
      <c r="S449" s="1">
        <f>R449*L449</f>
        <v>22572.55633333333</v>
      </c>
      <c r="T449" s="1">
        <f>S449*(K449/100)</f>
        <v>5232.5466455871483</v>
      </c>
      <c r="U449" t="str">
        <f t="shared" si="12"/>
        <v>New EraStatic Dugout Wall</v>
      </c>
      <c r="V449" t="str">
        <f t="shared" si="13"/>
        <v>04-17 Houston Astros @ Washington NationalsNew EraStatic Dugout Wall</v>
      </c>
      <c r="W449" t="str">
        <f>CONCATENATE(M449,O449)</f>
        <v>Regular SeasonNew Era</v>
      </c>
      <c r="X449" t="str">
        <f>CONCATENATE(M449,P449)</f>
        <v>Regular SeasonStatic Dugout Wall</v>
      </c>
      <c r="Y449" t="str">
        <f>CONCATENATE(M449,O449,P449)</f>
        <v>Regular SeasonNew EraStatic Dugout Wall</v>
      </c>
    </row>
    <row r="450" spans="1:25" x14ac:dyDescent="0.25">
      <c r="A450" s="3">
        <v>339064</v>
      </c>
      <c r="B450" t="s">
        <v>180</v>
      </c>
      <c r="C450" t="s">
        <v>37</v>
      </c>
      <c r="D450" t="s">
        <v>19</v>
      </c>
      <c r="E450" t="s">
        <v>1</v>
      </c>
      <c r="F450" s="5">
        <v>41016</v>
      </c>
      <c r="G450">
        <v>1</v>
      </c>
      <c r="H450">
        <v>1</v>
      </c>
      <c r="I450" s="1">
        <v>151.49</v>
      </c>
      <c r="J450" s="1">
        <v>27.83</v>
      </c>
      <c r="K450">
        <v>18.3708495610271</v>
      </c>
      <c r="L450" s="4">
        <f>VLOOKUP(N450,rates,VLOOKUP(CONCATENATE('[1]Exposure Report'!$B$11,'[1]Exposure Report'!$B$13),rate_lookup_table,4,FALSE),FALSE)</f>
        <v>151.49366666666666</v>
      </c>
      <c r="M450" t="s">
        <v>0</v>
      </c>
      <c r="N450" t="str">
        <f>IF(VLOOKUP(B450,title_rename,2,FALSE)=0,B450,VLOOKUP(B450,title_rename,2,FALSE))</f>
        <v>04-17 Houston Astros @ Washington Nationals</v>
      </c>
      <c r="O450" s="3" t="str">
        <f>LEFT(IF(VLOOKUP(C450,brand_rename,2,FALSE)=0,C450,VLOOKUP(C450,brand_rename,2,FALSE)),LEN(IF(VLOOKUP(C450,brand_rename,2,FALSE)=0,C450,VLOOKUP(C450,brand_rename,2,FALSE)))-6)</f>
        <v>Papa John's</v>
      </c>
      <c r="P450" t="str">
        <f>IF(VLOOKUP(D450,location_rename,2,FALSE)=0,D450,VLOOKUP(D450,location_rename,2,FALSE))</f>
        <v>LED Outfield Wall</v>
      </c>
      <c r="Q450">
        <f>IF($L450=0,0,G450)</f>
        <v>1</v>
      </c>
      <c r="R450">
        <f>IF($L450=0,0,H450)</f>
        <v>1</v>
      </c>
      <c r="S450" s="1">
        <f>R450*L450</f>
        <v>151.49366666666666</v>
      </c>
      <c r="T450" s="1">
        <f>S450*(K450/100)</f>
        <v>27.830673597817189</v>
      </c>
      <c r="U450" t="str">
        <f t="shared" ref="U450:U513" si="14">CONCATENATE(O450,P450)</f>
        <v>Papa John'sLED Outfield Wall</v>
      </c>
      <c r="V450" t="str">
        <f t="shared" ref="V450:V513" si="15">CONCATENATE(N450,U450)</f>
        <v>04-17 Houston Astros @ Washington NationalsPapa John'sLED Outfield Wall</v>
      </c>
      <c r="W450" t="str">
        <f>CONCATENATE(M450,O450)</f>
        <v>Regular SeasonPapa John's</v>
      </c>
      <c r="X450" t="str">
        <f>CONCATENATE(M450,P450)</f>
        <v>Regular SeasonLED Outfield Wall</v>
      </c>
      <c r="Y450" t="str">
        <f>CONCATENATE(M450,O450,P450)</f>
        <v>Regular SeasonPapa John'sLED Outfield Wall</v>
      </c>
    </row>
    <row r="451" spans="1:25" x14ac:dyDescent="0.25">
      <c r="A451" s="3">
        <v>339064</v>
      </c>
      <c r="B451" t="s">
        <v>180</v>
      </c>
      <c r="C451" t="s">
        <v>37</v>
      </c>
      <c r="D451" t="s">
        <v>2</v>
      </c>
      <c r="E451" t="s">
        <v>1</v>
      </c>
      <c r="F451" s="5">
        <v>41016</v>
      </c>
      <c r="G451">
        <v>7</v>
      </c>
      <c r="H451">
        <v>32</v>
      </c>
      <c r="I451" s="1">
        <v>4847.68</v>
      </c>
      <c r="J451" s="1">
        <v>1186.98</v>
      </c>
      <c r="K451">
        <v>24.4855270974981</v>
      </c>
      <c r="L451" s="4">
        <f>VLOOKUP(N451,rates,VLOOKUP(CONCATENATE('[1]Exposure Report'!$B$11,'[1]Exposure Report'!$B$13),rate_lookup_table,4,FALSE),FALSE)</f>
        <v>151.49366666666666</v>
      </c>
      <c r="M451" t="s">
        <v>0</v>
      </c>
      <c r="N451" t="str">
        <f>IF(VLOOKUP(B451,title_rename,2,FALSE)=0,B451,VLOOKUP(B451,title_rename,2,FALSE))</f>
        <v>04-17 Houston Astros @ Washington Nationals</v>
      </c>
      <c r="O451" s="3" t="str">
        <f>LEFT(IF(VLOOKUP(C451,brand_rename,2,FALSE)=0,C451,VLOOKUP(C451,brand_rename,2,FALSE)),LEN(IF(VLOOKUP(C451,brand_rename,2,FALSE)=0,C451,VLOOKUP(C451,brand_rename,2,FALSE)))-6)</f>
        <v>Papa John's</v>
      </c>
      <c r="P451" t="str">
        <f>IF(VLOOKUP(D451,location_rename,2,FALSE)=0,D451,VLOOKUP(D451,location_rename,2,FALSE))</f>
        <v>Rotational Field Level Home Plate</v>
      </c>
      <c r="Q451">
        <f>IF($L451=0,0,G451)</f>
        <v>7</v>
      </c>
      <c r="R451">
        <f>IF($L451=0,0,H451)</f>
        <v>32</v>
      </c>
      <c r="S451" s="1">
        <f>R451*L451</f>
        <v>4847.797333333333</v>
      </c>
      <c r="T451" s="1">
        <f>S451*(K451/100)</f>
        <v>1187.0087296851236</v>
      </c>
      <c r="U451" t="str">
        <f t="shared" si="14"/>
        <v>Papa John'sRotational Field Level Home Plate</v>
      </c>
      <c r="V451" t="str">
        <f t="shared" si="15"/>
        <v>04-17 Houston Astros @ Washington NationalsPapa John'sRotational Field Level Home Plate</v>
      </c>
      <c r="W451" t="str">
        <f>CONCATENATE(M451,O451)</f>
        <v>Regular SeasonPapa John's</v>
      </c>
      <c r="X451" t="str">
        <f>CONCATENATE(M451,P451)</f>
        <v>Regular SeasonRotational Field Level Home Plate</v>
      </c>
      <c r="Y451" t="str">
        <f>CONCATENATE(M451,O451,P451)</f>
        <v>Regular SeasonPapa John'sRotational Field Level Home Plate</v>
      </c>
    </row>
    <row r="452" spans="1:25" x14ac:dyDescent="0.25">
      <c r="A452" s="3">
        <v>339064</v>
      </c>
      <c r="B452" t="s">
        <v>180</v>
      </c>
      <c r="C452" t="s">
        <v>36</v>
      </c>
      <c r="D452" t="s">
        <v>2</v>
      </c>
      <c r="E452" t="s">
        <v>1</v>
      </c>
      <c r="F452" s="5">
        <v>41016</v>
      </c>
      <c r="G452">
        <v>6</v>
      </c>
      <c r="H452">
        <v>19</v>
      </c>
      <c r="I452" s="1">
        <v>2878.31</v>
      </c>
      <c r="J452" s="1">
        <v>730.41</v>
      </c>
      <c r="K452">
        <v>25.376349316091702</v>
      </c>
      <c r="L452" s="4">
        <f>VLOOKUP(N452,rates,VLOOKUP(CONCATENATE('[1]Exposure Report'!$B$11,'[1]Exposure Report'!$B$13),rate_lookup_table,4,FALSE),FALSE)</f>
        <v>151.49366666666666</v>
      </c>
      <c r="M452" t="s">
        <v>0</v>
      </c>
      <c r="N452" t="str">
        <f>IF(VLOOKUP(B452,title_rename,2,FALSE)=0,B452,VLOOKUP(B452,title_rename,2,FALSE))</f>
        <v>04-17 Houston Astros @ Washington Nationals</v>
      </c>
      <c r="O452" s="3" t="str">
        <f>LEFT(IF(VLOOKUP(C452,brand_rename,2,FALSE)=0,C452,VLOOKUP(C452,brand_rename,2,FALSE)),LEN(IF(VLOOKUP(C452,brand_rename,2,FALSE)=0,C452,VLOOKUP(C452,brand_rename,2,FALSE)))-6)</f>
        <v>PNC Bank</v>
      </c>
      <c r="P452" t="str">
        <f>IF(VLOOKUP(D452,location_rename,2,FALSE)=0,D452,VLOOKUP(D452,location_rename,2,FALSE))</f>
        <v>Rotational Field Level Home Plate</v>
      </c>
      <c r="Q452">
        <f>IF($L452=0,0,G452)</f>
        <v>6</v>
      </c>
      <c r="R452">
        <f>IF($L452=0,0,H452)</f>
        <v>19</v>
      </c>
      <c r="S452" s="1">
        <f>R452*L452</f>
        <v>2878.3796666666663</v>
      </c>
      <c r="T452" s="1">
        <f>S452*(K452/100)</f>
        <v>730.42767885668911</v>
      </c>
      <c r="U452" t="str">
        <f t="shared" si="14"/>
        <v>PNC BankRotational Field Level Home Plate</v>
      </c>
      <c r="V452" t="str">
        <f t="shared" si="15"/>
        <v>04-17 Houston Astros @ Washington NationalsPNC BankRotational Field Level Home Plate</v>
      </c>
      <c r="W452" t="str">
        <f>CONCATENATE(M452,O452)</f>
        <v>Regular SeasonPNC Bank</v>
      </c>
      <c r="X452" t="str">
        <f>CONCATENATE(M452,P452)</f>
        <v>Regular SeasonRotational Field Level Home Plate</v>
      </c>
      <c r="Y452" t="str">
        <f>CONCATENATE(M452,O452,P452)</f>
        <v>Regular SeasonPNC BankRotational Field Level Home Plate</v>
      </c>
    </row>
    <row r="453" spans="1:25" x14ac:dyDescent="0.25">
      <c r="A453" s="3">
        <v>339064</v>
      </c>
      <c r="B453" t="s">
        <v>180</v>
      </c>
      <c r="C453" t="s">
        <v>36</v>
      </c>
      <c r="D453" t="s">
        <v>9</v>
      </c>
      <c r="E453" t="s">
        <v>1</v>
      </c>
      <c r="F453" s="5">
        <v>41016</v>
      </c>
      <c r="G453">
        <v>7</v>
      </c>
      <c r="H453">
        <v>38</v>
      </c>
      <c r="I453" s="1">
        <v>5756.62</v>
      </c>
      <c r="J453" s="1">
        <v>705.7</v>
      </c>
      <c r="K453">
        <v>12.2589297191754</v>
      </c>
      <c r="L453" s="4">
        <f>VLOOKUP(N453,rates,VLOOKUP(CONCATENATE('[1]Exposure Report'!$B$11,'[1]Exposure Report'!$B$13),rate_lookup_table,4,FALSE),FALSE)</f>
        <v>151.49366666666666</v>
      </c>
      <c r="M453" t="s">
        <v>0</v>
      </c>
      <c r="N453" t="str">
        <f>IF(VLOOKUP(B453,title_rename,2,FALSE)=0,B453,VLOOKUP(B453,title_rename,2,FALSE))</f>
        <v>04-17 Houston Astros @ Washington Nationals</v>
      </c>
      <c r="O453" s="3" t="str">
        <f>LEFT(IF(VLOOKUP(C453,brand_rename,2,FALSE)=0,C453,VLOOKUP(C453,brand_rename,2,FALSE)),LEN(IF(VLOOKUP(C453,brand_rename,2,FALSE)=0,C453,VLOOKUP(C453,brand_rename,2,FALSE)))-6)</f>
        <v>PNC Bank</v>
      </c>
      <c r="P453" t="str">
        <f>IF(VLOOKUP(D453,location_rename,2,FALSE)=0,D453,VLOOKUP(D453,location_rename,2,FALSE))</f>
        <v>Static Upper Billboard</v>
      </c>
      <c r="Q453">
        <f>IF($L453=0,0,G453)</f>
        <v>7</v>
      </c>
      <c r="R453">
        <f>IF($L453=0,0,H453)</f>
        <v>38</v>
      </c>
      <c r="S453" s="1">
        <f>R453*L453</f>
        <v>5756.7593333333325</v>
      </c>
      <c r="T453" s="1">
        <f>S453*(K453/100)</f>
        <v>705.71708077540359</v>
      </c>
      <c r="U453" t="str">
        <f t="shared" si="14"/>
        <v>PNC BankStatic Upper Billboard</v>
      </c>
      <c r="V453" t="str">
        <f t="shared" si="15"/>
        <v>04-17 Houston Astros @ Washington NationalsPNC BankStatic Upper Billboard</v>
      </c>
      <c r="W453" t="str">
        <f>CONCATENATE(M453,O453)</f>
        <v>Regular SeasonPNC Bank</v>
      </c>
      <c r="X453" t="str">
        <f>CONCATENATE(M453,P453)</f>
        <v>Regular SeasonStatic Upper Billboard</v>
      </c>
      <c r="Y453" t="str">
        <f>CONCATENATE(M453,O453,P453)</f>
        <v>Regular SeasonPNC BankStatic Upper Billboard</v>
      </c>
    </row>
    <row r="454" spans="1:25" x14ac:dyDescent="0.25">
      <c r="A454" s="3">
        <v>339064</v>
      </c>
      <c r="B454" t="s">
        <v>180</v>
      </c>
      <c r="C454" t="s">
        <v>36</v>
      </c>
      <c r="D454" t="s">
        <v>71</v>
      </c>
      <c r="E454" t="s">
        <v>1</v>
      </c>
      <c r="F454" s="5">
        <v>41016</v>
      </c>
      <c r="G454">
        <v>11</v>
      </c>
      <c r="H454">
        <v>149</v>
      </c>
      <c r="I454" s="1">
        <v>22572.01</v>
      </c>
      <c r="J454" s="1">
        <v>2623.37</v>
      </c>
      <c r="K454">
        <v>11.6222259338003</v>
      </c>
      <c r="L454" s="4">
        <f>VLOOKUP(N454,rates,VLOOKUP(CONCATENATE('[1]Exposure Report'!$B$11,'[1]Exposure Report'!$B$13),rate_lookup_table,4,FALSE),FALSE)</f>
        <v>151.49366666666666</v>
      </c>
      <c r="M454" t="s">
        <v>0</v>
      </c>
      <c r="N454" t="str">
        <f>IF(VLOOKUP(B454,title_rename,2,FALSE)=0,B454,VLOOKUP(B454,title_rename,2,FALSE))</f>
        <v>04-17 Houston Astros @ Washington Nationals</v>
      </c>
      <c r="O454" s="3" t="str">
        <f>LEFT(IF(VLOOKUP(C454,brand_rename,2,FALSE)=0,C454,VLOOKUP(C454,brand_rename,2,FALSE)),LEN(IF(VLOOKUP(C454,brand_rename,2,FALSE)=0,C454,VLOOKUP(C454,brand_rename,2,FALSE)))-6)</f>
        <v>PNC Bank</v>
      </c>
      <c r="P454" t="str">
        <f>IF(VLOOKUP(D454,location_rename,2,FALSE)=0,D454,VLOOKUP(D454,location_rename,2,FALSE))</f>
        <v>Static Upper Tiered</v>
      </c>
      <c r="Q454">
        <f>IF($L454=0,0,G454)</f>
        <v>11</v>
      </c>
      <c r="R454">
        <f>IF($L454=0,0,H454)</f>
        <v>149</v>
      </c>
      <c r="S454" s="1">
        <f>R454*L454</f>
        <v>22572.55633333333</v>
      </c>
      <c r="T454" s="1">
        <f>S454*(K454/100)</f>
        <v>2623.4334960943484</v>
      </c>
      <c r="U454" t="str">
        <f t="shared" si="14"/>
        <v>PNC BankStatic Upper Tiered</v>
      </c>
      <c r="V454" t="str">
        <f t="shared" si="15"/>
        <v>04-17 Houston Astros @ Washington NationalsPNC BankStatic Upper Tiered</v>
      </c>
      <c r="W454" t="str">
        <f>CONCATENATE(M454,O454)</f>
        <v>Regular SeasonPNC Bank</v>
      </c>
      <c r="X454" t="str">
        <f>CONCATENATE(M454,P454)</f>
        <v>Regular SeasonStatic Upper Tiered</v>
      </c>
      <c r="Y454" t="str">
        <f>CONCATENATE(M454,O454,P454)</f>
        <v>Regular SeasonPNC BankStatic Upper Tiered</v>
      </c>
    </row>
    <row r="455" spans="1:25" x14ac:dyDescent="0.25">
      <c r="A455" s="3">
        <v>339064</v>
      </c>
      <c r="B455" t="s">
        <v>180</v>
      </c>
      <c r="C455" t="s">
        <v>33</v>
      </c>
      <c r="D455" t="s">
        <v>19</v>
      </c>
      <c r="E455" t="s">
        <v>1</v>
      </c>
      <c r="F455" s="5">
        <v>41016</v>
      </c>
      <c r="G455">
        <v>1</v>
      </c>
      <c r="H455">
        <v>8</v>
      </c>
      <c r="I455" s="1">
        <v>1211.92</v>
      </c>
      <c r="J455" s="1">
        <v>196.69</v>
      </c>
      <c r="K455">
        <v>16.2296191167733</v>
      </c>
      <c r="L455" s="4">
        <f>VLOOKUP(N455,rates,VLOOKUP(CONCATENATE('[1]Exposure Report'!$B$11,'[1]Exposure Report'!$B$13),rate_lookup_table,4,FALSE),FALSE)</f>
        <v>151.49366666666666</v>
      </c>
      <c r="M455" t="s">
        <v>0</v>
      </c>
      <c r="N455" t="str">
        <f>IF(VLOOKUP(B455,title_rename,2,FALSE)=0,B455,VLOOKUP(B455,title_rename,2,FALSE))</f>
        <v>04-17 Houston Astros @ Washington Nationals</v>
      </c>
      <c r="O455" s="3" t="str">
        <f>LEFT(IF(VLOOKUP(C455,brand_rename,2,FALSE)=0,C455,VLOOKUP(C455,brand_rename,2,FALSE)),LEN(IF(VLOOKUP(C455,brand_rename,2,FALSE)=0,C455,VLOOKUP(C455,brand_rename,2,FALSE)))-6)</f>
        <v>Radio - 106.7 The Fan</v>
      </c>
      <c r="P455" t="str">
        <f>IF(VLOOKUP(D455,location_rename,2,FALSE)=0,D455,VLOOKUP(D455,location_rename,2,FALSE))</f>
        <v>LED Outfield Wall</v>
      </c>
      <c r="Q455">
        <f>IF($L455=0,0,G455)</f>
        <v>1</v>
      </c>
      <c r="R455">
        <f>IF($L455=0,0,H455)</f>
        <v>8</v>
      </c>
      <c r="S455" s="1">
        <f>R455*L455</f>
        <v>1211.9493333333332</v>
      </c>
      <c r="T455" s="1">
        <f>S455*(K455/100)</f>
        <v>196.69476068827322</v>
      </c>
      <c r="U455" t="str">
        <f t="shared" si="14"/>
        <v>Radio - 106.7 The FanLED Outfield Wall</v>
      </c>
      <c r="V455" t="str">
        <f t="shared" si="15"/>
        <v>04-17 Houston Astros @ Washington NationalsRadio - 106.7 The FanLED Outfield Wall</v>
      </c>
      <c r="W455" t="str">
        <f>CONCATENATE(M455,O455)</f>
        <v>Regular SeasonRadio - 106.7 The Fan</v>
      </c>
      <c r="X455" t="str">
        <f>CONCATENATE(M455,P455)</f>
        <v>Regular SeasonLED Outfield Wall</v>
      </c>
      <c r="Y455" t="str">
        <f>CONCATENATE(M455,O455,P455)</f>
        <v>Regular SeasonRadio - 106.7 The FanLED Outfield Wall</v>
      </c>
    </row>
    <row r="456" spans="1:25" x14ac:dyDescent="0.25">
      <c r="A456" s="3">
        <v>339064</v>
      </c>
      <c r="B456" t="s">
        <v>180</v>
      </c>
      <c r="C456" t="s">
        <v>33</v>
      </c>
      <c r="D456" t="s">
        <v>9</v>
      </c>
      <c r="E456" t="s">
        <v>1</v>
      </c>
      <c r="F456" s="5">
        <v>41016</v>
      </c>
      <c r="G456">
        <v>17</v>
      </c>
      <c r="H456">
        <v>58</v>
      </c>
      <c r="I456" s="1">
        <v>8786.42</v>
      </c>
      <c r="J456" s="1">
        <v>1354.94</v>
      </c>
      <c r="K456">
        <v>15.4208426184953</v>
      </c>
      <c r="L456" s="4">
        <f>VLOOKUP(N456,rates,VLOOKUP(CONCATENATE('[1]Exposure Report'!$B$11,'[1]Exposure Report'!$B$13),rate_lookup_table,4,FALSE),FALSE)</f>
        <v>151.49366666666666</v>
      </c>
      <c r="M456" t="s">
        <v>0</v>
      </c>
      <c r="N456" t="str">
        <f>IF(VLOOKUP(B456,title_rename,2,FALSE)=0,B456,VLOOKUP(B456,title_rename,2,FALSE))</f>
        <v>04-17 Houston Astros @ Washington Nationals</v>
      </c>
      <c r="O456" s="3" t="str">
        <f>LEFT(IF(VLOOKUP(C456,brand_rename,2,FALSE)=0,C456,VLOOKUP(C456,brand_rename,2,FALSE)),LEN(IF(VLOOKUP(C456,brand_rename,2,FALSE)=0,C456,VLOOKUP(C456,brand_rename,2,FALSE)))-6)</f>
        <v>Radio - 106.7 The Fan</v>
      </c>
      <c r="P456" t="str">
        <f>IF(VLOOKUP(D456,location_rename,2,FALSE)=0,D456,VLOOKUP(D456,location_rename,2,FALSE))</f>
        <v>Static Upper Billboard</v>
      </c>
      <c r="Q456">
        <f>IF($L456=0,0,G456)</f>
        <v>17</v>
      </c>
      <c r="R456">
        <f>IF($L456=0,0,H456)</f>
        <v>58</v>
      </c>
      <c r="S456" s="1">
        <f>R456*L456</f>
        <v>8786.6326666666664</v>
      </c>
      <c r="T456" s="1">
        <f>S456*(K456/100)</f>
        <v>1354.9727949919634</v>
      </c>
      <c r="U456" t="str">
        <f t="shared" si="14"/>
        <v>Radio - 106.7 The FanStatic Upper Billboard</v>
      </c>
      <c r="V456" t="str">
        <f t="shared" si="15"/>
        <v>04-17 Houston Astros @ Washington NationalsRadio - 106.7 The FanStatic Upper Billboard</v>
      </c>
      <c r="W456" t="str">
        <f>CONCATENATE(M456,O456)</f>
        <v>Regular SeasonRadio - 106.7 The Fan</v>
      </c>
      <c r="X456" t="str">
        <f>CONCATENATE(M456,P456)</f>
        <v>Regular SeasonStatic Upper Billboard</v>
      </c>
      <c r="Y456" t="str">
        <f>CONCATENATE(M456,O456,P456)</f>
        <v>Regular SeasonRadio - 106.7 The FanStatic Upper Billboard</v>
      </c>
    </row>
    <row r="457" spans="1:25" x14ac:dyDescent="0.25">
      <c r="A457" s="3">
        <v>339064</v>
      </c>
      <c r="B457" t="s">
        <v>180</v>
      </c>
      <c r="C457" t="s">
        <v>32</v>
      </c>
      <c r="D457" t="s">
        <v>17</v>
      </c>
      <c r="E457" t="s">
        <v>1</v>
      </c>
      <c r="F457" s="5">
        <v>41016</v>
      </c>
      <c r="G457">
        <v>2</v>
      </c>
      <c r="H457">
        <v>6</v>
      </c>
      <c r="I457" s="1">
        <v>908.94</v>
      </c>
      <c r="J457" s="1">
        <v>330.85</v>
      </c>
      <c r="K457">
        <v>36.399542324025703</v>
      </c>
      <c r="L457" s="4">
        <f>VLOOKUP(N457,rates,VLOOKUP(CONCATENATE('[1]Exposure Report'!$B$11,'[1]Exposure Report'!$B$13),rate_lookup_table,4,FALSE),FALSE)</f>
        <v>151.49366666666666</v>
      </c>
      <c r="M457" t="s">
        <v>0</v>
      </c>
      <c r="N457" t="str">
        <f>IF(VLOOKUP(B457,title_rename,2,FALSE)=0,B457,VLOOKUP(B457,title_rename,2,FALSE))</f>
        <v>04-17 Houston Astros @ Washington Nationals</v>
      </c>
      <c r="O457" s="3" t="str">
        <f>LEFT(IF(VLOOKUP(C457,brand_rename,2,FALSE)=0,C457,VLOOKUP(C457,brand_rename,2,FALSE)),LEN(IF(VLOOKUP(C457,brand_rename,2,FALSE)=0,C457,VLOOKUP(C457,brand_rename,2,FALSE)))-6)</f>
        <v>Radio - WTOP</v>
      </c>
      <c r="P457" t="str">
        <f>IF(VLOOKUP(D457,location_rename,2,FALSE)=0,D457,VLOOKUP(D457,location_rename,2,FALSE))</f>
        <v>LED Upper Tiered</v>
      </c>
      <c r="Q457">
        <f>IF($L457=0,0,G457)</f>
        <v>2</v>
      </c>
      <c r="R457">
        <f>IF($L457=0,0,H457)</f>
        <v>6</v>
      </c>
      <c r="S457" s="1">
        <f>R457*L457</f>
        <v>908.96199999999999</v>
      </c>
      <c r="T457" s="1">
        <f>S457*(K457/100)</f>
        <v>330.85800789931051</v>
      </c>
      <c r="U457" t="str">
        <f t="shared" si="14"/>
        <v>Radio - WTOPLED Upper Tiered</v>
      </c>
      <c r="V457" t="str">
        <f t="shared" si="15"/>
        <v>04-17 Houston Astros @ Washington NationalsRadio - WTOPLED Upper Tiered</v>
      </c>
      <c r="W457" t="str">
        <f>CONCATENATE(M457,O457)</f>
        <v>Regular SeasonRadio - WTOP</v>
      </c>
      <c r="X457" t="str">
        <f>CONCATENATE(M457,P457)</f>
        <v>Regular SeasonLED Upper Tiered</v>
      </c>
      <c r="Y457" t="str">
        <f>CONCATENATE(M457,O457,P457)</f>
        <v>Regular SeasonRadio - WTOPLED Upper Tiered</v>
      </c>
    </row>
    <row r="458" spans="1:25" x14ac:dyDescent="0.25">
      <c r="A458" s="3">
        <v>339064</v>
      </c>
      <c r="B458" t="s">
        <v>180</v>
      </c>
      <c r="C458" t="s">
        <v>31</v>
      </c>
      <c r="D458" t="s">
        <v>9</v>
      </c>
      <c r="E458" t="s">
        <v>1</v>
      </c>
      <c r="F458" s="5">
        <v>41016</v>
      </c>
      <c r="G458">
        <v>2</v>
      </c>
      <c r="H458">
        <v>4</v>
      </c>
      <c r="I458" s="1">
        <v>605.96</v>
      </c>
      <c r="J458" s="1">
        <v>90.53</v>
      </c>
      <c r="K458">
        <v>14.939930028384699</v>
      </c>
      <c r="L458" s="4">
        <f>VLOOKUP(N458,rates,VLOOKUP(CONCATENATE('[1]Exposure Report'!$B$11,'[1]Exposure Report'!$B$13),rate_lookup_table,4,FALSE),FALSE)</f>
        <v>151.49366666666666</v>
      </c>
      <c r="M458" t="s">
        <v>0</v>
      </c>
      <c r="N458" t="str">
        <f>IF(VLOOKUP(B458,title_rename,2,FALSE)=0,B458,VLOOKUP(B458,title_rename,2,FALSE))</f>
        <v>04-17 Houston Astros @ Washington Nationals</v>
      </c>
      <c r="O458" s="3" t="str">
        <f>LEFT(IF(VLOOKUP(C458,brand_rename,2,FALSE)=0,C458,VLOOKUP(C458,brand_rename,2,FALSE)),LEN(IF(VLOOKUP(C458,brand_rename,2,FALSE)=0,C458,VLOOKUP(C458,brand_rename,2,FALSE)))-6)</f>
        <v>Red Porch</v>
      </c>
      <c r="P458" t="str">
        <f>IF(VLOOKUP(D458,location_rename,2,FALSE)=0,D458,VLOOKUP(D458,location_rename,2,FALSE))</f>
        <v>Static Upper Billboard</v>
      </c>
      <c r="Q458">
        <f>IF($L458=0,0,G458)</f>
        <v>2</v>
      </c>
      <c r="R458">
        <f>IF($L458=0,0,H458)</f>
        <v>4</v>
      </c>
      <c r="S458" s="1">
        <f>R458*L458</f>
        <v>605.97466666666662</v>
      </c>
      <c r="T458" s="1">
        <f>S458*(K458/100)</f>
        <v>90.532191189737404</v>
      </c>
      <c r="U458" t="str">
        <f t="shared" si="14"/>
        <v>Red PorchStatic Upper Billboard</v>
      </c>
      <c r="V458" t="str">
        <f t="shared" si="15"/>
        <v>04-17 Houston Astros @ Washington NationalsRed PorchStatic Upper Billboard</v>
      </c>
      <c r="W458" t="str">
        <f>CONCATENATE(M458,O458)</f>
        <v>Regular SeasonRed Porch</v>
      </c>
      <c r="X458" t="str">
        <f>CONCATENATE(M458,P458)</f>
        <v>Regular SeasonStatic Upper Billboard</v>
      </c>
      <c r="Y458" t="str">
        <f>CONCATENATE(M458,O458,P458)</f>
        <v>Regular SeasonRed PorchStatic Upper Billboard</v>
      </c>
    </row>
    <row r="459" spans="1:25" x14ac:dyDescent="0.25">
      <c r="A459" s="3">
        <v>339064</v>
      </c>
      <c r="B459" t="s">
        <v>180</v>
      </c>
      <c r="C459" t="s">
        <v>113</v>
      </c>
      <c r="D459" t="s">
        <v>2</v>
      </c>
      <c r="E459" t="s">
        <v>1</v>
      </c>
      <c r="F459" s="5">
        <v>41016</v>
      </c>
      <c r="G459">
        <v>18</v>
      </c>
      <c r="H459">
        <v>152</v>
      </c>
      <c r="I459" s="1">
        <v>23026.48</v>
      </c>
      <c r="J459" s="1">
        <v>5492.6</v>
      </c>
      <c r="K459">
        <v>23.853407033988599</v>
      </c>
      <c r="L459" s="4">
        <f>VLOOKUP(N459,rates,VLOOKUP(CONCATENATE('[1]Exposure Report'!$B$11,'[1]Exposure Report'!$B$13),rate_lookup_table,4,FALSE),FALSE)</f>
        <v>151.49366666666666</v>
      </c>
      <c r="M459" t="s">
        <v>0</v>
      </c>
      <c r="N459" t="str">
        <f>IF(VLOOKUP(B459,title_rename,2,FALSE)=0,B459,VLOOKUP(B459,title_rename,2,FALSE))</f>
        <v>04-17 Houston Astros @ Washington Nationals</v>
      </c>
      <c r="O459" s="3" t="str">
        <f>LEFT(IF(VLOOKUP(C459,brand_rename,2,FALSE)=0,C459,VLOOKUP(C459,brand_rename,2,FALSE)),LEN(IF(VLOOKUP(C459,brand_rename,2,FALSE)=0,C459,VLOOKUP(C459,brand_rename,2,FALSE)))-6)</f>
        <v>Team Promotion - Capital City View Seats</v>
      </c>
      <c r="P459" t="str">
        <f>IF(VLOOKUP(D459,location_rename,2,FALSE)=0,D459,VLOOKUP(D459,location_rename,2,FALSE))</f>
        <v>Rotational Field Level Home Plate</v>
      </c>
      <c r="Q459">
        <f>IF($L459=0,0,G459)</f>
        <v>18</v>
      </c>
      <c r="R459">
        <f>IF($L459=0,0,H459)</f>
        <v>152</v>
      </c>
      <c r="S459" s="1">
        <f>R459*L459</f>
        <v>23027.03733333333</v>
      </c>
      <c r="T459" s="1">
        <f>S459*(K459/100)</f>
        <v>5492.7329429885131</v>
      </c>
      <c r="U459" t="str">
        <f t="shared" si="14"/>
        <v>Team Promotion - Capital City View SeatsRotational Field Level Home Plate</v>
      </c>
      <c r="V459" t="str">
        <f t="shared" si="15"/>
        <v>04-17 Houston Astros @ Washington NationalsTeam Promotion - Capital City View SeatsRotational Field Level Home Plate</v>
      </c>
      <c r="W459" t="str">
        <f>CONCATENATE(M459,O459)</f>
        <v>Regular SeasonTeam Promotion - Capital City View Seats</v>
      </c>
      <c r="X459" t="str">
        <f>CONCATENATE(M459,P459)</f>
        <v>Regular SeasonRotational Field Level Home Plate</v>
      </c>
      <c r="Y459" t="str">
        <f>CONCATENATE(M459,O459,P459)</f>
        <v>Regular SeasonTeam Promotion - Capital City View SeatsRotational Field Level Home Plate</v>
      </c>
    </row>
    <row r="460" spans="1:25" x14ac:dyDescent="0.25">
      <c r="A460" s="3">
        <v>339064</v>
      </c>
      <c r="B460" t="s">
        <v>180</v>
      </c>
      <c r="C460" t="s">
        <v>121</v>
      </c>
      <c r="D460" t="s">
        <v>2</v>
      </c>
      <c r="E460" t="s">
        <v>1</v>
      </c>
      <c r="F460" s="5">
        <v>41016</v>
      </c>
      <c r="G460">
        <v>8</v>
      </c>
      <c r="H460">
        <v>54</v>
      </c>
      <c r="I460" s="1">
        <v>8180.46</v>
      </c>
      <c r="J460" s="1">
        <v>1970.99</v>
      </c>
      <c r="K460">
        <v>24.0938773614197</v>
      </c>
      <c r="L460" s="4">
        <f>VLOOKUP(N460,rates,VLOOKUP(CONCATENATE('[1]Exposure Report'!$B$11,'[1]Exposure Report'!$B$13),rate_lookup_table,4,FALSE),FALSE)</f>
        <v>151.49366666666666</v>
      </c>
      <c r="M460" t="s">
        <v>0</v>
      </c>
      <c r="N460" t="str">
        <f>IF(VLOOKUP(B460,title_rename,2,FALSE)=0,B460,VLOOKUP(B460,title_rename,2,FALSE))</f>
        <v>04-17 Houston Astros @ Washington Nationals</v>
      </c>
      <c r="O460" s="3" t="str">
        <f>LEFT(IF(VLOOKUP(C460,brand_rename,2,FALSE)=0,C460,VLOOKUP(C460,brand_rename,2,FALSE)),LEN(IF(VLOOKUP(C460,brand_rename,2,FALSE)=0,C460,VLOOKUP(C460,brand_rename,2,FALSE)))-6)</f>
        <v>Team Promotion - Miller Lite Party Night</v>
      </c>
      <c r="P460" t="str">
        <f>IF(VLOOKUP(D460,location_rename,2,FALSE)=0,D460,VLOOKUP(D460,location_rename,2,FALSE))</f>
        <v>Rotational Field Level Home Plate</v>
      </c>
      <c r="Q460">
        <f>IF($L460=0,0,G460)</f>
        <v>8</v>
      </c>
      <c r="R460">
        <f>IF($L460=0,0,H460)</f>
        <v>54</v>
      </c>
      <c r="S460" s="1">
        <f>R460*L460</f>
        <v>8180.6579999999994</v>
      </c>
      <c r="T460" s="1">
        <f>S460*(K460/100)</f>
        <v>1971.0377058771694</v>
      </c>
      <c r="U460" t="str">
        <f t="shared" si="14"/>
        <v>Team Promotion - Miller Lite Party NightRotational Field Level Home Plate</v>
      </c>
      <c r="V460" t="str">
        <f t="shared" si="15"/>
        <v>04-17 Houston Astros @ Washington NationalsTeam Promotion - Miller Lite Party NightRotational Field Level Home Plate</v>
      </c>
      <c r="W460" t="str">
        <f>CONCATENATE(M460,O460)</f>
        <v>Regular SeasonTeam Promotion - Miller Lite Party Night</v>
      </c>
      <c r="X460" t="str">
        <f>CONCATENATE(M460,P460)</f>
        <v>Regular SeasonRotational Field Level Home Plate</v>
      </c>
      <c r="Y460" t="str">
        <f>CONCATENATE(M460,O460,P460)</f>
        <v>Regular SeasonTeam Promotion - Miller Lite Party NightRotational Field Level Home Plate</v>
      </c>
    </row>
    <row r="461" spans="1:25" x14ac:dyDescent="0.25">
      <c r="A461" s="3">
        <v>339064</v>
      </c>
      <c r="B461" t="s">
        <v>180</v>
      </c>
      <c r="C461" t="s">
        <v>78</v>
      </c>
      <c r="D461" t="s">
        <v>135</v>
      </c>
      <c r="E461" t="s">
        <v>1</v>
      </c>
      <c r="F461" s="5">
        <v>41016</v>
      </c>
      <c r="G461">
        <v>5</v>
      </c>
      <c r="H461">
        <v>98</v>
      </c>
      <c r="I461" s="1">
        <v>14846.02</v>
      </c>
      <c r="J461" s="1">
        <v>3811.37</v>
      </c>
      <c r="K461">
        <v>25.672671867611601</v>
      </c>
      <c r="L461" s="4">
        <f>VLOOKUP(N461,rates,VLOOKUP(CONCATENATE('[1]Exposure Report'!$B$11,'[1]Exposure Report'!$B$13),rate_lookup_table,4,FALSE),FALSE)</f>
        <v>151.49366666666666</v>
      </c>
      <c r="M461" t="s">
        <v>0</v>
      </c>
      <c r="N461" t="str">
        <f>IF(VLOOKUP(B461,title_rename,2,FALSE)=0,B461,VLOOKUP(B461,title_rename,2,FALSE))</f>
        <v>04-17 Houston Astros @ Washington Nationals</v>
      </c>
      <c r="O461" s="3" t="str">
        <f>LEFT(IF(VLOOKUP(C461,brand_rename,2,FALSE)=0,C461,VLOOKUP(C461,brand_rename,2,FALSE)),LEN(IF(VLOOKUP(C461,brand_rename,2,FALSE)=0,C461,VLOOKUP(C461,brand_rename,2,FALSE)))-6)</f>
        <v>Team Website - Losnacionales.com</v>
      </c>
      <c r="P461" t="str">
        <f>IF(VLOOKUP(D461,location_rename,2,FALSE)=0,D461,VLOOKUP(D461,location_rename,2,FALSE))</f>
        <v>Presentation Backdrop</v>
      </c>
      <c r="Q461">
        <f>IF($L461=0,0,G461)</f>
        <v>5</v>
      </c>
      <c r="R461">
        <f>IF($L461=0,0,H461)</f>
        <v>98</v>
      </c>
      <c r="S461" s="1">
        <f>R461*L461</f>
        <v>14846.379333333332</v>
      </c>
      <c r="T461" s="1">
        <f>S461*(K461/100)</f>
        <v>3811.4622504675694</v>
      </c>
      <c r="U461" t="str">
        <f t="shared" si="14"/>
        <v>Team Website - Losnacionales.comPresentation Backdrop</v>
      </c>
      <c r="V461" t="str">
        <f t="shared" si="15"/>
        <v>04-17 Houston Astros @ Washington NationalsTeam Website - Losnacionales.comPresentation Backdrop</v>
      </c>
      <c r="W461" t="str">
        <f>CONCATENATE(M461,O461)</f>
        <v>Regular SeasonTeam Website - Losnacionales.com</v>
      </c>
      <c r="X461" t="str">
        <f>CONCATENATE(M461,P461)</f>
        <v>Regular SeasonPresentation Backdrop</v>
      </c>
      <c r="Y461" t="str">
        <f>CONCATENATE(M461,O461,P461)</f>
        <v>Regular SeasonTeam Website - Losnacionales.comPresentation Backdrop</v>
      </c>
    </row>
    <row r="462" spans="1:25" x14ac:dyDescent="0.25">
      <c r="A462" s="3">
        <v>339064</v>
      </c>
      <c r="B462" t="s">
        <v>180</v>
      </c>
      <c r="C462" t="s">
        <v>27</v>
      </c>
      <c r="D462" t="s">
        <v>17</v>
      </c>
      <c r="E462" t="s">
        <v>1</v>
      </c>
      <c r="F462" s="5">
        <v>41016</v>
      </c>
      <c r="G462">
        <v>1</v>
      </c>
      <c r="H462">
        <v>2</v>
      </c>
      <c r="I462" s="1">
        <v>302.98</v>
      </c>
      <c r="J462" s="1">
        <v>117.71</v>
      </c>
      <c r="K462">
        <v>38.850749224371199</v>
      </c>
      <c r="L462" s="4">
        <f>VLOOKUP(N462,rates,VLOOKUP(CONCATENATE('[1]Exposure Report'!$B$11,'[1]Exposure Report'!$B$13),rate_lookup_table,4,FALSE),FALSE)</f>
        <v>151.49366666666666</v>
      </c>
      <c r="M462" t="s">
        <v>0</v>
      </c>
      <c r="N462" t="str">
        <f>IF(VLOOKUP(B462,title_rename,2,FALSE)=0,B462,VLOOKUP(B462,title_rename,2,FALSE))</f>
        <v>04-17 Houston Astros @ Washington Nationals</v>
      </c>
      <c r="O462" s="3" t="str">
        <f>LEFT(IF(VLOOKUP(C462,brand_rename,2,FALSE)=0,C462,VLOOKUP(C462,brand_rename,2,FALSE)),LEN(IF(VLOOKUP(C462,brand_rename,2,FALSE)=0,C462,VLOOKUP(C462,brand_rename,2,FALSE)))-6)</f>
        <v>Team Website - Nationals.com</v>
      </c>
      <c r="P462" t="str">
        <f>IF(VLOOKUP(D462,location_rename,2,FALSE)=0,D462,VLOOKUP(D462,location_rename,2,FALSE))</f>
        <v>LED Upper Tiered</v>
      </c>
      <c r="Q462">
        <f>IF($L462=0,0,G462)</f>
        <v>1</v>
      </c>
      <c r="R462">
        <f>IF($L462=0,0,H462)</f>
        <v>2</v>
      </c>
      <c r="S462" s="1">
        <f>R462*L462</f>
        <v>302.98733333333331</v>
      </c>
      <c r="T462" s="1">
        <f>S462*(K462/100)</f>
        <v>117.71284905494298</v>
      </c>
      <c r="U462" t="str">
        <f t="shared" si="14"/>
        <v>Team Website - Nationals.comLED Upper Tiered</v>
      </c>
      <c r="V462" t="str">
        <f t="shared" si="15"/>
        <v>04-17 Houston Astros @ Washington NationalsTeam Website - Nationals.comLED Upper Tiered</v>
      </c>
      <c r="W462" t="str">
        <f>CONCATENATE(M462,O462)</f>
        <v>Regular SeasonTeam Website - Nationals.com</v>
      </c>
      <c r="X462" t="str">
        <f>CONCATENATE(M462,P462)</f>
        <v>Regular SeasonLED Upper Tiered</v>
      </c>
      <c r="Y462" t="str">
        <f>CONCATENATE(M462,O462,P462)</f>
        <v>Regular SeasonTeam Website - Nationals.comLED Upper Tiered</v>
      </c>
    </row>
    <row r="463" spans="1:25" x14ac:dyDescent="0.25">
      <c r="A463" s="3">
        <v>339064</v>
      </c>
      <c r="B463" t="s">
        <v>180</v>
      </c>
      <c r="C463" t="s">
        <v>27</v>
      </c>
      <c r="D463" t="s">
        <v>135</v>
      </c>
      <c r="E463" t="s">
        <v>1</v>
      </c>
      <c r="F463" s="5">
        <v>41016</v>
      </c>
      <c r="G463">
        <v>3</v>
      </c>
      <c r="H463">
        <v>440</v>
      </c>
      <c r="I463" s="1">
        <v>66655.600000000006</v>
      </c>
      <c r="J463" s="1">
        <v>18465.77</v>
      </c>
      <c r="K463">
        <v>27.7032537401208</v>
      </c>
      <c r="L463" s="4">
        <f>VLOOKUP(N463,rates,VLOOKUP(CONCATENATE('[1]Exposure Report'!$B$11,'[1]Exposure Report'!$B$13),rate_lookup_table,4,FALSE),FALSE)</f>
        <v>151.49366666666666</v>
      </c>
      <c r="M463" t="s">
        <v>0</v>
      </c>
      <c r="N463" t="str">
        <f>IF(VLOOKUP(B463,title_rename,2,FALSE)=0,B463,VLOOKUP(B463,title_rename,2,FALSE))</f>
        <v>04-17 Houston Astros @ Washington Nationals</v>
      </c>
      <c r="O463" s="3" t="str">
        <f>LEFT(IF(VLOOKUP(C463,brand_rename,2,FALSE)=0,C463,VLOOKUP(C463,brand_rename,2,FALSE)),LEN(IF(VLOOKUP(C463,brand_rename,2,FALSE)=0,C463,VLOOKUP(C463,brand_rename,2,FALSE)))-6)</f>
        <v>Team Website - Nationals.com</v>
      </c>
      <c r="P463" t="str">
        <f>IF(VLOOKUP(D463,location_rename,2,FALSE)=0,D463,VLOOKUP(D463,location_rename,2,FALSE))</f>
        <v>Presentation Backdrop</v>
      </c>
      <c r="Q463">
        <f>IF($L463=0,0,G463)</f>
        <v>3</v>
      </c>
      <c r="R463">
        <f>IF($L463=0,0,H463)</f>
        <v>440</v>
      </c>
      <c r="S463" s="1">
        <f>R463*L463</f>
        <v>66657.213333333333</v>
      </c>
      <c r="T463" s="1">
        <f>S463*(K463/100)</f>
        <v>18466.216945826967</v>
      </c>
      <c r="U463" t="str">
        <f t="shared" si="14"/>
        <v>Team Website - Nationals.comPresentation Backdrop</v>
      </c>
      <c r="V463" t="str">
        <f t="shared" si="15"/>
        <v>04-17 Houston Astros @ Washington NationalsTeam Website - Nationals.comPresentation Backdrop</v>
      </c>
      <c r="W463" t="str">
        <f>CONCATENATE(M463,O463)</f>
        <v>Regular SeasonTeam Website - Nationals.com</v>
      </c>
      <c r="X463" t="str">
        <f>CONCATENATE(M463,P463)</f>
        <v>Regular SeasonPresentation Backdrop</v>
      </c>
      <c r="Y463" t="str">
        <f>CONCATENATE(M463,O463,P463)</f>
        <v>Regular SeasonTeam Website - Nationals.comPresentation Backdrop</v>
      </c>
    </row>
    <row r="464" spans="1:25" x14ac:dyDescent="0.25">
      <c r="A464" s="3">
        <v>339064</v>
      </c>
      <c r="B464" t="s">
        <v>180</v>
      </c>
      <c r="C464" t="s">
        <v>27</v>
      </c>
      <c r="D464" t="s">
        <v>2</v>
      </c>
      <c r="E464" t="s">
        <v>1</v>
      </c>
      <c r="F464" s="5">
        <v>41016</v>
      </c>
      <c r="G464">
        <v>13</v>
      </c>
      <c r="H464">
        <v>101</v>
      </c>
      <c r="I464" s="1">
        <v>15300.49</v>
      </c>
      <c r="J464" s="1">
        <v>3645.62</v>
      </c>
      <c r="K464">
        <v>23.8268186182272</v>
      </c>
      <c r="L464" s="4">
        <f>VLOOKUP(N464,rates,VLOOKUP(CONCATENATE('[1]Exposure Report'!$B$11,'[1]Exposure Report'!$B$13),rate_lookup_table,4,FALSE),FALSE)</f>
        <v>151.49366666666666</v>
      </c>
      <c r="M464" t="s">
        <v>0</v>
      </c>
      <c r="N464" t="str">
        <f>IF(VLOOKUP(B464,title_rename,2,FALSE)=0,B464,VLOOKUP(B464,title_rename,2,FALSE))</f>
        <v>04-17 Houston Astros @ Washington Nationals</v>
      </c>
      <c r="O464" s="3" t="str">
        <f>LEFT(IF(VLOOKUP(C464,brand_rename,2,FALSE)=0,C464,VLOOKUP(C464,brand_rename,2,FALSE)),LEN(IF(VLOOKUP(C464,brand_rename,2,FALSE)=0,C464,VLOOKUP(C464,brand_rename,2,FALSE)))-6)</f>
        <v>Team Website - Nationals.com</v>
      </c>
      <c r="P464" t="str">
        <f>IF(VLOOKUP(D464,location_rename,2,FALSE)=0,D464,VLOOKUP(D464,location_rename,2,FALSE))</f>
        <v>Rotational Field Level Home Plate</v>
      </c>
      <c r="Q464">
        <f>IF($L464=0,0,G464)</f>
        <v>13</v>
      </c>
      <c r="R464">
        <f>IF($L464=0,0,H464)</f>
        <v>101</v>
      </c>
      <c r="S464" s="1">
        <f>R464*L464</f>
        <v>15300.860333333332</v>
      </c>
      <c r="T464" s="1">
        <f>S464*(K464/100)</f>
        <v>3645.7082386516067</v>
      </c>
      <c r="U464" t="str">
        <f t="shared" si="14"/>
        <v>Team Website - Nationals.comRotational Field Level Home Plate</v>
      </c>
      <c r="V464" t="str">
        <f t="shared" si="15"/>
        <v>04-17 Houston Astros @ Washington NationalsTeam Website - Nationals.comRotational Field Level Home Plate</v>
      </c>
      <c r="W464" t="str">
        <f>CONCATENATE(M464,O464)</f>
        <v>Regular SeasonTeam Website - Nationals.com</v>
      </c>
      <c r="X464" t="str">
        <f>CONCATENATE(M464,P464)</f>
        <v>Regular SeasonRotational Field Level Home Plate</v>
      </c>
      <c r="Y464" t="str">
        <f>CONCATENATE(M464,O464,P464)</f>
        <v>Regular SeasonTeam Website - Nationals.comRotational Field Level Home Plate</v>
      </c>
    </row>
    <row r="465" spans="1:25" x14ac:dyDescent="0.25">
      <c r="A465" s="3">
        <v>339064</v>
      </c>
      <c r="B465" t="s">
        <v>180</v>
      </c>
      <c r="C465" t="s">
        <v>27</v>
      </c>
      <c r="D465" t="s">
        <v>28</v>
      </c>
      <c r="E465" t="s">
        <v>1</v>
      </c>
      <c r="F465" s="5">
        <v>41016</v>
      </c>
      <c r="G465">
        <v>31</v>
      </c>
      <c r="H465">
        <v>148</v>
      </c>
      <c r="I465" s="1">
        <v>22420.52</v>
      </c>
      <c r="J465" s="1">
        <v>5157.76</v>
      </c>
      <c r="K465">
        <v>23.0046403919266</v>
      </c>
      <c r="L465" s="4">
        <f>VLOOKUP(N465,rates,VLOOKUP(CONCATENATE('[1]Exposure Report'!$B$11,'[1]Exposure Report'!$B$13),rate_lookup_table,4,FALSE),FALSE)</f>
        <v>151.49366666666666</v>
      </c>
      <c r="M465" t="s">
        <v>0</v>
      </c>
      <c r="N465" t="str">
        <f>IF(VLOOKUP(B465,title_rename,2,FALSE)=0,B465,VLOOKUP(B465,title_rename,2,FALSE))</f>
        <v>04-17 Houston Astros @ Washington Nationals</v>
      </c>
      <c r="O465" s="3" t="str">
        <f>LEFT(IF(VLOOKUP(C465,brand_rename,2,FALSE)=0,C465,VLOOKUP(C465,brand_rename,2,FALSE)),LEN(IF(VLOOKUP(C465,brand_rename,2,FALSE)=0,C465,VLOOKUP(C465,brand_rename,2,FALSE)))-6)</f>
        <v>Team Website - Nationals.com</v>
      </c>
      <c r="P465" t="str">
        <f>IF(VLOOKUP(D465,location_rename,2,FALSE)=0,D465,VLOOKUP(D465,location_rename,2,FALSE))</f>
        <v>Static Dugout Railing</v>
      </c>
      <c r="Q465">
        <f>IF($L465=0,0,G465)</f>
        <v>31</v>
      </c>
      <c r="R465">
        <f>IF($L465=0,0,H465)</f>
        <v>148</v>
      </c>
      <c r="S465" s="1">
        <f>R465*L465</f>
        <v>22421.062666666665</v>
      </c>
      <c r="T465" s="1">
        <f>S465*(K465/100)</f>
        <v>5157.884838515175</v>
      </c>
      <c r="U465" t="str">
        <f t="shared" si="14"/>
        <v>Team Website - Nationals.comStatic Dugout Railing</v>
      </c>
      <c r="V465" t="str">
        <f t="shared" si="15"/>
        <v>04-17 Houston Astros @ Washington NationalsTeam Website - Nationals.comStatic Dugout Railing</v>
      </c>
      <c r="W465" t="str">
        <f>CONCATENATE(M465,O465)</f>
        <v>Regular SeasonTeam Website - Nationals.com</v>
      </c>
      <c r="X465" t="str">
        <f>CONCATENATE(M465,P465)</f>
        <v>Regular SeasonStatic Dugout Railing</v>
      </c>
      <c r="Y465" t="str">
        <f>CONCATENATE(M465,O465,P465)</f>
        <v>Regular SeasonTeam Website - Nationals.comStatic Dugout Railing</v>
      </c>
    </row>
    <row r="466" spans="1:25" x14ac:dyDescent="0.25">
      <c r="A466" s="3">
        <v>339064</v>
      </c>
      <c r="B466" t="s">
        <v>180</v>
      </c>
      <c r="C466" t="s">
        <v>27</v>
      </c>
      <c r="D466" t="s">
        <v>14</v>
      </c>
      <c r="E466" t="s">
        <v>1</v>
      </c>
      <c r="F466" s="5">
        <v>41016</v>
      </c>
      <c r="G466">
        <v>22</v>
      </c>
      <c r="H466">
        <v>99</v>
      </c>
      <c r="I466" s="1">
        <v>14997.51</v>
      </c>
      <c r="J466" s="1">
        <v>2523.11</v>
      </c>
      <c r="K466">
        <v>16.8235260386557</v>
      </c>
      <c r="L466" s="4">
        <f>VLOOKUP(N466,rates,VLOOKUP(CONCATENATE('[1]Exposure Report'!$B$11,'[1]Exposure Report'!$B$13),rate_lookup_table,4,FALSE),FALSE)</f>
        <v>151.49366666666666</v>
      </c>
      <c r="M466" t="s">
        <v>0</v>
      </c>
      <c r="N466" t="str">
        <f>IF(VLOOKUP(B466,title_rename,2,FALSE)=0,B466,VLOOKUP(B466,title_rename,2,FALSE))</f>
        <v>04-17 Houston Astros @ Washington Nationals</v>
      </c>
      <c r="O466" s="3" t="str">
        <f>LEFT(IF(VLOOKUP(C466,brand_rename,2,FALSE)=0,C466,VLOOKUP(C466,brand_rename,2,FALSE)),LEN(IF(VLOOKUP(C466,brand_rename,2,FALSE)=0,C466,VLOOKUP(C466,brand_rename,2,FALSE)))-6)</f>
        <v>Team Website - Nationals.com</v>
      </c>
      <c r="P466" t="str">
        <f>IF(VLOOKUP(D466,location_rename,2,FALSE)=0,D466,VLOOKUP(D466,location_rename,2,FALSE))</f>
        <v>Static Dugout Roof</v>
      </c>
      <c r="Q466">
        <f>IF($L466=0,0,G466)</f>
        <v>22</v>
      </c>
      <c r="R466">
        <f>IF($L466=0,0,H466)</f>
        <v>99</v>
      </c>
      <c r="S466" s="1">
        <f>R466*L466</f>
        <v>14997.873</v>
      </c>
      <c r="T466" s="1">
        <f>S466*(K466/100)</f>
        <v>2523.1710693995128</v>
      </c>
      <c r="U466" t="str">
        <f t="shared" si="14"/>
        <v>Team Website - Nationals.comStatic Dugout Roof</v>
      </c>
      <c r="V466" t="str">
        <f t="shared" si="15"/>
        <v>04-17 Houston Astros @ Washington NationalsTeam Website - Nationals.comStatic Dugout Roof</v>
      </c>
      <c r="W466" t="str">
        <f>CONCATENATE(M466,O466)</f>
        <v>Regular SeasonTeam Website - Nationals.com</v>
      </c>
      <c r="X466" t="str">
        <f>CONCATENATE(M466,P466)</f>
        <v>Regular SeasonStatic Dugout Roof</v>
      </c>
      <c r="Y466" t="str">
        <f>CONCATENATE(M466,O466,P466)</f>
        <v>Regular SeasonTeam Website - Nationals.comStatic Dugout Roof</v>
      </c>
    </row>
    <row r="467" spans="1:25" x14ac:dyDescent="0.25">
      <c r="A467" s="3">
        <v>339064</v>
      </c>
      <c r="B467" t="s">
        <v>180</v>
      </c>
      <c r="C467" t="s">
        <v>27</v>
      </c>
      <c r="D467" t="s">
        <v>10</v>
      </c>
      <c r="E467" t="s">
        <v>1</v>
      </c>
      <c r="F467" s="5">
        <v>41016</v>
      </c>
      <c r="G467">
        <v>1</v>
      </c>
      <c r="H467">
        <v>7</v>
      </c>
      <c r="I467" s="1">
        <v>1060.43</v>
      </c>
      <c r="J467" s="1">
        <v>130.33000000000001</v>
      </c>
      <c r="K467">
        <v>12.2902973322142</v>
      </c>
      <c r="L467" s="4">
        <f>VLOOKUP(N467,rates,VLOOKUP(CONCATENATE('[1]Exposure Report'!$B$11,'[1]Exposure Report'!$B$13),rate_lookup_table,4,FALSE),FALSE)</f>
        <v>151.49366666666666</v>
      </c>
      <c r="M467" t="s">
        <v>0</v>
      </c>
      <c r="N467" t="str">
        <f>IF(VLOOKUP(B467,title_rename,2,FALSE)=0,B467,VLOOKUP(B467,title_rename,2,FALSE))</f>
        <v>04-17 Houston Astros @ Washington Nationals</v>
      </c>
      <c r="O467" s="3" t="str">
        <f>LEFT(IF(VLOOKUP(C467,brand_rename,2,FALSE)=0,C467,VLOOKUP(C467,brand_rename,2,FALSE)),LEN(IF(VLOOKUP(C467,brand_rename,2,FALSE)=0,C467,VLOOKUP(C467,brand_rename,2,FALSE)))-6)</f>
        <v>Team Website - Nationals.com</v>
      </c>
      <c r="P467" t="str">
        <f>IF(VLOOKUP(D467,location_rename,2,FALSE)=0,D467,VLOOKUP(D467,location_rename,2,FALSE))</f>
        <v>Static Outside Billboard</v>
      </c>
      <c r="Q467">
        <f>IF($L467=0,0,G467)</f>
        <v>1</v>
      </c>
      <c r="R467">
        <f>IF($L467=0,0,H467)</f>
        <v>7</v>
      </c>
      <c r="S467" s="1">
        <f>R467*L467</f>
        <v>1060.4556666666665</v>
      </c>
      <c r="T467" s="1">
        <f>S467*(K467/100)</f>
        <v>130.33315450964764</v>
      </c>
      <c r="U467" t="str">
        <f t="shared" si="14"/>
        <v>Team Website - Nationals.comStatic Outside Billboard</v>
      </c>
      <c r="V467" t="str">
        <f t="shared" si="15"/>
        <v>04-17 Houston Astros @ Washington NationalsTeam Website - Nationals.comStatic Outside Billboard</v>
      </c>
      <c r="W467" t="str">
        <f>CONCATENATE(M467,O467)</f>
        <v>Regular SeasonTeam Website - Nationals.com</v>
      </c>
      <c r="X467" t="str">
        <f>CONCATENATE(M467,P467)</f>
        <v>Regular SeasonStatic Outside Billboard</v>
      </c>
      <c r="Y467" t="str">
        <f>CONCATENATE(M467,O467,P467)</f>
        <v>Regular SeasonTeam Website - Nationals.comStatic Outside Billboard</v>
      </c>
    </row>
    <row r="468" spans="1:25" x14ac:dyDescent="0.25">
      <c r="A468" s="3">
        <v>339064</v>
      </c>
      <c r="B468" t="s">
        <v>180</v>
      </c>
      <c r="C468" t="s">
        <v>27</v>
      </c>
      <c r="D468" t="s">
        <v>9</v>
      </c>
      <c r="E468" t="s">
        <v>1</v>
      </c>
      <c r="F468" s="5">
        <v>41016</v>
      </c>
      <c r="G468">
        <v>3</v>
      </c>
      <c r="H468">
        <v>5</v>
      </c>
      <c r="I468" s="1">
        <v>757.45</v>
      </c>
      <c r="J468" s="1">
        <v>130.02000000000001</v>
      </c>
      <c r="K468">
        <v>17.165489471252201</v>
      </c>
      <c r="L468" s="4">
        <f>VLOOKUP(N468,rates,VLOOKUP(CONCATENATE('[1]Exposure Report'!$B$11,'[1]Exposure Report'!$B$13),rate_lookup_table,4,FALSE),FALSE)</f>
        <v>151.49366666666666</v>
      </c>
      <c r="M468" t="s">
        <v>0</v>
      </c>
      <c r="N468" t="str">
        <f>IF(VLOOKUP(B468,title_rename,2,FALSE)=0,B468,VLOOKUP(B468,title_rename,2,FALSE))</f>
        <v>04-17 Houston Astros @ Washington Nationals</v>
      </c>
      <c r="O468" s="3" t="str">
        <f>LEFT(IF(VLOOKUP(C468,brand_rename,2,FALSE)=0,C468,VLOOKUP(C468,brand_rename,2,FALSE)),LEN(IF(VLOOKUP(C468,brand_rename,2,FALSE)=0,C468,VLOOKUP(C468,brand_rename,2,FALSE)))-6)</f>
        <v>Team Website - Nationals.com</v>
      </c>
      <c r="P468" t="str">
        <f>IF(VLOOKUP(D468,location_rename,2,FALSE)=0,D468,VLOOKUP(D468,location_rename,2,FALSE))</f>
        <v>Static Upper Billboard</v>
      </c>
      <c r="Q468">
        <f>IF($L468=0,0,G468)</f>
        <v>3</v>
      </c>
      <c r="R468">
        <f>IF($L468=0,0,H468)</f>
        <v>5</v>
      </c>
      <c r="S468" s="1">
        <f>R468*L468</f>
        <v>757.46833333333325</v>
      </c>
      <c r="T468" s="1">
        <f>S468*(K468/100)</f>
        <v>130.02314700640284</v>
      </c>
      <c r="U468" t="str">
        <f t="shared" si="14"/>
        <v>Team Website - Nationals.comStatic Upper Billboard</v>
      </c>
      <c r="V468" t="str">
        <f t="shared" si="15"/>
        <v>04-17 Houston Astros @ Washington NationalsTeam Website - Nationals.comStatic Upper Billboard</v>
      </c>
      <c r="W468" t="str">
        <f>CONCATENATE(M468,O468)</f>
        <v>Regular SeasonTeam Website - Nationals.com</v>
      </c>
      <c r="X468" t="str">
        <f>CONCATENATE(M468,P468)</f>
        <v>Regular SeasonStatic Upper Billboard</v>
      </c>
      <c r="Y468" t="str">
        <f>CONCATENATE(M468,O468,P468)</f>
        <v>Regular SeasonTeam Website - Nationals.comStatic Upper Billboard</v>
      </c>
    </row>
    <row r="469" spans="1:25" x14ac:dyDescent="0.25">
      <c r="A469" s="3">
        <v>339064</v>
      </c>
      <c r="B469" t="s">
        <v>180</v>
      </c>
      <c r="C469" t="s">
        <v>93</v>
      </c>
      <c r="D469" t="s">
        <v>9</v>
      </c>
      <c r="E469" t="s">
        <v>1</v>
      </c>
      <c r="F469" s="5">
        <v>41016</v>
      </c>
      <c r="G469">
        <v>1</v>
      </c>
      <c r="H469">
        <v>5</v>
      </c>
      <c r="I469" s="1">
        <v>757.45</v>
      </c>
      <c r="J469" s="1">
        <v>121.42</v>
      </c>
      <c r="K469">
        <v>16.030100996765398</v>
      </c>
      <c r="L469" s="4">
        <f>VLOOKUP(N469,rates,VLOOKUP(CONCATENATE('[1]Exposure Report'!$B$11,'[1]Exposure Report'!$B$13),rate_lookup_table,4,FALSE),FALSE)</f>
        <v>151.49366666666666</v>
      </c>
      <c r="M469" t="s">
        <v>0</v>
      </c>
      <c r="N469" t="str">
        <f>IF(VLOOKUP(B469,title_rename,2,FALSE)=0,B469,VLOOKUP(B469,title_rename,2,FALSE))</f>
        <v>04-17 Houston Astros @ Washington Nationals</v>
      </c>
      <c r="O469" s="3" t="str">
        <f>LEFT(IF(VLOOKUP(C469,brand_rename,2,FALSE)=0,C469,VLOOKUP(C469,brand_rename,2,FALSE)),LEN(IF(VLOOKUP(C469,brand_rename,2,FALSE)=0,C469,VLOOKUP(C469,brand_rename,2,FALSE)))-6)</f>
        <v>The Washington Post</v>
      </c>
      <c r="P469" t="str">
        <f>IF(VLOOKUP(D469,location_rename,2,FALSE)=0,D469,VLOOKUP(D469,location_rename,2,FALSE))</f>
        <v>Static Upper Billboard</v>
      </c>
      <c r="Q469">
        <f>IF($L469=0,0,G469)</f>
        <v>1</v>
      </c>
      <c r="R469">
        <f>IF($L469=0,0,H469)</f>
        <v>5</v>
      </c>
      <c r="S469" s="1">
        <f>R469*L469</f>
        <v>757.46833333333325</v>
      </c>
      <c r="T469" s="1">
        <f>S469*(K469/100)</f>
        <v>121.4229388518489</v>
      </c>
      <c r="U469" t="str">
        <f t="shared" si="14"/>
        <v>The Washington PostStatic Upper Billboard</v>
      </c>
      <c r="V469" t="str">
        <f t="shared" si="15"/>
        <v>04-17 Houston Astros @ Washington NationalsThe Washington PostStatic Upper Billboard</v>
      </c>
      <c r="W469" t="str">
        <f>CONCATENATE(M469,O469)</f>
        <v>Regular SeasonThe Washington Post</v>
      </c>
      <c r="X469" t="str">
        <f>CONCATENATE(M469,P469)</f>
        <v>Regular SeasonStatic Upper Billboard</v>
      </c>
      <c r="Y469" t="str">
        <f>CONCATENATE(M469,O469,P469)</f>
        <v>Regular SeasonThe Washington PostStatic Upper Billboard</v>
      </c>
    </row>
    <row r="470" spans="1:25" x14ac:dyDescent="0.25">
      <c r="A470" s="3">
        <v>339064</v>
      </c>
      <c r="B470" t="s">
        <v>180</v>
      </c>
      <c r="C470" t="s">
        <v>26</v>
      </c>
      <c r="D470" t="s">
        <v>17</v>
      </c>
      <c r="E470" t="s">
        <v>1</v>
      </c>
      <c r="F470" s="5">
        <v>41016</v>
      </c>
      <c r="G470">
        <v>1</v>
      </c>
      <c r="H470">
        <v>1</v>
      </c>
      <c r="I470" s="1">
        <v>151.49</v>
      </c>
      <c r="J470" s="1">
        <v>52.08</v>
      </c>
      <c r="K470">
        <v>34.3785068321341</v>
      </c>
      <c r="L470" s="4">
        <f>VLOOKUP(N470,rates,VLOOKUP(CONCATENATE('[1]Exposure Report'!$B$11,'[1]Exposure Report'!$B$13),rate_lookup_table,4,FALSE),FALSE)</f>
        <v>151.49366666666666</v>
      </c>
      <c r="M470" t="s">
        <v>0</v>
      </c>
      <c r="N470" t="str">
        <f>IF(VLOOKUP(B470,title_rename,2,FALSE)=0,B470,VLOOKUP(B470,title_rename,2,FALSE))</f>
        <v>04-17 Houston Astros @ Washington Nationals</v>
      </c>
      <c r="O470" s="3" t="str">
        <f>LEFT(IF(VLOOKUP(C470,brand_rename,2,FALSE)=0,C470,VLOOKUP(C470,brand_rename,2,FALSE)),LEN(IF(VLOOKUP(C470,brand_rename,2,FALSE)=0,C470,VLOOKUP(C470,brand_rename,2,FALSE)))-6)</f>
        <v>Toyota</v>
      </c>
      <c r="P470" t="str">
        <f>IF(VLOOKUP(D470,location_rename,2,FALSE)=0,D470,VLOOKUP(D470,location_rename,2,FALSE))</f>
        <v>LED Upper Tiered</v>
      </c>
      <c r="Q470">
        <f>IF($L470=0,0,G470)</f>
        <v>1</v>
      </c>
      <c r="R470">
        <f>IF($L470=0,0,H470)</f>
        <v>1</v>
      </c>
      <c r="S470" s="1">
        <f>R470*L470</f>
        <v>151.49366666666666</v>
      </c>
      <c r="T470" s="1">
        <f>S470*(K470/100)</f>
        <v>52.081260545250451</v>
      </c>
      <c r="U470" t="str">
        <f t="shared" si="14"/>
        <v>ToyotaLED Upper Tiered</v>
      </c>
      <c r="V470" t="str">
        <f t="shared" si="15"/>
        <v>04-17 Houston Astros @ Washington NationalsToyotaLED Upper Tiered</v>
      </c>
      <c r="W470" t="str">
        <f>CONCATENATE(M470,O470)</f>
        <v>Regular SeasonToyota</v>
      </c>
      <c r="X470" t="str">
        <f>CONCATENATE(M470,P470)</f>
        <v>Regular SeasonLED Upper Tiered</v>
      </c>
      <c r="Y470" t="str">
        <f>CONCATENATE(M470,O470,P470)</f>
        <v>Regular SeasonToyotaLED Upper Tiered</v>
      </c>
    </row>
    <row r="471" spans="1:25" x14ac:dyDescent="0.25">
      <c r="A471" s="3">
        <v>339064</v>
      </c>
      <c r="B471" t="s">
        <v>180</v>
      </c>
      <c r="C471" t="s">
        <v>92</v>
      </c>
      <c r="D471" t="s">
        <v>34</v>
      </c>
      <c r="E471" t="s">
        <v>1</v>
      </c>
      <c r="F471" s="5">
        <v>41016</v>
      </c>
      <c r="G471">
        <v>1</v>
      </c>
      <c r="H471">
        <v>8</v>
      </c>
      <c r="I471" s="1">
        <v>1211.92</v>
      </c>
      <c r="J471" s="1">
        <v>415.2</v>
      </c>
      <c r="K471">
        <v>34.2596871080599</v>
      </c>
      <c r="L471" s="4">
        <f>VLOOKUP(N471,rates,VLOOKUP(CONCATENATE('[1]Exposure Report'!$B$11,'[1]Exposure Report'!$B$13),rate_lookup_table,4,FALSE),FALSE)</f>
        <v>151.49366666666666</v>
      </c>
      <c r="M471" t="s">
        <v>0</v>
      </c>
      <c r="N471" t="str">
        <f>IF(VLOOKUP(B471,title_rename,2,FALSE)=0,B471,VLOOKUP(B471,title_rename,2,FALSE))</f>
        <v>04-17 Houston Astros @ Washington Nationals</v>
      </c>
      <c r="O471" s="3" t="str">
        <f>LEFT(IF(VLOOKUP(C471,brand_rename,2,FALSE)=0,C471,VLOOKUP(C471,brand_rename,2,FALSE)),LEN(IF(VLOOKUP(C471,brand_rename,2,FALSE)=0,C471,VLOOKUP(C471,brand_rename,2,FALSE)))-6)</f>
        <v>TV Station - MASN</v>
      </c>
      <c r="P471" t="str">
        <f>IF(VLOOKUP(D471,location_rename,2,FALSE)=0,D471,VLOOKUP(D471,location_rename,2,FALSE))</f>
        <v>General Merchandise</v>
      </c>
      <c r="Q471">
        <f>IF($L471=0,0,G471)</f>
        <v>1</v>
      </c>
      <c r="R471">
        <f>IF($L471=0,0,H471)</f>
        <v>8</v>
      </c>
      <c r="S471" s="1">
        <f>R471*L471</f>
        <v>1211.9493333333332</v>
      </c>
      <c r="T471" s="1">
        <f>S471*(K471/100)</f>
        <v>415.21004950821788</v>
      </c>
      <c r="U471" t="str">
        <f t="shared" si="14"/>
        <v>TV Station - MASNGeneral Merchandise</v>
      </c>
      <c r="V471" t="str">
        <f t="shared" si="15"/>
        <v>04-17 Houston Astros @ Washington NationalsTV Station - MASNGeneral Merchandise</v>
      </c>
      <c r="W471" t="str">
        <f>CONCATENATE(M471,O471)</f>
        <v>Regular SeasonTV Station - MASN</v>
      </c>
      <c r="X471" t="str">
        <f>CONCATENATE(M471,P471)</f>
        <v>Regular SeasonGeneral Merchandise</v>
      </c>
      <c r="Y471" t="str">
        <f>CONCATENATE(M471,O471,P471)</f>
        <v>Regular SeasonTV Station - MASNGeneral Merchandise</v>
      </c>
    </row>
    <row r="472" spans="1:25" x14ac:dyDescent="0.25">
      <c r="A472" s="3">
        <v>339064</v>
      </c>
      <c r="B472" t="s">
        <v>180</v>
      </c>
      <c r="C472" t="s">
        <v>92</v>
      </c>
      <c r="D472" t="s">
        <v>135</v>
      </c>
      <c r="E472" t="s">
        <v>1</v>
      </c>
      <c r="F472" s="5">
        <v>41016</v>
      </c>
      <c r="G472">
        <v>6</v>
      </c>
      <c r="H472">
        <v>401</v>
      </c>
      <c r="I472" s="1">
        <v>60747.49</v>
      </c>
      <c r="J472" s="1">
        <v>26446.58</v>
      </c>
      <c r="K472">
        <v>43.535263761514997</v>
      </c>
      <c r="L472" s="4">
        <f>VLOOKUP(N472,rates,VLOOKUP(CONCATENATE('[1]Exposure Report'!$B$11,'[1]Exposure Report'!$B$13),rate_lookup_table,4,FALSE),FALSE)</f>
        <v>151.49366666666666</v>
      </c>
      <c r="M472" t="s">
        <v>0</v>
      </c>
      <c r="N472" t="str">
        <f>IF(VLOOKUP(B472,title_rename,2,FALSE)=0,B472,VLOOKUP(B472,title_rename,2,FALSE))</f>
        <v>04-17 Houston Astros @ Washington Nationals</v>
      </c>
      <c r="O472" s="3" t="str">
        <f>LEFT(IF(VLOOKUP(C472,brand_rename,2,FALSE)=0,C472,VLOOKUP(C472,brand_rename,2,FALSE)),LEN(IF(VLOOKUP(C472,brand_rename,2,FALSE)=0,C472,VLOOKUP(C472,brand_rename,2,FALSE)))-6)</f>
        <v>TV Station - MASN</v>
      </c>
      <c r="P472" t="str">
        <f>IF(VLOOKUP(D472,location_rename,2,FALSE)=0,D472,VLOOKUP(D472,location_rename,2,FALSE))</f>
        <v>Presentation Backdrop</v>
      </c>
      <c r="Q472">
        <f>IF($L472=0,0,G472)</f>
        <v>6</v>
      </c>
      <c r="R472">
        <f>IF($L472=0,0,H472)</f>
        <v>401</v>
      </c>
      <c r="S472" s="1">
        <f>R472*L472</f>
        <v>60748.960333333329</v>
      </c>
      <c r="T472" s="1">
        <f>S472*(K472/100)</f>
        <v>26447.220113494786</v>
      </c>
      <c r="U472" t="str">
        <f t="shared" si="14"/>
        <v>TV Station - MASNPresentation Backdrop</v>
      </c>
      <c r="V472" t="str">
        <f t="shared" si="15"/>
        <v>04-17 Houston Astros @ Washington NationalsTV Station - MASNPresentation Backdrop</v>
      </c>
      <c r="W472" t="str">
        <f>CONCATENATE(M472,O472)</f>
        <v>Regular SeasonTV Station - MASN</v>
      </c>
      <c r="X472" t="str">
        <f>CONCATENATE(M472,P472)</f>
        <v>Regular SeasonPresentation Backdrop</v>
      </c>
      <c r="Y472" t="str">
        <f>CONCATENATE(M472,O472,P472)</f>
        <v>Regular SeasonTV Station - MASNPresentation Backdrop</v>
      </c>
    </row>
    <row r="473" spans="1:25" x14ac:dyDescent="0.25">
      <c r="A473" s="3">
        <v>339064</v>
      </c>
      <c r="B473" t="s">
        <v>180</v>
      </c>
      <c r="C473" t="s">
        <v>25</v>
      </c>
      <c r="D473" t="s">
        <v>45</v>
      </c>
      <c r="E473" t="s">
        <v>1</v>
      </c>
      <c r="F473" s="5">
        <v>41016</v>
      </c>
      <c r="G473">
        <v>2</v>
      </c>
      <c r="H473">
        <v>3</v>
      </c>
      <c r="I473" s="1">
        <v>454.47</v>
      </c>
      <c r="J473" s="1">
        <v>104.19</v>
      </c>
      <c r="K473">
        <v>22.9256056505379</v>
      </c>
      <c r="L473" s="4">
        <f>VLOOKUP(N473,rates,VLOOKUP(CONCATENATE('[1]Exposure Report'!$B$11,'[1]Exposure Report'!$B$13),rate_lookup_table,4,FALSE),FALSE)</f>
        <v>151.49366666666666</v>
      </c>
      <c r="M473" t="s">
        <v>0</v>
      </c>
      <c r="N473" t="str">
        <f>IF(VLOOKUP(B473,title_rename,2,FALSE)=0,B473,VLOOKUP(B473,title_rename,2,FALSE))</f>
        <v>04-17 Houston Astros @ Washington Nationals</v>
      </c>
      <c r="O473" s="3" t="str">
        <f>LEFT(IF(VLOOKUP(C473,brand_rename,2,FALSE)=0,C473,VLOOKUP(C473,brand_rename,2,FALSE)),LEN(IF(VLOOKUP(C473,brand_rename,2,FALSE)=0,C473,VLOOKUP(C473,brand_rename,2,FALSE)))-6)</f>
        <v>TV Station - MLB Network</v>
      </c>
      <c r="P473" t="str">
        <f>IF(VLOOKUP(D473,location_rename,2,FALSE)=0,D473,VLOOKUP(D473,location_rename,2,FALSE))</f>
        <v>Static Field Level Foul Ball Line</v>
      </c>
      <c r="Q473">
        <f>IF($L473=0,0,G473)</f>
        <v>2</v>
      </c>
      <c r="R473">
        <f>IF($L473=0,0,H473)</f>
        <v>3</v>
      </c>
      <c r="S473" s="1">
        <f>R473*L473</f>
        <v>454.48099999999999</v>
      </c>
      <c r="T473" s="1">
        <f>S473*(K473/100)</f>
        <v>104.19252181662115</v>
      </c>
      <c r="U473" t="str">
        <f t="shared" si="14"/>
        <v>TV Station - MLB NetworkStatic Field Level Foul Ball Line</v>
      </c>
      <c r="V473" t="str">
        <f t="shared" si="15"/>
        <v>04-17 Houston Astros @ Washington NationalsTV Station - MLB NetworkStatic Field Level Foul Ball Line</v>
      </c>
      <c r="W473" t="str">
        <f>CONCATENATE(M473,O473)</f>
        <v>Regular SeasonTV Station - MLB Network</v>
      </c>
      <c r="X473" t="str">
        <f>CONCATENATE(M473,P473)</f>
        <v>Regular SeasonStatic Field Level Foul Ball Line</v>
      </c>
      <c r="Y473" t="str">
        <f>CONCATENATE(M473,O473,P473)</f>
        <v>Regular SeasonTV Station - MLB NetworkStatic Field Level Foul Ball Line</v>
      </c>
    </row>
    <row r="474" spans="1:25" x14ac:dyDescent="0.25">
      <c r="A474" s="3">
        <v>339064</v>
      </c>
      <c r="B474" t="s">
        <v>180</v>
      </c>
      <c r="C474" t="s">
        <v>24</v>
      </c>
      <c r="D474" t="s">
        <v>19</v>
      </c>
      <c r="E474" t="s">
        <v>1</v>
      </c>
      <c r="F474" s="5">
        <v>41016</v>
      </c>
      <c r="G474">
        <v>1</v>
      </c>
      <c r="H474">
        <v>8</v>
      </c>
      <c r="I474" s="1">
        <v>1211.92</v>
      </c>
      <c r="J474" s="1">
        <v>149.66999999999999</v>
      </c>
      <c r="K474">
        <v>12.3498250709617</v>
      </c>
      <c r="L474" s="4">
        <f>VLOOKUP(N474,rates,VLOOKUP(CONCATENATE('[1]Exposure Report'!$B$11,'[1]Exposure Report'!$B$13),rate_lookup_table,4,FALSE),FALSE)</f>
        <v>151.49366666666666</v>
      </c>
      <c r="M474" t="s">
        <v>0</v>
      </c>
      <c r="N474" t="str">
        <f>IF(VLOOKUP(B474,title_rename,2,FALSE)=0,B474,VLOOKUP(B474,title_rename,2,FALSE))</f>
        <v>04-17 Houston Astros @ Washington Nationals</v>
      </c>
      <c r="O474" s="3" t="str">
        <f>LEFT(IF(VLOOKUP(C474,brand_rename,2,FALSE)=0,C474,VLOOKUP(C474,brand_rename,2,FALSE)),LEN(IF(VLOOKUP(C474,brand_rename,2,FALSE)=0,C474,VLOOKUP(C474,brand_rename,2,FALSE)))-6)</f>
        <v>Twisted Tea</v>
      </c>
      <c r="P474" t="str">
        <f>IF(VLOOKUP(D474,location_rename,2,FALSE)=0,D474,VLOOKUP(D474,location_rename,2,FALSE))</f>
        <v>LED Outfield Wall</v>
      </c>
      <c r="Q474">
        <f>IF($L474=0,0,G474)</f>
        <v>1</v>
      </c>
      <c r="R474">
        <f>IF($L474=0,0,H474)</f>
        <v>8</v>
      </c>
      <c r="S474" s="1">
        <f>R474*L474</f>
        <v>1211.9493333333332</v>
      </c>
      <c r="T474" s="1">
        <f>S474*(K474/100)</f>
        <v>149.67362261535317</v>
      </c>
      <c r="U474" t="str">
        <f t="shared" si="14"/>
        <v>Twisted TeaLED Outfield Wall</v>
      </c>
      <c r="V474" t="str">
        <f t="shared" si="15"/>
        <v>04-17 Houston Astros @ Washington NationalsTwisted TeaLED Outfield Wall</v>
      </c>
      <c r="W474" t="str">
        <f>CONCATENATE(M474,O474)</f>
        <v>Regular SeasonTwisted Tea</v>
      </c>
      <c r="X474" t="str">
        <f>CONCATENATE(M474,P474)</f>
        <v>Regular SeasonLED Outfield Wall</v>
      </c>
      <c r="Y474" t="str">
        <f>CONCATENATE(M474,O474,P474)</f>
        <v>Regular SeasonTwisted TeaLED Outfield Wall</v>
      </c>
    </row>
    <row r="475" spans="1:25" x14ac:dyDescent="0.25">
      <c r="A475" s="3">
        <v>339064</v>
      </c>
      <c r="B475" t="s">
        <v>180</v>
      </c>
      <c r="C475" t="s">
        <v>24</v>
      </c>
      <c r="D475" t="s">
        <v>11</v>
      </c>
      <c r="E475" t="s">
        <v>1</v>
      </c>
      <c r="F475" s="5">
        <v>41016</v>
      </c>
      <c r="G475">
        <v>11</v>
      </c>
      <c r="H475">
        <v>34</v>
      </c>
      <c r="I475" s="1">
        <v>5150.66</v>
      </c>
      <c r="J475" s="1">
        <v>669.8</v>
      </c>
      <c r="K475">
        <v>13.0041586903425</v>
      </c>
      <c r="L475" s="4">
        <f>VLOOKUP(N475,rates,VLOOKUP(CONCATENATE('[1]Exposure Report'!$B$11,'[1]Exposure Report'!$B$13),rate_lookup_table,4,FALSE),FALSE)</f>
        <v>151.49366666666666</v>
      </c>
      <c r="M475" t="s">
        <v>0</v>
      </c>
      <c r="N475" t="str">
        <f>IF(VLOOKUP(B475,title_rename,2,FALSE)=0,B475,VLOOKUP(B475,title_rename,2,FALSE))</f>
        <v>04-17 Houston Astros @ Washington Nationals</v>
      </c>
      <c r="O475" s="3" t="str">
        <f>LEFT(IF(VLOOKUP(C475,brand_rename,2,FALSE)=0,C475,VLOOKUP(C475,brand_rename,2,FALSE)),LEN(IF(VLOOKUP(C475,brand_rename,2,FALSE)=0,C475,VLOOKUP(C475,brand_rename,2,FALSE)))-6)</f>
        <v>Twisted Tea</v>
      </c>
      <c r="P475" t="str">
        <f>IF(VLOOKUP(D475,location_rename,2,FALSE)=0,D475,VLOOKUP(D475,location_rename,2,FALSE))</f>
        <v>Static Outfield Wall</v>
      </c>
      <c r="Q475">
        <f>IF($L475=0,0,G475)</f>
        <v>11</v>
      </c>
      <c r="R475">
        <f>IF($L475=0,0,H475)</f>
        <v>34</v>
      </c>
      <c r="S475" s="1">
        <f>R475*L475</f>
        <v>5150.7846666666665</v>
      </c>
      <c r="T475" s="1">
        <f>S475*(K475/100)</f>
        <v>669.81621185116217</v>
      </c>
      <c r="U475" t="str">
        <f t="shared" si="14"/>
        <v>Twisted TeaStatic Outfield Wall</v>
      </c>
      <c r="V475" t="str">
        <f t="shared" si="15"/>
        <v>04-17 Houston Astros @ Washington NationalsTwisted TeaStatic Outfield Wall</v>
      </c>
      <c r="W475" t="str">
        <f>CONCATENATE(M475,O475)</f>
        <v>Regular SeasonTwisted Tea</v>
      </c>
      <c r="X475" t="str">
        <f>CONCATENATE(M475,P475)</f>
        <v>Regular SeasonStatic Outfield Wall</v>
      </c>
      <c r="Y475" t="str">
        <f>CONCATENATE(M475,O475,P475)</f>
        <v>Regular SeasonTwisted TeaStatic Outfield Wall</v>
      </c>
    </row>
    <row r="476" spans="1:25" x14ac:dyDescent="0.25">
      <c r="A476" s="3">
        <v>339064</v>
      </c>
      <c r="B476" t="s">
        <v>180</v>
      </c>
      <c r="C476" t="s">
        <v>21</v>
      </c>
      <c r="D476" t="s">
        <v>17</v>
      </c>
      <c r="E476" t="s">
        <v>1</v>
      </c>
      <c r="F476" s="5">
        <v>41016</v>
      </c>
      <c r="G476">
        <v>4</v>
      </c>
      <c r="H476">
        <v>9</v>
      </c>
      <c r="I476" s="1">
        <v>1363.41</v>
      </c>
      <c r="J476" s="1">
        <v>495.43</v>
      </c>
      <c r="K476">
        <v>36.337565369184603</v>
      </c>
      <c r="L476" s="4">
        <f>VLOOKUP(N476,rates,VLOOKUP(CONCATENATE('[1]Exposure Report'!$B$11,'[1]Exposure Report'!$B$13),rate_lookup_table,4,FALSE),FALSE)</f>
        <v>151.49366666666666</v>
      </c>
      <c r="M476" t="s">
        <v>0</v>
      </c>
      <c r="N476" t="str">
        <f>IF(VLOOKUP(B476,title_rename,2,FALSE)=0,B476,VLOOKUP(B476,title_rename,2,FALSE))</f>
        <v>04-17 Houston Astros @ Washington Nationals</v>
      </c>
      <c r="O476" s="3" t="str">
        <f>LEFT(IF(VLOOKUP(C476,brand_rename,2,FALSE)=0,C476,VLOOKUP(C476,brand_rename,2,FALSE)),LEN(IF(VLOOKUP(C476,brand_rename,2,FALSE)=0,C476,VLOOKUP(C476,brand_rename,2,FALSE)))-6)</f>
        <v>United Airlines</v>
      </c>
      <c r="P476" t="str">
        <f>IF(VLOOKUP(D476,location_rename,2,FALSE)=0,D476,VLOOKUP(D476,location_rename,2,FALSE))</f>
        <v>LED Upper Tiered</v>
      </c>
      <c r="Q476">
        <f>IF($L476=0,0,G476)</f>
        <v>4</v>
      </c>
      <c r="R476">
        <f>IF($L476=0,0,H476)</f>
        <v>9</v>
      </c>
      <c r="S476" s="1">
        <f>R476*L476</f>
        <v>1363.443</v>
      </c>
      <c r="T476" s="1">
        <f>S476*(K476/100)</f>
        <v>495.44199139657167</v>
      </c>
      <c r="U476" t="str">
        <f t="shared" si="14"/>
        <v>United AirlinesLED Upper Tiered</v>
      </c>
      <c r="V476" t="str">
        <f t="shared" si="15"/>
        <v>04-17 Houston Astros @ Washington NationalsUnited AirlinesLED Upper Tiered</v>
      </c>
      <c r="W476" t="str">
        <f>CONCATENATE(M476,O476)</f>
        <v>Regular SeasonUnited Airlines</v>
      </c>
      <c r="X476" t="str">
        <f>CONCATENATE(M476,P476)</f>
        <v>Regular SeasonLED Upper Tiered</v>
      </c>
      <c r="Y476" t="str">
        <f>CONCATENATE(M476,O476,P476)</f>
        <v>Regular SeasonUnited AirlinesLED Upper Tiered</v>
      </c>
    </row>
    <row r="477" spans="1:25" x14ac:dyDescent="0.25">
      <c r="A477" s="3">
        <v>339064</v>
      </c>
      <c r="B477" t="s">
        <v>180</v>
      </c>
      <c r="C477" t="s">
        <v>21</v>
      </c>
      <c r="D477" t="s">
        <v>2</v>
      </c>
      <c r="E477" t="s">
        <v>1</v>
      </c>
      <c r="F477" s="5">
        <v>41016</v>
      </c>
      <c r="G477">
        <v>28</v>
      </c>
      <c r="H477">
        <v>147</v>
      </c>
      <c r="I477" s="1">
        <v>22269.03</v>
      </c>
      <c r="J477" s="1">
        <v>5581.16</v>
      </c>
      <c r="K477">
        <v>25.062429751093699</v>
      </c>
      <c r="L477" s="4">
        <f>VLOOKUP(N477,rates,VLOOKUP(CONCATENATE('[1]Exposure Report'!$B$11,'[1]Exposure Report'!$B$13),rate_lookup_table,4,FALSE),FALSE)</f>
        <v>151.49366666666666</v>
      </c>
      <c r="M477" t="s">
        <v>0</v>
      </c>
      <c r="N477" t="str">
        <f>IF(VLOOKUP(B477,title_rename,2,FALSE)=0,B477,VLOOKUP(B477,title_rename,2,FALSE))</f>
        <v>04-17 Houston Astros @ Washington Nationals</v>
      </c>
      <c r="O477" s="3" t="str">
        <f>LEFT(IF(VLOOKUP(C477,brand_rename,2,FALSE)=0,C477,VLOOKUP(C477,brand_rename,2,FALSE)),LEN(IF(VLOOKUP(C477,brand_rename,2,FALSE)=0,C477,VLOOKUP(C477,brand_rename,2,FALSE)))-6)</f>
        <v>United Airlines</v>
      </c>
      <c r="P477" t="str">
        <f>IF(VLOOKUP(D477,location_rename,2,FALSE)=0,D477,VLOOKUP(D477,location_rename,2,FALSE))</f>
        <v>Rotational Field Level Home Plate</v>
      </c>
      <c r="Q477">
        <f>IF($L477=0,0,G477)</f>
        <v>28</v>
      </c>
      <c r="R477">
        <f>IF($L477=0,0,H477)</f>
        <v>147</v>
      </c>
      <c r="S477" s="1">
        <f>R477*L477</f>
        <v>22269.569</v>
      </c>
      <c r="T477" s="1">
        <f>S477*(K477/100)</f>
        <v>5581.2950864963395</v>
      </c>
      <c r="U477" t="str">
        <f t="shared" si="14"/>
        <v>United AirlinesRotational Field Level Home Plate</v>
      </c>
      <c r="V477" t="str">
        <f t="shared" si="15"/>
        <v>04-17 Houston Astros @ Washington NationalsUnited AirlinesRotational Field Level Home Plate</v>
      </c>
      <c r="W477" t="str">
        <f>CONCATENATE(M477,O477)</f>
        <v>Regular SeasonUnited Airlines</v>
      </c>
      <c r="X477" t="str">
        <f>CONCATENATE(M477,P477)</f>
        <v>Regular SeasonRotational Field Level Home Plate</v>
      </c>
      <c r="Y477" t="str">
        <f>CONCATENATE(M477,O477,P477)</f>
        <v>Regular SeasonUnited AirlinesRotational Field Level Home Plate</v>
      </c>
    </row>
    <row r="478" spans="1:25" x14ac:dyDescent="0.25">
      <c r="A478" s="3">
        <v>339064</v>
      </c>
      <c r="B478" t="s">
        <v>180</v>
      </c>
      <c r="C478" t="s">
        <v>21</v>
      </c>
      <c r="D478" t="s">
        <v>11</v>
      </c>
      <c r="E478" t="s">
        <v>1</v>
      </c>
      <c r="F478" s="5">
        <v>41016</v>
      </c>
      <c r="G478">
        <v>9</v>
      </c>
      <c r="H478">
        <v>19</v>
      </c>
      <c r="I478" s="1">
        <v>2878.31</v>
      </c>
      <c r="J478" s="1">
        <v>612.61</v>
      </c>
      <c r="K478">
        <v>21.283669931313799</v>
      </c>
      <c r="L478" s="4">
        <f>VLOOKUP(N478,rates,VLOOKUP(CONCATENATE('[1]Exposure Report'!$B$11,'[1]Exposure Report'!$B$13),rate_lookup_table,4,FALSE),FALSE)</f>
        <v>151.49366666666666</v>
      </c>
      <c r="M478" t="s">
        <v>0</v>
      </c>
      <c r="N478" t="str">
        <f>IF(VLOOKUP(B478,title_rename,2,FALSE)=0,B478,VLOOKUP(B478,title_rename,2,FALSE))</f>
        <v>04-17 Houston Astros @ Washington Nationals</v>
      </c>
      <c r="O478" s="3" t="str">
        <f>LEFT(IF(VLOOKUP(C478,brand_rename,2,FALSE)=0,C478,VLOOKUP(C478,brand_rename,2,FALSE)),LEN(IF(VLOOKUP(C478,brand_rename,2,FALSE)=0,C478,VLOOKUP(C478,brand_rename,2,FALSE)))-6)</f>
        <v>United Airlines</v>
      </c>
      <c r="P478" t="str">
        <f>IF(VLOOKUP(D478,location_rename,2,FALSE)=0,D478,VLOOKUP(D478,location_rename,2,FALSE))</f>
        <v>Static Outfield Wall</v>
      </c>
      <c r="Q478">
        <f>IF($L478=0,0,G478)</f>
        <v>9</v>
      </c>
      <c r="R478">
        <f>IF($L478=0,0,H478)</f>
        <v>19</v>
      </c>
      <c r="S478" s="1">
        <f>R478*L478</f>
        <v>2878.3796666666663</v>
      </c>
      <c r="T478" s="1">
        <f>S478*(K478/100)</f>
        <v>612.62482762338357</v>
      </c>
      <c r="U478" t="str">
        <f t="shared" si="14"/>
        <v>United AirlinesStatic Outfield Wall</v>
      </c>
      <c r="V478" t="str">
        <f t="shared" si="15"/>
        <v>04-17 Houston Astros @ Washington NationalsUnited AirlinesStatic Outfield Wall</v>
      </c>
      <c r="W478" t="str">
        <f>CONCATENATE(M478,O478)</f>
        <v>Regular SeasonUnited Airlines</v>
      </c>
      <c r="X478" t="str">
        <f>CONCATENATE(M478,P478)</f>
        <v>Regular SeasonStatic Outfield Wall</v>
      </c>
      <c r="Y478" t="str">
        <f>CONCATENATE(M478,O478,P478)</f>
        <v>Regular SeasonUnited AirlinesStatic Outfield Wall</v>
      </c>
    </row>
    <row r="479" spans="1:25" x14ac:dyDescent="0.25">
      <c r="A479" s="3">
        <v>339064</v>
      </c>
      <c r="B479" t="s">
        <v>180</v>
      </c>
      <c r="C479" t="s">
        <v>20</v>
      </c>
      <c r="D479" t="s">
        <v>11</v>
      </c>
      <c r="E479" t="s">
        <v>1</v>
      </c>
      <c r="F479" s="5">
        <v>41016</v>
      </c>
      <c r="G479">
        <v>44</v>
      </c>
      <c r="H479">
        <v>139</v>
      </c>
      <c r="I479" s="1">
        <v>21057.11</v>
      </c>
      <c r="J479" s="1">
        <v>3546.09</v>
      </c>
      <c r="K479">
        <v>16.840345137580599</v>
      </c>
      <c r="L479" s="4">
        <f>VLOOKUP(N479,rates,VLOOKUP(CONCATENATE('[1]Exposure Report'!$B$11,'[1]Exposure Report'!$B$13),rate_lookup_table,4,FALSE),FALSE)</f>
        <v>151.49366666666666</v>
      </c>
      <c r="M479" t="s">
        <v>0</v>
      </c>
      <c r="N479" t="str">
        <f>IF(VLOOKUP(B479,title_rename,2,FALSE)=0,B479,VLOOKUP(B479,title_rename,2,FALSE))</f>
        <v>04-17 Houston Astros @ Washington Nationals</v>
      </c>
      <c r="O479" s="3" t="str">
        <f>LEFT(IF(VLOOKUP(C479,brand_rename,2,FALSE)=0,C479,VLOOKUP(C479,brand_rename,2,FALSE)),LEN(IF(VLOOKUP(C479,brand_rename,2,FALSE)=0,C479,VLOOKUP(C479,brand_rename,2,FALSE)))-6)</f>
        <v>W.B. Mason</v>
      </c>
      <c r="P479" t="str">
        <f>IF(VLOOKUP(D479,location_rename,2,FALSE)=0,D479,VLOOKUP(D479,location_rename,2,FALSE))</f>
        <v>Static Outfield Wall</v>
      </c>
      <c r="Q479">
        <f>IF($L479=0,0,G479)</f>
        <v>44</v>
      </c>
      <c r="R479">
        <f>IF($L479=0,0,H479)</f>
        <v>139</v>
      </c>
      <c r="S479" s="1">
        <f>R479*L479</f>
        <v>21057.619666666666</v>
      </c>
      <c r="T479" s="1">
        <f>S479*(K479/100)</f>
        <v>3546.1758296257153</v>
      </c>
      <c r="U479" t="str">
        <f t="shared" si="14"/>
        <v>W.B. MasonStatic Outfield Wall</v>
      </c>
      <c r="V479" t="str">
        <f t="shared" si="15"/>
        <v>04-17 Houston Astros @ Washington NationalsW.B. MasonStatic Outfield Wall</v>
      </c>
      <c r="W479" t="str">
        <f>CONCATENATE(M479,O479)</f>
        <v>Regular SeasonW.B. Mason</v>
      </c>
      <c r="X479" t="str">
        <f>CONCATENATE(M479,P479)</f>
        <v>Regular SeasonStatic Outfield Wall</v>
      </c>
      <c r="Y479" t="str">
        <f>CONCATENATE(M479,O479,P479)</f>
        <v>Regular SeasonW.B. MasonStatic Outfield Wall</v>
      </c>
    </row>
    <row r="480" spans="1:25" x14ac:dyDescent="0.25">
      <c r="A480" s="3">
        <v>339064</v>
      </c>
      <c r="B480" t="s">
        <v>180</v>
      </c>
      <c r="C480" t="s">
        <v>8</v>
      </c>
      <c r="D480" t="s">
        <v>34</v>
      </c>
      <c r="E480" t="s">
        <v>1</v>
      </c>
      <c r="F480" s="5">
        <v>41016</v>
      </c>
      <c r="G480">
        <v>2</v>
      </c>
      <c r="H480">
        <v>15</v>
      </c>
      <c r="I480" s="1">
        <v>2272.35</v>
      </c>
      <c r="J480" s="1">
        <v>551.08000000000004</v>
      </c>
      <c r="K480">
        <v>24.251545756595501</v>
      </c>
      <c r="L480" s="4">
        <f>VLOOKUP(N480,rates,VLOOKUP(CONCATENATE('[1]Exposure Report'!$B$11,'[1]Exposure Report'!$B$13),rate_lookup_table,4,FALSE),FALSE)</f>
        <v>151.49366666666666</v>
      </c>
      <c r="M480" t="s">
        <v>0</v>
      </c>
      <c r="N480" t="str">
        <f>IF(VLOOKUP(B480,title_rename,2,FALSE)=0,B480,VLOOKUP(B480,title_rename,2,FALSE))</f>
        <v>04-17 Houston Astros @ Washington Nationals</v>
      </c>
      <c r="O480" s="3" t="str">
        <f>LEFT(IF(VLOOKUP(C480,brand_rename,2,FALSE)=0,C480,VLOOKUP(C480,brand_rename,2,FALSE)),LEN(IF(VLOOKUP(C480,brand_rename,2,FALSE)=0,C480,VLOOKUP(C480,brand_rename,2,FALSE)))-6)</f>
        <v>Washington National Logo</v>
      </c>
      <c r="P480" t="str">
        <f>IF(VLOOKUP(D480,location_rename,2,FALSE)=0,D480,VLOOKUP(D480,location_rename,2,FALSE))</f>
        <v>General Merchandise</v>
      </c>
      <c r="Q480">
        <f>IF($L480=0,0,G480)</f>
        <v>2</v>
      </c>
      <c r="R480">
        <f>IF($L480=0,0,H480)</f>
        <v>15</v>
      </c>
      <c r="S480" s="1">
        <f>R480*L480</f>
        <v>2272.4049999999997</v>
      </c>
      <c r="T480" s="1">
        <f>S480*(K480/100)</f>
        <v>551.093338350164</v>
      </c>
      <c r="U480" t="str">
        <f t="shared" si="14"/>
        <v>Washington National LogoGeneral Merchandise</v>
      </c>
      <c r="V480" t="str">
        <f t="shared" si="15"/>
        <v>04-17 Houston Astros @ Washington NationalsWashington National LogoGeneral Merchandise</v>
      </c>
      <c r="W480" t="str">
        <f>CONCATENATE(M480,O480)</f>
        <v>Regular SeasonWashington National Logo</v>
      </c>
      <c r="X480" t="str">
        <f>CONCATENATE(M480,P480)</f>
        <v>Regular SeasonGeneral Merchandise</v>
      </c>
      <c r="Y480" t="str">
        <f>CONCATENATE(M480,O480,P480)</f>
        <v>Regular SeasonWashington National LogoGeneral Merchandise</v>
      </c>
    </row>
    <row r="481" spans="1:25" x14ac:dyDescent="0.25">
      <c r="A481" s="3">
        <v>339064</v>
      </c>
      <c r="B481" t="s">
        <v>180</v>
      </c>
      <c r="C481" t="s">
        <v>8</v>
      </c>
      <c r="D481" t="s">
        <v>19</v>
      </c>
      <c r="E481" t="s">
        <v>1</v>
      </c>
      <c r="F481" s="5">
        <v>41016</v>
      </c>
      <c r="G481">
        <v>5</v>
      </c>
      <c r="H481">
        <v>12</v>
      </c>
      <c r="I481" s="1">
        <v>1817.88</v>
      </c>
      <c r="J481" s="1">
        <v>439.05</v>
      </c>
      <c r="K481">
        <v>24.1517591920258</v>
      </c>
      <c r="L481" s="4">
        <f>VLOOKUP(N481,rates,VLOOKUP(CONCATENATE('[1]Exposure Report'!$B$11,'[1]Exposure Report'!$B$13),rate_lookup_table,4,FALSE),FALSE)</f>
        <v>151.49366666666666</v>
      </c>
      <c r="M481" t="s">
        <v>0</v>
      </c>
      <c r="N481" t="str">
        <f>IF(VLOOKUP(B481,title_rename,2,FALSE)=0,B481,VLOOKUP(B481,title_rename,2,FALSE))</f>
        <v>04-17 Houston Astros @ Washington Nationals</v>
      </c>
      <c r="O481" s="3" t="str">
        <f>LEFT(IF(VLOOKUP(C481,brand_rename,2,FALSE)=0,C481,VLOOKUP(C481,brand_rename,2,FALSE)),LEN(IF(VLOOKUP(C481,brand_rename,2,FALSE)=0,C481,VLOOKUP(C481,brand_rename,2,FALSE)))-6)</f>
        <v>Washington National Logo</v>
      </c>
      <c r="P481" t="str">
        <f>IF(VLOOKUP(D481,location_rename,2,FALSE)=0,D481,VLOOKUP(D481,location_rename,2,FALSE))</f>
        <v>LED Outfield Wall</v>
      </c>
      <c r="Q481">
        <f>IF($L481=0,0,G481)</f>
        <v>5</v>
      </c>
      <c r="R481">
        <f>IF($L481=0,0,H481)</f>
        <v>12</v>
      </c>
      <c r="S481" s="1">
        <f>R481*L481</f>
        <v>1817.924</v>
      </c>
      <c r="T481" s="1">
        <f>S481*(K481/100)</f>
        <v>439.0606267740431</v>
      </c>
      <c r="U481" t="str">
        <f t="shared" si="14"/>
        <v>Washington National LogoLED Outfield Wall</v>
      </c>
      <c r="V481" t="str">
        <f t="shared" si="15"/>
        <v>04-17 Houston Astros @ Washington NationalsWashington National LogoLED Outfield Wall</v>
      </c>
      <c r="W481" t="str">
        <f>CONCATENATE(M481,O481)</f>
        <v>Regular SeasonWashington National Logo</v>
      </c>
      <c r="X481" t="str">
        <f>CONCATENATE(M481,P481)</f>
        <v>Regular SeasonLED Outfield Wall</v>
      </c>
      <c r="Y481" t="str">
        <f>CONCATENATE(M481,O481,P481)</f>
        <v>Regular SeasonWashington National LogoLED Outfield Wall</v>
      </c>
    </row>
    <row r="482" spans="1:25" x14ac:dyDescent="0.25">
      <c r="A482" s="3">
        <v>339064</v>
      </c>
      <c r="B482" t="s">
        <v>180</v>
      </c>
      <c r="C482" t="s">
        <v>8</v>
      </c>
      <c r="D482" t="s">
        <v>18</v>
      </c>
      <c r="E482" t="s">
        <v>1</v>
      </c>
      <c r="F482" s="5">
        <v>41016</v>
      </c>
      <c r="G482">
        <v>2</v>
      </c>
      <c r="H482">
        <v>2</v>
      </c>
      <c r="I482" s="1">
        <v>302.98</v>
      </c>
      <c r="J482" s="1">
        <v>60.16</v>
      </c>
      <c r="K482">
        <v>19.8560961119545</v>
      </c>
      <c r="L482" s="4">
        <f>VLOOKUP(N482,rates,VLOOKUP(CONCATENATE('[1]Exposure Report'!$B$11,'[1]Exposure Report'!$B$13),rate_lookup_table,4,FALSE),FALSE)</f>
        <v>151.49366666666666</v>
      </c>
      <c r="M482" t="s">
        <v>0</v>
      </c>
      <c r="N482" t="str">
        <f>IF(VLOOKUP(B482,title_rename,2,FALSE)=0,B482,VLOOKUP(B482,title_rename,2,FALSE))</f>
        <v>04-17 Houston Astros @ Washington Nationals</v>
      </c>
      <c r="O482" s="3" t="str">
        <f>LEFT(IF(VLOOKUP(C482,brand_rename,2,FALSE)=0,C482,VLOOKUP(C482,brand_rename,2,FALSE)),LEN(IF(VLOOKUP(C482,brand_rename,2,FALSE)=0,C482,VLOOKUP(C482,brand_rename,2,FALSE)))-6)</f>
        <v>Washington National Logo</v>
      </c>
      <c r="P482" t="str">
        <f>IF(VLOOKUP(D482,location_rename,2,FALSE)=0,D482,VLOOKUP(D482,location_rename,2,FALSE))</f>
        <v>LED Upper Billboard</v>
      </c>
      <c r="Q482">
        <f>IF($L482=0,0,G482)</f>
        <v>2</v>
      </c>
      <c r="R482">
        <f>IF($L482=0,0,H482)</f>
        <v>2</v>
      </c>
      <c r="S482" s="1">
        <f>R482*L482</f>
        <v>302.98733333333331</v>
      </c>
      <c r="T482" s="1">
        <f>S482*(K482/100)</f>
        <v>60.161456113714614</v>
      </c>
      <c r="U482" t="str">
        <f t="shared" si="14"/>
        <v>Washington National LogoLED Upper Billboard</v>
      </c>
      <c r="V482" t="str">
        <f t="shared" si="15"/>
        <v>04-17 Houston Astros @ Washington NationalsWashington National LogoLED Upper Billboard</v>
      </c>
      <c r="W482" t="str">
        <f>CONCATENATE(M482,O482)</f>
        <v>Regular SeasonWashington National Logo</v>
      </c>
      <c r="X482" t="str">
        <f>CONCATENATE(M482,P482)</f>
        <v>Regular SeasonLED Upper Billboard</v>
      </c>
      <c r="Y482" t="str">
        <f>CONCATENATE(M482,O482,P482)</f>
        <v>Regular SeasonWashington National LogoLED Upper Billboard</v>
      </c>
    </row>
    <row r="483" spans="1:25" x14ac:dyDescent="0.25">
      <c r="A483" s="3">
        <v>339064</v>
      </c>
      <c r="B483" t="s">
        <v>180</v>
      </c>
      <c r="C483" t="s">
        <v>8</v>
      </c>
      <c r="D483" t="s">
        <v>17</v>
      </c>
      <c r="E483" t="s">
        <v>1</v>
      </c>
      <c r="F483" s="5">
        <v>41016</v>
      </c>
      <c r="G483">
        <v>10</v>
      </c>
      <c r="H483">
        <v>20</v>
      </c>
      <c r="I483" s="1">
        <v>3029.8</v>
      </c>
      <c r="J483" s="1">
        <v>788.16</v>
      </c>
      <c r="K483">
        <v>26.013598257310701</v>
      </c>
      <c r="L483" s="4">
        <f>VLOOKUP(N483,rates,VLOOKUP(CONCATENATE('[1]Exposure Report'!$B$11,'[1]Exposure Report'!$B$13),rate_lookup_table,4,FALSE),FALSE)</f>
        <v>151.49366666666666</v>
      </c>
      <c r="M483" t="s">
        <v>0</v>
      </c>
      <c r="N483" t="str">
        <f>IF(VLOOKUP(B483,title_rename,2,FALSE)=0,B483,VLOOKUP(B483,title_rename,2,FALSE))</f>
        <v>04-17 Houston Astros @ Washington Nationals</v>
      </c>
      <c r="O483" s="3" t="str">
        <f>LEFT(IF(VLOOKUP(C483,brand_rename,2,FALSE)=0,C483,VLOOKUP(C483,brand_rename,2,FALSE)),LEN(IF(VLOOKUP(C483,brand_rename,2,FALSE)=0,C483,VLOOKUP(C483,brand_rename,2,FALSE)))-6)</f>
        <v>Washington National Logo</v>
      </c>
      <c r="P483" t="str">
        <f>IF(VLOOKUP(D483,location_rename,2,FALSE)=0,D483,VLOOKUP(D483,location_rename,2,FALSE))</f>
        <v>LED Upper Tiered</v>
      </c>
      <c r="Q483">
        <f>IF($L483=0,0,G483)</f>
        <v>10</v>
      </c>
      <c r="R483">
        <f>IF($L483=0,0,H483)</f>
        <v>20</v>
      </c>
      <c r="S483" s="1">
        <f>R483*L483</f>
        <v>3029.873333333333</v>
      </c>
      <c r="T483" s="1">
        <f>S483*(K483/100)</f>
        <v>788.17907663872154</v>
      </c>
      <c r="U483" t="str">
        <f t="shared" si="14"/>
        <v>Washington National LogoLED Upper Tiered</v>
      </c>
      <c r="V483" t="str">
        <f t="shared" si="15"/>
        <v>04-17 Houston Astros @ Washington NationalsWashington National LogoLED Upper Tiered</v>
      </c>
      <c r="W483" t="str">
        <f>CONCATENATE(M483,O483)</f>
        <v>Regular SeasonWashington National Logo</v>
      </c>
      <c r="X483" t="str">
        <f>CONCATENATE(M483,P483)</f>
        <v>Regular SeasonLED Upper Tiered</v>
      </c>
      <c r="Y483" t="str">
        <f>CONCATENATE(M483,O483,P483)</f>
        <v>Regular SeasonWashington National LogoLED Upper Tiered</v>
      </c>
    </row>
    <row r="484" spans="1:25" x14ac:dyDescent="0.25">
      <c r="A484" s="3">
        <v>339064</v>
      </c>
      <c r="B484" t="s">
        <v>180</v>
      </c>
      <c r="C484" t="s">
        <v>8</v>
      </c>
      <c r="D484" t="s">
        <v>16</v>
      </c>
      <c r="E484" t="s">
        <v>1</v>
      </c>
      <c r="F484" s="5">
        <v>41016</v>
      </c>
      <c r="G484">
        <v>244</v>
      </c>
      <c r="H484">
        <v>1521</v>
      </c>
      <c r="I484" s="1">
        <v>230416.29</v>
      </c>
      <c r="J484" s="1">
        <v>37865.089999999997</v>
      </c>
      <c r="K484">
        <v>16.433338979635501</v>
      </c>
      <c r="L484" s="4">
        <f>VLOOKUP(N484,rates,VLOOKUP(CONCATENATE('[1]Exposure Report'!$B$11,'[1]Exposure Report'!$B$13),rate_lookup_table,4,FALSE),FALSE)</f>
        <v>151.49366666666666</v>
      </c>
      <c r="M484" t="s">
        <v>0</v>
      </c>
      <c r="N484" t="str">
        <f>IF(VLOOKUP(B484,title_rename,2,FALSE)=0,B484,VLOOKUP(B484,title_rename,2,FALSE))</f>
        <v>04-17 Houston Astros @ Washington Nationals</v>
      </c>
      <c r="O484" s="3" t="str">
        <f>LEFT(IF(VLOOKUP(C484,brand_rename,2,FALSE)=0,C484,VLOOKUP(C484,brand_rename,2,FALSE)),LEN(IF(VLOOKUP(C484,brand_rename,2,FALSE)=0,C484,VLOOKUP(C484,brand_rename,2,FALSE)))-6)</f>
        <v>Washington National Logo</v>
      </c>
      <c r="P484" t="str">
        <f>IF(VLOOKUP(D484,location_rename,2,FALSE)=0,D484,VLOOKUP(D484,location_rename,2,FALSE))</f>
        <v>On Surface Branding</v>
      </c>
      <c r="Q484">
        <f>IF($L484=0,0,G484)</f>
        <v>244</v>
      </c>
      <c r="R484">
        <f>IF($L484=0,0,H484)</f>
        <v>1521</v>
      </c>
      <c r="S484" s="1">
        <f>R484*L484</f>
        <v>230421.86699999997</v>
      </c>
      <c r="T484" s="1">
        <f>S484*(K484/100)</f>
        <v>37866.006487314866</v>
      </c>
      <c r="U484" t="str">
        <f t="shared" si="14"/>
        <v>Washington National LogoOn Surface Branding</v>
      </c>
      <c r="V484" t="str">
        <f t="shared" si="15"/>
        <v>04-17 Houston Astros @ Washington NationalsWashington National LogoOn Surface Branding</v>
      </c>
      <c r="W484" t="str">
        <f>CONCATENATE(M484,O484)</f>
        <v>Regular SeasonWashington National Logo</v>
      </c>
      <c r="X484" t="str">
        <f>CONCATENATE(M484,P484)</f>
        <v>Regular SeasonOn Surface Branding</v>
      </c>
      <c r="Y484" t="str">
        <f>CONCATENATE(M484,O484,P484)</f>
        <v>Regular SeasonWashington National LogoOn Surface Branding</v>
      </c>
    </row>
    <row r="485" spans="1:25" x14ac:dyDescent="0.25">
      <c r="A485" s="3">
        <v>339064</v>
      </c>
      <c r="B485" t="s">
        <v>180</v>
      </c>
      <c r="C485" t="s">
        <v>8</v>
      </c>
      <c r="D485" t="s">
        <v>135</v>
      </c>
      <c r="E485" t="s">
        <v>1</v>
      </c>
      <c r="F485" s="5">
        <v>41016</v>
      </c>
      <c r="G485">
        <v>3</v>
      </c>
      <c r="H485">
        <v>441</v>
      </c>
      <c r="I485" s="1">
        <v>66807.09</v>
      </c>
      <c r="J485" s="1">
        <v>26326.81</v>
      </c>
      <c r="K485">
        <v>39.407209624008402</v>
      </c>
      <c r="L485" s="4">
        <f>VLOOKUP(N485,rates,VLOOKUP(CONCATENATE('[1]Exposure Report'!$B$11,'[1]Exposure Report'!$B$13),rate_lookup_table,4,FALSE),FALSE)</f>
        <v>151.49366666666666</v>
      </c>
      <c r="M485" t="s">
        <v>0</v>
      </c>
      <c r="N485" t="str">
        <f>IF(VLOOKUP(B485,title_rename,2,FALSE)=0,B485,VLOOKUP(B485,title_rename,2,FALSE))</f>
        <v>04-17 Houston Astros @ Washington Nationals</v>
      </c>
      <c r="O485" s="3" t="str">
        <f>LEFT(IF(VLOOKUP(C485,brand_rename,2,FALSE)=0,C485,VLOOKUP(C485,brand_rename,2,FALSE)),LEN(IF(VLOOKUP(C485,brand_rename,2,FALSE)=0,C485,VLOOKUP(C485,brand_rename,2,FALSE)))-6)</f>
        <v>Washington National Logo</v>
      </c>
      <c r="P485" t="str">
        <f>IF(VLOOKUP(D485,location_rename,2,FALSE)=0,D485,VLOOKUP(D485,location_rename,2,FALSE))</f>
        <v>Presentation Backdrop</v>
      </c>
      <c r="Q485">
        <f>IF($L485=0,0,G485)</f>
        <v>3</v>
      </c>
      <c r="R485">
        <f>IF($L485=0,0,H485)</f>
        <v>441</v>
      </c>
      <c r="S485" s="1">
        <f>R485*L485</f>
        <v>66808.706999999995</v>
      </c>
      <c r="T485" s="1">
        <f>S485*(K485/100)</f>
        <v>26327.447214579573</v>
      </c>
      <c r="U485" t="str">
        <f t="shared" si="14"/>
        <v>Washington National LogoPresentation Backdrop</v>
      </c>
      <c r="V485" t="str">
        <f t="shared" si="15"/>
        <v>04-17 Houston Astros @ Washington NationalsWashington National LogoPresentation Backdrop</v>
      </c>
      <c r="W485" t="str">
        <f>CONCATENATE(M485,O485)</f>
        <v>Regular SeasonWashington National Logo</v>
      </c>
      <c r="X485" t="str">
        <f>CONCATENATE(M485,P485)</f>
        <v>Regular SeasonPresentation Backdrop</v>
      </c>
      <c r="Y485" t="str">
        <f>CONCATENATE(M485,O485,P485)</f>
        <v>Regular SeasonWashington National LogoPresentation Backdrop</v>
      </c>
    </row>
    <row r="486" spans="1:25" x14ac:dyDescent="0.25">
      <c r="A486" s="3">
        <v>339064</v>
      </c>
      <c r="B486" t="s">
        <v>180</v>
      </c>
      <c r="C486" t="s">
        <v>8</v>
      </c>
      <c r="D486" t="s">
        <v>15</v>
      </c>
      <c r="E486" t="s">
        <v>1</v>
      </c>
      <c r="F486" s="5">
        <v>41016</v>
      </c>
      <c r="G486">
        <v>9</v>
      </c>
      <c r="H486">
        <v>32</v>
      </c>
      <c r="I486" s="1">
        <v>4847.68</v>
      </c>
      <c r="J486" s="1">
        <v>643.74</v>
      </c>
      <c r="K486">
        <v>13.2793418707505</v>
      </c>
      <c r="L486" s="4">
        <f>VLOOKUP(N486,rates,VLOOKUP(CONCATENATE('[1]Exposure Report'!$B$11,'[1]Exposure Report'!$B$13),rate_lookup_table,4,FALSE),FALSE)</f>
        <v>151.49366666666666</v>
      </c>
      <c r="M486" t="s">
        <v>0</v>
      </c>
      <c r="N486" t="str">
        <f>IF(VLOOKUP(B486,title_rename,2,FALSE)=0,B486,VLOOKUP(B486,title_rename,2,FALSE))</f>
        <v>04-17 Houston Astros @ Washington Nationals</v>
      </c>
      <c r="O486" s="3" t="str">
        <f>LEFT(IF(VLOOKUP(C486,brand_rename,2,FALSE)=0,C486,VLOOKUP(C486,brand_rename,2,FALSE)),LEN(IF(VLOOKUP(C486,brand_rename,2,FALSE)=0,C486,VLOOKUP(C486,brand_rename,2,FALSE)))-6)</f>
        <v>Washington National Logo</v>
      </c>
      <c r="P486" t="str">
        <f>IF(VLOOKUP(D486,location_rename,2,FALSE)=0,D486,VLOOKUP(D486,location_rename,2,FALSE))</f>
        <v>Special Structure Signage</v>
      </c>
      <c r="Q486">
        <f>IF($L486=0,0,G486)</f>
        <v>9</v>
      </c>
      <c r="R486">
        <f>IF($L486=0,0,H486)</f>
        <v>32</v>
      </c>
      <c r="S486" s="1">
        <f>R486*L486</f>
        <v>4847.797333333333</v>
      </c>
      <c r="T486" s="1">
        <f>S486*(K486/100)</f>
        <v>643.75558109445944</v>
      </c>
      <c r="U486" t="str">
        <f t="shared" si="14"/>
        <v>Washington National LogoSpecial Structure Signage</v>
      </c>
      <c r="V486" t="str">
        <f t="shared" si="15"/>
        <v>04-17 Houston Astros @ Washington NationalsWashington National LogoSpecial Structure Signage</v>
      </c>
      <c r="W486" t="str">
        <f>CONCATENATE(M486,O486)</f>
        <v>Regular SeasonWashington National Logo</v>
      </c>
      <c r="X486" t="str">
        <f>CONCATENATE(M486,P486)</f>
        <v>Regular SeasonSpecial Structure Signage</v>
      </c>
      <c r="Y486" t="str">
        <f>CONCATENATE(M486,O486,P486)</f>
        <v>Regular SeasonWashington National LogoSpecial Structure Signage</v>
      </c>
    </row>
    <row r="487" spans="1:25" x14ac:dyDescent="0.25">
      <c r="A487" s="3">
        <v>339064</v>
      </c>
      <c r="B487" t="s">
        <v>180</v>
      </c>
      <c r="C487" t="s">
        <v>8</v>
      </c>
      <c r="D487" t="s">
        <v>14</v>
      </c>
      <c r="E487" t="s">
        <v>1</v>
      </c>
      <c r="F487" s="5">
        <v>41016</v>
      </c>
      <c r="G487">
        <v>3</v>
      </c>
      <c r="H487">
        <v>3</v>
      </c>
      <c r="I487" s="1">
        <v>454.47</v>
      </c>
      <c r="J487" s="1">
        <v>95.01</v>
      </c>
      <c r="K487">
        <v>20.905670341276601</v>
      </c>
      <c r="L487" s="4">
        <f>VLOOKUP(N487,rates,VLOOKUP(CONCATENATE('[1]Exposure Report'!$B$11,'[1]Exposure Report'!$B$13),rate_lookup_table,4,FALSE),FALSE)</f>
        <v>151.49366666666666</v>
      </c>
      <c r="M487" t="s">
        <v>0</v>
      </c>
      <c r="N487" t="str">
        <f>IF(VLOOKUP(B487,title_rename,2,FALSE)=0,B487,VLOOKUP(B487,title_rename,2,FALSE))</f>
        <v>04-17 Houston Astros @ Washington Nationals</v>
      </c>
      <c r="O487" s="3" t="str">
        <f>LEFT(IF(VLOOKUP(C487,brand_rename,2,FALSE)=0,C487,VLOOKUP(C487,brand_rename,2,FALSE)),LEN(IF(VLOOKUP(C487,brand_rename,2,FALSE)=0,C487,VLOOKUP(C487,brand_rename,2,FALSE)))-6)</f>
        <v>Washington National Logo</v>
      </c>
      <c r="P487" t="str">
        <f>IF(VLOOKUP(D487,location_rename,2,FALSE)=0,D487,VLOOKUP(D487,location_rename,2,FALSE))</f>
        <v>Static Dugout Roof</v>
      </c>
      <c r="Q487">
        <f>IF($L487=0,0,G487)</f>
        <v>3</v>
      </c>
      <c r="R487">
        <f>IF($L487=0,0,H487)</f>
        <v>3</v>
      </c>
      <c r="S487" s="1">
        <f>R487*L487</f>
        <v>454.48099999999999</v>
      </c>
      <c r="T487" s="1">
        <f>S487*(K487/100)</f>
        <v>95.012299623737306</v>
      </c>
      <c r="U487" t="str">
        <f t="shared" si="14"/>
        <v>Washington National LogoStatic Dugout Roof</v>
      </c>
      <c r="V487" t="str">
        <f t="shared" si="15"/>
        <v>04-17 Houston Astros @ Washington NationalsWashington National LogoStatic Dugout Roof</v>
      </c>
      <c r="W487" t="str">
        <f>CONCATENATE(M487,O487)</f>
        <v>Regular SeasonWashington National Logo</v>
      </c>
      <c r="X487" t="str">
        <f>CONCATENATE(M487,P487)</f>
        <v>Regular SeasonStatic Dugout Roof</v>
      </c>
      <c r="Y487" t="str">
        <f>CONCATENATE(M487,O487,P487)</f>
        <v>Regular SeasonWashington National LogoStatic Dugout Roof</v>
      </c>
    </row>
    <row r="488" spans="1:25" x14ac:dyDescent="0.25">
      <c r="A488" s="3">
        <v>339064</v>
      </c>
      <c r="B488" t="s">
        <v>180</v>
      </c>
      <c r="C488" t="s">
        <v>8</v>
      </c>
      <c r="D488" t="s">
        <v>13</v>
      </c>
      <c r="E488" t="s">
        <v>1</v>
      </c>
      <c r="F488" s="5">
        <v>41016</v>
      </c>
      <c r="G488">
        <v>17</v>
      </c>
      <c r="H488">
        <v>70</v>
      </c>
      <c r="I488" s="1">
        <v>10604.3</v>
      </c>
      <c r="J488" s="1">
        <v>1896.7</v>
      </c>
      <c r="K488">
        <v>17.886140527898998</v>
      </c>
      <c r="L488" s="4">
        <f>VLOOKUP(N488,rates,VLOOKUP(CONCATENATE('[1]Exposure Report'!$B$11,'[1]Exposure Report'!$B$13),rate_lookup_table,4,FALSE),FALSE)</f>
        <v>151.49366666666666</v>
      </c>
      <c r="M488" t="s">
        <v>0</v>
      </c>
      <c r="N488" t="str">
        <f>IF(VLOOKUP(B488,title_rename,2,FALSE)=0,B488,VLOOKUP(B488,title_rename,2,FALSE))</f>
        <v>04-17 Houston Astros @ Washington Nationals</v>
      </c>
      <c r="O488" s="3" t="str">
        <f>LEFT(IF(VLOOKUP(C488,brand_rename,2,FALSE)=0,C488,VLOOKUP(C488,brand_rename,2,FALSE)),LEN(IF(VLOOKUP(C488,brand_rename,2,FALSE)=0,C488,VLOOKUP(C488,brand_rename,2,FALSE)))-6)</f>
        <v>Washington National Logo</v>
      </c>
      <c r="P488" t="str">
        <f>IF(VLOOKUP(D488,location_rename,2,FALSE)=0,D488,VLOOKUP(D488,location_rename,2,FALSE))</f>
        <v>Static Dugout Wall</v>
      </c>
      <c r="Q488">
        <f>IF($L488=0,0,G488)</f>
        <v>17</v>
      </c>
      <c r="R488">
        <f>IF($L488=0,0,H488)</f>
        <v>70</v>
      </c>
      <c r="S488" s="1">
        <f>R488*L488</f>
        <v>10604.556666666665</v>
      </c>
      <c r="T488" s="1">
        <f>S488*(K488/100)</f>
        <v>1896.7459077606813</v>
      </c>
      <c r="U488" t="str">
        <f t="shared" si="14"/>
        <v>Washington National LogoStatic Dugout Wall</v>
      </c>
      <c r="V488" t="str">
        <f t="shared" si="15"/>
        <v>04-17 Houston Astros @ Washington NationalsWashington National LogoStatic Dugout Wall</v>
      </c>
      <c r="W488" t="str">
        <f>CONCATENATE(M488,O488)</f>
        <v>Regular SeasonWashington National Logo</v>
      </c>
      <c r="X488" t="str">
        <f>CONCATENATE(M488,P488)</f>
        <v>Regular SeasonStatic Dugout Wall</v>
      </c>
      <c r="Y488" t="str">
        <f>CONCATENATE(M488,O488,P488)</f>
        <v>Regular SeasonWashington National LogoStatic Dugout Wall</v>
      </c>
    </row>
    <row r="489" spans="1:25" x14ac:dyDescent="0.25">
      <c r="A489" s="3">
        <v>339064</v>
      </c>
      <c r="B489" t="s">
        <v>180</v>
      </c>
      <c r="C489" t="s">
        <v>8</v>
      </c>
      <c r="D489" t="s">
        <v>12</v>
      </c>
      <c r="E489" t="s">
        <v>1</v>
      </c>
      <c r="F489" s="5">
        <v>41016</v>
      </c>
      <c r="G489">
        <v>234</v>
      </c>
      <c r="H489">
        <v>866</v>
      </c>
      <c r="I489" s="1">
        <v>131190.34</v>
      </c>
      <c r="J489" s="1">
        <v>27590.03</v>
      </c>
      <c r="K489">
        <v>21.0305347177238</v>
      </c>
      <c r="L489" s="4">
        <f>VLOOKUP(N489,rates,VLOOKUP(CONCATENATE('[1]Exposure Report'!$B$11,'[1]Exposure Report'!$B$13),rate_lookup_table,4,FALSE),FALSE)</f>
        <v>151.49366666666666</v>
      </c>
      <c r="M489" t="s">
        <v>0</v>
      </c>
      <c r="N489" t="str">
        <f>IF(VLOOKUP(B489,title_rename,2,FALSE)=0,B489,VLOOKUP(B489,title_rename,2,FALSE))</f>
        <v>04-17 Houston Astros @ Washington Nationals</v>
      </c>
      <c r="O489" s="3" t="str">
        <f>LEFT(IF(VLOOKUP(C489,brand_rename,2,FALSE)=0,C489,VLOOKUP(C489,brand_rename,2,FALSE)),LEN(IF(VLOOKUP(C489,brand_rename,2,FALSE)=0,C489,VLOOKUP(C489,brand_rename,2,FALSE)))-6)</f>
        <v>Washington National Logo</v>
      </c>
      <c r="P489" t="str">
        <f>IF(VLOOKUP(D489,location_rename,2,FALSE)=0,D489,VLOOKUP(D489,location_rename,2,FALSE))</f>
        <v>Static Field Level Home Plate</v>
      </c>
      <c r="Q489">
        <f>IF($L489=0,0,G489)</f>
        <v>234</v>
      </c>
      <c r="R489">
        <f>IF($L489=0,0,H489)</f>
        <v>866</v>
      </c>
      <c r="S489" s="1">
        <f>R489*L489</f>
        <v>131193.51533333331</v>
      </c>
      <c r="T489" s="1">
        <f>S489*(K489/100)</f>
        <v>27590.697789578961</v>
      </c>
      <c r="U489" t="str">
        <f t="shared" si="14"/>
        <v>Washington National LogoStatic Field Level Home Plate</v>
      </c>
      <c r="V489" t="str">
        <f t="shared" si="15"/>
        <v>04-17 Houston Astros @ Washington NationalsWashington National LogoStatic Field Level Home Plate</v>
      </c>
      <c r="W489" t="str">
        <f>CONCATENATE(M489,O489)</f>
        <v>Regular SeasonWashington National Logo</v>
      </c>
      <c r="X489" t="str">
        <f>CONCATENATE(M489,P489)</f>
        <v>Regular SeasonStatic Field Level Home Plate</v>
      </c>
      <c r="Y489" t="str">
        <f>CONCATENATE(M489,O489,P489)</f>
        <v>Regular SeasonWashington National LogoStatic Field Level Home Plate</v>
      </c>
    </row>
    <row r="490" spans="1:25" x14ac:dyDescent="0.25">
      <c r="A490" s="3">
        <v>339064</v>
      </c>
      <c r="B490" t="s">
        <v>180</v>
      </c>
      <c r="C490" t="s">
        <v>8</v>
      </c>
      <c r="D490" t="s">
        <v>11</v>
      </c>
      <c r="E490" t="s">
        <v>1</v>
      </c>
      <c r="F490" s="5">
        <v>41016</v>
      </c>
      <c r="G490">
        <v>20</v>
      </c>
      <c r="H490">
        <v>102</v>
      </c>
      <c r="I490" s="1">
        <v>15451.98</v>
      </c>
      <c r="J490" s="1">
        <v>1914.92</v>
      </c>
      <c r="K490">
        <v>12.392716014387799</v>
      </c>
      <c r="L490" s="4">
        <f>VLOOKUP(N490,rates,VLOOKUP(CONCATENATE('[1]Exposure Report'!$B$11,'[1]Exposure Report'!$B$13),rate_lookup_table,4,FALSE),FALSE)</f>
        <v>151.49366666666666</v>
      </c>
      <c r="M490" t="s">
        <v>0</v>
      </c>
      <c r="N490" t="str">
        <f>IF(VLOOKUP(B490,title_rename,2,FALSE)=0,B490,VLOOKUP(B490,title_rename,2,FALSE))</f>
        <v>04-17 Houston Astros @ Washington Nationals</v>
      </c>
      <c r="O490" s="3" t="str">
        <f>LEFT(IF(VLOOKUP(C490,brand_rename,2,FALSE)=0,C490,VLOOKUP(C490,brand_rename,2,FALSE)),LEN(IF(VLOOKUP(C490,brand_rename,2,FALSE)=0,C490,VLOOKUP(C490,brand_rename,2,FALSE)))-6)</f>
        <v>Washington National Logo</v>
      </c>
      <c r="P490" t="str">
        <f>IF(VLOOKUP(D490,location_rename,2,FALSE)=0,D490,VLOOKUP(D490,location_rename,2,FALSE))</f>
        <v>Static Outfield Wall</v>
      </c>
      <c r="Q490">
        <f>IF($L490=0,0,G490)</f>
        <v>20</v>
      </c>
      <c r="R490">
        <f>IF($L490=0,0,H490)</f>
        <v>102</v>
      </c>
      <c r="S490" s="1">
        <f>R490*L490</f>
        <v>15452.353999999999</v>
      </c>
      <c r="T490" s="1">
        <f>S490*(K490/100)</f>
        <v>1914.9663487578937</v>
      </c>
      <c r="U490" t="str">
        <f t="shared" si="14"/>
        <v>Washington National LogoStatic Outfield Wall</v>
      </c>
      <c r="V490" t="str">
        <f t="shared" si="15"/>
        <v>04-17 Houston Astros @ Washington NationalsWashington National LogoStatic Outfield Wall</v>
      </c>
      <c r="W490" t="str">
        <f>CONCATENATE(M490,O490)</f>
        <v>Regular SeasonWashington National Logo</v>
      </c>
      <c r="X490" t="str">
        <f>CONCATENATE(M490,P490)</f>
        <v>Regular SeasonStatic Outfield Wall</v>
      </c>
      <c r="Y490" t="str">
        <f>CONCATENATE(M490,O490,P490)</f>
        <v>Regular SeasonWashington National LogoStatic Outfield Wall</v>
      </c>
    </row>
    <row r="491" spans="1:25" x14ac:dyDescent="0.25">
      <c r="A491" s="3">
        <v>339064</v>
      </c>
      <c r="B491" t="s">
        <v>180</v>
      </c>
      <c r="C491" t="s">
        <v>8</v>
      </c>
      <c r="D491" t="s">
        <v>10</v>
      </c>
      <c r="E491" t="s">
        <v>1</v>
      </c>
      <c r="F491" s="5">
        <v>41016</v>
      </c>
      <c r="G491">
        <v>2</v>
      </c>
      <c r="H491">
        <v>16</v>
      </c>
      <c r="I491" s="1">
        <v>2423.84</v>
      </c>
      <c r="J491" s="1">
        <v>568.84</v>
      </c>
      <c r="K491">
        <v>23.4685457785992</v>
      </c>
      <c r="L491" s="4">
        <f>VLOOKUP(N491,rates,VLOOKUP(CONCATENATE('[1]Exposure Report'!$B$11,'[1]Exposure Report'!$B$13),rate_lookup_table,4,FALSE),FALSE)</f>
        <v>151.49366666666666</v>
      </c>
      <c r="M491" t="s">
        <v>0</v>
      </c>
      <c r="N491" t="str">
        <f>IF(VLOOKUP(B491,title_rename,2,FALSE)=0,B491,VLOOKUP(B491,title_rename,2,FALSE))</f>
        <v>04-17 Houston Astros @ Washington Nationals</v>
      </c>
      <c r="O491" s="3" t="str">
        <f>LEFT(IF(VLOOKUP(C491,brand_rename,2,FALSE)=0,C491,VLOOKUP(C491,brand_rename,2,FALSE)),LEN(IF(VLOOKUP(C491,brand_rename,2,FALSE)=0,C491,VLOOKUP(C491,brand_rename,2,FALSE)))-6)</f>
        <v>Washington National Logo</v>
      </c>
      <c r="P491" t="str">
        <f>IF(VLOOKUP(D491,location_rename,2,FALSE)=0,D491,VLOOKUP(D491,location_rename,2,FALSE))</f>
        <v>Static Outside Billboard</v>
      </c>
      <c r="Q491">
        <f>IF($L491=0,0,G491)</f>
        <v>2</v>
      </c>
      <c r="R491">
        <f>IF($L491=0,0,H491)</f>
        <v>16</v>
      </c>
      <c r="S491" s="1">
        <f>R491*L491</f>
        <v>2423.8986666666665</v>
      </c>
      <c r="T491" s="1">
        <f>S491*(K491/100)</f>
        <v>568.85376821352224</v>
      </c>
      <c r="U491" t="str">
        <f t="shared" si="14"/>
        <v>Washington National LogoStatic Outside Billboard</v>
      </c>
      <c r="V491" t="str">
        <f t="shared" si="15"/>
        <v>04-17 Houston Astros @ Washington NationalsWashington National LogoStatic Outside Billboard</v>
      </c>
      <c r="W491" t="str">
        <f>CONCATENATE(M491,O491)</f>
        <v>Regular SeasonWashington National Logo</v>
      </c>
      <c r="X491" t="str">
        <f>CONCATENATE(M491,P491)</f>
        <v>Regular SeasonStatic Outside Billboard</v>
      </c>
      <c r="Y491" t="str">
        <f>CONCATENATE(M491,O491,P491)</f>
        <v>Regular SeasonWashington National LogoStatic Outside Billboard</v>
      </c>
    </row>
    <row r="492" spans="1:25" x14ac:dyDescent="0.25">
      <c r="A492" s="3">
        <v>339064</v>
      </c>
      <c r="B492" t="s">
        <v>180</v>
      </c>
      <c r="C492" t="s">
        <v>8</v>
      </c>
      <c r="D492" t="s">
        <v>9</v>
      </c>
      <c r="E492" t="s">
        <v>1</v>
      </c>
      <c r="F492" s="5">
        <v>41016</v>
      </c>
      <c r="G492">
        <v>16</v>
      </c>
      <c r="H492">
        <v>117</v>
      </c>
      <c r="I492" s="1">
        <v>17724.330000000002</v>
      </c>
      <c r="J492" s="1">
        <v>2130.75</v>
      </c>
      <c r="K492">
        <v>12.021610972036701</v>
      </c>
      <c r="L492" s="4">
        <f>VLOOKUP(N492,rates,VLOOKUP(CONCATENATE('[1]Exposure Report'!$B$11,'[1]Exposure Report'!$B$13),rate_lookup_table,4,FALSE),FALSE)</f>
        <v>151.49366666666666</v>
      </c>
      <c r="M492" t="s">
        <v>0</v>
      </c>
      <c r="N492" t="str">
        <f>IF(VLOOKUP(B492,title_rename,2,FALSE)=0,B492,VLOOKUP(B492,title_rename,2,FALSE))</f>
        <v>04-17 Houston Astros @ Washington Nationals</v>
      </c>
      <c r="O492" s="3" t="str">
        <f>LEFT(IF(VLOOKUP(C492,brand_rename,2,FALSE)=0,C492,VLOOKUP(C492,brand_rename,2,FALSE)),LEN(IF(VLOOKUP(C492,brand_rename,2,FALSE)=0,C492,VLOOKUP(C492,brand_rename,2,FALSE)))-6)</f>
        <v>Washington National Logo</v>
      </c>
      <c r="P492" t="str">
        <f>IF(VLOOKUP(D492,location_rename,2,FALSE)=0,D492,VLOOKUP(D492,location_rename,2,FALSE))</f>
        <v>Static Upper Billboard</v>
      </c>
      <c r="Q492">
        <f>IF($L492=0,0,G492)</f>
        <v>16</v>
      </c>
      <c r="R492">
        <f>IF($L492=0,0,H492)</f>
        <v>117</v>
      </c>
      <c r="S492" s="1">
        <f>R492*L492</f>
        <v>17724.758999999998</v>
      </c>
      <c r="T492" s="1">
        <f>S492*(K492/100)</f>
        <v>2130.8015727110624</v>
      </c>
      <c r="U492" t="str">
        <f t="shared" si="14"/>
        <v>Washington National LogoStatic Upper Billboard</v>
      </c>
      <c r="V492" t="str">
        <f t="shared" si="15"/>
        <v>04-17 Houston Astros @ Washington NationalsWashington National LogoStatic Upper Billboard</v>
      </c>
      <c r="W492" t="str">
        <f>CONCATENATE(M492,O492)</f>
        <v>Regular SeasonWashington National Logo</v>
      </c>
      <c r="X492" t="str">
        <f>CONCATENATE(M492,P492)</f>
        <v>Regular SeasonStatic Upper Billboard</v>
      </c>
      <c r="Y492" t="str">
        <f>CONCATENATE(M492,O492,P492)</f>
        <v>Regular SeasonWashington National LogoStatic Upper Billboard</v>
      </c>
    </row>
    <row r="493" spans="1:25" x14ac:dyDescent="0.25">
      <c r="A493" s="3">
        <v>339064</v>
      </c>
      <c r="B493" t="s">
        <v>180</v>
      </c>
      <c r="C493" t="s">
        <v>77</v>
      </c>
      <c r="D493" t="s">
        <v>19</v>
      </c>
      <c r="E493" t="s">
        <v>1</v>
      </c>
      <c r="F493" s="5">
        <v>41016</v>
      </c>
      <c r="G493">
        <v>2</v>
      </c>
      <c r="H493">
        <v>6</v>
      </c>
      <c r="I493" s="1">
        <v>908.94</v>
      </c>
      <c r="J493" s="1">
        <v>170.11</v>
      </c>
      <c r="K493">
        <v>18.7152067243162</v>
      </c>
      <c r="L493" s="4">
        <f>VLOOKUP(N493,rates,VLOOKUP(CONCATENATE('[1]Exposure Report'!$B$11,'[1]Exposure Report'!$B$13),rate_lookup_table,4,FALSE),FALSE)</f>
        <v>151.49366666666666</v>
      </c>
      <c r="M493" t="s">
        <v>0</v>
      </c>
      <c r="N493" t="str">
        <f>IF(VLOOKUP(B493,title_rename,2,FALSE)=0,B493,VLOOKUP(B493,title_rename,2,FALSE))</f>
        <v>04-17 Houston Astros @ Washington Nationals</v>
      </c>
      <c r="O493" s="3" t="str">
        <f>LEFT(IF(VLOOKUP(C493,brand_rename,2,FALSE)=0,C493,VLOOKUP(C493,brand_rename,2,FALSE)),LEN(IF(VLOOKUP(C493,brand_rename,2,FALSE)=0,C493,VLOOKUP(C493,brand_rename,2,FALSE)))-6)</f>
        <v>Waste Management</v>
      </c>
      <c r="P493" t="str">
        <f>IF(VLOOKUP(D493,location_rename,2,FALSE)=0,D493,VLOOKUP(D493,location_rename,2,FALSE))</f>
        <v>LED Outfield Wall</v>
      </c>
      <c r="Q493">
        <f>IF($L493=0,0,G493)</f>
        <v>2</v>
      </c>
      <c r="R493">
        <f>IF($L493=0,0,H493)</f>
        <v>6</v>
      </c>
      <c r="S493" s="1">
        <f>R493*L493</f>
        <v>908.96199999999999</v>
      </c>
      <c r="T493" s="1">
        <f>S493*(K493/100)</f>
        <v>170.114117345479</v>
      </c>
      <c r="U493" t="str">
        <f t="shared" si="14"/>
        <v>Waste ManagementLED Outfield Wall</v>
      </c>
      <c r="V493" t="str">
        <f t="shared" si="15"/>
        <v>04-17 Houston Astros @ Washington NationalsWaste ManagementLED Outfield Wall</v>
      </c>
      <c r="W493" t="str">
        <f>CONCATENATE(M493,O493)</f>
        <v>Regular SeasonWaste Management</v>
      </c>
      <c r="X493" t="str">
        <f>CONCATENATE(M493,P493)</f>
        <v>Regular SeasonLED Outfield Wall</v>
      </c>
      <c r="Y493" t="str">
        <f>CONCATENATE(M493,O493,P493)</f>
        <v>Regular SeasonWaste ManagementLED Outfield Wall</v>
      </c>
    </row>
    <row r="494" spans="1:25" x14ac:dyDescent="0.25">
      <c r="A494" s="3">
        <v>339064</v>
      </c>
      <c r="B494" t="s">
        <v>180</v>
      </c>
      <c r="C494" t="s">
        <v>5</v>
      </c>
      <c r="D494" t="s">
        <v>2</v>
      </c>
      <c r="E494" t="s">
        <v>1</v>
      </c>
      <c r="F494" s="5">
        <v>41016</v>
      </c>
      <c r="G494">
        <v>36</v>
      </c>
      <c r="H494">
        <v>233</v>
      </c>
      <c r="I494" s="1">
        <v>35297.17</v>
      </c>
      <c r="J494" s="1">
        <v>7500.66</v>
      </c>
      <c r="K494">
        <v>21.250032226379599</v>
      </c>
      <c r="L494" s="4">
        <f>VLOOKUP(N494,rates,VLOOKUP(CONCATENATE('[1]Exposure Report'!$B$11,'[1]Exposure Report'!$B$13),rate_lookup_table,4,FALSE),FALSE)</f>
        <v>151.49366666666666</v>
      </c>
      <c r="M494" t="s">
        <v>0</v>
      </c>
      <c r="N494" t="str">
        <f>IF(VLOOKUP(B494,title_rename,2,FALSE)=0,B494,VLOOKUP(B494,title_rename,2,FALSE))</f>
        <v>04-17 Houston Astros @ Washington Nationals</v>
      </c>
      <c r="O494" s="3" t="str">
        <f>LEFT(IF(VLOOKUP(C494,brand_rename,2,FALSE)=0,C494,VLOOKUP(C494,brand_rename,2,FALSE)),LEN(IF(VLOOKUP(C494,brand_rename,2,FALSE)=0,C494,VLOOKUP(C494,brand_rename,2,FALSE)))-6)</f>
        <v>Website - Washingtonnationalsdreamfoundation.org</v>
      </c>
      <c r="P494" t="str">
        <f>IF(VLOOKUP(D494,location_rename,2,FALSE)=0,D494,VLOOKUP(D494,location_rename,2,FALSE))</f>
        <v>Rotational Field Level Home Plate</v>
      </c>
      <c r="Q494">
        <f>IF($L494=0,0,G494)</f>
        <v>36</v>
      </c>
      <c r="R494">
        <f>IF($L494=0,0,H494)</f>
        <v>233</v>
      </c>
      <c r="S494" s="1">
        <f>R494*L494</f>
        <v>35298.024333333327</v>
      </c>
      <c r="T494" s="1">
        <f>S494*(K494/100)</f>
        <v>7500.8415461086443</v>
      </c>
      <c r="U494" t="str">
        <f t="shared" si="14"/>
        <v>Website - Washingtonnationalsdreamfoundation.orgRotational Field Level Home Plate</v>
      </c>
      <c r="V494" t="str">
        <f t="shared" si="15"/>
        <v>04-17 Houston Astros @ Washington NationalsWebsite - Washingtonnationalsdreamfoundation.orgRotational Field Level Home Plate</v>
      </c>
      <c r="W494" t="str">
        <f>CONCATENATE(M494,O494)</f>
        <v>Regular SeasonWebsite - Washingtonnationalsdreamfoundation.org</v>
      </c>
      <c r="X494" t="str">
        <f>CONCATENATE(M494,P494)</f>
        <v>Regular SeasonRotational Field Level Home Plate</v>
      </c>
      <c r="Y494" t="str">
        <f>CONCATENATE(M494,O494,P494)</f>
        <v>Regular SeasonWebsite - Washingtonnationalsdreamfoundation.orgRotational Field Level Home Plate</v>
      </c>
    </row>
    <row r="495" spans="1:25" x14ac:dyDescent="0.25">
      <c r="A495" s="3">
        <v>339064</v>
      </c>
      <c r="B495" t="s">
        <v>180</v>
      </c>
      <c r="C495" t="s">
        <v>5</v>
      </c>
      <c r="D495" t="s">
        <v>45</v>
      </c>
      <c r="E495" t="s">
        <v>1</v>
      </c>
      <c r="F495" s="5">
        <v>41016</v>
      </c>
      <c r="G495">
        <v>7</v>
      </c>
      <c r="H495">
        <v>12</v>
      </c>
      <c r="I495" s="1">
        <v>1817.88</v>
      </c>
      <c r="J495" s="1">
        <v>512.37</v>
      </c>
      <c r="K495">
        <v>28.185028714766599</v>
      </c>
      <c r="L495" s="4">
        <f>VLOOKUP(N495,rates,VLOOKUP(CONCATENATE('[1]Exposure Report'!$B$11,'[1]Exposure Report'!$B$13),rate_lookup_table,4,FALSE),FALSE)</f>
        <v>151.49366666666666</v>
      </c>
      <c r="M495" t="s">
        <v>0</v>
      </c>
      <c r="N495" t="str">
        <f>IF(VLOOKUP(B495,title_rename,2,FALSE)=0,B495,VLOOKUP(B495,title_rename,2,FALSE))</f>
        <v>04-17 Houston Astros @ Washington Nationals</v>
      </c>
      <c r="O495" s="3" t="str">
        <f>LEFT(IF(VLOOKUP(C495,brand_rename,2,FALSE)=0,C495,VLOOKUP(C495,brand_rename,2,FALSE)),LEN(IF(VLOOKUP(C495,brand_rename,2,FALSE)=0,C495,VLOOKUP(C495,brand_rename,2,FALSE)))-6)</f>
        <v>Website - Washingtonnationalsdreamfoundation.org</v>
      </c>
      <c r="P495" t="str">
        <f>IF(VLOOKUP(D495,location_rename,2,FALSE)=0,D495,VLOOKUP(D495,location_rename,2,FALSE))</f>
        <v>Static Field Level Foul Ball Line</v>
      </c>
      <c r="Q495">
        <f>IF($L495=0,0,G495)</f>
        <v>7</v>
      </c>
      <c r="R495">
        <f>IF($L495=0,0,H495)</f>
        <v>12</v>
      </c>
      <c r="S495" s="1">
        <f>R495*L495</f>
        <v>1817.924</v>
      </c>
      <c r="T495" s="1">
        <f>S495*(K495/100)</f>
        <v>512.3824014126335</v>
      </c>
      <c r="U495" t="str">
        <f t="shared" si="14"/>
        <v>Website - Washingtonnationalsdreamfoundation.orgStatic Field Level Foul Ball Line</v>
      </c>
      <c r="V495" t="str">
        <f t="shared" si="15"/>
        <v>04-17 Houston Astros @ Washington NationalsWebsite - Washingtonnationalsdreamfoundation.orgStatic Field Level Foul Ball Line</v>
      </c>
      <c r="W495" t="str">
        <f>CONCATENATE(M495,O495)</f>
        <v>Regular SeasonWebsite - Washingtonnationalsdreamfoundation.org</v>
      </c>
      <c r="X495" t="str">
        <f>CONCATENATE(M495,P495)</f>
        <v>Regular SeasonStatic Field Level Foul Ball Line</v>
      </c>
      <c r="Y495" t="str">
        <f>CONCATENATE(M495,O495,P495)</f>
        <v>Regular SeasonWebsite - Washingtonnationalsdreamfoundation.orgStatic Field Level Foul Ball Line</v>
      </c>
    </row>
    <row r="496" spans="1:25" x14ac:dyDescent="0.25">
      <c r="A496" s="3">
        <v>339064</v>
      </c>
      <c r="B496" t="s">
        <v>180</v>
      </c>
      <c r="C496" t="s">
        <v>5</v>
      </c>
      <c r="D496" t="s">
        <v>9</v>
      </c>
      <c r="E496" t="s">
        <v>1</v>
      </c>
      <c r="F496" s="5">
        <v>41016</v>
      </c>
      <c r="G496">
        <v>1</v>
      </c>
      <c r="H496">
        <v>2</v>
      </c>
      <c r="I496" s="1">
        <v>302.98</v>
      </c>
      <c r="J496" s="1">
        <v>58.99</v>
      </c>
      <c r="K496">
        <v>19.4699320087134</v>
      </c>
      <c r="L496" s="4">
        <f>VLOOKUP(N496,rates,VLOOKUP(CONCATENATE('[1]Exposure Report'!$B$11,'[1]Exposure Report'!$B$13),rate_lookup_table,4,FALSE),FALSE)</f>
        <v>151.49366666666666</v>
      </c>
      <c r="M496" t="s">
        <v>0</v>
      </c>
      <c r="N496" t="str">
        <f>IF(VLOOKUP(B496,title_rename,2,FALSE)=0,B496,VLOOKUP(B496,title_rename,2,FALSE))</f>
        <v>04-17 Houston Astros @ Washington Nationals</v>
      </c>
      <c r="O496" s="3" t="str">
        <f>LEFT(IF(VLOOKUP(C496,brand_rename,2,FALSE)=0,C496,VLOOKUP(C496,brand_rename,2,FALSE)),LEN(IF(VLOOKUP(C496,brand_rename,2,FALSE)=0,C496,VLOOKUP(C496,brand_rename,2,FALSE)))-6)</f>
        <v>Website - Washingtonnationalsdreamfoundation.org</v>
      </c>
      <c r="P496" t="str">
        <f>IF(VLOOKUP(D496,location_rename,2,FALSE)=0,D496,VLOOKUP(D496,location_rename,2,FALSE))</f>
        <v>Static Upper Billboard</v>
      </c>
      <c r="Q496">
        <f>IF($L496=0,0,G496)</f>
        <v>1</v>
      </c>
      <c r="R496">
        <f>IF($L496=0,0,H496)</f>
        <v>2</v>
      </c>
      <c r="S496" s="1">
        <f>R496*L496</f>
        <v>302.98733333333331</v>
      </c>
      <c r="T496" s="1">
        <f>S496*(K496/100)</f>
        <v>58.991427795013827</v>
      </c>
      <c r="U496" t="str">
        <f t="shared" si="14"/>
        <v>Website - Washingtonnationalsdreamfoundation.orgStatic Upper Billboard</v>
      </c>
      <c r="V496" t="str">
        <f t="shared" si="15"/>
        <v>04-17 Houston Astros @ Washington NationalsWebsite - Washingtonnationalsdreamfoundation.orgStatic Upper Billboard</v>
      </c>
      <c r="W496" t="str">
        <f>CONCATENATE(M496,O496)</f>
        <v>Regular SeasonWebsite - Washingtonnationalsdreamfoundation.org</v>
      </c>
      <c r="X496" t="str">
        <f>CONCATENATE(M496,P496)</f>
        <v>Regular SeasonStatic Upper Billboard</v>
      </c>
      <c r="Y496" t="str">
        <f>CONCATENATE(M496,O496,P496)</f>
        <v>Regular SeasonWebsite - Washingtonnationalsdreamfoundation.orgStatic Upper Billboard</v>
      </c>
    </row>
    <row r="497" spans="1:25" x14ac:dyDescent="0.25">
      <c r="A497" s="3">
        <v>339064</v>
      </c>
      <c r="B497" t="s">
        <v>180</v>
      </c>
      <c r="C497" t="s">
        <v>3</v>
      </c>
      <c r="D497" t="s">
        <v>2</v>
      </c>
      <c r="E497" t="s">
        <v>1</v>
      </c>
      <c r="F497" s="5">
        <v>41016</v>
      </c>
      <c r="G497">
        <v>26</v>
      </c>
      <c r="H497">
        <v>204</v>
      </c>
      <c r="I497" s="1">
        <v>30903.96</v>
      </c>
      <c r="J497" s="1">
        <v>7337.39</v>
      </c>
      <c r="K497">
        <v>23.742555970173399</v>
      </c>
      <c r="L497" s="4">
        <f>VLOOKUP(N497,rates,VLOOKUP(CONCATENATE('[1]Exposure Report'!$B$11,'[1]Exposure Report'!$B$13),rate_lookup_table,4,FALSE),FALSE)</f>
        <v>151.49366666666666</v>
      </c>
      <c r="M497" t="s">
        <v>0</v>
      </c>
      <c r="N497" t="str">
        <f>IF(VLOOKUP(B497,title_rename,2,FALSE)=0,B497,VLOOKUP(B497,title_rename,2,FALSE))</f>
        <v>04-17 Houston Astros @ Washington Nationals</v>
      </c>
      <c r="O497" s="3" t="str">
        <f>LEFT(IF(VLOOKUP(C497,brand_rename,2,FALSE)=0,C497,VLOOKUP(C497,brand_rename,2,FALSE)),LEN(IF(VLOOKUP(C497,brand_rename,2,FALSE)=0,C497,VLOOKUP(C497,brand_rename,2,FALSE)))-6)</f>
        <v>Windstream</v>
      </c>
      <c r="P497" t="str">
        <f>IF(VLOOKUP(D497,location_rename,2,FALSE)=0,D497,VLOOKUP(D497,location_rename,2,FALSE))</f>
        <v>Rotational Field Level Home Plate</v>
      </c>
      <c r="Q497">
        <f>IF($L497=0,0,G497)</f>
        <v>26</v>
      </c>
      <c r="R497">
        <f>IF($L497=0,0,H497)</f>
        <v>204</v>
      </c>
      <c r="S497" s="1">
        <f>R497*L497</f>
        <v>30904.707999999999</v>
      </c>
      <c r="T497" s="1">
        <f>S497*(K497/100)</f>
        <v>7337.5675943186552</v>
      </c>
      <c r="U497" t="str">
        <f t="shared" si="14"/>
        <v>WindstreamRotational Field Level Home Plate</v>
      </c>
      <c r="V497" t="str">
        <f t="shared" si="15"/>
        <v>04-17 Houston Astros @ Washington NationalsWindstreamRotational Field Level Home Plate</v>
      </c>
      <c r="W497" t="str">
        <f>CONCATENATE(M497,O497)</f>
        <v>Regular SeasonWindstream</v>
      </c>
      <c r="X497" t="str">
        <f>CONCATENATE(M497,P497)</f>
        <v>Regular SeasonRotational Field Level Home Plate</v>
      </c>
      <c r="Y497" t="str">
        <f>CONCATENATE(M497,O497,P497)</f>
        <v>Regular SeasonWindstreamRotational Field Level Home Plate</v>
      </c>
    </row>
    <row r="498" spans="1:25" x14ac:dyDescent="0.25">
      <c r="A498" s="3">
        <v>339069</v>
      </c>
      <c r="B498" t="s">
        <v>178</v>
      </c>
      <c r="C498" t="s">
        <v>75</v>
      </c>
      <c r="D498" t="s">
        <v>2</v>
      </c>
      <c r="E498" t="s">
        <v>1</v>
      </c>
      <c r="F498" s="5">
        <v>41017</v>
      </c>
      <c r="G498">
        <v>16</v>
      </c>
      <c r="H498">
        <v>68</v>
      </c>
      <c r="I498" s="1">
        <v>8160.68</v>
      </c>
      <c r="J498" s="1">
        <v>2178.4699999999998</v>
      </c>
      <c r="K498">
        <v>26.694711715200199</v>
      </c>
      <c r="L498" s="4">
        <f>VLOOKUP(N498,rates,VLOOKUP(CONCATENATE('[1]Exposure Report'!$B$11,'[1]Exposure Report'!$B$13),rate_lookup_table,4,FALSE),FALSE)</f>
        <v>120.01433333333335</v>
      </c>
      <c r="M498" t="s">
        <v>0</v>
      </c>
      <c r="N498" t="str">
        <f>IF(VLOOKUP(B498,title_rename,2,FALSE)=0,B498,VLOOKUP(B498,title_rename,2,FALSE))</f>
        <v>04-18 Houston Astros @ Washington Nationals</v>
      </c>
      <c r="O498" s="3" t="str">
        <f>LEFT(IF(VLOOKUP(C498,brand_rename,2,FALSE)=0,C498,VLOOKUP(C498,brand_rename,2,FALSE)),LEN(IF(VLOOKUP(C498,brand_rename,2,FALSE)=0,C498,VLOOKUP(C498,brand_rename,2,FALSE)))-6)</f>
        <v>American University</v>
      </c>
      <c r="P498" t="str">
        <f>IF(VLOOKUP(D498,location_rename,2,FALSE)=0,D498,VLOOKUP(D498,location_rename,2,FALSE))</f>
        <v>Rotational Field Level Home Plate</v>
      </c>
      <c r="Q498">
        <f>IF($L498=0,0,G498)</f>
        <v>16</v>
      </c>
      <c r="R498">
        <f>IF($L498=0,0,H498)</f>
        <v>68</v>
      </c>
      <c r="S498" s="1">
        <f>R498*L498</f>
        <v>8160.9746666666679</v>
      </c>
      <c r="T498" s="1">
        <f>S498*(K498/100)</f>
        <v>2178.5486604171874</v>
      </c>
      <c r="U498" t="str">
        <f t="shared" si="14"/>
        <v>American UniversityRotational Field Level Home Plate</v>
      </c>
      <c r="V498" t="str">
        <f t="shared" si="15"/>
        <v>04-18 Houston Astros @ Washington NationalsAmerican UniversityRotational Field Level Home Plate</v>
      </c>
      <c r="W498" t="str">
        <f>CONCATENATE(M498,O498)</f>
        <v>Regular SeasonAmerican University</v>
      </c>
      <c r="X498" t="str">
        <f>CONCATENATE(M498,P498)</f>
        <v>Regular SeasonRotational Field Level Home Plate</v>
      </c>
      <c r="Y498" t="str">
        <f>CONCATENATE(M498,O498,P498)</f>
        <v>Regular SeasonAmerican UniversityRotational Field Level Home Plate</v>
      </c>
    </row>
    <row r="499" spans="1:25" x14ac:dyDescent="0.25">
      <c r="A499" s="3">
        <v>339069</v>
      </c>
      <c r="B499" t="s">
        <v>178</v>
      </c>
      <c r="C499" t="s">
        <v>74</v>
      </c>
      <c r="D499" t="s">
        <v>12</v>
      </c>
      <c r="E499" t="s">
        <v>1</v>
      </c>
      <c r="F499" s="5">
        <v>41017</v>
      </c>
      <c r="G499">
        <v>8</v>
      </c>
      <c r="H499">
        <v>14</v>
      </c>
      <c r="I499" s="1">
        <v>1680.14</v>
      </c>
      <c r="J499" s="1">
        <v>277.08999999999997</v>
      </c>
      <c r="K499">
        <v>16.492078041115601</v>
      </c>
      <c r="L499" s="4">
        <f>VLOOKUP(N499,rates,VLOOKUP(CONCATENATE('[1]Exposure Report'!$B$11,'[1]Exposure Report'!$B$13),rate_lookup_table,4,FALSE),FALSE)</f>
        <v>120.01433333333335</v>
      </c>
      <c r="M499" t="s">
        <v>0</v>
      </c>
      <c r="N499" t="str">
        <f>IF(VLOOKUP(B499,title_rename,2,FALSE)=0,B499,VLOOKUP(B499,title_rename,2,FALSE))</f>
        <v>04-18 Houston Astros @ Washington Nationals</v>
      </c>
      <c r="O499" s="3" t="str">
        <f>LEFT(IF(VLOOKUP(C499,brand_rename,2,FALSE)=0,C499,VLOOKUP(C499,brand_rename,2,FALSE)),LEN(IF(VLOOKUP(C499,brand_rename,2,FALSE)=0,C499,VLOOKUP(C499,brand_rename,2,FALSE)))-6)</f>
        <v>ANC</v>
      </c>
      <c r="P499" t="str">
        <f>IF(VLOOKUP(D499,location_rename,2,FALSE)=0,D499,VLOOKUP(D499,location_rename,2,FALSE))</f>
        <v>Static Field Level Home Plate</v>
      </c>
      <c r="Q499">
        <f>IF($L499=0,0,G499)</f>
        <v>8</v>
      </c>
      <c r="R499">
        <f>IF($L499=0,0,H499)</f>
        <v>14</v>
      </c>
      <c r="S499" s="1">
        <f>R499*L499</f>
        <v>1680.2006666666671</v>
      </c>
      <c r="T499" s="1">
        <f>S499*(K499/100)</f>
        <v>277.10000519401132</v>
      </c>
      <c r="U499" t="str">
        <f t="shared" si="14"/>
        <v>ANCStatic Field Level Home Plate</v>
      </c>
      <c r="V499" t="str">
        <f t="shared" si="15"/>
        <v>04-18 Houston Astros @ Washington NationalsANCStatic Field Level Home Plate</v>
      </c>
      <c r="W499" t="str">
        <f>CONCATENATE(M499,O499)</f>
        <v>Regular SeasonANC</v>
      </c>
      <c r="X499" t="str">
        <f>CONCATENATE(M499,P499)</f>
        <v>Regular SeasonStatic Field Level Home Plate</v>
      </c>
      <c r="Y499" t="str">
        <f>CONCATENATE(M499,O499,P499)</f>
        <v>Regular SeasonANCStatic Field Level Home Plate</v>
      </c>
    </row>
    <row r="500" spans="1:25" x14ac:dyDescent="0.25">
      <c r="A500" s="3">
        <v>339069</v>
      </c>
      <c r="B500" t="s">
        <v>178</v>
      </c>
      <c r="C500" t="s">
        <v>72</v>
      </c>
      <c r="D500" t="s">
        <v>17</v>
      </c>
      <c r="E500" t="s">
        <v>1</v>
      </c>
      <c r="F500" s="5">
        <v>41017</v>
      </c>
      <c r="G500">
        <v>13</v>
      </c>
      <c r="H500">
        <v>45</v>
      </c>
      <c r="I500" s="1">
        <v>5400.45</v>
      </c>
      <c r="J500" s="1">
        <v>1638.63</v>
      </c>
      <c r="K500">
        <v>30.3424714607116</v>
      </c>
      <c r="L500" s="4">
        <f>VLOOKUP(N500,rates,VLOOKUP(CONCATENATE('[1]Exposure Report'!$B$11,'[1]Exposure Report'!$B$13),rate_lookup_table,4,FALSE),FALSE)</f>
        <v>120.01433333333335</v>
      </c>
      <c r="M500" t="s">
        <v>0</v>
      </c>
      <c r="N500" t="str">
        <f>IF(VLOOKUP(B500,title_rename,2,FALSE)=0,B500,VLOOKUP(B500,title_rename,2,FALSE))</f>
        <v>04-18 Houston Astros @ Washington Nationals</v>
      </c>
      <c r="O500" s="3" t="str">
        <f>LEFT(IF(VLOOKUP(C500,brand_rename,2,FALSE)=0,C500,VLOOKUP(C500,brand_rename,2,FALSE)),LEN(IF(VLOOKUP(C500,brand_rename,2,FALSE)=0,C500,VLOOKUP(C500,brand_rename,2,FALSE)))-6)</f>
        <v>Bens Chili Bowl</v>
      </c>
      <c r="P500" t="str">
        <f>IF(VLOOKUP(D500,location_rename,2,FALSE)=0,D500,VLOOKUP(D500,location_rename,2,FALSE))</f>
        <v>LED Upper Tiered</v>
      </c>
      <c r="Q500">
        <f>IF($L500=0,0,G500)</f>
        <v>13</v>
      </c>
      <c r="R500">
        <f>IF($L500=0,0,H500)</f>
        <v>45</v>
      </c>
      <c r="S500" s="1">
        <f>R500*L500</f>
        <v>5400.6450000000013</v>
      </c>
      <c r="T500" s="1">
        <f>S500*(K500/100)</f>
        <v>1638.6891678193485</v>
      </c>
      <c r="U500" t="str">
        <f t="shared" si="14"/>
        <v>Bens Chili BowlLED Upper Tiered</v>
      </c>
      <c r="V500" t="str">
        <f t="shared" si="15"/>
        <v>04-18 Houston Astros @ Washington NationalsBens Chili BowlLED Upper Tiered</v>
      </c>
      <c r="W500" t="str">
        <f>CONCATENATE(M500,O500)</f>
        <v>Regular SeasonBens Chili Bowl</v>
      </c>
      <c r="X500" t="str">
        <f>CONCATENATE(M500,P500)</f>
        <v>Regular SeasonLED Upper Tiered</v>
      </c>
      <c r="Y500" t="str">
        <f>CONCATENATE(M500,O500,P500)</f>
        <v>Regular SeasonBens Chili BowlLED Upper Tiered</v>
      </c>
    </row>
    <row r="501" spans="1:25" x14ac:dyDescent="0.25">
      <c r="A501" s="3">
        <v>339069</v>
      </c>
      <c r="B501" t="s">
        <v>178</v>
      </c>
      <c r="C501" t="s">
        <v>70</v>
      </c>
      <c r="D501" t="s">
        <v>2</v>
      </c>
      <c r="E501" t="s">
        <v>1</v>
      </c>
      <c r="F501" s="5">
        <v>41017</v>
      </c>
      <c r="G501">
        <v>22</v>
      </c>
      <c r="H501">
        <v>108</v>
      </c>
      <c r="I501" s="1">
        <v>12961.08</v>
      </c>
      <c r="J501" s="1">
        <v>3430.67</v>
      </c>
      <c r="K501">
        <v>26.469013384686999</v>
      </c>
      <c r="L501" s="4">
        <f>VLOOKUP(N501,rates,VLOOKUP(CONCATENATE('[1]Exposure Report'!$B$11,'[1]Exposure Report'!$B$13),rate_lookup_table,4,FALSE),FALSE)</f>
        <v>120.01433333333335</v>
      </c>
      <c r="M501" t="s">
        <v>0</v>
      </c>
      <c r="N501" t="str">
        <f>IF(VLOOKUP(B501,title_rename,2,FALSE)=0,B501,VLOOKUP(B501,title_rename,2,FALSE))</f>
        <v>04-18 Houston Astros @ Washington Nationals</v>
      </c>
      <c r="O501" s="3" t="str">
        <f>LEFT(IF(VLOOKUP(C501,brand_rename,2,FALSE)=0,C501,VLOOKUP(C501,brand_rename,2,FALSE)),LEN(IF(VLOOKUP(C501,brand_rename,2,FALSE)=0,C501,VLOOKUP(C501,brand_rename,2,FALSE)))-6)</f>
        <v>Capital One</v>
      </c>
      <c r="P501" t="str">
        <f>IF(VLOOKUP(D501,location_rename,2,FALSE)=0,D501,VLOOKUP(D501,location_rename,2,FALSE))</f>
        <v>Rotational Field Level Home Plate</v>
      </c>
      <c r="Q501">
        <f>IF($L501=0,0,G501)</f>
        <v>22</v>
      </c>
      <c r="R501">
        <f>IF($L501=0,0,H501)</f>
        <v>108</v>
      </c>
      <c r="S501" s="1">
        <f>R501*L501</f>
        <v>12961.548000000003</v>
      </c>
      <c r="T501" s="1">
        <f>S501*(K501/100)</f>
        <v>3430.7938749826308</v>
      </c>
      <c r="U501" t="str">
        <f t="shared" si="14"/>
        <v>Capital OneRotational Field Level Home Plate</v>
      </c>
      <c r="V501" t="str">
        <f t="shared" si="15"/>
        <v>04-18 Houston Astros @ Washington NationalsCapital OneRotational Field Level Home Plate</v>
      </c>
      <c r="W501" t="str">
        <f>CONCATENATE(M501,O501)</f>
        <v>Regular SeasonCapital One</v>
      </c>
      <c r="X501" t="str">
        <f>CONCATENATE(M501,P501)</f>
        <v>Regular SeasonRotational Field Level Home Plate</v>
      </c>
      <c r="Y501" t="str">
        <f>CONCATENATE(M501,O501,P501)</f>
        <v>Regular SeasonCapital OneRotational Field Level Home Plate</v>
      </c>
    </row>
    <row r="502" spans="1:25" x14ac:dyDescent="0.25">
      <c r="A502" s="3">
        <v>339069</v>
      </c>
      <c r="B502" t="s">
        <v>178</v>
      </c>
      <c r="C502" t="s">
        <v>69</v>
      </c>
      <c r="D502" t="s">
        <v>19</v>
      </c>
      <c r="E502" t="s">
        <v>1</v>
      </c>
      <c r="F502" s="5">
        <v>41017</v>
      </c>
      <c r="G502">
        <v>4</v>
      </c>
      <c r="H502">
        <v>11</v>
      </c>
      <c r="I502" s="1">
        <v>1320.11</v>
      </c>
      <c r="J502" s="1">
        <v>523.20000000000005</v>
      </c>
      <c r="K502">
        <v>39.633060881290099</v>
      </c>
      <c r="L502" s="4">
        <f>VLOOKUP(N502,rates,VLOOKUP(CONCATENATE('[1]Exposure Report'!$B$11,'[1]Exposure Report'!$B$13),rate_lookup_table,4,FALSE),FALSE)</f>
        <v>120.01433333333335</v>
      </c>
      <c r="M502" t="s">
        <v>0</v>
      </c>
      <c r="N502" t="str">
        <f>IF(VLOOKUP(B502,title_rename,2,FALSE)=0,B502,VLOOKUP(B502,title_rename,2,FALSE))</f>
        <v>04-18 Houston Astros @ Washington Nationals</v>
      </c>
      <c r="O502" s="3" t="str">
        <f>LEFT(IF(VLOOKUP(C502,brand_rename,2,FALSE)=0,C502,VLOOKUP(C502,brand_rename,2,FALSE)),LEN(IF(VLOOKUP(C502,brand_rename,2,FALSE)=0,C502,VLOOKUP(C502,brand_rename,2,FALSE)))-6)</f>
        <v>CareFirst BlueCross BlueShield</v>
      </c>
      <c r="P502" t="str">
        <f>IF(VLOOKUP(D502,location_rename,2,FALSE)=0,D502,VLOOKUP(D502,location_rename,2,FALSE))</f>
        <v>LED Outfield Wall</v>
      </c>
      <c r="Q502">
        <f>IF($L502=0,0,G502)</f>
        <v>4</v>
      </c>
      <c r="R502">
        <f>IF($L502=0,0,H502)</f>
        <v>11</v>
      </c>
      <c r="S502" s="1">
        <f>R502*L502</f>
        <v>1320.157666666667</v>
      </c>
      <c r="T502" s="1">
        <f>S502*(K502/100)</f>
        <v>523.2188917590189</v>
      </c>
      <c r="U502" t="str">
        <f t="shared" si="14"/>
        <v>CareFirst BlueCross BlueShieldLED Outfield Wall</v>
      </c>
      <c r="V502" t="str">
        <f t="shared" si="15"/>
        <v>04-18 Houston Astros @ Washington NationalsCareFirst BlueCross BlueShieldLED Outfield Wall</v>
      </c>
      <c r="W502" t="str">
        <f>CONCATENATE(M502,O502)</f>
        <v>Regular SeasonCareFirst BlueCross BlueShield</v>
      </c>
      <c r="X502" t="str">
        <f>CONCATENATE(M502,P502)</f>
        <v>Regular SeasonLED Outfield Wall</v>
      </c>
      <c r="Y502" t="str">
        <f>CONCATENATE(M502,O502,P502)</f>
        <v>Regular SeasonCareFirst BlueCross BlueShieldLED Outfield Wall</v>
      </c>
    </row>
    <row r="503" spans="1:25" x14ac:dyDescent="0.25">
      <c r="A503" s="3">
        <v>339069</v>
      </c>
      <c r="B503" t="s">
        <v>178</v>
      </c>
      <c r="C503" t="s">
        <v>69</v>
      </c>
      <c r="D503" t="s">
        <v>17</v>
      </c>
      <c r="E503" t="s">
        <v>1</v>
      </c>
      <c r="F503" s="5">
        <v>41017</v>
      </c>
      <c r="G503">
        <v>1</v>
      </c>
      <c r="H503">
        <v>2</v>
      </c>
      <c r="I503" s="1">
        <v>240.02</v>
      </c>
      <c r="J503" s="1">
        <v>85.18</v>
      </c>
      <c r="K503">
        <v>35.488709274227098</v>
      </c>
      <c r="L503" s="4">
        <f>VLOOKUP(N503,rates,VLOOKUP(CONCATENATE('[1]Exposure Report'!$B$11,'[1]Exposure Report'!$B$13),rate_lookup_table,4,FALSE),FALSE)</f>
        <v>120.01433333333335</v>
      </c>
      <c r="M503" t="s">
        <v>0</v>
      </c>
      <c r="N503" t="str">
        <f>IF(VLOOKUP(B503,title_rename,2,FALSE)=0,B503,VLOOKUP(B503,title_rename,2,FALSE))</f>
        <v>04-18 Houston Astros @ Washington Nationals</v>
      </c>
      <c r="O503" s="3" t="str">
        <f>LEFT(IF(VLOOKUP(C503,brand_rename,2,FALSE)=0,C503,VLOOKUP(C503,brand_rename,2,FALSE)),LEN(IF(VLOOKUP(C503,brand_rename,2,FALSE)=0,C503,VLOOKUP(C503,brand_rename,2,FALSE)))-6)</f>
        <v>CareFirst BlueCross BlueShield</v>
      </c>
      <c r="P503" t="str">
        <f>IF(VLOOKUP(D503,location_rename,2,FALSE)=0,D503,VLOOKUP(D503,location_rename,2,FALSE))</f>
        <v>LED Upper Tiered</v>
      </c>
      <c r="Q503">
        <f>IF($L503=0,0,G503)</f>
        <v>1</v>
      </c>
      <c r="R503">
        <f>IF($L503=0,0,H503)</f>
        <v>2</v>
      </c>
      <c r="S503" s="1">
        <f>R503*L503</f>
        <v>240.02866666666671</v>
      </c>
      <c r="T503" s="1">
        <f>S503*(K503/100)</f>
        <v>85.183075688136995</v>
      </c>
      <c r="U503" t="str">
        <f t="shared" si="14"/>
        <v>CareFirst BlueCross BlueShieldLED Upper Tiered</v>
      </c>
      <c r="V503" t="str">
        <f t="shared" si="15"/>
        <v>04-18 Houston Astros @ Washington NationalsCareFirst BlueCross BlueShieldLED Upper Tiered</v>
      </c>
      <c r="W503" t="str">
        <f>CONCATENATE(M503,O503)</f>
        <v>Regular SeasonCareFirst BlueCross BlueShield</v>
      </c>
      <c r="X503" t="str">
        <f>CONCATENATE(M503,P503)</f>
        <v>Regular SeasonLED Upper Tiered</v>
      </c>
      <c r="Y503" t="str">
        <f>CONCATENATE(M503,O503,P503)</f>
        <v>Regular SeasonCareFirst BlueCross BlueShieldLED Upper Tiered</v>
      </c>
    </row>
    <row r="504" spans="1:25" x14ac:dyDescent="0.25">
      <c r="A504" s="3">
        <v>339069</v>
      </c>
      <c r="B504" t="s">
        <v>178</v>
      </c>
      <c r="C504" t="s">
        <v>68</v>
      </c>
      <c r="D504" t="s">
        <v>11</v>
      </c>
      <c r="E504" t="s">
        <v>1</v>
      </c>
      <c r="F504" s="5">
        <v>41017</v>
      </c>
      <c r="G504">
        <v>2</v>
      </c>
      <c r="H504">
        <v>5</v>
      </c>
      <c r="I504" s="1">
        <v>600.04999999999995</v>
      </c>
      <c r="J504" s="1">
        <v>117.84</v>
      </c>
      <c r="K504">
        <v>19.6383634697108</v>
      </c>
      <c r="L504" s="4">
        <f>VLOOKUP(N504,rates,VLOOKUP(CONCATENATE('[1]Exposure Report'!$B$11,'[1]Exposure Report'!$B$13),rate_lookup_table,4,FALSE),FALSE)</f>
        <v>120.01433333333335</v>
      </c>
      <c r="M504" t="s">
        <v>0</v>
      </c>
      <c r="N504" t="str">
        <f>IF(VLOOKUP(B504,title_rename,2,FALSE)=0,B504,VLOOKUP(B504,title_rename,2,FALSE))</f>
        <v>04-18 Houston Astros @ Washington Nationals</v>
      </c>
      <c r="O504" s="3" t="str">
        <f>LEFT(IF(VLOOKUP(C504,brand_rename,2,FALSE)=0,C504,VLOOKUP(C504,brand_rename,2,FALSE)),LEN(IF(VLOOKUP(C504,brand_rename,2,FALSE)=0,C504,VLOOKUP(C504,brand_rename,2,FALSE)))-6)</f>
        <v>Charity - Washington Nationals Dream Foundation</v>
      </c>
      <c r="P504" t="str">
        <f>IF(VLOOKUP(D504,location_rename,2,FALSE)=0,D504,VLOOKUP(D504,location_rename,2,FALSE))</f>
        <v>Static Outfield Wall</v>
      </c>
      <c r="Q504">
        <f>IF($L504=0,0,G504)</f>
        <v>2</v>
      </c>
      <c r="R504">
        <f>IF($L504=0,0,H504)</f>
        <v>5</v>
      </c>
      <c r="S504" s="1">
        <f>R504*L504</f>
        <v>600.07166666666672</v>
      </c>
      <c r="T504" s="1">
        <f>S504*(K504/100)</f>
        <v>117.84425497875144</v>
      </c>
      <c r="U504" t="str">
        <f t="shared" si="14"/>
        <v>Charity - Washington Nationals Dream FoundationStatic Outfield Wall</v>
      </c>
      <c r="V504" t="str">
        <f t="shared" si="15"/>
        <v>04-18 Houston Astros @ Washington NationalsCharity - Washington Nationals Dream FoundationStatic Outfield Wall</v>
      </c>
      <c r="W504" t="str">
        <f>CONCATENATE(M504,O504)</f>
        <v>Regular SeasonCharity - Washington Nationals Dream Foundation</v>
      </c>
      <c r="X504" t="str">
        <f>CONCATENATE(M504,P504)</f>
        <v>Regular SeasonStatic Outfield Wall</v>
      </c>
      <c r="Y504" t="str">
        <f>CONCATENATE(M504,O504,P504)</f>
        <v>Regular SeasonCharity - Washington Nationals Dream FoundationStatic Outfield Wall</v>
      </c>
    </row>
    <row r="505" spans="1:25" x14ac:dyDescent="0.25">
      <c r="A505" s="3">
        <v>339069</v>
      </c>
      <c r="B505" t="s">
        <v>178</v>
      </c>
      <c r="C505" t="s">
        <v>174</v>
      </c>
      <c r="D505" t="s">
        <v>19</v>
      </c>
      <c r="E505" t="s">
        <v>1</v>
      </c>
      <c r="F505" s="5">
        <v>41017</v>
      </c>
      <c r="G505">
        <v>3</v>
      </c>
      <c r="H505">
        <v>11</v>
      </c>
      <c r="I505" s="1">
        <v>1320.11</v>
      </c>
      <c r="J505" s="1">
        <v>362.07</v>
      </c>
      <c r="K505">
        <v>27.427259849557899</v>
      </c>
      <c r="L505" s="4">
        <f>VLOOKUP(N505,rates,VLOOKUP(CONCATENATE('[1]Exposure Report'!$B$11,'[1]Exposure Report'!$B$13),rate_lookup_table,4,FALSE),FALSE)</f>
        <v>120.01433333333335</v>
      </c>
      <c r="M505" t="s">
        <v>0</v>
      </c>
      <c r="N505" t="str">
        <f>IF(VLOOKUP(B505,title_rename,2,FALSE)=0,B505,VLOOKUP(B505,title_rename,2,FALSE))</f>
        <v>04-18 Houston Astros @ Washington Nationals</v>
      </c>
      <c r="O505" s="3" t="str">
        <f>LEFT(IF(VLOOKUP(C505,brand_rename,2,FALSE)=0,C505,VLOOKUP(C505,brand_rename,2,FALSE)),LEN(IF(VLOOKUP(C505,brand_rename,2,FALSE)=0,C505,VLOOKUP(C505,brand_rename,2,FALSE)))-6)</f>
        <v>Chevrolet</v>
      </c>
      <c r="P505" t="str">
        <f>IF(VLOOKUP(D505,location_rename,2,FALSE)=0,D505,VLOOKUP(D505,location_rename,2,FALSE))</f>
        <v>LED Outfield Wall</v>
      </c>
      <c r="Q505">
        <f>IF($L505=0,0,G505)</f>
        <v>3</v>
      </c>
      <c r="R505">
        <f>IF($L505=0,0,H505)</f>
        <v>11</v>
      </c>
      <c r="S505" s="1">
        <f>R505*L505</f>
        <v>1320.157666666667</v>
      </c>
      <c r="T505" s="1">
        <f>S505*(K505/100)</f>
        <v>362.08307366052719</v>
      </c>
      <c r="U505" t="str">
        <f t="shared" si="14"/>
        <v>ChevroletLED Outfield Wall</v>
      </c>
      <c r="V505" t="str">
        <f t="shared" si="15"/>
        <v>04-18 Houston Astros @ Washington NationalsChevroletLED Outfield Wall</v>
      </c>
      <c r="W505" t="str">
        <f>CONCATENATE(M505,O505)</f>
        <v>Regular SeasonChevrolet</v>
      </c>
      <c r="X505" t="str">
        <f>CONCATENATE(M505,P505)</f>
        <v>Regular SeasonLED Outfield Wall</v>
      </c>
      <c r="Y505" t="str">
        <f>CONCATENATE(M505,O505,P505)</f>
        <v>Regular SeasonChevroletLED Outfield Wall</v>
      </c>
    </row>
    <row r="506" spans="1:25" x14ac:dyDescent="0.25">
      <c r="A506" s="3">
        <v>339069</v>
      </c>
      <c r="B506" t="s">
        <v>178</v>
      </c>
      <c r="C506" t="s">
        <v>67</v>
      </c>
      <c r="D506" t="s">
        <v>2</v>
      </c>
      <c r="E506" t="s">
        <v>1</v>
      </c>
      <c r="F506" s="5">
        <v>41017</v>
      </c>
      <c r="G506">
        <v>6</v>
      </c>
      <c r="H506">
        <v>33</v>
      </c>
      <c r="I506" s="1">
        <v>3960.33</v>
      </c>
      <c r="J506" s="1">
        <v>1012.98</v>
      </c>
      <c r="K506">
        <v>25.578171516009998</v>
      </c>
      <c r="L506" s="4">
        <f>VLOOKUP(N506,rates,VLOOKUP(CONCATENATE('[1]Exposure Report'!$B$11,'[1]Exposure Report'!$B$13),rate_lookup_table,4,FALSE),FALSE)</f>
        <v>120.01433333333335</v>
      </c>
      <c r="M506" t="s">
        <v>0</v>
      </c>
      <c r="N506" t="str">
        <f>IF(VLOOKUP(B506,title_rename,2,FALSE)=0,B506,VLOOKUP(B506,title_rename,2,FALSE))</f>
        <v>04-18 Houston Astros @ Washington Nationals</v>
      </c>
      <c r="O506" s="3" t="str">
        <f>LEFT(IF(VLOOKUP(C506,brand_rename,2,FALSE)=0,C506,VLOOKUP(C506,brand_rename,2,FALSE)),LEN(IF(VLOOKUP(C506,brand_rename,2,FALSE)=0,C506,VLOOKUP(C506,brand_rename,2,FALSE)))-6)</f>
        <v>Cholula Hot Sauce</v>
      </c>
      <c r="P506" t="str">
        <f>IF(VLOOKUP(D506,location_rename,2,FALSE)=0,D506,VLOOKUP(D506,location_rename,2,FALSE))</f>
        <v>Rotational Field Level Home Plate</v>
      </c>
      <c r="Q506">
        <f>IF($L506=0,0,G506)</f>
        <v>6</v>
      </c>
      <c r="R506">
        <f>IF($L506=0,0,H506)</f>
        <v>33</v>
      </c>
      <c r="S506" s="1">
        <f>R506*L506</f>
        <v>3960.4730000000009</v>
      </c>
      <c r="T506" s="1">
        <f>S506*(K506/100)</f>
        <v>1013.016576785267</v>
      </c>
      <c r="U506" t="str">
        <f t="shared" si="14"/>
        <v>Cholula Hot SauceRotational Field Level Home Plate</v>
      </c>
      <c r="V506" t="str">
        <f t="shared" si="15"/>
        <v>04-18 Houston Astros @ Washington NationalsCholula Hot SauceRotational Field Level Home Plate</v>
      </c>
      <c r="W506" t="str">
        <f>CONCATENATE(M506,O506)</f>
        <v>Regular SeasonCholula Hot Sauce</v>
      </c>
      <c r="X506" t="str">
        <f>CONCATENATE(M506,P506)</f>
        <v>Regular SeasonRotational Field Level Home Plate</v>
      </c>
      <c r="Y506" t="str">
        <f>CONCATENATE(M506,O506,P506)</f>
        <v>Regular SeasonCholula Hot SauceRotational Field Level Home Plate</v>
      </c>
    </row>
    <row r="507" spans="1:25" x14ac:dyDescent="0.25">
      <c r="A507" s="3">
        <v>339069</v>
      </c>
      <c r="B507" t="s">
        <v>178</v>
      </c>
      <c r="C507" t="s">
        <v>65</v>
      </c>
      <c r="D507" t="s">
        <v>19</v>
      </c>
      <c r="E507" t="s">
        <v>1</v>
      </c>
      <c r="F507" s="5">
        <v>41017</v>
      </c>
      <c r="G507">
        <v>1</v>
      </c>
      <c r="H507">
        <v>3</v>
      </c>
      <c r="I507" s="1">
        <v>360.03</v>
      </c>
      <c r="J507" s="1">
        <v>102.28</v>
      </c>
      <c r="K507">
        <v>28.4087437158014</v>
      </c>
      <c r="L507" s="4">
        <f>VLOOKUP(N507,rates,VLOOKUP(CONCATENATE('[1]Exposure Report'!$B$11,'[1]Exposure Report'!$B$13),rate_lookup_table,4,FALSE),FALSE)</f>
        <v>120.01433333333335</v>
      </c>
      <c r="M507" t="s">
        <v>0</v>
      </c>
      <c r="N507" t="str">
        <f>IF(VLOOKUP(B507,title_rename,2,FALSE)=0,B507,VLOOKUP(B507,title_rename,2,FALSE))</f>
        <v>04-18 Houston Astros @ Washington Nationals</v>
      </c>
      <c r="O507" s="3" t="str">
        <f>LEFT(IF(VLOOKUP(C507,brand_rename,2,FALSE)=0,C507,VLOOKUP(C507,brand_rename,2,FALSE)),LEN(IF(VLOOKUP(C507,brand_rename,2,FALSE)=0,C507,VLOOKUP(C507,brand_rename,2,FALSE)))-6)</f>
        <v>Coca-Cola</v>
      </c>
      <c r="P507" t="str">
        <f>IF(VLOOKUP(D507,location_rename,2,FALSE)=0,D507,VLOOKUP(D507,location_rename,2,FALSE))</f>
        <v>LED Outfield Wall</v>
      </c>
      <c r="Q507">
        <f>IF($L507=0,0,G507)</f>
        <v>1</v>
      </c>
      <c r="R507">
        <f>IF($L507=0,0,H507)</f>
        <v>3</v>
      </c>
      <c r="S507" s="1">
        <f>R507*L507</f>
        <v>360.04300000000006</v>
      </c>
      <c r="T507" s="1">
        <f>S507*(K507/100)</f>
        <v>102.28369313668284</v>
      </c>
      <c r="U507" t="str">
        <f t="shared" si="14"/>
        <v>Coca-ColaLED Outfield Wall</v>
      </c>
      <c r="V507" t="str">
        <f t="shared" si="15"/>
        <v>04-18 Houston Astros @ Washington NationalsCoca-ColaLED Outfield Wall</v>
      </c>
      <c r="W507" t="str">
        <f>CONCATENATE(M507,O507)</f>
        <v>Regular SeasonCoca-Cola</v>
      </c>
      <c r="X507" t="str">
        <f>CONCATENATE(M507,P507)</f>
        <v>Regular SeasonLED Outfield Wall</v>
      </c>
      <c r="Y507" t="str">
        <f>CONCATENATE(M507,O507,P507)</f>
        <v>Regular SeasonCoca-ColaLED Outfield Wall</v>
      </c>
    </row>
    <row r="508" spans="1:25" x14ac:dyDescent="0.25">
      <c r="A508" s="3">
        <v>339069</v>
      </c>
      <c r="B508" t="s">
        <v>178</v>
      </c>
      <c r="C508" t="s">
        <v>65</v>
      </c>
      <c r="D508" t="s">
        <v>17</v>
      </c>
      <c r="E508" t="s">
        <v>1</v>
      </c>
      <c r="F508" s="5">
        <v>41017</v>
      </c>
      <c r="G508">
        <v>1</v>
      </c>
      <c r="H508">
        <v>1</v>
      </c>
      <c r="I508" s="1">
        <v>120.01</v>
      </c>
      <c r="J508" s="1">
        <v>30.64</v>
      </c>
      <c r="K508">
        <v>25.531205732855501</v>
      </c>
      <c r="L508" s="4">
        <f>VLOOKUP(N508,rates,VLOOKUP(CONCATENATE('[1]Exposure Report'!$B$11,'[1]Exposure Report'!$B$13),rate_lookup_table,4,FALSE),FALSE)</f>
        <v>120.01433333333335</v>
      </c>
      <c r="M508" t="s">
        <v>0</v>
      </c>
      <c r="N508" t="str">
        <f>IF(VLOOKUP(B508,title_rename,2,FALSE)=0,B508,VLOOKUP(B508,title_rename,2,FALSE))</f>
        <v>04-18 Houston Astros @ Washington Nationals</v>
      </c>
      <c r="O508" s="3" t="str">
        <f>LEFT(IF(VLOOKUP(C508,brand_rename,2,FALSE)=0,C508,VLOOKUP(C508,brand_rename,2,FALSE)),LEN(IF(VLOOKUP(C508,brand_rename,2,FALSE)=0,C508,VLOOKUP(C508,brand_rename,2,FALSE)))-6)</f>
        <v>Coca-Cola</v>
      </c>
      <c r="P508" t="str">
        <f>IF(VLOOKUP(D508,location_rename,2,FALSE)=0,D508,VLOOKUP(D508,location_rename,2,FALSE))</f>
        <v>LED Upper Tiered</v>
      </c>
      <c r="Q508">
        <f>IF($L508=0,0,G508)</f>
        <v>1</v>
      </c>
      <c r="R508">
        <f>IF($L508=0,0,H508)</f>
        <v>1</v>
      </c>
      <c r="S508" s="1">
        <f>R508*L508</f>
        <v>120.01433333333335</v>
      </c>
      <c r="T508" s="1">
        <f>S508*(K508/100)</f>
        <v>30.641106352248315</v>
      </c>
      <c r="U508" t="str">
        <f t="shared" si="14"/>
        <v>Coca-ColaLED Upper Tiered</v>
      </c>
      <c r="V508" t="str">
        <f t="shared" si="15"/>
        <v>04-18 Houston Astros @ Washington NationalsCoca-ColaLED Upper Tiered</v>
      </c>
      <c r="W508" t="str">
        <f>CONCATENATE(M508,O508)</f>
        <v>Regular SeasonCoca-Cola</v>
      </c>
      <c r="X508" t="str">
        <f>CONCATENATE(M508,P508)</f>
        <v>Regular SeasonLED Upper Tiered</v>
      </c>
      <c r="Y508" t="str">
        <f>CONCATENATE(M508,O508,P508)</f>
        <v>Regular SeasonCoca-ColaLED Upper Tiered</v>
      </c>
    </row>
    <row r="509" spans="1:25" x14ac:dyDescent="0.25">
      <c r="A509" s="3">
        <v>339069</v>
      </c>
      <c r="B509" t="s">
        <v>178</v>
      </c>
      <c r="C509" t="s">
        <v>65</v>
      </c>
      <c r="D509" t="s">
        <v>9</v>
      </c>
      <c r="E509" t="s">
        <v>1</v>
      </c>
      <c r="F509" s="5">
        <v>41017</v>
      </c>
      <c r="G509">
        <v>29</v>
      </c>
      <c r="H509">
        <v>136</v>
      </c>
      <c r="I509" s="1">
        <v>16321.36</v>
      </c>
      <c r="J509" s="1">
        <v>2038.02</v>
      </c>
      <c r="K509">
        <v>12.486827078135599</v>
      </c>
      <c r="L509" s="4">
        <f>VLOOKUP(N509,rates,VLOOKUP(CONCATENATE('[1]Exposure Report'!$B$11,'[1]Exposure Report'!$B$13),rate_lookup_table,4,FALSE),FALSE)</f>
        <v>120.01433333333335</v>
      </c>
      <c r="M509" t="s">
        <v>0</v>
      </c>
      <c r="N509" t="str">
        <f>IF(VLOOKUP(B509,title_rename,2,FALSE)=0,B509,VLOOKUP(B509,title_rename,2,FALSE))</f>
        <v>04-18 Houston Astros @ Washington Nationals</v>
      </c>
      <c r="O509" s="3" t="str">
        <f>LEFT(IF(VLOOKUP(C509,brand_rename,2,FALSE)=0,C509,VLOOKUP(C509,brand_rename,2,FALSE)),LEN(IF(VLOOKUP(C509,brand_rename,2,FALSE)=0,C509,VLOOKUP(C509,brand_rename,2,FALSE)))-6)</f>
        <v>Coca-Cola</v>
      </c>
      <c r="P509" t="str">
        <f>IF(VLOOKUP(D509,location_rename,2,FALSE)=0,D509,VLOOKUP(D509,location_rename,2,FALSE))</f>
        <v>Static Upper Billboard</v>
      </c>
      <c r="Q509">
        <f>IF($L509=0,0,G509)</f>
        <v>29</v>
      </c>
      <c r="R509">
        <f>IF($L509=0,0,H509)</f>
        <v>136</v>
      </c>
      <c r="S509" s="1">
        <f>R509*L509</f>
        <v>16321.949333333336</v>
      </c>
      <c r="T509" s="1">
        <f>S509*(K509/100)</f>
        <v>2038.09358903424</v>
      </c>
      <c r="U509" t="str">
        <f t="shared" si="14"/>
        <v>Coca-ColaStatic Upper Billboard</v>
      </c>
      <c r="V509" t="str">
        <f t="shared" si="15"/>
        <v>04-18 Houston Astros @ Washington NationalsCoca-ColaStatic Upper Billboard</v>
      </c>
      <c r="W509" t="str">
        <f>CONCATENATE(M509,O509)</f>
        <v>Regular SeasonCoca-Cola</v>
      </c>
      <c r="X509" t="str">
        <f>CONCATENATE(M509,P509)</f>
        <v>Regular SeasonStatic Upper Billboard</v>
      </c>
      <c r="Y509" t="str">
        <f>CONCATENATE(M509,O509,P509)</f>
        <v>Regular SeasonCoca-ColaStatic Upper Billboard</v>
      </c>
    </row>
    <row r="510" spans="1:25" x14ac:dyDescent="0.25">
      <c r="A510" s="3">
        <v>339069</v>
      </c>
      <c r="B510" t="s">
        <v>178</v>
      </c>
      <c r="C510" t="s">
        <v>64</v>
      </c>
      <c r="D510" t="s">
        <v>17</v>
      </c>
      <c r="E510" t="s">
        <v>1</v>
      </c>
      <c r="F510" s="5">
        <v>41017</v>
      </c>
      <c r="G510">
        <v>5</v>
      </c>
      <c r="H510">
        <v>31</v>
      </c>
      <c r="I510" s="1">
        <v>3720.31</v>
      </c>
      <c r="J510" s="1">
        <v>783.43</v>
      </c>
      <c r="K510">
        <v>21.0581913872768</v>
      </c>
      <c r="L510" s="4">
        <f>VLOOKUP(N510,rates,VLOOKUP(CONCATENATE('[1]Exposure Report'!$B$11,'[1]Exposure Report'!$B$13),rate_lookup_table,4,FALSE),FALSE)</f>
        <v>120.01433333333335</v>
      </c>
      <c r="M510" t="s">
        <v>0</v>
      </c>
      <c r="N510" t="str">
        <f>IF(VLOOKUP(B510,title_rename,2,FALSE)=0,B510,VLOOKUP(B510,title_rename,2,FALSE))</f>
        <v>04-18 Houston Astros @ Washington Nationals</v>
      </c>
      <c r="O510" s="3" t="str">
        <f>LEFT(IF(VLOOKUP(C510,brand_rename,2,FALSE)=0,C510,VLOOKUP(C510,brand_rename,2,FALSE)),LEN(IF(VLOOKUP(C510,brand_rename,2,FALSE)=0,C510,VLOOKUP(C510,brand_rename,2,FALSE)))-6)</f>
        <v>Coke Zero</v>
      </c>
      <c r="P510" t="str">
        <f>IF(VLOOKUP(D510,location_rename,2,FALSE)=0,D510,VLOOKUP(D510,location_rename,2,FALSE))</f>
        <v>LED Upper Tiered</v>
      </c>
      <c r="Q510">
        <f>IF($L510=0,0,G510)</f>
        <v>5</v>
      </c>
      <c r="R510">
        <f>IF($L510=0,0,H510)</f>
        <v>31</v>
      </c>
      <c r="S510" s="1">
        <f>R510*L510</f>
        <v>3720.4443333333338</v>
      </c>
      <c r="T510" s="1">
        <f>S510*(K510/100)</f>
        <v>783.45828817042786</v>
      </c>
      <c r="U510" t="str">
        <f t="shared" si="14"/>
        <v>Coke ZeroLED Upper Tiered</v>
      </c>
      <c r="V510" t="str">
        <f t="shared" si="15"/>
        <v>04-18 Houston Astros @ Washington NationalsCoke ZeroLED Upper Tiered</v>
      </c>
      <c r="W510" t="str">
        <f>CONCATENATE(M510,O510)</f>
        <v>Regular SeasonCoke Zero</v>
      </c>
      <c r="X510" t="str">
        <f>CONCATENATE(M510,P510)</f>
        <v>Regular SeasonLED Upper Tiered</v>
      </c>
      <c r="Y510" t="str">
        <f>CONCATENATE(M510,O510,P510)</f>
        <v>Regular SeasonCoke ZeroLED Upper Tiered</v>
      </c>
    </row>
    <row r="511" spans="1:25" x14ac:dyDescent="0.25">
      <c r="A511" s="3">
        <v>339069</v>
      </c>
      <c r="B511" t="s">
        <v>178</v>
      </c>
      <c r="C511" t="s">
        <v>63</v>
      </c>
      <c r="D511" t="s">
        <v>19</v>
      </c>
      <c r="E511" t="s">
        <v>1</v>
      </c>
      <c r="F511" s="5">
        <v>41017</v>
      </c>
      <c r="G511">
        <v>1</v>
      </c>
      <c r="H511">
        <v>1</v>
      </c>
      <c r="I511" s="1">
        <v>120.01</v>
      </c>
      <c r="J511" s="1">
        <v>21.71</v>
      </c>
      <c r="K511">
        <v>18.0901591534038</v>
      </c>
      <c r="L511" s="4">
        <f>VLOOKUP(N511,rates,VLOOKUP(CONCATENATE('[1]Exposure Report'!$B$11,'[1]Exposure Report'!$B$13),rate_lookup_table,4,FALSE),FALSE)</f>
        <v>120.01433333333335</v>
      </c>
      <c r="M511" t="s">
        <v>0</v>
      </c>
      <c r="N511" t="str">
        <f>IF(VLOOKUP(B511,title_rename,2,FALSE)=0,B511,VLOOKUP(B511,title_rename,2,FALSE))</f>
        <v>04-18 Houston Astros @ Washington Nationals</v>
      </c>
      <c r="O511" s="3" t="str">
        <f>LEFT(IF(VLOOKUP(C511,brand_rename,2,FALSE)=0,C511,VLOOKUP(C511,brand_rename,2,FALSE)),LEN(IF(VLOOKUP(C511,brand_rename,2,FALSE)=0,C511,VLOOKUP(C511,brand_rename,2,FALSE)))-6)</f>
        <v>CSX</v>
      </c>
      <c r="P511" t="str">
        <f>IF(VLOOKUP(D511,location_rename,2,FALSE)=0,D511,VLOOKUP(D511,location_rename,2,FALSE))</f>
        <v>LED Outfield Wall</v>
      </c>
      <c r="Q511">
        <f>IF($L511=0,0,G511)</f>
        <v>1</v>
      </c>
      <c r="R511">
        <f>IF($L511=0,0,H511)</f>
        <v>1</v>
      </c>
      <c r="S511" s="1">
        <f>R511*L511</f>
        <v>120.01433333333335</v>
      </c>
      <c r="T511" s="1">
        <f>S511*(K511/100)</f>
        <v>21.710783906896552</v>
      </c>
      <c r="U511" t="str">
        <f t="shared" si="14"/>
        <v>CSXLED Outfield Wall</v>
      </c>
      <c r="V511" t="str">
        <f t="shared" si="15"/>
        <v>04-18 Houston Astros @ Washington NationalsCSXLED Outfield Wall</v>
      </c>
      <c r="W511" t="str">
        <f>CONCATENATE(M511,O511)</f>
        <v>Regular SeasonCSX</v>
      </c>
      <c r="X511" t="str">
        <f>CONCATENATE(M511,P511)</f>
        <v>Regular SeasonLED Outfield Wall</v>
      </c>
      <c r="Y511" t="str">
        <f>CONCATENATE(M511,O511,P511)</f>
        <v>Regular SeasonCSXLED Outfield Wall</v>
      </c>
    </row>
    <row r="512" spans="1:25" x14ac:dyDescent="0.25">
      <c r="A512" s="3">
        <v>339069</v>
      </c>
      <c r="B512" t="s">
        <v>178</v>
      </c>
      <c r="C512" t="s">
        <v>63</v>
      </c>
      <c r="D512" t="s">
        <v>17</v>
      </c>
      <c r="E512" t="s">
        <v>1</v>
      </c>
      <c r="F512" s="5">
        <v>41017</v>
      </c>
      <c r="G512">
        <v>1</v>
      </c>
      <c r="H512">
        <v>4</v>
      </c>
      <c r="I512" s="1">
        <v>480.04</v>
      </c>
      <c r="J512" s="1">
        <v>146.08000000000001</v>
      </c>
      <c r="K512">
        <v>30.430797433547198</v>
      </c>
      <c r="L512" s="4">
        <f>VLOOKUP(N512,rates,VLOOKUP(CONCATENATE('[1]Exposure Report'!$B$11,'[1]Exposure Report'!$B$13),rate_lookup_table,4,FALSE),FALSE)</f>
        <v>120.01433333333335</v>
      </c>
      <c r="M512" t="s">
        <v>0</v>
      </c>
      <c r="N512" t="str">
        <f>IF(VLOOKUP(B512,title_rename,2,FALSE)=0,B512,VLOOKUP(B512,title_rename,2,FALSE))</f>
        <v>04-18 Houston Astros @ Washington Nationals</v>
      </c>
      <c r="O512" s="3" t="str">
        <f>LEFT(IF(VLOOKUP(C512,brand_rename,2,FALSE)=0,C512,VLOOKUP(C512,brand_rename,2,FALSE)),LEN(IF(VLOOKUP(C512,brand_rename,2,FALSE)=0,C512,VLOOKUP(C512,brand_rename,2,FALSE)))-6)</f>
        <v>CSX</v>
      </c>
      <c r="P512" t="str">
        <f>IF(VLOOKUP(D512,location_rename,2,FALSE)=0,D512,VLOOKUP(D512,location_rename,2,FALSE))</f>
        <v>LED Upper Tiered</v>
      </c>
      <c r="Q512">
        <f>IF($L512=0,0,G512)</f>
        <v>1</v>
      </c>
      <c r="R512">
        <f>IF($L512=0,0,H512)</f>
        <v>4</v>
      </c>
      <c r="S512" s="1">
        <f>R512*L512</f>
        <v>480.05733333333342</v>
      </c>
      <c r="T512" s="1">
        <f>S512*(K512/100)</f>
        <v>146.08527467155514</v>
      </c>
      <c r="U512" t="str">
        <f t="shared" si="14"/>
        <v>CSXLED Upper Tiered</v>
      </c>
      <c r="V512" t="str">
        <f t="shared" si="15"/>
        <v>04-18 Houston Astros @ Washington NationalsCSXLED Upper Tiered</v>
      </c>
      <c r="W512" t="str">
        <f>CONCATENATE(M512,O512)</f>
        <v>Regular SeasonCSX</v>
      </c>
      <c r="X512" t="str">
        <f>CONCATENATE(M512,P512)</f>
        <v>Regular SeasonLED Upper Tiered</v>
      </c>
      <c r="Y512" t="str">
        <f>CONCATENATE(M512,O512,P512)</f>
        <v>Regular SeasonCSXLED Upper Tiered</v>
      </c>
    </row>
    <row r="513" spans="1:25" x14ac:dyDescent="0.25">
      <c r="A513" s="3">
        <v>339069</v>
      </c>
      <c r="B513" t="s">
        <v>178</v>
      </c>
      <c r="C513" t="s">
        <v>61</v>
      </c>
      <c r="D513" t="s">
        <v>2</v>
      </c>
      <c r="E513" t="s">
        <v>1</v>
      </c>
      <c r="F513" s="5">
        <v>41017</v>
      </c>
      <c r="G513">
        <v>10</v>
      </c>
      <c r="H513">
        <v>59</v>
      </c>
      <c r="I513" s="1">
        <v>7080.59</v>
      </c>
      <c r="J513" s="1">
        <v>1854.61</v>
      </c>
      <c r="K513">
        <v>26.192873757695299</v>
      </c>
      <c r="L513" s="4">
        <f>VLOOKUP(N513,rates,VLOOKUP(CONCATENATE('[1]Exposure Report'!$B$11,'[1]Exposure Report'!$B$13),rate_lookup_table,4,FALSE),FALSE)</f>
        <v>120.01433333333335</v>
      </c>
      <c r="M513" t="s">
        <v>0</v>
      </c>
      <c r="N513" t="str">
        <f>IF(VLOOKUP(B513,title_rename,2,FALSE)=0,B513,VLOOKUP(B513,title_rename,2,FALSE))</f>
        <v>04-18 Houston Astros @ Washington Nationals</v>
      </c>
      <c r="O513" s="3" t="str">
        <f>LEFT(IF(VLOOKUP(C513,brand_rename,2,FALSE)=0,C513,VLOOKUP(C513,brand_rename,2,FALSE)),LEN(IF(VLOOKUP(C513,brand_rename,2,FALSE)=0,C513,VLOOKUP(C513,brand_rename,2,FALSE)))-6)</f>
        <v>Exxonmobil</v>
      </c>
      <c r="P513" t="str">
        <f>IF(VLOOKUP(D513,location_rename,2,FALSE)=0,D513,VLOOKUP(D513,location_rename,2,FALSE))</f>
        <v>Rotational Field Level Home Plate</v>
      </c>
      <c r="Q513">
        <f>IF($L513=0,0,G513)</f>
        <v>10</v>
      </c>
      <c r="R513">
        <f>IF($L513=0,0,H513)</f>
        <v>59</v>
      </c>
      <c r="S513" s="1">
        <f>R513*L513</f>
        <v>7080.845666666668</v>
      </c>
      <c r="T513" s="1">
        <f>S513*(K513/100)</f>
        <v>1854.6769664472386</v>
      </c>
      <c r="U513" t="str">
        <f t="shared" si="14"/>
        <v>ExxonmobilRotational Field Level Home Plate</v>
      </c>
      <c r="V513" t="str">
        <f t="shared" si="15"/>
        <v>04-18 Houston Astros @ Washington NationalsExxonmobilRotational Field Level Home Plate</v>
      </c>
      <c r="W513" t="str">
        <f>CONCATENATE(M513,O513)</f>
        <v>Regular SeasonExxonmobil</v>
      </c>
      <c r="X513" t="str">
        <f>CONCATENATE(M513,P513)</f>
        <v>Regular SeasonRotational Field Level Home Plate</v>
      </c>
      <c r="Y513" t="str">
        <f>CONCATENATE(M513,O513,P513)</f>
        <v>Regular SeasonExxonmobilRotational Field Level Home Plate</v>
      </c>
    </row>
    <row r="514" spans="1:25" x14ac:dyDescent="0.25">
      <c r="A514" s="3">
        <v>339069</v>
      </c>
      <c r="B514" t="s">
        <v>178</v>
      </c>
      <c r="C514" t="s">
        <v>61</v>
      </c>
      <c r="D514" t="s">
        <v>11</v>
      </c>
      <c r="E514" t="s">
        <v>1</v>
      </c>
      <c r="F514" s="5">
        <v>41017</v>
      </c>
      <c r="G514">
        <v>7</v>
      </c>
      <c r="H514">
        <v>15</v>
      </c>
      <c r="I514" s="1">
        <v>1800.15</v>
      </c>
      <c r="J514" s="1">
        <v>376.93</v>
      </c>
      <c r="K514">
        <v>20.938810654667598</v>
      </c>
      <c r="L514" s="4">
        <f>VLOOKUP(N514,rates,VLOOKUP(CONCATENATE('[1]Exposure Report'!$B$11,'[1]Exposure Report'!$B$13),rate_lookup_table,4,FALSE),FALSE)</f>
        <v>120.01433333333335</v>
      </c>
      <c r="M514" t="s">
        <v>0</v>
      </c>
      <c r="N514" t="str">
        <f>IF(VLOOKUP(B514,title_rename,2,FALSE)=0,B514,VLOOKUP(B514,title_rename,2,FALSE))</f>
        <v>04-18 Houston Astros @ Washington Nationals</v>
      </c>
      <c r="O514" s="3" t="str">
        <f>LEFT(IF(VLOOKUP(C514,brand_rename,2,FALSE)=0,C514,VLOOKUP(C514,brand_rename,2,FALSE)),LEN(IF(VLOOKUP(C514,brand_rename,2,FALSE)=0,C514,VLOOKUP(C514,brand_rename,2,FALSE)))-6)</f>
        <v>Exxonmobil</v>
      </c>
      <c r="P514" t="str">
        <f>IF(VLOOKUP(D514,location_rename,2,FALSE)=0,D514,VLOOKUP(D514,location_rename,2,FALSE))</f>
        <v>Static Outfield Wall</v>
      </c>
      <c r="Q514">
        <f>IF($L514=0,0,G514)</f>
        <v>7</v>
      </c>
      <c r="R514">
        <f>IF($L514=0,0,H514)</f>
        <v>15</v>
      </c>
      <c r="S514" s="1">
        <f>R514*L514</f>
        <v>1800.2150000000004</v>
      </c>
      <c r="T514" s="1">
        <f>S514*(K514/100)</f>
        <v>376.94361022692436</v>
      </c>
      <c r="U514" t="str">
        <f t="shared" ref="U514:U577" si="16">CONCATENATE(O514,P514)</f>
        <v>ExxonmobilStatic Outfield Wall</v>
      </c>
      <c r="V514" t="str">
        <f t="shared" ref="V514:V577" si="17">CONCATENATE(N514,U514)</f>
        <v>04-18 Houston Astros @ Washington NationalsExxonmobilStatic Outfield Wall</v>
      </c>
      <c r="W514" t="str">
        <f>CONCATENATE(M514,O514)</f>
        <v>Regular SeasonExxonmobil</v>
      </c>
      <c r="X514" t="str">
        <f>CONCATENATE(M514,P514)</f>
        <v>Regular SeasonStatic Outfield Wall</v>
      </c>
      <c r="Y514" t="str">
        <f>CONCATENATE(M514,O514,P514)</f>
        <v>Regular SeasonExxonmobilStatic Outfield Wall</v>
      </c>
    </row>
    <row r="515" spans="1:25" x14ac:dyDescent="0.25">
      <c r="A515" s="3">
        <v>339069</v>
      </c>
      <c r="B515" t="s">
        <v>178</v>
      </c>
      <c r="C515" t="s">
        <v>60</v>
      </c>
      <c r="D515" t="s">
        <v>34</v>
      </c>
      <c r="E515" t="s">
        <v>1</v>
      </c>
      <c r="F515" s="5">
        <v>41017</v>
      </c>
      <c r="G515">
        <v>1</v>
      </c>
      <c r="H515">
        <v>1</v>
      </c>
      <c r="I515" s="1">
        <v>120.01</v>
      </c>
      <c r="J515" s="1">
        <v>24.72</v>
      </c>
      <c r="K515">
        <v>20.598283476376899</v>
      </c>
      <c r="L515" s="4">
        <f>VLOOKUP(N515,rates,VLOOKUP(CONCATENATE('[1]Exposure Report'!$B$11,'[1]Exposure Report'!$B$13),rate_lookup_table,4,FALSE),FALSE)</f>
        <v>120.01433333333335</v>
      </c>
      <c r="M515" t="s">
        <v>0</v>
      </c>
      <c r="N515" t="str">
        <f>IF(VLOOKUP(B515,title_rename,2,FALSE)=0,B515,VLOOKUP(B515,title_rename,2,FALSE))</f>
        <v>04-18 Houston Astros @ Washington Nationals</v>
      </c>
      <c r="O515" s="3" t="str">
        <f>LEFT(IF(VLOOKUP(C515,brand_rename,2,FALSE)=0,C515,VLOOKUP(C515,brand_rename,2,FALSE)),LEN(IF(VLOOKUP(C515,brand_rename,2,FALSE)=0,C515,VLOOKUP(C515,brand_rename,2,FALSE)))-6)</f>
        <v>Frito-Lay</v>
      </c>
      <c r="P515" t="str">
        <f>IF(VLOOKUP(D515,location_rename,2,FALSE)=0,D515,VLOOKUP(D515,location_rename,2,FALSE))</f>
        <v>General Merchandise</v>
      </c>
      <c r="Q515">
        <f>IF($L515=0,0,G515)</f>
        <v>1</v>
      </c>
      <c r="R515">
        <f>IF($L515=0,0,H515)</f>
        <v>1</v>
      </c>
      <c r="S515" s="1">
        <f>R515*L515</f>
        <v>120.01433333333335</v>
      </c>
      <c r="T515" s="1">
        <f>S515*(K515/100)</f>
        <v>24.720892592283899</v>
      </c>
      <c r="U515" t="str">
        <f t="shared" si="16"/>
        <v>Frito-LayGeneral Merchandise</v>
      </c>
      <c r="V515" t="str">
        <f t="shared" si="17"/>
        <v>04-18 Houston Astros @ Washington NationalsFrito-LayGeneral Merchandise</v>
      </c>
      <c r="W515" t="str">
        <f>CONCATENATE(M515,O515)</f>
        <v>Regular SeasonFrito-Lay</v>
      </c>
      <c r="X515" t="str">
        <f>CONCATENATE(M515,P515)</f>
        <v>Regular SeasonGeneral Merchandise</v>
      </c>
      <c r="Y515" t="str">
        <f>CONCATENATE(M515,O515,P515)</f>
        <v>Regular SeasonFrito-LayGeneral Merchandise</v>
      </c>
    </row>
    <row r="516" spans="1:25" x14ac:dyDescent="0.25">
      <c r="A516" s="3">
        <v>339069</v>
      </c>
      <c r="B516" t="s">
        <v>178</v>
      </c>
      <c r="C516" t="s">
        <v>55</v>
      </c>
      <c r="D516" t="s">
        <v>59</v>
      </c>
      <c r="E516" t="s">
        <v>1</v>
      </c>
      <c r="F516" s="5">
        <v>41017</v>
      </c>
      <c r="G516">
        <v>3</v>
      </c>
      <c r="H516">
        <v>6</v>
      </c>
      <c r="I516" s="1">
        <v>720.06</v>
      </c>
      <c r="J516" s="1">
        <v>169.23</v>
      </c>
      <c r="K516">
        <v>23.502208149320801</v>
      </c>
      <c r="L516" s="4">
        <f>VLOOKUP(N516,rates,VLOOKUP(CONCATENATE('[1]Exposure Report'!$B$11,'[1]Exposure Report'!$B$13),rate_lookup_table,4,FALSE),FALSE)</f>
        <v>120.01433333333335</v>
      </c>
      <c r="M516" t="s">
        <v>0</v>
      </c>
      <c r="N516" t="str">
        <f>IF(VLOOKUP(B516,title_rename,2,FALSE)=0,B516,VLOOKUP(B516,title_rename,2,FALSE))</f>
        <v>04-18 Houston Astros @ Washington Nationals</v>
      </c>
      <c r="O516" s="3" t="str">
        <f>LEFT(IF(VLOOKUP(C516,brand_rename,2,FALSE)=0,C516,VLOOKUP(C516,brand_rename,2,FALSE)),LEN(IF(VLOOKUP(C516,brand_rename,2,FALSE)=0,C516,VLOOKUP(C516,brand_rename,2,FALSE)))-6)</f>
        <v>Gatorade</v>
      </c>
      <c r="P516" t="str">
        <f>IF(VLOOKUP(D516,location_rename,2,FALSE)=0,D516,VLOOKUP(D516,location_rename,2,FALSE))</f>
        <v>Active Cup</v>
      </c>
      <c r="Q516">
        <f>IF($L516=0,0,G516)</f>
        <v>3</v>
      </c>
      <c r="R516">
        <f>IF($L516=0,0,H516)</f>
        <v>6</v>
      </c>
      <c r="S516" s="1">
        <f>R516*L516</f>
        <v>720.08600000000013</v>
      </c>
      <c r="T516" s="1">
        <f>S516*(K516/100)</f>
        <v>169.23611057411821</v>
      </c>
      <c r="U516" t="str">
        <f t="shared" si="16"/>
        <v>GatoradeActive Cup</v>
      </c>
      <c r="V516" t="str">
        <f t="shared" si="17"/>
        <v>04-18 Houston Astros @ Washington NationalsGatoradeActive Cup</v>
      </c>
      <c r="W516" t="str">
        <f>CONCATENATE(M516,O516)</f>
        <v>Regular SeasonGatorade</v>
      </c>
      <c r="X516" t="str">
        <f>CONCATENATE(M516,P516)</f>
        <v>Regular SeasonActive Cup</v>
      </c>
      <c r="Y516" t="str">
        <f>CONCATENATE(M516,O516,P516)</f>
        <v>Regular SeasonGatoradeActive Cup</v>
      </c>
    </row>
    <row r="517" spans="1:25" x14ac:dyDescent="0.25">
      <c r="A517" s="3">
        <v>339069</v>
      </c>
      <c r="B517" t="s">
        <v>178</v>
      </c>
      <c r="C517" t="s">
        <v>55</v>
      </c>
      <c r="D517" t="s">
        <v>58</v>
      </c>
      <c r="E517" t="s">
        <v>1</v>
      </c>
      <c r="F517" s="5">
        <v>41017</v>
      </c>
      <c r="G517">
        <v>18</v>
      </c>
      <c r="H517">
        <v>55</v>
      </c>
      <c r="I517" s="1">
        <v>6600.55</v>
      </c>
      <c r="J517" s="1">
        <v>2102.58</v>
      </c>
      <c r="K517">
        <v>31.854618175757999</v>
      </c>
      <c r="L517" s="4">
        <f>VLOOKUP(N517,rates,VLOOKUP(CONCATENATE('[1]Exposure Report'!$B$11,'[1]Exposure Report'!$B$13),rate_lookup_table,4,FALSE),FALSE)</f>
        <v>120.01433333333335</v>
      </c>
      <c r="M517" t="s">
        <v>0</v>
      </c>
      <c r="N517" t="str">
        <f>IF(VLOOKUP(B517,title_rename,2,FALSE)=0,B517,VLOOKUP(B517,title_rename,2,FALSE))</f>
        <v>04-18 Houston Astros @ Washington Nationals</v>
      </c>
      <c r="O517" s="3" t="str">
        <f>LEFT(IF(VLOOKUP(C517,brand_rename,2,FALSE)=0,C517,VLOOKUP(C517,brand_rename,2,FALSE)),LEN(IF(VLOOKUP(C517,brand_rename,2,FALSE)=0,C517,VLOOKUP(C517,brand_rename,2,FALSE)))-6)</f>
        <v>Gatorade</v>
      </c>
      <c r="P517" t="str">
        <f>IF(VLOOKUP(D517,location_rename,2,FALSE)=0,D517,VLOOKUP(D517,location_rename,2,FALSE))</f>
        <v>Cooler Partial Branded</v>
      </c>
      <c r="Q517">
        <f>IF($L517=0,0,G517)</f>
        <v>18</v>
      </c>
      <c r="R517">
        <f>IF($L517=0,0,H517)</f>
        <v>55</v>
      </c>
      <c r="S517" s="1">
        <f>R517*L517</f>
        <v>6600.7883333333348</v>
      </c>
      <c r="T517" s="1">
        <f>S517*(K517/100)</f>
        <v>2102.6559201733139</v>
      </c>
      <c r="U517" t="str">
        <f t="shared" si="16"/>
        <v>GatoradeCooler Partial Branded</v>
      </c>
      <c r="V517" t="str">
        <f t="shared" si="17"/>
        <v>04-18 Houston Astros @ Washington NationalsGatoradeCooler Partial Branded</v>
      </c>
      <c r="W517" t="str">
        <f>CONCATENATE(M517,O517)</f>
        <v>Regular SeasonGatorade</v>
      </c>
      <c r="X517" t="str">
        <f>CONCATENATE(M517,P517)</f>
        <v>Regular SeasonCooler Partial Branded</v>
      </c>
      <c r="Y517" t="str">
        <f>CONCATENATE(M517,O517,P517)</f>
        <v>Regular SeasonGatoradeCooler Partial Branded</v>
      </c>
    </row>
    <row r="518" spans="1:25" x14ac:dyDescent="0.25">
      <c r="A518" s="3">
        <v>339069</v>
      </c>
      <c r="B518" t="s">
        <v>178</v>
      </c>
      <c r="C518" t="s">
        <v>55</v>
      </c>
      <c r="D518" t="s">
        <v>102</v>
      </c>
      <c r="E518" t="s">
        <v>1</v>
      </c>
      <c r="F518" s="5">
        <v>41017</v>
      </c>
      <c r="G518">
        <v>1</v>
      </c>
      <c r="H518">
        <v>2</v>
      </c>
      <c r="I518" s="1">
        <v>240.02</v>
      </c>
      <c r="J518" s="1">
        <v>83.81</v>
      </c>
      <c r="K518">
        <v>34.9179235063744</v>
      </c>
      <c r="L518" s="4">
        <f>VLOOKUP(N518,rates,VLOOKUP(CONCATENATE('[1]Exposure Report'!$B$11,'[1]Exposure Report'!$B$13),rate_lookup_table,4,FALSE),FALSE)</f>
        <v>120.01433333333335</v>
      </c>
      <c r="M518" t="s">
        <v>0</v>
      </c>
      <c r="N518" t="str">
        <f>IF(VLOOKUP(B518,title_rename,2,FALSE)=0,B518,VLOOKUP(B518,title_rename,2,FALSE))</f>
        <v>04-18 Houston Astros @ Washington Nationals</v>
      </c>
      <c r="O518" s="3" t="str">
        <f>LEFT(IF(VLOOKUP(C518,brand_rename,2,FALSE)=0,C518,VLOOKUP(C518,brand_rename,2,FALSE)),LEN(IF(VLOOKUP(C518,brand_rename,2,FALSE)=0,C518,VLOOKUP(C518,brand_rename,2,FALSE)))-6)</f>
        <v>Gatorade</v>
      </c>
      <c r="P518" t="str">
        <f>IF(VLOOKUP(D518,location_rename,2,FALSE)=0,D518,VLOOKUP(D518,location_rename,2,FALSE))</f>
        <v>Ice Chest Full Branded</v>
      </c>
      <c r="Q518">
        <f>IF($L518=0,0,G518)</f>
        <v>1</v>
      </c>
      <c r="R518">
        <f>IF($L518=0,0,H518)</f>
        <v>2</v>
      </c>
      <c r="S518" s="1">
        <f>R518*L518</f>
        <v>240.02866666666671</v>
      </c>
      <c r="T518" s="1">
        <f>S518*(K518/100)</f>
        <v>83.813026220037059</v>
      </c>
      <c r="U518" t="str">
        <f t="shared" si="16"/>
        <v>GatoradeIce Chest Full Branded</v>
      </c>
      <c r="V518" t="str">
        <f t="shared" si="17"/>
        <v>04-18 Houston Astros @ Washington NationalsGatoradeIce Chest Full Branded</v>
      </c>
      <c r="W518" t="str">
        <f>CONCATENATE(M518,O518)</f>
        <v>Regular SeasonGatorade</v>
      </c>
      <c r="X518" t="str">
        <f>CONCATENATE(M518,P518)</f>
        <v>Regular SeasonIce Chest Full Branded</v>
      </c>
      <c r="Y518" t="str">
        <f>CONCATENATE(M518,O518,P518)</f>
        <v>Regular SeasonGatoradeIce Chest Full Branded</v>
      </c>
    </row>
    <row r="519" spans="1:25" x14ac:dyDescent="0.25">
      <c r="A519" s="3">
        <v>339069</v>
      </c>
      <c r="B519" t="s">
        <v>178</v>
      </c>
      <c r="C519" t="s">
        <v>55</v>
      </c>
      <c r="D519" t="s">
        <v>57</v>
      </c>
      <c r="E519" t="s">
        <v>1</v>
      </c>
      <c r="F519" s="5">
        <v>41017</v>
      </c>
      <c r="G519">
        <v>7</v>
      </c>
      <c r="H519">
        <v>37</v>
      </c>
      <c r="I519" s="1">
        <v>4440.37</v>
      </c>
      <c r="J519" s="1">
        <v>1401.34</v>
      </c>
      <c r="K519">
        <v>31.5590817882293</v>
      </c>
      <c r="L519" s="4">
        <f>VLOOKUP(N519,rates,VLOOKUP(CONCATENATE('[1]Exposure Report'!$B$11,'[1]Exposure Report'!$B$13),rate_lookup_table,4,FALSE),FALSE)</f>
        <v>120.01433333333335</v>
      </c>
      <c r="M519" t="s">
        <v>0</v>
      </c>
      <c r="N519" t="str">
        <f>IF(VLOOKUP(B519,title_rename,2,FALSE)=0,B519,VLOOKUP(B519,title_rename,2,FALSE))</f>
        <v>04-18 Houston Astros @ Washington Nationals</v>
      </c>
      <c r="O519" s="3" t="str">
        <f>LEFT(IF(VLOOKUP(C519,brand_rename,2,FALSE)=0,C519,VLOOKUP(C519,brand_rename,2,FALSE)),LEN(IF(VLOOKUP(C519,brand_rename,2,FALSE)=0,C519,VLOOKUP(C519,brand_rename,2,FALSE)))-6)</f>
        <v>Gatorade</v>
      </c>
      <c r="P519" t="str">
        <f>IF(VLOOKUP(D519,location_rename,2,FALSE)=0,D519,VLOOKUP(D519,location_rename,2,FALSE))</f>
        <v>Ice Chest Partial Branded</v>
      </c>
      <c r="Q519">
        <f>IF($L519=0,0,G519)</f>
        <v>7</v>
      </c>
      <c r="R519">
        <f>IF($L519=0,0,H519)</f>
        <v>37</v>
      </c>
      <c r="S519" s="1">
        <f>R519*L519</f>
        <v>4440.5303333333341</v>
      </c>
      <c r="T519" s="1">
        <f>S519*(K519/100)</f>
        <v>1401.390599727798</v>
      </c>
      <c r="U519" t="str">
        <f t="shared" si="16"/>
        <v>GatoradeIce Chest Partial Branded</v>
      </c>
      <c r="V519" t="str">
        <f t="shared" si="17"/>
        <v>04-18 Houston Astros @ Washington NationalsGatoradeIce Chest Partial Branded</v>
      </c>
      <c r="W519" t="str">
        <f>CONCATENATE(M519,O519)</f>
        <v>Regular SeasonGatorade</v>
      </c>
      <c r="X519" t="str">
        <f>CONCATENATE(M519,P519)</f>
        <v>Regular SeasonIce Chest Partial Branded</v>
      </c>
      <c r="Y519" t="str">
        <f>CONCATENATE(M519,O519,P519)</f>
        <v>Regular SeasonGatoradeIce Chest Partial Branded</v>
      </c>
    </row>
    <row r="520" spans="1:25" x14ac:dyDescent="0.25">
      <c r="A520" s="3">
        <v>339069</v>
      </c>
      <c r="B520" t="s">
        <v>178</v>
      </c>
      <c r="C520" t="s">
        <v>55</v>
      </c>
      <c r="D520" t="s">
        <v>56</v>
      </c>
      <c r="E520" t="s">
        <v>1</v>
      </c>
      <c r="F520" s="5">
        <v>41017</v>
      </c>
      <c r="G520">
        <v>13</v>
      </c>
      <c r="H520">
        <v>67</v>
      </c>
      <c r="I520" s="1">
        <v>8040.67</v>
      </c>
      <c r="J520" s="1">
        <v>1611.69</v>
      </c>
      <c r="K520">
        <v>20.044225170290499</v>
      </c>
      <c r="L520" s="4">
        <f>VLOOKUP(N520,rates,VLOOKUP(CONCATENATE('[1]Exposure Report'!$B$11,'[1]Exposure Report'!$B$13),rate_lookup_table,4,FALSE),FALSE)</f>
        <v>120.01433333333335</v>
      </c>
      <c r="M520" t="s">
        <v>0</v>
      </c>
      <c r="N520" t="str">
        <f>IF(VLOOKUP(B520,title_rename,2,FALSE)=0,B520,VLOOKUP(B520,title_rename,2,FALSE))</f>
        <v>04-18 Houston Astros @ Washington Nationals</v>
      </c>
      <c r="O520" s="3" t="str">
        <f>LEFT(IF(VLOOKUP(C520,brand_rename,2,FALSE)=0,C520,VLOOKUP(C520,brand_rename,2,FALSE)),LEN(IF(VLOOKUP(C520,brand_rename,2,FALSE)=0,C520,VLOOKUP(C520,brand_rename,2,FALSE)))-6)</f>
        <v>Gatorade</v>
      </c>
      <c r="P520" t="str">
        <f>IF(VLOOKUP(D520,location_rename,2,FALSE)=0,D520,VLOOKUP(D520,location_rename,2,FALSE))</f>
        <v>Passive Cup</v>
      </c>
      <c r="Q520">
        <f>IF($L520=0,0,G520)</f>
        <v>13</v>
      </c>
      <c r="R520">
        <f>IF($L520=0,0,H520)</f>
        <v>67</v>
      </c>
      <c r="S520" s="1">
        <f>R520*L520</f>
        <v>8040.9603333333343</v>
      </c>
      <c r="T520" s="1">
        <f>S520*(K520/100)</f>
        <v>1611.7481950670751</v>
      </c>
      <c r="U520" t="str">
        <f t="shared" si="16"/>
        <v>GatoradePassive Cup</v>
      </c>
      <c r="V520" t="str">
        <f t="shared" si="17"/>
        <v>04-18 Houston Astros @ Washington NationalsGatoradePassive Cup</v>
      </c>
      <c r="W520" t="str">
        <f>CONCATENATE(M520,O520)</f>
        <v>Regular SeasonGatorade</v>
      </c>
      <c r="X520" t="str">
        <f>CONCATENATE(M520,P520)</f>
        <v>Regular SeasonPassive Cup</v>
      </c>
      <c r="Y520" t="str">
        <f>CONCATENATE(M520,O520,P520)</f>
        <v>Regular SeasonGatoradePassive Cup</v>
      </c>
    </row>
    <row r="521" spans="1:25" x14ac:dyDescent="0.25">
      <c r="A521" s="3">
        <v>339069</v>
      </c>
      <c r="B521" t="s">
        <v>178</v>
      </c>
      <c r="C521" t="s">
        <v>55</v>
      </c>
      <c r="D521" t="s">
        <v>161</v>
      </c>
      <c r="E521" t="s">
        <v>1</v>
      </c>
      <c r="F521" s="5">
        <v>41017</v>
      </c>
      <c r="G521">
        <v>2</v>
      </c>
      <c r="H521">
        <v>3</v>
      </c>
      <c r="I521" s="1">
        <v>360.03</v>
      </c>
      <c r="J521" s="1">
        <v>98.64</v>
      </c>
      <c r="K521">
        <v>27.397716856928501</v>
      </c>
      <c r="L521" s="4">
        <f>VLOOKUP(N521,rates,VLOOKUP(CONCATENATE('[1]Exposure Report'!$B$11,'[1]Exposure Report'!$B$13),rate_lookup_table,4,FALSE),FALSE)</f>
        <v>120.01433333333335</v>
      </c>
      <c r="M521" t="s">
        <v>0</v>
      </c>
      <c r="N521" t="str">
        <f>IF(VLOOKUP(B521,title_rename,2,FALSE)=0,B521,VLOOKUP(B521,title_rename,2,FALSE))</f>
        <v>04-18 Houston Astros @ Washington Nationals</v>
      </c>
      <c r="O521" s="3" t="str">
        <f>LEFT(IF(VLOOKUP(C521,brand_rename,2,FALSE)=0,C521,VLOOKUP(C521,brand_rename,2,FALSE)),LEN(IF(VLOOKUP(C521,brand_rename,2,FALSE)=0,C521,VLOOKUP(C521,brand_rename,2,FALSE)))-6)</f>
        <v>Gatorade</v>
      </c>
      <c r="P521" t="str">
        <f>IF(VLOOKUP(D521,location_rename,2,FALSE)=0,D521,VLOOKUP(D521,location_rename,2,FALSE))</f>
        <v>Passive Squeeze</v>
      </c>
      <c r="Q521">
        <f>IF($L521=0,0,G521)</f>
        <v>2</v>
      </c>
      <c r="R521">
        <f>IF($L521=0,0,H521)</f>
        <v>3</v>
      </c>
      <c r="S521" s="1">
        <f>R521*L521</f>
        <v>360.04300000000006</v>
      </c>
      <c r="T521" s="1">
        <f>S521*(K521/100)</f>
        <v>98.643561703191097</v>
      </c>
      <c r="U521" t="str">
        <f t="shared" si="16"/>
        <v>GatoradePassive Squeeze</v>
      </c>
      <c r="V521" t="str">
        <f t="shared" si="17"/>
        <v>04-18 Houston Astros @ Washington NationalsGatoradePassive Squeeze</v>
      </c>
      <c r="W521" t="str">
        <f>CONCATENATE(M521,O521)</f>
        <v>Regular SeasonGatorade</v>
      </c>
      <c r="X521" t="str">
        <f>CONCATENATE(M521,P521)</f>
        <v>Regular SeasonPassive Squeeze</v>
      </c>
      <c r="Y521" t="str">
        <f>CONCATENATE(M521,O521,P521)</f>
        <v>Regular SeasonGatoradePassive Squeeze</v>
      </c>
    </row>
    <row r="522" spans="1:25" x14ac:dyDescent="0.25">
      <c r="A522" s="3">
        <v>339069</v>
      </c>
      <c r="B522" t="s">
        <v>178</v>
      </c>
      <c r="C522" t="s">
        <v>85</v>
      </c>
      <c r="D522" t="s">
        <v>17</v>
      </c>
      <c r="E522" t="s">
        <v>1</v>
      </c>
      <c r="F522" s="5">
        <v>41017</v>
      </c>
      <c r="G522">
        <v>1</v>
      </c>
      <c r="H522">
        <v>5</v>
      </c>
      <c r="I522" s="1">
        <v>600.04999999999995</v>
      </c>
      <c r="J522" s="1">
        <v>154.69</v>
      </c>
      <c r="K522">
        <v>25.7795183734688</v>
      </c>
      <c r="L522" s="4">
        <f>VLOOKUP(N522,rates,VLOOKUP(CONCATENATE('[1]Exposure Report'!$B$11,'[1]Exposure Report'!$B$13),rate_lookup_table,4,FALSE),FALSE)</f>
        <v>120.01433333333335</v>
      </c>
      <c r="M522" t="s">
        <v>0</v>
      </c>
      <c r="N522" t="str">
        <f>IF(VLOOKUP(B522,title_rename,2,FALSE)=0,B522,VLOOKUP(B522,title_rename,2,FALSE))</f>
        <v>04-18 Houston Astros @ Washington Nationals</v>
      </c>
      <c r="O522" s="3" t="str">
        <f>LEFT(IF(VLOOKUP(C522,brand_rename,2,FALSE)=0,C522,VLOOKUP(C522,brand_rename,2,FALSE)),LEN(IF(VLOOKUP(C522,brand_rename,2,FALSE)=0,C522,VLOOKUP(C522,brand_rename,2,FALSE)))-6)</f>
        <v>Gaylord National Resort</v>
      </c>
      <c r="P522" t="str">
        <f>IF(VLOOKUP(D522,location_rename,2,FALSE)=0,D522,VLOOKUP(D522,location_rename,2,FALSE))</f>
        <v>LED Upper Tiered</v>
      </c>
      <c r="Q522">
        <f>IF($L522=0,0,G522)</f>
        <v>1</v>
      </c>
      <c r="R522">
        <f>IF($L522=0,0,H522)</f>
        <v>5</v>
      </c>
      <c r="S522" s="1">
        <f>R522*L522</f>
        <v>600.07166666666672</v>
      </c>
      <c r="T522" s="1">
        <f>S522*(K522/100)</f>
        <v>154.69558556231379</v>
      </c>
      <c r="U522" t="str">
        <f t="shared" si="16"/>
        <v>Gaylord National ResortLED Upper Tiered</v>
      </c>
      <c r="V522" t="str">
        <f t="shared" si="17"/>
        <v>04-18 Houston Astros @ Washington NationalsGaylord National ResortLED Upper Tiered</v>
      </c>
      <c r="W522" t="str">
        <f>CONCATENATE(M522,O522)</f>
        <v>Regular SeasonGaylord National Resort</v>
      </c>
      <c r="X522" t="str">
        <f>CONCATENATE(M522,P522)</f>
        <v>Regular SeasonLED Upper Tiered</v>
      </c>
      <c r="Y522" t="str">
        <f>CONCATENATE(M522,O522,P522)</f>
        <v>Regular SeasonGaylord National ResortLED Upper Tiered</v>
      </c>
    </row>
    <row r="523" spans="1:25" x14ac:dyDescent="0.25">
      <c r="A523" s="3">
        <v>339069</v>
      </c>
      <c r="B523" t="s">
        <v>178</v>
      </c>
      <c r="C523" t="s">
        <v>53</v>
      </c>
      <c r="D523" t="s">
        <v>19</v>
      </c>
      <c r="E523" t="s">
        <v>1</v>
      </c>
      <c r="F523" s="5">
        <v>41017</v>
      </c>
      <c r="G523">
        <v>2</v>
      </c>
      <c r="H523">
        <v>3</v>
      </c>
      <c r="I523" s="1">
        <v>360.03</v>
      </c>
      <c r="J523" s="1">
        <v>149.33000000000001</v>
      </c>
      <c r="K523">
        <v>41.477099130627998</v>
      </c>
      <c r="L523" s="4">
        <f>VLOOKUP(N523,rates,VLOOKUP(CONCATENATE('[1]Exposure Report'!$B$11,'[1]Exposure Report'!$B$13),rate_lookup_table,4,FALSE),FALSE)</f>
        <v>120.01433333333335</v>
      </c>
      <c r="M523" t="s">
        <v>0</v>
      </c>
      <c r="N523" t="str">
        <f>IF(VLOOKUP(B523,title_rename,2,FALSE)=0,B523,VLOOKUP(B523,title_rename,2,FALSE))</f>
        <v>04-18 Houston Astros @ Washington Nationals</v>
      </c>
      <c r="O523" s="3" t="str">
        <f>LEFT(IF(VLOOKUP(C523,brand_rename,2,FALSE)=0,C523,VLOOKUP(C523,brand_rename,2,FALSE)),LEN(IF(VLOOKUP(C523,brand_rename,2,FALSE)=0,C523,VLOOKUP(C523,brand_rename,2,FALSE)))-6)</f>
        <v>GEICO</v>
      </c>
      <c r="P523" t="str">
        <f>IF(VLOOKUP(D523,location_rename,2,FALSE)=0,D523,VLOOKUP(D523,location_rename,2,FALSE))</f>
        <v>LED Outfield Wall</v>
      </c>
      <c r="Q523">
        <f>IF($L523=0,0,G523)</f>
        <v>2</v>
      </c>
      <c r="R523">
        <f>IF($L523=0,0,H523)</f>
        <v>3</v>
      </c>
      <c r="S523" s="1">
        <f>R523*L523</f>
        <v>360.04300000000006</v>
      </c>
      <c r="T523" s="1">
        <f>S523*(K523/100)</f>
        <v>149.33539202288699</v>
      </c>
      <c r="U523" t="str">
        <f t="shared" si="16"/>
        <v>GEICOLED Outfield Wall</v>
      </c>
      <c r="V523" t="str">
        <f t="shared" si="17"/>
        <v>04-18 Houston Astros @ Washington NationalsGEICOLED Outfield Wall</v>
      </c>
      <c r="W523" t="str">
        <f>CONCATENATE(M523,O523)</f>
        <v>Regular SeasonGEICO</v>
      </c>
      <c r="X523" t="str">
        <f>CONCATENATE(M523,P523)</f>
        <v>Regular SeasonLED Outfield Wall</v>
      </c>
      <c r="Y523" t="str">
        <f>CONCATENATE(M523,O523,P523)</f>
        <v>Regular SeasonGEICOLED Outfield Wall</v>
      </c>
    </row>
    <row r="524" spans="1:25" x14ac:dyDescent="0.25">
      <c r="A524" s="3">
        <v>339069</v>
      </c>
      <c r="B524" t="s">
        <v>178</v>
      </c>
      <c r="C524" t="s">
        <v>53</v>
      </c>
      <c r="D524" t="s">
        <v>18</v>
      </c>
      <c r="E524" t="s">
        <v>1</v>
      </c>
      <c r="F524" s="5">
        <v>41017</v>
      </c>
      <c r="G524">
        <v>1</v>
      </c>
      <c r="H524">
        <v>1</v>
      </c>
      <c r="I524" s="1">
        <v>120.01</v>
      </c>
      <c r="J524" s="1">
        <v>22.55</v>
      </c>
      <c r="K524">
        <v>18.790100824931201</v>
      </c>
      <c r="L524" s="4">
        <f>VLOOKUP(N524,rates,VLOOKUP(CONCATENATE('[1]Exposure Report'!$B$11,'[1]Exposure Report'!$B$13),rate_lookup_table,4,FALSE),FALSE)</f>
        <v>120.01433333333335</v>
      </c>
      <c r="M524" t="s">
        <v>0</v>
      </c>
      <c r="N524" t="str">
        <f>IF(VLOOKUP(B524,title_rename,2,FALSE)=0,B524,VLOOKUP(B524,title_rename,2,FALSE))</f>
        <v>04-18 Houston Astros @ Washington Nationals</v>
      </c>
      <c r="O524" s="3" t="str">
        <f>LEFT(IF(VLOOKUP(C524,brand_rename,2,FALSE)=0,C524,VLOOKUP(C524,brand_rename,2,FALSE)),LEN(IF(VLOOKUP(C524,brand_rename,2,FALSE)=0,C524,VLOOKUP(C524,brand_rename,2,FALSE)))-6)</f>
        <v>GEICO</v>
      </c>
      <c r="P524" t="str">
        <f>IF(VLOOKUP(D524,location_rename,2,FALSE)=0,D524,VLOOKUP(D524,location_rename,2,FALSE))</f>
        <v>LED Upper Billboard</v>
      </c>
      <c r="Q524">
        <f>IF($L524=0,0,G524)</f>
        <v>1</v>
      </c>
      <c r="R524">
        <f>IF($L524=0,0,H524)</f>
        <v>1</v>
      </c>
      <c r="S524" s="1">
        <f>R524*L524</f>
        <v>120.01433333333335</v>
      </c>
      <c r="T524" s="1">
        <f>S524*(K524/100)</f>
        <v>22.550814237702355</v>
      </c>
      <c r="U524" t="str">
        <f t="shared" si="16"/>
        <v>GEICOLED Upper Billboard</v>
      </c>
      <c r="V524" t="str">
        <f t="shared" si="17"/>
        <v>04-18 Houston Astros @ Washington NationalsGEICOLED Upper Billboard</v>
      </c>
      <c r="W524" t="str">
        <f>CONCATENATE(M524,O524)</f>
        <v>Regular SeasonGEICO</v>
      </c>
      <c r="X524" t="str">
        <f>CONCATENATE(M524,P524)</f>
        <v>Regular SeasonLED Upper Billboard</v>
      </c>
      <c r="Y524" t="str">
        <f>CONCATENATE(M524,O524,P524)</f>
        <v>Regular SeasonGEICOLED Upper Billboard</v>
      </c>
    </row>
    <row r="525" spans="1:25" x14ac:dyDescent="0.25">
      <c r="A525" s="3">
        <v>339069</v>
      </c>
      <c r="B525" t="s">
        <v>178</v>
      </c>
      <c r="C525" t="s">
        <v>53</v>
      </c>
      <c r="D525" t="s">
        <v>2</v>
      </c>
      <c r="E525" t="s">
        <v>1</v>
      </c>
      <c r="F525" s="5">
        <v>41017</v>
      </c>
      <c r="G525">
        <v>21</v>
      </c>
      <c r="H525">
        <v>130</v>
      </c>
      <c r="I525" s="1">
        <v>15601.3</v>
      </c>
      <c r="J525" s="1">
        <v>3578.28</v>
      </c>
      <c r="K525">
        <v>22.935780992609502</v>
      </c>
      <c r="L525" s="4">
        <f>VLOOKUP(N525,rates,VLOOKUP(CONCATENATE('[1]Exposure Report'!$B$11,'[1]Exposure Report'!$B$13),rate_lookup_table,4,FALSE),FALSE)</f>
        <v>120.01433333333335</v>
      </c>
      <c r="M525" t="s">
        <v>0</v>
      </c>
      <c r="N525" t="str">
        <f>IF(VLOOKUP(B525,title_rename,2,FALSE)=0,B525,VLOOKUP(B525,title_rename,2,FALSE))</f>
        <v>04-18 Houston Astros @ Washington Nationals</v>
      </c>
      <c r="O525" s="3" t="str">
        <f>LEFT(IF(VLOOKUP(C525,brand_rename,2,FALSE)=0,C525,VLOOKUP(C525,brand_rename,2,FALSE)),LEN(IF(VLOOKUP(C525,brand_rename,2,FALSE)=0,C525,VLOOKUP(C525,brand_rename,2,FALSE)))-6)</f>
        <v>GEICO</v>
      </c>
      <c r="P525" t="str">
        <f>IF(VLOOKUP(D525,location_rename,2,FALSE)=0,D525,VLOOKUP(D525,location_rename,2,FALSE))</f>
        <v>Rotational Field Level Home Plate</v>
      </c>
      <c r="Q525">
        <f>IF($L525=0,0,G525)</f>
        <v>21</v>
      </c>
      <c r="R525">
        <f>IF($L525=0,0,H525)</f>
        <v>130</v>
      </c>
      <c r="S525" s="1">
        <f>R525*L525</f>
        <v>15601.863333333336</v>
      </c>
      <c r="T525" s="1">
        <f>S525*(K525/100)</f>
        <v>3578.4092048995785</v>
      </c>
      <c r="U525" t="str">
        <f t="shared" si="16"/>
        <v>GEICORotational Field Level Home Plate</v>
      </c>
      <c r="V525" t="str">
        <f t="shared" si="17"/>
        <v>04-18 Houston Astros @ Washington NationalsGEICORotational Field Level Home Plate</v>
      </c>
      <c r="W525" t="str">
        <f>CONCATENATE(M525,O525)</f>
        <v>Regular SeasonGEICO</v>
      </c>
      <c r="X525" t="str">
        <f>CONCATENATE(M525,P525)</f>
        <v>Regular SeasonRotational Field Level Home Plate</v>
      </c>
      <c r="Y525" t="str">
        <f>CONCATENATE(M525,O525,P525)</f>
        <v>Regular SeasonGEICORotational Field Level Home Plate</v>
      </c>
    </row>
    <row r="526" spans="1:25" x14ac:dyDescent="0.25">
      <c r="A526" s="3">
        <v>339069</v>
      </c>
      <c r="B526" t="s">
        <v>178</v>
      </c>
      <c r="C526" t="s">
        <v>53</v>
      </c>
      <c r="D526" t="s">
        <v>11</v>
      </c>
      <c r="E526" t="s">
        <v>1</v>
      </c>
      <c r="F526" s="5">
        <v>41017</v>
      </c>
      <c r="G526">
        <v>64</v>
      </c>
      <c r="H526">
        <v>240</v>
      </c>
      <c r="I526" s="1">
        <v>28802.400000000001</v>
      </c>
      <c r="J526" s="1">
        <v>4141.03</v>
      </c>
      <c r="K526">
        <v>14.377378274032701</v>
      </c>
      <c r="L526" s="4">
        <f>VLOOKUP(N526,rates,VLOOKUP(CONCATENATE('[1]Exposure Report'!$B$11,'[1]Exposure Report'!$B$13),rate_lookup_table,4,FALSE),FALSE)</f>
        <v>120.01433333333335</v>
      </c>
      <c r="M526" t="s">
        <v>0</v>
      </c>
      <c r="N526" t="str">
        <f>IF(VLOOKUP(B526,title_rename,2,FALSE)=0,B526,VLOOKUP(B526,title_rename,2,FALSE))</f>
        <v>04-18 Houston Astros @ Washington Nationals</v>
      </c>
      <c r="O526" s="3" t="str">
        <f>LEFT(IF(VLOOKUP(C526,brand_rename,2,FALSE)=0,C526,VLOOKUP(C526,brand_rename,2,FALSE)),LEN(IF(VLOOKUP(C526,brand_rename,2,FALSE)=0,C526,VLOOKUP(C526,brand_rename,2,FALSE)))-6)</f>
        <v>GEICO</v>
      </c>
      <c r="P526" t="str">
        <f>IF(VLOOKUP(D526,location_rename,2,FALSE)=0,D526,VLOOKUP(D526,location_rename,2,FALSE))</f>
        <v>Static Outfield Wall</v>
      </c>
      <c r="Q526">
        <f>IF($L526=0,0,G526)</f>
        <v>64</v>
      </c>
      <c r="R526">
        <f>IF($L526=0,0,H526)</f>
        <v>240</v>
      </c>
      <c r="S526" s="1">
        <f>R526*L526</f>
        <v>28803.440000000006</v>
      </c>
      <c r="T526" s="1">
        <f>S526*(K526/100)</f>
        <v>4141.1795247340451</v>
      </c>
      <c r="U526" t="str">
        <f t="shared" si="16"/>
        <v>GEICOStatic Outfield Wall</v>
      </c>
      <c r="V526" t="str">
        <f t="shared" si="17"/>
        <v>04-18 Houston Astros @ Washington NationalsGEICOStatic Outfield Wall</v>
      </c>
      <c r="W526" t="str">
        <f>CONCATENATE(M526,O526)</f>
        <v>Regular SeasonGEICO</v>
      </c>
      <c r="X526" t="str">
        <f>CONCATENATE(M526,P526)</f>
        <v>Regular SeasonStatic Outfield Wall</v>
      </c>
      <c r="Y526" t="str">
        <f>CONCATENATE(M526,O526,P526)</f>
        <v>Regular SeasonGEICOStatic Outfield Wall</v>
      </c>
    </row>
    <row r="527" spans="1:25" x14ac:dyDescent="0.25">
      <c r="A527" s="3">
        <v>339069</v>
      </c>
      <c r="B527" t="s">
        <v>178</v>
      </c>
      <c r="C527" t="s">
        <v>52</v>
      </c>
      <c r="D527" t="s">
        <v>2</v>
      </c>
      <c r="E527" t="s">
        <v>1</v>
      </c>
      <c r="F527" s="5">
        <v>41017</v>
      </c>
      <c r="G527">
        <v>13</v>
      </c>
      <c r="H527">
        <v>71</v>
      </c>
      <c r="I527" s="1">
        <v>8520.7099999999991</v>
      </c>
      <c r="J527" s="1">
        <v>2233.37</v>
      </c>
      <c r="K527">
        <v>26.2110786542436</v>
      </c>
      <c r="L527" s="4">
        <f>VLOOKUP(N527,rates,VLOOKUP(CONCATENATE('[1]Exposure Report'!$B$11,'[1]Exposure Report'!$B$13),rate_lookup_table,4,FALSE),FALSE)</f>
        <v>120.01433333333335</v>
      </c>
      <c r="M527" t="s">
        <v>0</v>
      </c>
      <c r="N527" t="str">
        <f>IF(VLOOKUP(B527,title_rename,2,FALSE)=0,B527,VLOOKUP(B527,title_rename,2,FALSE))</f>
        <v>04-18 Houston Astros @ Washington Nationals</v>
      </c>
      <c r="O527" s="3" t="str">
        <f>LEFT(IF(VLOOKUP(C527,brand_rename,2,FALSE)=0,C527,VLOOKUP(C527,brand_rename,2,FALSE)),LEN(IF(VLOOKUP(C527,brand_rename,2,FALSE)=0,C527,VLOOKUP(C527,brand_rename,2,FALSE)))-6)</f>
        <v>Hankook Tire</v>
      </c>
      <c r="P527" t="str">
        <f>IF(VLOOKUP(D527,location_rename,2,FALSE)=0,D527,VLOOKUP(D527,location_rename,2,FALSE))</f>
        <v>Rotational Field Level Home Plate</v>
      </c>
      <c r="Q527">
        <f>IF($L527=0,0,G527)</f>
        <v>13</v>
      </c>
      <c r="R527">
        <f>IF($L527=0,0,H527)</f>
        <v>71</v>
      </c>
      <c r="S527" s="1">
        <f>R527*L527</f>
        <v>8521.0176666666684</v>
      </c>
      <c r="T527" s="1">
        <f>S527*(K527/100)</f>
        <v>2233.4506427519932</v>
      </c>
      <c r="U527" t="str">
        <f t="shared" si="16"/>
        <v>Hankook TireRotational Field Level Home Plate</v>
      </c>
      <c r="V527" t="str">
        <f t="shared" si="17"/>
        <v>04-18 Houston Astros @ Washington NationalsHankook TireRotational Field Level Home Plate</v>
      </c>
      <c r="W527" t="str">
        <f>CONCATENATE(M527,O527)</f>
        <v>Regular SeasonHankook Tire</v>
      </c>
      <c r="X527" t="str">
        <f>CONCATENATE(M527,P527)</f>
        <v>Regular SeasonRotational Field Level Home Plate</v>
      </c>
      <c r="Y527" t="str">
        <f>CONCATENATE(M527,O527,P527)</f>
        <v>Regular SeasonHankook TireRotational Field Level Home Plate</v>
      </c>
    </row>
    <row r="528" spans="1:25" x14ac:dyDescent="0.25">
      <c r="A528" s="3">
        <v>339069</v>
      </c>
      <c r="B528" t="s">
        <v>178</v>
      </c>
      <c r="C528" t="s">
        <v>51</v>
      </c>
      <c r="D528" t="s">
        <v>9</v>
      </c>
      <c r="E528" t="s">
        <v>1</v>
      </c>
      <c r="F528" s="5">
        <v>41017</v>
      </c>
      <c r="G528">
        <v>4</v>
      </c>
      <c r="H528">
        <v>10</v>
      </c>
      <c r="I528" s="1">
        <v>1200.0999999999999</v>
      </c>
      <c r="J528" s="1">
        <v>286.44</v>
      </c>
      <c r="K528">
        <v>23.868010999083399</v>
      </c>
      <c r="L528" s="4">
        <f>VLOOKUP(N528,rates,VLOOKUP(CONCATENATE('[1]Exposure Report'!$B$11,'[1]Exposure Report'!$B$13),rate_lookup_table,4,FALSE),FALSE)</f>
        <v>120.01433333333335</v>
      </c>
      <c r="M528" t="s">
        <v>0</v>
      </c>
      <c r="N528" t="str">
        <f>IF(VLOOKUP(B528,title_rename,2,FALSE)=0,B528,VLOOKUP(B528,title_rename,2,FALSE))</f>
        <v>04-18 Houston Astros @ Washington Nationals</v>
      </c>
      <c r="O528" s="3" t="str">
        <f>LEFT(IF(VLOOKUP(C528,brand_rename,2,FALSE)=0,C528,VLOOKUP(C528,brand_rename,2,FALSE)),LEN(IF(VLOOKUP(C528,brand_rename,2,FALSE)=0,C528,VLOOKUP(C528,brand_rename,2,FALSE)))-6)</f>
        <v>Harris Teeter</v>
      </c>
      <c r="P528" t="str">
        <f>IF(VLOOKUP(D528,location_rename,2,FALSE)=0,D528,VLOOKUP(D528,location_rename,2,FALSE))</f>
        <v>Static Upper Billboard</v>
      </c>
      <c r="Q528">
        <f>IF($L528=0,0,G528)</f>
        <v>4</v>
      </c>
      <c r="R528">
        <f>IF($L528=0,0,H528)</f>
        <v>10</v>
      </c>
      <c r="S528" s="1">
        <f>R528*L528</f>
        <v>1200.1433333333334</v>
      </c>
      <c r="T528" s="1">
        <f>S528*(K528/100)</f>
        <v>286.45034280476619</v>
      </c>
      <c r="U528" t="str">
        <f t="shared" si="16"/>
        <v>Harris TeeterStatic Upper Billboard</v>
      </c>
      <c r="V528" t="str">
        <f t="shared" si="17"/>
        <v>04-18 Houston Astros @ Washington NationalsHarris TeeterStatic Upper Billboard</v>
      </c>
      <c r="W528" t="str">
        <f>CONCATENATE(M528,O528)</f>
        <v>Regular SeasonHarris Teeter</v>
      </c>
      <c r="X528" t="str">
        <f>CONCATENATE(M528,P528)</f>
        <v>Regular SeasonStatic Upper Billboard</v>
      </c>
      <c r="Y528" t="str">
        <f>CONCATENATE(M528,O528,P528)</f>
        <v>Regular SeasonHarris TeeterStatic Upper Billboard</v>
      </c>
    </row>
    <row r="529" spans="1:25" x14ac:dyDescent="0.25">
      <c r="A529" s="3">
        <v>339069</v>
      </c>
      <c r="B529" t="s">
        <v>178</v>
      </c>
      <c r="C529" t="s">
        <v>50</v>
      </c>
      <c r="D529" t="s">
        <v>19</v>
      </c>
      <c r="E529" t="s">
        <v>1</v>
      </c>
      <c r="F529" s="5">
        <v>41017</v>
      </c>
      <c r="G529">
        <v>1</v>
      </c>
      <c r="H529">
        <v>1</v>
      </c>
      <c r="I529" s="1">
        <v>120.01</v>
      </c>
      <c r="J529" s="1">
        <v>25.67</v>
      </c>
      <c r="K529">
        <v>21.389884176318599</v>
      </c>
      <c r="L529" s="4">
        <f>VLOOKUP(N529,rates,VLOOKUP(CONCATENATE('[1]Exposure Report'!$B$11,'[1]Exposure Report'!$B$13),rate_lookup_table,4,FALSE),FALSE)</f>
        <v>120.01433333333335</v>
      </c>
      <c r="M529" t="s">
        <v>0</v>
      </c>
      <c r="N529" t="str">
        <f>IF(VLOOKUP(B529,title_rename,2,FALSE)=0,B529,VLOOKUP(B529,title_rename,2,FALSE))</f>
        <v>04-18 Houston Astros @ Washington Nationals</v>
      </c>
      <c r="O529" s="3" t="str">
        <f>LEFT(IF(VLOOKUP(C529,brand_rename,2,FALSE)=0,C529,VLOOKUP(C529,brand_rename,2,FALSE)),LEN(IF(VLOOKUP(C529,brand_rename,2,FALSE)=0,C529,VLOOKUP(C529,brand_rename,2,FALSE)))-6)</f>
        <v>JK Moving and Storage Inc</v>
      </c>
      <c r="P529" t="str">
        <f>IF(VLOOKUP(D529,location_rename,2,FALSE)=0,D529,VLOOKUP(D529,location_rename,2,FALSE))</f>
        <v>LED Outfield Wall</v>
      </c>
      <c r="Q529">
        <f>IF($L529=0,0,G529)</f>
        <v>1</v>
      </c>
      <c r="R529">
        <f>IF($L529=0,0,H529)</f>
        <v>1</v>
      </c>
      <c r="S529" s="1">
        <f>R529*L529</f>
        <v>120.01433333333335</v>
      </c>
      <c r="T529" s="1">
        <f>S529*(K529/100)</f>
        <v>25.67092689498093</v>
      </c>
      <c r="U529" t="str">
        <f t="shared" si="16"/>
        <v>JK Moving and Storage IncLED Outfield Wall</v>
      </c>
      <c r="V529" t="str">
        <f t="shared" si="17"/>
        <v>04-18 Houston Astros @ Washington NationalsJK Moving and Storage IncLED Outfield Wall</v>
      </c>
      <c r="W529" t="str">
        <f>CONCATENATE(M529,O529)</f>
        <v>Regular SeasonJK Moving and Storage Inc</v>
      </c>
      <c r="X529" t="str">
        <f>CONCATENATE(M529,P529)</f>
        <v>Regular SeasonLED Outfield Wall</v>
      </c>
      <c r="Y529" t="str">
        <f>CONCATENATE(M529,O529,P529)</f>
        <v>Regular SeasonJK Moving and Storage IncLED Outfield Wall</v>
      </c>
    </row>
    <row r="530" spans="1:25" x14ac:dyDescent="0.25">
      <c r="A530" s="3">
        <v>339069</v>
      </c>
      <c r="B530" t="s">
        <v>178</v>
      </c>
      <c r="C530" t="s">
        <v>49</v>
      </c>
      <c r="D530" t="s">
        <v>9</v>
      </c>
      <c r="E530" t="s">
        <v>1</v>
      </c>
      <c r="F530" s="5">
        <v>41017</v>
      </c>
      <c r="G530">
        <v>1</v>
      </c>
      <c r="H530">
        <v>1</v>
      </c>
      <c r="I530" s="1">
        <v>120.01</v>
      </c>
      <c r="J530" s="1">
        <v>15.87</v>
      </c>
      <c r="K530">
        <v>13.2238980084992</v>
      </c>
      <c r="L530" s="4">
        <f>VLOOKUP(N530,rates,VLOOKUP(CONCATENATE('[1]Exposure Report'!$B$11,'[1]Exposure Report'!$B$13),rate_lookup_table,4,FALSE),FALSE)</f>
        <v>120.01433333333335</v>
      </c>
      <c r="M530" t="s">
        <v>0</v>
      </c>
      <c r="N530" t="str">
        <f>IF(VLOOKUP(B530,title_rename,2,FALSE)=0,B530,VLOOKUP(B530,title_rename,2,FALSE))</f>
        <v>04-18 Houston Astros @ Washington Nationals</v>
      </c>
      <c r="O530" s="3" t="str">
        <f>LEFT(IF(VLOOKUP(C530,brand_rename,2,FALSE)=0,C530,VLOOKUP(C530,brand_rename,2,FALSE)),LEN(IF(VLOOKUP(C530,brand_rename,2,FALSE)=0,C530,VLOOKUP(C530,brand_rename,2,FALSE)))-6)</f>
        <v>Lexus</v>
      </c>
      <c r="P530" t="str">
        <f>IF(VLOOKUP(D530,location_rename,2,FALSE)=0,D530,VLOOKUP(D530,location_rename,2,FALSE))</f>
        <v>Static Upper Billboard</v>
      </c>
      <c r="Q530">
        <f>IF($L530=0,0,G530)</f>
        <v>1</v>
      </c>
      <c r="R530">
        <f>IF($L530=0,0,H530)</f>
        <v>1</v>
      </c>
      <c r="S530" s="1">
        <f>R530*L530</f>
        <v>120.01433333333335</v>
      </c>
      <c r="T530" s="1">
        <f>S530*(K530/100)</f>
        <v>15.870573035580261</v>
      </c>
      <c r="U530" t="str">
        <f t="shared" si="16"/>
        <v>LexusStatic Upper Billboard</v>
      </c>
      <c r="V530" t="str">
        <f t="shared" si="17"/>
        <v>04-18 Houston Astros @ Washington NationalsLexusStatic Upper Billboard</v>
      </c>
      <c r="W530" t="str">
        <f>CONCATENATE(M530,O530)</f>
        <v>Regular SeasonLexus</v>
      </c>
      <c r="X530" t="str">
        <f>CONCATENATE(M530,P530)</f>
        <v>Regular SeasonStatic Upper Billboard</v>
      </c>
      <c r="Y530" t="str">
        <f>CONCATENATE(M530,O530,P530)</f>
        <v>Regular SeasonLexusStatic Upper Billboard</v>
      </c>
    </row>
    <row r="531" spans="1:25" x14ac:dyDescent="0.25">
      <c r="A531" s="3">
        <v>339069</v>
      </c>
      <c r="B531" t="s">
        <v>178</v>
      </c>
      <c r="C531" t="s">
        <v>49</v>
      </c>
      <c r="D531" t="s">
        <v>7</v>
      </c>
      <c r="E531" t="s">
        <v>1</v>
      </c>
      <c r="F531" s="5">
        <v>41017</v>
      </c>
      <c r="G531">
        <v>339</v>
      </c>
      <c r="H531">
        <v>2447</v>
      </c>
      <c r="I531" s="1">
        <v>293664.46999999997</v>
      </c>
      <c r="J531" s="1">
        <v>50388.47</v>
      </c>
      <c r="K531">
        <v>17.1585176783558</v>
      </c>
      <c r="L531" s="4">
        <f>VLOOKUP(N531,rates,VLOOKUP(CONCATENATE('[1]Exposure Report'!$B$11,'[1]Exposure Report'!$B$13),rate_lookup_table,4,FALSE),FALSE)</f>
        <v>120.01433333333335</v>
      </c>
      <c r="M531" t="s">
        <v>0</v>
      </c>
      <c r="N531" t="str">
        <f>IF(VLOOKUP(B531,title_rename,2,FALSE)=0,B531,VLOOKUP(B531,title_rename,2,FALSE))</f>
        <v>04-18 Houston Astros @ Washington Nationals</v>
      </c>
      <c r="O531" s="3" t="str">
        <f>LEFT(IF(VLOOKUP(C531,brand_rename,2,FALSE)=0,C531,VLOOKUP(C531,brand_rename,2,FALSE)),LEN(IF(VLOOKUP(C531,brand_rename,2,FALSE)=0,C531,VLOOKUP(C531,brand_rename,2,FALSE)))-6)</f>
        <v>Lexus</v>
      </c>
      <c r="P531" t="str">
        <f>IF(VLOOKUP(D531,location_rename,2,FALSE)=0,D531,VLOOKUP(D531,location_rename,2,FALSE))</f>
        <v>Static Upper Home Plate</v>
      </c>
      <c r="Q531">
        <f>IF($L531=0,0,G531)</f>
        <v>339</v>
      </c>
      <c r="R531">
        <f>IF($L531=0,0,H531)</f>
        <v>2447</v>
      </c>
      <c r="S531" s="1">
        <f>R531*L531</f>
        <v>293675.07366666669</v>
      </c>
      <c r="T531" s="1">
        <f>S531*(K531/100)</f>
        <v>50390.289432019425</v>
      </c>
      <c r="U531" t="str">
        <f t="shared" si="16"/>
        <v>LexusStatic Upper Home Plate</v>
      </c>
      <c r="V531" t="str">
        <f t="shared" si="17"/>
        <v>04-18 Houston Astros @ Washington NationalsLexusStatic Upper Home Plate</v>
      </c>
      <c r="W531" t="str">
        <f>CONCATENATE(M531,O531)</f>
        <v>Regular SeasonLexus</v>
      </c>
      <c r="X531" t="str">
        <f>CONCATENATE(M531,P531)</f>
        <v>Regular SeasonStatic Upper Home Plate</v>
      </c>
      <c r="Y531" t="str">
        <f>CONCATENATE(M531,O531,P531)</f>
        <v>Regular SeasonLexusStatic Upper Home Plate</v>
      </c>
    </row>
    <row r="532" spans="1:25" x14ac:dyDescent="0.25">
      <c r="A532" s="3">
        <v>339069</v>
      </c>
      <c r="B532" t="s">
        <v>178</v>
      </c>
      <c r="C532" t="s">
        <v>47</v>
      </c>
      <c r="D532" t="s">
        <v>2</v>
      </c>
      <c r="E532" t="s">
        <v>1</v>
      </c>
      <c r="F532" s="5">
        <v>41017</v>
      </c>
      <c r="G532">
        <v>12</v>
      </c>
      <c r="H532">
        <v>57</v>
      </c>
      <c r="I532" s="1">
        <v>6840.57</v>
      </c>
      <c r="J532" s="1">
        <v>1766.09</v>
      </c>
      <c r="K532">
        <v>25.817877749953499</v>
      </c>
      <c r="L532" s="4">
        <f>VLOOKUP(N532,rates,VLOOKUP(CONCATENATE('[1]Exposure Report'!$B$11,'[1]Exposure Report'!$B$13),rate_lookup_table,4,FALSE),FALSE)</f>
        <v>120.01433333333335</v>
      </c>
      <c r="M532" t="s">
        <v>0</v>
      </c>
      <c r="N532" t="str">
        <f>IF(VLOOKUP(B532,title_rename,2,FALSE)=0,B532,VLOOKUP(B532,title_rename,2,FALSE))</f>
        <v>04-18 Houston Astros @ Washington Nationals</v>
      </c>
      <c r="O532" s="3" t="str">
        <f>LEFT(IF(VLOOKUP(C532,brand_rename,2,FALSE)=0,C532,VLOOKUP(C532,brand_rename,2,FALSE)),LEN(IF(VLOOKUP(C532,brand_rename,2,FALSE)=0,C532,VLOOKUP(C532,brand_rename,2,FALSE)))-6)</f>
        <v>Maxxis Tires</v>
      </c>
      <c r="P532" t="str">
        <f>IF(VLOOKUP(D532,location_rename,2,FALSE)=0,D532,VLOOKUP(D532,location_rename,2,FALSE))</f>
        <v>Rotational Field Level Home Plate</v>
      </c>
      <c r="Q532">
        <f>IF($L532=0,0,G532)</f>
        <v>12</v>
      </c>
      <c r="R532">
        <f>IF($L532=0,0,H532)</f>
        <v>57</v>
      </c>
      <c r="S532" s="1">
        <f>R532*L532</f>
        <v>6840.8170000000009</v>
      </c>
      <c r="T532" s="1">
        <f>S532*(K532/100)</f>
        <v>1766.1537701580367</v>
      </c>
      <c r="U532" t="str">
        <f t="shared" si="16"/>
        <v>Maxxis TiresRotational Field Level Home Plate</v>
      </c>
      <c r="V532" t="str">
        <f t="shared" si="17"/>
        <v>04-18 Houston Astros @ Washington NationalsMaxxis TiresRotational Field Level Home Plate</v>
      </c>
      <c r="W532" t="str">
        <f>CONCATENATE(M532,O532)</f>
        <v>Regular SeasonMaxxis Tires</v>
      </c>
      <c r="X532" t="str">
        <f>CONCATENATE(M532,P532)</f>
        <v>Regular SeasonRotational Field Level Home Plate</v>
      </c>
      <c r="Y532" t="str">
        <f>CONCATENATE(M532,O532,P532)</f>
        <v>Regular SeasonMaxxis TiresRotational Field Level Home Plate</v>
      </c>
    </row>
    <row r="533" spans="1:25" x14ac:dyDescent="0.25">
      <c r="A533" s="3">
        <v>339069</v>
      </c>
      <c r="B533" t="s">
        <v>178</v>
      </c>
      <c r="C533" t="s">
        <v>46</v>
      </c>
      <c r="D533" t="s">
        <v>17</v>
      </c>
      <c r="E533" t="s">
        <v>1</v>
      </c>
      <c r="F533" s="5">
        <v>41017</v>
      </c>
      <c r="G533">
        <v>3</v>
      </c>
      <c r="H533">
        <v>6</v>
      </c>
      <c r="I533" s="1">
        <v>720.06</v>
      </c>
      <c r="J533" s="1">
        <v>240.12</v>
      </c>
      <c r="K533">
        <v>33.347221064911203</v>
      </c>
      <c r="L533" s="4">
        <f>VLOOKUP(N533,rates,VLOOKUP(CONCATENATE('[1]Exposure Report'!$B$11,'[1]Exposure Report'!$B$13),rate_lookup_table,4,FALSE),FALSE)</f>
        <v>120.01433333333335</v>
      </c>
      <c r="M533" t="s">
        <v>0</v>
      </c>
      <c r="N533" t="str">
        <f>IF(VLOOKUP(B533,title_rename,2,FALSE)=0,B533,VLOOKUP(B533,title_rename,2,FALSE))</f>
        <v>04-18 Houston Astros @ Washington Nationals</v>
      </c>
      <c r="O533" s="3" t="str">
        <f>LEFT(IF(VLOOKUP(C533,brand_rename,2,FALSE)=0,C533,VLOOKUP(C533,brand_rename,2,FALSE)),LEN(IF(VLOOKUP(C533,brand_rename,2,FALSE)=0,C533,VLOOKUP(C533,brand_rename,2,FALSE)))-6)</f>
        <v>MedStar Health</v>
      </c>
      <c r="P533" t="str">
        <f>IF(VLOOKUP(D533,location_rename,2,FALSE)=0,D533,VLOOKUP(D533,location_rename,2,FALSE))</f>
        <v>LED Upper Tiered</v>
      </c>
      <c r="Q533">
        <f>IF($L533=0,0,G533)</f>
        <v>3</v>
      </c>
      <c r="R533">
        <f>IF($L533=0,0,H533)</f>
        <v>6</v>
      </c>
      <c r="S533" s="1">
        <f>R533*L533</f>
        <v>720.08600000000013</v>
      </c>
      <c r="T533" s="1">
        <f>S533*(K533/100)</f>
        <v>240.12867027747652</v>
      </c>
      <c r="U533" t="str">
        <f t="shared" si="16"/>
        <v>MedStar HealthLED Upper Tiered</v>
      </c>
      <c r="V533" t="str">
        <f t="shared" si="17"/>
        <v>04-18 Houston Astros @ Washington NationalsMedStar HealthLED Upper Tiered</v>
      </c>
      <c r="W533" t="str">
        <f>CONCATENATE(M533,O533)</f>
        <v>Regular SeasonMedStar Health</v>
      </c>
      <c r="X533" t="str">
        <f>CONCATENATE(M533,P533)</f>
        <v>Regular SeasonLED Upper Tiered</v>
      </c>
      <c r="Y533" t="str">
        <f>CONCATENATE(M533,O533,P533)</f>
        <v>Regular SeasonMedStar HealthLED Upper Tiered</v>
      </c>
    </row>
    <row r="534" spans="1:25" x14ac:dyDescent="0.25">
      <c r="A534" s="3">
        <v>339069</v>
      </c>
      <c r="B534" t="s">
        <v>178</v>
      </c>
      <c r="C534" t="s">
        <v>44</v>
      </c>
      <c r="D534" t="s">
        <v>2</v>
      </c>
      <c r="E534" t="s">
        <v>1</v>
      </c>
      <c r="F534" s="5">
        <v>41017</v>
      </c>
      <c r="G534">
        <v>37</v>
      </c>
      <c r="H534">
        <v>253</v>
      </c>
      <c r="I534" s="1">
        <v>30362.53</v>
      </c>
      <c r="J534" s="1">
        <v>7581.52</v>
      </c>
      <c r="K534">
        <v>24.969987678892299</v>
      </c>
      <c r="L534" s="4">
        <f>VLOOKUP(N534,rates,VLOOKUP(CONCATENATE('[1]Exposure Report'!$B$11,'[1]Exposure Report'!$B$13),rate_lookup_table,4,FALSE),FALSE)</f>
        <v>120.01433333333335</v>
      </c>
      <c r="M534" t="s">
        <v>0</v>
      </c>
      <c r="N534" t="str">
        <f>IF(VLOOKUP(B534,title_rename,2,FALSE)=0,B534,VLOOKUP(B534,title_rename,2,FALSE))</f>
        <v>04-18 Houston Astros @ Washington Nationals</v>
      </c>
      <c r="O534" s="3" t="str">
        <f>LEFT(IF(VLOOKUP(C534,brand_rename,2,FALSE)=0,C534,VLOOKUP(C534,brand_rename,2,FALSE)),LEN(IF(VLOOKUP(C534,brand_rename,2,FALSE)=0,C534,VLOOKUP(C534,brand_rename,2,FALSE)))-6)</f>
        <v>Miller Lite</v>
      </c>
      <c r="P534" t="str">
        <f>IF(VLOOKUP(D534,location_rename,2,FALSE)=0,D534,VLOOKUP(D534,location_rename,2,FALSE))</f>
        <v>Rotational Field Level Home Plate</v>
      </c>
      <c r="Q534">
        <f>IF($L534=0,0,G534)</f>
        <v>37</v>
      </c>
      <c r="R534">
        <f>IF($L534=0,0,H534)</f>
        <v>253</v>
      </c>
      <c r="S534" s="1">
        <f>R534*L534</f>
        <v>30363.626333333337</v>
      </c>
      <c r="T534" s="1">
        <f>S534*(K534/100)</f>
        <v>7581.7937542982318</v>
      </c>
      <c r="U534" t="str">
        <f t="shared" si="16"/>
        <v>Miller LiteRotational Field Level Home Plate</v>
      </c>
      <c r="V534" t="str">
        <f t="shared" si="17"/>
        <v>04-18 Houston Astros @ Washington NationalsMiller LiteRotational Field Level Home Plate</v>
      </c>
      <c r="W534" t="str">
        <f>CONCATENATE(M534,O534)</f>
        <v>Regular SeasonMiller Lite</v>
      </c>
      <c r="X534" t="str">
        <f>CONCATENATE(M534,P534)</f>
        <v>Regular SeasonRotational Field Level Home Plate</v>
      </c>
      <c r="Y534" t="str">
        <f>CONCATENATE(M534,O534,P534)</f>
        <v>Regular SeasonMiller LiteRotational Field Level Home Plate</v>
      </c>
    </row>
    <row r="535" spans="1:25" x14ac:dyDescent="0.25">
      <c r="A535" s="3">
        <v>339069</v>
      </c>
      <c r="B535" t="s">
        <v>178</v>
      </c>
      <c r="C535" t="s">
        <v>44</v>
      </c>
      <c r="D535" t="s">
        <v>45</v>
      </c>
      <c r="E535" t="s">
        <v>1</v>
      </c>
      <c r="F535" s="5">
        <v>41017</v>
      </c>
      <c r="G535">
        <v>3</v>
      </c>
      <c r="H535">
        <v>11</v>
      </c>
      <c r="I535" s="1">
        <v>1320.11</v>
      </c>
      <c r="J535" s="1">
        <v>346.6</v>
      </c>
      <c r="K535">
        <v>26.255387808591699</v>
      </c>
      <c r="L535" s="4">
        <f>VLOOKUP(N535,rates,VLOOKUP(CONCATENATE('[1]Exposure Report'!$B$11,'[1]Exposure Report'!$B$13),rate_lookup_table,4,FALSE),FALSE)</f>
        <v>120.01433333333335</v>
      </c>
      <c r="M535" t="s">
        <v>0</v>
      </c>
      <c r="N535" t="str">
        <f>IF(VLOOKUP(B535,title_rename,2,FALSE)=0,B535,VLOOKUP(B535,title_rename,2,FALSE))</f>
        <v>04-18 Houston Astros @ Washington Nationals</v>
      </c>
      <c r="O535" s="3" t="str">
        <f>LEFT(IF(VLOOKUP(C535,brand_rename,2,FALSE)=0,C535,VLOOKUP(C535,brand_rename,2,FALSE)),LEN(IF(VLOOKUP(C535,brand_rename,2,FALSE)=0,C535,VLOOKUP(C535,brand_rename,2,FALSE)))-6)</f>
        <v>Miller Lite</v>
      </c>
      <c r="P535" t="str">
        <f>IF(VLOOKUP(D535,location_rename,2,FALSE)=0,D535,VLOOKUP(D535,location_rename,2,FALSE))</f>
        <v>Static Field Level Foul Ball Line</v>
      </c>
      <c r="Q535">
        <f>IF($L535=0,0,G535)</f>
        <v>3</v>
      </c>
      <c r="R535">
        <f>IF($L535=0,0,H535)</f>
        <v>11</v>
      </c>
      <c r="S535" s="1">
        <f>R535*L535</f>
        <v>1320.157666666667</v>
      </c>
      <c r="T535" s="1">
        <f>S535*(K535/100)</f>
        <v>346.61251506818877</v>
      </c>
      <c r="U535" t="str">
        <f t="shared" si="16"/>
        <v>Miller LiteStatic Field Level Foul Ball Line</v>
      </c>
      <c r="V535" t="str">
        <f t="shared" si="17"/>
        <v>04-18 Houston Astros @ Washington NationalsMiller LiteStatic Field Level Foul Ball Line</v>
      </c>
      <c r="W535" t="str">
        <f>CONCATENATE(M535,O535)</f>
        <v>Regular SeasonMiller Lite</v>
      </c>
      <c r="X535" t="str">
        <f>CONCATENATE(M535,P535)</f>
        <v>Regular SeasonStatic Field Level Foul Ball Line</v>
      </c>
      <c r="Y535" t="str">
        <f>CONCATENATE(M535,O535,P535)</f>
        <v>Regular SeasonMiller LiteStatic Field Level Foul Ball Line</v>
      </c>
    </row>
    <row r="536" spans="1:25" x14ac:dyDescent="0.25">
      <c r="A536" s="3">
        <v>339069</v>
      </c>
      <c r="B536" t="s">
        <v>178</v>
      </c>
      <c r="C536" t="s">
        <v>44</v>
      </c>
      <c r="D536" t="s">
        <v>9</v>
      </c>
      <c r="E536" t="s">
        <v>1</v>
      </c>
      <c r="F536" s="5">
        <v>41017</v>
      </c>
      <c r="G536">
        <v>4</v>
      </c>
      <c r="H536">
        <v>22</v>
      </c>
      <c r="I536" s="1">
        <v>2640.22</v>
      </c>
      <c r="J536" s="1">
        <v>271.99</v>
      </c>
      <c r="K536">
        <v>10.3017930323988</v>
      </c>
      <c r="L536" s="4">
        <f>VLOOKUP(N536,rates,VLOOKUP(CONCATENATE('[1]Exposure Report'!$B$11,'[1]Exposure Report'!$B$13),rate_lookup_table,4,FALSE),FALSE)</f>
        <v>120.01433333333335</v>
      </c>
      <c r="M536" t="s">
        <v>0</v>
      </c>
      <c r="N536" t="str">
        <f>IF(VLOOKUP(B536,title_rename,2,FALSE)=0,B536,VLOOKUP(B536,title_rename,2,FALSE))</f>
        <v>04-18 Houston Astros @ Washington Nationals</v>
      </c>
      <c r="O536" s="3" t="str">
        <f>LEFT(IF(VLOOKUP(C536,brand_rename,2,FALSE)=0,C536,VLOOKUP(C536,brand_rename,2,FALSE)),LEN(IF(VLOOKUP(C536,brand_rename,2,FALSE)=0,C536,VLOOKUP(C536,brand_rename,2,FALSE)))-6)</f>
        <v>Miller Lite</v>
      </c>
      <c r="P536" t="str">
        <f>IF(VLOOKUP(D536,location_rename,2,FALSE)=0,D536,VLOOKUP(D536,location_rename,2,FALSE))</f>
        <v>Static Upper Billboard</v>
      </c>
      <c r="Q536">
        <f>IF($L536=0,0,G536)</f>
        <v>4</v>
      </c>
      <c r="R536">
        <f>IF($L536=0,0,H536)</f>
        <v>22</v>
      </c>
      <c r="S536" s="1">
        <f>R536*L536</f>
        <v>2640.3153333333339</v>
      </c>
      <c r="T536" s="1">
        <f>S536*(K536/100)</f>
        <v>271.99982104269054</v>
      </c>
      <c r="U536" t="str">
        <f t="shared" si="16"/>
        <v>Miller LiteStatic Upper Billboard</v>
      </c>
      <c r="V536" t="str">
        <f t="shared" si="17"/>
        <v>04-18 Houston Astros @ Washington NationalsMiller LiteStatic Upper Billboard</v>
      </c>
      <c r="W536" t="str">
        <f>CONCATENATE(M536,O536)</f>
        <v>Regular SeasonMiller Lite</v>
      </c>
      <c r="X536" t="str">
        <f>CONCATENATE(M536,P536)</f>
        <v>Regular SeasonStatic Upper Billboard</v>
      </c>
      <c r="Y536" t="str">
        <f>CONCATENATE(M536,O536,P536)</f>
        <v>Regular SeasonMiller LiteStatic Upper Billboard</v>
      </c>
    </row>
    <row r="537" spans="1:25" x14ac:dyDescent="0.25">
      <c r="A537" s="3">
        <v>339069</v>
      </c>
      <c r="B537" t="s">
        <v>178</v>
      </c>
      <c r="C537" t="s">
        <v>43</v>
      </c>
      <c r="D537" t="s">
        <v>17</v>
      </c>
      <c r="E537" t="s">
        <v>1</v>
      </c>
      <c r="F537" s="5">
        <v>41017</v>
      </c>
      <c r="G537">
        <v>2</v>
      </c>
      <c r="H537">
        <v>5</v>
      </c>
      <c r="I537" s="1">
        <v>600.04999999999995</v>
      </c>
      <c r="J537" s="1">
        <v>155.94</v>
      </c>
      <c r="K537">
        <v>25.987834347137699</v>
      </c>
      <c r="L537" s="4">
        <f>VLOOKUP(N537,rates,VLOOKUP(CONCATENATE('[1]Exposure Report'!$B$11,'[1]Exposure Report'!$B$13),rate_lookup_table,4,FALSE),FALSE)</f>
        <v>120.01433333333335</v>
      </c>
      <c r="M537" t="s">
        <v>0</v>
      </c>
      <c r="N537" t="str">
        <f>IF(VLOOKUP(B537,title_rename,2,FALSE)=0,B537,VLOOKUP(B537,title_rename,2,FALSE))</f>
        <v>04-18 Houston Astros @ Washington Nationals</v>
      </c>
      <c r="O537" s="3" t="str">
        <f>LEFT(IF(VLOOKUP(C537,brand_rename,2,FALSE)=0,C537,VLOOKUP(C537,brand_rename,2,FALSE)),LEN(IF(VLOOKUP(C537,brand_rename,2,FALSE)=0,C537,VLOOKUP(C537,brand_rename,2,FALSE)))-6)</f>
        <v>Mini U Storage</v>
      </c>
      <c r="P537" t="str">
        <f>IF(VLOOKUP(D537,location_rename,2,FALSE)=0,D537,VLOOKUP(D537,location_rename,2,FALSE))</f>
        <v>LED Upper Tiered</v>
      </c>
      <c r="Q537">
        <f>IF($L537=0,0,G537)</f>
        <v>2</v>
      </c>
      <c r="R537">
        <f>IF($L537=0,0,H537)</f>
        <v>5</v>
      </c>
      <c r="S537" s="1">
        <f>R537*L537</f>
        <v>600.07166666666672</v>
      </c>
      <c r="T537" s="1">
        <f>S537*(K537/100)</f>
        <v>155.94563069744166</v>
      </c>
      <c r="U537" t="str">
        <f t="shared" si="16"/>
        <v>Mini U StorageLED Upper Tiered</v>
      </c>
      <c r="V537" t="str">
        <f t="shared" si="17"/>
        <v>04-18 Houston Astros @ Washington NationalsMini U StorageLED Upper Tiered</v>
      </c>
      <c r="W537" t="str">
        <f>CONCATENATE(M537,O537)</f>
        <v>Regular SeasonMini U Storage</v>
      </c>
      <c r="X537" t="str">
        <f>CONCATENATE(M537,P537)</f>
        <v>Regular SeasonLED Upper Tiered</v>
      </c>
      <c r="Y537" t="str">
        <f>CONCATENATE(M537,O537,P537)</f>
        <v>Regular SeasonMini U StorageLED Upper Tiered</v>
      </c>
    </row>
    <row r="538" spans="1:25" x14ac:dyDescent="0.25">
      <c r="A538" s="3">
        <v>339069</v>
      </c>
      <c r="B538" t="s">
        <v>178</v>
      </c>
      <c r="C538" t="s">
        <v>41</v>
      </c>
      <c r="D538" t="s">
        <v>34</v>
      </c>
      <c r="E538" t="s">
        <v>1</v>
      </c>
      <c r="F538" s="5">
        <v>41017</v>
      </c>
      <c r="G538">
        <v>1</v>
      </c>
      <c r="H538">
        <v>1</v>
      </c>
      <c r="I538" s="1">
        <v>120.01</v>
      </c>
      <c r="J538" s="1">
        <v>22.21</v>
      </c>
      <c r="K538">
        <v>18.506791100741601</v>
      </c>
      <c r="L538" s="4">
        <f>VLOOKUP(N538,rates,VLOOKUP(CONCATENATE('[1]Exposure Report'!$B$11,'[1]Exposure Report'!$B$13),rate_lookup_table,4,FALSE),FALSE)</f>
        <v>120.01433333333335</v>
      </c>
      <c r="M538" t="s">
        <v>0</v>
      </c>
      <c r="N538" t="str">
        <f>IF(VLOOKUP(B538,title_rename,2,FALSE)=0,B538,VLOOKUP(B538,title_rename,2,FALSE))</f>
        <v>04-18 Houston Astros @ Washington Nationals</v>
      </c>
      <c r="O538" s="3" t="str">
        <f>LEFT(IF(VLOOKUP(C538,brand_rename,2,FALSE)=0,C538,VLOOKUP(C538,brand_rename,2,FALSE)),LEN(IF(VLOOKUP(C538,brand_rename,2,FALSE)=0,C538,VLOOKUP(C538,brand_rename,2,FALSE)))-6)</f>
        <v>Nationals Park</v>
      </c>
      <c r="P538" t="str">
        <f>IF(VLOOKUP(D538,location_rename,2,FALSE)=0,D538,VLOOKUP(D538,location_rename,2,FALSE))</f>
        <v>General Merchandise</v>
      </c>
      <c r="Q538">
        <f>IF($L538=0,0,G538)</f>
        <v>1</v>
      </c>
      <c r="R538">
        <f>IF($L538=0,0,H538)</f>
        <v>1</v>
      </c>
      <c r="S538" s="1">
        <f>R538*L538</f>
        <v>120.01433333333335</v>
      </c>
      <c r="T538" s="1">
        <f>S538*(K538/100)</f>
        <v>22.210801960947698</v>
      </c>
      <c r="U538" t="str">
        <f t="shared" si="16"/>
        <v>Nationals ParkGeneral Merchandise</v>
      </c>
      <c r="V538" t="str">
        <f t="shared" si="17"/>
        <v>04-18 Houston Astros @ Washington NationalsNationals ParkGeneral Merchandise</v>
      </c>
      <c r="W538" t="str">
        <f>CONCATENATE(M538,O538)</f>
        <v>Regular SeasonNationals Park</v>
      </c>
      <c r="X538" t="str">
        <f>CONCATENATE(M538,P538)</f>
        <v>Regular SeasonGeneral Merchandise</v>
      </c>
      <c r="Y538" t="str">
        <f>CONCATENATE(M538,O538,P538)</f>
        <v>Regular SeasonNationals ParkGeneral Merchandise</v>
      </c>
    </row>
    <row r="539" spans="1:25" x14ac:dyDescent="0.25">
      <c r="A539" s="3">
        <v>339069</v>
      </c>
      <c r="B539" t="s">
        <v>178</v>
      </c>
      <c r="C539" t="s">
        <v>41</v>
      </c>
      <c r="D539" t="s">
        <v>14</v>
      </c>
      <c r="E539" t="s">
        <v>1</v>
      </c>
      <c r="F539" s="5">
        <v>41017</v>
      </c>
      <c r="G539">
        <v>4</v>
      </c>
      <c r="H539">
        <v>7</v>
      </c>
      <c r="I539" s="1">
        <v>840.07</v>
      </c>
      <c r="J539" s="1">
        <v>206.41</v>
      </c>
      <c r="K539">
        <v>24.570571499993999</v>
      </c>
      <c r="L539" s="4">
        <f>VLOOKUP(N539,rates,VLOOKUP(CONCATENATE('[1]Exposure Report'!$B$11,'[1]Exposure Report'!$B$13),rate_lookup_table,4,FALSE),FALSE)</f>
        <v>120.01433333333335</v>
      </c>
      <c r="M539" t="s">
        <v>0</v>
      </c>
      <c r="N539" t="str">
        <f>IF(VLOOKUP(B539,title_rename,2,FALSE)=0,B539,VLOOKUP(B539,title_rename,2,FALSE))</f>
        <v>04-18 Houston Astros @ Washington Nationals</v>
      </c>
      <c r="O539" s="3" t="str">
        <f>LEFT(IF(VLOOKUP(C539,brand_rename,2,FALSE)=0,C539,VLOOKUP(C539,brand_rename,2,FALSE)),LEN(IF(VLOOKUP(C539,brand_rename,2,FALSE)=0,C539,VLOOKUP(C539,brand_rename,2,FALSE)))-6)</f>
        <v>Nationals Park</v>
      </c>
      <c r="P539" t="str">
        <f>IF(VLOOKUP(D539,location_rename,2,FALSE)=0,D539,VLOOKUP(D539,location_rename,2,FALSE))</f>
        <v>Static Dugout Roof</v>
      </c>
      <c r="Q539">
        <f>IF($L539=0,0,G539)</f>
        <v>4</v>
      </c>
      <c r="R539">
        <f>IF($L539=0,0,H539)</f>
        <v>7</v>
      </c>
      <c r="S539" s="1">
        <f>R539*L539</f>
        <v>840.10033333333354</v>
      </c>
      <c r="T539" s="1">
        <f>S539*(K539/100)</f>
        <v>206.41745307335464</v>
      </c>
      <c r="U539" t="str">
        <f t="shared" si="16"/>
        <v>Nationals ParkStatic Dugout Roof</v>
      </c>
      <c r="V539" t="str">
        <f t="shared" si="17"/>
        <v>04-18 Houston Astros @ Washington NationalsNationals ParkStatic Dugout Roof</v>
      </c>
      <c r="W539" t="str">
        <f>CONCATENATE(M539,O539)</f>
        <v>Regular SeasonNationals Park</v>
      </c>
      <c r="X539" t="str">
        <f>CONCATENATE(M539,P539)</f>
        <v>Regular SeasonStatic Dugout Roof</v>
      </c>
      <c r="Y539" t="str">
        <f>CONCATENATE(M539,O539,P539)</f>
        <v>Regular SeasonNationals ParkStatic Dugout Roof</v>
      </c>
    </row>
    <row r="540" spans="1:25" x14ac:dyDescent="0.25">
      <c r="A540" s="3">
        <v>339069</v>
      </c>
      <c r="B540" t="s">
        <v>178</v>
      </c>
      <c r="C540" t="s">
        <v>41</v>
      </c>
      <c r="D540" t="s">
        <v>12</v>
      </c>
      <c r="E540" t="s">
        <v>1</v>
      </c>
      <c r="F540" s="5">
        <v>41017</v>
      </c>
      <c r="G540">
        <v>196</v>
      </c>
      <c r="H540">
        <v>1118</v>
      </c>
      <c r="I540" s="1">
        <v>134171.18</v>
      </c>
      <c r="J540" s="1">
        <v>32440.37</v>
      </c>
      <c r="K540">
        <v>24.1783444104762</v>
      </c>
      <c r="L540" s="4">
        <f>VLOOKUP(N540,rates,VLOOKUP(CONCATENATE('[1]Exposure Report'!$B$11,'[1]Exposure Report'!$B$13),rate_lookup_table,4,FALSE),FALSE)</f>
        <v>120.01433333333335</v>
      </c>
      <c r="M540" t="s">
        <v>0</v>
      </c>
      <c r="N540" t="str">
        <f>IF(VLOOKUP(B540,title_rename,2,FALSE)=0,B540,VLOOKUP(B540,title_rename,2,FALSE))</f>
        <v>04-18 Houston Astros @ Washington Nationals</v>
      </c>
      <c r="O540" s="3" t="str">
        <f>LEFT(IF(VLOOKUP(C540,brand_rename,2,FALSE)=0,C540,VLOOKUP(C540,brand_rename,2,FALSE)),LEN(IF(VLOOKUP(C540,brand_rename,2,FALSE)=0,C540,VLOOKUP(C540,brand_rename,2,FALSE)))-6)</f>
        <v>Nationals Park</v>
      </c>
      <c r="P540" t="str">
        <f>IF(VLOOKUP(D540,location_rename,2,FALSE)=0,D540,VLOOKUP(D540,location_rename,2,FALSE))</f>
        <v>Static Field Level Home Plate</v>
      </c>
      <c r="Q540">
        <f>IF($L540=0,0,G540)</f>
        <v>196</v>
      </c>
      <c r="R540">
        <f>IF($L540=0,0,H540)</f>
        <v>1118</v>
      </c>
      <c r="S540" s="1">
        <f>R540*L540</f>
        <v>134176.02466666669</v>
      </c>
      <c r="T540" s="1">
        <f>S540*(K540/100)</f>
        <v>32441.541360192172</v>
      </c>
      <c r="U540" t="str">
        <f t="shared" si="16"/>
        <v>Nationals ParkStatic Field Level Home Plate</v>
      </c>
      <c r="V540" t="str">
        <f t="shared" si="17"/>
        <v>04-18 Houston Astros @ Washington NationalsNationals ParkStatic Field Level Home Plate</v>
      </c>
      <c r="W540" t="str">
        <f>CONCATENATE(M540,O540)</f>
        <v>Regular SeasonNationals Park</v>
      </c>
      <c r="X540" t="str">
        <f>CONCATENATE(M540,P540)</f>
        <v>Regular SeasonStatic Field Level Home Plate</v>
      </c>
      <c r="Y540" t="str">
        <f>CONCATENATE(M540,O540,P540)</f>
        <v>Regular SeasonNationals ParkStatic Field Level Home Plate</v>
      </c>
    </row>
    <row r="541" spans="1:25" x14ac:dyDescent="0.25">
      <c r="A541" s="3">
        <v>339069</v>
      </c>
      <c r="B541" t="s">
        <v>178</v>
      </c>
      <c r="C541" t="s">
        <v>41</v>
      </c>
      <c r="D541" t="s">
        <v>9</v>
      </c>
      <c r="E541" t="s">
        <v>1</v>
      </c>
      <c r="F541" s="5">
        <v>41017</v>
      </c>
      <c r="G541">
        <v>11</v>
      </c>
      <c r="H541">
        <v>40</v>
      </c>
      <c r="I541" s="1">
        <v>4800.3999999999996</v>
      </c>
      <c r="J541" s="1">
        <v>735.16</v>
      </c>
      <c r="K541">
        <v>15.3145571202399</v>
      </c>
      <c r="L541" s="4">
        <f>VLOOKUP(N541,rates,VLOOKUP(CONCATENATE('[1]Exposure Report'!$B$11,'[1]Exposure Report'!$B$13),rate_lookup_table,4,FALSE),FALSE)</f>
        <v>120.01433333333335</v>
      </c>
      <c r="M541" t="s">
        <v>0</v>
      </c>
      <c r="N541" t="str">
        <f>IF(VLOOKUP(B541,title_rename,2,FALSE)=0,B541,VLOOKUP(B541,title_rename,2,FALSE))</f>
        <v>04-18 Houston Astros @ Washington Nationals</v>
      </c>
      <c r="O541" s="3" t="str">
        <f>LEFT(IF(VLOOKUP(C541,brand_rename,2,FALSE)=0,C541,VLOOKUP(C541,brand_rename,2,FALSE)),LEN(IF(VLOOKUP(C541,brand_rename,2,FALSE)=0,C541,VLOOKUP(C541,brand_rename,2,FALSE)))-6)</f>
        <v>Nationals Park</v>
      </c>
      <c r="P541" t="str">
        <f>IF(VLOOKUP(D541,location_rename,2,FALSE)=0,D541,VLOOKUP(D541,location_rename,2,FALSE))</f>
        <v>Static Upper Billboard</v>
      </c>
      <c r="Q541">
        <f>IF($L541=0,0,G541)</f>
        <v>11</v>
      </c>
      <c r="R541">
        <f>IF($L541=0,0,H541)</f>
        <v>40</v>
      </c>
      <c r="S541" s="1">
        <f>R541*L541</f>
        <v>4800.5733333333337</v>
      </c>
      <c r="T541" s="1">
        <f>S541*(K541/100)</f>
        <v>735.18654523233795</v>
      </c>
      <c r="U541" t="str">
        <f t="shared" si="16"/>
        <v>Nationals ParkStatic Upper Billboard</v>
      </c>
      <c r="V541" t="str">
        <f t="shared" si="17"/>
        <v>04-18 Houston Astros @ Washington NationalsNationals ParkStatic Upper Billboard</v>
      </c>
      <c r="W541" t="str">
        <f>CONCATENATE(M541,O541)</f>
        <v>Regular SeasonNationals Park</v>
      </c>
      <c r="X541" t="str">
        <f>CONCATENATE(M541,P541)</f>
        <v>Regular SeasonStatic Upper Billboard</v>
      </c>
      <c r="Y541" t="str">
        <f>CONCATENATE(M541,O541,P541)</f>
        <v>Regular SeasonNationals ParkStatic Upper Billboard</v>
      </c>
    </row>
    <row r="542" spans="1:25" x14ac:dyDescent="0.25">
      <c r="A542" s="3">
        <v>339069</v>
      </c>
      <c r="B542" t="s">
        <v>178</v>
      </c>
      <c r="C542" t="s">
        <v>40</v>
      </c>
      <c r="D542" t="s">
        <v>11</v>
      </c>
      <c r="E542" t="s">
        <v>1</v>
      </c>
      <c r="F542" s="5">
        <v>41017</v>
      </c>
      <c r="G542">
        <v>2</v>
      </c>
      <c r="H542">
        <v>4</v>
      </c>
      <c r="I542" s="1">
        <v>480.04</v>
      </c>
      <c r="J542" s="1">
        <v>98.5</v>
      </c>
      <c r="K542">
        <v>20.5191234063828</v>
      </c>
      <c r="L542" s="4">
        <f>VLOOKUP(N542,rates,VLOOKUP(CONCATENATE('[1]Exposure Report'!$B$11,'[1]Exposure Report'!$B$13),rate_lookup_table,4,FALSE),FALSE)</f>
        <v>120.01433333333335</v>
      </c>
      <c r="M542" t="s">
        <v>0</v>
      </c>
      <c r="N542" t="str">
        <f>IF(VLOOKUP(B542,title_rename,2,FALSE)=0,B542,VLOOKUP(B542,title_rename,2,FALSE))</f>
        <v>04-18 Houston Astros @ Washington Nationals</v>
      </c>
      <c r="O542" s="3" t="str">
        <f>LEFT(IF(VLOOKUP(C542,brand_rename,2,FALSE)=0,C542,VLOOKUP(C542,brand_rename,2,FALSE)),LEN(IF(VLOOKUP(C542,brand_rename,2,FALSE)=0,C542,VLOOKUP(C542,brand_rename,2,FALSE)))-6)</f>
        <v>Nationals Youth Baseball Academy</v>
      </c>
      <c r="P542" t="str">
        <f>IF(VLOOKUP(D542,location_rename,2,FALSE)=0,D542,VLOOKUP(D542,location_rename,2,FALSE))</f>
        <v>Static Outfield Wall</v>
      </c>
      <c r="Q542">
        <f>IF($L542=0,0,G542)</f>
        <v>2</v>
      </c>
      <c r="R542">
        <f>IF($L542=0,0,H542)</f>
        <v>4</v>
      </c>
      <c r="S542" s="1">
        <f>R542*L542</f>
        <v>480.05733333333342</v>
      </c>
      <c r="T542" s="1">
        <f>S542*(K542/100)</f>
        <v>98.503556648057113</v>
      </c>
      <c r="U542" t="str">
        <f t="shared" si="16"/>
        <v>Nationals Youth Baseball AcademyStatic Outfield Wall</v>
      </c>
      <c r="V542" t="str">
        <f t="shared" si="17"/>
        <v>04-18 Houston Astros @ Washington NationalsNationals Youth Baseball AcademyStatic Outfield Wall</v>
      </c>
      <c r="W542" t="str">
        <f>CONCATENATE(M542,O542)</f>
        <v>Regular SeasonNationals Youth Baseball Academy</v>
      </c>
      <c r="X542" t="str">
        <f>CONCATENATE(M542,P542)</f>
        <v>Regular SeasonStatic Outfield Wall</v>
      </c>
      <c r="Y542" t="str">
        <f>CONCATENATE(M542,O542,P542)</f>
        <v>Regular SeasonNationals Youth Baseball AcademyStatic Outfield Wall</v>
      </c>
    </row>
    <row r="543" spans="1:25" x14ac:dyDescent="0.25">
      <c r="A543" s="3">
        <v>339069</v>
      </c>
      <c r="B543" t="s">
        <v>178</v>
      </c>
      <c r="C543" t="s">
        <v>39</v>
      </c>
      <c r="D543" t="s">
        <v>13</v>
      </c>
      <c r="E543" t="s">
        <v>1</v>
      </c>
      <c r="F543" s="5">
        <v>41017</v>
      </c>
      <c r="G543">
        <v>27</v>
      </c>
      <c r="H543">
        <v>118</v>
      </c>
      <c r="I543" s="1">
        <v>14161.18</v>
      </c>
      <c r="J543" s="1">
        <v>2907.53</v>
      </c>
      <c r="K543">
        <v>20.531692980387199</v>
      </c>
      <c r="L543" s="4">
        <f>VLOOKUP(N543,rates,VLOOKUP(CONCATENATE('[1]Exposure Report'!$B$11,'[1]Exposure Report'!$B$13),rate_lookup_table,4,FALSE),FALSE)</f>
        <v>120.01433333333335</v>
      </c>
      <c r="M543" t="s">
        <v>0</v>
      </c>
      <c r="N543" t="str">
        <f>IF(VLOOKUP(B543,title_rename,2,FALSE)=0,B543,VLOOKUP(B543,title_rename,2,FALSE))</f>
        <v>04-18 Houston Astros @ Washington Nationals</v>
      </c>
      <c r="O543" s="3" t="str">
        <f>LEFT(IF(VLOOKUP(C543,brand_rename,2,FALSE)=0,C543,VLOOKUP(C543,brand_rename,2,FALSE)),LEN(IF(VLOOKUP(C543,brand_rename,2,FALSE)=0,C543,VLOOKUP(C543,brand_rename,2,FALSE)))-6)</f>
        <v>New Era</v>
      </c>
      <c r="P543" t="str">
        <f>IF(VLOOKUP(D543,location_rename,2,FALSE)=0,D543,VLOOKUP(D543,location_rename,2,FALSE))</f>
        <v>Static Dugout Wall</v>
      </c>
      <c r="Q543">
        <f>IF($L543=0,0,G543)</f>
        <v>27</v>
      </c>
      <c r="R543">
        <f>IF($L543=0,0,H543)</f>
        <v>118</v>
      </c>
      <c r="S543" s="1">
        <f>R543*L543</f>
        <v>14161.691333333336</v>
      </c>
      <c r="T543" s="1">
        <f>S543*(K543/100)</f>
        <v>2907.6349853901029</v>
      </c>
      <c r="U543" t="str">
        <f t="shared" si="16"/>
        <v>New EraStatic Dugout Wall</v>
      </c>
      <c r="V543" t="str">
        <f t="shared" si="17"/>
        <v>04-18 Houston Astros @ Washington NationalsNew EraStatic Dugout Wall</v>
      </c>
      <c r="W543" t="str">
        <f>CONCATENATE(M543,O543)</f>
        <v>Regular SeasonNew Era</v>
      </c>
      <c r="X543" t="str">
        <f>CONCATENATE(M543,P543)</f>
        <v>Regular SeasonStatic Dugout Wall</v>
      </c>
      <c r="Y543" t="str">
        <f>CONCATENATE(M543,O543,P543)</f>
        <v>Regular SeasonNew EraStatic Dugout Wall</v>
      </c>
    </row>
    <row r="544" spans="1:25" x14ac:dyDescent="0.25">
      <c r="A544" s="3">
        <v>339069</v>
      </c>
      <c r="B544" t="s">
        <v>178</v>
      </c>
      <c r="C544" t="s">
        <v>37</v>
      </c>
      <c r="D544" t="s">
        <v>19</v>
      </c>
      <c r="E544" t="s">
        <v>1</v>
      </c>
      <c r="F544" s="5">
        <v>41017</v>
      </c>
      <c r="G544">
        <v>2</v>
      </c>
      <c r="H544">
        <v>5</v>
      </c>
      <c r="I544" s="1">
        <v>600.04999999999995</v>
      </c>
      <c r="J544" s="1">
        <v>142.96</v>
      </c>
      <c r="K544">
        <v>23.824681276560199</v>
      </c>
      <c r="L544" s="4">
        <f>VLOOKUP(N544,rates,VLOOKUP(CONCATENATE('[1]Exposure Report'!$B$11,'[1]Exposure Report'!$B$13),rate_lookup_table,4,FALSE),FALSE)</f>
        <v>120.01433333333335</v>
      </c>
      <c r="M544" t="s">
        <v>0</v>
      </c>
      <c r="N544" t="str">
        <f>IF(VLOOKUP(B544,title_rename,2,FALSE)=0,B544,VLOOKUP(B544,title_rename,2,FALSE))</f>
        <v>04-18 Houston Astros @ Washington Nationals</v>
      </c>
      <c r="O544" s="3" t="str">
        <f>LEFT(IF(VLOOKUP(C544,brand_rename,2,FALSE)=0,C544,VLOOKUP(C544,brand_rename,2,FALSE)),LEN(IF(VLOOKUP(C544,brand_rename,2,FALSE)=0,C544,VLOOKUP(C544,brand_rename,2,FALSE)))-6)</f>
        <v>Papa John's</v>
      </c>
      <c r="P544" t="str">
        <f>IF(VLOOKUP(D544,location_rename,2,FALSE)=0,D544,VLOOKUP(D544,location_rename,2,FALSE))</f>
        <v>LED Outfield Wall</v>
      </c>
      <c r="Q544">
        <f>IF($L544=0,0,G544)</f>
        <v>2</v>
      </c>
      <c r="R544">
        <f>IF($L544=0,0,H544)</f>
        <v>5</v>
      </c>
      <c r="S544" s="1">
        <f>R544*L544</f>
        <v>600.07166666666672</v>
      </c>
      <c r="T544" s="1">
        <f>S544*(K544/100)</f>
        <v>142.96516201427607</v>
      </c>
      <c r="U544" t="str">
        <f t="shared" si="16"/>
        <v>Papa John'sLED Outfield Wall</v>
      </c>
      <c r="V544" t="str">
        <f t="shared" si="17"/>
        <v>04-18 Houston Astros @ Washington NationalsPapa John'sLED Outfield Wall</v>
      </c>
      <c r="W544" t="str">
        <f>CONCATENATE(M544,O544)</f>
        <v>Regular SeasonPapa John's</v>
      </c>
      <c r="X544" t="str">
        <f>CONCATENATE(M544,P544)</f>
        <v>Regular SeasonLED Outfield Wall</v>
      </c>
      <c r="Y544" t="str">
        <f>CONCATENATE(M544,O544,P544)</f>
        <v>Regular SeasonPapa John'sLED Outfield Wall</v>
      </c>
    </row>
    <row r="545" spans="1:25" x14ac:dyDescent="0.25">
      <c r="A545" s="3">
        <v>339069</v>
      </c>
      <c r="B545" t="s">
        <v>178</v>
      </c>
      <c r="C545" t="s">
        <v>37</v>
      </c>
      <c r="D545" t="s">
        <v>2</v>
      </c>
      <c r="E545" t="s">
        <v>1</v>
      </c>
      <c r="F545" s="5">
        <v>41017</v>
      </c>
      <c r="G545">
        <v>16</v>
      </c>
      <c r="H545">
        <v>88</v>
      </c>
      <c r="I545" s="1">
        <v>10560.88</v>
      </c>
      <c r="J545" s="1">
        <v>2459.3000000000002</v>
      </c>
      <c r="K545">
        <v>23.286885183810401</v>
      </c>
      <c r="L545" s="4">
        <f>VLOOKUP(N545,rates,VLOOKUP(CONCATENATE('[1]Exposure Report'!$B$11,'[1]Exposure Report'!$B$13),rate_lookup_table,4,FALSE),FALSE)</f>
        <v>120.01433333333335</v>
      </c>
      <c r="M545" t="s">
        <v>0</v>
      </c>
      <c r="N545" t="str">
        <f>IF(VLOOKUP(B545,title_rename,2,FALSE)=0,B545,VLOOKUP(B545,title_rename,2,FALSE))</f>
        <v>04-18 Houston Astros @ Washington Nationals</v>
      </c>
      <c r="O545" s="3" t="str">
        <f>LEFT(IF(VLOOKUP(C545,brand_rename,2,FALSE)=0,C545,VLOOKUP(C545,brand_rename,2,FALSE)),LEN(IF(VLOOKUP(C545,brand_rename,2,FALSE)=0,C545,VLOOKUP(C545,brand_rename,2,FALSE)))-6)</f>
        <v>Papa John's</v>
      </c>
      <c r="P545" t="str">
        <f>IF(VLOOKUP(D545,location_rename,2,FALSE)=0,D545,VLOOKUP(D545,location_rename,2,FALSE))</f>
        <v>Rotational Field Level Home Plate</v>
      </c>
      <c r="Q545">
        <f>IF($L545=0,0,G545)</f>
        <v>16</v>
      </c>
      <c r="R545">
        <f>IF($L545=0,0,H545)</f>
        <v>88</v>
      </c>
      <c r="S545" s="1">
        <f>R545*L545</f>
        <v>10561.261333333336</v>
      </c>
      <c r="T545" s="1">
        <f>S545*(K545/100)</f>
        <v>2459.3888006554976</v>
      </c>
      <c r="U545" t="str">
        <f t="shared" si="16"/>
        <v>Papa John'sRotational Field Level Home Plate</v>
      </c>
      <c r="V545" t="str">
        <f t="shared" si="17"/>
        <v>04-18 Houston Astros @ Washington NationalsPapa John'sRotational Field Level Home Plate</v>
      </c>
      <c r="W545" t="str">
        <f>CONCATENATE(M545,O545)</f>
        <v>Regular SeasonPapa John's</v>
      </c>
      <c r="X545" t="str">
        <f>CONCATENATE(M545,P545)</f>
        <v>Regular SeasonRotational Field Level Home Plate</v>
      </c>
      <c r="Y545" t="str">
        <f>CONCATENATE(M545,O545,P545)</f>
        <v>Regular SeasonPapa John'sRotational Field Level Home Plate</v>
      </c>
    </row>
    <row r="546" spans="1:25" x14ac:dyDescent="0.25">
      <c r="A546" s="3">
        <v>339069</v>
      </c>
      <c r="B546" t="s">
        <v>178</v>
      </c>
      <c r="C546" t="s">
        <v>36</v>
      </c>
      <c r="D546" t="s">
        <v>19</v>
      </c>
      <c r="E546" t="s">
        <v>1</v>
      </c>
      <c r="F546" s="5">
        <v>41017</v>
      </c>
      <c r="G546">
        <v>2</v>
      </c>
      <c r="H546">
        <v>6</v>
      </c>
      <c r="I546" s="1">
        <v>720.06</v>
      </c>
      <c r="J546" s="1">
        <v>225.91</v>
      </c>
      <c r="K546">
        <v>31.373774407688199</v>
      </c>
      <c r="L546" s="4">
        <f>VLOOKUP(N546,rates,VLOOKUP(CONCATENATE('[1]Exposure Report'!$B$11,'[1]Exposure Report'!$B$13),rate_lookup_table,4,FALSE),FALSE)</f>
        <v>120.01433333333335</v>
      </c>
      <c r="M546" t="s">
        <v>0</v>
      </c>
      <c r="N546" t="str">
        <f>IF(VLOOKUP(B546,title_rename,2,FALSE)=0,B546,VLOOKUP(B546,title_rename,2,FALSE))</f>
        <v>04-18 Houston Astros @ Washington Nationals</v>
      </c>
      <c r="O546" s="3" t="str">
        <f>LEFT(IF(VLOOKUP(C546,brand_rename,2,FALSE)=0,C546,VLOOKUP(C546,brand_rename,2,FALSE)),LEN(IF(VLOOKUP(C546,brand_rename,2,FALSE)=0,C546,VLOOKUP(C546,brand_rename,2,FALSE)))-6)</f>
        <v>PNC Bank</v>
      </c>
      <c r="P546" t="str">
        <f>IF(VLOOKUP(D546,location_rename,2,FALSE)=0,D546,VLOOKUP(D546,location_rename,2,FALSE))</f>
        <v>LED Outfield Wall</v>
      </c>
      <c r="Q546">
        <f>IF($L546=0,0,G546)</f>
        <v>2</v>
      </c>
      <c r="R546">
        <f>IF($L546=0,0,H546)</f>
        <v>6</v>
      </c>
      <c r="S546" s="1">
        <f>R546*L546</f>
        <v>720.08600000000013</v>
      </c>
      <c r="T546" s="1">
        <f>S546*(K546/100)</f>
        <v>225.91815718134569</v>
      </c>
      <c r="U546" t="str">
        <f t="shared" si="16"/>
        <v>PNC BankLED Outfield Wall</v>
      </c>
      <c r="V546" t="str">
        <f t="shared" si="17"/>
        <v>04-18 Houston Astros @ Washington NationalsPNC BankLED Outfield Wall</v>
      </c>
      <c r="W546" t="str">
        <f>CONCATENATE(M546,O546)</f>
        <v>Regular SeasonPNC Bank</v>
      </c>
      <c r="X546" t="str">
        <f>CONCATENATE(M546,P546)</f>
        <v>Regular SeasonLED Outfield Wall</v>
      </c>
      <c r="Y546" t="str">
        <f>CONCATENATE(M546,O546,P546)</f>
        <v>Regular SeasonPNC BankLED Outfield Wall</v>
      </c>
    </row>
    <row r="547" spans="1:25" x14ac:dyDescent="0.25">
      <c r="A547" s="3">
        <v>339069</v>
      </c>
      <c r="B547" t="s">
        <v>178</v>
      </c>
      <c r="C547" t="s">
        <v>36</v>
      </c>
      <c r="D547" t="s">
        <v>17</v>
      </c>
      <c r="E547" t="s">
        <v>1</v>
      </c>
      <c r="F547" s="5">
        <v>41017</v>
      </c>
      <c r="G547">
        <v>1</v>
      </c>
      <c r="H547">
        <v>1</v>
      </c>
      <c r="I547" s="1">
        <v>120.01</v>
      </c>
      <c r="J547" s="1">
        <v>31.75</v>
      </c>
      <c r="K547">
        <v>26.456128655945299</v>
      </c>
      <c r="L547" s="4">
        <f>VLOOKUP(N547,rates,VLOOKUP(CONCATENATE('[1]Exposure Report'!$B$11,'[1]Exposure Report'!$B$13),rate_lookup_table,4,FALSE),FALSE)</f>
        <v>120.01433333333335</v>
      </c>
      <c r="M547" t="s">
        <v>0</v>
      </c>
      <c r="N547" t="str">
        <f>IF(VLOOKUP(B547,title_rename,2,FALSE)=0,B547,VLOOKUP(B547,title_rename,2,FALSE))</f>
        <v>04-18 Houston Astros @ Washington Nationals</v>
      </c>
      <c r="O547" s="3" t="str">
        <f>LEFT(IF(VLOOKUP(C547,brand_rename,2,FALSE)=0,C547,VLOOKUP(C547,brand_rename,2,FALSE)),LEN(IF(VLOOKUP(C547,brand_rename,2,FALSE)=0,C547,VLOOKUP(C547,brand_rename,2,FALSE)))-6)</f>
        <v>PNC Bank</v>
      </c>
      <c r="P547" t="str">
        <f>IF(VLOOKUP(D547,location_rename,2,FALSE)=0,D547,VLOOKUP(D547,location_rename,2,FALSE))</f>
        <v>LED Upper Tiered</v>
      </c>
      <c r="Q547">
        <f>IF($L547=0,0,G547)</f>
        <v>1</v>
      </c>
      <c r="R547">
        <f>IF($L547=0,0,H547)</f>
        <v>1</v>
      </c>
      <c r="S547" s="1">
        <f>R547*L547</f>
        <v>120.01433333333335</v>
      </c>
      <c r="T547" s="1">
        <f>S547*(K547/100)</f>
        <v>31.751146432241718</v>
      </c>
      <c r="U547" t="str">
        <f t="shared" si="16"/>
        <v>PNC BankLED Upper Tiered</v>
      </c>
      <c r="V547" t="str">
        <f t="shared" si="17"/>
        <v>04-18 Houston Astros @ Washington NationalsPNC BankLED Upper Tiered</v>
      </c>
      <c r="W547" t="str">
        <f>CONCATENATE(M547,O547)</f>
        <v>Regular SeasonPNC Bank</v>
      </c>
      <c r="X547" t="str">
        <f>CONCATENATE(M547,P547)</f>
        <v>Regular SeasonLED Upper Tiered</v>
      </c>
      <c r="Y547" t="str">
        <f>CONCATENATE(M547,O547,P547)</f>
        <v>Regular SeasonPNC BankLED Upper Tiered</v>
      </c>
    </row>
    <row r="548" spans="1:25" x14ac:dyDescent="0.25">
      <c r="A548" s="3">
        <v>339069</v>
      </c>
      <c r="B548" t="s">
        <v>178</v>
      </c>
      <c r="C548" t="s">
        <v>36</v>
      </c>
      <c r="D548" t="s">
        <v>2</v>
      </c>
      <c r="E548" t="s">
        <v>1</v>
      </c>
      <c r="F548" s="5">
        <v>41017</v>
      </c>
      <c r="G548">
        <v>14</v>
      </c>
      <c r="H548">
        <v>77</v>
      </c>
      <c r="I548" s="1">
        <v>9240.77</v>
      </c>
      <c r="J548" s="1">
        <v>2369.5100000000002</v>
      </c>
      <c r="K548">
        <v>25.641910793148099</v>
      </c>
      <c r="L548" s="4">
        <f>VLOOKUP(N548,rates,VLOOKUP(CONCATENATE('[1]Exposure Report'!$B$11,'[1]Exposure Report'!$B$13),rate_lookup_table,4,FALSE),FALSE)</f>
        <v>120.01433333333335</v>
      </c>
      <c r="M548" t="s">
        <v>0</v>
      </c>
      <c r="N548" t="str">
        <f>IF(VLOOKUP(B548,title_rename,2,FALSE)=0,B548,VLOOKUP(B548,title_rename,2,FALSE))</f>
        <v>04-18 Houston Astros @ Washington Nationals</v>
      </c>
      <c r="O548" s="3" t="str">
        <f>LEFT(IF(VLOOKUP(C548,brand_rename,2,FALSE)=0,C548,VLOOKUP(C548,brand_rename,2,FALSE)),LEN(IF(VLOOKUP(C548,brand_rename,2,FALSE)=0,C548,VLOOKUP(C548,brand_rename,2,FALSE)))-6)</f>
        <v>PNC Bank</v>
      </c>
      <c r="P548" t="str">
        <f>IF(VLOOKUP(D548,location_rename,2,FALSE)=0,D548,VLOOKUP(D548,location_rename,2,FALSE))</f>
        <v>Rotational Field Level Home Plate</v>
      </c>
      <c r="Q548">
        <f>IF($L548=0,0,G548)</f>
        <v>14</v>
      </c>
      <c r="R548">
        <f>IF($L548=0,0,H548)</f>
        <v>77</v>
      </c>
      <c r="S548" s="1">
        <f>R548*L548</f>
        <v>9241.1036666666678</v>
      </c>
      <c r="T548" s="1">
        <f>S548*(K548/100)</f>
        <v>2369.5955585090051</v>
      </c>
      <c r="U548" t="str">
        <f t="shared" si="16"/>
        <v>PNC BankRotational Field Level Home Plate</v>
      </c>
      <c r="V548" t="str">
        <f t="shared" si="17"/>
        <v>04-18 Houston Astros @ Washington NationalsPNC BankRotational Field Level Home Plate</v>
      </c>
      <c r="W548" t="str">
        <f>CONCATENATE(M548,O548)</f>
        <v>Regular SeasonPNC Bank</v>
      </c>
      <c r="X548" t="str">
        <f>CONCATENATE(M548,P548)</f>
        <v>Regular SeasonRotational Field Level Home Plate</v>
      </c>
      <c r="Y548" t="str">
        <f>CONCATENATE(M548,O548,P548)</f>
        <v>Regular SeasonPNC BankRotational Field Level Home Plate</v>
      </c>
    </row>
    <row r="549" spans="1:25" x14ac:dyDescent="0.25">
      <c r="A549" s="3">
        <v>339069</v>
      </c>
      <c r="B549" t="s">
        <v>178</v>
      </c>
      <c r="C549" t="s">
        <v>36</v>
      </c>
      <c r="D549" t="s">
        <v>9</v>
      </c>
      <c r="E549" t="s">
        <v>1</v>
      </c>
      <c r="F549" s="5">
        <v>41017</v>
      </c>
      <c r="G549">
        <v>7</v>
      </c>
      <c r="H549">
        <v>20</v>
      </c>
      <c r="I549" s="1">
        <v>2400.1999999999998</v>
      </c>
      <c r="J549" s="1">
        <v>332.61</v>
      </c>
      <c r="K549">
        <v>13.857595200399899</v>
      </c>
      <c r="L549" s="4">
        <f>VLOOKUP(N549,rates,VLOOKUP(CONCATENATE('[1]Exposure Report'!$B$11,'[1]Exposure Report'!$B$13),rate_lookup_table,4,FALSE),FALSE)</f>
        <v>120.01433333333335</v>
      </c>
      <c r="M549" t="s">
        <v>0</v>
      </c>
      <c r="N549" t="str">
        <f>IF(VLOOKUP(B549,title_rename,2,FALSE)=0,B549,VLOOKUP(B549,title_rename,2,FALSE))</f>
        <v>04-18 Houston Astros @ Washington Nationals</v>
      </c>
      <c r="O549" s="3" t="str">
        <f>LEFT(IF(VLOOKUP(C549,brand_rename,2,FALSE)=0,C549,VLOOKUP(C549,brand_rename,2,FALSE)),LEN(IF(VLOOKUP(C549,brand_rename,2,FALSE)=0,C549,VLOOKUP(C549,brand_rename,2,FALSE)))-6)</f>
        <v>PNC Bank</v>
      </c>
      <c r="P549" t="str">
        <f>IF(VLOOKUP(D549,location_rename,2,FALSE)=0,D549,VLOOKUP(D549,location_rename,2,FALSE))</f>
        <v>Static Upper Billboard</v>
      </c>
      <c r="Q549">
        <f>IF($L549=0,0,G549)</f>
        <v>7</v>
      </c>
      <c r="R549">
        <f>IF($L549=0,0,H549)</f>
        <v>20</v>
      </c>
      <c r="S549" s="1">
        <f>R549*L549</f>
        <v>2400.2866666666669</v>
      </c>
      <c r="T549" s="1">
        <f>S549*(K549/100)</f>
        <v>332.62200991583876</v>
      </c>
      <c r="U549" t="str">
        <f t="shared" si="16"/>
        <v>PNC BankStatic Upper Billboard</v>
      </c>
      <c r="V549" t="str">
        <f t="shared" si="17"/>
        <v>04-18 Houston Astros @ Washington NationalsPNC BankStatic Upper Billboard</v>
      </c>
      <c r="W549" t="str">
        <f>CONCATENATE(M549,O549)</f>
        <v>Regular SeasonPNC Bank</v>
      </c>
      <c r="X549" t="str">
        <f>CONCATENATE(M549,P549)</f>
        <v>Regular SeasonStatic Upper Billboard</v>
      </c>
      <c r="Y549" t="str">
        <f>CONCATENATE(M549,O549,P549)</f>
        <v>Regular SeasonPNC BankStatic Upper Billboard</v>
      </c>
    </row>
    <row r="550" spans="1:25" x14ac:dyDescent="0.25">
      <c r="A550" s="3">
        <v>339069</v>
      </c>
      <c r="B550" t="s">
        <v>178</v>
      </c>
      <c r="C550" t="s">
        <v>36</v>
      </c>
      <c r="D550" t="s">
        <v>71</v>
      </c>
      <c r="E550" t="s">
        <v>1</v>
      </c>
      <c r="F550" s="5">
        <v>41017</v>
      </c>
      <c r="G550">
        <v>1</v>
      </c>
      <c r="H550">
        <v>3</v>
      </c>
      <c r="I550" s="1">
        <v>360.03</v>
      </c>
      <c r="J550" s="1">
        <v>75.319999999999993</v>
      </c>
      <c r="K550">
        <v>20.9204788489848</v>
      </c>
      <c r="L550" s="4">
        <f>VLOOKUP(N550,rates,VLOOKUP(CONCATENATE('[1]Exposure Report'!$B$11,'[1]Exposure Report'!$B$13),rate_lookup_table,4,FALSE),FALSE)</f>
        <v>120.01433333333335</v>
      </c>
      <c r="M550" t="s">
        <v>0</v>
      </c>
      <c r="N550" t="str">
        <f>IF(VLOOKUP(B550,title_rename,2,FALSE)=0,B550,VLOOKUP(B550,title_rename,2,FALSE))</f>
        <v>04-18 Houston Astros @ Washington Nationals</v>
      </c>
      <c r="O550" s="3" t="str">
        <f>LEFT(IF(VLOOKUP(C550,brand_rename,2,FALSE)=0,C550,VLOOKUP(C550,brand_rename,2,FALSE)),LEN(IF(VLOOKUP(C550,brand_rename,2,FALSE)=0,C550,VLOOKUP(C550,brand_rename,2,FALSE)))-6)</f>
        <v>PNC Bank</v>
      </c>
      <c r="P550" t="str">
        <f>IF(VLOOKUP(D550,location_rename,2,FALSE)=0,D550,VLOOKUP(D550,location_rename,2,FALSE))</f>
        <v>Static Upper Tiered</v>
      </c>
      <c r="Q550">
        <f>IF($L550=0,0,G550)</f>
        <v>1</v>
      </c>
      <c r="R550">
        <f>IF($L550=0,0,H550)</f>
        <v>3</v>
      </c>
      <c r="S550" s="1">
        <f>R550*L550</f>
        <v>360.04300000000006</v>
      </c>
      <c r="T550" s="1">
        <f>S550*(K550/100)</f>
        <v>75.32271966225035</v>
      </c>
      <c r="U550" t="str">
        <f t="shared" si="16"/>
        <v>PNC BankStatic Upper Tiered</v>
      </c>
      <c r="V550" t="str">
        <f t="shared" si="17"/>
        <v>04-18 Houston Astros @ Washington NationalsPNC BankStatic Upper Tiered</v>
      </c>
      <c r="W550" t="str">
        <f>CONCATENATE(M550,O550)</f>
        <v>Regular SeasonPNC Bank</v>
      </c>
      <c r="X550" t="str">
        <f>CONCATENATE(M550,P550)</f>
        <v>Regular SeasonStatic Upper Tiered</v>
      </c>
      <c r="Y550" t="str">
        <f>CONCATENATE(M550,O550,P550)</f>
        <v>Regular SeasonPNC BankStatic Upper Tiered</v>
      </c>
    </row>
    <row r="551" spans="1:25" x14ac:dyDescent="0.25">
      <c r="A551" s="3">
        <v>339069</v>
      </c>
      <c r="B551" t="s">
        <v>178</v>
      </c>
      <c r="C551" t="s">
        <v>33</v>
      </c>
      <c r="D551" t="s">
        <v>19</v>
      </c>
      <c r="E551" t="s">
        <v>1</v>
      </c>
      <c r="F551" s="5">
        <v>41017</v>
      </c>
      <c r="G551">
        <v>1</v>
      </c>
      <c r="H551">
        <v>1</v>
      </c>
      <c r="I551" s="1">
        <v>120.01</v>
      </c>
      <c r="J551" s="1">
        <v>21.28</v>
      </c>
      <c r="K551">
        <v>17.7318556786934</v>
      </c>
      <c r="L551" s="4">
        <f>VLOOKUP(N551,rates,VLOOKUP(CONCATENATE('[1]Exposure Report'!$B$11,'[1]Exposure Report'!$B$13),rate_lookup_table,4,FALSE),FALSE)</f>
        <v>120.01433333333335</v>
      </c>
      <c r="M551" t="s">
        <v>0</v>
      </c>
      <c r="N551" t="str">
        <f>IF(VLOOKUP(B551,title_rename,2,FALSE)=0,B551,VLOOKUP(B551,title_rename,2,FALSE))</f>
        <v>04-18 Houston Astros @ Washington Nationals</v>
      </c>
      <c r="O551" s="3" t="str">
        <f>LEFT(IF(VLOOKUP(C551,brand_rename,2,FALSE)=0,C551,VLOOKUP(C551,brand_rename,2,FALSE)),LEN(IF(VLOOKUP(C551,brand_rename,2,FALSE)=0,C551,VLOOKUP(C551,brand_rename,2,FALSE)))-6)</f>
        <v>Radio - 106.7 The Fan</v>
      </c>
      <c r="P551" t="str">
        <f>IF(VLOOKUP(D551,location_rename,2,FALSE)=0,D551,VLOOKUP(D551,location_rename,2,FALSE))</f>
        <v>LED Outfield Wall</v>
      </c>
      <c r="Q551">
        <f>IF($L551=0,0,G551)</f>
        <v>1</v>
      </c>
      <c r="R551">
        <f>IF($L551=0,0,H551)</f>
        <v>1</v>
      </c>
      <c r="S551" s="1">
        <f>R551*L551</f>
        <v>120.01433333333335</v>
      </c>
      <c r="T551" s="1">
        <f>S551*(K551/100)</f>
        <v>21.280768380412699</v>
      </c>
      <c r="U551" t="str">
        <f t="shared" si="16"/>
        <v>Radio - 106.7 The FanLED Outfield Wall</v>
      </c>
      <c r="V551" t="str">
        <f t="shared" si="17"/>
        <v>04-18 Houston Astros @ Washington NationalsRadio - 106.7 The FanLED Outfield Wall</v>
      </c>
      <c r="W551" t="str">
        <f>CONCATENATE(M551,O551)</f>
        <v>Regular SeasonRadio - 106.7 The Fan</v>
      </c>
      <c r="X551" t="str">
        <f>CONCATENATE(M551,P551)</f>
        <v>Regular SeasonLED Outfield Wall</v>
      </c>
      <c r="Y551" t="str">
        <f>CONCATENATE(M551,O551,P551)</f>
        <v>Regular SeasonRadio - 106.7 The FanLED Outfield Wall</v>
      </c>
    </row>
    <row r="552" spans="1:25" x14ac:dyDescent="0.25">
      <c r="A552" s="3">
        <v>339069</v>
      </c>
      <c r="B552" t="s">
        <v>178</v>
      </c>
      <c r="C552" t="s">
        <v>33</v>
      </c>
      <c r="D552" t="s">
        <v>17</v>
      </c>
      <c r="E552" t="s">
        <v>1</v>
      </c>
      <c r="F552" s="5">
        <v>41017</v>
      </c>
      <c r="G552">
        <v>2</v>
      </c>
      <c r="H552">
        <v>7</v>
      </c>
      <c r="I552" s="1">
        <v>840.07</v>
      </c>
      <c r="J552" s="1">
        <v>251.6</v>
      </c>
      <c r="K552">
        <v>29.949885128620199</v>
      </c>
      <c r="L552" s="4">
        <f>VLOOKUP(N552,rates,VLOOKUP(CONCATENATE('[1]Exposure Report'!$B$11,'[1]Exposure Report'!$B$13),rate_lookup_table,4,FALSE),FALSE)</f>
        <v>120.01433333333335</v>
      </c>
      <c r="M552" t="s">
        <v>0</v>
      </c>
      <c r="N552" t="str">
        <f>IF(VLOOKUP(B552,title_rename,2,FALSE)=0,B552,VLOOKUP(B552,title_rename,2,FALSE))</f>
        <v>04-18 Houston Astros @ Washington Nationals</v>
      </c>
      <c r="O552" s="3" t="str">
        <f>LEFT(IF(VLOOKUP(C552,brand_rename,2,FALSE)=0,C552,VLOOKUP(C552,brand_rename,2,FALSE)),LEN(IF(VLOOKUP(C552,brand_rename,2,FALSE)=0,C552,VLOOKUP(C552,brand_rename,2,FALSE)))-6)</f>
        <v>Radio - 106.7 The Fan</v>
      </c>
      <c r="P552" t="str">
        <f>IF(VLOOKUP(D552,location_rename,2,FALSE)=0,D552,VLOOKUP(D552,location_rename,2,FALSE))</f>
        <v>LED Upper Tiered</v>
      </c>
      <c r="Q552">
        <f>IF($L552=0,0,G552)</f>
        <v>2</v>
      </c>
      <c r="R552">
        <f>IF($L552=0,0,H552)</f>
        <v>7</v>
      </c>
      <c r="S552" s="1">
        <f>R552*L552</f>
        <v>840.10033333333354</v>
      </c>
      <c r="T552" s="1">
        <f>S552*(K552/100)</f>
        <v>251.60908479848879</v>
      </c>
      <c r="U552" t="str">
        <f t="shared" si="16"/>
        <v>Radio - 106.7 The FanLED Upper Tiered</v>
      </c>
      <c r="V552" t="str">
        <f t="shared" si="17"/>
        <v>04-18 Houston Astros @ Washington NationalsRadio - 106.7 The FanLED Upper Tiered</v>
      </c>
      <c r="W552" t="str">
        <f>CONCATENATE(M552,O552)</f>
        <v>Regular SeasonRadio - 106.7 The Fan</v>
      </c>
      <c r="X552" t="str">
        <f>CONCATENATE(M552,P552)</f>
        <v>Regular SeasonLED Upper Tiered</v>
      </c>
      <c r="Y552" t="str">
        <f>CONCATENATE(M552,O552,P552)</f>
        <v>Regular SeasonRadio - 106.7 The FanLED Upper Tiered</v>
      </c>
    </row>
    <row r="553" spans="1:25" x14ac:dyDescent="0.25">
      <c r="A553" s="3">
        <v>339069</v>
      </c>
      <c r="B553" t="s">
        <v>178</v>
      </c>
      <c r="C553" t="s">
        <v>33</v>
      </c>
      <c r="D553" t="s">
        <v>9</v>
      </c>
      <c r="E553" t="s">
        <v>1</v>
      </c>
      <c r="F553" s="5">
        <v>41017</v>
      </c>
      <c r="G553">
        <v>33</v>
      </c>
      <c r="H553">
        <v>131</v>
      </c>
      <c r="I553" s="1">
        <v>15721.31</v>
      </c>
      <c r="J553" s="1">
        <v>2456.63</v>
      </c>
      <c r="K553">
        <v>15.6261151265384</v>
      </c>
      <c r="L553" s="4">
        <f>VLOOKUP(N553,rates,VLOOKUP(CONCATENATE('[1]Exposure Report'!$B$11,'[1]Exposure Report'!$B$13),rate_lookup_table,4,FALSE),FALSE)</f>
        <v>120.01433333333335</v>
      </c>
      <c r="M553" t="s">
        <v>0</v>
      </c>
      <c r="N553" t="str">
        <f>IF(VLOOKUP(B553,title_rename,2,FALSE)=0,B553,VLOOKUP(B553,title_rename,2,FALSE))</f>
        <v>04-18 Houston Astros @ Washington Nationals</v>
      </c>
      <c r="O553" s="3" t="str">
        <f>LEFT(IF(VLOOKUP(C553,brand_rename,2,FALSE)=0,C553,VLOOKUP(C553,brand_rename,2,FALSE)),LEN(IF(VLOOKUP(C553,brand_rename,2,FALSE)=0,C553,VLOOKUP(C553,brand_rename,2,FALSE)))-6)</f>
        <v>Radio - 106.7 The Fan</v>
      </c>
      <c r="P553" t="str">
        <f>IF(VLOOKUP(D553,location_rename,2,FALSE)=0,D553,VLOOKUP(D553,location_rename,2,FALSE))</f>
        <v>Static Upper Billboard</v>
      </c>
      <c r="Q553">
        <f>IF($L553=0,0,G553)</f>
        <v>33</v>
      </c>
      <c r="R553">
        <f>IF($L553=0,0,H553)</f>
        <v>131</v>
      </c>
      <c r="S553" s="1">
        <f>R553*L553</f>
        <v>15721.877666666669</v>
      </c>
      <c r="T553" s="1">
        <f>S553*(K553/100)</f>
        <v>2456.7187042468631</v>
      </c>
      <c r="U553" t="str">
        <f t="shared" si="16"/>
        <v>Radio - 106.7 The FanStatic Upper Billboard</v>
      </c>
      <c r="V553" t="str">
        <f t="shared" si="17"/>
        <v>04-18 Houston Astros @ Washington NationalsRadio - 106.7 The FanStatic Upper Billboard</v>
      </c>
      <c r="W553" t="str">
        <f>CONCATENATE(M553,O553)</f>
        <v>Regular SeasonRadio - 106.7 The Fan</v>
      </c>
      <c r="X553" t="str">
        <f>CONCATENATE(M553,P553)</f>
        <v>Regular SeasonStatic Upper Billboard</v>
      </c>
      <c r="Y553" t="str">
        <f>CONCATENATE(M553,O553,P553)</f>
        <v>Regular SeasonRadio - 106.7 The FanStatic Upper Billboard</v>
      </c>
    </row>
    <row r="554" spans="1:25" x14ac:dyDescent="0.25">
      <c r="A554" s="3">
        <v>339069</v>
      </c>
      <c r="B554" t="s">
        <v>178</v>
      </c>
      <c r="C554" t="s">
        <v>31</v>
      </c>
      <c r="D554" t="s">
        <v>9</v>
      </c>
      <c r="E554" t="s">
        <v>1</v>
      </c>
      <c r="F554" s="5">
        <v>41017</v>
      </c>
      <c r="G554">
        <v>5</v>
      </c>
      <c r="H554">
        <v>8</v>
      </c>
      <c r="I554" s="1">
        <v>960.08</v>
      </c>
      <c r="J554" s="1">
        <v>173.8</v>
      </c>
      <c r="K554">
        <v>18.102658111823999</v>
      </c>
      <c r="L554" s="4">
        <f>VLOOKUP(N554,rates,VLOOKUP(CONCATENATE('[1]Exposure Report'!$B$11,'[1]Exposure Report'!$B$13),rate_lookup_table,4,FALSE),FALSE)</f>
        <v>120.01433333333335</v>
      </c>
      <c r="M554" t="s">
        <v>0</v>
      </c>
      <c r="N554" t="str">
        <f>IF(VLOOKUP(B554,title_rename,2,FALSE)=0,B554,VLOOKUP(B554,title_rename,2,FALSE))</f>
        <v>04-18 Houston Astros @ Washington Nationals</v>
      </c>
      <c r="O554" s="3" t="str">
        <f>LEFT(IF(VLOOKUP(C554,brand_rename,2,FALSE)=0,C554,VLOOKUP(C554,brand_rename,2,FALSE)),LEN(IF(VLOOKUP(C554,brand_rename,2,FALSE)=0,C554,VLOOKUP(C554,brand_rename,2,FALSE)))-6)</f>
        <v>Red Porch</v>
      </c>
      <c r="P554" t="str">
        <f>IF(VLOOKUP(D554,location_rename,2,FALSE)=0,D554,VLOOKUP(D554,location_rename,2,FALSE))</f>
        <v>Static Upper Billboard</v>
      </c>
      <c r="Q554">
        <f>IF($L554=0,0,G554)</f>
        <v>5</v>
      </c>
      <c r="R554">
        <f>IF($L554=0,0,H554)</f>
        <v>8</v>
      </c>
      <c r="S554" s="1">
        <f>R554*L554</f>
        <v>960.11466666666684</v>
      </c>
      <c r="T554" s="1">
        <f>S554*(K554/100)</f>
        <v>173.80627558814533</v>
      </c>
      <c r="U554" t="str">
        <f t="shared" si="16"/>
        <v>Red PorchStatic Upper Billboard</v>
      </c>
      <c r="V554" t="str">
        <f t="shared" si="17"/>
        <v>04-18 Houston Astros @ Washington NationalsRed PorchStatic Upper Billboard</v>
      </c>
      <c r="W554" t="str">
        <f>CONCATENATE(M554,O554)</f>
        <v>Regular SeasonRed Porch</v>
      </c>
      <c r="X554" t="str">
        <f>CONCATENATE(M554,P554)</f>
        <v>Regular SeasonStatic Upper Billboard</v>
      </c>
      <c r="Y554" t="str">
        <f>CONCATENATE(M554,O554,P554)</f>
        <v>Regular SeasonRed PorchStatic Upper Billboard</v>
      </c>
    </row>
    <row r="555" spans="1:25" x14ac:dyDescent="0.25">
      <c r="A555" s="3">
        <v>339069</v>
      </c>
      <c r="B555" t="s">
        <v>178</v>
      </c>
      <c r="C555" t="s">
        <v>113</v>
      </c>
      <c r="D555" t="s">
        <v>2</v>
      </c>
      <c r="E555" t="s">
        <v>1</v>
      </c>
      <c r="F555" s="5">
        <v>41017</v>
      </c>
      <c r="G555">
        <v>37</v>
      </c>
      <c r="H555">
        <v>340</v>
      </c>
      <c r="I555" s="1">
        <v>40803.4</v>
      </c>
      <c r="J555" s="1">
        <v>9638.7999999999993</v>
      </c>
      <c r="K555">
        <v>23.6225412588166</v>
      </c>
      <c r="L555" s="4">
        <f>VLOOKUP(N555,rates,VLOOKUP(CONCATENATE('[1]Exposure Report'!$B$11,'[1]Exposure Report'!$B$13),rate_lookup_table,4,FALSE),FALSE)</f>
        <v>120.01433333333335</v>
      </c>
      <c r="M555" t="s">
        <v>0</v>
      </c>
      <c r="N555" t="str">
        <f>IF(VLOOKUP(B555,title_rename,2,FALSE)=0,B555,VLOOKUP(B555,title_rename,2,FALSE))</f>
        <v>04-18 Houston Astros @ Washington Nationals</v>
      </c>
      <c r="O555" s="3" t="str">
        <f>LEFT(IF(VLOOKUP(C555,brand_rename,2,FALSE)=0,C555,VLOOKUP(C555,brand_rename,2,FALSE)),LEN(IF(VLOOKUP(C555,brand_rename,2,FALSE)=0,C555,VLOOKUP(C555,brand_rename,2,FALSE)))-6)</f>
        <v>Team Promotion - Capital City View Seats</v>
      </c>
      <c r="P555" t="str">
        <f>IF(VLOOKUP(D555,location_rename,2,FALSE)=0,D555,VLOOKUP(D555,location_rename,2,FALSE))</f>
        <v>Rotational Field Level Home Plate</v>
      </c>
      <c r="Q555">
        <f>IF($L555=0,0,G555)</f>
        <v>37</v>
      </c>
      <c r="R555">
        <f>IF($L555=0,0,H555)</f>
        <v>340</v>
      </c>
      <c r="S555" s="1">
        <f>R555*L555</f>
        <v>40804.873333333344</v>
      </c>
      <c r="T555" s="1">
        <f>S555*(K555/100)</f>
        <v>9639.1480387745214</v>
      </c>
      <c r="U555" t="str">
        <f t="shared" si="16"/>
        <v>Team Promotion - Capital City View SeatsRotational Field Level Home Plate</v>
      </c>
      <c r="V555" t="str">
        <f t="shared" si="17"/>
        <v>04-18 Houston Astros @ Washington NationalsTeam Promotion - Capital City View SeatsRotational Field Level Home Plate</v>
      </c>
      <c r="W555" t="str">
        <f>CONCATENATE(M555,O555)</f>
        <v>Regular SeasonTeam Promotion - Capital City View Seats</v>
      </c>
      <c r="X555" t="str">
        <f>CONCATENATE(M555,P555)</f>
        <v>Regular SeasonRotational Field Level Home Plate</v>
      </c>
      <c r="Y555" t="str">
        <f>CONCATENATE(M555,O555,P555)</f>
        <v>Regular SeasonTeam Promotion - Capital City View SeatsRotational Field Level Home Plate</v>
      </c>
    </row>
    <row r="556" spans="1:25" x14ac:dyDescent="0.25">
      <c r="A556" s="3">
        <v>339069</v>
      </c>
      <c r="B556" t="s">
        <v>178</v>
      </c>
      <c r="C556" t="s">
        <v>121</v>
      </c>
      <c r="D556" t="s">
        <v>2</v>
      </c>
      <c r="E556" t="s">
        <v>1</v>
      </c>
      <c r="F556" s="5">
        <v>41017</v>
      </c>
      <c r="G556">
        <v>31</v>
      </c>
      <c r="H556">
        <v>260</v>
      </c>
      <c r="I556" s="1">
        <v>31202.6</v>
      </c>
      <c r="J556" s="1">
        <v>7480.18</v>
      </c>
      <c r="K556">
        <v>23.972938152589801</v>
      </c>
      <c r="L556" s="4">
        <f>VLOOKUP(N556,rates,VLOOKUP(CONCATENATE('[1]Exposure Report'!$B$11,'[1]Exposure Report'!$B$13),rate_lookup_table,4,FALSE),FALSE)</f>
        <v>120.01433333333335</v>
      </c>
      <c r="M556" t="s">
        <v>0</v>
      </c>
      <c r="N556" t="str">
        <f>IF(VLOOKUP(B556,title_rename,2,FALSE)=0,B556,VLOOKUP(B556,title_rename,2,FALSE))</f>
        <v>04-18 Houston Astros @ Washington Nationals</v>
      </c>
      <c r="O556" s="3" t="str">
        <f>LEFT(IF(VLOOKUP(C556,brand_rename,2,FALSE)=0,C556,VLOOKUP(C556,brand_rename,2,FALSE)),LEN(IF(VLOOKUP(C556,brand_rename,2,FALSE)=0,C556,VLOOKUP(C556,brand_rename,2,FALSE)))-6)</f>
        <v>Team Promotion - Miller Lite Party Night</v>
      </c>
      <c r="P556" t="str">
        <f>IF(VLOOKUP(D556,location_rename,2,FALSE)=0,D556,VLOOKUP(D556,location_rename,2,FALSE))</f>
        <v>Rotational Field Level Home Plate</v>
      </c>
      <c r="Q556">
        <f>IF($L556=0,0,G556)</f>
        <v>31</v>
      </c>
      <c r="R556">
        <f>IF($L556=0,0,H556)</f>
        <v>260</v>
      </c>
      <c r="S556" s="1">
        <f>R556*L556</f>
        <v>31203.726666666673</v>
      </c>
      <c r="T556" s="1">
        <f>S556*(K556/100)</f>
        <v>7480.4500951031723</v>
      </c>
      <c r="U556" t="str">
        <f t="shared" si="16"/>
        <v>Team Promotion - Miller Lite Party NightRotational Field Level Home Plate</v>
      </c>
      <c r="V556" t="str">
        <f t="shared" si="17"/>
        <v>04-18 Houston Astros @ Washington NationalsTeam Promotion - Miller Lite Party NightRotational Field Level Home Plate</v>
      </c>
      <c r="W556" t="str">
        <f>CONCATENATE(M556,O556)</f>
        <v>Regular SeasonTeam Promotion - Miller Lite Party Night</v>
      </c>
      <c r="X556" t="str">
        <f>CONCATENATE(M556,P556)</f>
        <v>Regular SeasonRotational Field Level Home Plate</v>
      </c>
      <c r="Y556" t="str">
        <f>CONCATENATE(M556,O556,P556)</f>
        <v>Regular SeasonTeam Promotion - Miller Lite Party NightRotational Field Level Home Plate</v>
      </c>
    </row>
    <row r="557" spans="1:25" x14ac:dyDescent="0.25">
      <c r="A557" s="3">
        <v>339069</v>
      </c>
      <c r="B557" t="s">
        <v>178</v>
      </c>
      <c r="C557" t="s">
        <v>179</v>
      </c>
      <c r="D557" t="s">
        <v>17</v>
      </c>
      <c r="E557" t="s">
        <v>1</v>
      </c>
      <c r="F557" s="5">
        <v>41017</v>
      </c>
      <c r="G557">
        <v>3</v>
      </c>
      <c r="H557">
        <v>8</v>
      </c>
      <c r="I557" s="1">
        <v>960.08</v>
      </c>
      <c r="J557" s="1">
        <v>214.11</v>
      </c>
      <c r="K557">
        <v>22.301266561119899</v>
      </c>
      <c r="L557" s="4">
        <f>VLOOKUP(N557,rates,VLOOKUP(CONCATENATE('[1]Exposure Report'!$B$11,'[1]Exposure Report'!$B$13),rate_lookup_table,4,FALSE),FALSE)</f>
        <v>120.01433333333335</v>
      </c>
      <c r="M557" t="s">
        <v>0</v>
      </c>
      <c r="N557" t="str">
        <f>IF(VLOOKUP(B557,title_rename,2,FALSE)=0,B557,VLOOKUP(B557,title_rename,2,FALSE))</f>
        <v>04-18 Houston Astros @ Washington Nationals</v>
      </c>
      <c r="O557" s="3" t="str">
        <f>LEFT(IF(VLOOKUP(C557,brand_rename,2,FALSE)=0,C557,VLOOKUP(C557,brand_rename,2,FALSE)),LEN(IF(VLOOKUP(C557,brand_rename,2,FALSE)=0,C557,VLOOKUP(C557,brand_rename,2,FALSE)))-6)</f>
        <v>Team Promotion - Ryan Zimmerman Kids Jersey</v>
      </c>
      <c r="P557" t="str">
        <f>IF(VLOOKUP(D557,location_rename,2,FALSE)=0,D557,VLOOKUP(D557,location_rename,2,FALSE))</f>
        <v>LED Upper Tiered</v>
      </c>
      <c r="Q557">
        <f>IF($L557=0,0,G557)</f>
        <v>3</v>
      </c>
      <c r="R557">
        <f>IF($L557=0,0,H557)</f>
        <v>8</v>
      </c>
      <c r="S557" s="1">
        <f>R557*L557</f>
        <v>960.11466666666684</v>
      </c>
      <c r="T557" s="1">
        <f>S557*(K557/100)</f>
        <v>214.11773110574114</v>
      </c>
      <c r="U557" t="str">
        <f t="shared" si="16"/>
        <v>Team Promotion - Ryan Zimmerman Kids JerseyLED Upper Tiered</v>
      </c>
      <c r="V557" t="str">
        <f t="shared" si="17"/>
        <v>04-18 Houston Astros @ Washington NationalsTeam Promotion - Ryan Zimmerman Kids JerseyLED Upper Tiered</v>
      </c>
      <c r="W557" t="str">
        <f>CONCATENATE(M557,O557)</f>
        <v>Regular SeasonTeam Promotion - Ryan Zimmerman Kids Jersey</v>
      </c>
      <c r="X557" t="str">
        <f>CONCATENATE(M557,P557)</f>
        <v>Regular SeasonLED Upper Tiered</v>
      </c>
      <c r="Y557" t="str">
        <f>CONCATENATE(M557,O557,P557)</f>
        <v>Regular SeasonTeam Promotion - Ryan Zimmerman Kids JerseyLED Upper Tiered</v>
      </c>
    </row>
    <row r="558" spans="1:25" x14ac:dyDescent="0.25">
      <c r="A558" s="3">
        <v>339069</v>
      </c>
      <c r="B558" t="s">
        <v>178</v>
      </c>
      <c r="C558" t="s">
        <v>179</v>
      </c>
      <c r="D558" t="s">
        <v>9</v>
      </c>
      <c r="E558" t="s">
        <v>1</v>
      </c>
      <c r="F558" s="5">
        <v>41017</v>
      </c>
      <c r="G558">
        <v>1</v>
      </c>
      <c r="H558">
        <v>3</v>
      </c>
      <c r="I558" s="1">
        <v>360.03</v>
      </c>
      <c r="J558" s="1">
        <v>91.38</v>
      </c>
      <c r="K558">
        <v>25.381218231814</v>
      </c>
      <c r="L558" s="4">
        <f>VLOOKUP(N558,rates,VLOOKUP(CONCATENATE('[1]Exposure Report'!$B$11,'[1]Exposure Report'!$B$13),rate_lookup_table,4,FALSE),FALSE)</f>
        <v>120.01433333333335</v>
      </c>
      <c r="M558" t="s">
        <v>0</v>
      </c>
      <c r="N558" t="str">
        <f>IF(VLOOKUP(B558,title_rename,2,FALSE)=0,B558,VLOOKUP(B558,title_rename,2,FALSE))</f>
        <v>04-18 Houston Astros @ Washington Nationals</v>
      </c>
      <c r="O558" s="3" t="str">
        <f>LEFT(IF(VLOOKUP(C558,brand_rename,2,FALSE)=0,C558,VLOOKUP(C558,brand_rename,2,FALSE)),LEN(IF(VLOOKUP(C558,brand_rename,2,FALSE)=0,C558,VLOOKUP(C558,brand_rename,2,FALSE)))-6)</f>
        <v>Team Promotion - Ryan Zimmerman Kids Jersey</v>
      </c>
      <c r="P558" t="str">
        <f>IF(VLOOKUP(D558,location_rename,2,FALSE)=0,D558,VLOOKUP(D558,location_rename,2,FALSE))</f>
        <v>Static Upper Billboard</v>
      </c>
      <c r="Q558">
        <f>IF($L558=0,0,G558)</f>
        <v>1</v>
      </c>
      <c r="R558">
        <f>IF($L558=0,0,H558)</f>
        <v>3</v>
      </c>
      <c r="S558" s="1">
        <f>R558*L558</f>
        <v>360.04300000000006</v>
      </c>
      <c r="T558" s="1">
        <f>S558*(K558/100)</f>
        <v>91.383299558370098</v>
      </c>
      <c r="U558" t="str">
        <f t="shared" si="16"/>
        <v>Team Promotion - Ryan Zimmerman Kids JerseyStatic Upper Billboard</v>
      </c>
      <c r="V558" t="str">
        <f t="shared" si="17"/>
        <v>04-18 Houston Astros @ Washington NationalsTeam Promotion - Ryan Zimmerman Kids JerseyStatic Upper Billboard</v>
      </c>
      <c r="W558" t="str">
        <f>CONCATENATE(M558,O558)</f>
        <v>Regular SeasonTeam Promotion - Ryan Zimmerman Kids Jersey</v>
      </c>
      <c r="X558" t="str">
        <f>CONCATENATE(M558,P558)</f>
        <v>Regular SeasonStatic Upper Billboard</v>
      </c>
      <c r="Y558" t="str">
        <f>CONCATENATE(M558,O558,P558)</f>
        <v>Regular SeasonTeam Promotion - Ryan Zimmerman Kids JerseyStatic Upper Billboard</v>
      </c>
    </row>
    <row r="559" spans="1:25" x14ac:dyDescent="0.25">
      <c r="A559" s="3">
        <v>339069</v>
      </c>
      <c r="B559" t="s">
        <v>178</v>
      </c>
      <c r="C559" t="s">
        <v>27</v>
      </c>
      <c r="D559" t="s">
        <v>17</v>
      </c>
      <c r="E559" t="s">
        <v>1</v>
      </c>
      <c r="F559" s="5">
        <v>41017</v>
      </c>
      <c r="G559">
        <v>1</v>
      </c>
      <c r="H559">
        <v>8</v>
      </c>
      <c r="I559" s="1">
        <v>960.08</v>
      </c>
      <c r="J559" s="1">
        <v>162.72999999999999</v>
      </c>
      <c r="K559">
        <v>16.9496291975668</v>
      </c>
      <c r="L559" s="4">
        <f>VLOOKUP(N559,rates,VLOOKUP(CONCATENATE('[1]Exposure Report'!$B$11,'[1]Exposure Report'!$B$13),rate_lookup_table,4,FALSE),FALSE)</f>
        <v>120.01433333333335</v>
      </c>
      <c r="M559" t="s">
        <v>0</v>
      </c>
      <c r="N559" t="str">
        <f>IF(VLOOKUP(B559,title_rename,2,FALSE)=0,B559,VLOOKUP(B559,title_rename,2,FALSE))</f>
        <v>04-18 Houston Astros @ Washington Nationals</v>
      </c>
      <c r="O559" s="3" t="str">
        <f>LEFT(IF(VLOOKUP(C559,brand_rename,2,FALSE)=0,C559,VLOOKUP(C559,brand_rename,2,FALSE)),LEN(IF(VLOOKUP(C559,brand_rename,2,FALSE)=0,C559,VLOOKUP(C559,brand_rename,2,FALSE)))-6)</f>
        <v>Team Website - Nationals.com</v>
      </c>
      <c r="P559" t="str">
        <f>IF(VLOOKUP(D559,location_rename,2,FALSE)=0,D559,VLOOKUP(D559,location_rename,2,FALSE))</f>
        <v>LED Upper Tiered</v>
      </c>
      <c r="Q559">
        <f>IF($L559=0,0,G559)</f>
        <v>1</v>
      </c>
      <c r="R559">
        <f>IF($L559=0,0,H559)</f>
        <v>8</v>
      </c>
      <c r="S559" s="1">
        <f>R559*L559</f>
        <v>960.11466666666684</v>
      </c>
      <c r="T559" s="1">
        <f>S559*(K559/100)</f>
        <v>162.73587587145454</v>
      </c>
      <c r="U559" t="str">
        <f t="shared" si="16"/>
        <v>Team Website - Nationals.comLED Upper Tiered</v>
      </c>
      <c r="V559" t="str">
        <f t="shared" si="17"/>
        <v>04-18 Houston Astros @ Washington NationalsTeam Website - Nationals.comLED Upper Tiered</v>
      </c>
      <c r="W559" t="str">
        <f>CONCATENATE(M559,O559)</f>
        <v>Regular SeasonTeam Website - Nationals.com</v>
      </c>
      <c r="X559" t="str">
        <f>CONCATENATE(M559,P559)</f>
        <v>Regular SeasonLED Upper Tiered</v>
      </c>
      <c r="Y559" t="str">
        <f>CONCATENATE(M559,O559,P559)</f>
        <v>Regular SeasonTeam Website - Nationals.comLED Upper Tiered</v>
      </c>
    </row>
    <row r="560" spans="1:25" x14ac:dyDescent="0.25">
      <c r="A560" s="3">
        <v>339069</v>
      </c>
      <c r="B560" t="s">
        <v>178</v>
      </c>
      <c r="C560" t="s">
        <v>27</v>
      </c>
      <c r="D560" t="s">
        <v>28</v>
      </c>
      <c r="E560" t="s">
        <v>1</v>
      </c>
      <c r="F560" s="5">
        <v>41017</v>
      </c>
      <c r="G560">
        <v>28</v>
      </c>
      <c r="H560">
        <v>125</v>
      </c>
      <c r="I560" s="1">
        <v>15001.25</v>
      </c>
      <c r="J560" s="1">
        <v>3482.01</v>
      </c>
      <c r="K560">
        <v>23.211465711190701</v>
      </c>
      <c r="L560" s="4">
        <f>VLOOKUP(N560,rates,VLOOKUP(CONCATENATE('[1]Exposure Report'!$B$11,'[1]Exposure Report'!$B$13),rate_lookup_table,4,FALSE),FALSE)</f>
        <v>120.01433333333335</v>
      </c>
      <c r="M560" t="s">
        <v>0</v>
      </c>
      <c r="N560" t="str">
        <f>IF(VLOOKUP(B560,title_rename,2,FALSE)=0,B560,VLOOKUP(B560,title_rename,2,FALSE))</f>
        <v>04-18 Houston Astros @ Washington Nationals</v>
      </c>
      <c r="O560" s="3" t="str">
        <f>LEFT(IF(VLOOKUP(C560,brand_rename,2,FALSE)=0,C560,VLOOKUP(C560,brand_rename,2,FALSE)),LEN(IF(VLOOKUP(C560,brand_rename,2,FALSE)=0,C560,VLOOKUP(C560,brand_rename,2,FALSE)))-6)</f>
        <v>Team Website - Nationals.com</v>
      </c>
      <c r="P560" t="str">
        <f>IF(VLOOKUP(D560,location_rename,2,FALSE)=0,D560,VLOOKUP(D560,location_rename,2,FALSE))</f>
        <v>Static Dugout Railing</v>
      </c>
      <c r="Q560">
        <f>IF($L560=0,0,G560)</f>
        <v>28</v>
      </c>
      <c r="R560">
        <f>IF($L560=0,0,H560)</f>
        <v>125</v>
      </c>
      <c r="S560" s="1">
        <f>R560*L560</f>
        <v>15001.79166666667</v>
      </c>
      <c r="T560" s="1">
        <f>S560*(K560/100)</f>
        <v>3482.1357287725982</v>
      </c>
      <c r="U560" t="str">
        <f t="shared" si="16"/>
        <v>Team Website - Nationals.comStatic Dugout Railing</v>
      </c>
      <c r="V560" t="str">
        <f t="shared" si="17"/>
        <v>04-18 Houston Astros @ Washington NationalsTeam Website - Nationals.comStatic Dugout Railing</v>
      </c>
      <c r="W560" t="str">
        <f>CONCATENATE(M560,O560)</f>
        <v>Regular SeasonTeam Website - Nationals.com</v>
      </c>
      <c r="X560" t="str">
        <f>CONCATENATE(M560,P560)</f>
        <v>Regular SeasonStatic Dugout Railing</v>
      </c>
      <c r="Y560" t="str">
        <f>CONCATENATE(M560,O560,P560)</f>
        <v>Regular SeasonTeam Website - Nationals.comStatic Dugout Railing</v>
      </c>
    </row>
    <row r="561" spans="1:25" x14ac:dyDescent="0.25">
      <c r="A561" s="3">
        <v>339069</v>
      </c>
      <c r="B561" t="s">
        <v>178</v>
      </c>
      <c r="C561" t="s">
        <v>27</v>
      </c>
      <c r="D561" t="s">
        <v>14</v>
      </c>
      <c r="E561" t="s">
        <v>1</v>
      </c>
      <c r="F561" s="5">
        <v>41017</v>
      </c>
      <c r="G561">
        <v>12</v>
      </c>
      <c r="H561">
        <v>26</v>
      </c>
      <c r="I561" s="1">
        <v>3120.26</v>
      </c>
      <c r="J561" s="1">
        <v>603.88</v>
      </c>
      <c r="K561">
        <v>19.353515412177099</v>
      </c>
      <c r="L561" s="4">
        <f>VLOOKUP(N561,rates,VLOOKUP(CONCATENATE('[1]Exposure Report'!$B$11,'[1]Exposure Report'!$B$13),rate_lookup_table,4,FALSE),FALSE)</f>
        <v>120.01433333333335</v>
      </c>
      <c r="M561" t="s">
        <v>0</v>
      </c>
      <c r="N561" t="str">
        <f>IF(VLOOKUP(B561,title_rename,2,FALSE)=0,B561,VLOOKUP(B561,title_rename,2,FALSE))</f>
        <v>04-18 Houston Astros @ Washington Nationals</v>
      </c>
      <c r="O561" s="3" t="str">
        <f>LEFT(IF(VLOOKUP(C561,brand_rename,2,FALSE)=0,C561,VLOOKUP(C561,brand_rename,2,FALSE)),LEN(IF(VLOOKUP(C561,brand_rename,2,FALSE)=0,C561,VLOOKUP(C561,brand_rename,2,FALSE)))-6)</f>
        <v>Team Website - Nationals.com</v>
      </c>
      <c r="P561" t="str">
        <f>IF(VLOOKUP(D561,location_rename,2,FALSE)=0,D561,VLOOKUP(D561,location_rename,2,FALSE))</f>
        <v>Static Dugout Roof</v>
      </c>
      <c r="Q561">
        <f>IF($L561=0,0,G561)</f>
        <v>12</v>
      </c>
      <c r="R561">
        <f>IF($L561=0,0,H561)</f>
        <v>26</v>
      </c>
      <c r="S561" s="1">
        <f>R561*L561</f>
        <v>3120.3726666666671</v>
      </c>
      <c r="T561" s="1">
        <f>S561*(K561/100)</f>
        <v>603.90180496069502</v>
      </c>
      <c r="U561" t="str">
        <f t="shared" si="16"/>
        <v>Team Website - Nationals.comStatic Dugout Roof</v>
      </c>
      <c r="V561" t="str">
        <f t="shared" si="17"/>
        <v>04-18 Houston Astros @ Washington NationalsTeam Website - Nationals.comStatic Dugout Roof</v>
      </c>
      <c r="W561" t="str">
        <f>CONCATENATE(M561,O561)</f>
        <v>Regular SeasonTeam Website - Nationals.com</v>
      </c>
      <c r="X561" t="str">
        <f>CONCATENATE(M561,P561)</f>
        <v>Regular SeasonStatic Dugout Roof</v>
      </c>
      <c r="Y561" t="str">
        <f>CONCATENATE(M561,O561,P561)</f>
        <v>Regular SeasonTeam Website - Nationals.comStatic Dugout Roof</v>
      </c>
    </row>
    <row r="562" spans="1:25" x14ac:dyDescent="0.25">
      <c r="A562" s="3">
        <v>339069</v>
      </c>
      <c r="B562" t="s">
        <v>178</v>
      </c>
      <c r="C562" t="s">
        <v>27</v>
      </c>
      <c r="D562" t="s">
        <v>9</v>
      </c>
      <c r="E562" t="s">
        <v>1</v>
      </c>
      <c r="F562" s="5">
        <v>41017</v>
      </c>
      <c r="G562">
        <v>3</v>
      </c>
      <c r="H562">
        <v>8</v>
      </c>
      <c r="I562" s="1">
        <v>960.08</v>
      </c>
      <c r="J562" s="1">
        <v>175.69</v>
      </c>
      <c r="K562">
        <v>18.299516706940999</v>
      </c>
      <c r="L562" s="4">
        <f>VLOOKUP(N562,rates,VLOOKUP(CONCATENATE('[1]Exposure Report'!$B$11,'[1]Exposure Report'!$B$13),rate_lookup_table,4,FALSE),FALSE)</f>
        <v>120.01433333333335</v>
      </c>
      <c r="M562" t="s">
        <v>0</v>
      </c>
      <c r="N562" t="str">
        <f>IF(VLOOKUP(B562,title_rename,2,FALSE)=0,B562,VLOOKUP(B562,title_rename,2,FALSE))</f>
        <v>04-18 Houston Astros @ Washington Nationals</v>
      </c>
      <c r="O562" s="3" t="str">
        <f>LEFT(IF(VLOOKUP(C562,brand_rename,2,FALSE)=0,C562,VLOOKUP(C562,brand_rename,2,FALSE)),LEN(IF(VLOOKUP(C562,brand_rename,2,FALSE)=0,C562,VLOOKUP(C562,brand_rename,2,FALSE)))-6)</f>
        <v>Team Website - Nationals.com</v>
      </c>
      <c r="P562" t="str">
        <f>IF(VLOOKUP(D562,location_rename,2,FALSE)=0,D562,VLOOKUP(D562,location_rename,2,FALSE))</f>
        <v>Static Upper Billboard</v>
      </c>
      <c r="Q562">
        <f>IF($L562=0,0,G562)</f>
        <v>3</v>
      </c>
      <c r="R562">
        <f>IF($L562=0,0,H562)</f>
        <v>8</v>
      </c>
      <c r="S562" s="1">
        <f>R562*L562</f>
        <v>960.11466666666684</v>
      </c>
      <c r="T562" s="1">
        <f>S562*(K562/100)</f>
        <v>175.69634383245759</v>
      </c>
      <c r="U562" t="str">
        <f t="shared" si="16"/>
        <v>Team Website - Nationals.comStatic Upper Billboard</v>
      </c>
      <c r="V562" t="str">
        <f t="shared" si="17"/>
        <v>04-18 Houston Astros @ Washington NationalsTeam Website - Nationals.comStatic Upper Billboard</v>
      </c>
      <c r="W562" t="str">
        <f>CONCATENATE(M562,O562)</f>
        <v>Regular SeasonTeam Website - Nationals.com</v>
      </c>
      <c r="X562" t="str">
        <f>CONCATENATE(M562,P562)</f>
        <v>Regular SeasonStatic Upper Billboard</v>
      </c>
      <c r="Y562" t="str">
        <f>CONCATENATE(M562,O562,P562)</f>
        <v>Regular SeasonTeam Website - Nationals.comStatic Upper Billboard</v>
      </c>
    </row>
    <row r="563" spans="1:25" x14ac:dyDescent="0.25">
      <c r="A563" s="3">
        <v>339069</v>
      </c>
      <c r="B563" t="s">
        <v>178</v>
      </c>
      <c r="C563" t="s">
        <v>26</v>
      </c>
      <c r="D563" t="s">
        <v>19</v>
      </c>
      <c r="E563" t="s">
        <v>1</v>
      </c>
      <c r="F563" s="5">
        <v>41017</v>
      </c>
      <c r="G563">
        <v>1</v>
      </c>
      <c r="H563">
        <v>1</v>
      </c>
      <c r="I563" s="1">
        <v>120.01</v>
      </c>
      <c r="J563" s="1">
        <v>23.33</v>
      </c>
      <c r="K563">
        <v>19.440046662778101</v>
      </c>
      <c r="L563" s="4">
        <f>VLOOKUP(N563,rates,VLOOKUP(CONCATENATE('[1]Exposure Report'!$B$11,'[1]Exposure Report'!$B$13),rate_lookup_table,4,FALSE),FALSE)</f>
        <v>120.01433333333335</v>
      </c>
      <c r="M563" t="s">
        <v>0</v>
      </c>
      <c r="N563" t="str">
        <f>IF(VLOOKUP(B563,title_rename,2,FALSE)=0,B563,VLOOKUP(B563,title_rename,2,FALSE))</f>
        <v>04-18 Houston Astros @ Washington Nationals</v>
      </c>
      <c r="O563" s="3" t="str">
        <f>LEFT(IF(VLOOKUP(C563,brand_rename,2,FALSE)=0,C563,VLOOKUP(C563,brand_rename,2,FALSE)),LEN(IF(VLOOKUP(C563,brand_rename,2,FALSE)=0,C563,VLOOKUP(C563,brand_rename,2,FALSE)))-6)</f>
        <v>Toyota</v>
      </c>
      <c r="P563" t="str">
        <f>IF(VLOOKUP(D563,location_rename,2,FALSE)=0,D563,VLOOKUP(D563,location_rename,2,FALSE))</f>
        <v>LED Outfield Wall</v>
      </c>
      <c r="Q563">
        <f>IF($L563=0,0,G563)</f>
        <v>1</v>
      </c>
      <c r="R563">
        <f>IF($L563=0,0,H563)</f>
        <v>1</v>
      </c>
      <c r="S563" s="1">
        <f>R563*L563</f>
        <v>120.01433333333335</v>
      </c>
      <c r="T563" s="1">
        <f>S563*(K563/100)</f>
        <v>23.330842402022057</v>
      </c>
      <c r="U563" t="str">
        <f t="shared" si="16"/>
        <v>ToyotaLED Outfield Wall</v>
      </c>
      <c r="V563" t="str">
        <f t="shared" si="17"/>
        <v>04-18 Houston Astros @ Washington NationalsToyotaLED Outfield Wall</v>
      </c>
      <c r="W563" t="str">
        <f>CONCATENATE(M563,O563)</f>
        <v>Regular SeasonToyota</v>
      </c>
      <c r="X563" t="str">
        <f>CONCATENATE(M563,P563)</f>
        <v>Regular SeasonLED Outfield Wall</v>
      </c>
      <c r="Y563" t="str">
        <f>CONCATENATE(M563,O563,P563)</f>
        <v>Regular SeasonToyotaLED Outfield Wall</v>
      </c>
    </row>
    <row r="564" spans="1:25" x14ac:dyDescent="0.25">
      <c r="A564" s="3">
        <v>339069</v>
      </c>
      <c r="B564" t="s">
        <v>178</v>
      </c>
      <c r="C564" t="s">
        <v>92</v>
      </c>
      <c r="D564" t="s">
        <v>34</v>
      </c>
      <c r="E564" t="s">
        <v>1</v>
      </c>
      <c r="F564" s="5">
        <v>41017</v>
      </c>
      <c r="G564">
        <v>1</v>
      </c>
      <c r="H564">
        <v>11</v>
      </c>
      <c r="I564" s="1">
        <v>1320.11</v>
      </c>
      <c r="J564" s="1">
        <v>442.76</v>
      </c>
      <c r="K564">
        <v>33.539629273318099</v>
      </c>
      <c r="L564" s="4">
        <f>VLOOKUP(N564,rates,VLOOKUP(CONCATENATE('[1]Exposure Report'!$B$11,'[1]Exposure Report'!$B$13),rate_lookup_table,4,FALSE),FALSE)</f>
        <v>120.01433333333335</v>
      </c>
      <c r="M564" t="s">
        <v>0</v>
      </c>
      <c r="N564" t="str">
        <f>IF(VLOOKUP(B564,title_rename,2,FALSE)=0,B564,VLOOKUP(B564,title_rename,2,FALSE))</f>
        <v>04-18 Houston Astros @ Washington Nationals</v>
      </c>
      <c r="O564" s="3" t="str">
        <f>LEFT(IF(VLOOKUP(C564,brand_rename,2,FALSE)=0,C564,VLOOKUP(C564,brand_rename,2,FALSE)),LEN(IF(VLOOKUP(C564,brand_rename,2,FALSE)=0,C564,VLOOKUP(C564,brand_rename,2,FALSE)))-6)</f>
        <v>TV Station - MASN</v>
      </c>
      <c r="P564" t="str">
        <f>IF(VLOOKUP(D564,location_rename,2,FALSE)=0,D564,VLOOKUP(D564,location_rename,2,FALSE))</f>
        <v>General Merchandise</v>
      </c>
      <c r="Q564">
        <f>IF($L564=0,0,G564)</f>
        <v>1</v>
      </c>
      <c r="R564">
        <f>IF($L564=0,0,H564)</f>
        <v>11</v>
      </c>
      <c r="S564" s="1">
        <f>R564*L564</f>
        <v>1320.157666666667</v>
      </c>
      <c r="T564" s="1">
        <f>S564*(K564/100)</f>
        <v>442.77598722328662</v>
      </c>
      <c r="U564" t="str">
        <f t="shared" si="16"/>
        <v>TV Station - MASNGeneral Merchandise</v>
      </c>
      <c r="V564" t="str">
        <f t="shared" si="17"/>
        <v>04-18 Houston Astros @ Washington NationalsTV Station - MASNGeneral Merchandise</v>
      </c>
      <c r="W564" t="str">
        <f>CONCATENATE(M564,O564)</f>
        <v>Regular SeasonTV Station - MASN</v>
      </c>
      <c r="X564" t="str">
        <f>CONCATENATE(M564,P564)</f>
        <v>Regular SeasonGeneral Merchandise</v>
      </c>
      <c r="Y564" t="str">
        <f>CONCATENATE(M564,O564,P564)</f>
        <v>Regular SeasonTV Station - MASNGeneral Merchandise</v>
      </c>
    </row>
    <row r="565" spans="1:25" x14ac:dyDescent="0.25">
      <c r="A565" s="3">
        <v>339069</v>
      </c>
      <c r="B565" t="s">
        <v>178</v>
      </c>
      <c r="C565" t="s">
        <v>25</v>
      </c>
      <c r="D565" t="s">
        <v>6</v>
      </c>
      <c r="E565" t="s">
        <v>1</v>
      </c>
      <c r="F565" s="5">
        <v>41017</v>
      </c>
      <c r="G565">
        <v>11</v>
      </c>
      <c r="H565">
        <v>24</v>
      </c>
      <c r="I565" s="1">
        <v>2880.24</v>
      </c>
      <c r="J565" s="1">
        <v>726.79</v>
      </c>
      <c r="K565">
        <v>25.233661083798498</v>
      </c>
      <c r="L565" s="4">
        <f>VLOOKUP(N565,rates,VLOOKUP(CONCATENATE('[1]Exposure Report'!$B$11,'[1]Exposure Report'!$B$13),rate_lookup_table,4,FALSE),FALSE)</f>
        <v>120.01433333333335</v>
      </c>
      <c r="M565" t="s">
        <v>0</v>
      </c>
      <c r="N565" t="str">
        <f>IF(VLOOKUP(B565,title_rename,2,FALSE)=0,B565,VLOOKUP(B565,title_rename,2,FALSE))</f>
        <v>04-18 Houston Astros @ Washington Nationals</v>
      </c>
      <c r="O565" s="3" t="str">
        <f>LEFT(IF(VLOOKUP(C565,brand_rename,2,FALSE)=0,C565,VLOOKUP(C565,brand_rename,2,FALSE)),LEN(IF(VLOOKUP(C565,brand_rename,2,FALSE)=0,C565,VLOOKUP(C565,brand_rename,2,FALSE)))-6)</f>
        <v>TV Station - MLB Network</v>
      </c>
      <c r="P565" t="str">
        <f>IF(VLOOKUP(D565,location_rename,2,FALSE)=0,D565,VLOOKUP(D565,location_rename,2,FALSE))</f>
        <v>Rotational Field Level Foul Ball Line</v>
      </c>
      <c r="Q565">
        <f>IF($L565=0,0,G565)</f>
        <v>11</v>
      </c>
      <c r="R565">
        <f>IF($L565=0,0,H565)</f>
        <v>24</v>
      </c>
      <c r="S565" s="1">
        <f>R565*L565</f>
        <v>2880.3440000000005</v>
      </c>
      <c r="T565" s="1">
        <f>S565*(K565/100)</f>
        <v>726.81624300752515</v>
      </c>
      <c r="U565" t="str">
        <f t="shared" si="16"/>
        <v>TV Station - MLB NetworkRotational Field Level Foul Ball Line</v>
      </c>
      <c r="V565" t="str">
        <f t="shared" si="17"/>
        <v>04-18 Houston Astros @ Washington NationalsTV Station - MLB NetworkRotational Field Level Foul Ball Line</v>
      </c>
      <c r="W565" t="str">
        <f>CONCATENATE(M565,O565)</f>
        <v>Regular SeasonTV Station - MLB Network</v>
      </c>
      <c r="X565" t="str">
        <f>CONCATENATE(M565,P565)</f>
        <v>Regular SeasonRotational Field Level Foul Ball Line</v>
      </c>
      <c r="Y565" t="str">
        <f>CONCATENATE(M565,O565,P565)</f>
        <v>Regular SeasonTV Station - MLB NetworkRotational Field Level Foul Ball Line</v>
      </c>
    </row>
    <row r="566" spans="1:25" x14ac:dyDescent="0.25">
      <c r="A566" s="3">
        <v>339069</v>
      </c>
      <c r="B566" t="s">
        <v>178</v>
      </c>
      <c r="C566" t="s">
        <v>24</v>
      </c>
      <c r="D566" t="s">
        <v>11</v>
      </c>
      <c r="E566" t="s">
        <v>1</v>
      </c>
      <c r="F566" s="5">
        <v>41017</v>
      </c>
      <c r="G566">
        <v>11</v>
      </c>
      <c r="H566">
        <v>29</v>
      </c>
      <c r="I566" s="1">
        <v>3480.29</v>
      </c>
      <c r="J566" s="1">
        <v>638.96</v>
      </c>
      <c r="K566">
        <v>18.359389591097202</v>
      </c>
      <c r="L566" s="4">
        <f>VLOOKUP(N566,rates,VLOOKUP(CONCATENATE('[1]Exposure Report'!$B$11,'[1]Exposure Report'!$B$13),rate_lookup_table,4,FALSE),FALSE)</f>
        <v>120.01433333333335</v>
      </c>
      <c r="M566" t="s">
        <v>0</v>
      </c>
      <c r="N566" t="str">
        <f>IF(VLOOKUP(B566,title_rename,2,FALSE)=0,B566,VLOOKUP(B566,title_rename,2,FALSE))</f>
        <v>04-18 Houston Astros @ Washington Nationals</v>
      </c>
      <c r="O566" s="3" t="str">
        <f>LEFT(IF(VLOOKUP(C566,brand_rename,2,FALSE)=0,C566,VLOOKUP(C566,brand_rename,2,FALSE)),LEN(IF(VLOOKUP(C566,brand_rename,2,FALSE)=0,C566,VLOOKUP(C566,brand_rename,2,FALSE)))-6)</f>
        <v>Twisted Tea</v>
      </c>
      <c r="P566" t="str">
        <f>IF(VLOOKUP(D566,location_rename,2,FALSE)=0,D566,VLOOKUP(D566,location_rename,2,FALSE))</f>
        <v>Static Outfield Wall</v>
      </c>
      <c r="Q566">
        <f>IF($L566=0,0,G566)</f>
        <v>11</v>
      </c>
      <c r="R566">
        <f>IF($L566=0,0,H566)</f>
        <v>29</v>
      </c>
      <c r="S566" s="1">
        <f>R566*L566</f>
        <v>3480.4156666666672</v>
      </c>
      <c r="T566" s="1">
        <f>S566*(K566/100)</f>
        <v>638.98307163291645</v>
      </c>
      <c r="U566" t="str">
        <f t="shared" si="16"/>
        <v>Twisted TeaStatic Outfield Wall</v>
      </c>
      <c r="V566" t="str">
        <f t="shared" si="17"/>
        <v>04-18 Houston Astros @ Washington NationalsTwisted TeaStatic Outfield Wall</v>
      </c>
      <c r="W566" t="str">
        <f>CONCATENATE(M566,O566)</f>
        <v>Regular SeasonTwisted Tea</v>
      </c>
      <c r="X566" t="str">
        <f>CONCATENATE(M566,P566)</f>
        <v>Regular SeasonStatic Outfield Wall</v>
      </c>
      <c r="Y566" t="str">
        <f>CONCATENATE(M566,O566,P566)</f>
        <v>Regular SeasonTwisted TeaStatic Outfield Wall</v>
      </c>
    </row>
    <row r="567" spans="1:25" x14ac:dyDescent="0.25">
      <c r="A567" s="3">
        <v>339069</v>
      </c>
      <c r="B567" t="s">
        <v>178</v>
      </c>
      <c r="C567" t="s">
        <v>22</v>
      </c>
      <c r="D567" t="s">
        <v>18</v>
      </c>
      <c r="E567" t="s">
        <v>1</v>
      </c>
      <c r="F567" s="5">
        <v>41017</v>
      </c>
      <c r="G567">
        <v>1</v>
      </c>
      <c r="H567">
        <v>1</v>
      </c>
      <c r="I567" s="1">
        <v>120.01</v>
      </c>
      <c r="J567" s="1">
        <v>26.65</v>
      </c>
      <c r="K567">
        <v>22.206482793100498</v>
      </c>
      <c r="L567" s="4">
        <f>VLOOKUP(N567,rates,VLOOKUP(CONCATENATE('[1]Exposure Report'!$B$11,'[1]Exposure Report'!$B$13),rate_lookup_table,4,FALSE),FALSE)</f>
        <v>120.01433333333335</v>
      </c>
      <c r="M567" t="s">
        <v>0</v>
      </c>
      <c r="N567" t="str">
        <f>IF(VLOOKUP(B567,title_rename,2,FALSE)=0,B567,VLOOKUP(B567,title_rename,2,FALSE))</f>
        <v>04-18 Houston Astros @ Washington Nationals</v>
      </c>
      <c r="O567" s="3" t="str">
        <f>LEFT(IF(VLOOKUP(C567,brand_rename,2,FALSE)=0,C567,VLOOKUP(C567,brand_rename,2,FALSE)),LEN(IF(VLOOKUP(C567,brand_rename,2,FALSE)=0,C567,VLOOKUP(C567,brand_rename,2,FALSE)))-6)</f>
        <v>Under Armour</v>
      </c>
      <c r="P567" t="str">
        <f>IF(VLOOKUP(D567,location_rename,2,FALSE)=0,D567,VLOOKUP(D567,location_rename,2,FALSE))</f>
        <v>LED Upper Billboard</v>
      </c>
      <c r="Q567">
        <f>IF($L567=0,0,G567)</f>
        <v>1</v>
      </c>
      <c r="R567">
        <f>IF($L567=0,0,H567)</f>
        <v>1</v>
      </c>
      <c r="S567" s="1">
        <f>R567*L567</f>
        <v>120.01433333333335</v>
      </c>
      <c r="T567" s="1">
        <f>S567*(K567/100)</f>
        <v>26.650962280920947</v>
      </c>
      <c r="U567" t="str">
        <f t="shared" si="16"/>
        <v>Under ArmourLED Upper Billboard</v>
      </c>
      <c r="V567" t="str">
        <f t="shared" si="17"/>
        <v>04-18 Houston Astros @ Washington NationalsUnder ArmourLED Upper Billboard</v>
      </c>
      <c r="W567" t="str">
        <f>CONCATENATE(M567,O567)</f>
        <v>Regular SeasonUnder Armour</v>
      </c>
      <c r="X567" t="str">
        <f>CONCATENATE(M567,P567)</f>
        <v>Regular SeasonLED Upper Billboard</v>
      </c>
      <c r="Y567" t="str">
        <f>CONCATENATE(M567,O567,P567)</f>
        <v>Regular SeasonUnder ArmourLED Upper Billboard</v>
      </c>
    </row>
    <row r="568" spans="1:25" x14ac:dyDescent="0.25">
      <c r="A568" s="3">
        <v>339069</v>
      </c>
      <c r="B568" t="s">
        <v>178</v>
      </c>
      <c r="C568" t="s">
        <v>21</v>
      </c>
      <c r="D568" t="s">
        <v>17</v>
      </c>
      <c r="E568" t="s">
        <v>1</v>
      </c>
      <c r="F568" s="5">
        <v>41017</v>
      </c>
      <c r="G568">
        <v>3</v>
      </c>
      <c r="H568">
        <v>6</v>
      </c>
      <c r="I568" s="1">
        <v>720.06</v>
      </c>
      <c r="J568" s="1">
        <v>196.41</v>
      </c>
      <c r="K568">
        <v>27.276893592200601</v>
      </c>
      <c r="L568" s="4">
        <f>VLOOKUP(N568,rates,VLOOKUP(CONCATENATE('[1]Exposure Report'!$B$11,'[1]Exposure Report'!$B$13),rate_lookup_table,4,FALSE),FALSE)</f>
        <v>120.01433333333335</v>
      </c>
      <c r="M568" t="s">
        <v>0</v>
      </c>
      <c r="N568" t="str">
        <f>IF(VLOOKUP(B568,title_rename,2,FALSE)=0,B568,VLOOKUP(B568,title_rename,2,FALSE))</f>
        <v>04-18 Houston Astros @ Washington Nationals</v>
      </c>
      <c r="O568" s="3" t="str">
        <f>LEFT(IF(VLOOKUP(C568,brand_rename,2,FALSE)=0,C568,VLOOKUP(C568,brand_rename,2,FALSE)),LEN(IF(VLOOKUP(C568,brand_rename,2,FALSE)=0,C568,VLOOKUP(C568,brand_rename,2,FALSE)))-6)</f>
        <v>United Airlines</v>
      </c>
      <c r="P568" t="str">
        <f>IF(VLOOKUP(D568,location_rename,2,FALSE)=0,D568,VLOOKUP(D568,location_rename,2,FALSE))</f>
        <v>LED Upper Tiered</v>
      </c>
      <c r="Q568">
        <f>IF($L568=0,0,G568)</f>
        <v>3</v>
      </c>
      <c r="R568">
        <f>IF($L568=0,0,H568)</f>
        <v>6</v>
      </c>
      <c r="S568" s="1">
        <f>R568*L568</f>
        <v>720.08600000000013</v>
      </c>
      <c r="T568" s="1">
        <f>S568*(K568/100)</f>
        <v>196.41709199233367</v>
      </c>
      <c r="U568" t="str">
        <f t="shared" si="16"/>
        <v>United AirlinesLED Upper Tiered</v>
      </c>
      <c r="V568" t="str">
        <f t="shared" si="17"/>
        <v>04-18 Houston Astros @ Washington NationalsUnited AirlinesLED Upper Tiered</v>
      </c>
      <c r="W568" t="str">
        <f>CONCATENATE(M568,O568)</f>
        <v>Regular SeasonUnited Airlines</v>
      </c>
      <c r="X568" t="str">
        <f>CONCATENATE(M568,P568)</f>
        <v>Regular SeasonLED Upper Tiered</v>
      </c>
      <c r="Y568" t="str">
        <f>CONCATENATE(M568,O568,P568)</f>
        <v>Regular SeasonUnited AirlinesLED Upper Tiered</v>
      </c>
    </row>
    <row r="569" spans="1:25" x14ac:dyDescent="0.25">
      <c r="A569" s="3">
        <v>339069</v>
      </c>
      <c r="B569" t="s">
        <v>178</v>
      </c>
      <c r="C569" t="s">
        <v>21</v>
      </c>
      <c r="D569" t="s">
        <v>2</v>
      </c>
      <c r="E569" t="s">
        <v>1</v>
      </c>
      <c r="F569" s="5">
        <v>41017</v>
      </c>
      <c r="G569">
        <v>15</v>
      </c>
      <c r="H569">
        <v>87</v>
      </c>
      <c r="I569" s="1">
        <v>10440.870000000001</v>
      </c>
      <c r="J569" s="1">
        <v>2652.74</v>
      </c>
      <c r="K569">
        <v>25.407269700705001</v>
      </c>
      <c r="L569" s="4">
        <f>VLOOKUP(N569,rates,VLOOKUP(CONCATENATE('[1]Exposure Report'!$B$11,'[1]Exposure Report'!$B$13),rate_lookup_table,4,FALSE),FALSE)</f>
        <v>120.01433333333335</v>
      </c>
      <c r="M569" t="s">
        <v>0</v>
      </c>
      <c r="N569" t="str">
        <f>IF(VLOOKUP(B569,title_rename,2,FALSE)=0,B569,VLOOKUP(B569,title_rename,2,FALSE))</f>
        <v>04-18 Houston Astros @ Washington Nationals</v>
      </c>
      <c r="O569" s="3" t="str">
        <f>LEFT(IF(VLOOKUP(C569,brand_rename,2,FALSE)=0,C569,VLOOKUP(C569,brand_rename,2,FALSE)),LEN(IF(VLOOKUP(C569,brand_rename,2,FALSE)=0,C569,VLOOKUP(C569,brand_rename,2,FALSE)))-6)</f>
        <v>United Airlines</v>
      </c>
      <c r="P569" t="str">
        <f>IF(VLOOKUP(D569,location_rename,2,FALSE)=0,D569,VLOOKUP(D569,location_rename,2,FALSE))</f>
        <v>Rotational Field Level Home Plate</v>
      </c>
      <c r="Q569">
        <f>IF($L569=0,0,G569)</f>
        <v>15</v>
      </c>
      <c r="R569">
        <f>IF($L569=0,0,H569)</f>
        <v>87</v>
      </c>
      <c r="S569" s="1">
        <f>R569*L569</f>
        <v>10441.247000000001</v>
      </c>
      <c r="T569" s="1">
        <f>S569*(K569/100)</f>
        <v>2652.8357854067699</v>
      </c>
      <c r="U569" t="str">
        <f t="shared" si="16"/>
        <v>United AirlinesRotational Field Level Home Plate</v>
      </c>
      <c r="V569" t="str">
        <f t="shared" si="17"/>
        <v>04-18 Houston Astros @ Washington NationalsUnited AirlinesRotational Field Level Home Plate</v>
      </c>
      <c r="W569" t="str">
        <f>CONCATENATE(M569,O569)</f>
        <v>Regular SeasonUnited Airlines</v>
      </c>
      <c r="X569" t="str">
        <f>CONCATENATE(M569,P569)</f>
        <v>Regular SeasonRotational Field Level Home Plate</v>
      </c>
      <c r="Y569" t="str">
        <f>CONCATENATE(M569,O569,P569)</f>
        <v>Regular SeasonUnited AirlinesRotational Field Level Home Plate</v>
      </c>
    </row>
    <row r="570" spans="1:25" x14ac:dyDescent="0.25">
      <c r="A570" s="3">
        <v>339069</v>
      </c>
      <c r="B570" t="s">
        <v>178</v>
      </c>
      <c r="C570" t="s">
        <v>21</v>
      </c>
      <c r="D570" t="s">
        <v>11</v>
      </c>
      <c r="E570" t="s">
        <v>1</v>
      </c>
      <c r="F570" s="5">
        <v>41017</v>
      </c>
      <c r="G570">
        <v>13</v>
      </c>
      <c r="H570">
        <v>26</v>
      </c>
      <c r="I570" s="1">
        <v>3120.26</v>
      </c>
      <c r="J570" s="1">
        <v>558.72</v>
      </c>
      <c r="K570">
        <v>17.906200124348601</v>
      </c>
      <c r="L570" s="4">
        <f>VLOOKUP(N570,rates,VLOOKUP(CONCATENATE('[1]Exposure Report'!$B$11,'[1]Exposure Report'!$B$13),rate_lookup_table,4,FALSE),FALSE)</f>
        <v>120.01433333333335</v>
      </c>
      <c r="M570" t="s">
        <v>0</v>
      </c>
      <c r="N570" t="str">
        <f>IF(VLOOKUP(B570,title_rename,2,FALSE)=0,B570,VLOOKUP(B570,title_rename,2,FALSE))</f>
        <v>04-18 Houston Astros @ Washington Nationals</v>
      </c>
      <c r="O570" s="3" t="str">
        <f>LEFT(IF(VLOOKUP(C570,brand_rename,2,FALSE)=0,C570,VLOOKUP(C570,brand_rename,2,FALSE)),LEN(IF(VLOOKUP(C570,brand_rename,2,FALSE)=0,C570,VLOOKUP(C570,brand_rename,2,FALSE)))-6)</f>
        <v>United Airlines</v>
      </c>
      <c r="P570" t="str">
        <f>IF(VLOOKUP(D570,location_rename,2,FALSE)=0,D570,VLOOKUP(D570,location_rename,2,FALSE))</f>
        <v>Static Outfield Wall</v>
      </c>
      <c r="Q570">
        <f>IF($L570=0,0,G570)</f>
        <v>13</v>
      </c>
      <c r="R570">
        <f>IF($L570=0,0,H570)</f>
        <v>26</v>
      </c>
      <c r="S570" s="1">
        <f>R570*L570</f>
        <v>3120.3726666666671</v>
      </c>
      <c r="T570" s="1">
        <f>S570*(K570/100)</f>
        <v>558.74017431880645</v>
      </c>
      <c r="U570" t="str">
        <f t="shared" si="16"/>
        <v>United AirlinesStatic Outfield Wall</v>
      </c>
      <c r="V570" t="str">
        <f t="shared" si="17"/>
        <v>04-18 Houston Astros @ Washington NationalsUnited AirlinesStatic Outfield Wall</v>
      </c>
      <c r="W570" t="str">
        <f>CONCATENATE(M570,O570)</f>
        <v>Regular SeasonUnited Airlines</v>
      </c>
      <c r="X570" t="str">
        <f>CONCATENATE(M570,P570)</f>
        <v>Regular SeasonStatic Outfield Wall</v>
      </c>
      <c r="Y570" t="str">
        <f>CONCATENATE(M570,O570,P570)</f>
        <v>Regular SeasonUnited AirlinesStatic Outfield Wall</v>
      </c>
    </row>
    <row r="571" spans="1:25" x14ac:dyDescent="0.25">
      <c r="A571" s="3">
        <v>339069</v>
      </c>
      <c r="B571" t="s">
        <v>178</v>
      </c>
      <c r="C571" t="s">
        <v>20</v>
      </c>
      <c r="D571" t="s">
        <v>11</v>
      </c>
      <c r="E571" t="s">
        <v>1</v>
      </c>
      <c r="F571" s="5">
        <v>41017</v>
      </c>
      <c r="G571">
        <v>49</v>
      </c>
      <c r="H571">
        <v>172</v>
      </c>
      <c r="I571" s="1">
        <v>20641.72</v>
      </c>
      <c r="J571" s="1">
        <v>3389.12</v>
      </c>
      <c r="K571">
        <v>16.418786806525802</v>
      </c>
      <c r="L571" s="4">
        <f>VLOOKUP(N571,rates,VLOOKUP(CONCATENATE('[1]Exposure Report'!$B$11,'[1]Exposure Report'!$B$13),rate_lookup_table,4,FALSE),FALSE)</f>
        <v>120.01433333333335</v>
      </c>
      <c r="M571" t="s">
        <v>0</v>
      </c>
      <c r="N571" t="str">
        <f>IF(VLOOKUP(B571,title_rename,2,FALSE)=0,B571,VLOOKUP(B571,title_rename,2,FALSE))</f>
        <v>04-18 Houston Astros @ Washington Nationals</v>
      </c>
      <c r="O571" s="3" t="str">
        <f>LEFT(IF(VLOOKUP(C571,brand_rename,2,FALSE)=0,C571,VLOOKUP(C571,brand_rename,2,FALSE)),LEN(IF(VLOOKUP(C571,brand_rename,2,FALSE)=0,C571,VLOOKUP(C571,brand_rename,2,FALSE)))-6)</f>
        <v>W.B. Mason</v>
      </c>
      <c r="P571" t="str">
        <f>IF(VLOOKUP(D571,location_rename,2,FALSE)=0,D571,VLOOKUP(D571,location_rename,2,FALSE))</f>
        <v>Static Outfield Wall</v>
      </c>
      <c r="Q571">
        <f>IF($L571=0,0,G571)</f>
        <v>49</v>
      </c>
      <c r="R571">
        <f>IF($L571=0,0,H571)</f>
        <v>172</v>
      </c>
      <c r="S571" s="1">
        <f>R571*L571</f>
        <v>20642.465333333337</v>
      </c>
      <c r="T571" s="1">
        <f>S571*(K571/100)</f>
        <v>3389.2423746909963</v>
      </c>
      <c r="U571" t="str">
        <f t="shared" si="16"/>
        <v>W.B. MasonStatic Outfield Wall</v>
      </c>
      <c r="V571" t="str">
        <f t="shared" si="17"/>
        <v>04-18 Houston Astros @ Washington NationalsW.B. MasonStatic Outfield Wall</v>
      </c>
      <c r="W571" t="str">
        <f>CONCATENATE(M571,O571)</f>
        <v>Regular SeasonW.B. Mason</v>
      </c>
      <c r="X571" t="str">
        <f>CONCATENATE(M571,P571)</f>
        <v>Regular SeasonStatic Outfield Wall</v>
      </c>
      <c r="Y571" t="str">
        <f>CONCATENATE(M571,O571,P571)</f>
        <v>Regular SeasonW.B. MasonStatic Outfield Wall</v>
      </c>
    </row>
    <row r="572" spans="1:25" x14ac:dyDescent="0.25">
      <c r="A572" s="3">
        <v>339069</v>
      </c>
      <c r="B572" t="s">
        <v>178</v>
      </c>
      <c r="C572" t="s">
        <v>8</v>
      </c>
      <c r="D572" t="s">
        <v>19</v>
      </c>
      <c r="E572" t="s">
        <v>1</v>
      </c>
      <c r="F572" s="5">
        <v>41017</v>
      </c>
      <c r="G572">
        <v>6</v>
      </c>
      <c r="H572">
        <v>38</v>
      </c>
      <c r="I572" s="1">
        <v>4560.38</v>
      </c>
      <c r="J572" s="1">
        <v>874.66</v>
      </c>
      <c r="K572">
        <v>19.179542055705799</v>
      </c>
      <c r="L572" s="4">
        <f>VLOOKUP(N572,rates,VLOOKUP(CONCATENATE('[1]Exposure Report'!$B$11,'[1]Exposure Report'!$B$13),rate_lookup_table,4,FALSE),FALSE)</f>
        <v>120.01433333333335</v>
      </c>
      <c r="M572" t="s">
        <v>0</v>
      </c>
      <c r="N572" t="str">
        <f>IF(VLOOKUP(B572,title_rename,2,FALSE)=0,B572,VLOOKUP(B572,title_rename,2,FALSE))</f>
        <v>04-18 Houston Astros @ Washington Nationals</v>
      </c>
      <c r="O572" s="3" t="str">
        <f>LEFT(IF(VLOOKUP(C572,brand_rename,2,FALSE)=0,C572,VLOOKUP(C572,brand_rename,2,FALSE)),LEN(IF(VLOOKUP(C572,brand_rename,2,FALSE)=0,C572,VLOOKUP(C572,brand_rename,2,FALSE)))-6)</f>
        <v>Washington National Logo</v>
      </c>
      <c r="P572" t="str">
        <f>IF(VLOOKUP(D572,location_rename,2,FALSE)=0,D572,VLOOKUP(D572,location_rename,2,FALSE))</f>
        <v>LED Outfield Wall</v>
      </c>
      <c r="Q572">
        <f>IF($L572=0,0,G572)</f>
        <v>6</v>
      </c>
      <c r="R572">
        <f>IF($L572=0,0,H572)</f>
        <v>38</v>
      </c>
      <c r="S572" s="1">
        <f>R572*L572</f>
        <v>4560.5446666666676</v>
      </c>
      <c r="T572" s="1">
        <f>S572*(K572/100)</f>
        <v>874.69158231258132</v>
      </c>
      <c r="U572" t="str">
        <f t="shared" si="16"/>
        <v>Washington National LogoLED Outfield Wall</v>
      </c>
      <c r="V572" t="str">
        <f t="shared" si="17"/>
        <v>04-18 Houston Astros @ Washington NationalsWashington National LogoLED Outfield Wall</v>
      </c>
      <c r="W572" t="str">
        <f>CONCATENATE(M572,O572)</f>
        <v>Regular SeasonWashington National Logo</v>
      </c>
      <c r="X572" t="str">
        <f>CONCATENATE(M572,P572)</f>
        <v>Regular SeasonLED Outfield Wall</v>
      </c>
      <c r="Y572" t="str">
        <f>CONCATENATE(M572,O572,P572)</f>
        <v>Regular SeasonWashington National LogoLED Outfield Wall</v>
      </c>
    </row>
    <row r="573" spans="1:25" x14ac:dyDescent="0.25">
      <c r="A573" s="3">
        <v>339069</v>
      </c>
      <c r="B573" t="s">
        <v>178</v>
      </c>
      <c r="C573" t="s">
        <v>8</v>
      </c>
      <c r="D573" t="s">
        <v>136</v>
      </c>
      <c r="E573" t="s">
        <v>1</v>
      </c>
      <c r="F573" s="5">
        <v>41017</v>
      </c>
      <c r="G573">
        <v>1</v>
      </c>
      <c r="H573">
        <v>1</v>
      </c>
      <c r="I573" s="1">
        <v>120.01</v>
      </c>
      <c r="J573" s="1">
        <v>26.28</v>
      </c>
      <c r="K573">
        <v>21.8981751520706</v>
      </c>
      <c r="L573" s="4">
        <f>VLOOKUP(N573,rates,VLOOKUP(CONCATENATE('[1]Exposure Report'!$B$11,'[1]Exposure Report'!$B$13),rate_lookup_table,4,FALSE),FALSE)</f>
        <v>120.01433333333335</v>
      </c>
      <c r="M573" t="s">
        <v>0</v>
      </c>
      <c r="N573" t="str">
        <f>IF(VLOOKUP(B573,title_rename,2,FALSE)=0,B573,VLOOKUP(B573,title_rename,2,FALSE))</f>
        <v>04-18 Houston Astros @ Washington Nationals</v>
      </c>
      <c r="O573" s="3" t="str">
        <f>LEFT(IF(VLOOKUP(C573,brand_rename,2,FALSE)=0,C573,VLOOKUP(C573,brand_rename,2,FALSE)),LEN(IF(VLOOKUP(C573,brand_rename,2,FALSE)=0,C573,VLOOKUP(C573,brand_rename,2,FALSE)))-6)</f>
        <v>Washington National Logo</v>
      </c>
      <c r="P573" t="str">
        <f>IF(VLOOKUP(D573,location_rename,2,FALSE)=0,D573,VLOOKUP(D573,location_rename,2,FALSE))</f>
        <v>LED Outside Billboard</v>
      </c>
      <c r="Q573">
        <f>IF($L573=0,0,G573)</f>
        <v>1</v>
      </c>
      <c r="R573">
        <f>IF($L573=0,0,H573)</f>
        <v>1</v>
      </c>
      <c r="S573" s="1">
        <f>R573*L573</f>
        <v>120.01433333333335</v>
      </c>
      <c r="T573" s="1">
        <f>S573*(K573/100)</f>
        <v>26.280948920923191</v>
      </c>
      <c r="U573" t="str">
        <f t="shared" si="16"/>
        <v>Washington National LogoLED Outside Billboard</v>
      </c>
      <c r="V573" t="str">
        <f t="shared" si="17"/>
        <v>04-18 Houston Astros @ Washington NationalsWashington National LogoLED Outside Billboard</v>
      </c>
      <c r="W573" t="str">
        <f>CONCATENATE(M573,O573)</f>
        <v>Regular SeasonWashington National Logo</v>
      </c>
      <c r="X573" t="str">
        <f>CONCATENATE(M573,P573)</f>
        <v>Regular SeasonLED Outside Billboard</v>
      </c>
      <c r="Y573" t="str">
        <f>CONCATENATE(M573,O573,P573)</f>
        <v>Regular SeasonWashington National LogoLED Outside Billboard</v>
      </c>
    </row>
    <row r="574" spans="1:25" x14ac:dyDescent="0.25">
      <c r="A574" s="3">
        <v>339069</v>
      </c>
      <c r="B574" t="s">
        <v>178</v>
      </c>
      <c r="C574" t="s">
        <v>8</v>
      </c>
      <c r="D574" t="s">
        <v>18</v>
      </c>
      <c r="E574" t="s">
        <v>1</v>
      </c>
      <c r="F574" s="5">
        <v>41017</v>
      </c>
      <c r="G574">
        <v>1</v>
      </c>
      <c r="H574">
        <v>3</v>
      </c>
      <c r="I574" s="1">
        <v>360.03</v>
      </c>
      <c r="J574" s="1">
        <v>82.01</v>
      </c>
      <c r="K574">
        <v>22.778657334110999</v>
      </c>
      <c r="L574" s="4">
        <f>VLOOKUP(N574,rates,VLOOKUP(CONCATENATE('[1]Exposure Report'!$B$11,'[1]Exposure Report'!$B$13),rate_lookup_table,4,FALSE),FALSE)</f>
        <v>120.01433333333335</v>
      </c>
      <c r="M574" t="s">
        <v>0</v>
      </c>
      <c r="N574" t="str">
        <f>IF(VLOOKUP(B574,title_rename,2,FALSE)=0,B574,VLOOKUP(B574,title_rename,2,FALSE))</f>
        <v>04-18 Houston Astros @ Washington Nationals</v>
      </c>
      <c r="O574" s="3" t="str">
        <f>LEFT(IF(VLOOKUP(C574,brand_rename,2,FALSE)=0,C574,VLOOKUP(C574,brand_rename,2,FALSE)),LEN(IF(VLOOKUP(C574,brand_rename,2,FALSE)=0,C574,VLOOKUP(C574,brand_rename,2,FALSE)))-6)</f>
        <v>Washington National Logo</v>
      </c>
      <c r="P574" t="str">
        <f>IF(VLOOKUP(D574,location_rename,2,FALSE)=0,D574,VLOOKUP(D574,location_rename,2,FALSE))</f>
        <v>LED Upper Billboard</v>
      </c>
      <c r="Q574">
        <f>IF($L574=0,0,G574)</f>
        <v>1</v>
      </c>
      <c r="R574">
        <f>IF($L574=0,0,H574)</f>
        <v>3</v>
      </c>
      <c r="S574" s="1">
        <f>R574*L574</f>
        <v>360.04300000000006</v>
      </c>
      <c r="T574" s="1">
        <f>S574*(K574/100)</f>
        <v>82.012961225453282</v>
      </c>
      <c r="U574" t="str">
        <f t="shared" si="16"/>
        <v>Washington National LogoLED Upper Billboard</v>
      </c>
      <c r="V574" t="str">
        <f t="shared" si="17"/>
        <v>04-18 Houston Astros @ Washington NationalsWashington National LogoLED Upper Billboard</v>
      </c>
      <c r="W574" t="str">
        <f>CONCATENATE(M574,O574)</f>
        <v>Regular SeasonWashington National Logo</v>
      </c>
      <c r="X574" t="str">
        <f>CONCATENATE(M574,P574)</f>
        <v>Regular SeasonLED Upper Billboard</v>
      </c>
      <c r="Y574" t="str">
        <f>CONCATENATE(M574,O574,P574)</f>
        <v>Regular SeasonWashington National LogoLED Upper Billboard</v>
      </c>
    </row>
    <row r="575" spans="1:25" x14ac:dyDescent="0.25">
      <c r="A575" s="3">
        <v>339069</v>
      </c>
      <c r="B575" t="s">
        <v>178</v>
      </c>
      <c r="C575" t="s">
        <v>8</v>
      </c>
      <c r="D575" t="s">
        <v>17</v>
      </c>
      <c r="E575" t="s">
        <v>1</v>
      </c>
      <c r="F575" s="5">
        <v>41017</v>
      </c>
      <c r="G575">
        <v>3</v>
      </c>
      <c r="H575">
        <v>4</v>
      </c>
      <c r="I575" s="1">
        <v>480.04</v>
      </c>
      <c r="J575" s="1">
        <v>111.32</v>
      </c>
      <c r="K575">
        <v>23.1897341888175</v>
      </c>
      <c r="L575" s="4">
        <f>VLOOKUP(N575,rates,VLOOKUP(CONCATENATE('[1]Exposure Report'!$B$11,'[1]Exposure Report'!$B$13),rate_lookup_table,4,FALSE),FALSE)</f>
        <v>120.01433333333335</v>
      </c>
      <c r="M575" t="s">
        <v>0</v>
      </c>
      <c r="N575" t="str">
        <f>IF(VLOOKUP(B575,title_rename,2,FALSE)=0,B575,VLOOKUP(B575,title_rename,2,FALSE))</f>
        <v>04-18 Houston Astros @ Washington Nationals</v>
      </c>
      <c r="O575" s="3" t="str">
        <f>LEFT(IF(VLOOKUP(C575,brand_rename,2,FALSE)=0,C575,VLOOKUP(C575,brand_rename,2,FALSE)),LEN(IF(VLOOKUP(C575,brand_rename,2,FALSE)=0,C575,VLOOKUP(C575,brand_rename,2,FALSE)))-6)</f>
        <v>Washington National Logo</v>
      </c>
      <c r="P575" t="str">
        <f>IF(VLOOKUP(D575,location_rename,2,FALSE)=0,D575,VLOOKUP(D575,location_rename,2,FALSE))</f>
        <v>LED Upper Tiered</v>
      </c>
      <c r="Q575">
        <f>IF($L575=0,0,G575)</f>
        <v>3</v>
      </c>
      <c r="R575">
        <f>IF($L575=0,0,H575)</f>
        <v>4</v>
      </c>
      <c r="S575" s="1">
        <f>R575*L575</f>
        <v>480.05733333333342</v>
      </c>
      <c r="T575" s="1">
        <f>S575*(K575/100)</f>
        <v>111.32401955392561</v>
      </c>
      <c r="U575" t="str">
        <f t="shared" si="16"/>
        <v>Washington National LogoLED Upper Tiered</v>
      </c>
      <c r="V575" t="str">
        <f t="shared" si="17"/>
        <v>04-18 Houston Astros @ Washington NationalsWashington National LogoLED Upper Tiered</v>
      </c>
      <c r="W575" t="str">
        <f>CONCATENATE(M575,O575)</f>
        <v>Regular SeasonWashington National Logo</v>
      </c>
      <c r="X575" t="str">
        <f>CONCATENATE(M575,P575)</f>
        <v>Regular SeasonLED Upper Tiered</v>
      </c>
      <c r="Y575" t="str">
        <f>CONCATENATE(M575,O575,P575)</f>
        <v>Regular SeasonWashington National LogoLED Upper Tiered</v>
      </c>
    </row>
    <row r="576" spans="1:25" x14ac:dyDescent="0.25">
      <c r="A576" s="3">
        <v>339069</v>
      </c>
      <c r="B576" t="s">
        <v>178</v>
      </c>
      <c r="C576" t="s">
        <v>8</v>
      </c>
      <c r="D576" t="s">
        <v>16</v>
      </c>
      <c r="E576" t="s">
        <v>1</v>
      </c>
      <c r="F576" s="5">
        <v>41017</v>
      </c>
      <c r="G576">
        <v>264</v>
      </c>
      <c r="H576">
        <v>1844</v>
      </c>
      <c r="I576" s="1">
        <v>221298.44</v>
      </c>
      <c r="J576" s="1">
        <v>34008.04</v>
      </c>
      <c r="K576">
        <v>15.3675010090446</v>
      </c>
      <c r="L576" s="4">
        <f>VLOOKUP(N576,rates,VLOOKUP(CONCATENATE('[1]Exposure Report'!$B$11,'[1]Exposure Report'!$B$13),rate_lookup_table,4,FALSE),FALSE)</f>
        <v>120.01433333333335</v>
      </c>
      <c r="M576" t="s">
        <v>0</v>
      </c>
      <c r="N576" t="str">
        <f>IF(VLOOKUP(B576,title_rename,2,FALSE)=0,B576,VLOOKUP(B576,title_rename,2,FALSE))</f>
        <v>04-18 Houston Astros @ Washington Nationals</v>
      </c>
      <c r="O576" s="3" t="str">
        <f>LEFT(IF(VLOOKUP(C576,brand_rename,2,FALSE)=0,C576,VLOOKUP(C576,brand_rename,2,FALSE)),LEN(IF(VLOOKUP(C576,brand_rename,2,FALSE)=0,C576,VLOOKUP(C576,brand_rename,2,FALSE)))-6)</f>
        <v>Washington National Logo</v>
      </c>
      <c r="P576" t="str">
        <f>IF(VLOOKUP(D576,location_rename,2,FALSE)=0,D576,VLOOKUP(D576,location_rename,2,FALSE))</f>
        <v>On Surface Branding</v>
      </c>
      <c r="Q576">
        <f>IF($L576=0,0,G576)</f>
        <v>264</v>
      </c>
      <c r="R576">
        <f>IF($L576=0,0,H576)</f>
        <v>1844</v>
      </c>
      <c r="S576" s="1">
        <f>R576*L576</f>
        <v>221306.43066666671</v>
      </c>
      <c r="T576" s="1">
        <f>S576*(K576/100)</f>
        <v>34009.2679657806</v>
      </c>
      <c r="U576" t="str">
        <f t="shared" si="16"/>
        <v>Washington National LogoOn Surface Branding</v>
      </c>
      <c r="V576" t="str">
        <f t="shared" si="17"/>
        <v>04-18 Houston Astros @ Washington NationalsWashington National LogoOn Surface Branding</v>
      </c>
      <c r="W576" t="str">
        <f>CONCATENATE(M576,O576)</f>
        <v>Regular SeasonWashington National Logo</v>
      </c>
      <c r="X576" t="str">
        <f>CONCATENATE(M576,P576)</f>
        <v>Regular SeasonOn Surface Branding</v>
      </c>
      <c r="Y576" t="str">
        <f>CONCATENATE(M576,O576,P576)</f>
        <v>Regular SeasonWashington National LogoOn Surface Branding</v>
      </c>
    </row>
    <row r="577" spans="1:25" x14ac:dyDescent="0.25">
      <c r="A577" s="3">
        <v>339069</v>
      </c>
      <c r="B577" t="s">
        <v>178</v>
      </c>
      <c r="C577" t="s">
        <v>8</v>
      </c>
      <c r="D577" t="s">
        <v>2</v>
      </c>
      <c r="E577" t="s">
        <v>1</v>
      </c>
      <c r="F577" s="5">
        <v>41017</v>
      </c>
      <c r="G577">
        <v>24</v>
      </c>
      <c r="H577">
        <v>174</v>
      </c>
      <c r="I577" s="1">
        <v>20881.740000000002</v>
      </c>
      <c r="J577" s="1">
        <v>4914.7299999999996</v>
      </c>
      <c r="K577">
        <v>23.536017592403599</v>
      </c>
      <c r="L577" s="4">
        <f>VLOOKUP(N577,rates,VLOOKUP(CONCATENATE('[1]Exposure Report'!$B$11,'[1]Exposure Report'!$B$13),rate_lookup_table,4,FALSE),FALSE)</f>
        <v>120.01433333333335</v>
      </c>
      <c r="M577" t="s">
        <v>0</v>
      </c>
      <c r="N577" t="str">
        <f>IF(VLOOKUP(B577,title_rename,2,FALSE)=0,B577,VLOOKUP(B577,title_rename,2,FALSE))</f>
        <v>04-18 Houston Astros @ Washington Nationals</v>
      </c>
      <c r="O577" s="3" t="str">
        <f>LEFT(IF(VLOOKUP(C577,brand_rename,2,FALSE)=0,C577,VLOOKUP(C577,brand_rename,2,FALSE)),LEN(IF(VLOOKUP(C577,brand_rename,2,FALSE)=0,C577,VLOOKUP(C577,brand_rename,2,FALSE)))-6)</f>
        <v>Washington National Logo</v>
      </c>
      <c r="P577" t="str">
        <f>IF(VLOOKUP(D577,location_rename,2,FALSE)=0,D577,VLOOKUP(D577,location_rename,2,FALSE))</f>
        <v>Rotational Field Level Home Plate</v>
      </c>
      <c r="Q577">
        <f>IF($L577=0,0,G577)</f>
        <v>24</v>
      </c>
      <c r="R577">
        <f>IF($L577=0,0,H577)</f>
        <v>174</v>
      </c>
      <c r="S577" s="1">
        <f>R577*L577</f>
        <v>20882.494000000002</v>
      </c>
      <c r="T577" s="1">
        <f>S577*(K577/100)</f>
        <v>4914.9074615726267</v>
      </c>
      <c r="U577" t="str">
        <f t="shared" si="16"/>
        <v>Washington National LogoRotational Field Level Home Plate</v>
      </c>
      <c r="V577" t="str">
        <f t="shared" si="17"/>
        <v>04-18 Houston Astros @ Washington NationalsWashington National LogoRotational Field Level Home Plate</v>
      </c>
      <c r="W577" t="str">
        <f>CONCATENATE(M577,O577)</f>
        <v>Regular SeasonWashington National Logo</v>
      </c>
      <c r="X577" t="str">
        <f>CONCATENATE(M577,P577)</f>
        <v>Regular SeasonRotational Field Level Home Plate</v>
      </c>
      <c r="Y577" t="str">
        <f>CONCATENATE(M577,O577,P577)</f>
        <v>Regular SeasonWashington National LogoRotational Field Level Home Plate</v>
      </c>
    </row>
    <row r="578" spans="1:25" x14ac:dyDescent="0.25">
      <c r="A578" s="3">
        <v>339069</v>
      </c>
      <c r="B578" t="s">
        <v>178</v>
      </c>
      <c r="C578" t="s">
        <v>8</v>
      </c>
      <c r="D578" t="s">
        <v>15</v>
      </c>
      <c r="E578" t="s">
        <v>1</v>
      </c>
      <c r="F578" s="5">
        <v>41017</v>
      </c>
      <c r="G578">
        <v>4</v>
      </c>
      <c r="H578">
        <v>15</v>
      </c>
      <c r="I578" s="1">
        <v>1800.15</v>
      </c>
      <c r="J578" s="1">
        <v>273.27</v>
      </c>
      <c r="K578">
        <v>15.180401633197199</v>
      </c>
      <c r="L578" s="4">
        <f>VLOOKUP(N578,rates,VLOOKUP(CONCATENATE('[1]Exposure Report'!$B$11,'[1]Exposure Report'!$B$13),rate_lookup_table,4,FALSE),FALSE)</f>
        <v>120.01433333333335</v>
      </c>
      <c r="M578" t="s">
        <v>0</v>
      </c>
      <c r="N578" t="str">
        <f>IF(VLOOKUP(B578,title_rename,2,FALSE)=0,B578,VLOOKUP(B578,title_rename,2,FALSE))</f>
        <v>04-18 Houston Astros @ Washington Nationals</v>
      </c>
      <c r="O578" s="3" t="str">
        <f>LEFT(IF(VLOOKUP(C578,brand_rename,2,FALSE)=0,C578,VLOOKUP(C578,brand_rename,2,FALSE)),LEN(IF(VLOOKUP(C578,brand_rename,2,FALSE)=0,C578,VLOOKUP(C578,brand_rename,2,FALSE)))-6)</f>
        <v>Washington National Logo</v>
      </c>
      <c r="P578" t="str">
        <f>IF(VLOOKUP(D578,location_rename,2,FALSE)=0,D578,VLOOKUP(D578,location_rename,2,FALSE))</f>
        <v>Special Structure Signage</v>
      </c>
      <c r="Q578">
        <f>IF($L578=0,0,G578)</f>
        <v>4</v>
      </c>
      <c r="R578">
        <f>IF($L578=0,0,H578)</f>
        <v>15</v>
      </c>
      <c r="S578" s="1">
        <f>R578*L578</f>
        <v>1800.2150000000004</v>
      </c>
      <c r="T578" s="1">
        <f>S578*(K578/100)</f>
        <v>273.27986726106104</v>
      </c>
      <c r="U578" t="str">
        <f t="shared" ref="U578:U641" si="18">CONCATENATE(O578,P578)</f>
        <v>Washington National LogoSpecial Structure Signage</v>
      </c>
      <c r="V578" t="str">
        <f t="shared" ref="V578:V641" si="19">CONCATENATE(N578,U578)</f>
        <v>04-18 Houston Astros @ Washington NationalsWashington National LogoSpecial Structure Signage</v>
      </c>
      <c r="W578" t="str">
        <f>CONCATENATE(M578,O578)</f>
        <v>Regular SeasonWashington National Logo</v>
      </c>
      <c r="X578" t="str">
        <f>CONCATENATE(M578,P578)</f>
        <v>Regular SeasonSpecial Structure Signage</v>
      </c>
      <c r="Y578" t="str">
        <f>CONCATENATE(M578,O578,P578)</f>
        <v>Regular SeasonWashington National LogoSpecial Structure Signage</v>
      </c>
    </row>
    <row r="579" spans="1:25" x14ac:dyDescent="0.25">
      <c r="A579" s="3">
        <v>339069</v>
      </c>
      <c r="B579" t="s">
        <v>178</v>
      </c>
      <c r="C579" t="s">
        <v>8</v>
      </c>
      <c r="D579" t="s">
        <v>14</v>
      </c>
      <c r="E579" t="s">
        <v>1</v>
      </c>
      <c r="F579" s="5">
        <v>41017</v>
      </c>
      <c r="G579">
        <v>14</v>
      </c>
      <c r="H579">
        <v>53</v>
      </c>
      <c r="I579" s="1">
        <v>6360.53</v>
      </c>
      <c r="J579" s="1">
        <v>781.31</v>
      </c>
      <c r="K579">
        <v>12.283724783940899</v>
      </c>
      <c r="L579" s="4">
        <f>VLOOKUP(N579,rates,VLOOKUP(CONCATENATE('[1]Exposure Report'!$B$11,'[1]Exposure Report'!$B$13),rate_lookup_table,4,FALSE),FALSE)</f>
        <v>120.01433333333335</v>
      </c>
      <c r="M579" t="s">
        <v>0</v>
      </c>
      <c r="N579" t="str">
        <f>IF(VLOOKUP(B579,title_rename,2,FALSE)=0,B579,VLOOKUP(B579,title_rename,2,FALSE))</f>
        <v>04-18 Houston Astros @ Washington Nationals</v>
      </c>
      <c r="O579" s="3" t="str">
        <f>LEFT(IF(VLOOKUP(C579,brand_rename,2,FALSE)=0,C579,VLOOKUP(C579,brand_rename,2,FALSE)),LEN(IF(VLOOKUP(C579,brand_rename,2,FALSE)=0,C579,VLOOKUP(C579,brand_rename,2,FALSE)))-6)</f>
        <v>Washington National Logo</v>
      </c>
      <c r="P579" t="str">
        <f>IF(VLOOKUP(D579,location_rename,2,FALSE)=0,D579,VLOOKUP(D579,location_rename,2,FALSE))</f>
        <v>Static Dugout Roof</v>
      </c>
      <c r="Q579">
        <f>IF($L579=0,0,G579)</f>
        <v>14</v>
      </c>
      <c r="R579">
        <f>IF($L579=0,0,H579)</f>
        <v>53</v>
      </c>
      <c r="S579" s="1">
        <f>R579*L579</f>
        <v>6360.7596666666677</v>
      </c>
      <c r="T579" s="1">
        <f>S579*(K579/100)</f>
        <v>781.33821162125003</v>
      </c>
      <c r="U579" t="str">
        <f t="shared" si="18"/>
        <v>Washington National LogoStatic Dugout Roof</v>
      </c>
      <c r="V579" t="str">
        <f t="shared" si="19"/>
        <v>04-18 Houston Astros @ Washington NationalsWashington National LogoStatic Dugout Roof</v>
      </c>
      <c r="W579" t="str">
        <f>CONCATENATE(M579,O579)</f>
        <v>Regular SeasonWashington National Logo</v>
      </c>
      <c r="X579" t="str">
        <f>CONCATENATE(M579,P579)</f>
        <v>Regular SeasonStatic Dugout Roof</v>
      </c>
      <c r="Y579" t="str">
        <f>CONCATENATE(M579,O579,P579)</f>
        <v>Regular SeasonWashington National LogoStatic Dugout Roof</v>
      </c>
    </row>
    <row r="580" spans="1:25" x14ac:dyDescent="0.25">
      <c r="A580" s="3">
        <v>339069</v>
      </c>
      <c r="B580" t="s">
        <v>178</v>
      </c>
      <c r="C580" t="s">
        <v>8</v>
      </c>
      <c r="D580" t="s">
        <v>13</v>
      </c>
      <c r="E580" t="s">
        <v>1</v>
      </c>
      <c r="F580" s="5">
        <v>41017</v>
      </c>
      <c r="G580">
        <v>3</v>
      </c>
      <c r="H580">
        <v>4</v>
      </c>
      <c r="I580" s="1">
        <v>480.04</v>
      </c>
      <c r="J580" s="1">
        <v>116.33</v>
      </c>
      <c r="K580">
        <v>24.233397216898499</v>
      </c>
      <c r="L580" s="4">
        <f>VLOOKUP(N580,rates,VLOOKUP(CONCATENATE('[1]Exposure Report'!$B$11,'[1]Exposure Report'!$B$13),rate_lookup_table,4,FALSE),FALSE)</f>
        <v>120.01433333333335</v>
      </c>
      <c r="M580" t="s">
        <v>0</v>
      </c>
      <c r="N580" t="str">
        <f>IF(VLOOKUP(B580,title_rename,2,FALSE)=0,B580,VLOOKUP(B580,title_rename,2,FALSE))</f>
        <v>04-18 Houston Astros @ Washington Nationals</v>
      </c>
      <c r="O580" s="3" t="str">
        <f>LEFT(IF(VLOOKUP(C580,brand_rename,2,FALSE)=0,C580,VLOOKUP(C580,brand_rename,2,FALSE)),LEN(IF(VLOOKUP(C580,brand_rename,2,FALSE)=0,C580,VLOOKUP(C580,brand_rename,2,FALSE)))-6)</f>
        <v>Washington National Logo</v>
      </c>
      <c r="P580" t="str">
        <f>IF(VLOOKUP(D580,location_rename,2,FALSE)=0,D580,VLOOKUP(D580,location_rename,2,FALSE))</f>
        <v>Static Dugout Wall</v>
      </c>
      <c r="Q580">
        <f>IF($L580=0,0,G580)</f>
        <v>3</v>
      </c>
      <c r="R580">
        <f>IF($L580=0,0,H580)</f>
        <v>4</v>
      </c>
      <c r="S580" s="1">
        <f>R580*L580</f>
        <v>480.05733333333342</v>
      </c>
      <c r="T580" s="1">
        <f>S580*(K580/100)</f>
        <v>116.33420045551718</v>
      </c>
      <c r="U580" t="str">
        <f t="shared" si="18"/>
        <v>Washington National LogoStatic Dugout Wall</v>
      </c>
      <c r="V580" t="str">
        <f t="shared" si="19"/>
        <v>04-18 Houston Astros @ Washington NationalsWashington National LogoStatic Dugout Wall</v>
      </c>
      <c r="W580" t="str">
        <f>CONCATENATE(M580,O580)</f>
        <v>Regular SeasonWashington National Logo</v>
      </c>
      <c r="X580" t="str">
        <f>CONCATENATE(M580,P580)</f>
        <v>Regular SeasonStatic Dugout Wall</v>
      </c>
      <c r="Y580" t="str">
        <f>CONCATENATE(M580,O580,P580)</f>
        <v>Regular SeasonWashington National LogoStatic Dugout Wall</v>
      </c>
    </row>
    <row r="581" spans="1:25" x14ac:dyDescent="0.25">
      <c r="A581" s="3">
        <v>339069</v>
      </c>
      <c r="B581" t="s">
        <v>178</v>
      </c>
      <c r="C581" t="s">
        <v>8</v>
      </c>
      <c r="D581" t="s">
        <v>12</v>
      </c>
      <c r="E581" t="s">
        <v>1</v>
      </c>
      <c r="F581" s="5">
        <v>41017</v>
      </c>
      <c r="G581">
        <v>31</v>
      </c>
      <c r="H581">
        <v>71</v>
      </c>
      <c r="I581" s="1">
        <v>8520.7099999999991</v>
      </c>
      <c r="J581" s="1">
        <v>2000.42</v>
      </c>
      <c r="K581">
        <v>23.477151551924599</v>
      </c>
      <c r="L581" s="4">
        <f>VLOOKUP(N581,rates,VLOOKUP(CONCATENATE('[1]Exposure Report'!$B$11,'[1]Exposure Report'!$B$13),rate_lookup_table,4,FALSE),FALSE)</f>
        <v>120.01433333333335</v>
      </c>
      <c r="M581" t="s">
        <v>0</v>
      </c>
      <c r="N581" t="str">
        <f>IF(VLOOKUP(B581,title_rename,2,FALSE)=0,B581,VLOOKUP(B581,title_rename,2,FALSE))</f>
        <v>04-18 Houston Astros @ Washington Nationals</v>
      </c>
      <c r="O581" s="3" t="str">
        <f>LEFT(IF(VLOOKUP(C581,brand_rename,2,FALSE)=0,C581,VLOOKUP(C581,brand_rename,2,FALSE)),LEN(IF(VLOOKUP(C581,brand_rename,2,FALSE)=0,C581,VLOOKUP(C581,brand_rename,2,FALSE)))-6)</f>
        <v>Washington National Logo</v>
      </c>
      <c r="P581" t="str">
        <f>IF(VLOOKUP(D581,location_rename,2,FALSE)=0,D581,VLOOKUP(D581,location_rename,2,FALSE))</f>
        <v>Static Field Level Home Plate</v>
      </c>
      <c r="Q581">
        <f>IF($L581=0,0,G581)</f>
        <v>31</v>
      </c>
      <c r="R581">
        <f>IF($L581=0,0,H581)</f>
        <v>71</v>
      </c>
      <c r="S581" s="1">
        <f>R581*L581</f>
        <v>8521.0176666666684</v>
      </c>
      <c r="T581" s="1">
        <f>S581*(K581/100)</f>
        <v>2000.4922313696031</v>
      </c>
      <c r="U581" t="str">
        <f t="shared" si="18"/>
        <v>Washington National LogoStatic Field Level Home Plate</v>
      </c>
      <c r="V581" t="str">
        <f t="shared" si="19"/>
        <v>04-18 Houston Astros @ Washington NationalsWashington National LogoStatic Field Level Home Plate</v>
      </c>
      <c r="W581" t="str">
        <f>CONCATENATE(M581,O581)</f>
        <v>Regular SeasonWashington National Logo</v>
      </c>
      <c r="X581" t="str">
        <f>CONCATENATE(M581,P581)</f>
        <v>Regular SeasonStatic Field Level Home Plate</v>
      </c>
      <c r="Y581" t="str">
        <f>CONCATENATE(M581,O581,P581)</f>
        <v>Regular SeasonWashington National LogoStatic Field Level Home Plate</v>
      </c>
    </row>
    <row r="582" spans="1:25" x14ac:dyDescent="0.25">
      <c r="A582" s="3">
        <v>339069</v>
      </c>
      <c r="B582" t="s">
        <v>178</v>
      </c>
      <c r="C582" t="s">
        <v>8</v>
      </c>
      <c r="D582" t="s">
        <v>11</v>
      </c>
      <c r="E582" t="s">
        <v>1</v>
      </c>
      <c r="F582" s="5">
        <v>41017</v>
      </c>
      <c r="G582">
        <v>37</v>
      </c>
      <c r="H582">
        <v>183</v>
      </c>
      <c r="I582" s="1">
        <v>21961.83</v>
      </c>
      <c r="J582" s="1">
        <v>2930.22</v>
      </c>
      <c r="K582">
        <v>13.3423307620539</v>
      </c>
      <c r="L582" s="4">
        <f>VLOOKUP(N582,rates,VLOOKUP(CONCATENATE('[1]Exposure Report'!$B$11,'[1]Exposure Report'!$B$13),rate_lookup_table,4,FALSE),FALSE)</f>
        <v>120.01433333333335</v>
      </c>
      <c r="M582" t="s">
        <v>0</v>
      </c>
      <c r="N582" t="str">
        <f>IF(VLOOKUP(B582,title_rename,2,FALSE)=0,B582,VLOOKUP(B582,title_rename,2,FALSE))</f>
        <v>04-18 Houston Astros @ Washington Nationals</v>
      </c>
      <c r="O582" s="3" t="str">
        <f>LEFT(IF(VLOOKUP(C582,brand_rename,2,FALSE)=0,C582,VLOOKUP(C582,brand_rename,2,FALSE)),LEN(IF(VLOOKUP(C582,brand_rename,2,FALSE)=0,C582,VLOOKUP(C582,brand_rename,2,FALSE)))-6)</f>
        <v>Washington National Logo</v>
      </c>
      <c r="P582" t="str">
        <f>IF(VLOOKUP(D582,location_rename,2,FALSE)=0,D582,VLOOKUP(D582,location_rename,2,FALSE))</f>
        <v>Static Outfield Wall</v>
      </c>
      <c r="Q582">
        <f>IF($L582=0,0,G582)</f>
        <v>37</v>
      </c>
      <c r="R582">
        <f>IF($L582=0,0,H582)</f>
        <v>183</v>
      </c>
      <c r="S582" s="1">
        <f>R582*L582</f>
        <v>21962.623000000003</v>
      </c>
      <c r="T582" s="1">
        <f>S582*(K582/100)</f>
        <v>2930.3258046829255</v>
      </c>
      <c r="U582" t="str">
        <f t="shared" si="18"/>
        <v>Washington National LogoStatic Outfield Wall</v>
      </c>
      <c r="V582" t="str">
        <f t="shared" si="19"/>
        <v>04-18 Houston Astros @ Washington NationalsWashington National LogoStatic Outfield Wall</v>
      </c>
      <c r="W582" t="str">
        <f>CONCATENATE(M582,O582)</f>
        <v>Regular SeasonWashington National Logo</v>
      </c>
      <c r="X582" t="str">
        <f>CONCATENATE(M582,P582)</f>
        <v>Regular SeasonStatic Outfield Wall</v>
      </c>
      <c r="Y582" t="str">
        <f>CONCATENATE(M582,O582,P582)</f>
        <v>Regular SeasonWashington National LogoStatic Outfield Wall</v>
      </c>
    </row>
    <row r="583" spans="1:25" x14ac:dyDescent="0.25">
      <c r="A583" s="3">
        <v>339069</v>
      </c>
      <c r="B583" t="s">
        <v>178</v>
      </c>
      <c r="C583" t="s">
        <v>8</v>
      </c>
      <c r="D583" t="s">
        <v>10</v>
      </c>
      <c r="E583" t="s">
        <v>1</v>
      </c>
      <c r="F583" s="5">
        <v>41017</v>
      </c>
      <c r="G583">
        <v>2</v>
      </c>
      <c r="H583">
        <v>8</v>
      </c>
      <c r="I583" s="1">
        <v>960.08</v>
      </c>
      <c r="J583" s="1">
        <v>152.77000000000001</v>
      </c>
      <c r="K583">
        <v>15.9122156486959</v>
      </c>
      <c r="L583" s="4">
        <f>VLOOKUP(N583,rates,VLOOKUP(CONCATENATE('[1]Exposure Report'!$B$11,'[1]Exposure Report'!$B$13),rate_lookup_table,4,FALSE),FALSE)</f>
        <v>120.01433333333335</v>
      </c>
      <c r="M583" t="s">
        <v>0</v>
      </c>
      <c r="N583" t="str">
        <f>IF(VLOOKUP(B583,title_rename,2,FALSE)=0,B583,VLOOKUP(B583,title_rename,2,FALSE))</f>
        <v>04-18 Houston Astros @ Washington Nationals</v>
      </c>
      <c r="O583" s="3" t="str">
        <f>LEFT(IF(VLOOKUP(C583,brand_rename,2,FALSE)=0,C583,VLOOKUP(C583,brand_rename,2,FALSE)),LEN(IF(VLOOKUP(C583,brand_rename,2,FALSE)=0,C583,VLOOKUP(C583,brand_rename,2,FALSE)))-6)</f>
        <v>Washington National Logo</v>
      </c>
      <c r="P583" t="str">
        <f>IF(VLOOKUP(D583,location_rename,2,FALSE)=0,D583,VLOOKUP(D583,location_rename,2,FALSE))</f>
        <v>Static Outside Billboard</v>
      </c>
      <c r="Q583">
        <f>IF($L583=0,0,G583)</f>
        <v>2</v>
      </c>
      <c r="R583">
        <f>IF($L583=0,0,H583)</f>
        <v>8</v>
      </c>
      <c r="S583" s="1">
        <f>R583*L583</f>
        <v>960.11466666666684</v>
      </c>
      <c r="T583" s="1">
        <f>S583*(K583/100)</f>
        <v>152.77551623475784</v>
      </c>
      <c r="U583" t="str">
        <f t="shared" si="18"/>
        <v>Washington National LogoStatic Outside Billboard</v>
      </c>
      <c r="V583" t="str">
        <f t="shared" si="19"/>
        <v>04-18 Houston Astros @ Washington NationalsWashington National LogoStatic Outside Billboard</v>
      </c>
      <c r="W583" t="str">
        <f>CONCATENATE(M583,O583)</f>
        <v>Regular SeasonWashington National Logo</v>
      </c>
      <c r="X583" t="str">
        <f>CONCATENATE(M583,P583)</f>
        <v>Regular SeasonStatic Outside Billboard</v>
      </c>
      <c r="Y583" t="str">
        <f>CONCATENATE(M583,O583,P583)</f>
        <v>Regular SeasonWashington National LogoStatic Outside Billboard</v>
      </c>
    </row>
    <row r="584" spans="1:25" x14ac:dyDescent="0.25">
      <c r="A584" s="3">
        <v>339069</v>
      </c>
      <c r="B584" t="s">
        <v>178</v>
      </c>
      <c r="C584" t="s">
        <v>8</v>
      </c>
      <c r="D584" t="s">
        <v>9</v>
      </c>
      <c r="E584" t="s">
        <v>1</v>
      </c>
      <c r="F584" s="5">
        <v>41017</v>
      </c>
      <c r="G584">
        <v>16</v>
      </c>
      <c r="H584">
        <v>76</v>
      </c>
      <c r="I584" s="1">
        <v>9120.76</v>
      </c>
      <c r="J584" s="1">
        <v>1185.96</v>
      </c>
      <c r="K584">
        <v>13.002863796438</v>
      </c>
      <c r="L584" s="4">
        <f>VLOOKUP(N584,rates,VLOOKUP(CONCATENATE('[1]Exposure Report'!$B$11,'[1]Exposure Report'!$B$13),rate_lookup_table,4,FALSE),FALSE)</f>
        <v>120.01433333333335</v>
      </c>
      <c r="M584" t="s">
        <v>0</v>
      </c>
      <c r="N584" t="str">
        <f>IF(VLOOKUP(B584,title_rename,2,FALSE)=0,B584,VLOOKUP(B584,title_rename,2,FALSE))</f>
        <v>04-18 Houston Astros @ Washington Nationals</v>
      </c>
      <c r="O584" s="3" t="str">
        <f>LEFT(IF(VLOOKUP(C584,brand_rename,2,FALSE)=0,C584,VLOOKUP(C584,brand_rename,2,FALSE)),LEN(IF(VLOOKUP(C584,brand_rename,2,FALSE)=0,C584,VLOOKUP(C584,brand_rename,2,FALSE)))-6)</f>
        <v>Washington National Logo</v>
      </c>
      <c r="P584" t="str">
        <f>IF(VLOOKUP(D584,location_rename,2,FALSE)=0,D584,VLOOKUP(D584,location_rename,2,FALSE))</f>
        <v>Static Upper Billboard</v>
      </c>
      <c r="Q584">
        <f>IF($L584=0,0,G584)</f>
        <v>16</v>
      </c>
      <c r="R584">
        <f>IF($L584=0,0,H584)</f>
        <v>76</v>
      </c>
      <c r="S584" s="1">
        <f>R584*L584</f>
        <v>9121.0893333333352</v>
      </c>
      <c r="T584" s="1">
        <f>S584*(K584/100)</f>
        <v>1186.0028227647683</v>
      </c>
      <c r="U584" t="str">
        <f t="shared" si="18"/>
        <v>Washington National LogoStatic Upper Billboard</v>
      </c>
      <c r="V584" t="str">
        <f t="shared" si="19"/>
        <v>04-18 Houston Astros @ Washington NationalsWashington National LogoStatic Upper Billboard</v>
      </c>
      <c r="W584" t="str">
        <f>CONCATENATE(M584,O584)</f>
        <v>Regular SeasonWashington National Logo</v>
      </c>
      <c r="X584" t="str">
        <f>CONCATENATE(M584,P584)</f>
        <v>Regular SeasonStatic Upper Billboard</v>
      </c>
      <c r="Y584" t="str">
        <f>CONCATENATE(M584,O584,P584)</f>
        <v>Regular SeasonWashington National LogoStatic Upper Billboard</v>
      </c>
    </row>
    <row r="585" spans="1:25" x14ac:dyDescent="0.25">
      <c r="A585" s="3">
        <v>339069</v>
      </c>
      <c r="B585" t="s">
        <v>178</v>
      </c>
      <c r="C585" t="s">
        <v>77</v>
      </c>
      <c r="D585" t="s">
        <v>19</v>
      </c>
      <c r="E585" t="s">
        <v>1</v>
      </c>
      <c r="F585" s="5">
        <v>41017</v>
      </c>
      <c r="G585">
        <v>3</v>
      </c>
      <c r="H585">
        <v>12</v>
      </c>
      <c r="I585" s="1">
        <v>1440.12</v>
      </c>
      <c r="J585" s="1">
        <v>241.95</v>
      </c>
      <c r="K585">
        <v>16.800683276393599</v>
      </c>
      <c r="L585" s="4">
        <f>VLOOKUP(N585,rates,VLOOKUP(CONCATENATE('[1]Exposure Report'!$B$11,'[1]Exposure Report'!$B$13),rate_lookup_table,4,FALSE),FALSE)</f>
        <v>120.01433333333335</v>
      </c>
      <c r="M585" t="s">
        <v>0</v>
      </c>
      <c r="N585" t="str">
        <f>IF(VLOOKUP(B585,title_rename,2,FALSE)=0,B585,VLOOKUP(B585,title_rename,2,FALSE))</f>
        <v>04-18 Houston Astros @ Washington Nationals</v>
      </c>
      <c r="O585" s="3" t="str">
        <f>LEFT(IF(VLOOKUP(C585,brand_rename,2,FALSE)=0,C585,VLOOKUP(C585,brand_rename,2,FALSE)),LEN(IF(VLOOKUP(C585,brand_rename,2,FALSE)=0,C585,VLOOKUP(C585,brand_rename,2,FALSE)))-6)</f>
        <v>Waste Management</v>
      </c>
      <c r="P585" t="str">
        <f>IF(VLOOKUP(D585,location_rename,2,FALSE)=0,D585,VLOOKUP(D585,location_rename,2,FALSE))</f>
        <v>LED Outfield Wall</v>
      </c>
      <c r="Q585">
        <f>IF($L585=0,0,G585)</f>
        <v>3</v>
      </c>
      <c r="R585">
        <f>IF($L585=0,0,H585)</f>
        <v>12</v>
      </c>
      <c r="S585" s="1">
        <f>R585*L585</f>
        <v>1440.1720000000003</v>
      </c>
      <c r="T585" s="1">
        <f>S585*(K585/100)</f>
        <v>241.95873635530327</v>
      </c>
      <c r="U585" t="str">
        <f t="shared" si="18"/>
        <v>Waste ManagementLED Outfield Wall</v>
      </c>
      <c r="V585" t="str">
        <f t="shared" si="19"/>
        <v>04-18 Houston Astros @ Washington NationalsWaste ManagementLED Outfield Wall</v>
      </c>
      <c r="W585" t="str">
        <f>CONCATENATE(M585,O585)</f>
        <v>Regular SeasonWaste Management</v>
      </c>
      <c r="X585" t="str">
        <f>CONCATENATE(M585,P585)</f>
        <v>Regular SeasonLED Outfield Wall</v>
      </c>
      <c r="Y585" t="str">
        <f>CONCATENATE(M585,O585,P585)</f>
        <v>Regular SeasonWaste ManagementLED Outfield Wall</v>
      </c>
    </row>
    <row r="586" spans="1:25" x14ac:dyDescent="0.25">
      <c r="A586" s="3">
        <v>339069</v>
      </c>
      <c r="B586" t="s">
        <v>178</v>
      </c>
      <c r="C586" t="s">
        <v>91</v>
      </c>
      <c r="D586" t="s">
        <v>34</v>
      </c>
      <c r="E586" t="s">
        <v>1</v>
      </c>
      <c r="F586" s="5">
        <v>41017</v>
      </c>
      <c r="G586">
        <v>2</v>
      </c>
      <c r="H586">
        <v>7</v>
      </c>
      <c r="I586" s="1">
        <v>840.07</v>
      </c>
      <c r="J586" s="1">
        <v>312.87</v>
      </c>
      <c r="K586">
        <v>37.243324961015098</v>
      </c>
      <c r="L586" s="4">
        <f>VLOOKUP(N586,rates,VLOOKUP(CONCATENATE('[1]Exposure Report'!$B$11,'[1]Exposure Report'!$B$13),rate_lookup_table,4,FALSE),FALSE)</f>
        <v>120.01433333333335</v>
      </c>
      <c r="M586" t="s">
        <v>0</v>
      </c>
      <c r="N586" t="str">
        <f>IF(VLOOKUP(B586,title_rename,2,FALSE)=0,B586,VLOOKUP(B586,title_rename,2,FALSE))</f>
        <v>04-18 Houston Astros @ Washington Nationals</v>
      </c>
      <c r="O586" s="3" t="str">
        <f>LEFT(IF(VLOOKUP(C586,brand_rename,2,FALSE)=0,C586,VLOOKUP(C586,brand_rename,2,FALSE)),LEN(IF(VLOOKUP(C586,brand_rename,2,FALSE)=0,C586,VLOOKUP(C586,brand_rename,2,FALSE)))-6)</f>
        <v>Website - Masnsports.com</v>
      </c>
      <c r="P586" t="str">
        <f>IF(VLOOKUP(D586,location_rename,2,FALSE)=0,D586,VLOOKUP(D586,location_rename,2,FALSE))</f>
        <v>General Merchandise</v>
      </c>
      <c r="Q586">
        <f>IF($L586=0,0,G586)</f>
        <v>2</v>
      </c>
      <c r="R586">
        <f>IF($L586=0,0,H586)</f>
        <v>7</v>
      </c>
      <c r="S586" s="1">
        <f>R586*L586</f>
        <v>840.10033333333354</v>
      </c>
      <c r="T586" s="1">
        <f>S586*(K586/100)</f>
        <v>312.8812971419045</v>
      </c>
      <c r="U586" t="str">
        <f t="shared" si="18"/>
        <v>Website - Masnsports.comGeneral Merchandise</v>
      </c>
      <c r="V586" t="str">
        <f t="shared" si="19"/>
        <v>04-18 Houston Astros @ Washington NationalsWebsite - Masnsports.comGeneral Merchandise</v>
      </c>
      <c r="W586" t="str">
        <f>CONCATENATE(M586,O586)</f>
        <v>Regular SeasonWebsite - Masnsports.com</v>
      </c>
      <c r="X586" t="str">
        <f>CONCATENATE(M586,P586)</f>
        <v>Regular SeasonGeneral Merchandise</v>
      </c>
      <c r="Y586" t="str">
        <f>CONCATENATE(M586,O586,P586)</f>
        <v>Regular SeasonWebsite - Masnsports.comGeneral Merchandise</v>
      </c>
    </row>
    <row r="587" spans="1:25" x14ac:dyDescent="0.25">
      <c r="A587" s="3">
        <v>339069</v>
      </c>
      <c r="B587" t="s">
        <v>178</v>
      </c>
      <c r="C587" t="s">
        <v>5</v>
      </c>
      <c r="D587" t="s">
        <v>6</v>
      </c>
      <c r="E587" t="s">
        <v>1</v>
      </c>
      <c r="F587" s="5">
        <v>41017</v>
      </c>
      <c r="G587">
        <v>3</v>
      </c>
      <c r="H587">
        <v>5</v>
      </c>
      <c r="I587" s="1">
        <v>600.04999999999995</v>
      </c>
      <c r="J587" s="1">
        <v>139.97999999999999</v>
      </c>
      <c r="K587">
        <v>23.328055995333699</v>
      </c>
      <c r="L587" s="4">
        <f>VLOOKUP(N587,rates,VLOOKUP(CONCATENATE('[1]Exposure Report'!$B$11,'[1]Exposure Report'!$B$13),rate_lookup_table,4,FALSE),FALSE)</f>
        <v>120.01433333333335</v>
      </c>
      <c r="M587" t="s">
        <v>0</v>
      </c>
      <c r="N587" t="str">
        <f>IF(VLOOKUP(B587,title_rename,2,FALSE)=0,B587,VLOOKUP(B587,title_rename,2,FALSE))</f>
        <v>04-18 Houston Astros @ Washington Nationals</v>
      </c>
      <c r="O587" s="3" t="str">
        <f>LEFT(IF(VLOOKUP(C587,brand_rename,2,FALSE)=0,C587,VLOOKUP(C587,brand_rename,2,FALSE)),LEN(IF(VLOOKUP(C587,brand_rename,2,FALSE)=0,C587,VLOOKUP(C587,brand_rename,2,FALSE)))-6)</f>
        <v>Website - Washingtonnationalsdreamfoundation.org</v>
      </c>
      <c r="P587" t="str">
        <f>IF(VLOOKUP(D587,location_rename,2,FALSE)=0,D587,VLOOKUP(D587,location_rename,2,FALSE))</f>
        <v>Rotational Field Level Foul Ball Line</v>
      </c>
      <c r="Q587">
        <f>IF($L587=0,0,G587)</f>
        <v>3</v>
      </c>
      <c r="R587">
        <f>IF($L587=0,0,H587)</f>
        <v>5</v>
      </c>
      <c r="S587" s="1">
        <f>R587*L587</f>
        <v>600.07166666666672</v>
      </c>
      <c r="T587" s="1">
        <f>S587*(K587/100)</f>
        <v>139.9850544121322</v>
      </c>
      <c r="U587" t="str">
        <f t="shared" si="18"/>
        <v>Website - Washingtonnationalsdreamfoundation.orgRotational Field Level Foul Ball Line</v>
      </c>
      <c r="V587" t="str">
        <f t="shared" si="19"/>
        <v>04-18 Houston Astros @ Washington NationalsWebsite - Washingtonnationalsdreamfoundation.orgRotational Field Level Foul Ball Line</v>
      </c>
      <c r="W587" t="str">
        <f>CONCATENATE(M587,O587)</f>
        <v>Regular SeasonWebsite - Washingtonnationalsdreamfoundation.org</v>
      </c>
      <c r="X587" t="str">
        <f>CONCATENATE(M587,P587)</f>
        <v>Regular SeasonRotational Field Level Foul Ball Line</v>
      </c>
      <c r="Y587" t="str">
        <f>CONCATENATE(M587,O587,P587)</f>
        <v>Regular SeasonWebsite - Washingtonnationalsdreamfoundation.orgRotational Field Level Foul Ball Line</v>
      </c>
    </row>
    <row r="588" spans="1:25" x14ac:dyDescent="0.25">
      <c r="A588" s="3">
        <v>339069</v>
      </c>
      <c r="B588" t="s">
        <v>178</v>
      </c>
      <c r="C588" t="s">
        <v>5</v>
      </c>
      <c r="D588" t="s">
        <v>2</v>
      </c>
      <c r="E588" t="s">
        <v>1</v>
      </c>
      <c r="F588" s="5">
        <v>41017</v>
      </c>
      <c r="G588">
        <v>11</v>
      </c>
      <c r="H588">
        <v>70</v>
      </c>
      <c r="I588" s="1">
        <v>8400.7000000000007</v>
      </c>
      <c r="J588" s="1">
        <v>1997.42</v>
      </c>
      <c r="K588">
        <v>23.776828121466</v>
      </c>
      <c r="L588" s="4">
        <f>VLOOKUP(N588,rates,VLOOKUP(CONCATENATE('[1]Exposure Report'!$B$11,'[1]Exposure Report'!$B$13),rate_lookup_table,4,FALSE),FALSE)</f>
        <v>120.01433333333335</v>
      </c>
      <c r="M588" t="s">
        <v>0</v>
      </c>
      <c r="N588" t="str">
        <f>IF(VLOOKUP(B588,title_rename,2,FALSE)=0,B588,VLOOKUP(B588,title_rename,2,FALSE))</f>
        <v>04-18 Houston Astros @ Washington Nationals</v>
      </c>
      <c r="O588" s="3" t="str">
        <f>LEFT(IF(VLOOKUP(C588,brand_rename,2,FALSE)=0,C588,VLOOKUP(C588,brand_rename,2,FALSE)),LEN(IF(VLOOKUP(C588,brand_rename,2,FALSE)=0,C588,VLOOKUP(C588,brand_rename,2,FALSE)))-6)</f>
        <v>Website - Washingtonnationalsdreamfoundation.org</v>
      </c>
      <c r="P588" t="str">
        <f>IF(VLOOKUP(D588,location_rename,2,FALSE)=0,D588,VLOOKUP(D588,location_rename,2,FALSE))</f>
        <v>Rotational Field Level Home Plate</v>
      </c>
      <c r="Q588">
        <f>IF($L588=0,0,G588)</f>
        <v>11</v>
      </c>
      <c r="R588">
        <f>IF($L588=0,0,H588)</f>
        <v>70</v>
      </c>
      <c r="S588" s="1">
        <f>R588*L588</f>
        <v>8401.003333333334</v>
      </c>
      <c r="T588" s="1">
        <f>S588*(K588/100)</f>
        <v>1997.4921230452962</v>
      </c>
      <c r="U588" t="str">
        <f t="shared" si="18"/>
        <v>Website - Washingtonnationalsdreamfoundation.orgRotational Field Level Home Plate</v>
      </c>
      <c r="V588" t="str">
        <f t="shared" si="19"/>
        <v>04-18 Houston Astros @ Washington NationalsWebsite - Washingtonnationalsdreamfoundation.orgRotational Field Level Home Plate</v>
      </c>
      <c r="W588" t="str">
        <f>CONCATENATE(M588,O588)</f>
        <v>Regular SeasonWebsite - Washingtonnationalsdreamfoundation.org</v>
      </c>
      <c r="X588" t="str">
        <f>CONCATENATE(M588,P588)</f>
        <v>Regular SeasonRotational Field Level Home Plate</v>
      </c>
      <c r="Y588" t="str">
        <f>CONCATENATE(M588,O588,P588)</f>
        <v>Regular SeasonWebsite - Washingtonnationalsdreamfoundation.orgRotational Field Level Home Plate</v>
      </c>
    </row>
    <row r="589" spans="1:25" x14ac:dyDescent="0.25">
      <c r="A589" s="3">
        <v>339069</v>
      </c>
      <c r="B589" t="s">
        <v>178</v>
      </c>
      <c r="C589" t="s">
        <v>3</v>
      </c>
      <c r="D589" t="s">
        <v>2</v>
      </c>
      <c r="E589" t="s">
        <v>1</v>
      </c>
      <c r="F589" s="5">
        <v>41017</v>
      </c>
      <c r="G589">
        <v>8</v>
      </c>
      <c r="H589">
        <v>54</v>
      </c>
      <c r="I589" s="1">
        <v>6480.54</v>
      </c>
      <c r="J589" s="1">
        <v>1625.56</v>
      </c>
      <c r="K589">
        <v>25.083712159789101</v>
      </c>
      <c r="L589" s="4">
        <f>VLOOKUP(N589,rates,VLOOKUP(CONCATENATE('[1]Exposure Report'!$B$11,'[1]Exposure Report'!$B$13),rate_lookup_table,4,FALSE),FALSE)</f>
        <v>120.01433333333335</v>
      </c>
      <c r="M589" t="s">
        <v>0</v>
      </c>
      <c r="N589" t="str">
        <f>IF(VLOOKUP(B589,title_rename,2,FALSE)=0,B589,VLOOKUP(B589,title_rename,2,FALSE))</f>
        <v>04-18 Houston Astros @ Washington Nationals</v>
      </c>
      <c r="O589" s="3" t="str">
        <f>LEFT(IF(VLOOKUP(C589,brand_rename,2,FALSE)=0,C589,VLOOKUP(C589,brand_rename,2,FALSE)),LEN(IF(VLOOKUP(C589,brand_rename,2,FALSE)=0,C589,VLOOKUP(C589,brand_rename,2,FALSE)))-6)</f>
        <v>Windstream</v>
      </c>
      <c r="P589" t="str">
        <f>IF(VLOOKUP(D589,location_rename,2,FALSE)=0,D589,VLOOKUP(D589,location_rename,2,FALSE))</f>
        <v>Rotational Field Level Home Plate</v>
      </c>
      <c r="Q589">
        <f>IF($L589=0,0,G589)</f>
        <v>8</v>
      </c>
      <c r="R589">
        <f>IF($L589=0,0,H589)</f>
        <v>54</v>
      </c>
      <c r="S589" s="1">
        <f>R589*L589</f>
        <v>6480.7740000000013</v>
      </c>
      <c r="T589" s="1">
        <f>S589*(K589/100)</f>
        <v>1625.6186958864507</v>
      </c>
      <c r="U589" t="str">
        <f t="shared" si="18"/>
        <v>WindstreamRotational Field Level Home Plate</v>
      </c>
      <c r="V589" t="str">
        <f t="shared" si="19"/>
        <v>04-18 Houston Astros @ Washington NationalsWindstreamRotational Field Level Home Plate</v>
      </c>
      <c r="W589" t="str">
        <f>CONCATENATE(M589,O589)</f>
        <v>Regular SeasonWindstream</v>
      </c>
      <c r="X589" t="str">
        <f>CONCATENATE(M589,P589)</f>
        <v>Regular SeasonRotational Field Level Home Plate</v>
      </c>
      <c r="Y589" t="str">
        <f>CONCATENATE(M589,O589,P589)</f>
        <v>Regular SeasonWindstreamRotational Field Level Home Plate</v>
      </c>
    </row>
    <row r="590" spans="1:25" x14ac:dyDescent="0.25">
      <c r="A590" s="3">
        <v>339072</v>
      </c>
      <c r="B590" t="s">
        <v>176</v>
      </c>
      <c r="C590" t="s">
        <v>75</v>
      </c>
      <c r="D590" t="s">
        <v>2</v>
      </c>
      <c r="E590" t="s">
        <v>1</v>
      </c>
      <c r="F590" s="5">
        <v>41018</v>
      </c>
      <c r="G590">
        <v>26</v>
      </c>
      <c r="H590">
        <v>152</v>
      </c>
      <c r="I590" s="1">
        <v>14055.44</v>
      </c>
      <c r="J590" s="1">
        <v>3458.87</v>
      </c>
      <c r="K590">
        <v>24.6087635819298</v>
      </c>
      <c r="L590" s="4">
        <f>VLOOKUP(N590,rates,VLOOKUP(CONCATENATE('[1]Exposure Report'!$B$11,'[1]Exposure Report'!$B$13),rate_lookup_table,4,FALSE),FALSE)</f>
        <v>92.471666666666664</v>
      </c>
      <c r="M590" t="s">
        <v>0</v>
      </c>
      <c r="N590" t="str">
        <f>IF(VLOOKUP(B590,title_rename,2,FALSE)=0,B590,VLOOKUP(B590,title_rename,2,FALSE))</f>
        <v>04-19 Houston Astros @ Washington Nationals</v>
      </c>
      <c r="O590" s="3" t="str">
        <f>LEFT(IF(VLOOKUP(C590,brand_rename,2,FALSE)=0,C590,VLOOKUP(C590,brand_rename,2,FALSE)),LEN(IF(VLOOKUP(C590,brand_rename,2,FALSE)=0,C590,VLOOKUP(C590,brand_rename,2,FALSE)))-6)</f>
        <v>American University</v>
      </c>
      <c r="P590" t="str">
        <f>IF(VLOOKUP(D590,location_rename,2,FALSE)=0,D590,VLOOKUP(D590,location_rename,2,FALSE))</f>
        <v>Rotational Field Level Home Plate</v>
      </c>
      <c r="Q590">
        <f>IF($L590=0,0,G590)</f>
        <v>26</v>
      </c>
      <c r="R590">
        <f>IF($L590=0,0,H590)</f>
        <v>152</v>
      </c>
      <c r="S590" s="1">
        <f>R590*L590</f>
        <v>14055.693333333333</v>
      </c>
      <c r="T590" s="1">
        <f>S590*(K590/100)</f>
        <v>3458.932342201068</v>
      </c>
      <c r="U590" t="str">
        <f t="shared" si="18"/>
        <v>American UniversityRotational Field Level Home Plate</v>
      </c>
      <c r="V590" t="str">
        <f t="shared" si="19"/>
        <v>04-19 Houston Astros @ Washington NationalsAmerican UniversityRotational Field Level Home Plate</v>
      </c>
      <c r="W590" t="str">
        <f>CONCATENATE(M590,O590)</f>
        <v>Regular SeasonAmerican University</v>
      </c>
      <c r="X590" t="str">
        <f>CONCATENATE(M590,P590)</f>
        <v>Regular SeasonRotational Field Level Home Plate</v>
      </c>
      <c r="Y590" t="str">
        <f>CONCATENATE(M590,O590,P590)</f>
        <v>Regular SeasonAmerican UniversityRotational Field Level Home Plate</v>
      </c>
    </row>
    <row r="591" spans="1:25" x14ac:dyDescent="0.25">
      <c r="A591" s="3">
        <v>339072</v>
      </c>
      <c r="B591" t="s">
        <v>176</v>
      </c>
      <c r="C591" t="s">
        <v>74</v>
      </c>
      <c r="D591" t="s">
        <v>12</v>
      </c>
      <c r="E591" t="s">
        <v>1</v>
      </c>
      <c r="F591" s="5">
        <v>41018</v>
      </c>
      <c r="G591">
        <v>21</v>
      </c>
      <c r="H591">
        <v>40</v>
      </c>
      <c r="I591" s="1">
        <v>3698.8</v>
      </c>
      <c r="J591" s="1">
        <v>594.23</v>
      </c>
      <c r="K591">
        <v>16.065480696441998</v>
      </c>
      <c r="L591" s="4">
        <f>VLOOKUP(N591,rates,VLOOKUP(CONCATENATE('[1]Exposure Report'!$B$11,'[1]Exposure Report'!$B$13),rate_lookup_table,4,FALSE),FALSE)</f>
        <v>92.471666666666664</v>
      </c>
      <c r="M591" t="s">
        <v>0</v>
      </c>
      <c r="N591" t="str">
        <f>IF(VLOOKUP(B591,title_rename,2,FALSE)=0,B591,VLOOKUP(B591,title_rename,2,FALSE))</f>
        <v>04-19 Houston Astros @ Washington Nationals</v>
      </c>
      <c r="O591" s="3" t="str">
        <f>LEFT(IF(VLOOKUP(C591,brand_rename,2,FALSE)=0,C591,VLOOKUP(C591,brand_rename,2,FALSE)),LEN(IF(VLOOKUP(C591,brand_rename,2,FALSE)=0,C591,VLOOKUP(C591,brand_rename,2,FALSE)))-6)</f>
        <v>ANC</v>
      </c>
      <c r="P591" t="str">
        <f>IF(VLOOKUP(D591,location_rename,2,FALSE)=0,D591,VLOOKUP(D591,location_rename,2,FALSE))</f>
        <v>Static Field Level Home Plate</v>
      </c>
      <c r="Q591">
        <f>IF($L591=0,0,G591)</f>
        <v>21</v>
      </c>
      <c r="R591">
        <f>IF($L591=0,0,H591)</f>
        <v>40</v>
      </c>
      <c r="S591" s="1">
        <f>R591*L591</f>
        <v>3698.8666666666668</v>
      </c>
      <c r="T591" s="1">
        <f>S591*(K591/100)</f>
        <v>594.24071032046095</v>
      </c>
      <c r="U591" t="str">
        <f t="shared" si="18"/>
        <v>ANCStatic Field Level Home Plate</v>
      </c>
      <c r="V591" t="str">
        <f t="shared" si="19"/>
        <v>04-19 Houston Astros @ Washington NationalsANCStatic Field Level Home Plate</v>
      </c>
      <c r="W591" t="str">
        <f>CONCATENATE(M591,O591)</f>
        <v>Regular SeasonANC</v>
      </c>
      <c r="X591" t="str">
        <f>CONCATENATE(M591,P591)</f>
        <v>Regular SeasonStatic Field Level Home Plate</v>
      </c>
      <c r="Y591" t="str">
        <f>CONCATENATE(M591,O591,P591)</f>
        <v>Regular SeasonANCStatic Field Level Home Plate</v>
      </c>
    </row>
    <row r="592" spans="1:25" x14ac:dyDescent="0.25">
      <c r="A592" s="3">
        <v>339072</v>
      </c>
      <c r="B592" t="s">
        <v>176</v>
      </c>
      <c r="C592" t="s">
        <v>70</v>
      </c>
      <c r="D592" t="s">
        <v>2</v>
      </c>
      <c r="E592" t="s">
        <v>1</v>
      </c>
      <c r="F592" s="5">
        <v>41018</v>
      </c>
      <c r="G592">
        <v>19</v>
      </c>
      <c r="H592">
        <v>89</v>
      </c>
      <c r="I592" s="1">
        <v>8229.83</v>
      </c>
      <c r="J592" s="1">
        <v>2185.3200000000002</v>
      </c>
      <c r="K592">
        <v>26.553646916157401</v>
      </c>
      <c r="L592" s="4">
        <f>VLOOKUP(N592,rates,VLOOKUP(CONCATENATE('[1]Exposure Report'!$B$11,'[1]Exposure Report'!$B$13),rate_lookup_table,4,FALSE),FALSE)</f>
        <v>92.471666666666664</v>
      </c>
      <c r="M592" t="s">
        <v>0</v>
      </c>
      <c r="N592" t="str">
        <f>IF(VLOOKUP(B592,title_rename,2,FALSE)=0,B592,VLOOKUP(B592,title_rename,2,FALSE))</f>
        <v>04-19 Houston Astros @ Washington Nationals</v>
      </c>
      <c r="O592" s="3" t="str">
        <f>LEFT(IF(VLOOKUP(C592,brand_rename,2,FALSE)=0,C592,VLOOKUP(C592,brand_rename,2,FALSE)),LEN(IF(VLOOKUP(C592,brand_rename,2,FALSE)=0,C592,VLOOKUP(C592,brand_rename,2,FALSE)))-6)</f>
        <v>Capital One</v>
      </c>
      <c r="P592" t="str">
        <f>IF(VLOOKUP(D592,location_rename,2,FALSE)=0,D592,VLOOKUP(D592,location_rename,2,FALSE))</f>
        <v>Rotational Field Level Home Plate</v>
      </c>
      <c r="Q592">
        <f>IF($L592=0,0,G592)</f>
        <v>19</v>
      </c>
      <c r="R592">
        <f>IF($L592=0,0,H592)</f>
        <v>89</v>
      </c>
      <c r="S592" s="1">
        <f>R592*L592</f>
        <v>8229.9783333333326</v>
      </c>
      <c r="T592" s="1">
        <f>S592*(K592/100)</f>
        <v>2185.3593879095888</v>
      </c>
      <c r="U592" t="str">
        <f t="shared" si="18"/>
        <v>Capital OneRotational Field Level Home Plate</v>
      </c>
      <c r="V592" t="str">
        <f t="shared" si="19"/>
        <v>04-19 Houston Astros @ Washington NationalsCapital OneRotational Field Level Home Plate</v>
      </c>
      <c r="W592" t="str">
        <f>CONCATENATE(M592,O592)</f>
        <v>Regular SeasonCapital One</v>
      </c>
      <c r="X592" t="str">
        <f>CONCATENATE(M592,P592)</f>
        <v>Regular SeasonRotational Field Level Home Plate</v>
      </c>
      <c r="Y592" t="str">
        <f>CONCATENATE(M592,O592,P592)</f>
        <v>Regular SeasonCapital OneRotational Field Level Home Plate</v>
      </c>
    </row>
    <row r="593" spans="1:25" x14ac:dyDescent="0.25">
      <c r="A593" s="3">
        <v>339072</v>
      </c>
      <c r="B593" t="s">
        <v>176</v>
      </c>
      <c r="C593" t="s">
        <v>69</v>
      </c>
      <c r="D593" t="s">
        <v>17</v>
      </c>
      <c r="E593" t="s">
        <v>1</v>
      </c>
      <c r="F593" s="5">
        <v>41018</v>
      </c>
      <c r="G593">
        <v>2</v>
      </c>
      <c r="H593">
        <v>3</v>
      </c>
      <c r="I593" s="1">
        <v>277.41000000000003</v>
      </c>
      <c r="J593" s="1">
        <v>94.67</v>
      </c>
      <c r="K593">
        <v>34.126383331530903</v>
      </c>
      <c r="L593" s="4">
        <f>VLOOKUP(N593,rates,VLOOKUP(CONCATENATE('[1]Exposure Report'!$B$11,'[1]Exposure Report'!$B$13),rate_lookup_table,4,FALSE),FALSE)</f>
        <v>92.471666666666664</v>
      </c>
      <c r="M593" t="s">
        <v>0</v>
      </c>
      <c r="N593" t="str">
        <f>IF(VLOOKUP(B593,title_rename,2,FALSE)=0,B593,VLOOKUP(B593,title_rename,2,FALSE))</f>
        <v>04-19 Houston Astros @ Washington Nationals</v>
      </c>
      <c r="O593" s="3" t="str">
        <f>LEFT(IF(VLOOKUP(C593,brand_rename,2,FALSE)=0,C593,VLOOKUP(C593,brand_rename,2,FALSE)),LEN(IF(VLOOKUP(C593,brand_rename,2,FALSE)=0,C593,VLOOKUP(C593,brand_rename,2,FALSE)))-6)</f>
        <v>CareFirst BlueCross BlueShield</v>
      </c>
      <c r="P593" t="str">
        <f>IF(VLOOKUP(D593,location_rename,2,FALSE)=0,D593,VLOOKUP(D593,location_rename,2,FALSE))</f>
        <v>LED Upper Tiered</v>
      </c>
      <c r="Q593">
        <f>IF($L593=0,0,G593)</f>
        <v>2</v>
      </c>
      <c r="R593">
        <f>IF($L593=0,0,H593)</f>
        <v>3</v>
      </c>
      <c r="S593" s="1">
        <f>R593*L593</f>
        <v>277.41499999999996</v>
      </c>
      <c r="T593" s="1">
        <f>S593*(K593/100)</f>
        <v>94.671706319166432</v>
      </c>
      <c r="U593" t="str">
        <f t="shared" si="18"/>
        <v>CareFirst BlueCross BlueShieldLED Upper Tiered</v>
      </c>
      <c r="V593" t="str">
        <f t="shared" si="19"/>
        <v>04-19 Houston Astros @ Washington NationalsCareFirst BlueCross BlueShieldLED Upper Tiered</v>
      </c>
      <c r="W593" t="str">
        <f>CONCATENATE(M593,O593)</f>
        <v>Regular SeasonCareFirst BlueCross BlueShield</v>
      </c>
      <c r="X593" t="str">
        <f>CONCATENATE(M593,P593)</f>
        <v>Regular SeasonLED Upper Tiered</v>
      </c>
      <c r="Y593" t="str">
        <f>CONCATENATE(M593,O593,P593)</f>
        <v>Regular SeasonCareFirst BlueCross BlueShieldLED Upper Tiered</v>
      </c>
    </row>
    <row r="594" spans="1:25" x14ac:dyDescent="0.25">
      <c r="A594" s="3">
        <v>339072</v>
      </c>
      <c r="B594" t="s">
        <v>176</v>
      </c>
      <c r="C594" t="s">
        <v>68</v>
      </c>
      <c r="D594" t="s">
        <v>11</v>
      </c>
      <c r="E594" t="s">
        <v>1</v>
      </c>
      <c r="F594" s="5">
        <v>41018</v>
      </c>
      <c r="G594">
        <v>2</v>
      </c>
      <c r="H594">
        <v>3</v>
      </c>
      <c r="I594" s="1">
        <v>277.41000000000003</v>
      </c>
      <c r="J594" s="1">
        <v>58.18</v>
      </c>
      <c r="K594">
        <v>20.972567679607799</v>
      </c>
      <c r="L594" s="4">
        <f>VLOOKUP(N594,rates,VLOOKUP(CONCATENATE('[1]Exposure Report'!$B$11,'[1]Exposure Report'!$B$13),rate_lookup_table,4,FALSE),FALSE)</f>
        <v>92.471666666666664</v>
      </c>
      <c r="M594" t="s">
        <v>0</v>
      </c>
      <c r="N594" t="str">
        <f>IF(VLOOKUP(B594,title_rename,2,FALSE)=0,B594,VLOOKUP(B594,title_rename,2,FALSE))</f>
        <v>04-19 Houston Astros @ Washington Nationals</v>
      </c>
      <c r="O594" s="3" t="str">
        <f>LEFT(IF(VLOOKUP(C594,brand_rename,2,FALSE)=0,C594,VLOOKUP(C594,brand_rename,2,FALSE)),LEN(IF(VLOOKUP(C594,brand_rename,2,FALSE)=0,C594,VLOOKUP(C594,brand_rename,2,FALSE)))-6)</f>
        <v>Charity - Washington Nationals Dream Foundation</v>
      </c>
      <c r="P594" t="str">
        <f>IF(VLOOKUP(D594,location_rename,2,FALSE)=0,D594,VLOOKUP(D594,location_rename,2,FALSE))</f>
        <v>Static Outfield Wall</v>
      </c>
      <c r="Q594">
        <f>IF($L594=0,0,G594)</f>
        <v>2</v>
      </c>
      <c r="R594">
        <f>IF($L594=0,0,H594)</f>
        <v>3</v>
      </c>
      <c r="S594" s="1">
        <f>R594*L594</f>
        <v>277.41499999999996</v>
      </c>
      <c r="T594" s="1">
        <f>S594*(K594/100)</f>
        <v>58.181048628383962</v>
      </c>
      <c r="U594" t="str">
        <f t="shared" si="18"/>
        <v>Charity - Washington Nationals Dream FoundationStatic Outfield Wall</v>
      </c>
      <c r="V594" t="str">
        <f t="shared" si="19"/>
        <v>04-19 Houston Astros @ Washington NationalsCharity - Washington Nationals Dream FoundationStatic Outfield Wall</v>
      </c>
      <c r="W594" t="str">
        <f>CONCATENATE(M594,O594)</f>
        <v>Regular SeasonCharity - Washington Nationals Dream Foundation</v>
      </c>
      <c r="X594" t="str">
        <f>CONCATENATE(M594,P594)</f>
        <v>Regular SeasonStatic Outfield Wall</v>
      </c>
      <c r="Y594" t="str">
        <f>CONCATENATE(M594,O594,P594)</f>
        <v>Regular SeasonCharity - Washington Nationals Dream FoundationStatic Outfield Wall</v>
      </c>
    </row>
    <row r="595" spans="1:25" x14ac:dyDescent="0.25">
      <c r="A595" s="3">
        <v>339072</v>
      </c>
      <c r="B595" t="s">
        <v>176</v>
      </c>
      <c r="C595" t="s">
        <v>68</v>
      </c>
      <c r="D595" t="s">
        <v>71</v>
      </c>
      <c r="E595" t="s">
        <v>1</v>
      </c>
      <c r="F595" s="5">
        <v>41018</v>
      </c>
      <c r="G595">
        <v>2</v>
      </c>
      <c r="H595">
        <v>2</v>
      </c>
      <c r="I595" s="1">
        <v>184.94</v>
      </c>
      <c r="J595" s="1">
        <v>38.68</v>
      </c>
      <c r="K595">
        <v>20.914891316102501</v>
      </c>
      <c r="L595" s="4">
        <f>VLOOKUP(N595,rates,VLOOKUP(CONCATENATE('[1]Exposure Report'!$B$11,'[1]Exposure Report'!$B$13),rate_lookup_table,4,FALSE),FALSE)</f>
        <v>92.471666666666664</v>
      </c>
      <c r="M595" t="s">
        <v>0</v>
      </c>
      <c r="N595" t="str">
        <f>IF(VLOOKUP(B595,title_rename,2,FALSE)=0,B595,VLOOKUP(B595,title_rename,2,FALSE))</f>
        <v>04-19 Houston Astros @ Washington Nationals</v>
      </c>
      <c r="O595" s="3" t="str">
        <f>LEFT(IF(VLOOKUP(C595,brand_rename,2,FALSE)=0,C595,VLOOKUP(C595,brand_rename,2,FALSE)),LEN(IF(VLOOKUP(C595,brand_rename,2,FALSE)=0,C595,VLOOKUP(C595,brand_rename,2,FALSE)))-6)</f>
        <v>Charity - Washington Nationals Dream Foundation</v>
      </c>
      <c r="P595" t="str">
        <f>IF(VLOOKUP(D595,location_rename,2,FALSE)=0,D595,VLOOKUP(D595,location_rename,2,FALSE))</f>
        <v>Static Upper Tiered</v>
      </c>
      <c r="Q595">
        <f>IF($L595=0,0,G595)</f>
        <v>2</v>
      </c>
      <c r="R595">
        <f>IF($L595=0,0,H595)</f>
        <v>2</v>
      </c>
      <c r="S595" s="1">
        <f>R595*L595</f>
        <v>184.94333333333333</v>
      </c>
      <c r="T595" s="1">
        <f>S595*(K595/100)</f>
        <v>38.680697163043838</v>
      </c>
      <c r="U595" t="str">
        <f t="shared" si="18"/>
        <v>Charity - Washington Nationals Dream FoundationStatic Upper Tiered</v>
      </c>
      <c r="V595" t="str">
        <f t="shared" si="19"/>
        <v>04-19 Houston Astros @ Washington NationalsCharity - Washington Nationals Dream FoundationStatic Upper Tiered</v>
      </c>
      <c r="W595" t="str">
        <f>CONCATENATE(M595,O595)</f>
        <v>Regular SeasonCharity - Washington Nationals Dream Foundation</v>
      </c>
      <c r="X595" t="str">
        <f>CONCATENATE(M595,P595)</f>
        <v>Regular SeasonStatic Upper Tiered</v>
      </c>
      <c r="Y595" t="str">
        <f>CONCATENATE(M595,O595,P595)</f>
        <v>Regular SeasonCharity - Washington Nationals Dream FoundationStatic Upper Tiered</v>
      </c>
    </row>
    <row r="596" spans="1:25" x14ac:dyDescent="0.25">
      <c r="A596" s="3">
        <v>339072</v>
      </c>
      <c r="B596" t="s">
        <v>176</v>
      </c>
      <c r="C596" t="s">
        <v>67</v>
      </c>
      <c r="D596" t="s">
        <v>2</v>
      </c>
      <c r="E596" t="s">
        <v>1</v>
      </c>
      <c r="F596" s="5">
        <v>41018</v>
      </c>
      <c r="G596">
        <v>11</v>
      </c>
      <c r="H596">
        <v>65</v>
      </c>
      <c r="I596" s="1">
        <v>6010.55</v>
      </c>
      <c r="J596" s="1">
        <v>1539.44</v>
      </c>
      <c r="K596">
        <v>25.612298375356598</v>
      </c>
      <c r="L596" s="4">
        <f>VLOOKUP(N596,rates,VLOOKUP(CONCATENATE('[1]Exposure Report'!$B$11,'[1]Exposure Report'!$B$13),rate_lookup_table,4,FALSE),FALSE)</f>
        <v>92.471666666666664</v>
      </c>
      <c r="M596" t="s">
        <v>0</v>
      </c>
      <c r="N596" t="str">
        <f>IF(VLOOKUP(B596,title_rename,2,FALSE)=0,B596,VLOOKUP(B596,title_rename,2,FALSE))</f>
        <v>04-19 Houston Astros @ Washington Nationals</v>
      </c>
      <c r="O596" s="3" t="str">
        <f>LEFT(IF(VLOOKUP(C596,brand_rename,2,FALSE)=0,C596,VLOOKUP(C596,brand_rename,2,FALSE)),LEN(IF(VLOOKUP(C596,brand_rename,2,FALSE)=0,C596,VLOOKUP(C596,brand_rename,2,FALSE)))-6)</f>
        <v>Cholula Hot Sauce</v>
      </c>
      <c r="P596" t="str">
        <f>IF(VLOOKUP(D596,location_rename,2,FALSE)=0,D596,VLOOKUP(D596,location_rename,2,FALSE))</f>
        <v>Rotational Field Level Home Plate</v>
      </c>
      <c r="Q596">
        <f>IF($L596=0,0,G596)</f>
        <v>11</v>
      </c>
      <c r="R596">
        <f>IF($L596=0,0,H596)</f>
        <v>65</v>
      </c>
      <c r="S596" s="1">
        <f>R596*L596</f>
        <v>6010.6583333333328</v>
      </c>
      <c r="T596" s="1">
        <f>S596*(K596/100)</f>
        <v>1539.467746656569</v>
      </c>
      <c r="U596" t="str">
        <f t="shared" si="18"/>
        <v>Cholula Hot SauceRotational Field Level Home Plate</v>
      </c>
      <c r="V596" t="str">
        <f t="shared" si="19"/>
        <v>04-19 Houston Astros @ Washington NationalsCholula Hot SauceRotational Field Level Home Plate</v>
      </c>
      <c r="W596" t="str">
        <f>CONCATENATE(M596,O596)</f>
        <v>Regular SeasonCholula Hot Sauce</v>
      </c>
      <c r="X596" t="str">
        <f>CONCATENATE(M596,P596)</f>
        <v>Regular SeasonRotational Field Level Home Plate</v>
      </c>
      <c r="Y596" t="str">
        <f>CONCATENATE(M596,O596,P596)</f>
        <v>Regular SeasonCholula Hot SauceRotational Field Level Home Plate</v>
      </c>
    </row>
    <row r="597" spans="1:25" x14ac:dyDescent="0.25">
      <c r="A597" s="3">
        <v>339072</v>
      </c>
      <c r="B597" t="s">
        <v>176</v>
      </c>
      <c r="C597" t="s">
        <v>65</v>
      </c>
      <c r="D597" t="s">
        <v>19</v>
      </c>
      <c r="E597" t="s">
        <v>1</v>
      </c>
      <c r="F597" s="5">
        <v>41018</v>
      </c>
      <c r="G597">
        <v>3</v>
      </c>
      <c r="H597">
        <v>6</v>
      </c>
      <c r="I597" s="1">
        <v>554.82000000000005</v>
      </c>
      <c r="J597" s="1">
        <v>127.88</v>
      </c>
      <c r="K597">
        <v>23.048916765797902</v>
      </c>
      <c r="L597" s="4">
        <f>VLOOKUP(N597,rates,VLOOKUP(CONCATENATE('[1]Exposure Report'!$B$11,'[1]Exposure Report'!$B$13),rate_lookup_table,4,FALSE),FALSE)</f>
        <v>92.471666666666664</v>
      </c>
      <c r="M597" t="s">
        <v>0</v>
      </c>
      <c r="N597" t="str">
        <f>IF(VLOOKUP(B597,title_rename,2,FALSE)=0,B597,VLOOKUP(B597,title_rename,2,FALSE))</f>
        <v>04-19 Houston Astros @ Washington Nationals</v>
      </c>
      <c r="O597" s="3" t="str">
        <f>LEFT(IF(VLOOKUP(C597,brand_rename,2,FALSE)=0,C597,VLOOKUP(C597,brand_rename,2,FALSE)),LEN(IF(VLOOKUP(C597,brand_rename,2,FALSE)=0,C597,VLOOKUP(C597,brand_rename,2,FALSE)))-6)</f>
        <v>Coca-Cola</v>
      </c>
      <c r="P597" t="str">
        <f>IF(VLOOKUP(D597,location_rename,2,FALSE)=0,D597,VLOOKUP(D597,location_rename,2,FALSE))</f>
        <v>LED Outfield Wall</v>
      </c>
      <c r="Q597">
        <f>IF($L597=0,0,G597)</f>
        <v>3</v>
      </c>
      <c r="R597">
        <f>IF($L597=0,0,H597)</f>
        <v>6</v>
      </c>
      <c r="S597" s="1">
        <f>R597*L597</f>
        <v>554.82999999999993</v>
      </c>
      <c r="T597" s="1">
        <f>S597*(K597/100)</f>
        <v>127.88230489167648</v>
      </c>
      <c r="U597" t="str">
        <f t="shared" si="18"/>
        <v>Coca-ColaLED Outfield Wall</v>
      </c>
      <c r="V597" t="str">
        <f t="shared" si="19"/>
        <v>04-19 Houston Astros @ Washington NationalsCoca-ColaLED Outfield Wall</v>
      </c>
      <c r="W597" t="str">
        <f>CONCATENATE(M597,O597)</f>
        <v>Regular SeasonCoca-Cola</v>
      </c>
      <c r="X597" t="str">
        <f>CONCATENATE(M597,P597)</f>
        <v>Regular SeasonLED Outfield Wall</v>
      </c>
      <c r="Y597" t="str">
        <f>CONCATENATE(M597,O597,P597)</f>
        <v>Regular SeasonCoca-ColaLED Outfield Wall</v>
      </c>
    </row>
    <row r="598" spans="1:25" x14ac:dyDescent="0.25">
      <c r="A598" s="3">
        <v>339072</v>
      </c>
      <c r="B598" t="s">
        <v>176</v>
      </c>
      <c r="C598" t="s">
        <v>65</v>
      </c>
      <c r="D598" t="s">
        <v>9</v>
      </c>
      <c r="E598" t="s">
        <v>1</v>
      </c>
      <c r="F598" s="5">
        <v>41018</v>
      </c>
      <c r="G598">
        <v>21</v>
      </c>
      <c r="H598">
        <v>160</v>
      </c>
      <c r="I598" s="1">
        <v>14795.2</v>
      </c>
      <c r="J598" s="1">
        <v>1694.13</v>
      </c>
      <c r="K598">
        <v>11.4505380123283</v>
      </c>
      <c r="L598" s="4">
        <f>VLOOKUP(N598,rates,VLOOKUP(CONCATENATE('[1]Exposure Report'!$B$11,'[1]Exposure Report'!$B$13),rate_lookup_table,4,FALSE),FALSE)</f>
        <v>92.471666666666664</v>
      </c>
      <c r="M598" t="s">
        <v>0</v>
      </c>
      <c r="N598" t="str">
        <f>IF(VLOOKUP(B598,title_rename,2,FALSE)=0,B598,VLOOKUP(B598,title_rename,2,FALSE))</f>
        <v>04-19 Houston Astros @ Washington Nationals</v>
      </c>
      <c r="O598" s="3" t="str">
        <f>LEFT(IF(VLOOKUP(C598,brand_rename,2,FALSE)=0,C598,VLOOKUP(C598,brand_rename,2,FALSE)),LEN(IF(VLOOKUP(C598,brand_rename,2,FALSE)=0,C598,VLOOKUP(C598,brand_rename,2,FALSE)))-6)</f>
        <v>Coca-Cola</v>
      </c>
      <c r="P598" t="str">
        <f>IF(VLOOKUP(D598,location_rename,2,FALSE)=0,D598,VLOOKUP(D598,location_rename,2,FALSE))</f>
        <v>Static Upper Billboard</v>
      </c>
      <c r="Q598">
        <f>IF($L598=0,0,G598)</f>
        <v>21</v>
      </c>
      <c r="R598">
        <f>IF($L598=0,0,H598)</f>
        <v>160</v>
      </c>
      <c r="S598" s="1">
        <f>R598*L598</f>
        <v>14795.466666666667</v>
      </c>
      <c r="T598" s="1">
        <f>S598*(K598/100)</f>
        <v>1694.1605347680295</v>
      </c>
      <c r="U598" t="str">
        <f t="shared" si="18"/>
        <v>Coca-ColaStatic Upper Billboard</v>
      </c>
      <c r="V598" t="str">
        <f t="shared" si="19"/>
        <v>04-19 Houston Astros @ Washington NationalsCoca-ColaStatic Upper Billboard</v>
      </c>
      <c r="W598" t="str">
        <f>CONCATENATE(M598,O598)</f>
        <v>Regular SeasonCoca-Cola</v>
      </c>
      <c r="X598" t="str">
        <f>CONCATENATE(M598,P598)</f>
        <v>Regular SeasonStatic Upper Billboard</v>
      </c>
      <c r="Y598" t="str">
        <f>CONCATENATE(M598,O598,P598)</f>
        <v>Regular SeasonCoca-ColaStatic Upper Billboard</v>
      </c>
    </row>
    <row r="599" spans="1:25" x14ac:dyDescent="0.25">
      <c r="A599" s="3">
        <v>339072</v>
      </c>
      <c r="B599" t="s">
        <v>176</v>
      </c>
      <c r="C599" t="s">
        <v>63</v>
      </c>
      <c r="D599" t="s">
        <v>19</v>
      </c>
      <c r="E599" t="s">
        <v>1</v>
      </c>
      <c r="F599" s="5">
        <v>41018</v>
      </c>
      <c r="G599">
        <v>3</v>
      </c>
      <c r="H599">
        <v>4</v>
      </c>
      <c r="I599" s="1">
        <v>369.88</v>
      </c>
      <c r="J599" s="1">
        <v>77.599999999999994</v>
      </c>
      <c r="K599">
        <v>20.9797772250459</v>
      </c>
      <c r="L599" s="4">
        <f>VLOOKUP(N599,rates,VLOOKUP(CONCATENATE('[1]Exposure Report'!$B$11,'[1]Exposure Report'!$B$13),rate_lookup_table,4,FALSE),FALSE)</f>
        <v>92.471666666666664</v>
      </c>
      <c r="M599" t="s">
        <v>0</v>
      </c>
      <c r="N599" t="str">
        <f>IF(VLOOKUP(B599,title_rename,2,FALSE)=0,B599,VLOOKUP(B599,title_rename,2,FALSE))</f>
        <v>04-19 Houston Astros @ Washington Nationals</v>
      </c>
      <c r="O599" s="3" t="str">
        <f>LEFT(IF(VLOOKUP(C599,brand_rename,2,FALSE)=0,C599,VLOOKUP(C599,brand_rename,2,FALSE)),LEN(IF(VLOOKUP(C599,brand_rename,2,FALSE)=0,C599,VLOOKUP(C599,brand_rename,2,FALSE)))-6)</f>
        <v>CSX</v>
      </c>
      <c r="P599" t="str">
        <f>IF(VLOOKUP(D599,location_rename,2,FALSE)=0,D599,VLOOKUP(D599,location_rename,2,FALSE))</f>
        <v>LED Outfield Wall</v>
      </c>
      <c r="Q599">
        <f>IF($L599=0,0,G599)</f>
        <v>3</v>
      </c>
      <c r="R599">
        <f>IF($L599=0,0,H599)</f>
        <v>4</v>
      </c>
      <c r="S599" s="1">
        <f>R599*L599</f>
        <v>369.88666666666666</v>
      </c>
      <c r="T599" s="1">
        <f>S599*(K599/100)</f>
        <v>77.601398651814776</v>
      </c>
      <c r="U599" t="str">
        <f t="shared" si="18"/>
        <v>CSXLED Outfield Wall</v>
      </c>
      <c r="V599" t="str">
        <f t="shared" si="19"/>
        <v>04-19 Houston Astros @ Washington NationalsCSXLED Outfield Wall</v>
      </c>
      <c r="W599" t="str">
        <f>CONCATENATE(M599,O599)</f>
        <v>Regular SeasonCSX</v>
      </c>
      <c r="X599" t="str">
        <f>CONCATENATE(M599,P599)</f>
        <v>Regular SeasonLED Outfield Wall</v>
      </c>
      <c r="Y599" t="str">
        <f>CONCATENATE(M599,O599,P599)</f>
        <v>Regular SeasonCSXLED Outfield Wall</v>
      </c>
    </row>
    <row r="600" spans="1:25" x14ac:dyDescent="0.25">
      <c r="A600" s="3">
        <v>339072</v>
      </c>
      <c r="B600" t="s">
        <v>176</v>
      </c>
      <c r="C600" t="s">
        <v>63</v>
      </c>
      <c r="D600" t="s">
        <v>17</v>
      </c>
      <c r="E600" t="s">
        <v>1</v>
      </c>
      <c r="F600" s="5">
        <v>41018</v>
      </c>
      <c r="G600">
        <v>1</v>
      </c>
      <c r="H600">
        <v>1</v>
      </c>
      <c r="I600" s="1">
        <v>92.47</v>
      </c>
      <c r="J600" s="1">
        <v>21.33</v>
      </c>
      <c r="K600">
        <v>23.066940629393301</v>
      </c>
      <c r="L600" s="4">
        <f>VLOOKUP(N600,rates,VLOOKUP(CONCATENATE('[1]Exposure Report'!$B$11,'[1]Exposure Report'!$B$13),rate_lookup_table,4,FALSE),FALSE)</f>
        <v>92.471666666666664</v>
      </c>
      <c r="M600" t="s">
        <v>0</v>
      </c>
      <c r="N600" t="str">
        <f>IF(VLOOKUP(B600,title_rename,2,FALSE)=0,B600,VLOOKUP(B600,title_rename,2,FALSE))</f>
        <v>04-19 Houston Astros @ Washington Nationals</v>
      </c>
      <c r="O600" s="3" t="str">
        <f>LEFT(IF(VLOOKUP(C600,brand_rename,2,FALSE)=0,C600,VLOOKUP(C600,brand_rename,2,FALSE)),LEN(IF(VLOOKUP(C600,brand_rename,2,FALSE)=0,C600,VLOOKUP(C600,brand_rename,2,FALSE)))-6)</f>
        <v>CSX</v>
      </c>
      <c r="P600" t="str">
        <f>IF(VLOOKUP(D600,location_rename,2,FALSE)=0,D600,VLOOKUP(D600,location_rename,2,FALSE))</f>
        <v>LED Upper Tiered</v>
      </c>
      <c r="Q600">
        <f>IF($L600=0,0,G600)</f>
        <v>1</v>
      </c>
      <c r="R600">
        <f>IF($L600=0,0,H600)</f>
        <v>1</v>
      </c>
      <c r="S600" s="1">
        <f>R600*L600</f>
        <v>92.471666666666664</v>
      </c>
      <c r="T600" s="1">
        <f>S600*(K600/100)</f>
        <v>21.330384449010474</v>
      </c>
      <c r="U600" t="str">
        <f t="shared" si="18"/>
        <v>CSXLED Upper Tiered</v>
      </c>
      <c r="V600" t="str">
        <f t="shared" si="19"/>
        <v>04-19 Houston Astros @ Washington NationalsCSXLED Upper Tiered</v>
      </c>
      <c r="W600" t="str">
        <f>CONCATENATE(M600,O600)</f>
        <v>Regular SeasonCSX</v>
      </c>
      <c r="X600" t="str">
        <f>CONCATENATE(M600,P600)</f>
        <v>Regular SeasonLED Upper Tiered</v>
      </c>
      <c r="Y600" t="str">
        <f>CONCATENATE(M600,O600,P600)</f>
        <v>Regular SeasonCSXLED Upper Tiered</v>
      </c>
    </row>
    <row r="601" spans="1:25" x14ac:dyDescent="0.25">
      <c r="A601" s="3">
        <v>339072</v>
      </c>
      <c r="B601" t="s">
        <v>176</v>
      </c>
      <c r="C601" t="s">
        <v>61</v>
      </c>
      <c r="D601" t="s">
        <v>2</v>
      </c>
      <c r="E601" t="s">
        <v>1</v>
      </c>
      <c r="F601" s="5">
        <v>41018</v>
      </c>
      <c r="G601">
        <v>23</v>
      </c>
      <c r="H601">
        <v>155</v>
      </c>
      <c r="I601" s="1">
        <v>14332.85</v>
      </c>
      <c r="J601" s="1">
        <v>3549.31</v>
      </c>
      <c r="K601">
        <v>24.7634629539833</v>
      </c>
      <c r="L601" s="4">
        <f>VLOOKUP(N601,rates,VLOOKUP(CONCATENATE('[1]Exposure Report'!$B$11,'[1]Exposure Report'!$B$13),rate_lookup_table,4,FALSE),FALSE)</f>
        <v>92.471666666666664</v>
      </c>
      <c r="M601" t="s">
        <v>0</v>
      </c>
      <c r="N601" t="str">
        <f>IF(VLOOKUP(B601,title_rename,2,FALSE)=0,B601,VLOOKUP(B601,title_rename,2,FALSE))</f>
        <v>04-19 Houston Astros @ Washington Nationals</v>
      </c>
      <c r="O601" s="3" t="str">
        <f>LEFT(IF(VLOOKUP(C601,brand_rename,2,FALSE)=0,C601,VLOOKUP(C601,brand_rename,2,FALSE)),LEN(IF(VLOOKUP(C601,brand_rename,2,FALSE)=0,C601,VLOOKUP(C601,brand_rename,2,FALSE)))-6)</f>
        <v>Exxonmobil</v>
      </c>
      <c r="P601" t="str">
        <f>IF(VLOOKUP(D601,location_rename,2,FALSE)=0,D601,VLOOKUP(D601,location_rename,2,FALSE))</f>
        <v>Rotational Field Level Home Plate</v>
      </c>
      <c r="Q601">
        <f>IF($L601=0,0,G601)</f>
        <v>23</v>
      </c>
      <c r="R601">
        <f>IF($L601=0,0,H601)</f>
        <v>155</v>
      </c>
      <c r="S601" s="1">
        <f>R601*L601</f>
        <v>14333.108333333334</v>
      </c>
      <c r="T601" s="1">
        <f>S601*(K601/100)</f>
        <v>3549.3739722792934</v>
      </c>
      <c r="U601" t="str">
        <f t="shared" si="18"/>
        <v>ExxonmobilRotational Field Level Home Plate</v>
      </c>
      <c r="V601" t="str">
        <f t="shared" si="19"/>
        <v>04-19 Houston Astros @ Washington NationalsExxonmobilRotational Field Level Home Plate</v>
      </c>
      <c r="W601" t="str">
        <f>CONCATENATE(M601,O601)</f>
        <v>Regular SeasonExxonmobil</v>
      </c>
      <c r="X601" t="str">
        <f>CONCATENATE(M601,P601)</f>
        <v>Regular SeasonRotational Field Level Home Plate</v>
      </c>
      <c r="Y601" t="str">
        <f>CONCATENATE(M601,O601,P601)</f>
        <v>Regular SeasonExxonmobilRotational Field Level Home Plate</v>
      </c>
    </row>
    <row r="602" spans="1:25" x14ac:dyDescent="0.25">
      <c r="A602" s="3">
        <v>339072</v>
      </c>
      <c r="B602" t="s">
        <v>176</v>
      </c>
      <c r="C602" t="s">
        <v>61</v>
      </c>
      <c r="D602" t="s">
        <v>11</v>
      </c>
      <c r="E602" t="s">
        <v>1</v>
      </c>
      <c r="F602" s="5">
        <v>41018</v>
      </c>
      <c r="G602">
        <v>6</v>
      </c>
      <c r="H602">
        <v>12</v>
      </c>
      <c r="I602" s="1">
        <v>1109.6400000000001</v>
      </c>
      <c r="J602" s="1">
        <v>207.95</v>
      </c>
      <c r="K602">
        <v>18.740312173317399</v>
      </c>
      <c r="L602" s="4">
        <f>VLOOKUP(N602,rates,VLOOKUP(CONCATENATE('[1]Exposure Report'!$B$11,'[1]Exposure Report'!$B$13),rate_lookup_table,4,FALSE),FALSE)</f>
        <v>92.471666666666664</v>
      </c>
      <c r="M602" t="s">
        <v>0</v>
      </c>
      <c r="N602" t="str">
        <f>IF(VLOOKUP(B602,title_rename,2,FALSE)=0,B602,VLOOKUP(B602,title_rename,2,FALSE))</f>
        <v>04-19 Houston Astros @ Washington Nationals</v>
      </c>
      <c r="O602" s="3" t="str">
        <f>LEFT(IF(VLOOKUP(C602,brand_rename,2,FALSE)=0,C602,VLOOKUP(C602,brand_rename,2,FALSE)),LEN(IF(VLOOKUP(C602,brand_rename,2,FALSE)=0,C602,VLOOKUP(C602,brand_rename,2,FALSE)))-6)</f>
        <v>Exxonmobil</v>
      </c>
      <c r="P602" t="str">
        <f>IF(VLOOKUP(D602,location_rename,2,FALSE)=0,D602,VLOOKUP(D602,location_rename,2,FALSE))</f>
        <v>Static Outfield Wall</v>
      </c>
      <c r="Q602">
        <f>IF($L602=0,0,G602)</f>
        <v>6</v>
      </c>
      <c r="R602">
        <f>IF($L602=0,0,H602)</f>
        <v>12</v>
      </c>
      <c r="S602" s="1">
        <f>R602*L602</f>
        <v>1109.6599999999999</v>
      </c>
      <c r="T602" s="1">
        <f>S602*(K602/100)</f>
        <v>207.95374806243385</v>
      </c>
      <c r="U602" t="str">
        <f t="shared" si="18"/>
        <v>ExxonmobilStatic Outfield Wall</v>
      </c>
      <c r="V602" t="str">
        <f t="shared" si="19"/>
        <v>04-19 Houston Astros @ Washington NationalsExxonmobilStatic Outfield Wall</v>
      </c>
      <c r="W602" t="str">
        <f>CONCATENATE(M602,O602)</f>
        <v>Regular SeasonExxonmobil</v>
      </c>
      <c r="X602" t="str">
        <f>CONCATENATE(M602,P602)</f>
        <v>Regular SeasonStatic Outfield Wall</v>
      </c>
      <c r="Y602" t="str">
        <f>CONCATENATE(M602,O602,P602)</f>
        <v>Regular SeasonExxonmobilStatic Outfield Wall</v>
      </c>
    </row>
    <row r="603" spans="1:25" x14ac:dyDescent="0.25">
      <c r="A603" s="3">
        <v>339072</v>
      </c>
      <c r="B603" t="s">
        <v>176</v>
      </c>
      <c r="C603" t="s">
        <v>60</v>
      </c>
      <c r="D603" t="s">
        <v>34</v>
      </c>
      <c r="E603" t="s">
        <v>1</v>
      </c>
      <c r="F603" s="5">
        <v>41018</v>
      </c>
      <c r="G603">
        <v>9</v>
      </c>
      <c r="H603">
        <v>38</v>
      </c>
      <c r="I603" s="1">
        <v>3513.86</v>
      </c>
      <c r="J603" s="1">
        <v>707.79</v>
      </c>
      <c r="K603">
        <v>20.142805917139501</v>
      </c>
      <c r="L603" s="4">
        <f>VLOOKUP(N603,rates,VLOOKUP(CONCATENATE('[1]Exposure Report'!$B$11,'[1]Exposure Report'!$B$13),rate_lookup_table,4,FALSE),FALSE)</f>
        <v>92.471666666666664</v>
      </c>
      <c r="M603" t="s">
        <v>0</v>
      </c>
      <c r="N603" t="str">
        <f>IF(VLOOKUP(B603,title_rename,2,FALSE)=0,B603,VLOOKUP(B603,title_rename,2,FALSE))</f>
        <v>04-19 Houston Astros @ Washington Nationals</v>
      </c>
      <c r="O603" s="3" t="str">
        <f>LEFT(IF(VLOOKUP(C603,brand_rename,2,FALSE)=0,C603,VLOOKUP(C603,brand_rename,2,FALSE)),LEN(IF(VLOOKUP(C603,brand_rename,2,FALSE)=0,C603,VLOOKUP(C603,brand_rename,2,FALSE)))-6)</f>
        <v>Frito-Lay</v>
      </c>
      <c r="P603" t="str">
        <f>IF(VLOOKUP(D603,location_rename,2,FALSE)=0,D603,VLOOKUP(D603,location_rename,2,FALSE))</f>
        <v>General Merchandise</v>
      </c>
      <c r="Q603">
        <f>IF($L603=0,0,G603)</f>
        <v>9</v>
      </c>
      <c r="R603">
        <f>IF($L603=0,0,H603)</f>
        <v>38</v>
      </c>
      <c r="S603" s="1">
        <f>R603*L603</f>
        <v>3513.9233333333332</v>
      </c>
      <c r="T603" s="1">
        <f>S603*(K603/100)</f>
        <v>707.80275711041224</v>
      </c>
      <c r="U603" t="str">
        <f t="shared" si="18"/>
        <v>Frito-LayGeneral Merchandise</v>
      </c>
      <c r="V603" t="str">
        <f t="shared" si="19"/>
        <v>04-19 Houston Astros @ Washington NationalsFrito-LayGeneral Merchandise</v>
      </c>
      <c r="W603" t="str">
        <f>CONCATENATE(M603,O603)</f>
        <v>Regular SeasonFrito-Lay</v>
      </c>
      <c r="X603" t="str">
        <f>CONCATENATE(M603,P603)</f>
        <v>Regular SeasonGeneral Merchandise</v>
      </c>
      <c r="Y603" t="str">
        <f>CONCATENATE(M603,O603,P603)</f>
        <v>Regular SeasonFrito-LayGeneral Merchandise</v>
      </c>
    </row>
    <row r="604" spans="1:25" x14ac:dyDescent="0.25">
      <c r="A604" s="3">
        <v>339072</v>
      </c>
      <c r="B604" t="s">
        <v>176</v>
      </c>
      <c r="C604" t="s">
        <v>55</v>
      </c>
      <c r="D604" t="s">
        <v>59</v>
      </c>
      <c r="E604" t="s">
        <v>1</v>
      </c>
      <c r="F604" s="5">
        <v>41018</v>
      </c>
      <c r="G604">
        <v>1</v>
      </c>
      <c r="H604">
        <v>3</v>
      </c>
      <c r="I604" s="1">
        <v>277.41000000000003</v>
      </c>
      <c r="J604" s="1">
        <v>69.319999999999993</v>
      </c>
      <c r="K604">
        <v>24.988284488662899</v>
      </c>
      <c r="L604" s="4">
        <f>VLOOKUP(N604,rates,VLOOKUP(CONCATENATE('[1]Exposure Report'!$B$11,'[1]Exposure Report'!$B$13),rate_lookup_table,4,FALSE),FALSE)</f>
        <v>92.471666666666664</v>
      </c>
      <c r="M604" t="s">
        <v>0</v>
      </c>
      <c r="N604" t="str">
        <f>IF(VLOOKUP(B604,title_rename,2,FALSE)=0,B604,VLOOKUP(B604,title_rename,2,FALSE))</f>
        <v>04-19 Houston Astros @ Washington Nationals</v>
      </c>
      <c r="O604" s="3" t="str">
        <f>LEFT(IF(VLOOKUP(C604,brand_rename,2,FALSE)=0,C604,VLOOKUP(C604,brand_rename,2,FALSE)),LEN(IF(VLOOKUP(C604,brand_rename,2,FALSE)=0,C604,VLOOKUP(C604,brand_rename,2,FALSE)))-6)</f>
        <v>Gatorade</v>
      </c>
      <c r="P604" t="str">
        <f>IF(VLOOKUP(D604,location_rename,2,FALSE)=0,D604,VLOOKUP(D604,location_rename,2,FALSE))</f>
        <v>Active Cup</v>
      </c>
      <c r="Q604">
        <f>IF($L604=0,0,G604)</f>
        <v>1</v>
      </c>
      <c r="R604">
        <f>IF($L604=0,0,H604)</f>
        <v>3</v>
      </c>
      <c r="S604" s="1">
        <f>R604*L604</f>
        <v>277.41499999999996</v>
      </c>
      <c r="T604" s="1">
        <f>S604*(K604/100)</f>
        <v>69.32124941422417</v>
      </c>
      <c r="U604" t="str">
        <f t="shared" si="18"/>
        <v>GatoradeActive Cup</v>
      </c>
      <c r="V604" t="str">
        <f t="shared" si="19"/>
        <v>04-19 Houston Astros @ Washington NationalsGatoradeActive Cup</v>
      </c>
      <c r="W604" t="str">
        <f>CONCATENATE(M604,O604)</f>
        <v>Regular SeasonGatorade</v>
      </c>
      <c r="X604" t="str">
        <f>CONCATENATE(M604,P604)</f>
        <v>Regular SeasonActive Cup</v>
      </c>
      <c r="Y604" t="str">
        <f>CONCATENATE(M604,O604,P604)</f>
        <v>Regular SeasonGatoradeActive Cup</v>
      </c>
    </row>
    <row r="605" spans="1:25" x14ac:dyDescent="0.25">
      <c r="A605" s="3">
        <v>339072</v>
      </c>
      <c r="B605" t="s">
        <v>176</v>
      </c>
      <c r="C605" t="s">
        <v>55</v>
      </c>
      <c r="D605" t="s">
        <v>59</v>
      </c>
      <c r="E605" t="s">
        <v>1</v>
      </c>
      <c r="F605" s="5">
        <v>41018</v>
      </c>
      <c r="G605">
        <v>4</v>
      </c>
      <c r="H605">
        <v>12</v>
      </c>
      <c r="I605" s="1">
        <v>1109.6400000000001</v>
      </c>
      <c r="J605" s="1">
        <v>237.12</v>
      </c>
      <c r="K605">
        <v>21.3690926787066</v>
      </c>
      <c r="L605" s="4">
        <f>VLOOKUP(N605,rates,VLOOKUP(CONCATENATE('[1]Exposure Report'!$B$11,'[1]Exposure Report'!$B$13),rate_lookup_table,4,FALSE),FALSE)</f>
        <v>92.471666666666664</v>
      </c>
      <c r="M605" t="s">
        <v>0</v>
      </c>
      <c r="N605" t="str">
        <f>IF(VLOOKUP(B605,title_rename,2,FALSE)=0,B605,VLOOKUP(B605,title_rename,2,FALSE))</f>
        <v>04-19 Houston Astros @ Washington Nationals</v>
      </c>
      <c r="O605" s="3" t="str">
        <f>LEFT(IF(VLOOKUP(C605,brand_rename,2,FALSE)=0,C605,VLOOKUP(C605,brand_rename,2,FALSE)),LEN(IF(VLOOKUP(C605,brand_rename,2,FALSE)=0,C605,VLOOKUP(C605,brand_rename,2,FALSE)))-6)</f>
        <v>Gatorade</v>
      </c>
      <c r="P605" t="str">
        <f>IF(VLOOKUP(D605,location_rename,2,FALSE)=0,D605,VLOOKUP(D605,location_rename,2,FALSE))</f>
        <v>Active Cup</v>
      </c>
      <c r="Q605">
        <f>IF($L605=0,0,G605)</f>
        <v>4</v>
      </c>
      <c r="R605">
        <f>IF($L605=0,0,H605)</f>
        <v>12</v>
      </c>
      <c r="S605" s="1">
        <f>R605*L605</f>
        <v>1109.6599999999999</v>
      </c>
      <c r="T605" s="1">
        <f>S605*(K605/100)</f>
        <v>237.12427381853561</v>
      </c>
      <c r="U605" t="str">
        <f t="shared" si="18"/>
        <v>GatoradeActive Cup</v>
      </c>
      <c r="V605" t="str">
        <f t="shared" si="19"/>
        <v>04-19 Houston Astros @ Washington NationalsGatoradeActive Cup</v>
      </c>
      <c r="W605" t="str">
        <f>CONCATENATE(M605,O605)</f>
        <v>Regular SeasonGatorade</v>
      </c>
      <c r="X605" t="str">
        <f>CONCATENATE(M605,P605)</f>
        <v>Regular SeasonActive Cup</v>
      </c>
      <c r="Y605" t="str">
        <f>CONCATENATE(M605,O605,P605)</f>
        <v>Regular SeasonGatoradeActive Cup</v>
      </c>
    </row>
    <row r="606" spans="1:25" x14ac:dyDescent="0.25">
      <c r="A606" s="3">
        <v>339072</v>
      </c>
      <c r="B606" t="s">
        <v>176</v>
      </c>
      <c r="C606" t="s">
        <v>55</v>
      </c>
      <c r="D606" t="s">
        <v>58</v>
      </c>
      <c r="E606" t="s">
        <v>1</v>
      </c>
      <c r="F606" s="5">
        <v>41018</v>
      </c>
      <c r="G606">
        <v>11</v>
      </c>
      <c r="H606">
        <v>23</v>
      </c>
      <c r="I606" s="1">
        <v>2126.81</v>
      </c>
      <c r="J606" s="1">
        <v>639.5</v>
      </c>
      <c r="K606">
        <v>30.068506354587299</v>
      </c>
      <c r="L606" s="4">
        <f>VLOOKUP(N606,rates,VLOOKUP(CONCATENATE('[1]Exposure Report'!$B$11,'[1]Exposure Report'!$B$13),rate_lookup_table,4,FALSE),FALSE)</f>
        <v>92.471666666666664</v>
      </c>
      <c r="M606" t="s">
        <v>0</v>
      </c>
      <c r="N606" t="str">
        <f>IF(VLOOKUP(B606,title_rename,2,FALSE)=0,B606,VLOOKUP(B606,title_rename,2,FALSE))</f>
        <v>04-19 Houston Astros @ Washington Nationals</v>
      </c>
      <c r="O606" s="3" t="str">
        <f>LEFT(IF(VLOOKUP(C606,brand_rename,2,FALSE)=0,C606,VLOOKUP(C606,brand_rename,2,FALSE)),LEN(IF(VLOOKUP(C606,brand_rename,2,FALSE)=0,C606,VLOOKUP(C606,brand_rename,2,FALSE)))-6)</f>
        <v>Gatorade</v>
      </c>
      <c r="P606" t="str">
        <f>IF(VLOOKUP(D606,location_rename,2,FALSE)=0,D606,VLOOKUP(D606,location_rename,2,FALSE))</f>
        <v>Cooler Partial Branded</v>
      </c>
      <c r="Q606">
        <f>IF($L606=0,0,G606)</f>
        <v>11</v>
      </c>
      <c r="R606">
        <f>IF($L606=0,0,H606)</f>
        <v>23</v>
      </c>
      <c r="S606" s="1">
        <f>R606*L606</f>
        <v>2126.8483333333334</v>
      </c>
      <c r="T606" s="1">
        <f>S606*(K606/100)</f>
        <v>639.51152626076737</v>
      </c>
      <c r="U606" t="str">
        <f t="shared" si="18"/>
        <v>GatoradeCooler Partial Branded</v>
      </c>
      <c r="V606" t="str">
        <f t="shared" si="19"/>
        <v>04-19 Houston Astros @ Washington NationalsGatoradeCooler Partial Branded</v>
      </c>
      <c r="W606" t="str">
        <f>CONCATENATE(M606,O606)</f>
        <v>Regular SeasonGatorade</v>
      </c>
      <c r="X606" t="str">
        <f>CONCATENATE(M606,P606)</f>
        <v>Regular SeasonCooler Partial Branded</v>
      </c>
      <c r="Y606" t="str">
        <f>CONCATENATE(M606,O606,P606)</f>
        <v>Regular SeasonGatoradeCooler Partial Branded</v>
      </c>
    </row>
    <row r="607" spans="1:25" x14ac:dyDescent="0.25">
      <c r="A607" s="3">
        <v>339072</v>
      </c>
      <c r="B607" t="s">
        <v>176</v>
      </c>
      <c r="C607" t="s">
        <v>55</v>
      </c>
      <c r="D607" t="s">
        <v>34</v>
      </c>
      <c r="E607" t="s">
        <v>1</v>
      </c>
      <c r="F607" s="5">
        <v>41018</v>
      </c>
      <c r="G607">
        <v>7</v>
      </c>
      <c r="H607">
        <v>29</v>
      </c>
      <c r="I607" s="1">
        <v>2681.63</v>
      </c>
      <c r="J607" s="1">
        <v>553.48</v>
      </c>
      <c r="K607">
        <v>20.639685564376801</v>
      </c>
      <c r="L607" s="4">
        <f>VLOOKUP(N607,rates,VLOOKUP(CONCATENATE('[1]Exposure Report'!$B$11,'[1]Exposure Report'!$B$13),rate_lookup_table,4,FALSE),FALSE)</f>
        <v>92.471666666666664</v>
      </c>
      <c r="M607" t="s">
        <v>0</v>
      </c>
      <c r="N607" t="str">
        <f>IF(VLOOKUP(B607,title_rename,2,FALSE)=0,B607,VLOOKUP(B607,title_rename,2,FALSE))</f>
        <v>04-19 Houston Astros @ Washington Nationals</v>
      </c>
      <c r="O607" s="3" t="str">
        <f>LEFT(IF(VLOOKUP(C607,brand_rename,2,FALSE)=0,C607,VLOOKUP(C607,brand_rename,2,FALSE)),LEN(IF(VLOOKUP(C607,brand_rename,2,FALSE)=0,C607,VLOOKUP(C607,brand_rename,2,FALSE)))-6)</f>
        <v>Gatorade</v>
      </c>
      <c r="P607" t="str">
        <f>IF(VLOOKUP(D607,location_rename,2,FALSE)=0,D607,VLOOKUP(D607,location_rename,2,FALSE))</f>
        <v>General Merchandise</v>
      </c>
      <c r="Q607">
        <f>IF($L607=0,0,G607)</f>
        <v>7</v>
      </c>
      <c r="R607">
        <f>IF($L607=0,0,H607)</f>
        <v>29</v>
      </c>
      <c r="S607" s="1">
        <f>R607*L607</f>
        <v>2681.6783333333333</v>
      </c>
      <c r="T607" s="1">
        <f>S607*(K607/100)</f>
        <v>553.48997584802032</v>
      </c>
      <c r="U607" t="str">
        <f t="shared" si="18"/>
        <v>GatoradeGeneral Merchandise</v>
      </c>
      <c r="V607" t="str">
        <f t="shared" si="19"/>
        <v>04-19 Houston Astros @ Washington NationalsGatoradeGeneral Merchandise</v>
      </c>
      <c r="W607" t="str">
        <f>CONCATENATE(M607,O607)</f>
        <v>Regular SeasonGatorade</v>
      </c>
      <c r="X607" t="str">
        <f>CONCATENATE(M607,P607)</f>
        <v>Regular SeasonGeneral Merchandise</v>
      </c>
      <c r="Y607" t="str">
        <f>CONCATENATE(M607,O607,P607)</f>
        <v>Regular SeasonGatoradeGeneral Merchandise</v>
      </c>
    </row>
    <row r="608" spans="1:25" x14ac:dyDescent="0.25">
      <c r="A608" s="3">
        <v>339072</v>
      </c>
      <c r="B608" t="s">
        <v>176</v>
      </c>
      <c r="C608" t="s">
        <v>55</v>
      </c>
      <c r="D608" t="s">
        <v>102</v>
      </c>
      <c r="E608" t="s">
        <v>1</v>
      </c>
      <c r="F608" s="5">
        <v>41018</v>
      </c>
      <c r="G608">
        <v>1</v>
      </c>
      <c r="H608">
        <v>3</v>
      </c>
      <c r="I608" s="1">
        <v>277.41000000000003</v>
      </c>
      <c r="J608" s="1">
        <v>107.66</v>
      </c>
      <c r="K608">
        <v>38.8089830936159</v>
      </c>
      <c r="L608" s="4">
        <f>VLOOKUP(N608,rates,VLOOKUP(CONCATENATE('[1]Exposure Report'!$B$11,'[1]Exposure Report'!$B$13),rate_lookup_table,4,FALSE),FALSE)</f>
        <v>92.471666666666664</v>
      </c>
      <c r="M608" t="s">
        <v>0</v>
      </c>
      <c r="N608" t="str">
        <f>IF(VLOOKUP(B608,title_rename,2,FALSE)=0,B608,VLOOKUP(B608,title_rename,2,FALSE))</f>
        <v>04-19 Houston Astros @ Washington Nationals</v>
      </c>
      <c r="O608" s="3" t="str">
        <f>LEFT(IF(VLOOKUP(C608,brand_rename,2,FALSE)=0,C608,VLOOKUP(C608,brand_rename,2,FALSE)),LEN(IF(VLOOKUP(C608,brand_rename,2,FALSE)=0,C608,VLOOKUP(C608,brand_rename,2,FALSE)))-6)</f>
        <v>Gatorade</v>
      </c>
      <c r="P608" t="str">
        <f>IF(VLOOKUP(D608,location_rename,2,FALSE)=0,D608,VLOOKUP(D608,location_rename,2,FALSE))</f>
        <v>Ice Chest Full Branded</v>
      </c>
      <c r="Q608">
        <f>IF($L608=0,0,G608)</f>
        <v>1</v>
      </c>
      <c r="R608">
        <f>IF($L608=0,0,H608)</f>
        <v>3</v>
      </c>
      <c r="S608" s="1">
        <f>R608*L608</f>
        <v>277.41499999999996</v>
      </c>
      <c r="T608" s="1">
        <f>S608*(K608/100)</f>
        <v>107.66194044915454</v>
      </c>
      <c r="U608" t="str">
        <f t="shared" si="18"/>
        <v>GatoradeIce Chest Full Branded</v>
      </c>
      <c r="V608" t="str">
        <f t="shared" si="19"/>
        <v>04-19 Houston Astros @ Washington NationalsGatoradeIce Chest Full Branded</v>
      </c>
      <c r="W608" t="str">
        <f>CONCATENATE(M608,O608)</f>
        <v>Regular SeasonGatorade</v>
      </c>
      <c r="X608" t="str">
        <f>CONCATENATE(M608,P608)</f>
        <v>Regular SeasonIce Chest Full Branded</v>
      </c>
      <c r="Y608" t="str">
        <f>CONCATENATE(M608,O608,P608)</f>
        <v>Regular SeasonGatoradeIce Chest Full Branded</v>
      </c>
    </row>
    <row r="609" spans="1:25" x14ac:dyDescent="0.25">
      <c r="A609" s="3">
        <v>339072</v>
      </c>
      <c r="B609" t="s">
        <v>176</v>
      </c>
      <c r="C609" t="s">
        <v>55</v>
      </c>
      <c r="D609" t="s">
        <v>57</v>
      </c>
      <c r="E609" t="s">
        <v>1</v>
      </c>
      <c r="F609" s="5">
        <v>41018</v>
      </c>
      <c r="G609">
        <v>5</v>
      </c>
      <c r="H609">
        <v>17</v>
      </c>
      <c r="I609" s="1">
        <v>1571.99</v>
      </c>
      <c r="J609" s="1">
        <v>393.03</v>
      </c>
      <c r="K609">
        <v>25.002067443177101</v>
      </c>
      <c r="L609" s="4">
        <f>VLOOKUP(N609,rates,VLOOKUP(CONCATENATE('[1]Exposure Report'!$B$11,'[1]Exposure Report'!$B$13),rate_lookup_table,4,FALSE),FALSE)</f>
        <v>92.471666666666664</v>
      </c>
      <c r="M609" t="s">
        <v>0</v>
      </c>
      <c r="N609" t="str">
        <f>IF(VLOOKUP(B609,title_rename,2,FALSE)=0,B609,VLOOKUP(B609,title_rename,2,FALSE))</f>
        <v>04-19 Houston Astros @ Washington Nationals</v>
      </c>
      <c r="O609" s="3" t="str">
        <f>LEFT(IF(VLOOKUP(C609,brand_rename,2,FALSE)=0,C609,VLOOKUP(C609,brand_rename,2,FALSE)),LEN(IF(VLOOKUP(C609,brand_rename,2,FALSE)=0,C609,VLOOKUP(C609,brand_rename,2,FALSE)))-6)</f>
        <v>Gatorade</v>
      </c>
      <c r="P609" t="str">
        <f>IF(VLOOKUP(D609,location_rename,2,FALSE)=0,D609,VLOOKUP(D609,location_rename,2,FALSE))</f>
        <v>Ice Chest Partial Branded</v>
      </c>
      <c r="Q609">
        <f>IF($L609=0,0,G609)</f>
        <v>5</v>
      </c>
      <c r="R609">
        <f>IF($L609=0,0,H609)</f>
        <v>17</v>
      </c>
      <c r="S609" s="1">
        <f>R609*L609</f>
        <v>1572.0183333333332</v>
      </c>
      <c r="T609" s="1">
        <f>S609*(K609/100)</f>
        <v>393.03708391910857</v>
      </c>
      <c r="U609" t="str">
        <f t="shared" si="18"/>
        <v>GatoradeIce Chest Partial Branded</v>
      </c>
      <c r="V609" t="str">
        <f t="shared" si="19"/>
        <v>04-19 Houston Astros @ Washington NationalsGatoradeIce Chest Partial Branded</v>
      </c>
      <c r="W609" t="str">
        <f>CONCATENATE(M609,O609)</f>
        <v>Regular SeasonGatorade</v>
      </c>
      <c r="X609" t="str">
        <f>CONCATENATE(M609,P609)</f>
        <v>Regular SeasonIce Chest Partial Branded</v>
      </c>
      <c r="Y609" t="str">
        <f>CONCATENATE(M609,O609,P609)</f>
        <v>Regular SeasonGatoradeIce Chest Partial Branded</v>
      </c>
    </row>
    <row r="610" spans="1:25" x14ac:dyDescent="0.25">
      <c r="A610" s="3">
        <v>339072</v>
      </c>
      <c r="B610" t="s">
        <v>176</v>
      </c>
      <c r="C610" t="s">
        <v>55</v>
      </c>
      <c r="D610" t="s">
        <v>56</v>
      </c>
      <c r="E610" t="s">
        <v>1</v>
      </c>
      <c r="F610" s="5">
        <v>41018</v>
      </c>
      <c r="G610">
        <v>23</v>
      </c>
      <c r="H610">
        <v>122</v>
      </c>
      <c r="I610" s="1">
        <v>11281.34</v>
      </c>
      <c r="J610" s="1">
        <v>1750.29</v>
      </c>
      <c r="K610">
        <v>15.5149122356032</v>
      </c>
      <c r="L610" s="4">
        <f>VLOOKUP(N610,rates,VLOOKUP(CONCATENATE('[1]Exposure Report'!$B$11,'[1]Exposure Report'!$B$13),rate_lookup_table,4,FALSE),FALSE)</f>
        <v>92.471666666666664</v>
      </c>
      <c r="M610" t="s">
        <v>0</v>
      </c>
      <c r="N610" t="str">
        <f>IF(VLOOKUP(B610,title_rename,2,FALSE)=0,B610,VLOOKUP(B610,title_rename,2,FALSE))</f>
        <v>04-19 Houston Astros @ Washington Nationals</v>
      </c>
      <c r="O610" s="3" t="str">
        <f>LEFT(IF(VLOOKUP(C610,brand_rename,2,FALSE)=0,C610,VLOOKUP(C610,brand_rename,2,FALSE)),LEN(IF(VLOOKUP(C610,brand_rename,2,FALSE)=0,C610,VLOOKUP(C610,brand_rename,2,FALSE)))-6)</f>
        <v>Gatorade</v>
      </c>
      <c r="P610" t="str">
        <f>IF(VLOOKUP(D610,location_rename,2,FALSE)=0,D610,VLOOKUP(D610,location_rename,2,FALSE))</f>
        <v>Passive Cup</v>
      </c>
      <c r="Q610">
        <f>IF($L610=0,0,G610)</f>
        <v>23</v>
      </c>
      <c r="R610">
        <f>IF($L610=0,0,H610)</f>
        <v>122</v>
      </c>
      <c r="S610" s="1">
        <f>R610*L610</f>
        <v>11281.543333333333</v>
      </c>
      <c r="T610" s="1">
        <f>S610*(K610/100)</f>
        <v>1750.3215469882105</v>
      </c>
      <c r="U610" t="str">
        <f t="shared" si="18"/>
        <v>GatoradePassive Cup</v>
      </c>
      <c r="V610" t="str">
        <f t="shared" si="19"/>
        <v>04-19 Houston Astros @ Washington NationalsGatoradePassive Cup</v>
      </c>
      <c r="W610" t="str">
        <f>CONCATENATE(M610,O610)</f>
        <v>Regular SeasonGatorade</v>
      </c>
      <c r="X610" t="str">
        <f>CONCATENATE(M610,P610)</f>
        <v>Regular SeasonPassive Cup</v>
      </c>
      <c r="Y610" t="str">
        <f>CONCATENATE(M610,O610,P610)</f>
        <v>Regular SeasonGatoradePassive Cup</v>
      </c>
    </row>
    <row r="611" spans="1:25" x14ac:dyDescent="0.25">
      <c r="A611" s="3">
        <v>339072</v>
      </c>
      <c r="B611" t="s">
        <v>176</v>
      </c>
      <c r="C611" t="s">
        <v>55</v>
      </c>
      <c r="D611" t="s">
        <v>161</v>
      </c>
      <c r="E611" t="s">
        <v>1</v>
      </c>
      <c r="F611" s="5">
        <v>41018</v>
      </c>
      <c r="G611">
        <v>1</v>
      </c>
      <c r="H611">
        <v>11</v>
      </c>
      <c r="I611" s="1">
        <v>1017.17</v>
      </c>
      <c r="J611" s="1">
        <v>163.76</v>
      </c>
      <c r="K611">
        <v>16.099570376633199</v>
      </c>
      <c r="L611" s="4">
        <f>VLOOKUP(N611,rates,VLOOKUP(CONCATENATE('[1]Exposure Report'!$B$11,'[1]Exposure Report'!$B$13),rate_lookup_table,4,FALSE),FALSE)</f>
        <v>92.471666666666664</v>
      </c>
      <c r="M611" t="s">
        <v>0</v>
      </c>
      <c r="N611" t="str">
        <f>IF(VLOOKUP(B611,title_rename,2,FALSE)=0,B611,VLOOKUP(B611,title_rename,2,FALSE))</f>
        <v>04-19 Houston Astros @ Washington Nationals</v>
      </c>
      <c r="O611" s="3" t="str">
        <f>LEFT(IF(VLOOKUP(C611,brand_rename,2,FALSE)=0,C611,VLOOKUP(C611,brand_rename,2,FALSE)),LEN(IF(VLOOKUP(C611,brand_rename,2,FALSE)=0,C611,VLOOKUP(C611,brand_rename,2,FALSE)))-6)</f>
        <v>Gatorade</v>
      </c>
      <c r="P611" t="str">
        <f>IF(VLOOKUP(D611,location_rename,2,FALSE)=0,D611,VLOOKUP(D611,location_rename,2,FALSE))</f>
        <v>Passive Squeeze</v>
      </c>
      <c r="Q611">
        <f>IF($L611=0,0,G611)</f>
        <v>1</v>
      </c>
      <c r="R611">
        <f>IF($L611=0,0,H611)</f>
        <v>11</v>
      </c>
      <c r="S611" s="1">
        <f>R611*L611</f>
        <v>1017.1883333333333</v>
      </c>
      <c r="T611" s="1">
        <f>S611*(K611/100)</f>
        <v>163.76295158790228</v>
      </c>
      <c r="U611" t="str">
        <f t="shared" si="18"/>
        <v>GatoradePassive Squeeze</v>
      </c>
      <c r="V611" t="str">
        <f t="shared" si="19"/>
        <v>04-19 Houston Astros @ Washington NationalsGatoradePassive Squeeze</v>
      </c>
      <c r="W611" t="str">
        <f>CONCATENATE(M611,O611)</f>
        <v>Regular SeasonGatorade</v>
      </c>
      <c r="X611" t="str">
        <f>CONCATENATE(M611,P611)</f>
        <v>Regular SeasonPassive Squeeze</v>
      </c>
      <c r="Y611" t="str">
        <f>CONCATENATE(M611,O611,P611)</f>
        <v>Regular SeasonGatoradePassive Squeeze</v>
      </c>
    </row>
    <row r="612" spans="1:25" x14ac:dyDescent="0.25">
      <c r="A612" s="3">
        <v>339072</v>
      </c>
      <c r="B612" t="s">
        <v>176</v>
      </c>
      <c r="C612" t="s">
        <v>53</v>
      </c>
      <c r="D612" t="s">
        <v>19</v>
      </c>
      <c r="E612" t="s">
        <v>1</v>
      </c>
      <c r="F612" s="5">
        <v>41018</v>
      </c>
      <c r="G612">
        <v>8</v>
      </c>
      <c r="H612">
        <v>16</v>
      </c>
      <c r="I612" s="1">
        <v>1479.52</v>
      </c>
      <c r="J612" s="1">
        <v>348.47</v>
      </c>
      <c r="K612">
        <v>23.552909051584201</v>
      </c>
      <c r="L612" s="4">
        <f>VLOOKUP(N612,rates,VLOOKUP(CONCATENATE('[1]Exposure Report'!$B$11,'[1]Exposure Report'!$B$13),rate_lookup_table,4,FALSE),FALSE)</f>
        <v>92.471666666666664</v>
      </c>
      <c r="M612" t="s">
        <v>0</v>
      </c>
      <c r="N612" t="str">
        <f>IF(VLOOKUP(B612,title_rename,2,FALSE)=0,B612,VLOOKUP(B612,title_rename,2,FALSE))</f>
        <v>04-19 Houston Astros @ Washington Nationals</v>
      </c>
      <c r="O612" s="3" t="str">
        <f>LEFT(IF(VLOOKUP(C612,brand_rename,2,FALSE)=0,C612,VLOOKUP(C612,brand_rename,2,FALSE)),LEN(IF(VLOOKUP(C612,brand_rename,2,FALSE)=0,C612,VLOOKUP(C612,brand_rename,2,FALSE)))-6)</f>
        <v>GEICO</v>
      </c>
      <c r="P612" t="str">
        <f>IF(VLOOKUP(D612,location_rename,2,FALSE)=0,D612,VLOOKUP(D612,location_rename,2,FALSE))</f>
        <v>LED Outfield Wall</v>
      </c>
      <c r="Q612">
        <f>IF($L612=0,0,G612)</f>
        <v>8</v>
      </c>
      <c r="R612">
        <f>IF($L612=0,0,H612)</f>
        <v>16</v>
      </c>
      <c r="S612" s="1">
        <f>R612*L612</f>
        <v>1479.5466666666666</v>
      </c>
      <c r="T612" s="1">
        <f>S612*(K612/100)</f>
        <v>348.47628077574564</v>
      </c>
      <c r="U612" t="str">
        <f t="shared" si="18"/>
        <v>GEICOLED Outfield Wall</v>
      </c>
      <c r="V612" t="str">
        <f t="shared" si="19"/>
        <v>04-19 Houston Astros @ Washington NationalsGEICOLED Outfield Wall</v>
      </c>
      <c r="W612" t="str">
        <f>CONCATENATE(M612,O612)</f>
        <v>Regular SeasonGEICO</v>
      </c>
      <c r="X612" t="str">
        <f>CONCATENATE(M612,P612)</f>
        <v>Regular SeasonLED Outfield Wall</v>
      </c>
      <c r="Y612" t="str">
        <f>CONCATENATE(M612,O612,P612)</f>
        <v>Regular SeasonGEICOLED Outfield Wall</v>
      </c>
    </row>
    <row r="613" spans="1:25" x14ac:dyDescent="0.25">
      <c r="A613" s="3">
        <v>339072</v>
      </c>
      <c r="B613" t="s">
        <v>176</v>
      </c>
      <c r="C613" t="s">
        <v>53</v>
      </c>
      <c r="D613" t="s">
        <v>17</v>
      </c>
      <c r="E613" t="s">
        <v>1</v>
      </c>
      <c r="F613" s="5">
        <v>41018</v>
      </c>
      <c r="G613">
        <v>11</v>
      </c>
      <c r="H613">
        <v>27</v>
      </c>
      <c r="I613" s="1">
        <v>2496.69</v>
      </c>
      <c r="J613" s="1">
        <v>608.32000000000005</v>
      </c>
      <c r="K613">
        <v>24.365059338564201</v>
      </c>
      <c r="L613" s="4">
        <f>VLOOKUP(N613,rates,VLOOKUP(CONCATENATE('[1]Exposure Report'!$B$11,'[1]Exposure Report'!$B$13),rate_lookup_table,4,FALSE),FALSE)</f>
        <v>92.471666666666664</v>
      </c>
      <c r="M613" t="s">
        <v>0</v>
      </c>
      <c r="N613" t="str">
        <f>IF(VLOOKUP(B613,title_rename,2,FALSE)=0,B613,VLOOKUP(B613,title_rename,2,FALSE))</f>
        <v>04-19 Houston Astros @ Washington Nationals</v>
      </c>
      <c r="O613" s="3" t="str">
        <f>LEFT(IF(VLOOKUP(C613,brand_rename,2,FALSE)=0,C613,VLOOKUP(C613,brand_rename,2,FALSE)),LEN(IF(VLOOKUP(C613,brand_rename,2,FALSE)=0,C613,VLOOKUP(C613,brand_rename,2,FALSE)))-6)</f>
        <v>GEICO</v>
      </c>
      <c r="P613" t="str">
        <f>IF(VLOOKUP(D613,location_rename,2,FALSE)=0,D613,VLOOKUP(D613,location_rename,2,FALSE))</f>
        <v>LED Upper Tiered</v>
      </c>
      <c r="Q613">
        <f>IF($L613=0,0,G613)</f>
        <v>11</v>
      </c>
      <c r="R613">
        <f>IF($L613=0,0,H613)</f>
        <v>27</v>
      </c>
      <c r="S613" s="1">
        <f>R613*L613</f>
        <v>2496.7350000000001</v>
      </c>
      <c r="T613" s="1">
        <f>S613*(K613/100)</f>
        <v>608.33096427670091</v>
      </c>
      <c r="U613" t="str">
        <f t="shared" si="18"/>
        <v>GEICOLED Upper Tiered</v>
      </c>
      <c r="V613" t="str">
        <f t="shared" si="19"/>
        <v>04-19 Houston Astros @ Washington NationalsGEICOLED Upper Tiered</v>
      </c>
      <c r="W613" t="str">
        <f>CONCATENATE(M613,O613)</f>
        <v>Regular SeasonGEICO</v>
      </c>
      <c r="X613" t="str">
        <f>CONCATENATE(M613,P613)</f>
        <v>Regular SeasonLED Upper Tiered</v>
      </c>
      <c r="Y613" t="str">
        <f>CONCATENATE(M613,O613,P613)</f>
        <v>Regular SeasonGEICOLED Upper Tiered</v>
      </c>
    </row>
    <row r="614" spans="1:25" x14ac:dyDescent="0.25">
      <c r="A614" s="3">
        <v>339072</v>
      </c>
      <c r="B614" t="s">
        <v>176</v>
      </c>
      <c r="C614" t="s">
        <v>53</v>
      </c>
      <c r="D614" t="s">
        <v>6</v>
      </c>
      <c r="E614" t="s">
        <v>1</v>
      </c>
      <c r="F614" s="5">
        <v>41018</v>
      </c>
      <c r="G614">
        <v>6</v>
      </c>
      <c r="H614">
        <v>19</v>
      </c>
      <c r="I614" s="1">
        <v>1756.93</v>
      </c>
      <c r="J614" s="1">
        <v>216.86</v>
      </c>
      <c r="K614">
        <v>12.343121239889999</v>
      </c>
      <c r="L614" s="4">
        <f>VLOOKUP(N614,rates,VLOOKUP(CONCATENATE('[1]Exposure Report'!$B$11,'[1]Exposure Report'!$B$13),rate_lookup_table,4,FALSE),FALSE)</f>
        <v>92.471666666666664</v>
      </c>
      <c r="M614" t="s">
        <v>0</v>
      </c>
      <c r="N614" t="str">
        <f>IF(VLOOKUP(B614,title_rename,2,FALSE)=0,B614,VLOOKUP(B614,title_rename,2,FALSE))</f>
        <v>04-19 Houston Astros @ Washington Nationals</v>
      </c>
      <c r="O614" s="3" t="str">
        <f>LEFT(IF(VLOOKUP(C614,brand_rename,2,FALSE)=0,C614,VLOOKUP(C614,brand_rename,2,FALSE)),LEN(IF(VLOOKUP(C614,brand_rename,2,FALSE)=0,C614,VLOOKUP(C614,brand_rename,2,FALSE)))-6)</f>
        <v>GEICO</v>
      </c>
      <c r="P614" t="str">
        <f>IF(VLOOKUP(D614,location_rename,2,FALSE)=0,D614,VLOOKUP(D614,location_rename,2,FALSE))</f>
        <v>Rotational Field Level Foul Ball Line</v>
      </c>
      <c r="Q614">
        <f>IF($L614=0,0,G614)</f>
        <v>6</v>
      </c>
      <c r="R614">
        <f>IF($L614=0,0,H614)</f>
        <v>19</v>
      </c>
      <c r="S614" s="1">
        <f>R614*L614</f>
        <v>1756.9616666666666</v>
      </c>
      <c r="T614" s="1">
        <f>S614*(K614/100)</f>
        <v>216.86390865505865</v>
      </c>
      <c r="U614" t="str">
        <f t="shared" si="18"/>
        <v>GEICORotational Field Level Foul Ball Line</v>
      </c>
      <c r="V614" t="str">
        <f t="shared" si="19"/>
        <v>04-19 Houston Astros @ Washington NationalsGEICORotational Field Level Foul Ball Line</v>
      </c>
      <c r="W614" t="str">
        <f>CONCATENATE(M614,O614)</f>
        <v>Regular SeasonGEICO</v>
      </c>
      <c r="X614" t="str">
        <f>CONCATENATE(M614,P614)</f>
        <v>Regular SeasonRotational Field Level Foul Ball Line</v>
      </c>
      <c r="Y614" t="str">
        <f>CONCATENATE(M614,O614,P614)</f>
        <v>Regular SeasonGEICORotational Field Level Foul Ball Line</v>
      </c>
    </row>
    <row r="615" spans="1:25" x14ac:dyDescent="0.25">
      <c r="A615" s="3">
        <v>339072</v>
      </c>
      <c r="B615" t="s">
        <v>176</v>
      </c>
      <c r="C615" t="s">
        <v>53</v>
      </c>
      <c r="D615" t="s">
        <v>2</v>
      </c>
      <c r="E615" t="s">
        <v>1</v>
      </c>
      <c r="F615" s="5">
        <v>41018</v>
      </c>
      <c r="G615">
        <v>38</v>
      </c>
      <c r="H615">
        <v>274</v>
      </c>
      <c r="I615" s="1">
        <v>25336.78</v>
      </c>
      <c r="J615" s="1">
        <v>5798.54</v>
      </c>
      <c r="K615">
        <v>22.885860002731199</v>
      </c>
      <c r="L615" s="4">
        <f>VLOOKUP(N615,rates,VLOOKUP(CONCATENATE('[1]Exposure Report'!$B$11,'[1]Exposure Report'!$B$13),rate_lookup_table,4,FALSE),FALSE)</f>
        <v>92.471666666666664</v>
      </c>
      <c r="M615" t="s">
        <v>0</v>
      </c>
      <c r="N615" t="str">
        <f>IF(VLOOKUP(B615,title_rename,2,FALSE)=0,B615,VLOOKUP(B615,title_rename,2,FALSE))</f>
        <v>04-19 Houston Astros @ Washington Nationals</v>
      </c>
      <c r="O615" s="3" t="str">
        <f>LEFT(IF(VLOOKUP(C615,brand_rename,2,FALSE)=0,C615,VLOOKUP(C615,brand_rename,2,FALSE)),LEN(IF(VLOOKUP(C615,brand_rename,2,FALSE)=0,C615,VLOOKUP(C615,brand_rename,2,FALSE)))-6)</f>
        <v>GEICO</v>
      </c>
      <c r="P615" t="str">
        <f>IF(VLOOKUP(D615,location_rename,2,FALSE)=0,D615,VLOOKUP(D615,location_rename,2,FALSE))</f>
        <v>Rotational Field Level Home Plate</v>
      </c>
      <c r="Q615">
        <f>IF($L615=0,0,G615)</f>
        <v>38</v>
      </c>
      <c r="R615">
        <f>IF($L615=0,0,H615)</f>
        <v>274</v>
      </c>
      <c r="S615" s="1">
        <f>R615*L615</f>
        <v>25337.236666666668</v>
      </c>
      <c r="T615" s="1">
        <f>S615*(K615/100)</f>
        <v>5798.6445120940107</v>
      </c>
      <c r="U615" t="str">
        <f t="shared" si="18"/>
        <v>GEICORotational Field Level Home Plate</v>
      </c>
      <c r="V615" t="str">
        <f t="shared" si="19"/>
        <v>04-19 Houston Astros @ Washington NationalsGEICORotational Field Level Home Plate</v>
      </c>
      <c r="W615" t="str">
        <f>CONCATENATE(M615,O615)</f>
        <v>Regular SeasonGEICO</v>
      </c>
      <c r="X615" t="str">
        <f>CONCATENATE(M615,P615)</f>
        <v>Regular SeasonRotational Field Level Home Plate</v>
      </c>
      <c r="Y615" t="str">
        <f>CONCATENATE(M615,O615,P615)</f>
        <v>Regular SeasonGEICORotational Field Level Home Plate</v>
      </c>
    </row>
    <row r="616" spans="1:25" x14ac:dyDescent="0.25">
      <c r="A616" s="3">
        <v>339072</v>
      </c>
      <c r="B616" t="s">
        <v>176</v>
      </c>
      <c r="C616" t="s">
        <v>53</v>
      </c>
      <c r="D616" t="s">
        <v>11</v>
      </c>
      <c r="E616" t="s">
        <v>1</v>
      </c>
      <c r="F616" s="5">
        <v>41018</v>
      </c>
      <c r="G616">
        <v>63</v>
      </c>
      <c r="H616">
        <v>177</v>
      </c>
      <c r="I616" s="1">
        <v>16367.19</v>
      </c>
      <c r="J616" s="1">
        <v>2663.65</v>
      </c>
      <c r="K616">
        <v>16.2743268697925</v>
      </c>
      <c r="L616" s="4">
        <f>VLOOKUP(N616,rates,VLOOKUP(CONCATENATE('[1]Exposure Report'!$B$11,'[1]Exposure Report'!$B$13),rate_lookup_table,4,FALSE),FALSE)</f>
        <v>92.471666666666664</v>
      </c>
      <c r="M616" t="s">
        <v>0</v>
      </c>
      <c r="N616" t="str">
        <f>IF(VLOOKUP(B616,title_rename,2,FALSE)=0,B616,VLOOKUP(B616,title_rename,2,FALSE))</f>
        <v>04-19 Houston Astros @ Washington Nationals</v>
      </c>
      <c r="O616" s="3" t="str">
        <f>LEFT(IF(VLOOKUP(C616,brand_rename,2,FALSE)=0,C616,VLOOKUP(C616,brand_rename,2,FALSE)),LEN(IF(VLOOKUP(C616,brand_rename,2,FALSE)=0,C616,VLOOKUP(C616,brand_rename,2,FALSE)))-6)</f>
        <v>GEICO</v>
      </c>
      <c r="P616" t="str">
        <f>IF(VLOOKUP(D616,location_rename,2,FALSE)=0,D616,VLOOKUP(D616,location_rename,2,FALSE))</f>
        <v>Static Outfield Wall</v>
      </c>
      <c r="Q616">
        <f>IF($L616=0,0,G616)</f>
        <v>63</v>
      </c>
      <c r="R616">
        <f>IF($L616=0,0,H616)</f>
        <v>177</v>
      </c>
      <c r="S616" s="1">
        <f>R616*L616</f>
        <v>16367.484999999999</v>
      </c>
      <c r="T616" s="1">
        <f>S616*(K616/100)</f>
        <v>2663.6980092642566</v>
      </c>
      <c r="U616" t="str">
        <f t="shared" si="18"/>
        <v>GEICOStatic Outfield Wall</v>
      </c>
      <c r="V616" t="str">
        <f t="shared" si="19"/>
        <v>04-19 Houston Astros @ Washington NationalsGEICOStatic Outfield Wall</v>
      </c>
      <c r="W616" t="str">
        <f>CONCATENATE(M616,O616)</f>
        <v>Regular SeasonGEICO</v>
      </c>
      <c r="X616" t="str">
        <f>CONCATENATE(M616,P616)</f>
        <v>Regular SeasonStatic Outfield Wall</v>
      </c>
      <c r="Y616" t="str">
        <f>CONCATENATE(M616,O616,P616)</f>
        <v>Regular SeasonGEICOStatic Outfield Wall</v>
      </c>
    </row>
    <row r="617" spans="1:25" x14ac:dyDescent="0.25">
      <c r="A617" s="3">
        <v>339072</v>
      </c>
      <c r="B617" t="s">
        <v>176</v>
      </c>
      <c r="C617" t="s">
        <v>52</v>
      </c>
      <c r="D617" t="s">
        <v>2</v>
      </c>
      <c r="E617" t="s">
        <v>1</v>
      </c>
      <c r="F617" s="5">
        <v>41018</v>
      </c>
      <c r="G617">
        <v>35</v>
      </c>
      <c r="H617">
        <v>301</v>
      </c>
      <c r="I617" s="1">
        <v>27833.47</v>
      </c>
      <c r="J617" s="1">
        <v>6689.17</v>
      </c>
      <c r="K617">
        <v>24.032828102281101</v>
      </c>
      <c r="L617" s="4">
        <f>VLOOKUP(N617,rates,VLOOKUP(CONCATENATE('[1]Exposure Report'!$B$11,'[1]Exposure Report'!$B$13),rate_lookup_table,4,FALSE),FALSE)</f>
        <v>92.471666666666664</v>
      </c>
      <c r="M617" t="s">
        <v>0</v>
      </c>
      <c r="N617" t="str">
        <f>IF(VLOOKUP(B617,title_rename,2,FALSE)=0,B617,VLOOKUP(B617,title_rename,2,FALSE))</f>
        <v>04-19 Houston Astros @ Washington Nationals</v>
      </c>
      <c r="O617" s="3" t="str">
        <f>LEFT(IF(VLOOKUP(C617,brand_rename,2,FALSE)=0,C617,VLOOKUP(C617,brand_rename,2,FALSE)),LEN(IF(VLOOKUP(C617,brand_rename,2,FALSE)=0,C617,VLOOKUP(C617,brand_rename,2,FALSE)))-6)</f>
        <v>Hankook Tire</v>
      </c>
      <c r="P617" t="str">
        <f>IF(VLOOKUP(D617,location_rename,2,FALSE)=0,D617,VLOOKUP(D617,location_rename,2,FALSE))</f>
        <v>Rotational Field Level Home Plate</v>
      </c>
      <c r="Q617">
        <f>IF($L617=0,0,G617)</f>
        <v>35</v>
      </c>
      <c r="R617">
        <f>IF($L617=0,0,H617)</f>
        <v>301</v>
      </c>
      <c r="S617" s="1">
        <f>R617*L617</f>
        <v>27833.971666666665</v>
      </c>
      <c r="T617" s="1">
        <f>S617*(K617/100)</f>
        <v>6689.2905646876252</v>
      </c>
      <c r="U617" t="str">
        <f t="shared" si="18"/>
        <v>Hankook TireRotational Field Level Home Plate</v>
      </c>
      <c r="V617" t="str">
        <f t="shared" si="19"/>
        <v>04-19 Houston Astros @ Washington NationalsHankook TireRotational Field Level Home Plate</v>
      </c>
      <c r="W617" t="str">
        <f>CONCATENATE(M617,O617)</f>
        <v>Regular SeasonHankook Tire</v>
      </c>
      <c r="X617" t="str">
        <f>CONCATENATE(M617,P617)</f>
        <v>Regular SeasonRotational Field Level Home Plate</v>
      </c>
      <c r="Y617" t="str">
        <f>CONCATENATE(M617,O617,P617)</f>
        <v>Regular SeasonHankook TireRotational Field Level Home Plate</v>
      </c>
    </row>
    <row r="618" spans="1:25" x14ac:dyDescent="0.25">
      <c r="A618" s="3">
        <v>339072</v>
      </c>
      <c r="B618" t="s">
        <v>176</v>
      </c>
      <c r="C618" t="s">
        <v>51</v>
      </c>
      <c r="D618" t="s">
        <v>9</v>
      </c>
      <c r="E618" t="s">
        <v>1</v>
      </c>
      <c r="F618" s="5">
        <v>41018</v>
      </c>
      <c r="G618">
        <v>5</v>
      </c>
      <c r="H618">
        <v>5</v>
      </c>
      <c r="I618" s="1">
        <v>462.35</v>
      </c>
      <c r="J618" s="1">
        <v>86.23</v>
      </c>
      <c r="K618">
        <v>18.650373093976398</v>
      </c>
      <c r="L618" s="4">
        <f>VLOOKUP(N618,rates,VLOOKUP(CONCATENATE('[1]Exposure Report'!$B$11,'[1]Exposure Report'!$B$13),rate_lookup_table,4,FALSE),FALSE)</f>
        <v>92.471666666666664</v>
      </c>
      <c r="M618" t="s">
        <v>0</v>
      </c>
      <c r="N618" t="str">
        <f>IF(VLOOKUP(B618,title_rename,2,FALSE)=0,B618,VLOOKUP(B618,title_rename,2,FALSE))</f>
        <v>04-19 Houston Astros @ Washington Nationals</v>
      </c>
      <c r="O618" s="3" t="str">
        <f>LEFT(IF(VLOOKUP(C618,brand_rename,2,FALSE)=0,C618,VLOOKUP(C618,brand_rename,2,FALSE)),LEN(IF(VLOOKUP(C618,brand_rename,2,FALSE)=0,C618,VLOOKUP(C618,brand_rename,2,FALSE)))-6)</f>
        <v>Harris Teeter</v>
      </c>
      <c r="P618" t="str">
        <f>IF(VLOOKUP(D618,location_rename,2,FALSE)=0,D618,VLOOKUP(D618,location_rename,2,FALSE))</f>
        <v>Static Upper Billboard</v>
      </c>
      <c r="Q618">
        <f>IF($L618=0,0,G618)</f>
        <v>5</v>
      </c>
      <c r="R618">
        <f>IF($L618=0,0,H618)</f>
        <v>5</v>
      </c>
      <c r="S618" s="1">
        <f>R618*L618</f>
        <v>462.35833333333335</v>
      </c>
      <c r="T618" s="1">
        <f>S618*(K618/100)</f>
        <v>86.231554197757717</v>
      </c>
      <c r="U618" t="str">
        <f t="shared" si="18"/>
        <v>Harris TeeterStatic Upper Billboard</v>
      </c>
      <c r="V618" t="str">
        <f t="shared" si="19"/>
        <v>04-19 Houston Astros @ Washington NationalsHarris TeeterStatic Upper Billboard</v>
      </c>
      <c r="W618" t="str">
        <f>CONCATENATE(M618,O618)</f>
        <v>Regular SeasonHarris Teeter</v>
      </c>
      <c r="X618" t="str">
        <f>CONCATENATE(M618,P618)</f>
        <v>Regular SeasonStatic Upper Billboard</v>
      </c>
      <c r="Y618" t="str">
        <f>CONCATENATE(M618,O618,P618)</f>
        <v>Regular SeasonHarris TeeterStatic Upper Billboard</v>
      </c>
    </row>
    <row r="619" spans="1:25" x14ac:dyDescent="0.25">
      <c r="A619" s="3">
        <v>339072</v>
      </c>
      <c r="B619" t="s">
        <v>176</v>
      </c>
      <c r="C619" t="s">
        <v>50</v>
      </c>
      <c r="D619" t="s">
        <v>19</v>
      </c>
      <c r="E619" t="s">
        <v>1</v>
      </c>
      <c r="F619" s="5">
        <v>41018</v>
      </c>
      <c r="G619">
        <v>2</v>
      </c>
      <c r="H619">
        <v>3</v>
      </c>
      <c r="I619" s="1">
        <v>277.41000000000003</v>
      </c>
      <c r="J619" s="1">
        <v>70.56</v>
      </c>
      <c r="K619">
        <v>25.4352763058289</v>
      </c>
      <c r="L619" s="4">
        <f>VLOOKUP(N619,rates,VLOOKUP(CONCATENATE('[1]Exposure Report'!$B$11,'[1]Exposure Report'!$B$13),rate_lookup_table,4,FALSE),FALSE)</f>
        <v>92.471666666666664</v>
      </c>
      <c r="M619" t="s">
        <v>0</v>
      </c>
      <c r="N619" t="str">
        <f>IF(VLOOKUP(B619,title_rename,2,FALSE)=0,B619,VLOOKUP(B619,title_rename,2,FALSE))</f>
        <v>04-19 Houston Astros @ Washington Nationals</v>
      </c>
      <c r="O619" s="3" t="str">
        <f>LEFT(IF(VLOOKUP(C619,brand_rename,2,FALSE)=0,C619,VLOOKUP(C619,brand_rename,2,FALSE)),LEN(IF(VLOOKUP(C619,brand_rename,2,FALSE)=0,C619,VLOOKUP(C619,brand_rename,2,FALSE)))-6)</f>
        <v>JK Moving and Storage Inc</v>
      </c>
      <c r="P619" t="str">
        <f>IF(VLOOKUP(D619,location_rename,2,FALSE)=0,D619,VLOOKUP(D619,location_rename,2,FALSE))</f>
        <v>LED Outfield Wall</v>
      </c>
      <c r="Q619">
        <f>IF($L619=0,0,G619)</f>
        <v>2</v>
      </c>
      <c r="R619">
        <f>IF($L619=0,0,H619)</f>
        <v>3</v>
      </c>
      <c r="S619" s="1">
        <f>R619*L619</f>
        <v>277.41499999999996</v>
      </c>
      <c r="T619" s="1">
        <f>S619*(K619/100)</f>
        <v>70.561271763815242</v>
      </c>
      <c r="U619" t="str">
        <f t="shared" si="18"/>
        <v>JK Moving and Storage IncLED Outfield Wall</v>
      </c>
      <c r="V619" t="str">
        <f t="shared" si="19"/>
        <v>04-19 Houston Astros @ Washington NationalsJK Moving and Storage IncLED Outfield Wall</v>
      </c>
      <c r="W619" t="str">
        <f>CONCATENATE(M619,O619)</f>
        <v>Regular SeasonJK Moving and Storage Inc</v>
      </c>
      <c r="X619" t="str">
        <f>CONCATENATE(M619,P619)</f>
        <v>Regular SeasonLED Outfield Wall</v>
      </c>
      <c r="Y619" t="str">
        <f>CONCATENATE(M619,O619,P619)</f>
        <v>Regular SeasonJK Moving and Storage IncLED Outfield Wall</v>
      </c>
    </row>
    <row r="620" spans="1:25" x14ac:dyDescent="0.25">
      <c r="A620" s="3">
        <v>339072</v>
      </c>
      <c r="B620" t="s">
        <v>176</v>
      </c>
      <c r="C620" t="s">
        <v>49</v>
      </c>
      <c r="D620" t="s">
        <v>7</v>
      </c>
      <c r="E620" t="s">
        <v>1</v>
      </c>
      <c r="F620" s="5">
        <v>41018</v>
      </c>
      <c r="G620">
        <v>403</v>
      </c>
      <c r="H620">
        <v>3312</v>
      </c>
      <c r="I620" s="1">
        <v>306260.64</v>
      </c>
      <c r="J620" s="1">
        <v>51812.35</v>
      </c>
      <c r="K620">
        <v>16.917730597049601</v>
      </c>
      <c r="L620" s="4">
        <f>VLOOKUP(N620,rates,VLOOKUP(CONCATENATE('[1]Exposure Report'!$B$11,'[1]Exposure Report'!$B$13),rate_lookup_table,4,FALSE),FALSE)</f>
        <v>92.471666666666664</v>
      </c>
      <c r="M620" t="s">
        <v>0</v>
      </c>
      <c r="N620" t="str">
        <f>IF(VLOOKUP(B620,title_rename,2,FALSE)=0,B620,VLOOKUP(B620,title_rename,2,FALSE))</f>
        <v>04-19 Houston Astros @ Washington Nationals</v>
      </c>
      <c r="O620" s="3" t="str">
        <f>LEFT(IF(VLOOKUP(C620,brand_rename,2,FALSE)=0,C620,VLOOKUP(C620,brand_rename,2,FALSE)),LEN(IF(VLOOKUP(C620,brand_rename,2,FALSE)=0,C620,VLOOKUP(C620,brand_rename,2,FALSE)))-6)</f>
        <v>Lexus</v>
      </c>
      <c r="P620" t="str">
        <f>IF(VLOOKUP(D620,location_rename,2,FALSE)=0,D620,VLOOKUP(D620,location_rename,2,FALSE))</f>
        <v>Static Upper Home Plate</v>
      </c>
      <c r="Q620">
        <f>IF($L620=0,0,G620)</f>
        <v>403</v>
      </c>
      <c r="R620">
        <f>IF($L620=0,0,H620)</f>
        <v>3312</v>
      </c>
      <c r="S620" s="1">
        <f>R620*L620</f>
        <v>306266.15999999997</v>
      </c>
      <c r="T620" s="1">
        <f>S620*(K620/100)</f>
        <v>51813.283858728886</v>
      </c>
      <c r="U620" t="str">
        <f t="shared" si="18"/>
        <v>LexusStatic Upper Home Plate</v>
      </c>
      <c r="V620" t="str">
        <f t="shared" si="19"/>
        <v>04-19 Houston Astros @ Washington NationalsLexusStatic Upper Home Plate</v>
      </c>
      <c r="W620" t="str">
        <f>CONCATENATE(M620,O620)</f>
        <v>Regular SeasonLexus</v>
      </c>
      <c r="X620" t="str">
        <f>CONCATENATE(M620,P620)</f>
        <v>Regular SeasonStatic Upper Home Plate</v>
      </c>
      <c r="Y620" t="str">
        <f>CONCATENATE(M620,O620,P620)</f>
        <v>Regular SeasonLexusStatic Upper Home Plate</v>
      </c>
    </row>
    <row r="621" spans="1:25" x14ac:dyDescent="0.25">
      <c r="A621" s="3">
        <v>339072</v>
      </c>
      <c r="B621" t="s">
        <v>176</v>
      </c>
      <c r="C621" t="s">
        <v>47</v>
      </c>
      <c r="D621" t="s">
        <v>2</v>
      </c>
      <c r="E621" t="s">
        <v>1</v>
      </c>
      <c r="F621" s="5">
        <v>41018</v>
      </c>
      <c r="G621">
        <v>17</v>
      </c>
      <c r="H621">
        <v>95</v>
      </c>
      <c r="I621" s="1">
        <v>8784.65</v>
      </c>
      <c r="J621" s="1">
        <v>2297.37</v>
      </c>
      <c r="K621">
        <v>26.1520948472619</v>
      </c>
      <c r="L621" s="4">
        <f>VLOOKUP(N621,rates,VLOOKUP(CONCATENATE('[1]Exposure Report'!$B$11,'[1]Exposure Report'!$B$13),rate_lookup_table,4,FALSE),FALSE)</f>
        <v>92.471666666666664</v>
      </c>
      <c r="M621" t="s">
        <v>0</v>
      </c>
      <c r="N621" t="str">
        <f>IF(VLOOKUP(B621,title_rename,2,FALSE)=0,B621,VLOOKUP(B621,title_rename,2,FALSE))</f>
        <v>04-19 Houston Astros @ Washington Nationals</v>
      </c>
      <c r="O621" s="3" t="str">
        <f>LEFT(IF(VLOOKUP(C621,brand_rename,2,FALSE)=0,C621,VLOOKUP(C621,brand_rename,2,FALSE)),LEN(IF(VLOOKUP(C621,brand_rename,2,FALSE)=0,C621,VLOOKUP(C621,brand_rename,2,FALSE)))-6)</f>
        <v>Maxxis Tires</v>
      </c>
      <c r="P621" t="str">
        <f>IF(VLOOKUP(D621,location_rename,2,FALSE)=0,D621,VLOOKUP(D621,location_rename,2,FALSE))</f>
        <v>Rotational Field Level Home Plate</v>
      </c>
      <c r="Q621">
        <f>IF($L621=0,0,G621)</f>
        <v>17</v>
      </c>
      <c r="R621">
        <f>IF($L621=0,0,H621)</f>
        <v>95</v>
      </c>
      <c r="S621" s="1">
        <f>R621*L621</f>
        <v>8784.8083333333325</v>
      </c>
      <c r="T621" s="1">
        <f>S621*(K621/100)</f>
        <v>2297.4114074835002</v>
      </c>
      <c r="U621" t="str">
        <f t="shared" si="18"/>
        <v>Maxxis TiresRotational Field Level Home Plate</v>
      </c>
      <c r="V621" t="str">
        <f t="shared" si="19"/>
        <v>04-19 Houston Astros @ Washington NationalsMaxxis TiresRotational Field Level Home Plate</v>
      </c>
      <c r="W621" t="str">
        <f>CONCATENATE(M621,O621)</f>
        <v>Regular SeasonMaxxis Tires</v>
      </c>
      <c r="X621" t="str">
        <f>CONCATENATE(M621,P621)</f>
        <v>Regular SeasonRotational Field Level Home Plate</v>
      </c>
      <c r="Y621" t="str">
        <f>CONCATENATE(M621,O621,P621)</f>
        <v>Regular SeasonMaxxis TiresRotational Field Level Home Plate</v>
      </c>
    </row>
    <row r="622" spans="1:25" x14ac:dyDescent="0.25">
      <c r="A622" s="3">
        <v>339072</v>
      </c>
      <c r="B622" t="s">
        <v>176</v>
      </c>
      <c r="C622" t="s">
        <v>46</v>
      </c>
      <c r="D622" t="s">
        <v>17</v>
      </c>
      <c r="E622" t="s">
        <v>1</v>
      </c>
      <c r="F622" s="5">
        <v>41018</v>
      </c>
      <c r="G622">
        <v>2</v>
      </c>
      <c r="H622">
        <v>7</v>
      </c>
      <c r="I622" s="1">
        <v>647.29</v>
      </c>
      <c r="J622" s="1">
        <v>238.24</v>
      </c>
      <c r="K622">
        <v>36.805759396870002</v>
      </c>
      <c r="L622" s="4">
        <f>VLOOKUP(N622,rates,VLOOKUP(CONCATENATE('[1]Exposure Report'!$B$11,'[1]Exposure Report'!$B$13),rate_lookup_table,4,FALSE),FALSE)</f>
        <v>92.471666666666664</v>
      </c>
      <c r="M622" t="s">
        <v>0</v>
      </c>
      <c r="N622" t="str">
        <f>IF(VLOOKUP(B622,title_rename,2,FALSE)=0,B622,VLOOKUP(B622,title_rename,2,FALSE))</f>
        <v>04-19 Houston Astros @ Washington Nationals</v>
      </c>
      <c r="O622" s="3" t="str">
        <f>LEFT(IF(VLOOKUP(C622,brand_rename,2,FALSE)=0,C622,VLOOKUP(C622,brand_rename,2,FALSE)),LEN(IF(VLOOKUP(C622,brand_rename,2,FALSE)=0,C622,VLOOKUP(C622,brand_rename,2,FALSE)))-6)</f>
        <v>MedStar Health</v>
      </c>
      <c r="P622" t="str">
        <f>IF(VLOOKUP(D622,location_rename,2,FALSE)=0,D622,VLOOKUP(D622,location_rename,2,FALSE))</f>
        <v>LED Upper Tiered</v>
      </c>
      <c r="Q622">
        <f>IF($L622=0,0,G622)</f>
        <v>2</v>
      </c>
      <c r="R622">
        <f>IF($L622=0,0,H622)</f>
        <v>7</v>
      </c>
      <c r="S622" s="1">
        <f>R622*L622</f>
        <v>647.30166666666662</v>
      </c>
      <c r="T622" s="1">
        <f>S622*(K622/100)</f>
        <v>238.24429400526279</v>
      </c>
      <c r="U622" t="str">
        <f t="shared" si="18"/>
        <v>MedStar HealthLED Upper Tiered</v>
      </c>
      <c r="V622" t="str">
        <f t="shared" si="19"/>
        <v>04-19 Houston Astros @ Washington NationalsMedStar HealthLED Upper Tiered</v>
      </c>
      <c r="W622" t="str">
        <f>CONCATENATE(M622,O622)</f>
        <v>Regular SeasonMedStar Health</v>
      </c>
      <c r="X622" t="str">
        <f>CONCATENATE(M622,P622)</f>
        <v>Regular SeasonLED Upper Tiered</v>
      </c>
      <c r="Y622" t="str">
        <f>CONCATENATE(M622,O622,P622)</f>
        <v>Regular SeasonMedStar HealthLED Upper Tiered</v>
      </c>
    </row>
    <row r="623" spans="1:25" x14ac:dyDescent="0.25">
      <c r="A623" s="3">
        <v>339072</v>
      </c>
      <c r="B623" t="s">
        <v>176</v>
      </c>
      <c r="C623" t="s">
        <v>44</v>
      </c>
      <c r="D623" t="s">
        <v>17</v>
      </c>
      <c r="E623" t="s">
        <v>1</v>
      </c>
      <c r="F623" s="5">
        <v>41018</v>
      </c>
      <c r="G623">
        <v>1</v>
      </c>
      <c r="H623">
        <v>1</v>
      </c>
      <c r="I623" s="1">
        <v>92.47</v>
      </c>
      <c r="J623" s="1">
        <v>30.22</v>
      </c>
      <c r="K623">
        <v>32.680869471179797</v>
      </c>
      <c r="L623" s="4">
        <f>VLOOKUP(N623,rates,VLOOKUP(CONCATENATE('[1]Exposure Report'!$B$11,'[1]Exposure Report'!$B$13),rate_lookup_table,4,FALSE),FALSE)</f>
        <v>92.471666666666664</v>
      </c>
      <c r="M623" t="s">
        <v>0</v>
      </c>
      <c r="N623" t="str">
        <f>IF(VLOOKUP(B623,title_rename,2,FALSE)=0,B623,VLOOKUP(B623,title_rename,2,FALSE))</f>
        <v>04-19 Houston Astros @ Washington Nationals</v>
      </c>
      <c r="O623" s="3" t="str">
        <f>LEFT(IF(VLOOKUP(C623,brand_rename,2,FALSE)=0,C623,VLOOKUP(C623,brand_rename,2,FALSE)),LEN(IF(VLOOKUP(C623,brand_rename,2,FALSE)=0,C623,VLOOKUP(C623,brand_rename,2,FALSE)))-6)</f>
        <v>Miller Lite</v>
      </c>
      <c r="P623" t="str">
        <f>IF(VLOOKUP(D623,location_rename,2,FALSE)=0,D623,VLOOKUP(D623,location_rename,2,FALSE))</f>
        <v>LED Upper Tiered</v>
      </c>
      <c r="Q623">
        <f>IF($L623=0,0,G623)</f>
        <v>1</v>
      </c>
      <c r="R623">
        <f>IF($L623=0,0,H623)</f>
        <v>1</v>
      </c>
      <c r="S623" s="1">
        <f>R623*L623</f>
        <v>92.471666666666664</v>
      </c>
      <c r="T623" s="1">
        <f>S623*(K623/100)</f>
        <v>30.220544681157811</v>
      </c>
      <c r="U623" t="str">
        <f t="shared" si="18"/>
        <v>Miller LiteLED Upper Tiered</v>
      </c>
      <c r="V623" t="str">
        <f t="shared" si="19"/>
        <v>04-19 Houston Astros @ Washington NationalsMiller LiteLED Upper Tiered</v>
      </c>
      <c r="W623" t="str">
        <f>CONCATENATE(M623,O623)</f>
        <v>Regular SeasonMiller Lite</v>
      </c>
      <c r="X623" t="str">
        <f>CONCATENATE(M623,P623)</f>
        <v>Regular SeasonLED Upper Tiered</v>
      </c>
      <c r="Y623" t="str">
        <f>CONCATENATE(M623,O623,P623)</f>
        <v>Regular SeasonMiller LiteLED Upper Tiered</v>
      </c>
    </row>
    <row r="624" spans="1:25" x14ac:dyDescent="0.25">
      <c r="A624" s="3">
        <v>339072</v>
      </c>
      <c r="B624" t="s">
        <v>176</v>
      </c>
      <c r="C624" t="s">
        <v>44</v>
      </c>
      <c r="D624" t="s">
        <v>2</v>
      </c>
      <c r="E624" t="s">
        <v>1</v>
      </c>
      <c r="F624" s="5">
        <v>41018</v>
      </c>
      <c r="G624">
        <v>51</v>
      </c>
      <c r="H624">
        <v>441</v>
      </c>
      <c r="I624" s="1">
        <v>40779.269999999997</v>
      </c>
      <c r="J624" s="1">
        <v>9645.7800000000007</v>
      </c>
      <c r="K624">
        <v>23.6536357811211</v>
      </c>
      <c r="L624" s="4">
        <f>VLOOKUP(N624,rates,VLOOKUP(CONCATENATE('[1]Exposure Report'!$B$11,'[1]Exposure Report'!$B$13),rate_lookup_table,4,FALSE),FALSE)</f>
        <v>92.471666666666664</v>
      </c>
      <c r="M624" t="s">
        <v>0</v>
      </c>
      <c r="N624" t="str">
        <f>IF(VLOOKUP(B624,title_rename,2,FALSE)=0,B624,VLOOKUP(B624,title_rename,2,FALSE))</f>
        <v>04-19 Houston Astros @ Washington Nationals</v>
      </c>
      <c r="O624" s="3" t="str">
        <f>LEFT(IF(VLOOKUP(C624,brand_rename,2,FALSE)=0,C624,VLOOKUP(C624,brand_rename,2,FALSE)),LEN(IF(VLOOKUP(C624,brand_rename,2,FALSE)=0,C624,VLOOKUP(C624,brand_rename,2,FALSE)))-6)</f>
        <v>Miller Lite</v>
      </c>
      <c r="P624" t="str">
        <f>IF(VLOOKUP(D624,location_rename,2,FALSE)=0,D624,VLOOKUP(D624,location_rename,2,FALSE))</f>
        <v>Rotational Field Level Home Plate</v>
      </c>
      <c r="Q624">
        <f>IF($L624=0,0,G624)</f>
        <v>51</v>
      </c>
      <c r="R624">
        <f>IF($L624=0,0,H624)</f>
        <v>441</v>
      </c>
      <c r="S624" s="1">
        <f>R624*L624</f>
        <v>40780.004999999997</v>
      </c>
      <c r="T624" s="1">
        <f>S624*(K624/100)</f>
        <v>9645.953854222973</v>
      </c>
      <c r="U624" t="str">
        <f t="shared" si="18"/>
        <v>Miller LiteRotational Field Level Home Plate</v>
      </c>
      <c r="V624" t="str">
        <f t="shared" si="19"/>
        <v>04-19 Houston Astros @ Washington NationalsMiller LiteRotational Field Level Home Plate</v>
      </c>
      <c r="W624" t="str">
        <f>CONCATENATE(M624,O624)</f>
        <v>Regular SeasonMiller Lite</v>
      </c>
      <c r="X624" t="str">
        <f>CONCATENATE(M624,P624)</f>
        <v>Regular SeasonRotational Field Level Home Plate</v>
      </c>
      <c r="Y624" t="str">
        <f>CONCATENATE(M624,O624,P624)</f>
        <v>Regular SeasonMiller LiteRotational Field Level Home Plate</v>
      </c>
    </row>
    <row r="625" spans="1:25" x14ac:dyDescent="0.25">
      <c r="A625" s="3">
        <v>339072</v>
      </c>
      <c r="B625" t="s">
        <v>176</v>
      </c>
      <c r="C625" t="s">
        <v>44</v>
      </c>
      <c r="D625" t="s">
        <v>45</v>
      </c>
      <c r="E625" t="s">
        <v>1</v>
      </c>
      <c r="F625" s="5">
        <v>41018</v>
      </c>
      <c r="G625">
        <v>7</v>
      </c>
      <c r="H625">
        <v>32</v>
      </c>
      <c r="I625" s="1">
        <v>2959.04</v>
      </c>
      <c r="J625" s="1">
        <v>836.88</v>
      </c>
      <c r="K625">
        <v>28.282145560722299</v>
      </c>
      <c r="L625" s="4">
        <f>VLOOKUP(N625,rates,VLOOKUP(CONCATENATE('[1]Exposure Report'!$B$11,'[1]Exposure Report'!$B$13),rate_lookup_table,4,FALSE),FALSE)</f>
        <v>92.471666666666664</v>
      </c>
      <c r="M625" t="s">
        <v>0</v>
      </c>
      <c r="N625" t="str">
        <f>IF(VLOOKUP(B625,title_rename,2,FALSE)=0,B625,VLOOKUP(B625,title_rename,2,FALSE))</f>
        <v>04-19 Houston Astros @ Washington Nationals</v>
      </c>
      <c r="O625" s="3" t="str">
        <f>LEFT(IF(VLOOKUP(C625,brand_rename,2,FALSE)=0,C625,VLOOKUP(C625,brand_rename,2,FALSE)),LEN(IF(VLOOKUP(C625,brand_rename,2,FALSE)=0,C625,VLOOKUP(C625,brand_rename,2,FALSE)))-6)</f>
        <v>Miller Lite</v>
      </c>
      <c r="P625" t="str">
        <f>IF(VLOOKUP(D625,location_rename,2,FALSE)=0,D625,VLOOKUP(D625,location_rename,2,FALSE))</f>
        <v>Static Field Level Foul Ball Line</v>
      </c>
      <c r="Q625">
        <f>IF($L625=0,0,G625)</f>
        <v>7</v>
      </c>
      <c r="R625">
        <f>IF($L625=0,0,H625)</f>
        <v>32</v>
      </c>
      <c r="S625" s="1">
        <f>R625*L625</f>
        <v>2959.0933333333332</v>
      </c>
      <c r="T625" s="1">
        <f>S625*(K625/100)</f>
        <v>836.89508381096277</v>
      </c>
      <c r="U625" t="str">
        <f t="shared" si="18"/>
        <v>Miller LiteStatic Field Level Foul Ball Line</v>
      </c>
      <c r="V625" t="str">
        <f t="shared" si="19"/>
        <v>04-19 Houston Astros @ Washington NationalsMiller LiteStatic Field Level Foul Ball Line</v>
      </c>
      <c r="W625" t="str">
        <f>CONCATENATE(M625,O625)</f>
        <v>Regular SeasonMiller Lite</v>
      </c>
      <c r="X625" t="str">
        <f>CONCATENATE(M625,P625)</f>
        <v>Regular SeasonStatic Field Level Foul Ball Line</v>
      </c>
      <c r="Y625" t="str">
        <f>CONCATENATE(M625,O625,P625)</f>
        <v>Regular SeasonMiller LiteStatic Field Level Foul Ball Line</v>
      </c>
    </row>
    <row r="626" spans="1:25" x14ac:dyDescent="0.25">
      <c r="A626" s="3">
        <v>339072</v>
      </c>
      <c r="B626" t="s">
        <v>176</v>
      </c>
      <c r="C626" t="s">
        <v>44</v>
      </c>
      <c r="D626" t="s">
        <v>9</v>
      </c>
      <c r="E626" t="s">
        <v>1</v>
      </c>
      <c r="F626" s="5">
        <v>41018</v>
      </c>
      <c r="G626">
        <v>4</v>
      </c>
      <c r="H626">
        <v>31</v>
      </c>
      <c r="I626" s="1">
        <v>2866.57</v>
      </c>
      <c r="J626" s="1">
        <v>290.58999999999997</v>
      </c>
      <c r="K626">
        <v>10.1372023010078</v>
      </c>
      <c r="L626" s="4">
        <f>VLOOKUP(N626,rates,VLOOKUP(CONCATENATE('[1]Exposure Report'!$B$11,'[1]Exposure Report'!$B$13),rate_lookup_table,4,FALSE),FALSE)</f>
        <v>92.471666666666664</v>
      </c>
      <c r="M626" t="s">
        <v>0</v>
      </c>
      <c r="N626" t="str">
        <f>IF(VLOOKUP(B626,title_rename,2,FALSE)=0,B626,VLOOKUP(B626,title_rename,2,FALSE))</f>
        <v>04-19 Houston Astros @ Washington Nationals</v>
      </c>
      <c r="O626" s="3" t="str">
        <f>LEFT(IF(VLOOKUP(C626,brand_rename,2,FALSE)=0,C626,VLOOKUP(C626,brand_rename,2,FALSE)),LEN(IF(VLOOKUP(C626,brand_rename,2,FALSE)=0,C626,VLOOKUP(C626,brand_rename,2,FALSE)))-6)</f>
        <v>Miller Lite</v>
      </c>
      <c r="P626" t="str">
        <f>IF(VLOOKUP(D626,location_rename,2,FALSE)=0,D626,VLOOKUP(D626,location_rename,2,FALSE))</f>
        <v>Static Upper Billboard</v>
      </c>
      <c r="Q626">
        <f>IF($L626=0,0,G626)</f>
        <v>4</v>
      </c>
      <c r="R626">
        <f>IF($L626=0,0,H626)</f>
        <v>31</v>
      </c>
      <c r="S626" s="1">
        <f>R626*L626</f>
        <v>2866.6216666666664</v>
      </c>
      <c r="T626" s="1">
        <f>S626*(K626/100)</f>
        <v>290.59523755452147</v>
      </c>
      <c r="U626" t="str">
        <f t="shared" si="18"/>
        <v>Miller LiteStatic Upper Billboard</v>
      </c>
      <c r="V626" t="str">
        <f t="shared" si="19"/>
        <v>04-19 Houston Astros @ Washington NationalsMiller LiteStatic Upper Billboard</v>
      </c>
      <c r="W626" t="str">
        <f>CONCATENATE(M626,O626)</f>
        <v>Regular SeasonMiller Lite</v>
      </c>
      <c r="X626" t="str">
        <f>CONCATENATE(M626,P626)</f>
        <v>Regular SeasonStatic Upper Billboard</v>
      </c>
      <c r="Y626" t="str">
        <f>CONCATENATE(M626,O626,P626)</f>
        <v>Regular SeasonMiller LiteStatic Upper Billboard</v>
      </c>
    </row>
    <row r="627" spans="1:25" x14ac:dyDescent="0.25">
      <c r="A627" s="3">
        <v>339072</v>
      </c>
      <c r="B627" t="s">
        <v>176</v>
      </c>
      <c r="C627" t="s">
        <v>41</v>
      </c>
      <c r="D627" t="s">
        <v>14</v>
      </c>
      <c r="E627" t="s">
        <v>1</v>
      </c>
      <c r="F627" s="5">
        <v>41018</v>
      </c>
      <c r="G627">
        <v>1</v>
      </c>
      <c r="H627">
        <v>1</v>
      </c>
      <c r="I627" s="1">
        <v>92.47</v>
      </c>
      <c r="J627" s="1">
        <v>12.33</v>
      </c>
      <c r="K627">
        <v>13.3340542878771</v>
      </c>
      <c r="L627" s="4">
        <f>VLOOKUP(N627,rates,VLOOKUP(CONCATENATE('[1]Exposure Report'!$B$11,'[1]Exposure Report'!$B$13),rate_lookup_table,4,FALSE),FALSE)</f>
        <v>92.471666666666664</v>
      </c>
      <c r="M627" t="s">
        <v>0</v>
      </c>
      <c r="N627" t="str">
        <f>IF(VLOOKUP(B627,title_rename,2,FALSE)=0,B627,VLOOKUP(B627,title_rename,2,FALSE))</f>
        <v>04-19 Houston Astros @ Washington Nationals</v>
      </c>
      <c r="O627" s="3" t="str">
        <f>LEFT(IF(VLOOKUP(C627,brand_rename,2,FALSE)=0,C627,VLOOKUP(C627,brand_rename,2,FALSE)),LEN(IF(VLOOKUP(C627,brand_rename,2,FALSE)=0,C627,VLOOKUP(C627,brand_rename,2,FALSE)))-6)</f>
        <v>Nationals Park</v>
      </c>
      <c r="P627" t="str">
        <f>IF(VLOOKUP(D627,location_rename,2,FALSE)=0,D627,VLOOKUP(D627,location_rename,2,FALSE))</f>
        <v>Static Dugout Roof</v>
      </c>
      <c r="Q627">
        <f>IF($L627=0,0,G627)</f>
        <v>1</v>
      </c>
      <c r="R627">
        <f>IF($L627=0,0,H627)</f>
        <v>1</v>
      </c>
      <c r="S627" s="1">
        <f>R627*L627</f>
        <v>92.471666666666664</v>
      </c>
      <c r="T627" s="1">
        <f>S627*(K627/100)</f>
        <v>12.330222234238086</v>
      </c>
      <c r="U627" t="str">
        <f t="shared" si="18"/>
        <v>Nationals ParkStatic Dugout Roof</v>
      </c>
      <c r="V627" t="str">
        <f t="shared" si="19"/>
        <v>04-19 Houston Astros @ Washington NationalsNationals ParkStatic Dugout Roof</v>
      </c>
      <c r="W627" t="str">
        <f>CONCATENATE(M627,O627)</f>
        <v>Regular SeasonNationals Park</v>
      </c>
      <c r="X627" t="str">
        <f>CONCATENATE(M627,P627)</f>
        <v>Regular SeasonStatic Dugout Roof</v>
      </c>
      <c r="Y627" t="str">
        <f>CONCATENATE(M627,O627,P627)</f>
        <v>Regular SeasonNationals ParkStatic Dugout Roof</v>
      </c>
    </row>
    <row r="628" spans="1:25" x14ac:dyDescent="0.25">
      <c r="A628" s="3">
        <v>339072</v>
      </c>
      <c r="B628" t="s">
        <v>176</v>
      </c>
      <c r="C628" t="s">
        <v>41</v>
      </c>
      <c r="D628" t="s">
        <v>12</v>
      </c>
      <c r="E628" t="s">
        <v>1</v>
      </c>
      <c r="F628" s="5">
        <v>41018</v>
      </c>
      <c r="G628">
        <v>285</v>
      </c>
      <c r="H628">
        <v>1503</v>
      </c>
      <c r="I628" s="1">
        <v>138982.41</v>
      </c>
      <c r="J628" s="1">
        <v>33687.949999999997</v>
      </c>
      <c r="K628">
        <v>24.239002619108401</v>
      </c>
      <c r="L628" s="4">
        <f>VLOOKUP(N628,rates,VLOOKUP(CONCATENATE('[1]Exposure Report'!$B$11,'[1]Exposure Report'!$B$13),rate_lookup_table,4,FALSE),FALSE)</f>
        <v>92.471666666666664</v>
      </c>
      <c r="M628" t="s">
        <v>0</v>
      </c>
      <c r="N628" t="str">
        <f>IF(VLOOKUP(B628,title_rename,2,FALSE)=0,B628,VLOOKUP(B628,title_rename,2,FALSE))</f>
        <v>04-19 Houston Astros @ Washington Nationals</v>
      </c>
      <c r="O628" s="3" t="str">
        <f>LEFT(IF(VLOOKUP(C628,brand_rename,2,FALSE)=0,C628,VLOOKUP(C628,brand_rename,2,FALSE)),LEN(IF(VLOOKUP(C628,brand_rename,2,FALSE)=0,C628,VLOOKUP(C628,brand_rename,2,FALSE)))-6)</f>
        <v>Nationals Park</v>
      </c>
      <c r="P628" t="str">
        <f>IF(VLOOKUP(D628,location_rename,2,FALSE)=0,D628,VLOOKUP(D628,location_rename,2,FALSE))</f>
        <v>Static Field Level Home Plate</v>
      </c>
      <c r="Q628">
        <f>IF($L628=0,0,G628)</f>
        <v>285</v>
      </c>
      <c r="R628">
        <f>IF($L628=0,0,H628)</f>
        <v>1503</v>
      </c>
      <c r="S628" s="1">
        <f>R628*L628</f>
        <v>138984.91500000001</v>
      </c>
      <c r="T628" s="1">
        <f>S628*(K628/100)</f>
        <v>33688.557187015591</v>
      </c>
      <c r="U628" t="str">
        <f t="shared" si="18"/>
        <v>Nationals ParkStatic Field Level Home Plate</v>
      </c>
      <c r="V628" t="str">
        <f t="shared" si="19"/>
        <v>04-19 Houston Astros @ Washington NationalsNationals ParkStatic Field Level Home Plate</v>
      </c>
      <c r="W628" t="str">
        <f>CONCATENATE(M628,O628)</f>
        <v>Regular SeasonNationals Park</v>
      </c>
      <c r="X628" t="str">
        <f>CONCATENATE(M628,P628)</f>
        <v>Regular SeasonStatic Field Level Home Plate</v>
      </c>
      <c r="Y628" t="str">
        <f>CONCATENATE(M628,O628,P628)</f>
        <v>Regular SeasonNationals ParkStatic Field Level Home Plate</v>
      </c>
    </row>
    <row r="629" spans="1:25" x14ac:dyDescent="0.25">
      <c r="A629" s="3">
        <v>339072</v>
      </c>
      <c r="B629" t="s">
        <v>176</v>
      </c>
      <c r="C629" t="s">
        <v>41</v>
      </c>
      <c r="D629" t="s">
        <v>9</v>
      </c>
      <c r="E629" t="s">
        <v>1</v>
      </c>
      <c r="F629" s="5">
        <v>41018</v>
      </c>
      <c r="G629">
        <v>15</v>
      </c>
      <c r="H629">
        <v>112</v>
      </c>
      <c r="I629" s="1">
        <v>10356.64</v>
      </c>
      <c r="J629" s="1">
        <v>1258.54</v>
      </c>
      <c r="K629">
        <v>12.1520106907259</v>
      </c>
      <c r="L629" s="4">
        <f>VLOOKUP(N629,rates,VLOOKUP(CONCATENATE('[1]Exposure Report'!$B$11,'[1]Exposure Report'!$B$13),rate_lookup_table,4,FALSE),FALSE)</f>
        <v>92.471666666666664</v>
      </c>
      <c r="M629" t="s">
        <v>0</v>
      </c>
      <c r="N629" t="str">
        <f>IF(VLOOKUP(B629,title_rename,2,FALSE)=0,B629,VLOOKUP(B629,title_rename,2,FALSE))</f>
        <v>04-19 Houston Astros @ Washington Nationals</v>
      </c>
      <c r="O629" s="3" t="str">
        <f>LEFT(IF(VLOOKUP(C629,brand_rename,2,FALSE)=0,C629,VLOOKUP(C629,brand_rename,2,FALSE)),LEN(IF(VLOOKUP(C629,brand_rename,2,FALSE)=0,C629,VLOOKUP(C629,brand_rename,2,FALSE)))-6)</f>
        <v>Nationals Park</v>
      </c>
      <c r="P629" t="str">
        <f>IF(VLOOKUP(D629,location_rename,2,FALSE)=0,D629,VLOOKUP(D629,location_rename,2,FALSE))</f>
        <v>Static Upper Billboard</v>
      </c>
      <c r="Q629">
        <f>IF($L629=0,0,G629)</f>
        <v>15</v>
      </c>
      <c r="R629">
        <f>IF($L629=0,0,H629)</f>
        <v>112</v>
      </c>
      <c r="S629" s="1">
        <f>R629*L629</f>
        <v>10356.826666666666</v>
      </c>
      <c r="T629" s="1">
        <f>S629*(K629/100)</f>
        <v>1258.5626837532841</v>
      </c>
      <c r="U629" t="str">
        <f t="shared" si="18"/>
        <v>Nationals ParkStatic Upper Billboard</v>
      </c>
      <c r="V629" t="str">
        <f t="shared" si="19"/>
        <v>04-19 Houston Astros @ Washington NationalsNationals ParkStatic Upper Billboard</v>
      </c>
      <c r="W629" t="str">
        <f>CONCATENATE(M629,O629)</f>
        <v>Regular SeasonNationals Park</v>
      </c>
      <c r="X629" t="str">
        <f>CONCATENATE(M629,P629)</f>
        <v>Regular SeasonStatic Upper Billboard</v>
      </c>
      <c r="Y629" t="str">
        <f>CONCATENATE(M629,O629,P629)</f>
        <v>Regular SeasonNationals ParkStatic Upper Billboard</v>
      </c>
    </row>
    <row r="630" spans="1:25" x14ac:dyDescent="0.25">
      <c r="A630" s="3">
        <v>339072</v>
      </c>
      <c r="B630" t="s">
        <v>176</v>
      </c>
      <c r="C630" t="s">
        <v>40</v>
      </c>
      <c r="D630" t="s">
        <v>11</v>
      </c>
      <c r="E630" t="s">
        <v>1</v>
      </c>
      <c r="F630" s="5">
        <v>41018</v>
      </c>
      <c r="G630">
        <v>1</v>
      </c>
      <c r="H630">
        <v>1</v>
      </c>
      <c r="I630" s="1">
        <v>92.47</v>
      </c>
      <c r="J630" s="1">
        <v>13.66</v>
      </c>
      <c r="K630">
        <v>14.77235860279</v>
      </c>
      <c r="L630" s="4">
        <f>VLOOKUP(N630,rates,VLOOKUP(CONCATENATE('[1]Exposure Report'!$B$11,'[1]Exposure Report'!$B$13),rate_lookup_table,4,FALSE),FALSE)</f>
        <v>92.471666666666664</v>
      </c>
      <c r="M630" t="s">
        <v>0</v>
      </c>
      <c r="N630" t="str">
        <f>IF(VLOOKUP(B630,title_rename,2,FALSE)=0,B630,VLOOKUP(B630,title_rename,2,FALSE))</f>
        <v>04-19 Houston Astros @ Washington Nationals</v>
      </c>
      <c r="O630" s="3" t="str">
        <f>LEFT(IF(VLOOKUP(C630,brand_rename,2,FALSE)=0,C630,VLOOKUP(C630,brand_rename,2,FALSE)),LEN(IF(VLOOKUP(C630,brand_rename,2,FALSE)=0,C630,VLOOKUP(C630,brand_rename,2,FALSE)))-6)</f>
        <v>Nationals Youth Baseball Academy</v>
      </c>
      <c r="P630" t="str">
        <f>IF(VLOOKUP(D630,location_rename,2,FALSE)=0,D630,VLOOKUP(D630,location_rename,2,FALSE))</f>
        <v>Static Outfield Wall</v>
      </c>
      <c r="Q630">
        <f>IF($L630=0,0,G630)</f>
        <v>1</v>
      </c>
      <c r="R630">
        <f>IF($L630=0,0,H630)</f>
        <v>1</v>
      </c>
      <c r="S630" s="1">
        <f>R630*L630</f>
        <v>92.471666666666664</v>
      </c>
      <c r="T630" s="1">
        <f>S630*(K630/100)</f>
        <v>13.660246205976627</v>
      </c>
      <c r="U630" t="str">
        <f t="shared" si="18"/>
        <v>Nationals Youth Baseball AcademyStatic Outfield Wall</v>
      </c>
      <c r="V630" t="str">
        <f t="shared" si="19"/>
        <v>04-19 Houston Astros @ Washington NationalsNationals Youth Baseball AcademyStatic Outfield Wall</v>
      </c>
      <c r="W630" t="str">
        <f>CONCATENATE(M630,O630)</f>
        <v>Regular SeasonNationals Youth Baseball Academy</v>
      </c>
      <c r="X630" t="str">
        <f>CONCATENATE(M630,P630)</f>
        <v>Regular SeasonStatic Outfield Wall</v>
      </c>
      <c r="Y630" t="str">
        <f>CONCATENATE(M630,O630,P630)</f>
        <v>Regular SeasonNationals Youth Baseball AcademyStatic Outfield Wall</v>
      </c>
    </row>
    <row r="631" spans="1:25" x14ac:dyDescent="0.25">
      <c r="A631" s="3">
        <v>339072</v>
      </c>
      <c r="B631" t="s">
        <v>176</v>
      </c>
      <c r="C631" t="s">
        <v>39</v>
      </c>
      <c r="D631" t="s">
        <v>13</v>
      </c>
      <c r="E631" t="s">
        <v>1</v>
      </c>
      <c r="F631" s="5">
        <v>41018</v>
      </c>
      <c r="G631">
        <v>38</v>
      </c>
      <c r="H631">
        <v>185</v>
      </c>
      <c r="I631" s="1">
        <v>17106.95</v>
      </c>
      <c r="J631" s="1">
        <v>3803.12</v>
      </c>
      <c r="K631">
        <v>22.231432254142302</v>
      </c>
      <c r="L631" s="4">
        <f>VLOOKUP(N631,rates,VLOOKUP(CONCATENATE('[1]Exposure Report'!$B$11,'[1]Exposure Report'!$B$13),rate_lookup_table,4,FALSE),FALSE)</f>
        <v>92.471666666666664</v>
      </c>
      <c r="M631" t="s">
        <v>0</v>
      </c>
      <c r="N631" t="str">
        <f>IF(VLOOKUP(B631,title_rename,2,FALSE)=0,B631,VLOOKUP(B631,title_rename,2,FALSE))</f>
        <v>04-19 Houston Astros @ Washington Nationals</v>
      </c>
      <c r="O631" s="3" t="str">
        <f>LEFT(IF(VLOOKUP(C631,brand_rename,2,FALSE)=0,C631,VLOOKUP(C631,brand_rename,2,FALSE)),LEN(IF(VLOOKUP(C631,brand_rename,2,FALSE)=0,C631,VLOOKUP(C631,brand_rename,2,FALSE)))-6)</f>
        <v>New Era</v>
      </c>
      <c r="P631" t="str">
        <f>IF(VLOOKUP(D631,location_rename,2,FALSE)=0,D631,VLOOKUP(D631,location_rename,2,FALSE))</f>
        <v>Static Dugout Wall</v>
      </c>
      <c r="Q631">
        <f>IF($L631=0,0,G631)</f>
        <v>38</v>
      </c>
      <c r="R631">
        <f>IF($L631=0,0,H631)</f>
        <v>185</v>
      </c>
      <c r="S631" s="1">
        <f>R631*L631</f>
        <v>17107.258333333331</v>
      </c>
      <c r="T631" s="1">
        <f>S631*(K631/100)</f>
        <v>3803.188546916113</v>
      </c>
      <c r="U631" t="str">
        <f t="shared" si="18"/>
        <v>New EraStatic Dugout Wall</v>
      </c>
      <c r="V631" t="str">
        <f t="shared" si="19"/>
        <v>04-19 Houston Astros @ Washington NationalsNew EraStatic Dugout Wall</v>
      </c>
      <c r="W631" t="str">
        <f>CONCATENATE(M631,O631)</f>
        <v>Regular SeasonNew Era</v>
      </c>
      <c r="X631" t="str">
        <f>CONCATENATE(M631,P631)</f>
        <v>Regular SeasonStatic Dugout Wall</v>
      </c>
      <c r="Y631" t="str">
        <f>CONCATENATE(M631,O631,P631)</f>
        <v>Regular SeasonNew EraStatic Dugout Wall</v>
      </c>
    </row>
    <row r="632" spans="1:25" x14ac:dyDescent="0.25">
      <c r="A632" s="3">
        <v>339072</v>
      </c>
      <c r="B632" t="s">
        <v>176</v>
      </c>
      <c r="C632" t="s">
        <v>37</v>
      </c>
      <c r="D632" t="s">
        <v>18</v>
      </c>
      <c r="E632" t="s">
        <v>1</v>
      </c>
      <c r="F632" s="5">
        <v>41018</v>
      </c>
      <c r="G632">
        <v>1</v>
      </c>
      <c r="H632">
        <v>8</v>
      </c>
      <c r="I632" s="1">
        <v>739.76</v>
      </c>
      <c r="J632" s="1">
        <v>102.68</v>
      </c>
      <c r="K632">
        <v>13.8801773548177</v>
      </c>
      <c r="L632" s="4">
        <f>VLOOKUP(N632,rates,VLOOKUP(CONCATENATE('[1]Exposure Report'!$B$11,'[1]Exposure Report'!$B$13),rate_lookup_table,4,FALSE),FALSE)</f>
        <v>92.471666666666664</v>
      </c>
      <c r="M632" t="s">
        <v>0</v>
      </c>
      <c r="N632" t="str">
        <f>IF(VLOOKUP(B632,title_rename,2,FALSE)=0,B632,VLOOKUP(B632,title_rename,2,FALSE))</f>
        <v>04-19 Houston Astros @ Washington Nationals</v>
      </c>
      <c r="O632" s="3" t="str">
        <f>LEFT(IF(VLOOKUP(C632,brand_rename,2,FALSE)=0,C632,VLOOKUP(C632,brand_rename,2,FALSE)),LEN(IF(VLOOKUP(C632,brand_rename,2,FALSE)=0,C632,VLOOKUP(C632,brand_rename,2,FALSE)))-6)</f>
        <v>Papa John's</v>
      </c>
      <c r="P632" t="str">
        <f>IF(VLOOKUP(D632,location_rename,2,FALSE)=0,D632,VLOOKUP(D632,location_rename,2,FALSE))</f>
        <v>LED Upper Billboard</v>
      </c>
      <c r="Q632">
        <f>IF($L632=0,0,G632)</f>
        <v>1</v>
      </c>
      <c r="R632">
        <f>IF($L632=0,0,H632)</f>
        <v>8</v>
      </c>
      <c r="S632" s="1">
        <f>R632*L632</f>
        <v>739.77333333333331</v>
      </c>
      <c r="T632" s="1">
        <f>S632*(K632/100)</f>
        <v>102.68185069031338</v>
      </c>
      <c r="U632" t="str">
        <f t="shared" si="18"/>
        <v>Papa John'sLED Upper Billboard</v>
      </c>
      <c r="V632" t="str">
        <f t="shared" si="19"/>
        <v>04-19 Houston Astros @ Washington NationalsPapa John'sLED Upper Billboard</v>
      </c>
      <c r="W632" t="str">
        <f>CONCATENATE(M632,O632)</f>
        <v>Regular SeasonPapa John's</v>
      </c>
      <c r="X632" t="str">
        <f>CONCATENATE(M632,P632)</f>
        <v>Regular SeasonLED Upper Billboard</v>
      </c>
      <c r="Y632" t="str">
        <f>CONCATENATE(M632,O632,P632)</f>
        <v>Regular SeasonPapa John'sLED Upper Billboard</v>
      </c>
    </row>
    <row r="633" spans="1:25" x14ac:dyDescent="0.25">
      <c r="A633" s="3">
        <v>339072</v>
      </c>
      <c r="B633" t="s">
        <v>176</v>
      </c>
      <c r="C633" t="s">
        <v>37</v>
      </c>
      <c r="D633" t="s">
        <v>2</v>
      </c>
      <c r="E633" t="s">
        <v>1</v>
      </c>
      <c r="F633" s="5">
        <v>41018</v>
      </c>
      <c r="G633">
        <v>19</v>
      </c>
      <c r="H633">
        <v>145</v>
      </c>
      <c r="I633" s="1">
        <v>13408.15</v>
      </c>
      <c r="J633" s="1">
        <v>3258.77</v>
      </c>
      <c r="K633">
        <v>24.304396952599699</v>
      </c>
      <c r="L633" s="4">
        <f>VLOOKUP(N633,rates,VLOOKUP(CONCATENATE('[1]Exposure Report'!$B$11,'[1]Exposure Report'!$B$13),rate_lookup_table,4,FALSE),FALSE)</f>
        <v>92.471666666666664</v>
      </c>
      <c r="M633" t="s">
        <v>0</v>
      </c>
      <c r="N633" t="str">
        <f>IF(VLOOKUP(B633,title_rename,2,FALSE)=0,B633,VLOOKUP(B633,title_rename,2,FALSE))</f>
        <v>04-19 Houston Astros @ Washington Nationals</v>
      </c>
      <c r="O633" s="3" t="str">
        <f>LEFT(IF(VLOOKUP(C633,brand_rename,2,FALSE)=0,C633,VLOOKUP(C633,brand_rename,2,FALSE)),LEN(IF(VLOOKUP(C633,brand_rename,2,FALSE)=0,C633,VLOOKUP(C633,brand_rename,2,FALSE)))-6)</f>
        <v>Papa John's</v>
      </c>
      <c r="P633" t="str">
        <f>IF(VLOOKUP(D633,location_rename,2,FALSE)=0,D633,VLOOKUP(D633,location_rename,2,FALSE))</f>
        <v>Rotational Field Level Home Plate</v>
      </c>
      <c r="Q633">
        <f>IF($L633=0,0,G633)</f>
        <v>19</v>
      </c>
      <c r="R633">
        <f>IF($L633=0,0,H633)</f>
        <v>145</v>
      </c>
      <c r="S633" s="1">
        <f>R633*L633</f>
        <v>13408.391666666666</v>
      </c>
      <c r="T633" s="1">
        <f>S633*(K633/100)</f>
        <v>3258.8287356259652</v>
      </c>
      <c r="U633" t="str">
        <f t="shared" si="18"/>
        <v>Papa John'sRotational Field Level Home Plate</v>
      </c>
      <c r="V633" t="str">
        <f t="shared" si="19"/>
        <v>04-19 Houston Astros @ Washington NationalsPapa John'sRotational Field Level Home Plate</v>
      </c>
      <c r="W633" t="str">
        <f>CONCATENATE(M633,O633)</f>
        <v>Regular SeasonPapa John's</v>
      </c>
      <c r="X633" t="str">
        <f>CONCATENATE(M633,P633)</f>
        <v>Regular SeasonRotational Field Level Home Plate</v>
      </c>
      <c r="Y633" t="str">
        <f>CONCATENATE(M633,O633,P633)</f>
        <v>Regular SeasonPapa John'sRotational Field Level Home Plate</v>
      </c>
    </row>
    <row r="634" spans="1:25" x14ac:dyDescent="0.25">
      <c r="A634" s="3">
        <v>339072</v>
      </c>
      <c r="B634" t="s">
        <v>176</v>
      </c>
      <c r="C634" t="s">
        <v>36</v>
      </c>
      <c r="D634" t="s">
        <v>17</v>
      </c>
      <c r="E634" t="s">
        <v>1</v>
      </c>
      <c r="F634" s="5">
        <v>41018</v>
      </c>
      <c r="G634">
        <v>2</v>
      </c>
      <c r="H634">
        <v>3</v>
      </c>
      <c r="I634" s="1">
        <v>277.41000000000003</v>
      </c>
      <c r="J634" s="1">
        <v>87.39</v>
      </c>
      <c r="K634">
        <v>31.502108792040602</v>
      </c>
      <c r="L634" s="4">
        <f>VLOOKUP(N634,rates,VLOOKUP(CONCATENATE('[1]Exposure Report'!$B$11,'[1]Exposure Report'!$B$13),rate_lookup_table,4,FALSE),FALSE)</f>
        <v>92.471666666666664</v>
      </c>
      <c r="M634" t="s">
        <v>0</v>
      </c>
      <c r="N634" t="str">
        <f>IF(VLOOKUP(B634,title_rename,2,FALSE)=0,B634,VLOOKUP(B634,title_rename,2,FALSE))</f>
        <v>04-19 Houston Astros @ Washington Nationals</v>
      </c>
      <c r="O634" s="3" t="str">
        <f>LEFT(IF(VLOOKUP(C634,brand_rename,2,FALSE)=0,C634,VLOOKUP(C634,brand_rename,2,FALSE)),LEN(IF(VLOOKUP(C634,brand_rename,2,FALSE)=0,C634,VLOOKUP(C634,brand_rename,2,FALSE)))-6)</f>
        <v>PNC Bank</v>
      </c>
      <c r="P634" t="str">
        <f>IF(VLOOKUP(D634,location_rename,2,FALSE)=0,D634,VLOOKUP(D634,location_rename,2,FALSE))</f>
        <v>LED Upper Tiered</v>
      </c>
      <c r="Q634">
        <f>IF($L634=0,0,G634)</f>
        <v>2</v>
      </c>
      <c r="R634">
        <f>IF($L634=0,0,H634)</f>
        <v>3</v>
      </c>
      <c r="S634" s="1">
        <f>R634*L634</f>
        <v>277.41499999999996</v>
      </c>
      <c r="T634" s="1">
        <f>S634*(K634/100)</f>
        <v>87.391575105439415</v>
      </c>
      <c r="U634" t="str">
        <f t="shared" si="18"/>
        <v>PNC BankLED Upper Tiered</v>
      </c>
      <c r="V634" t="str">
        <f t="shared" si="19"/>
        <v>04-19 Houston Astros @ Washington NationalsPNC BankLED Upper Tiered</v>
      </c>
      <c r="W634" t="str">
        <f>CONCATENATE(M634,O634)</f>
        <v>Regular SeasonPNC Bank</v>
      </c>
      <c r="X634" t="str">
        <f>CONCATENATE(M634,P634)</f>
        <v>Regular SeasonLED Upper Tiered</v>
      </c>
      <c r="Y634" t="str">
        <f>CONCATENATE(M634,O634,P634)</f>
        <v>Regular SeasonPNC BankLED Upper Tiered</v>
      </c>
    </row>
    <row r="635" spans="1:25" x14ac:dyDescent="0.25">
      <c r="A635" s="3">
        <v>339072</v>
      </c>
      <c r="B635" t="s">
        <v>176</v>
      </c>
      <c r="C635" t="s">
        <v>36</v>
      </c>
      <c r="D635" t="s">
        <v>2</v>
      </c>
      <c r="E635" t="s">
        <v>1</v>
      </c>
      <c r="F635" s="5">
        <v>41018</v>
      </c>
      <c r="G635">
        <v>26</v>
      </c>
      <c r="H635">
        <v>176</v>
      </c>
      <c r="I635" s="1">
        <v>16274.72</v>
      </c>
      <c r="J635" s="1">
        <v>4016.94</v>
      </c>
      <c r="K635">
        <v>24.6820836241729</v>
      </c>
      <c r="L635" s="4">
        <f>VLOOKUP(N635,rates,VLOOKUP(CONCATENATE('[1]Exposure Report'!$B$11,'[1]Exposure Report'!$B$13),rate_lookup_table,4,FALSE),FALSE)</f>
        <v>92.471666666666664</v>
      </c>
      <c r="M635" t="s">
        <v>0</v>
      </c>
      <c r="N635" t="str">
        <f>IF(VLOOKUP(B635,title_rename,2,FALSE)=0,B635,VLOOKUP(B635,title_rename,2,FALSE))</f>
        <v>04-19 Houston Astros @ Washington Nationals</v>
      </c>
      <c r="O635" s="3" t="str">
        <f>LEFT(IF(VLOOKUP(C635,brand_rename,2,FALSE)=0,C635,VLOOKUP(C635,brand_rename,2,FALSE)),LEN(IF(VLOOKUP(C635,brand_rename,2,FALSE)=0,C635,VLOOKUP(C635,brand_rename,2,FALSE)))-6)</f>
        <v>PNC Bank</v>
      </c>
      <c r="P635" t="str">
        <f>IF(VLOOKUP(D635,location_rename,2,FALSE)=0,D635,VLOOKUP(D635,location_rename,2,FALSE))</f>
        <v>Rotational Field Level Home Plate</v>
      </c>
      <c r="Q635">
        <f>IF($L635=0,0,G635)</f>
        <v>26</v>
      </c>
      <c r="R635">
        <f>IF($L635=0,0,H635)</f>
        <v>176</v>
      </c>
      <c r="S635" s="1">
        <f>R635*L635</f>
        <v>16275.013333333332</v>
      </c>
      <c r="T635" s="1">
        <f>S635*(K635/100)</f>
        <v>4017.0124007786226</v>
      </c>
      <c r="U635" t="str">
        <f t="shared" si="18"/>
        <v>PNC BankRotational Field Level Home Plate</v>
      </c>
      <c r="V635" t="str">
        <f t="shared" si="19"/>
        <v>04-19 Houston Astros @ Washington NationalsPNC BankRotational Field Level Home Plate</v>
      </c>
      <c r="W635" t="str">
        <f>CONCATENATE(M635,O635)</f>
        <v>Regular SeasonPNC Bank</v>
      </c>
      <c r="X635" t="str">
        <f>CONCATENATE(M635,P635)</f>
        <v>Regular SeasonRotational Field Level Home Plate</v>
      </c>
      <c r="Y635" t="str">
        <f>CONCATENATE(M635,O635,P635)</f>
        <v>Regular SeasonPNC BankRotational Field Level Home Plate</v>
      </c>
    </row>
    <row r="636" spans="1:25" x14ac:dyDescent="0.25">
      <c r="A636" s="3">
        <v>339072</v>
      </c>
      <c r="B636" t="s">
        <v>176</v>
      </c>
      <c r="C636" t="s">
        <v>36</v>
      </c>
      <c r="D636" t="s">
        <v>9</v>
      </c>
      <c r="E636" t="s">
        <v>1</v>
      </c>
      <c r="F636" s="5">
        <v>41018</v>
      </c>
      <c r="G636">
        <v>11</v>
      </c>
      <c r="H636">
        <v>76</v>
      </c>
      <c r="I636" s="1">
        <v>7027.72</v>
      </c>
      <c r="J636" s="1">
        <v>791.28</v>
      </c>
      <c r="K636">
        <v>11.2594127256065</v>
      </c>
      <c r="L636" s="4">
        <f>VLOOKUP(N636,rates,VLOOKUP(CONCATENATE('[1]Exposure Report'!$B$11,'[1]Exposure Report'!$B$13),rate_lookup_table,4,FALSE),FALSE)</f>
        <v>92.471666666666664</v>
      </c>
      <c r="M636" t="s">
        <v>0</v>
      </c>
      <c r="N636" t="str">
        <f>IF(VLOOKUP(B636,title_rename,2,FALSE)=0,B636,VLOOKUP(B636,title_rename,2,FALSE))</f>
        <v>04-19 Houston Astros @ Washington Nationals</v>
      </c>
      <c r="O636" s="3" t="str">
        <f>LEFT(IF(VLOOKUP(C636,brand_rename,2,FALSE)=0,C636,VLOOKUP(C636,brand_rename,2,FALSE)),LEN(IF(VLOOKUP(C636,brand_rename,2,FALSE)=0,C636,VLOOKUP(C636,brand_rename,2,FALSE)))-6)</f>
        <v>PNC Bank</v>
      </c>
      <c r="P636" t="str">
        <f>IF(VLOOKUP(D636,location_rename,2,FALSE)=0,D636,VLOOKUP(D636,location_rename,2,FALSE))</f>
        <v>Static Upper Billboard</v>
      </c>
      <c r="Q636">
        <f>IF($L636=0,0,G636)</f>
        <v>11</v>
      </c>
      <c r="R636">
        <f>IF($L636=0,0,H636)</f>
        <v>76</v>
      </c>
      <c r="S636" s="1">
        <f>R636*L636</f>
        <v>7027.8466666666664</v>
      </c>
      <c r="T636" s="1">
        <f>S636*(K636/100)</f>
        <v>791.2942619227789</v>
      </c>
      <c r="U636" t="str">
        <f t="shared" si="18"/>
        <v>PNC BankStatic Upper Billboard</v>
      </c>
      <c r="V636" t="str">
        <f t="shared" si="19"/>
        <v>04-19 Houston Astros @ Washington NationalsPNC BankStatic Upper Billboard</v>
      </c>
      <c r="W636" t="str">
        <f>CONCATENATE(M636,O636)</f>
        <v>Regular SeasonPNC Bank</v>
      </c>
      <c r="X636" t="str">
        <f>CONCATENATE(M636,P636)</f>
        <v>Regular SeasonStatic Upper Billboard</v>
      </c>
      <c r="Y636" t="str">
        <f>CONCATENATE(M636,O636,P636)</f>
        <v>Regular SeasonPNC BankStatic Upper Billboard</v>
      </c>
    </row>
    <row r="637" spans="1:25" x14ac:dyDescent="0.25">
      <c r="A637" s="3">
        <v>339072</v>
      </c>
      <c r="B637" t="s">
        <v>176</v>
      </c>
      <c r="C637" t="s">
        <v>36</v>
      </c>
      <c r="D637" t="s">
        <v>71</v>
      </c>
      <c r="E637" t="s">
        <v>1</v>
      </c>
      <c r="F637" s="5">
        <v>41018</v>
      </c>
      <c r="G637">
        <v>2</v>
      </c>
      <c r="H637">
        <v>7</v>
      </c>
      <c r="I637" s="1">
        <v>647.29</v>
      </c>
      <c r="J637" s="1">
        <v>109.09</v>
      </c>
      <c r="K637">
        <v>16.8533423967618</v>
      </c>
      <c r="L637" s="4">
        <f>VLOOKUP(N637,rates,VLOOKUP(CONCATENATE('[1]Exposure Report'!$B$11,'[1]Exposure Report'!$B$13),rate_lookup_table,4,FALSE),FALSE)</f>
        <v>92.471666666666664</v>
      </c>
      <c r="M637" t="s">
        <v>0</v>
      </c>
      <c r="N637" t="str">
        <f>IF(VLOOKUP(B637,title_rename,2,FALSE)=0,B637,VLOOKUP(B637,title_rename,2,FALSE))</f>
        <v>04-19 Houston Astros @ Washington Nationals</v>
      </c>
      <c r="O637" s="3" t="str">
        <f>LEFT(IF(VLOOKUP(C637,brand_rename,2,FALSE)=0,C637,VLOOKUP(C637,brand_rename,2,FALSE)),LEN(IF(VLOOKUP(C637,brand_rename,2,FALSE)=0,C637,VLOOKUP(C637,brand_rename,2,FALSE)))-6)</f>
        <v>PNC Bank</v>
      </c>
      <c r="P637" t="str">
        <f>IF(VLOOKUP(D637,location_rename,2,FALSE)=0,D637,VLOOKUP(D637,location_rename,2,FALSE))</f>
        <v>Static Upper Tiered</v>
      </c>
      <c r="Q637">
        <f>IF($L637=0,0,G637)</f>
        <v>2</v>
      </c>
      <c r="R637">
        <f>IF($L637=0,0,H637)</f>
        <v>7</v>
      </c>
      <c r="S637" s="1">
        <f>R637*L637</f>
        <v>647.30166666666662</v>
      </c>
      <c r="T637" s="1">
        <f>S637*(K637/100)</f>
        <v>109.09196622327907</v>
      </c>
      <c r="U637" t="str">
        <f t="shared" si="18"/>
        <v>PNC BankStatic Upper Tiered</v>
      </c>
      <c r="V637" t="str">
        <f t="shared" si="19"/>
        <v>04-19 Houston Astros @ Washington NationalsPNC BankStatic Upper Tiered</v>
      </c>
      <c r="W637" t="str">
        <f>CONCATENATE(M637,O637)</f>
        <v>Regular SeasonPNC Bank</v>
      </c>
      <c r="X637" t="str">
        <f>CONCATENATE(M637,P637)</f>
        <v>Regular SeasonStatic Upper Tiered</v>
      </c>
      <c r="Y637" t="str">
        <f>CONCATENATE(M637,O637,P637)</f>
        <v>Regular SeasonPNC BankStatic Upper Tiered</v>
      </c>
    </row>
    <row r="638" spans="1:25" x14ac:dyDescent="0.25">
      <c r="A638" s="3">
        <v>339072</v>
      </c>
      <c r="B638" t="s">
        <v>176</v>
      </c>
      <c r="C638" t="s">
        <v>33</v>
      </c>
      <c r="D638" t="s">
        <v>9</v>
      </c>
      <c r="E638" t="s">
        <v>1</v>
      </c>
      <c r="F638" s="5">
        <v>41018</v>
      </c>
      <c r="G638">
        <v>25</v>
      </c>
      <c r="H638">
        <v>54</v>
      </c>
      <c r="I638" s="1">
        <v>4993.38</v>
      </c>
      <c r="J638" s="1">
        <v>900.45</v>
      </c>
      <c r="K638">
        <v>18.032875527198001</v>
      </c>
      <c r="L638" s="4">
        <f>VLOOKUP(N638,rates,VLOOKUP(CONCATENATE('[1]Exposure Report'!$B$11,'[1]Exposure Report'!$B$13),rate_lookup_table,4,FALSE),FALSE)</f>
        <v>92.471666666666664</v>
      </c>
      <c r="M638" t="s">
        <v>0</v>
      </c>
      <c r="N638" t="str">
        <f>IF(VLOOKUP(B638,title_rename,2,FALSE)=0,B638,VLOOKUP(B638,title_rename,2,FALSE))</f>
        <v>04-19 Houston Astros @ Washington Nationals</v>
      </c>
      <c r="O638" s="3" t="str">
        <f>LEFT(IF(VLOOKUP(C638,brand_rename,2,FALSE)=0,C638,VLOOKUP(C638,brand_rename,2,FALSE)),LEN(IF(VLOOKUP(C638,brand_rename,2,FALSE)=0,C638,VLOOKUP(C638,brand_rename,2,FALSE)))-6)</f>
        <v>Radio - 106.7 The Fan</v>
      </c>
      <c r="P638" t="str">
        <f>IF(VLOOKUP(D638,location_rename,2,FALSE)=0,D638,VLOOKUP(D638,location_rename,2,FALSE))</f>
        <v>Static Upper Billboard</v>
      </c>
      <c r="Q638">
        <f>IF($L638=0,0,G638)</f>
        <v>25</v>
      </c>
      <c r="R638">
        <f>IF($L638=0,0,H638)</f>
        <v>54</v>
      </c>
      <c r="S638" s="1">
        <f>R638*L638</f>
        <v>4993.47</v>
      </c>
      <c r="T638" s="1">
        <f>S638*(K638/100)</f>
        <v>900.466229587974</v>
      </c>
      <c r="U638" t="str">
        <f t="shared" si="18"/>
        <v>Radio - 106.7 The FanStatic Upper Billboard</v>
      </c>
      <c r="V638" t="str">
        <f t="shared" si="19"/>
        <v>04-19 Houston Astros @ Washington NationalsRadio - 106.7 The FanStatic Upper Billboard</v>
      </c>
      <c r="W638" t="str">
        <f>CONCATENATE(M638,O638)</f>
        <v>Regular SeasonRadio - 106.7 The Fan</v>
      </c>
      <c r="X638" t="str">
        <f>CONCATENATE(M638,P638)</f>
        <v>Regular SeasonStatic Upper Billboard</v>
      </c>
      <c r="Y638" t="str">
        <f>CONCATENATE(M638,O638,P638)</f>
        <v>Regular SeasonRadio - 106.7 The FanStatic Upper Billboard</v>
      </c>
    </row>
    <row r="639" spans="1:25" x14ac:dyDescent="0.25">
      <c r="A639" s="3">
        <v>339072</v>
      </c>
      <c r="B639" t="s">
        <v>176</v>
      </c>
      <c r="C639" t="s">
        <v>32</v>
      </c>
      <c r="D639" t="s">
        <v>17</v>
      </c>
      <c r="E639" t="s">
        <v>1</v>
      </c>
      <c r="F639" s="5">
        <v>41018</v>
      </c>
      <c r="G639">
        <v>2</v>
      </c>
      <c r="H639">
        <v>6</v>
      </c>
      <c r="I639" s="1">
        <v>554.82000000000005</v>
      </c>
      <c r="J639" s="1">
        <v>226.03</v>
      </c>
      <c r="K639">
        <v>40.739338884683299</v>
      </c>
      <c r="L639" s="4">
        <f>VLOOKUP(N639,rates,VLOOKUP(CONCATENATE('[1]Exposure Report'!$B$11,'[1]Exposure Report'!$B$13),rate_lookup_table,4,FALSE),FALSE)</f>
        <v>92.471666666666664</v>
      </c>
      <c r="M639" t="s">
        <v>0</v>
      </c>
      <c r="N639" t="str">
        <f>IF(VLOOKUP(B639,title_rename,2,FALSE)=0,B639,VLOOKUP(B639,title_rename,2,FALSE))</f>
        <v>04-19 Houston Astros @ Washington Nationals</v>
      </c>
      <c r="O639" s="3" t="str">
        <f>LEFT(IF(VLOOKUP(C639,brand_rename,2,FALSE)=0,C639,VLOOKUP(C639,brand_rename,2,FALSE)),LEN(IF(VLOOKUP(C639,brand_rename,2,FALSE)=0,C639,VLOOKUP(C639,brand_rename,2,FALSE)))-6)</f>
        <v>Radio - WTOP</v>
      </c>
      <c r="P639" t="str">
        <f>IF(VLOOKUP(D639,location_rename,2,FALSE)=0,D639,VLOOKUP(D639,location_rename,2,FALSE))</f>
        <v>LED Upper Tiered</v>
      </c>
      <c r="Q639">
        <f>IF($L639=0,0,G639)</f>
        <v>2</v>
      </c>
      <c r="R639">
        <f>IF($L639=0,0,H639)</f>
        <v>6</v>
      </c>
      <c r="S639" s="1">
        <f>R639*L639</f>
        <v>554.82999999999993</v>
      </c>
      <c r="T639" s="1">
        <f>S639*(K639/100)</f>
        <v>226.03407393388832</v>
      </c>
      <c r="U639" t="str">
        <f t="shared" si="18"/>
        <v>Radio - WTOPLED Upper Tiered</v>
      </c>
      <c r="V639" t="str">
        <f t="shared" si="19"/>
        <v>04-19 Houston Astros @ Washington NationalsRadio - WTOPLED Upper Tiered</v>
      </c>
      <c r="W639" t="str">
        <f>CONCATENATE(M639,O639)</f>
        <v>Regular SeasonRadio - WTOP</v>
      </c>
      <c r="X639" t="str">
        <f>CONCATENATE(M639,P639)</f>
        <v>Regular SeasonLED Upper Tiered</v>
      </c>
      <c r="Y639" t="str">
        <f>CONCATENATE(M639,O639,P639)</f>
        <v>Regular SeasonRadio - WTOPLED Upper Tiered</v>
      </c>
    </row>
    <row r="640" spans="1:25" x14ac:dyDescent="0.25">
      <c r="A640" s="3">
        <v>339072</v>
      </c>
      <c r="B640" t="s">
        <v>176</v>
      </c>
      <c r="C640" t="s">
        <v>31</v>
      </c>
      <c r="D640" t="s">
        <v>9</v>
      </c>
      <c r="E640" t="s">
        <v>1</v>
      </c>
      <c r="F640" s="5">
        <v>41018</v>
      </c>
      <c r="G640">
        <v>4</v>
      </c>
      <c r="H640">
        <v>10</v>
      </c>
      <c r="I640" s="1">
        <v>924.7</v>
      </c>
      <c r="J640" s="1">
        <v>177.54</v>
      </c>
      <c r="K640">
        <v>19.1997404563642</v>
      </c>
      <c r="L640" s="4">
        <f>VLOOKUP(N640,rates,VLOOKUP(CONCATENATE('[1]Exposure Report'!$B$11,'[1]Exposure Report'!$B$13),rate_lookup_table,4,FALSE),FALSE)</f>
        <v>92.471666666666664</v>
      </c>
      <c r="M640" t="s">
        <v>0</v>
      </c>
      <c r="N640" t="str">
        <f>IF(VLOOKUP(B640,title_rename,2,FALSE)=0,B640,VLOOKUP(B640,title_rename,2,FALSE))</f>
        <v>04-19 Houston Astros @ Washington Nationals</v>
      </c>
      <c r="O640" s="3" t="str">
        <f>LEFT(IF(VLOOKUP(C640,brand_rename,2,FALSE)=0,C640,VLOOKUP(C640,brand_rename,2,FALSE)),LEN(IF(VLOOKUP(C640,brand_rename,2,FALSE)=0,C640,VLOOKUP(C640,brand_rename,2,FALSE)))-6)</f>
        <v>Red Porch</v>
      </c>
      <c r="P640" t="str">
        <f>IF(VLOOKUP(D640,location_rename,2,FALSE)=0,D640,VLOOKUP(D640,location_rename,2,FALSE))</f>
        <v>Static Upper Billboard</v>
      </c>
      <c r="Q640">
        <f>IF($L640=0,0,G640)</f>
        <v>4</v>
      </c>
      <c r="R640">
        <f>IF($L640=0,0,H640)</f>
        <v>10</v>
      </c>
      <c r="S640" s="1">
        <f>R640*L640</f>
        <v>924.7166666666667</v>
      </c>
      <c r="T640" s="1">
        <f>S640*(K640/100)</f>
        <v>177.54319995674248</v>
      </c>
      <c r="U640" t="str">
        <f t="shared" si="18"/>
        <v>Red PorchStatic Upper Billboard</v>
      </c>
      <c r="V640" t="str">
        <f t="shared" si="19"/>
        <v>04-19 Houston Astros @ Washington NationalsRed PorchStatic Upper Billboard</v>
      </c>
      <c r="W640" t="str">
        <f>CONCATENATE(M640,O640)</f>
        <v>Regular SeasonRed Porch</v>
      </c>
      <c r="X640" t="str">
        <f>CONCATENATE(M640,P640)</f>
        <v>Regular SeasonStatic Upper Billboard</v>
      </c>
      <c r="Y640" t="str">
        <f>CONCATENATE(M640,O640,P640)</f>
        <v>Regular SeasonRed PorchStatic Upper Billboard</v>
      </c>
    </row>
    <row r="641" spans="1:25" x14ac:dyDescent="0.25">
      <c r="A641" s="3">
        <v>339072</v>
      </c>
      <c r="B641" t="s">
        <v>176</v>
      </c>
      <c r="C641" t="s">
        <v>113</v>
      </c>
      <c r="D641" t="s">
        <v>2</v>
      </c>
      <c r="E641" t="s">
        <v>1</v>
      </c>
      <c r="F641" s="5">
        <v>41018</v>
      </c>
      <c r="G641">
        <v>21</v>
      </c>
      <c r="H641">
        <v>189</v>
      </c>
      <c r="I641" s="1">
        <v>17476.830000000002</v>
      </c>
      <c r="J641" s="1">
        <v>4178.8</v>
      </c>
      <c r="K641">
        <v>23.910514664272601</v>
      </c>
      <c r="L641" s="4">
        <f>VLOOKUP(N641,rates,VLOOKUP(CONCATENATE('[1]Exposure Report'!$B$11,'[1]Exposure Report'!$B$13),rate_lookup_table,4,FALSE),FALSE)</f>
        <v>92.471666666666664</v>
      </c>
      <c r="M641" t="s">
        <v>0</v>
      </c>
      <c r="N641" t="str">
        <f>IF(VLOOKUP(B641,title_rename,2,FALSE)=0,B641,VLOOKUP(B641,title_rename,2,FALSE))</f>
        <v>04-19 Houston Astros @ Washington Nationals</v>
      </c>
      <c r="O641" s="3" t="str">
        <f>LEFT(IF(VLOOKUP(C641,brand_rename,2,FALSE)=0,C641,VLOOKUP(C641,brand_rename,2,FALSE)),LEN(IF(VLOOKUP(C641,brand_rename,2,FALSE)=0,C641,VLOOKUP(C641,brand_rename,2,FALSE)))-6)</f>
        <v>Team Promotion - Capital City View Seats</v>
      </c>
      <c r="P641" t="str">
        <f>IF(VLOOKUP(D641,location_rename,2,FALSE)=0,D641,VLOOKUP(D641,location_rename,2,FALSE))</f>
        <v>Rotational Field Level Home Plate</v>
      </c>
      <c r="Q641">
        <f>IF($L641=0,0,G641)</f>
        <v>21</v>
      </c>
      <c r="R641">
        <f>IF($L641=0,0,H641)</f>
        <v>189</v>
      </c>
      <c r="S641" s="1">
        <f>R641*L641</f>
        <v>17477.145</v>
      </c>
      <c r="T641" s="1">
        <f>S641*(K641/100)</f>
        <v>4178.875318121186</v>
      </c>
      <c r="U641" t="str">
        <f t="shared" si="18"/>
        <v>Team Promotion - Capital City View SeatsRotational Field Level Home Plate</v>
      </c>
      <c r="V641" t="str">
        <f t="shared" si="19"/>
        <v>04-19 Houston Astros @ Washington NationalsTeam Promotion - Capital City View SeatsRotational Field Level Home Plate</v>
      </c>
      <c r="W641" t="str">
        <f>CONCATENATE(M641,O641)</f>
        <v>Regular SeasonTeam Promotion - Capital City View Seats</v>
      </c>
      <c r="X641" t="str">
        <f>CONCATENATE(M641,P641)</f>
        <v>Regular SeasonRotational Field Level Home Plate</v>
      </c>
      <c r="Y641" t="str">
        <f>CONCATENATE(M641,O641,P641)</f>
        <v>Regular SeasonTeam Promotion - Capital City View SeatsRotational Field Level Home Plate</v>
      </c>
    </row>
    <row r="642" spans="1:25" x14ac:dyDescent="0.25">
      <c r="A642" s="3">
        <v>339072</v>
      </c>
      <c r="B642" t="s">
        <v>176</v>
      </c>
      <c r="C642" t="s">
        <v>27</v>
      </c>
      <c r="D642" t="s">
        <v>28</v>
      </c>
      <c r="E642" t="s">
        <v>1</v>
      </c>
      <c r="F642" s="5">
        <v>41018</v>
      </c>
      <c r="G642">
        <v>25</v>
      </c>
      <c r="H642">
        <v>89</v>
      </c>
      <c r="I642" s="1">
        <v>8229.83</v>
      </c>
      <c r="J642" s="1">
        <v>1824.78</v>
      </c>
      <c r="K642">
        <v>22.172754479740099</v>
      </c>
      <c r="L642" s="4">
        <f>VLOOKUP(N642,rates,VLOOKUP(CONCATENATE('[1]Exposure Report'!$B$11,'[1]Exposure Report'!$B$13),rate_lookup_table,4,FALSE),FALSE)</f>
        <v>92.471666666666664</v>
      </c>
      <c r="M642" t="s">
        <v>0</v>
      </c>
      <c r="N642" t="str">
        <f>IF(VLOOKUP(B642,title_rename,2,FALSE)=0,B642,VLOOKUP(B642,title_rename,2,FALSE))</f>
        <v>04-19 Houston Astros @ Washington Nationals</v>
      </c>
      <c r="O642" s="3" t="str">
        <f>LEFT(IF(VLOOKUP(C642,brand_rename,2,FALSE)=0,C642,VLOOKUP(C642,brand_rename,2,FALSE)),LEN(IF(VLOOKUP(C642,brand_rename,2,FALSE)=0,C642,VLOOKUP(C642,brand_rename,2,FALSE)))-6)</f>
        <v>Team Website - Nationals.com</v>
      </c>
      <c r="P642" t="str">
        <f>IF(VLOOKUP(D642,location_rename,2,FALSE)=0,D642,VLOOKUP(D642,location_rename,2,FALSE))</f>
        <v>Static Dugout Railing</v>
      </c>
      <c r="Q642">
        <f>IF($L642=0,0,G642)</f>
        <v>25</v>
      </c>
      <c r="R642">
        <f>IF($L642=0,0,H642)</f>
        <v>89</v>
      </c>
      <c r="S642" s="1">
        <f>R642*L642</f>
        <v>8229.9783333333326</v>
      </c>
      <c r="T642" s="1">
        <f>S642*(K642/100)</f>
        <v>1824.8128895858063</v>
      </c>
      <c r="U642" t="str">
        <f t="shared" ref="U642:U705" si="20">CONCATENATE(O642,P642)</f>
        <v>Team Website - Nationals.comStatic Dugout Railing</v>
      </c>
      <c r="V642" t="str">
        <f t="shared" ref="V642:V705" si="21">CONCATENATE(N642,U642)</f>
        <v>04-19 Houston Astros @ Washington NationalsTeam Website - Nationals.comStatic Dugout Railing</v>
      </c>
      <c r="W642" t="str">
        <f>CONCATENATE(M642,O642)</f>
        <v>Regular SeasonTeam Website - Nationals.com</v>
      </c>
      <c r="X642" t="str">
        <f>CONCATENATE(M642,P642)</f>
        <v>Regular SeasonStatic Dugout Railing</v>
      </c>
      <c r="Y642" t="str">
        <f>CONCATENATE(M642,O642,P642)</f>
        <v>Regular SeasonTeam Website - Nationals.comStatic Dugout Railing</v>
      </c>
    </row>
    <row r="643" spans="1:25" x14ac:dyDescent="0.25">
      <c r="A643" s="3">
        <v>339072</v>
      </c>
      <c r="B643" t="s">
        <v>176</v>
      </c>
      <c r="C643" t="s">
        <v>27</v>
      </c>
      <c r="D643" t="s">
        <v>14</v>
      </c>
      <c r="E643" t="s">
        <v>1</v>
      </c>
      <c r="F643" s="5">
        <v>41018</v>
      </c>
      <c r="G643">
        <v>21</v>
      </c>
      <c r="H643">
        <v>77</v>
      </c>
      <c r="I643" s="1">
        <v>7120.19</v>
      </c>
      <c r="J643" s="1">
        <v>1115.6300000000001</v>
      </c>
      <c r="K643">
        <v>15.668542552937399</v>
      </c>
      <c r="L643" s="4">
        <f>VLOOKUP(N643,rates,VLOOKUP(CONCATENATE('[1]Exposure Report'!$B$11,'[1]Exposure Report'!$B$13),rate_lookup_table,4,FALSE),FALSE)</f>
        <v>92.471666666666664</v>
      </c>
      <c r="M643" t="s">
        <v>0</v>
      </c>
      <c r="N643" t="str">
        <f>IF(VLOOKUP(B643,title_rename,2,FALSE)=0,B643,VLOOKUP(B643,title_rename,2,FALSE))</f>
        <v>04-19 Houston Astros @ Washington Nationals</v>
      </c>
      <c r="O643" s="3" t="str">
        <f>LEFT(IF(VLOOKUP(C643,brand_rename,2,FALSE)=0,C643,VLOOKUP(C643,brand_rename,2,FALSE)),LEN(IF(VLOOKUP(C643,brand_rename,2,FALSE)=0,C643,VLOOKUP(C643,brand_rename,2,FALSE)))-6)</f>
        <v>Team Website - Nationals.com</v>
      </c>
      <c r="P643" t="str">
        <f>IF(VLOOKUP(D643,location_rename,2,FALSE)=0,D643,VLOOKUP(D643,location_rename,2,FALSE))</f>
        <v>Static Dugout Roof</v>
      </c>
      <c r="Q643">
        <f>IF($L643=0,0,G643)</f>
        <v>21</v>
      </c>
      <c r="R643">
        <f>IF($L643=0,0,H643)</f>
        <v>77</v>
      </c>
      <c r="S643" s="1">
        <f>R643*L643</f>
        <v>7120.3183333333327</v>
      </c>
      <c r="T643" s="1">
        <f>S643*(K643/100)</f>
        <v>1115.6501079629363</v>
      </c>
      <c r="U643" t="str">
        <f t="shared" si="20"/>
        <v>Team Website - Nationals.comStatic Dugout Roof</v>
      </c>
      <c r="V643" t="str">
        <f t="shared" si="21"/>
        <v>04-19 Houston Astros @ Washington NationalsTeam Website - Nationals.comStatic Dugout Roof</v>
      </c>
      <c r="W643" t="str">
        <f>CONCATENATE(M643,O643)</f>
        <v>Regular SeasonTeam Website - Nationals.com</v>
      </c>
      <c r="X643" t="str">
        <f>CONCATENATE(M643,P643)</f>
        <v>Regular SeasonStatic Dugout Roof</v>
      </c>
      <c r="Y643" t="str">
        <f>CONCATENATE(M643,O643,P643)</f>
        <v>Regular SeasonTeam Website - Nationals.comStatic Dugout Roof</v>
      </c>
    </row>
    <row r="644" spans="1:25" x14ac:dyDescent="0.25">
      <c r="A644" s="3">
        <v>339072</v>
      </c>
      <c r="B644" t="s">
        <v>176</v>
      </c>
      <c r="C644" t="s">
        <v>27</v>
      </c>
      <c r="D644" t="s">
        <v>9</v>
      </c>
      <c r="E644" t="s">
        <v>1</v>
      </c>
      <c r="F644" s="5">
        <v>41018</v>
      </c>
      <c r="G644">
        <v>4</v>
      </c>
      <c r="H644">
        <v>6</v>
      </c>
      <c r="I644" s="1">
        <v>554.82000000000005</v>
      </c>
      <c r="J644" s="1">
        <v>95.8</v>
      </c>
      <c r="K644">
        <v>17.2668613243934</v>
      </c>
      <c r="L644" s="4">
        <f>VLOOKUP(N644,rates,VLOOKUP(CONCATENATE('[1]Exposure Report'!$B$11,'[1]Exposure Report'!$B$13),rate_lookup_table,4,FALSE),FALSE)</f>
        <v>92.471666666666664</v>
      </c>
      <c r="M644" t="s">
        <v>0</v>
      </c>
      <c r="N644" t="str">
        <f>IF(VLOOKUP(B644,title_rename,2,FALSE)=0,B644,VLOOKUP(B644,title_rename,2,FALSE))</f>
        <v>04-19 Houston Astros @ Washington Nationals</v>
      </c>
      <c r="O644" s="3" t="str">
        <f>LEFT(IF(VLOOKUP(C644,brand_rename,2,FALSE)=0,C644,VLOOKUP(C644,brand_rename,2,FALSE)),LEN(IF(VLOOKUP(C644,brand_rename,2,FALSE)=0,C644,VLOOKUP(C644,brand_rename,2,FALSE)))-6)</f>
        <v>Team Website - Nationals.com</v>
      </c>
      <c r="P644" t="str">
        <f>IF(VLOOKUP(D644,location_rename,2,FALSE)=0,D644,VLOOKUP(D644,location_rename,2,FALSE))</f>
        <v>Static Upper Billboard</v>
      </c>
      <c r="Q644">
        <f>IF($L644=0,0,G644)</f>
        <v>4</v>
      </c>
      <c r="R644">
        <f>IF($L644=0,0,H644)</f>
        <v>6</v>
      </c>
      <c r="S644" s="1">
        <f>R644*L644</f>
        <v>554.82999999999993</v>
      </c>
      <c r="T644" s="1">
        <f>S644*(K644/100)</f>
        <v>95.8017266861319</v>
      </c>
      <c r="U644" t="str">
        <f t="shared" si="20"/>
        <v>Team Website - Nationals.comStatic Upper Billboard</v>
      </c>
      <c r="V644" t="str">
        <f t="shared" si="21"/>
        <v>04-19 Houston Astros @ Washington NationalsTeam Website - Nationals.comStatic Upper Billboard</v>
      </c>
      <c r="W644" t="str">
        <f>CONCATENATE(M644,O644)</f>
        <v>Regular SeasonTeam Website - Nationals.com</v>
      </c>
      <c r="X644" t="str">
        <f>CONCATENATE(M644,P644)</f>
        <v>Regular SeasonStatic Upper Billboard</v>
      </c>
      <c r="Y644" t="str">
        <f>CONCATENATE(M644,O644,P644)</f>
        <v>Regular SeasonTeam Website - Nationals.comStatic Upper Billboard</v>
      </c>
    </row>
    <row r="645" spans="1:25" x14ac:dyDescent="0.25">
      <c r="A645" s="3">
        <v>339072</v>
      </c>
      <c r="B645" t="s">
        <v>176</v>
      </c>
      <c r="C645" t="s">
        <v>26</v>
      </c>
      <c r="D645" t="s">
        <v>19</v>
      </c>
      <c r="E645" t="s">
        <v>1</v>
      </c>
      <c r="F645" s="5">
        <v>41018</v>
      </c>
      <c r="G645">
        <v>1</v>
      </c>
      <c r="H645">
        <v>2</v>
      </c>
      <c r="I645" s="1">
        <v>184.94</v>
      </c>
      <c r="J645" s="1">
        <v>38.01</v>
      </c>
      <c r="K645">
        <v>20.552611657834898</v>
      </c>
      <c r="L645" s="4">
        <f>VLOOKUP(N645,rates,VLOOKUP(CONCATENATE('[1]Exposure Report'!$B$11,'[1]Exposure Report'!$B$13),rate_lookup_table,4,FALSE),FALSE)</f>
        <v>92.471666666666664</v>
      </c>
      <c r="M645" t="s">
        <v>0</v>
      </c>
      <c r="N645" t="str">
        <f>IF(VLOOKUP(B645,title_rename,2,FALSE)=0,B645,VLOOKUP(B645,title_rename,2,FALSE))</f>
        <v>04-19 Houston Astros @ Washington Nationals</v>
      </c>
      <c r="O645" s="3" t="str">
        <f>LEFT(IF(VLOOKUP(C645,brand_rename,2,FALSE)=0,C645,VLOOKUP(C645,brand_rename,2,FALSE)),LEN(IF(VLOOKUP(C645,brand_rename,2,FALSE)=0,C645,VLOOKUP(C645,brand_rename,2,FALSE)))-6)</f>
        <v>Toyota</v>
      </c>
      <c r="P645" t="str">
        <f>IF(VLOOKUP(D645,location_rename,2,FALSE)=0,D645,VLOOKUP(D645,location_rename,2,FALSE))</f>
        <v>LED Outfield Wall</v>
      </c>
      <c r="Q645">
        <f>IF($L645=0,0,G645)</f>
        <v>1</v>
      </c>
      <c r="R645">
        <f>IF($L645=0,0,H645)</f>
        <v>2</v>
      </c>
      <c r="S645" s="1">
        <f>R645*L645</f>
        <v>184.94333333333333</v>
      </c>
      <c r="T645" s="1">
        <f>S645*(K645/100)</f>
        <v>38.010685087055123</v>
      </c>
      <c r="U645" t="str">
        <f t="shared" si="20"/>
        <v>ToyotaLED Outfield Wall</v>
      </c>
      <c r="V645" t="str">
        <f t="shared" si="21"/>
        <v>04-19 Houston Astros @ Washington NationalsToyotaLED Outfield Wall</v>
      </c>
      <c r="W645" t="str">
        <f>CONCATENATE(M645,O645)</f>
        <v>Regular SeasonToyota</v>
      </c>
      <c r="X645" t="str">
        <f>CONCATENATE(M645,P645)</f>
        <v>Regular SeasonLED Outfield Wall</v>
      </c>
      <c r="Y645" t="str">
        <f>CONCATENATE(M645,O645,P645)</f>
        <v>Regular SeasonToyotaLED Outfield Wall</v>
      </c>
    </row>
    <row r="646" spans="1:25" x14ac:dyDescent="0.25">
      <c r="A646" s="3">
        <v>339072</v>
      </c>
      <c r="B646" t="s">
        <v>176</v>
      </c>
      <c r="C646" t="s">
        <v>25</v>
      </c>
      <c r="D646" t="s">
        <v>6</v>
      </c>
      <c r="E646" t="s">
        <v>1</v>
      </c>
      <c r="F646" s="5">
        <v>41018</v>
      </c>
      <c r="G646">
        <v>3</v>
      </c>
      <c r="H646">
        <v>5</v>
      </c>
      <c r="I646" s="1">
        <v>462.35</v>
      </c>
      <c r="J646" s="1">
        <v>114.12</v>
      </c>
      <c r="K646">
        <v>24.682599762085001</v>
      </c>
      <c r="L646" s="4">
        <f>VLOOKUP(N646,rates,VLOOKUP(CONCATENATE('[1]Exposure Report'!$B$11,'[1]Exposure Report'!$B$13),rate_lookup_table,4,FALSE),FALSE)</f>
        <v>92.471666666666664</v>
      </c>
      <c r="M646" t="s">
        <v>0</v>
      </c>
      <c r="N646" t="str">
        <f>IF(VLOOKUP(B646,title_rename,2,FALSE)=0,B646,VLOOKUP(B646,title_rename,2,FALSE))</f>
        <v>04-19 Houston Astros @ Washington Nationals</v>
      </c>
      <c r="O646" s="3" t="str">
        <f>LEFT(IF(VLOOKUP(C646,brand_rename,2,FALSE)=0,C646,VLOOKUP(C646,brand_rename,2,FALSE)),LEN(IF(VLOOKUP(C646,brand_rename,2,FALSE)=0,C646,VLOOKUP(C646,brand_rename,2,FALSE)))-6)</f>
        <v>TV Station - MLB Network</v>
      </c>
      <c r="P646" t="str">
        <f>IF(VLOOKUP(D646,location_rename,2,FALSE)=0,D646,VLOOKUP(D646,location_rename,2,FALSE))</f>
        <v>Rotational Field Level Foul Ball Line</v>
      </c>
      <c r="Q646">
        <f>IF($L646=0,0,G646)</f>
        <v>3</v>
      </c>
      <c r="R646">
        <f>IF($L646=0,0,H646)</f>
        <v>5</v>
      </c>
      <c r="S646" s="1">
        <f>R646*L646</f>
        <v>462.35833333333335</v>
      </c>
      <c r="T646" s="1">
        <f>S646*(K646/100)</f>
        <v>114.1220568833135</v>
      </c>
      <c r="U646" t="str">
        <f t="shared" si="20"/>
        <v>TV Station - MLB NetworkRotational Field Level Foul Ball Line</v>
      </c>
      <c r="V646" t="str">
        <f t="shared" si="21"/>
        <v>04-19 Houston Astros @ Washington NationalsTV Station - MLB NetworkRotational Field Level Foul Ball Line</v>
      </c>
      <c r="W646" t="str">
        <f>CONCATENATE(M646,O646)</f>
        <v>Regular SeasonTV Station - MLB Network</v>
      </c>
      <c r="X646" t="str">
        <f>CONCATENATE(M646,P646)</f>
        <v>Regular SeasonRotational Field Level Foul Ball Line</v>
      </c>
      <c r="Y646" t="str">
        <f>CONCATENATE(M646,O646,P646)</f>
        <v>Regular SeasonTV Station - MLB NetworkRotational Field Level Foul Ball Line</v>
      </c>
    </row>
    <row r="647" spans="1:25" x14ac:dyDescent="0.25">
      <c r="A647" s="3">
        <v>339072</v>
      </c>
      <c r="B647" t="s">
        <v>176</v>
      </c>
      <c r="C647" t="s">
        <v>24</v>
      </c>
      <c r="D647" t="s">
        <v>19</v>
      </c>
      <c r="E647" t="s">
        <v>1</v>
      </c>
      <c r="F647" s="5">
        <v>41018</v>
      </c>
      <c r="G647">
        <v>1</v>
      </c>
      <c r="H647">
        <v>1</v>
      </c>
      <c r="I647" s="1">
        <v>92.47</v>
      </c>
      <c r="J647" s="1">
        <v>35.340000000000003</v>
      </c>
      <c r="K647">
        <v>38.217800367686799</v>
      </c>
      <c r="L647" s="4">
        <f>VLOOKUP(N647,rates,VLOOKUP(CONCATENATE('[1]Exposure Report'!$B$11,'[1]Exposure Report'!$B$13),rate_lookup_table,4,FALSE),FALSE)</f>
        <v>92.471666666666664</v>
      </c>
      <c r="M647" t="s">
        <v>0</v>
      </c>
      <c r="N647" t="str">
        <f>IF(VLOOKUP(B647,title_rename,2,FALSE)=0,B647,VLOOKUP(B647,title_rename,2,FALSE))</f>
        <v>04-19 Houston Astros @ Washington Nationals</v>
      </c>
      <c r="O647" s="3" t="str">
        <f>LEFT(IF(VLOOKUP(C647,brand_rename,2,FALSE)=0,C647,VLOOKUP(C647,brand_rename,2,FALSE)),LEN(IF(VLOOKUP(C647,brand_rename,2,FALSE)=0,C647,VLOOKUP(C647,brand_rename,2,FALSE)))-6)</f>
        <v>Twisted Tea</v>
      </c>
      <c r="P647" t="str">
        <f>IF(VLOOKUP(D647,location_rename,2,FALSE)=0,D647,VLOOKUP(D647,location_rename,2,FALSE))</f>
        <v>LED Outfield Wall</v>
      </c>
      <c r="Q647">
        <f>IF($L647=0,0,G647)</f>
        <v>1</v>
      </c>
      <c r="R647">
        <f>IF($L647=0,0,H647)</f>
        <v>1</v>
      </c>
      <c r="S647" s="1">
        <f>R647*L647</f>
        <v>92.471666666666664</v>
      </c>
      <c r="T647" s="1">
        <f>S647*(K647/100)</f>
        <v>35.340636963339442</v>
      </c>
      <c r="U647" t="str">
        <f t="shared" si="20"/>
        <v>Twisted TeaLED Outfield Wall</v>
      </c>
      <c r="V647" t="str">
        <f t="shared" si="21"/>
        <v>04-19 Houston Astros @ Washington NationalsTwisted TeaLED Outfield Wall</v>
      </c>
      <c r="W647" t="str">
        <f>CONCATENATE(M647,O647)</f>
        <v>Regular SeasonTwisted Tea</v>
      </c>
      <c r="X647" t="str">
        <f>CONCATENATE(M647,P647)</f>
        <v>Regular SeasonLED Outfield Wall</v>
      </c>
      <c r="Y647" t="str">
        <f>CONCATENATE(M647,O647,P647)</f>
        <v>Regular SeasonTwisted TeaLED Outfield Wall</v>
      </c>
    </row>
    <row r="648" spans="1:25" x14ac:dyDescent="0.25">
      <c r="A648" s="3">
        <v>339072</v>
      </c>
      <c r="B648" t="s">
        <v>176</v>
      </c>
      <c r="C648" t="s">
        <v>24</v>
      </c>
      <c r="D648" t="s">
        <v>11</v>
      </c>
      <c r="E648" t="s">
        <v>1</v>
      </c>
      <c r="F648" s="5">
        <v>41018</v>
      </c>
      <c r="G648">
        <v>12</v>
      </c>
      <c r="H648">
        <v>21</v>
      </c>
      <c r="I648" s="1">
        <v>1941.87</v>
      </c>
      <c r="J648" s="1">
        <v>425.24</v>
      </c>
      <c r="K648">
        <v>21.898479300879998</v>
      </c>
      <c r="L648" s="4">
        <f>VLOOKUP(N648,rates,VLOOKUP(CONCATENATE('[1]Exposure Report'!$B$11,'[1]Exposure Report'!$B$13),rate_lookup_table,4,FALSE),FALSE)</f>
        <v>92.471666666666664</v>
      </c>
      <c r="M648" t="s">
        <v>0</v>
      </c>
      <c r="N648" t="str">
        <f>IF(VLOOKUP(B648,title_rename,2,FALSE)=0,B648,VLOOKUP(B648,title_rename,2,FALSE))</f>
        <v>04-19 Houston Astros @ Washington Nationals</v>
      </c>
      <c r="O648" s="3" t="str">
        <f>LEFT(IF(VLOOKUP(C648,brand_rename,2,FALSE)=0,C648,VLOOKUP(C648,brand_rename,2,FALSE)),LEN(IF(VLOOKUP(C648,brand_rename,2,FALSE)=0,C648,VLOOKUP(C648,brand_rename,2,FALSE)))-6)</f>
        <v>Twisted Tea</v>
      </c>
      <c r="P648" t="str">
        <f>IF(VLOOKUP(D648,location_rename,2,FALSE)=0,D648,VLOOKUP(D648,location_rename,2,FALSE))</f>
        <v>Static Outfield Wall</v>
      </c>
      <c r="Q648">
        <f>IF($L648=0,0,G648)</f>
        <v>12</v>
      </c>
      <c r="R648">
        <f>IF($L648=0,0,H648)</f>
        <v>21</v>
      </c>
      <c r="S648" s="1">
        <f>R648*L648</f>
        <v>1941.905</v>
      </c>
      <c r="T648" s="1">
        <f>S648*(K648/100)</f>
        <v>425.24766446775368</v>
      </c>
      <c r="U648" t="str">
        <f t="shared" si="20"/>
        <v>Twisted TeaStatic Outfield Wall</v>
      </c>
      <c r="V648" t="str">
        <f t="shared" si="21"/>
        <v>04-19 Houston Astros @ Washington NationalsTwisted TeaStatic Outfield Wall</v>
      </c>
      <c r="W648" t="str">
        <f>CONCATENATE(M648,O648)</f>
        <v>Regular SeasonTwisted Tea</v>
      </c>
      <c r="X648" t="str">
        <f>CONCATENATE(M648,P648)</f>
        <v>Regular SeasonStatic Outfield Wall</v>
      </c>
      <c r="Y648" t="str">
        <f>CONCATENATE(M648,O648,P648)</f>
        <v>Regular SeasonTwisted TeaStatic Outfield Wall</v>
      </c>
    </row>
    <row r="649" spans="1:25" x14ac:dyDescent="0.25">
      <c r="A649" s="3">
        <v>339072</v>
      </c>
      <c r="B649" t="s">
        <v>176</v>
      </c>
      <c r="C649" t="s">
        <v>21</v>
      </c>
      <c r="D649" t="s">
        <v>17</v>
      </c>
      <c r="E649" t="s">
        <v>1</v>
      </c>
      <c r="F649" s="5">
        <v>41018</v>
      </c>
      <c r="G649">
        <v>2</v>
      </c>
      <c r="H649">
        <v>2</v>
      </c>
      <c r="I649" s="1">
        <v>184.94</v>
      </c>
      <c r="J649" s="1">
        <v>39.43</v>
      </c>
      <c r="K649">
        <v>21.320428246999001</v>
      </c>
      <c r="L649" s="4">
        <f>VLOOKUP(N649,rates,VLOOKUP(CONCATENATE('[1]Exposure Report'!$B$11,'[1]Exposure Report'!$B$13),rate_lookup_table,4,FALSE),FALSE)</f>
        <v>92.471666666666664</v>
      </c>
      <c r="M649" t="s">
        <v>0</v>
      </c>
      <c r="N649" t="str">
        <f>IF(VLOOKUP(B649,title_rename,2,FALSE)=0,B649,VLOOKUP(B649,title_rename,2,FALSE))</f>
        <v>04-19 Houston Astros @ Washington Nationals</v>
      </c>
      <c r="O649" s="3" t="str">
        <f>LEFT(IF(VLOOKUP(C649,brand_rename,2,FALSE)=0,C649,VLOOKUP(C649,brand_rename,2,FALSE)),LEN(IF(VLOOKUP(C649,brand_rename,2,FALSE)=0,C649,VLOOKUP(C649,brand_rename,2,FALSE)))-6)</f>
        <v>United Airlines</v>
      </c>
      <c r="P649" t="str">
        <f>IF(VLOOKUP(D649,location_rename,2,FALSE)=0,D649,VLOOKUP(D649,location_rename,2,FALSE))</f>
        <v>LED Upper Tiered</v>
      </c>
      <c r="Q649">
        <f>IF($L649=0,0,G649)</f>
        <v>2</v>
      </c>
      <c r="R649">
        <f>IF($L649=0,0,H649)</f>
        <v>2</v>
      </c>
      <c r="S649" s="1">
        <f>R649*L649</f>
        <v>184.94333333333333</v>
      </c>
      <c r="T649" s="1">
        <f>S649*(K649/100)</f>
        <v>39.430710680941516</v>
      </c>
      <c r="U649" t="str">
        <f t="shared" si="20"/>
        <v>United AirlinesLED Upper Tiered</v>
      </c>
      <c r="V649" t="str">
        <f t="shared" si="21"/>
        <v>04-19 Houston Astros @ Washington NationalsUnited AirlinesLED Upper Tiered</v>
      </c>
      <c r="W649" t="str">
        <f>CONCATENATE(M649,O649)</f>
        <v>Regular SeasonUnited Airlines</v>
      </c>
      <c r="X649" t="str">
        <f>CONCATENATE(M649,P649)</f>
        <v>Regular SeasonLED Upper Tiered</v>
      </c>
      <c r="Y649" t="str">
        <f>CONCATENATE(M649,O649,P649)</f>
        <v>Regular SeasonUnited AirlinesLED Upper Tiered</v>
      </c>
    </row>
    <row r="650" spans="1:25" x14ac:dyDescent="0.25">
      <c r="A650" s="3">
        <v>339072</v>
      </c>
      <c r="B650" t="s">
        <v>176</v>
      </c>
      <c r="C650" t="s">
        <v>21</v>
      </c>
      <c r="D650" t="s">
        <v>2</v>
      </c>
      <c r="E650" t="s">
        <v>1</v>
      </c>
      <c r="F650" s="5">
        <v>41018</v>
      </c>
      <c r="G650">
        <v>12</v>
      </c>
      <c r="H650">
        <v>73</v>
      </c>
      <c r="I650" s="1">
        <v>6750.31</v>
      </c>
      <c r="J650" s="1">
        <v>1750.76</v>
      </c>
      <c r="K650">
        <v>25.9359940506436</v>
      </c>
      <c r="L650" s="4">
        <f>VLOOKUP(N650,rates,VLOOKUP(CONCATENATE('[1]Exposure Report'!$B$11,'[1]Exposure Report'!$B$13),rate_lookup_table,4,FALSE),FALSE)</f>
        <v>92.471666666666664</v>
      </c>
      <c r="M650" t="s">
        <v>0</v>
      </c>
      <c r="N650" t="str">
        <f>IF(VLOOKUP(B650,title_rename,2,FALSE)=0,B650,VLOOKUP(B650,title_rename,2,FALSE))</f>
        <v>04-19 Houston Astros @ Washington Nationals</v>
      </c>
      <c r="O650" s="3" t="str">
        <f>LEFT(IF(VLOOKUP(C650,brand_rename,2,FALSE)=0,C650,VLOOKUP(C650,brand_rename,2,FALSE)),LEN(IF(VLOOKUP(C650,brand_rename,2,FALSE)=0,C650,VLOOKUP(C650,brand_rename,2,FALSE)))-6)</f>
        <v>United Airlines</v>
      </c>
      <c r="P650" t="str">
        <f>IF(VLOOKUP(D650,location_rename,2,FALSE)=0,D650,VLOOKUP(D650,location_rename,2,FALSE))</f>
        <v>Rotational Field Level Home Plate</v>
      </c>
      <c r="Q650">
        <f>IF($L650=0,0,G650)</f>
        <v>12</v>
      </c>
      <c r="R650">
        <f>IF($L650=0,0,H650)</f>
        <v>73</v>
      </c>
      <c r="S650" s="1">
        <f>R650*L650</f>
        <v>6750.4316666666664</v>
      </c>
      <c r="T650" s="1">
        <f>S650*(K650/100)</f>
        <v>1750.7915554594283</v>
      </c>
      <c r="U650" t="str">
        <f t="shared" si="20"/>
        <v>United AirlinesRotational Field Level Home Plate</v>
      </c>
      <c r="V650" t="str">
        <f t="shared" si="21"/>
        <v>04-19 Houston Astros @ Washington NationalsUnited AirlinesRotational Field Level Home Plate</v>
      </c>
      <c r="W650" t="str">
        <f>CONCATENATE(M650,O650)</f>
        <v>Regular SeasonUnited Airlines</v>
      </c>
      <c r="X650" t="str">
        <f>CONCATENATE(M650,P650)</f>
        <v>Regular SeasonRotational Field Level Home Plate</v>
      </c>
      <c r="Y650" t="str">
        <f>CONCATENATE(M650,O650,P650)</f>
        <v>Regular SeasonUnited AirlinesRotational Field Level Home Plate</v>
      </c>
    </row>
    <row r="651" spans="1:25" x14ac:dyDescent="0.25">
      <c r="A651" s="3">
        <v>339072</v>
      </c>
      <c r="B651" t="s">
        <v>176</v>
      </c>
      <c r="C651" t="s">
        <v>21</v>
      </c>
      <c r="D651" t="s">
        <v>11</v>
      </c>
      <c r="E651" t="s">
        <v>1</v>
      </c>
      <c r="F651" s="5">
        <v>41018</v>
      </c>
      <c r="G651">
        <v>15</v>
      </c>
      <c r="H651">
        <v>38</v>
      </c>
      <c r="I651" s="1">
        <v>3513.86</v>
      </c>
      <c r="J651" s="1">
        <v>759.07</v>
      </c>
      <c r="K651">
        <v>21.602169693727099</v>
      </c>
      <c r="L651" s="4">
        <f>VLOOKUP(N651,rates,VLOOKUP(CONCATENATE('[1]Exposure Report'!$B$11,'[1]Exposure Report'!$B$13),rate_lookup_table,4,FALSE),FALSE)</f>
        <v>92.471666666666664</v>
      </c>
      <c r="M651" t="s">
        <v>0</v>
      </c>
      <c r="N651" t="str">
        <f>IF(VLOOKUP(B651,title_rename,2,FALSE)=0,B651,VLOOKUP(B651,title_rename,2,FALSE))</f>
        <v>04-19 Houston Astros @ Washington Nationals</v>
      </c>
      <c r="O651" s="3" t="str">
        <f>LEFT(IF(VLOOKUP(C651,brand_rename,2,FALSE)=0,C651,VLOOKUP(C651,brand_rename,2,FALSE)),LEN(IF(VLOOKUP(C651,brand_rename,2,FALSE)=0,C651,VLOOKUP(C651,brand_rename,2,FALSE)))-6)</f>
        <v>United Airlines</v>
      </c>
      <c r="P651" t="str">
        <f>IF(VLOOKUP(D651,location_rename,2,FALSE)=0,D651,VLOOKUP(D651,location_rename,2,FALSE))</f>
        <v>Static Outfield Wall</v>
      </c>
      <c r="Q651">
        <f>IF($L651=0,0,G651)</f>
        <v>15</v>
      </c>
      <c r="R651">
        <f>IF($L651=0,0,H651)</f>
        <v>38</v>
      </c>
      <c r="S651" s="1">
        <f>R651*L651</f>
        <v>3513.9233333333332</v>
      </c>
      <c r="T651" s="1">
        <f>S651*(K651/100)</f>
        <v>759.08368137413834</v>
      </c>
      <c r="U651" t="str">
        <f t="shared" si="20"/>
        <v>United AirlinesStatic Outfield Wall</v>
      </c>
      <c r="V651" t="str">
        <f t="shared" si="21"/>
        <v>04-19 Houston Astros @ Washington NationalsUnited AirlinesStatic Outfield Wall</v>
      </c>
      <c r="W651" t="str">
        <f>CONCATENATE(M651,O651)</f>
        <v>Regular SeasonUnited Airlines</v>
      </c>
      <c r="X651" t="str">
        <f>CONCATENATE(M651,P651)</f>
        <v>Regular SeasonStatic Outfield Wall</v>
      </c>
      <c r="Y651" t="str">
        <f>CONCATENATE(M651,O651,P651)</f>
        <v>Regular SeasonUnited AirlinesStatic Outfield Wall</v>
      </c>
    </row>
    <row r="652" spans="1:25" x14ac:dyDescent="0.25">
      <c r="A652" s="3">
        <v>339072</v>
      </c>
      <c r="B652" t="s">
        <v>176</v>
      </c>
      <c r="C652" t="s">
        <v>20</v>
      </c>
      <c r="D652" t="s">
        <v>11</v>
      </c>
      <c r="E652" t="s">
        <v>1</v>
      </c>
      <c r="F652" s="5">
        <v>41018</v>
      </c>
      <c r="G652">
        <v>53</v>
      </c>
      <c r="H652">
        <v>140</v>
      </c>
      <c r="I652" s="1">
        <v>12945.8</v>
      </c>
      <c r="J652" s="1">
        <v>2440.87</v>
      </c>
      <c r="K652">
        <v>18.854531971759101</v>
      </c>
      <c r="L652" s="4">
        <f>VLOOKUP(N652,rates,VLOOKUP(CONCATENATE('[1]Exposure Report'!$B$11,'[1]Exposure Report'!$B$13),rate_lookup_table,4,FALSE),FALSE)</f>
        <v>92.471666666666664</v>
      </c>
      <c r="M652" t="s">
        <v>0</v>
      </c>
      <c r="N652" t="str">
        <f>IF(VLOOKUP(B652,title_rename,2,FALSE)=0,B652,VLOOKUP(B652,title_rename,2,FALSE))</f>
        <v>04-19 Houston Astros @ Washington Nationals</v>
      </c>
      <c r="O652" s="3" t="str">
        <f>LEFT(IF(VLOOKUP(C652,brand_rename,2,FALSE)=0,C652,VLOOKUP(C652,brand_rename,2,FALSE)),LEN(IF(VLOOKUP(C652,brand_rename,2,FALSE)=0,C652,VLOOKUP(C652,brand_rename,2,FALSE)))-6)</f>
        <v>W.B. Mason</v>
      </c>
      <c r="P652" t="str">
        <f>IF(VLOOKUP(D652,location_rename,2,FALSE)=0,D652,VLOOKUP(D652,location_rename,2,FALSE))</f>
        <v>Static Outfield Wall</v>
      </c>
      <c r="Q652">
        <f>IF($L652=0,0,G652)</f>
        <v>53</v>
      </c>
      <c r="R652">
        <f>IF($L652=0,0,H652)</f>
        <v>140</v>
      </c>
      <c r="S652" s="1">
        <f>R652*L652</f>
        <v>12946.033333333333</v>
      </c>
      <c r="T652" s="1">
        <f>S652*(K652/100)</f>
        <v>2440.9139939079237</v>
      </c>
      <c r="U652" t="str">
        <f t="shared" si="20"/>
        <v>W.B. MasonStatic Outfield Wall</v>
      </c>
      <c r="V652" t="str">
        <f t="shared" si="21"/>
        <v>04-19 Houston Astros @ Washington NationalsW.B. MasonStatic Outfield Wall</v>
      </c>
      <c r="W652" t="str">
        <f>CONCATENATE(M652,O652)</f>
        <v>Regular SeasonW.B. Mason</v>
      </c>
      <c r="X652" t="str">
        <f>CONCATENATE(M652,P652)</f>
        <v>Regular SeasonStatic Outfield Wall</v>
      </c>
      <c r="Y652" t="str">
        <f>CONCATENATE(M652,O652,P652)</f>
        <v>Regular SeasonW.B. MasonStatic Outfield Wall</v>
      </c>
    </row>
    <row r="653" spans="1:25" x14ac:dyDescent="0.25">
      <c r="A653" s="3">
        <v>339072</v>
      </c>
      <c r="B653" t="s">
        <v>176</v>
      </c>
      <c r="C653" t="s">
        <v>8</v>
      </c>
      <c r="D653" t="s">
        <v>34</v>
      </c>
      <c r="E653" t="s">
        <v>1</v>
      </c>
      <c r="F653" s="5">
        <v>41018</v>
      </c>
      <c r="G653">
        <v>1</v>
      </c>
      <c r="H653">
        <v>4</v>
      </c>
      <c r="I653" s="1">
        <v>369.88</v>
      </c>
      <c r="J653" s="1">
        <v>97.28</v>
      </c>
      <c r="K653">
        <v>26.300421758408099</v>
      </c>
      <c r="L653" s="4">
        <f>VLOOKUP(N653,rates,VLOOKUP(CONCATENATE('[1]Exposure Report'!$B$11,'[1]Exposure Report'!$B$13),rate_lookup_table,4,FALSE),FALSE)</f>
        <v>92.471666666666664</v>
      </c>
      <c r="M653" t="s">
        <v>0</v>
      </c>
      <c r="N653" t="str">
        <f>IF(VLOOKUP(B653,title_rename,2,FALSE)=0,B653,VLOOKUP(B653,title_rename,2,FALSE))</f>
        <v>04-19 Houston Astros @ Washington Nationals</v>
      </c>
      <c r="O653" s="3" t="str">
        <f>LEFT(IF(VLOOKUP(C653,brand_rename,2,FALSE)=0,C653,VLOOKUP(C653,brand_rename,2,FALSE)),LEN(IF(VLOOKUP(C653,brand_rename,2,FALSE)=0,C653,VLOOKUP(C653,brand_rename,2,FALSE)))-6)</f>
        <v>Washington National Logo</v>
      </c>
      <c r="P653" t="str">
        <f>IF(VLOOKUP(D653,location_rename,2,FALSE)=0,D653,VLOOKUP(D653,location_rename,2,FALSE))</f>
        <v>General Merchandise</v>
      </c>
      <c r="Q653">
        <f>IF($L653=0,0,G653)</f>
        <v>1</v>
      </c>
      <c r="R653">
        <f>IF($L653=0,0,H653)</f>
        <v>4</v>
      </c>
      <c r="S653" s="1">
        <f>R653*L653</f>
        <v>369.88666666666666</v>
      </c>
      <c r="T653" s="1">
        <f>S653*(K653/100)</f>
        <v>97.281753361450441</v>
      </c>
      <c r="U653" t="str">
        <f t="shared" si="20"/>
        <v>Washington National LogoGeneral Merchandise</v>
      </c>
      <c r="V653" t="str">
        <f t="shared" si="21"/>
        <v>04-19 Houston Astros @ Washington NationalsWashington National LogoGeneral Merchandise</v>
      </c>
      <c r="W653" t="str">
        <f>CONCATENATE(M653,O653)</f>
        <v>Regular SeasonWashington National Logo</v>
      </c>
      <c r="X653" t="str">
        <f>CONCATENATE(M653,P653)</f>
        <v>Regular SeasonGeneral Merchandise</v>
      </c>
      <c r="Y653" t="str">
        <f>CONCATENATE(M653,O653,P653)</f>
        <v>Regular SeasonWashington National LogoGeneral Merchandise</v>
      </c>
    </row>
    <row r="654" spans="1:25" x14ac:dyDescent="0.25">
      <c r="A654" s="3">
        <v>339072</v>
      </c>
      <c r="B654" t="s">
        <v>176</v>
      </c>
      <c r="C654" t="s">
        <v>8</v>
      </c>
      <c r="D654" t="s">
        <v>19</v>
      </c>
      <c r="E654" t="s">
        <v>1</v>
      </c>
      <c r="F654" s="5">
        <v>41018</v>
      </c>
      <c r="G654">
        <v>7</v>
      </c>
      <c r="H654">
        <v>29</v>
      </c>
      <c r="I654" s="1">
        <v>2681.63</v>
      </c>
      <c r="J654" s="1">
        <v>523.99</v>
      </c>
      <c r="K654">
        <v>19.539981280042301</v>
      </c>
      <c r="L654" s="4">
        <f>VLOOKUP(N654,rates,VLOOKUP(CONCATENATE('[1]Exposure Report'!$B$11,'[1]Exposure Report'!$B$13),rate_lookup_table,4,FALSE),FALSE)</f>
        <v>92.471666666666664</v>
      </c>
      <c r="M654" t="s">
        <v>0</v>
      </c>
      <c r="N654" t="str">
        <f>IF(VLOOKUP(B654,title_rename,2,FALSE)=0,B654,VLOOKUP(B654,title_rename,2,FALSE))</f>
        <v>04-19 Houston Astros @ Washington Nationals</v>
      </c>
      <c r="O654" s="3" t="str">
        <f>LEFT(IF(VLOOKUP(C654,brand_rename,2,FALSE)=0,C654,VLOOKUP(C654,brand_rename,2,FALSE)),LEN(IF(VLOOKUP(C654,brand_rename,2,FALSE)=0,C654,VLOOKUP(C654,brand_rename,2,FALSE)))-6)</f>
        <v>Washington National Logo</v>
      </c>
      <c r="P654" t="str">
        <f>IF(VLOOKUP(D654,location_rename,2,FALSE)=0,D654,VLOOKUP(D654,location_rename,2,FALSE))</f>
        <v>LED Outfield Wall</v>
      </c>
      <c r="Q654">
        <f>IF($L654=0,0,G654)</f>
        <v>7</v>
      </c>
      <c r="R654">
        <f>IF($L654=0,0,H654)</f>
        <v>29</v>
      </c>
      <c r="S654" s="1">
        <f>R654*L654</f>
        <v>2681.6783333333333</v>
      </c>
      <c r="T654" s="1">
        <f>S654*(K654/100)</f>
        <v>523.99944432428367</v>
      </c>
      <c r="U654" t="str">
        <f t="shared" si="20"/>
        <v>Washington National LogoLED Outfield Wall</v>
      </c>
      <c r="V654" t="str">
        <f t="shared" si="21"/>
        <v>04-19 Houston Astros @ Washington NationalsWashington National LogoLED Outfield Wall</v>
      </c>
      <c r="W654" t="str">
        <f>CONCATENATE(M654,O654)</f>
        <v>Regular SeasonWashington National Logo</v>
      </c>
      <c r="X654" t="str">
        <f>CONCATENATE(M654,P654)</f>
        <v>Regular SeasonLED Outfield Wall</v>
      </c>
      <c r="Y654" t="str">
        <f>CONCATENATE(M654,O654,P654)</f>
        <v>Regular SeasonWashington National LogoLED Outfield Wall</v>
      </c>
    </row>
    <row r="655" spans="1:25" x14ac:dyDescent="0.25">
      <c r="A655" s="3">
        <v>339072</v>
      </c>
      <c r="B655" t="s">
        <v>176</v>
      </c>
      <c r="C655" t="s">
        <v>8</v>
      </c>
      <c r="D655" t="s">
        <v>17</v>
      </c>
      <c r="E655" t="s">
        <v>1</v>
      </c>
      <c r="F655" s="5">
        <v>41018</v>
      </c>
      <c r="G655">
        <v>3</v>
      </c>
      <c r="H655">
        <v>12</v>
      </c>
      <c r="I655" s="1">
        <v>1109.6400000000001</v>
      </c>
      <c r="J655" s="1">
        <v>305.05</v>
      </c>
      <c r="K655">
        <v>27.490897948884299</v>
      </c>
      <c r="L655" s="4">
        <f>VLOOKUP(N655,rates,VLOOKUP(CONCATENATE('[1]Exposure Report'!$B$11,'[1]Exposure Report'!$B$13),rate_lookup_table,4,FALSE),FALSE)</f>
        <v>92.471666666666664</v>
      </c>
      <c r="M655" t="s">
        <v>0</v>
      </c>
      <c r="N655" t="str">
        <f>IF(VLOOKUP(B655,title_rename,2,FALSE)=0,B655,VLOOKUP(B655,title_rename,2,FALSE))</f>
        <v>04-19 Houston Astros @ Washington Nationals</v>
      </c>
      <c r="O655" s="3" t="str">
        <f>LEFT(IF(VLOOKUP(C655,brand_rename,2,FALSE)=0,C655,VLOOKUP(C655,brand_rename,2,FALSE)),LEN(IF(VLOOKUP(C655,brand_rename,2,FALSE)=0,C655,VLOOKUP(C655,brand_rename,2,FALSE)))-6)</f>
        <v>Washington National Logo</v>
      </c>
      <c r="P655" t="str">
        <f>IF(VLOOKUP(D655,location_rename,2,FALSE)=0,D655,VLOOKUP(D655,location_rename,2,FALSE))</f>
        <v>LED Upper Tiered</v>
      </c>
      <c r="Q655">
        <f>IF($L655=0,0,G655)</f>
        <v>3</v>
      </c>
      <c r="R655">
        <f>IF($L655=0,0,H655)</f>
        <v>12</v>
      </c>
      <c r="S655" s="1">
        <f>R655*L655</f>
        <v>1109.6599999999999</v>
      </c>
      <c r="T655" s="1">
        <f>S655*(K655/100)</f>
        <v>305.05549817958951</v>
      </c>
      <c r="U655" t="str">
        <f t="shared" si="20"/>
        <v>Washington National LogoLED Upper Tiered</v>
      </c>
      <c r="V655" t="str">
        <f t="shared" si="21"/>
        <v>04-19 Houston Astros @ Washington NationalsWashington National LogoLED Upper Tiered</v>
      </c>
      <c r="W655" t="str">
        <f>CONCATENATE(M655,O655)</f>
        <v>Regular SeasonWashington National Logo</v>
      </c>
      <c r="X655" t="str">
        <f>CONCATENATE(M655,P655)</f>
        <v>Regular SeasonLED Upper Tiered</v>
      </c>
      <c r="Y655" t="str">
        <f>CONCATENATE(M655,O655,P655)</f>
        <v>Regular SeasonWashington National LogoLED Upper Tiered</v>
      </c>
    </row>
    <row r="656" spans="1:25" x14ac:dyDescent="0.25">
      <c r="A656" s="3">
        <v>339072</v>
      </c>
      <c r="B656" t="s">
        <v>176</v>
      </c>
      <c r="C656" t="s">
        <v>8</v>
      </c>
      <c r="D656" t="s">
        <v>16</v>
      </c>
      <c r="E656" t="s">
        <v>1</v>
      </c>
      <c r="F656" s="5">
        <v>41018</v>
      </c>
      <c r="G656">
        <v>311</v>
      </c>
      <c r="H656">
        <v>2253</v>
      </c>
      <c r="I656" s="1">
        <v>208334.91</v>
      </c>
      <c r="J656" s="1">
        <v>32068.92</v>
      </c>
      <c r="K656">
        <v>15.39296510604</v>
      </c>
      <c r="L656" s="4">
        <f>VLOOKUP(N656,rates,VLOOKUP(CONCATENATE('[1]Exposure Report'!$B$11,'[1]Exposure Report'!$B$13),rate_lookup_table,4,FALSE),FALSE)</f>
        <v>92.471666666666664</v>
      </c>
      <c r="M656" t="s">
        <v>0</v>
      </c>
      <c r="N656" t="str">
        <f>IF(VLOOKUP(B656,title_rename,2,FALSE)=0,B656,VLOOKUP(B656,title_rename,2,FALSE))</f>
        <v>04-19 Houston Astros @ Washington Nationals</v>
      </c>
      <c r="O656" s="3" t="str">
        <f>LEFT(IF(VLOOKUP(C656,brand_rename,2,FALSE)=0,C656,VLOOKUP(C656,brand_rename,2,FALSE)),LEN(IF(VLOOKUP(C656,brand_rename,2,FALSE)=0,C656,VLOOKUP(C656,brand_rename,2,FALSE)))-6)</f>
        <v>Washington National Logo</v>
      </c>
      <c r="P656" t="str">
        <f>IF(VLOOKUP(D656,location_rename,2,FALSE)=0,D656,VLOOKUP(D656,location_rename,2,FALSE))</f>
        <v>On Surface Branding</v>
      </c>
      <c r="Q656">
        <f>IF($L656=0,0,G656)</f>
        <v>311</v>
      </c>
      <c r="R656">
        <f>IF($L656=0,0,H656)</f>
        <v>2253</v>
      </c>
      <c r="S656" s="1">
        <f>R656*L656</f>
        <v>208338.66500000001</v>
      </c>
      <c r="T656" s="1">
        <f>S656*(K656/100)</f>
        <v>32069.49800583957</v>
      </c>
      <c r="U656" t="str">
        <f t="shared" si="20"/>
        <v>Washington National LogoOn Surface Branding</v>
      </c>
      <c r="V656" t="str">
        <f t="shared" si="21"/>
        <v>04-19 Houston Astros @ Washington NationalsWashington National LogoOn Surface Branding</v>
      </c>
      <c r="W656" t="str">
        <f>CONCATENATE(M656,O656)</f>
        <v>Regular SeasonWashington National Logo</v>
      </c>
      <c r="X656" t="str">
        <f>CONCATENATE(M656,P656)</f>
        <v>Regular SeasonOn Surface Branding</v>
      </c>
      <c r="Y656" t="str">
        <f>CONCATENATE(M656,O656,P656)</f>
        <v>Regular SeasonWashington National LogoOn Surface Branding</v>
      </c>
    </row>
    <row r="657" spans="1:25" x14ac:dyDescent="0.25">
      <c r="A657" s="3">
        <v>339072</v>
      </c>
      <c r="B657" t="s">
        <v>176</v>
      </c>
      <c r="C657" t="s">
        <v>8</v>
      </c>
      <c r="D657" t="s">
        <v>2</v>
      </c>
      <c r="E657" t="s">
        <v>1</v>
      </c>
      <c r="F657" s="5">
        <v>41018</v>
      </c>
      <c r="G657">
        <v>14</v>
      </c>
      <c r="H657">
        <v>85</v>
      </c>
      <c r="I657" s="1">
        <v>7859.95</v>
      </c>
      <c r="J657" s="1">
        <v>1966.04</v>
      </c>
      <c r="K657">
        <v>25.013390670424101</v>
      </c>
      <c r="L657" s="4">
        <f>VLOOKUP(N657,rates,VLOOKUP(CONCATENATE('[1]Exposure Report'!$B$11,'[1]Exposure Report'!$B$13),rate_lookup_table,4,FALSE),FALSE)</f>
        <v>92.471666666666664</v>
      </c>
      <c r="M657" t="s">
        <v>0</v>
      </c>
      <c r="N657" t="str">
        <f>IF(VLOOKUP(B657,title_rename,2,FALSE)=0,B657,VLOOKUP(B657,title_rename,2,FALSE))</f>
        <v>04-19 Houston Astros @ Washington Nationals</v>
      </c>
      <c r="O657" s="3" t="str">
        <f>LEFT(IF(VLOOKUP(C657,brand_rename,2,FALSE)=0,C657,VLOOKUP(C657,brand_rename,2,FALSE)),LEN(IF(VLOOKUP(C657,brand_rename,2,FALSE)=0,C657,VLOOKUP(C657,brand_rename,2,FALSE)))-6)</f>
        <v>Washington National Logo</v>
      </c>
      <c r="P657" t="str">
        <f>IF(VLOOKUP(D657,location_rename,2,FALSE)=0,D657,VLOOKUP(D657,location_rename,2,FALSE))</f>
        <v>Rotational Field Level Home Plate</v>
      </c>
      <c r="Q657">
        <f>IF($L657=0,0,G657)</f>
        <v>14</v>
      </c>
      <c r="R657">
        <f>IF($L657=0,0,H657)</f>
        <v>85</v>
      </c>
      <c r="S657" s="1">
        <f>R657*L657</f>
        <v>7860.0916666666662</v>
      </c>
      <c r="T657" s="1">
        <f>S657*(K657/100)</f>
        <v>1966.0754356367822</v>
      </c>
      <c r="U657" t="str">
        <f t="shared" si="20"/>
        <v>Washington National LogoRotational Field Level Home Plate</v>
      </c>
      <c r="V657" t="str">
        <f t="shared" si="21"/>
        <v>04-19 Houston Astros @ Washington NationalsWashington National LogoRotational Field Level Home Plate</v>
      </c>
      <c r="W657" t="str">
        <f>CONCATENATE(M657,O657)</f>
        <v>Regular SeasonWashington National Logo</v>
      </c>
      <c r="X657" t="str">
        <f>CONCATENATE(M657,P657)</f>
        <v>Regular SeasonRotational Field Level Home Plate</v>
      </c>
      <c r="Y657" t="str">
        <f>CONCATENATE(M657,O657,P657)</f>
        <v>Regular SeasonWashington National LogoRotational Field Level Home Plate</v>
      </c>
    </row>
    <row r="658" spans="1:25" x14ac:dyDescent="0.25">
      <c r="A658" s="3">
        <v>339072</v>
      </c>
      <c r="B658" t="s">
        <v>176</v>
      </c>
      <c r="C658" t="s">
        <v>8</v>
      </c>
      <c r="D658" t="s">
        <v>15</v>
      </c>
      <c r="E658" t="s">
        <v>1</v>
      </c>
      <c r="F658" s="5">
        <v>41018</v>
      </c>
      <c r="G658">
        <v>11</v>
      </c>
      <c r="H658">
        <v>75</v>
      </c>
      <c r="I658" s="1">
        <v>6935.25</v>
      </c>
      <c r="J658" s="1">
        <v>825.74</v>
      </c>
      <c r="K658">
        <v>11.9064201002126</v>
      </c>
      <c r="L658" s="4">
        <f>VLOOKUP(N658,rates,VLOOKUP(CONCATENATE('[1]Exposure Report'!$B$11,'[1]Exposure Report'!$B$13),rate_lookup_table,4,FALSE),FALSE)</f>
        <v>92.471666666666664</v>
      </c>
      <c r="M658" t="s">
        <v>0</v>
      </c>
      <c r="N658" t="str">
        <f>IF(VLOOKUP(B658,title_rename,2,FALSE)=0,B658,VLOOKUP(B658,title_rename,2,FALSE))</f>
        <v>04-19 Houston Astros @ Washington Nationals</v>
      </c>
      <c r="O658" s="3" t="str">
        <f>LEFT(IF(VLOOKUP(C658,brand_rename,2,FALSE)=0,C658,VLOOKUP(C658,brand_rename,2,FALSE)),LEN(IF(VLOOKUP(C658,brand_rename,2,FALSE)=0,C658,VLOOKUP(C658,brand_rename,2,FALSE)))-6)</f>
        <v>Washington National Logo</v>
      </c>
      <c r="P658" t="str">
        <f>IF(VLOOKUP(D658,location_rename,2,FALSE)=0,D658,VLOOKUP(D658,location_rename,2,FALSE))</f>
        <v>Special Structure Signage</v>
      </c>
      <c r="Q658">
        <f>IF($L658=0,0,G658)</f>
        <v>11</v>
      </c>
      <c r="R658">
        <f>IF($L658=0,0,H658)</f>
        <v>75</v>
      </c>
      <c r="S658" s="1">
        <f>R658*L658</f>
        <v>6935.375</v>
      </c>
      <c r="T658" s="1">
        <f>S658*(K658/100)</f>
        <v>825.75488302511963</v>
      </c>
      <c r="U658" t="str">
        <f t="shared" si="20"/>
        <v>Washington National LogoSpecial Structure Signage</v>
      </c>
      <c r="V658" t="str">
        <f t="shared" si="21"/>
        <v>04-19 Houston Astros @ Washington NationalsWashington National LogoSpecial Structure Signage</v>
      </c>
      <c r="W658" t="str">
        <f>CONCATENATE(M658,O658)</f>
        <v>Regular SeasonWashington National Logo</v>
      </c>
      <c r="X658" t="str">
        <f>CONCATENATE(M658,P658)</f>
        <v>Regular SeasonSpecial Structure Signage</v>
      </c>
      <c r="Y658" t="str">
        <f>CONCATENATE(M658,O658,P658)</f>
        <v>Regular SeasonWashington National LogoSpecial Structure Signage</v>
      </c>
    </row>
    <row r="659" spans="1:25" x14ac:dyDescent="0.25">
      <c r="A659" s="3">
        <v>339072</v>
      </c>
      <c r="B659" t="s">
        <v>176</v>
      </c>
      <c r="C659" t="s">
        <v>8</v>
      </c>
      <c r="D659" t="s">
        <v>14</v>
      </c>
      <c r="E659" t="s">
        <v>1</v>
      </c>
      <c r="F659" s="5">
        <v>41018</v>
      </c>
      <c r="G659">
        <v>7</v>
      </c>
      <c r="H659">
        <v>19</v>
      </c>
      <c r="I659" s="1">
        <v>1756.93</v>
      </c>
      <c r="J659" s="1">
        <v>290.56</v>
      </c>
      <c r="K659">
        <v>16.537938335619501</v>
      </c>
      <c r="L659" s="4">
        <f>VLOOKUP(N659,rates,VLOOKUP(CONCATENATE('[1]Exposure Report'!$B$11,'[1]Exposure Report'!$B$13),rate_lookup_table,4,FALSE),FALSE)</f>
        <v>92.471666666666664</v>
      </c>
      <c r="M659" t="s">
        <v>0</v>
      </c>
      <c r="N659" t="str">
        <f>IF(VLOOKUP(B659,title_rename,2,FALSE)=0,B659,VLOOKUP(B659,title_rename,2,FALSE))</f>
        <v>04-19 Houston Astros @ Washington Nationals</v>
      </c>
      <c r="O659" s="3" t="str">
        <f>LEFT(IF(VLOOKUP(C659,brand_rename,2,FALSE)=0,C659,VLOOKUP(C659,brand_rename,2,FALSE)),LEN(IF(VLOOKUP(C659,brand_rename,2,FALSE)=0,C659,VLOOKUP(C659,brand_rename,2,FALSE)))-6)</f>
        <v>Washington National Logo</v>
      </c>
      <c r="P659" t="str">
        <f>IF(VLOOKUP(D659,location_rename,2,FALSE)=0,D659,VLOOKUP(D659,location_rename,2,FALSE))</f>
        <v>Static Dugout Roof</v>
      </c>
      <c r="Q659">
        <f>IF($L659=0,0,G659)</f>
        <v>7</v>
      </c>
      <c r="R659">
        <f>IF($L659=0,0,H659)</f>
        <v>19</v>
      </c>
      <c r="S659" s="1">
        <f>R659*L659</f>
        <v>1756.9616666666666</v>
      </c>
      <c r="T659" s="1">
        <f>S659*(K659/100)</f>
        <v>290.56523701380598</v>
      </c>
      <c r="U659" t="str">
        <f t="shared" si="20"/>
        <v>Washington National LogoStatic Dugout Roof</v>
      </c>
      <c r="V659" t="str">
        <f t="shared" si="21"/>
        <v>04-19 Houston Astros @ Washington NationalsWashington National LogoStatic Dugout Roof</v>
      </c>
      <c r="W659" t="str">
        <f>CONCATENATE(M659,O659)</f>
        <v>Regular SeasonWashington National Logo</v>
      </c>
      <c r="X659" t="str">
        <f>CONCATENATE(M659,P659)</f>
        <v>Regular SeasonStatic Dugout Roof</v>
      </c>
      <c r="Y659" t="str">
        <f>CONCATENATE(M659,O659,P659)</f>
        <v>Regular SeasonWashington National LogoStatic Dugout Roof</v>
      </c>
    </row>
    <row r="660" spans="1:25" x14ac:dyDescent="0.25">
      <c r="A660" s="3">
        <v>339072</v>
      </c>
      <c r="B660" t="s">
        <v>176</v>
      </c>
      <c r="C660" t="s">
        <v>8</v>
      </c>
      <c r="D660" t="s">
        <v>13</v>
      </c>
      <c r="E660" t="s">
        <v>1</v>
      </c>
      <c r="F660" s="5">
        <v>41018</v>
      </c>
      <c r="G660">
        <v>5</v>
      </c>
      <c r="H660">
        <v>30</v>
      </c>
      <c r="I660" s="1">
        <v>2774.1</v>
      </c>
      <c r="J660" s="1">
        <v>546.91999999999996</v>
      </c>
      <c r="K660">
        <v>19.715222955192601</v>
      </c>
      <c r="L660" s="4">
        <f>VLOOKUP(N660,rates,VLOOKUP(CONCATENATE('[1]Exposure Report'!$B$11,'[1]Exposure Report'!$B$13),rate_lookup_table,4,FALSE),FALSE)</f>
        <v>92.471666666666664</v>
      </c>
      <c r="M660" t="s">
        <v>0</v>
      </c>
      <c r="N660" t="str">
        <f>IF(VLOOKUP(B660,title_rename,2,FALSE)=0,B660,VLOOKUP(B660,title_rename,2,FALSE))</f>
        <v>04-19 Houston Astros @ Washington Nationals</v>
      </c>
      <c r="O660" s="3" t="str">
        <f>LEFT(IF(VLOOKUP(C660,brand_rename,2,FALSE)=0,C660,VLOOKUP(C660,brand_rename,2,FALSE)),LEN(IF(VLOOKUP(C660,brand_rename,2,FALSE)=0,C660,VLOOKUP(C660,brand_rename,2,FALSE)))-6)</f>
        <v>Washington National Logo</v>
      </c>
      <c r="P660" t="str">
        <f>IF(VLOOKUP(D660,location_rename,2,FALSE)=0,D660,VLOOKUP(D660,location_rename,2,FALSE))</f>
        <v>Static Dugout Wall</v>
      </c>
      <c r="Q660">
        <f>IF($L660=0,0,G660)</f>
        <v>5</v>
      </c>
      <c r="R660">
        <f>IF($L660=0,0,H660)</f>
        <v>30</v>
      </c>
      <c r="S660" s="1">
        <f>R660*L660</f>
        <v>2774.15</v>
      </c>
      <c r="T660" s="1">
        <f>S660*(K660/100)</f>
        <v>546.92985761147554</v>
      </c>
      <c r="U660" t="str">
        <f t="shared" si="20"/>
        <v>Washington National LogoStatic Dugout Wall</v>
      </c>
      <c r="V660" t="str">
        <f t="shared" si="21"/>
        <v>04-19 Houston Astros @ Washington NationalsWashington National LogoStatic Dugout Wall</v>
      </c>
      <c r="W660" t="str">
        <f>CONCATENATE(M660,O660)</f>
        <v>Regular SeasonWashington National Logo</v>
      </c>
      <c r="X660" t="str">
        <f>CONCATENATE(M660,P660)</f>
        <v>Regular SeasonStatic Dugout Wall</v>
      </c>
      <c r="Y660" t="str">
        <f>CONCATENATE(M660,O660,P660)</f>
        <v>Regular SeasonWashington National LogoStatic Dugout Wall</v>
      </c>
    </row>
    <row r="661" spans="1:25" x14ac:dyDescent="0.25">
      <c r="A661" s="3">
        <v>339072</v>
      </c>
      <c r="B661" t="s">
        <v>176</v>
      </c>
      <c r="C661" t="s">
        <v>8</v>
      </c>
      <c r="D661" t="s">
        <v>12</v>
      </c>
      <c r="E661" t="s">
        <v>1</v>
      </c>
      <c r="F661" s="5">
        <v>41018</v>
      </c>
      <c r="G661">
        <v>85</v>
      </c>
      <c r="H661">
        <v>163</v>
      </c>
      <c r="I661" s="1">
        <v>15072.61</v>
      </c>
      <c r="J661" s="1">
        <v>3603.31</v>
      </c>
      <c r="K661">
        <v>23.9063440240276</v>
      </c>
      <c r="L661" s="4">
        <f>VLOOKUP(N661,rates,VLOOKUP(CONCATENATE('[1]Exposure Report'!$B$11,'[1]Exposure Report'!$B$13),rate_lookup_table,4,FALSE),FALSE)</f>
        <v>92.471666666666664</v>
      </c>
      <c r="M661" t="s">
        <v>0</v>
      </c>
      <c r="N661" t="str">
        <f>IF(VLOOKUP(B661,title_rename,2,FALSE)=0,B661,VLOOKUP(B661,title_rename,2,FALSE))</f>
        <v>04-19 Houston Astros @ Washington Nationals</v>
      </c>
      <c r="O661" s="3" t="str">
        <f>LEFT(IF(VLOOKUP(C661,brand_rename,2,FALSE)=0,C661,VLOOKUP(C661,brand_rename,2,FALSE)),LEN(IF(VLOOKUP(C661,brand_rename,2,FALSE)=0,C661,VLOOKUP(C661,brand_rename,2,FALSE)))-6)</f>
        <v>Washington National Logo</v>
      </c>
      <c r="P661" t="str">
        <f>IF(VLOOKUP(D661,location_rename,2,FALSE)=0,D661,VLOOKUP(D661,location_rename,2,FALSE))</f>
        <v>Static Field Level Home Plate</v>
      </c>
      <c r="Q661">
        <f>IF($L661=0,0,G661)</f>
        <v>85</v>
      </c>
      <c r="R661">
        <f>IF($L661=0,0,H661)</f>
        <v>163</v>
      </c>
      <c r="S661" s="1">
        <f>R661*L661</f>
        <v>15072.881666666666</v>
      </c>
      <c r="T661" s="1">
        <f>S661*(K661/100)</f>
        <v>3603.3749455679185</v>
      </c>
      <c r="U661" t="str">
        <f t="shared" si="20"/>
        <v>Washington National LogoStatic Field Level Home Plate</v>
      </c>
      <c r="V661" t="str">
        <f t="shared" si="21"/>
        <v>04-19 Houston Astros @ Washington NationalsWashington National LogoStatic Field Level Home Plate</v>
      </c>
      <c r="W661" t="str">
        <f>CONCATENATE(M661,O661)</f>
        <v>Regular SeasonWashington National Logo</v>
      </c>
      <c r="X661" t="str">
        <f>CONCATENATE(M661,P661)</f>
        <v>Regular SeasonStatic Field Level Home Plate</v>
      </c>
      <c r="Y661" t="str">
        <f>CONCATENATE(M661,O661,P661)</f>
        <v>Regular SeasonWashington National LogoStatic Field Level Home Plate</v>
      </c>
    </row>
    <row r="662" spans="1:25" x14ac:dyDescent="0.25">
      <c r="A662" s="3">
        <v>339072</v>
      </c>
      <c r="B662" t="s">
        <v>176</v>
      </c>
      <c r="C662" t="s">
        <v>8</v>
      </c>
      <c r="D662" t="s">
        <v>11</v>
      </c>
      <c r="E662" t="s">
        <v>1</v>
      </c>
      <c r="F662" s="5">
        <v>41018</v>
      </c>
      <c r="G662">
        <v>56</v>
      </c>
      <c r="H662">
        <v>228</v>
      </c>
      <c r="I662" s="1">
        <v>21083.16</v>
      </c>
      <c r="J662" s="1">
        <v>2844.93</v>
      </c>
      <c r="K662">
        <v>13.4938500680163</v>
      </c>
      <c r="L662" s="4">
        <f>VLOOKUP(N662,rates,VLOOKUP(CONCATENATE('[1]Exposure Report'!$B$11,'[1]Exposure Report'!$B$13),rate_lookup_table,4,FALSE),FALSE)</f>
        <v>92.471666666666664</v>
      </c>
      <c r="M662" t="s">
        <v>0</v>
      </c>
      <c r="N662" t="str">
        <f>IF(VLOOKUP(B662,title_rename,2,FALSE)=0,B662,VLOOKUP(B662,title_rename,2,FALSE))</f>
        <v>04-19 Houston Astros @ Washington Nationals</v>
      </c>
      <c r="O662" s="3" t="str">
        <f>LEFT(IF(VLOOKUP(C662,brand_rename,2,FALSE)=0,C662,VLOOKUP(C662,brand_rename,2,FALSE)),LEN(IF(VLOOKUP(C662,brand_rename,2,FALSE)=0,C662,VLOOKUP(C662,brand_rename,2,FALSE)))-6)</f>
        <v>Washington National Logo</v>
      </c>
      <c r="P662" t="str">
        <f>IF(VLOOKUP(D662,location_rename,2,FALSE)=0,D662,VLOOKUP(D662,location_rename,2,FALSE))</f>
        <v>Static Outfield Wall</v>
      </c>
      <c r="Q662">
        <f>IF($L662=0,0,G662)</f>
        <v>56</v>
      </c>
      <c r="R662">
        <f>IF($L662=0,0,H662)</f>
        <v>228</v>
      </c>
      <c r="S662" s="1">
        <f>R662*L662</f>
        <v>21083.54</v>
      </c>
      <c r="T662" s="1">
        <f>S662*(K662/100)</f>
        <v>2844.9812766302439</v>
      </c>
      <c r="U662" t="str">
        <f t="shared" si="20"/>
        <v>Washington National LogoStatic Outfield Wall</v>
      </c>
      <c r="V662" t="str">
        <f t="shared" si="21"/>
        <v>04-19 Houston Astros @ Washington NationalsWashington National LogoStatic Outfield Wall</v>
      </c>
      <c r="W662" t="str">
        <f>CONCATENATE(M662,O662)</f>
        <v>Regular SeasonWashington National Logo</v>
      </c>
      <c r="X662" t="str">
        <f>CONCATENATE(M662,P662)</f>
        <v>Regular SeasonStatic Outfield Wall</v>
      </c>
      <c r="Y662" t="str">
        <f>CONCATENATE(M662,O662,P662)</f>
        <v>Regular SeasonWashington National LogoStatic Outfield Wall</v>
      </c>
    </row>
    <row r="663" spans="1:25" x14ac:dyDescent="0.25">
      <c r="A663" s="3">
        <v>339072</v>
      </c>
      <c r="B663" t="s">
        <v>176</v>
      </c>
      <c r="C663" t="s">
        <v>8</v>
      </c>
      <c r="D663" t="s">
        <v>9</v>
      </c>
      <c r="E663" t="s">
        <v>1</v>
      </c>
      <c r="F663" s="5">
        <v>41018</v>
      </c>
      <c r="G663">
        <v>21</v>
      </c>
      <c r="H663">
        <v>115</v>
      </c>
      <c r="I663" s="1">
        <v>10634.05</v>
      </c>
      <c r="J663" s="1">
        <v>1249.3900000000001</v>
      </c>
      <c r="K663">
        <v>11.7489573586733</v>
      </c>
      <c r="L663" s="4">
        <f>VLOOKUP(N663,rates,VLOOKUP(CONCATENATE('[1]Exposure Report'!$B$11,'[1]Exposure Report'!$B$13),rate_lookup_table,4,FALSE),FALSE)</f>
        <v>92.471666666666664</v>
      </c>
      <c r="M663" t="s">
        <v>0</v>
      </c>
      <c r="N663" t="str">
        <f>IF(VLOOKUP(B663,title_rename,2,FALSE)=0,B663,VLOOKUP(B663,title_rename,2,FALSE))</f>
        <v>04-19 Houston Astros @ Washington Nationals</v>
      </c>
      <c r="O663" s="3" t="str">
        <f>LEFT(IF(VLOOKUP(C663,brand_rename,2,FALSE)=0,C663,VLOOKUP(C663,brand_rename,2,FALSE)),LEN(IF(VLOOKUP(C663,brand_rename,2,FALSE)=0,C663,VLOOKUP(C663,brand_rename,2,FALSE)))-6)</f>
        <v>Washington National Logo</v>
      </c>
      <c r="P663" t="str">
        <f>IF(VLOOKUP(D663,location_rename,2,FALSE)=0,D663,VLOOKUP(D663,location_rename,2,FALSE))</f>
        <v>Static Upper Billboard</v>
      </c>
      <c r="Q663">
        <f>IF($L663=0,0,G663)</f>
        <v>21</v>
      </c>
      <c r="R663">
        <f>IF($L663=0,0,H663)</f>
        <v>115</v>
      </c>
      <c r="S663" s="1">
        <f>R663*L663</f>
        <v>10634.241666666667</v>
      </c>
      <c r="T663" s="1">
        <f>S663*(K663/100)</f>
        <v>1249.4125188349356</v>
      </c>
      <c r="U663" t="str">
        <f t="shared" si="20"/>
        <v>Washington National LogoStatic Upper Billboard</v>
      </c>
      <c r="V663" t="str">
        <f t="shared" si="21"/>
        <v>04-19 Houston Astros @ Washington NationalsWashington National LogoStatic Upper Billboard</v>
      </c>
      <c r="W663" t="str">
        <f>CONCATENATE(M663,O663)</f>
        <v>Regular SeasonWashington National Logo</v>
      </c>
      <c r="X663" t="str">
        <f>CONCATENATE(M663,P663)</f>
        <v>Regular SeasonStatic Upper Billboard</v>
      </c>
      <c r="Y663" t="str">
        <f>CONCATENATE(M663,O663,P663)</f>
        <v>Regular SeasonWashington National LogoStatic Upper Billboard</v>
      </c>
    </row>
    <row r="664" spans="1:25" x14ac:dyDescent="0.25">
      <c r="A664" s="3">
        <v>339072</v>
      </c>
      <c r="B664" t="s">
        <v>176</v>
      </c>
      <c r="C664" t="s">
        <v>77</v>
      </c>
      <c r="D664" t="s">
        <v>19</v>
      </c>
      <c r="E664" t="s">
        <v>1</v>
      </c>
      <c r="F664" s="5">
        <v>41018</v>
      </c>
      <c r="G664">
        <v>10</v>
      </c>
      <c r="H664">
        <v>22</v>
      </c>
      <c r="I664" s="1">
        <v>2034.34</v>
      </c>
      <c r="J664" s="1">
        <v>560.85</v>
      </c>
      <c r="K664">
        <v>27.569137902218898</v>
      </c>
      <c r="L664" s="4">
        <f>VLOOKUP(N664,rates,VLOOKUP(CONCATENATE('[1]Exposure Report'!$B$11,'[1]Exposure Report'!$B$13),rate_lookup_table,4,FALSE),FALSE)</f>
        <v>92.471666666666664</v>
      </c>
      <c r="M664" t="s">
        <v>0</v>
      </c>
      <c r="N664" t="str">
        <f>IF(VLOOKUP(B664,title_rename,2,FALSE)=0,B664,VLOOKUP(B664,title_rename,2,FALSE))</f>
        <v>04-19 Houston Astros @ Washington Nationals</v>
      </c>
      <c r="O664" s="3" t="str">
        <f>LEFT(IF(VLOOKUP(C664,brand_rename,2,FALSE)=0,C664,VLOOKUP(C664,brand_rename,2,FALSE)),LEN(IF(VLOOKUP(C664,brand_rename,2,FALSE)=0,C664,VLOOKUP(C664,brand_rename,2,FALSE)))-6)</f>
        <v>Waste Management</v>
      </c>
      <c r="P664" t="str">
        <f>IF(VLOOKUP(D664,location_rename,2,FALSE)=0,D664,VLOOKUP(D664,location_rename,2,FALSE))</f>
        <v>LED Outfield Wall</v>
      </c>
      <c r="Q664">
        <f>IF($L664=0,0,G664)</f>
        <v>10</v>
      </c>
      <c r="R664">
        <f>IF($L664=0,0,H664)</f>
        <v>22</v>
      </c>
      <c r="S664" s="1">
        <f>R664*L664</f>
        <v>2034.3766666666666</v>
      </c>
      <c r="T664" s="1">
        <f>S664*(K664/100)</f>
        <v>560.86010868389735</v>
      </c>
      <c r="U664" t="str">
        <f t="shared" si="20"/>
        <v>Waste ManagementLED Outfield Wall</v>
      </c>
      <c r="V664" t="str">
        <f t="shared" si="21"/>
        <v>04-19 Houston Astros @ Washington NationalsWaste ManagementLED Outfield Wall</v>
      </c>
      <c r="W664" t="str">
        <f>CONCATENATE(M664,O664)</f>
        <v>Regular SeasonWaste Management</v>
      </c>
      <c r="X664" t="str">
        <f>CONCATENATE(M664,P664)</f>
        <v>Regular SeasonLED Outfield Wall</v>
      </c>
      <c r="Y664" t="str">
        <f>CONCATENATE(M664,O664,P664)</f>
        <v>Regular SeasonWaste ManagementLED Outfield Wall</v>
      </c>
    </row>
    <row r="665" spans="1:25" x14ac:dyDescent="0.25">
      <c r="A665" s="3">
        <v>339072</v>
      </c>
      <c r="B665" t="s">
        <v>176</v>
      </c>
      <c r="C665" t="s">
        <v>77</v>
      </c>
      <c r="D665" t="s">
        <v>17</v>
      </c>
      <c r="E665" t="s">
        <v>1</v>
      </c>
      <c r="F665" s="5">
        <v>41018</v>
      </c>
      <c r="G665">
        <v>1</v>
      </c>
      <c r="H665">
        <v>2</v>
      </c>
      <c r="I665" s="1">
        <v>184.94</v>
      </c>
      <c r="J665" s="1">
        <v>45.37</v>
      </c>
      <c r="K665">
        <v>24.532280739699299</v>
      </c>
      <c r="L665" s="4">
        <f>VLOOKUP(N665,rates,VLOOKUP(CONCATENATE('[1]Exposure Report'!$B$11,'[1]Exposure Report'!$B$13),rate_lookup_table,4,FALSE),FALSE)</f>
        <v>92.471666666666664</v>
      </c>
      <c r="M665" t="s">
        <v>0</v>
      </c>
      <c r="N665" t="str">
        <f>IF(VLOOKUP(B665,title_rename,2,FALSE)=0,B665,VLOOKUP(B665,title_rename,2,FALSE))</f>
        <v>04-19 Houston Astros @ Washington Nationals</v>
      </c>
      <c r="O665" s="3" t="str">
        <f>LEFT(IF(VLOOKUP(C665,brand_rename,2,FALSE)=0,C665,VLOOKUP(C665,brand_rename,2,FALSE)),LEN(IF(VLOOKUP(C665,brand_rename,2,FALSE)=0,C665,VLOOKUP(C665,brand_rename,2,FALSE)))-6)</f>
        <v>Waste Management</v>
      </c>
      <c r="P665" t="str">
        <f>IF(VLOOKUP(D665,location_rename,2,FALSE)=0,D665,VLOOKUP(D665,location_rename,2,FALSE))</f>
        <v>LED Upper Tiered</v>
      </c>
      <c r="Q665">
        <f>IF($L665=0,0,G665)</f>
        <v>1</v>
      </c>
      <c r="R665">
        <f>IF($L665=0,0,H665)</f>
        <v>2</v>
      </c>
      <c r="S665" s="1">
        <f>R665*L665</f>
        <v>184.94333333333333</v>
      </c>
      <c r="T665" s="1">
        <f>S665*(K665/100)</f>
        <v>45.370817742691209</v>
      </c>
      <c r="U665" t="str">
        <f t="shared" si="20"/>
        <v>Waste ManagementLED Upper Tiered</v>
      </c>
      <c r="V665" t="str">
        <f t="shared" si="21"/>
        <v>04-19 Houston Astros @ Washington NationalsWaste ManagementLED Upper Tiered</v>
      </c>
      <c r="W665" t="str">
        <f>CONCATENATE(M665,O665)</f>
        <v>Regular SeasonWaste Management</v>
      </c>
      <c r="X665" t="str">
        <f>CONCATENATE(M665,P665)</f>
        <v>Regular SeasonLED Upper Tiered</v>
      </c>
      <c r="Y665" t="str">
        <f>CONCATENATE(M665,O665,P665)</f>
        <v>Regular SeasonWaste ManagementLED Upper Tiered</v>
      </c>
    </row>
    <row r="666" spans="1:25" x14ac:dyDescent="0.25">
      <c r="A666" s="3">
        <v>339072</v>
      </c>
      <c r="B666" t="s">
        <v>176</v>
      </c>
      <c r="C666" t="s">
        <v>177</v>
      </c>
      <c r="D666" t="s">
        <v>17</v>
      </c>
      <c r="E666" t="s">
        <v>1</v>
      </c>
      <c r="F666" s="5">
        <v>41018</v>
      </c>
      <c r="G666">
        <v>1</v>
      </c>
      <c r="H666">
        <v>3</v>
      </c>
      <c r="I666" s="1">
        <v>277.41000000000003</v>
      </c>
      <c r="J666" s="1">
        <v>119.51</v>
      </c>
      <c r="K666">
        <v>43.080638765725801</v>
      </c>
      <c r="L666" s="4">
        <f>VLOOKUP(N666,rates,VLOOKUP(CONCATENATE('[1]Exposure Report'!$B$11,'[1]Exposure Report'!$B$13),rate_lookup_table,4,FALSE),FALSE)</f>
        <v>92.471666666666664</v>
      </c>
      <c r="M666" t="s">
        <v>0</v>
      </c>
      <c r="N666" t="str">
        <f>IF(VLOOKUP(B666,title_rename,2,FALSE)=0,B666,VLOOKUP(B666,title_rename,2,FALSE))</f>
        <v>04-19 Houston Astros @ Washington Nationals</v>
      </c>
      <c r="O666" s="3" t="str">
        <f>LEFT(IF(VLOOKUP(C666,brand_rename,2,FALSE)=0,C666,VLOOKUP(C666,brand_rename,2,FALSE)),LEN(IF(VLOOKUP(C666,brand_rename,2,FALSE)=0,C666,VLOOKUP(C666,brand_rename,2,FALSE)))-6)</f>
        <v>Website - Miniustorage.com</v>
      </c>
      <c r="P666" t="str">
        <f>IF(VLOOKUP(D666,location_rename,2,FALSE)=0,D666,VLOOKUP(D666,location_rename,2,FALSE))</f>
        <v>LED Upper Tiered</v>
      </c>
      <c r="Q666">
        <f>IF($L666=0,0,G666)</f>
        <v>1</v>
      </c>
      <c r="R666">
        <f>IF($L666=0,0,H666)</f>
        <v>3</v>
      </c>
      <c r="S666" s="1">
        <f>R666*L666</f>
        <v>277.41499999999996</v>
      </c>
      <c r="T666" s="1">
        <f>S666*(K666/100)</f>
        <v>119.51215403193822</v>
      </c>
      <c r="U666" t="str">
        <f t="shared" si="20"/>
        <v>Website - Miniustorage.comLED Upper Tiered</v>
      </c>
      <c r="V666" t="str">
        <f t="shared" si="21"/>
        <v>04-19 Houston Astros @ Washington NationalsWebsite - Miniustorage.comLED Upper Tiered</v>
      </c>
      <c r="W666" t="str">
        <f>CONCATENATE(M666,O666)</f>
        <v>Regular SeasonWebsite - Miniustorage.com</v>
      </c>
      <c r="X666" t="str">
        <f>CONCATENATE(M666,P666)</f>
        <v>Regular SeasonLED Upper Tiered</v>
      </c>
      <c r="Y666" t="str">
        <f>CONCATENATE(M666,O666,P666)</f>
        <v>Regular SeasonWebsite - Miniustorage.comLED Upper Tiered</v>
      </c>
    </row>
    <row r="667" spans="1:25" x14ac:dyDescent="0.25">
      <c r="A667" s="3">
        <v>339072</v>
      </c>
      <c r="B667" t="s">
        <v>176</v>
      </c>
      <c r="C667" t="s">
        <v>5</v>
      </c>
      <c r="D667" t="s">
        <v>2</v>
      </c>
      <c r="E667" t="s">
        <v>1</v>
      </c>
      <c r="F667" s="5">
        <v>41018</v>
      </c>
      <c r="G667">
        <v>15</v>
      </c>
      <c r="H667">
        <v>108</v>
      </c>
      <c r="I667" s="1">
        <v>9986.76</v>
      </c>
      <c r="J667" s="1">
        <v>2402.5300000000002</v>
      </c>
      <c r="K667">
        <v>24.0571516688095</v>
      </c>
      <c r="L667" s="4">
        <f>VLOOKUP(N667,rates,VLOOKUP(CONCATENATE('[1]Exposure Report'!$B$11,'[1]Exposure Report'!$B$13),rate_lookup_table,4,FALSE),FALSE)</f>
        <v>92.471666666666664</v>
      </c>
      <c r="M667" t="s">
        <v>0</v>
      </c>
      <c r="N667" t="str">
        <f>IF(VLOOKUP(B667,title_rename,2,FALSE)=0,B667,VLOOKUP(B667,title_rename,2,FALSE))</f>
        <v>04-19 Houston Astros @ Washington Nationals</v>
      </c>
      <c r="O667" s="3" t="str">
        <f>LEFT(IF(VLOOKUP(C667,brand_rename,2,FALSE)=0,C667,VLOOKUP(C667,brand_rename,2,FALSE)),LEN(IF(VLOOKUP(C667,brand_rename,2,FALSE)=0,C667,VLOOKUP(C667,brand_rename,2,FALSE)))-6)</f>
        <v>Website - Washingtonnationalsdreamfoundation.org</v>
      </c>
      <c r="P667" t="str">
        <f>IF(VLOOKUP(D667,location_rename,2,FALSE)=0,D667,VLOOKUP(D667,location_rename,2,FALSE))</f>
        <v>Rotational Field Level Home Plate</v>
      </c>
      <c r="Q667">
        <f>IF($L667=0,0,G667)</f>
        <v>15</v>
      </c>
      <c r="R667">
        <f>IF($L667=0,0,H667)</f>
        <v>108</v>
      </c>
      <c r="S667" s="1">
        <f>R667*L667</f>
        <v>9986.94</v>
      </c>
      <c r="T667" s="1">
        <f>S667*(K667/100)</f>
        <v>2402.5733028730033</v>
      </c>
      <c r="U667" t="str">
        <f t="shared" si="20"/>
        <v>Website - Washingtonnationalsdreamfoundation.orgRotational Field Level Home Plate</v>
      </c>
      <c r="V667" t="str">
        <f t="shared" si="21"/>
        <v>04-19 Houston Astros @ Washington NationalsWebsite - Washingtonnationalsdreamfoundation.orgRotational Field Level Home Plate</v>
      </c>
      <c r="W667" t="str">
        <f>CONCATENATE(M667,O667)</f>
        <v>Regular SeasonWebsite - Washingtonnationalsdreamfoundation.org</v>
      </c>
      <c r="X667" t="str">
        <f>CONCATENATE(M667,P667)</f>
        <v>Regular SeasonRotational Field Level Home Plate</v>
      </c>
      <c r="Y667" t="str">
        <f>CONCATENATE(M667,O667,P667)</f>
        <v>Regular SeasonWebsite - Washingtonnationalsdreamfoundation.orgRotational Field Level Home Plate</v>
      </c>
    </row>
    <row r="668" spans="1:25" x14ac:dyDescent="0.25">
      <c r="A668" s="3">
        <v>339072</v>
      </c>
      <c r="B668" t="s">
        <v>176</v>
      </c>
      <c r="C668" t="s">
        <v>3</v>
      </c>
      <c r="D668" t="s">
        <v>2</v>
      </c>
      <c r="E668" t="s">
        <v>1</v>
      </c>
      <c r="F668" s="5">
        <v>41018</v>
      </c>
      <c r="G668">
        <v>18</v>
      </c>
      <c r="H668">
        <v>134</v>
      </c>
      <c r="I668" s="1">
        <v>12390.98</v>
      </c>
      <c r="J668" s="1">
        <v>3051.75</v>
      </c>
      <c r="K668">
        <v>24.628802564446001</v>
      </c>
      <c r="L668" s="4">
        <f>VLOOKUP(N668,rates,VLOOKUP(CONCATENATE('[1]Exposure Report'!$B$11,'[1]Exposure Report'!$B$13),rate_lookup_table,4,FALSE),FALSE)</f>
        <v>92.471666666666664</v>
      </c>
      <c r="M668" t="s">
        <v>0</v>
      </c>
      <c r="N668" t="str">
        <f>IF(VLOOKUP(B668,title_rename,2,FALSE)=0,B668,VLOOKUP(B668,title_rename,2,FALSE))</f>
        <v>04-19 Houston Astros @ Washington Nationals</v>
      </c>
      <c r="O668" s="3" t="str">
        <f>LEFT(IF(VLOOKUP(C668,brand_rename,2,FALSE)=0,C668,VLOOKUP(C668,brand_rename,2,FALSE)),LEN(IF(VLOOKUP(C668,brand_rename,2,FALSE)=0,C668,VLOOKUP(C668,brand_rename,2,FALSE)))-6)</f>
        <v>Windstream</v>
      </c>
      <c r="P668" t="str">
        <f>IF(VLOOKUP(D668,location_rename,2,FALSE)=0,D668,VLOOKUP(D668,location_rename,2,FALSE))</f>
        <v>Rotational Field Level Home Plate</v>
      </c>
      <c r="Q668">
        <f>IF($L668=0,0,G668)</f>
        <v>18</v>
      </c>
      <c r="R668">
        <f>IF($L668=0,0,H668)</f>
        <v>134</v>
      </c>
      <c r="S668" s="1">
        <f>R668*L668</f>
        <v>12391.203333333333</v>
      </c>
      <c r="T668" s="1">
        <f>S668*(K668/100)</f>
        <v>3051.8050043257181</v>
      </c>
      <c r="U668" t="str">
        <f t="shared" si="20"/>
        <v>WindstreamRotational Field Level Home Plate</v>
      </c>
      <c r="V668" t="str">
        <f t="shared" si="21"/>
        <v>04-19 Houston Astros @ Washington NationalsWindstreamRotational Field Level Home Plate</v>
      </c>
      <c r="W668" t="str">
        <f>CONCATENATE(M668,O668)</f>
        <v>Regular SeasonWindstream</v>
      </c>
      <c r="X668" t="str">
        <f>CONCATENATE(M668,P668)</f>
        <v>Regular SeasonRotational Field Level Home Plate</v>
      </c>
      <c r="Y668" t="str">
        <f>CONCATENATE(M668,O668,P668)</f>
        <v>Regular SeasonWindstreamRotational Field Level Home Plate</v>
      </c>
    </row>
    <row r="669" spans="1:25" x14ac:dyDescent="0.25">
      <c r="A669" s="3">
        <v>346295</v>
      </c>
      <c r="B669" t="s">
        <v>175</v>
      </c>
      <c r="C669" t="s">
        <v>75</v>
      </c>
      <c r="D669" t="s">
        <v>2</v>
      </c>
      <c r="E669" t="s">
        <v>1</v>
      </c>
      <c r="F669" s="5">
        <v>41019</v>
      </c>
      <c r="G669">
        <v>17</v>
      </c>
      <c r="H669">
        <v>78</v>
      </c>
      <c r="I669" s="1">
        <v>17440.8</v>
      </c>
      <c r="J669" s="1">
        <v>4478.55</v>
      </c>
      <c r="K669">
        <v>25.678581257740401</v>
      </c>
      <c r="L669" s="4">
        <f>VLOOKUP(N669,rates,VLOOKUP(CONCATENATE('[1]Exposure Report'!$B$11,'[1]Exposure Report'!$B$13),rate_lookup_table,4,FALSE),FALSE)</f>
        <v>223.60433333333333</v>
      </c>
      <c r="M669" t="s">
        <v>0</v>
      </c>
      <c r="N669" t="str">
        <f>IF(VLOOKUP(B669,title_rename,2,FALSE)=0,B669,VLOOKUP(B669,title_rename,2,FALSE))</f>
        <v>04-20 Miami Marlins @ Washington Nationals</v>
      </c>
      <c r="O669" s="3" t="str">
        <f>LEFT(IF(VLOOKUP(C669,brand_rename,2,FALSE)=0,C669,VLOOKUP(C669,brand_rename,2,FALSE)),LEN(IF(VLOOKUP(C669,brand_rename,2,FALSE)=0,C669,VLOOKUP(C669,brand_rename,2,FALSE)))-6)</f>
        <v>American University</v>
      </c>
      <c r="P669" t="str">
        <f>IF(VLOOKUP(D669,location_rename,2,FALSE)=0,D669,VLOOKUP(D669,location_rename,2,FALSE))</f>
        <v>Rotational Field Level Home Plate</v>
      </c>
      <c r="Q669">
        <f>IF($L669=0,0,G669)</f>
        <v>17</v>
      </c>
      <c r="R669">
        <f>IF($L669=0,0,H669)</f>
        <v>78</v>
      </c>
      <c r="S669" s="1">
        <f>R669*L669</f>
        <v>17441.137999999999</v>
      </c>
      <c r="T669" s="1">
        <f>S669*(K669/100)</f>
        <v>4478.636793604639</v>
      </c>
      <c r="U669" t="str">
        <f t="shared" si="20"/>
        <v>American UniversityRotational Field Level Home Plate</v>
      </c>
      <c r="V669" t="str">
        <f t="shared" si="21"/>
        <v>04-20 Miami Marlins @ Washington NationalsAmerican UniversityRotational Field Level Home Plate</v>
      </c>
      <c r="W669" t="str">
        <f>CONCATENATE(M669,O669)</f>
        <v>Regular SeasonAmerican University</v>
      </c>
      <c r="X669" t="str">
        <f>CONCATENATE(M669,P669)</f>
        <v>Regular SeasonRotational Field Level Home Plate</v>
      </c>
      <c r="Y669" t="str">
        <f>CONCATENATE(M669,O669,P669)</f>
        <v>Regular SeasonAmerican UniversityRotational Field Level Home Plate</v>
      </c>
    </row>
    <row r="670" spans="1:25" x14ac:dyDescent="0.25">
      <c r="A670" s="3">
        <v>346295</v>
      </c>
      <c r="B670" t="s">
        <v>175</v>
      </c>
      <c r="C670" t="s">
        <v>74</v>
      </c>
      <c r="D670" t="s">
        <v>12</v>
      </c>
      <c r="E670" t="s">
        <v>1</v>
      </c>
      <c r="F670" s="5">
        <v>41019</v>
      </c>
      <c r="G670">
        <v>9</v>
      </c>
      <c r="H670">
        <v>16</v>
      </c>
      <c r="I670" s="1">
        <v>3577.6</v>
      </c>
      <c r="J670" s="1">
        <v>536.39</v>
      </c>
      <c r="K670">
        <v>14.9930120751341</v>
      </c>
      <c r="L670" s="4">
        <f>VLOOKUP(N670,rates,VLOOKUP(CONCATENATE('[1]Exposure Report'!$B$11,'[1]Exposure Report'!$B$13),rate_lookup_table,4,FALSE),FALSE)</f>
        <v>223.60433333333333</v>
      </c>
      <c r="M670" t="s">
        <v>0</v>
      </c>
      <c r="N670" t="str">
        <f>IF(VLOOKUP(B670,title_rename,2,FALSE)=0,B670,VLOOKUP(B670,title_rename,2,FALSE))</f>
        <v>04-20 Miami Marlins @ Washington Nationals</v>
      </c>
      <c r="O670" s="3" t="str">
        <f>LEFT(IF(VLOOKUP(C670,brand_rename,2,FALSE)=0,C670,VLOOKUP(C670,brand_rename,2,FALSE)),LEN(IF(VLOOKUP(C670,brand_rename,2,FALSE)=0,C670,VLOOKUP(C670,brand_rename,2,FALSE)))-6)</f>
        <v>ANC</v>
      </c>
      <c r="P670" t="str">
        <f>IF(VLOOKUP(D670,location_rename,2,FALSE)=0,D670,VLOOKUP(D670,location_rename,2,FALSE))</f>
        <v>Static Field Level Home Plate</v>
      </c>
      <c r="Q670">
        <f>IF($L670=0,0,G670)</f>
        <v>9</v>
      </c>
      <c r="R670">
        <f>IF($L670=0,0,H670)</f>
        <v>16</v>
      </c>
      <c r="S670" s="1">
        <f>R670*L670</f>
        <v>3577.6693333333333</v>
      </c>
      <c r="T670" s="1">
        <f>S670*(K670/100)</f>
        <v>536.40039515503622</v>
      </c>
      <c r="U670" t="str">
        <f t="shared" si="20"/>
        <v>ANCStatic Field Level Home Plate</v>
      </c>
      <c r="V670" t="str">
        <f t="shared" si="21"/>
        <v>04-20 Miami Marlins @ Washington NationalsANCStatic Field Level Home Plate</v>
      </c>
      <c r="W670" t="str">
        <f>CONCATENATE(M670,O670)</f>
        <v>Regular SeasonANC</v>
      </c>
      <c r="X670" t="str">
        <f>CONCATENATE(M670,P670)</f>
        <v>Regular SeasonStatic Field Level Home Plate</v>
      </c>
      <c r="Y670" t="str">
        <f>CONCATENATE(M670,O670,P670)</f>
        <v>Regular SeasonANCStatic Field Level Home Plate</v>
      </c>
    </row>
    <row r="671" spans="1:25" x14ac:dyDescent="0.25">
      <c r="A671" s="3">
        <v>346295</v>
      </c>
      <c r="B671" t="s">
        <v>175</v>
      </c>
      <c r="C671" t="s">
        <v>72</v>
      </c>
      <c r="D671" t="s">
        <v>34</v>
      </c>
      <c r="E671" t="s">
        <v>1</v>
      </c>
      <c r="F671" s="5">
        <v>41019</v>
      </c>
      <c r="G671">
        <v>31</v>
      </c>
      <c r="H671">
        <v>57</v>
      </c>
      <c r="I671" s="1">
        <v>12745.2</v>
      </c>
      <c r="J671" s="1">
        <v>4239.34</v>
      </c>
      <c r="K671">
        <v>33.262247748171802</v>
      </c>
      <c r="L671" s="4">
        <f>VLOOKUP(N671,rates,VLOOKUP(CONCATENATE('[1]Exposure Report'!$B$11,'[1]Exposure Report'!$B$13),rate_lookup_table,4,FALSE),FALSE)</f>
        <v>223.60433333333333</v>
      </c>
      <c r="M671" t="s">
        <v>0</v>
      </c>
      <c r="N671" t="str">
        <f>IF(VLOOKUP(B671,title_rename,2,FALSE)=0,B671,VLOOKUP(B671,title_rename,2,FALSE))</f>
        <v>04-20 Miami Marlins @ Washington Nationals</v>
      </c>
      <c r="O671" s="3" t="str">
        <f>LEFT(IF(VLOOKUP(C671,brand_rename,2,FALSE)=0,C671,VLOOKUP(C671,brand_rename,2,FALSE)),LEN(IF(VLOOKUP(C671,brand_rename,2,FALSE)=0,C671,VLOOKUP(C671,brand_rename,2,FALSE)))-6)</f>
        <v>Bens Chili Bowl</v>
      </c>
      <c r="P671" t="str">
        <f>IF(VLOOKUP(D671,location_rename,2,FALSE)=0,D671,VLOOKUP(D671,location_rename,2,FALSE))</f>
        <v>General Merchandise</v>
      </c>
      <c r="Q671">
        <f>IF($L671=0,0,G671)</f>
        <v>31</v>
      </c>
      <c r="R671">
        <f>IF($L671=0,0,H671)</f>
        <v>57</v>
      </c>
      <c r="S671" s="1">
        <f>R671*L671</f>
        <v>12745.447</v>
      </c>
      <c r="T671" s="1">
        <f>S671*(K671/100)</f>
        <v>4239.4221577519302</v>
      </c>
      <c r="U671" t="str">
        <f t="shared" si="20"/>
        <v>Bens Chili BowlGeneral Merchandise</v>
      </c>
      <c r="V671" t="str">
        <f t="shared" si="21"/>
        <v>04-20 Miami Marlins @ Washington NationalsBens Chili BowlGeneral Merchandise</v>
      </c>
      <c r="W671" t="str">
        <f>CONCATENATE(M671,O671)</f>
        <v>Regular SeasonBens Chili Bowl</v>
      </c>
      <c r="X671" t="str">
        <f>CONCATENATE(M671,P671)</f>
        <v>Regular SeasonGeneral Merchandise</v>
      </c>
      <c r="Y671" t="str">
        <f>CONCATENATE(M671,O671,P671)</f>
        <v>Regular SeasonBens Chili BowlGeneral Merchandise</v>
      </c>
    </row>
    <row r="672" spans="1:25" x14ac:dyDescent="0.25">
      <c r="A672" s="3">
        <v>346295</v>
      </c>
      <c r="B672" t="s">
        <v>175</v>
      </c>
      <c r="C672" t="s">
        <v>70</v>
      </c>
      <c r="D672" t="s">
        <v>2</v>
      </c>
      <c r="E672" t="s">
        <v>1</v>
      </c>
      <c r="F672" s="5">
        <v>41019</v>
      </c>
      <c r="G672">
        <v>6</v>
      </c>
      <c r="H672">
        <v>41</v>
      </c>
      <c r="I672" s="1">
        <v>9167.6</v>
      </c>
      <c r="J672" s="1">
        <v>2243.4899999999998</v>
      </c>
      <c r="K672">
        <v>24.471944674724</v>
      </c>
      <c r="L672" s="4">
        <f>VLOOKUP(N672,rates,VLOOKUP(CONCATENATE('[1]Exposure Report'!$B$11,'[1]Exposure Report'!$B$13),rate_lookup_table,4,FALSE),FALSE)</f>
        <v>223.60433333333333</v>
      </c>
      <c r="M672" t="s">
        <v>0</v>
      </c>
      <c r="N672" t="str">
        <f>IF(VLOOKUP(B672,title_rename,2,FALSE)=0,B672,VLOOKUP(B672,title_rename,2,FALSE))</f>
        <v>04-20 Miami Marlins @ Washington Nationals</v>
      </c>
      <c r="O672" s="3" t="str">
        <f>LEFT(IF(VLOOKUP(C672,brand_rename,2,FALSE)=0,C672,VLOOKUP(C672,brand_rename,2,FALSE)),LEN(IF(VLOOKUP(C672,brand_rename,2,FALSE)=0,C672,VLOOKUP(C672,brand_rename,2,FALSE)))-6)</f>
        <v>Capital One</v>
      </c>
      <c r="P672" t="str">
        <f>IF(VLOOKUP(D672,location_rename,2,FALSE)=0,D672,VLOOKUP(D672,location_rename,2,FALSE))</f>
        <v>Rotational Field Level Home Plate</v>
      </c>
      <c r="Q672">
        <f>IF($L672=0,0,G672)</f>
        <v>6</v>
      </c>
      <c r="R672">
        <f>IF($L672=0,0,H672)</f>
        <v>41</v>
      </c>
      <c r="S672" s="1">
        <f>R672*L672</f>
        <v>9167.7776666666668</v>
      </c>
      <c r="T672" s="1">
        <f>S672*(K672/100)</f>
        <v>2243.5334784883694</v>
      </c>
      <c r="U672" t="str">
        <f t="shared" si="20"/>
        <v>Capital OneRotational Field Level Home Plate</v>
      </c>
      <c r="V672" t="str">
        <f t="shared" si="21"/>
        <v>04-20 Miami Marlins @ Washington NationalsCapital OneRotational Field Level Home Plate</v>
      </c>
      <c r="W672" t="str">
        <f>CONCATENATE(M672,O672)</f>
        <v>Regular SeasonCapital One</v>
      </c>
      <c r="X672" t="str">
        <f>CONCATENATE(M672,P672)</f>
        <v>Regular SeasonRotational Field Level Home Plate</v>
      </c>
      <c r="Y672" t="str">
        <f>CONCATENATE(M672,O672,P672)</f>
        <v>Regular SeasonCapital OneRotational Field Level Home Plate</v>
      </c>
    </row>
    <row r="673" spans="1:25" x14ac:dyDescent="0.25">
      <c r="A673" s="3">
        <v>346295</v>
      </c>
      <c r="B673" t="s">
        <v>175</v>
      </c>
      <c r="C673" t="s">
        <v>69</v>
      </c>
      <c r="D673" t="s">
        <v>17</v>
      </c>
      <c r="E673" t="s">
        <v>1</v>
      </c>
      <c r="F673" s="5">
        <v>41019</v>
      </c>
      <c r="G673">
        <v>4</v>
      </c>
      <c r="H673">
        <v>6</v>
      </c>
      <c r="I673" s="1">
        <v>1341.6</v>
      </c>
      <c r="J673" s="1">
        <v>344.43</v>
      </c>
      <c r="K673">
        <v>25.673076923076898</v>
      </c>
      <c r="L673" s="4">
        <f>VLOOKUP(N673,rates,VLOOKUP(CONCATENATE('[1]Exposure Report'!$B$11,'[1]Exposure Report'!$B$13),rate_lookup_table,4,FALSE),FALSE)</f>
        <v>223.60433333333333</v>
      </c>
      <c r="M673" t="s">
        <v>0</v>
      </c>
      <c r="N673" t="str">
        <f>IF(VLOOKUP(B673,title_rename,2,FALSE)=0,B673,VLOOKUP(B673,title_rename,2,FALSE))</f>
        <v>04-20 Miami Marlins @ Washington Nationals</v>
      </c>
      <c r="O673" s="3" t="str">
        <f>LEFT(IF(VLOOKUP(C673,brand_rename,2,FALSE)=0,C673,VLOOKUP(C673,brand_rename,2,FALSE)),LEN(IF(VLOOKUP(C673,brand_rename,2,FALSE)=0,C673,VLOOKUP(C673,brand_rename,2,FALSE)))-6)</f>
        <v>CareFirst BlueCross BlueShield</v>
      </c>
      <c r="P673" t="str">
        <f>IF(VLOOKUP(D673,location_rename,2,FALSE)=0,D673,VLOOKUP(D673,location_rename,2,FALSE))</f>
        <v>LED Upper Tiered</v>
      </c>
      <c r="Q673">
        <f>IF($L673=0,0,G673)</f>
        <v>4</v>
      </c>
      <c r="R673">
        <f>IF($L673=0,0,H673)</f>
        <v>6</v>
      </c>
      <c r="S673" s="1">
        <f>R673*L673</f>
        <v>1341.626</v>
      </c>
      <c r="T673" s="1">
        <f>S673*(K673/100)</f>
        <v>344.43667499999964</v>
      </c>
      <c r="U673" t="str">
        <f t="shared" si="20"/>
        <v>CareFirst BlueCross BlueShieldLED Upper Tiered</v>
      </c>
      <c r="V673" t="str">
        <f t="shared" si="21"/>
        <v>04-20 Miami Marlins @ Washington NationalsCareFirst BlueCross BlueShieldLED Upper Tiered</v>
      </c>
      <c r="W673" t="str">
        <f>CONCATENATE(M673,O673)</f>
        <v>Regular SeasonCareFirst BlueCross BlueShield</v>
      </c>
      <c r="X673" t="str">
        <f>CONCATENATE(M673,P673)</f>
        <v>Regular SeasonLED Upper Tiered</v>
      </c>
      <c r="Y673" t="str">
        <f>CONCATENATE(M673,O673,P673)</f>
        <v>Regular SeasonCareFirst BlueCross BlueShieldLED Upper Tiered</v>
      </c>
    </row>
    <row r="674" spans="1:25" x14ac:dyDescent="0.25">
      <c r="A674" s="3">
        <v>346295</v>
      </c>
      <c r="B674" t="s">
        <v>175</v>
      </c>
      <c r="C674" t="s">
        <v>68</v>
      </c>
      <c r="D674" t="s">
        <v>11</v>
      </c>
      <c r="E674" t="s">
        <v>1</v>
      </c>
      <c r="F674" s="5">
        <v>41019</v>
      </c>
      <c r="G674">
        <v>2</v>
      </c>
      <c r="H674">
        <v>4</v>
      </c>
      <c r="I674" s="1">
        <v>894.4</v>
      </c>
      <c r="J674" s="1">
        <v>215.55</v>
      </c>
      <c r="K674">
        <v>24.099955277280799</v>
      </c>
      <c r="L674" s="4">
        <f>VLOOKUP(N674,rates,VLOOKUP(CONCATENATE('[1]Exposure Report'!$B$11,'[1]Exposure Report'!$B$13),rate_lookup_table,4,FALSE),FALSE)</f>
        <v>223.60433333333333</v>
      </c>
      <c r="M674" t="s">
        <v>0</v>
      </c>
      <c r="N674" t="str">
        <f>IF(VLOOKUP(B674,title_rename,2,FALSE)=0,B674,VLOOKUP(B674,title_rename,2,FALSE))</f>
        <v>04-20 Miami Marlins @ Washington Nationals</v>
      </c>
      <c r="O674" s="3" t="str">
        <f>LEFT(IF(VLOOKUP(C674,brand_rename,2,FALSE)=0,C674,VLOOKUP(C674,brand_rename,2,FALSE)),LEN(IF(VLOOKUP(C674,brand_rename,2,FALSE)=0,C674,VLOOKUP(C674,brand_rename,2,FALSE)))-6)</f>
        <v>Charity - Washington Nationals Dream Foundation</v>
      </c>
      <c r="P674" t="str">
        <f>IF(VLOOKUP(D674,location_rename,2,FALSE)=0,D674,VLOOKUP(D674,location_rename,2,FALSE))</f>
        <v>Static Outfield Wall</v>
      </c>
      <c r="Q674">
        <f>IF($L674=0,0,G674)</f>
        <v>2</v>
      </c>
      <c r="R674">
        <f>IF($L674=0,0,H674)</f>
        <v>4</v>
      </c>
      <c r="S674" s="1">
        <f>R674*L674</f>
        <v>894.41733333333332</v>
      </c>
      <c r="T674" s="1">
        <f>S674*(K674/100)</f>
        <v>215.55417732558087</v>
      </c>
      <c r="U674" t="str">
        <f t="shared" si="20"/>
        <v>Charity - Washington Nationals Dream FoundationStatic Outfield Wall</v>
      </c>
      <c r="V674" t="str">
        <f t="shared" si="21"/>
        <v>04-20 Miami Marlins @ Washington NationalsCharity - Washington Nationals Dream FoundationStatic Outfield Wall</v>
      </c>
      <c r="W674" t="str">
        <f>CONCATENATE(M674,O674)</f>
        <v>Regular SeasonCharity - Washington Nationals Dream Foundation</v>
      </c>
      <c r="X674" t="str">
        <f>CONCATENATE(M674,P674)</f>
        <v>Regular SeasonStatic Outfield Wall</v>
      </c>
      <c r="Y674" t="str">
        <f>CONCATENATE(M674,O674,P674)</f>
        <v>Regular SeasonCharity - Washington Nationals Dream FoundationStatic Outfield Wall</v>
      </c>
    </row>
    <row r="675" spans="1:25" x14ac:dyDescent="0.25">
      <c r="A675" s="3">
        <v>346295</v>
      </c>
      <c r="B675" t="s">
        <v>175</v>
      </c>
      <c r="C675" t="s">
        <v>67</v>
      </c>
      <c r="D675" t="s">
        <v>2</v>
      </c>
      <c r="E675" t="s">
        <v>1</v>
      </c>
      <c r="F675" s="5">
        <v>41019</v>
      </c>
      <c r="G675">
        <v>9</v>
      </c>
      <c r="H675">
        <v>59</v>
      </c>
      <c r="I675" s="1">
        <v>13192.4</v>
      </c>
      <c r="J675" s="1">
        <v>3325.18</v>
      </c>
      <c r="K675">
        <v>25.2052697007367</v>
      </c>
      <c r="L675" s="4">
        <f>VLOOKUP(N675,rates,VLOOKUP(CONCATENATE('[1]Exposure Report'!$B$11,'[1]Exposure Report'!$B$13),rate_lookup_table,4,FALSE),FALSE)</f>
        <v>223.60433333333333</v>
      </c>
      <c r="M675" t="s">
        <v>0</v>
      </c>
      <c r="N675" t="str">
        <f>IF(VLOOKUP(B675,title_rename,2,FALSE)=0,B675,VLOOKUP(B675,title_rename,2,FALSE))</f>
        <v>04-20 Miami Marlins @ Washington Nationals</v>
      </c>
      <c r="O675" s="3" t="str">
        <f>LEFT(IF(VLOOKUP(C675,brand_rename,2,FALSE)=0,C675,VLOOKUP(C675,brand_rename,2,FALSE)),LEN(IF(VLOOKUP(C675,brand_rename,2,FALSE)=0,C675,VLOOKUP(C675,brand_rename,2,FALSE)))-6)</f>
        <v>Cholula Hot Sauce</v>
      </c>
      <c r="P675" t="str">
        <f>IF(VLOOKUP(D675,location_rename,2,FALSE)=0,D675,VLOOKUP(D675,location_rename,2,FALSE))</f>
        <v>Rotational Field Level Home Plate</v>
      </c>
      <c r="Q675">
        <f>IF($L675=0,0,G675)</f>
        <v>9</v>
      </c>
      <c r="R675">
        <f>IF($L675=0,0,H675)</f>
        <v>59</v>
      </c>
      <c r="S675" s="1">
        <f>R675*L675</f>
        <v>13192.655666666666</v>
      </c>
      <c r="T675" s="1">
        <f>S675*(K675/100)</f>
        <v>3325.2444414728561</v>
      </c>
      <c r="U675" t="str">
        <f t="shared" si="20"/>
        <v>Cholula Hot SauceRotational Field Level Home Plate</v>
      </c>
      <c r="V675" t="str">
        <f t="shared" si="21"/>
        <v>04-20 Miami Marlins @ Washington NationalsCholula Hot SauceRotational Field Level Home Plate</v>
      </c>
      <c r="W675" t="str">
        <f>CONCATENATE(M675,O675)</f>
        <v>Regular SeasonCholula Hot Sauce</v>
      </c>
      <c r="X675" t="str">
        <f>CONCATENATE(M675,P675)</f>
        <v>Regular SeasonRotational Field Level Home Plate</v>
      </c>
      <c r="Y675" t="str">
        <f>CONCATENATE(M675,O675,P675)</f>
        <v>Regular SeasonCholula Hot SauceRotational Field Level Home Plate</v>
      </c>
    </row>
    <row r="676" spans="1:25" x14ac:dyDescent="0.25">
      <c r="A676" s="3">
        <v>346295</v>
      </c>
      <c r="B676" t="s">
        <v>175</v>
      </c>
      <c r="C676" t="s">
        <v>65</v>
      </c>
      <c r="D676" t="s">
        <v>9</v>
      </c>
      <c r="E676" t="s">
        <v>1</v>
      </c>
      <c r="F676" s="5">
        <v>41019</v>
      </c>
      <c r="G676">
        <v>18</v>
      </c>
      <c r="H676">
        <v>95</v>
      </c>
      <c r="I676" s="1">
        <v>21242</v>
      </c>
      <c r="J676" s="1">
        <v>2475.79</v>
      </c>
      <c r="K676">
        <v>11.655164297147101</v>
      </c>
      <c r="L676" s="4">
        <f>VLOOKUP(N676,rates,VLOOKUP(CONCATENATE('[1]Exposure Report'!$B$11,'[1]Exposure Report'!$B$13),rate_lookup_table,4,FALSE),FALSE)</f>
        <v>223.60433333333333</v>
      </c>
      <c r="M676" t="s">
        <v>0</v>
      </c>
      <c r="N676" t="str">
        <f>IF(VLOOKUP(B676,title_rename,2,FALSE)=0,B676,VLOOKUP(B676,title_rename,2,FALSE))</f>
        <v>04-20 Miami Marlins @ Washington Nationals</v>
      </c>
      <c r="O676" s="3" t="str">
        <f>LEFT(IF(VLOOKUP(C676,brand_rename,2,FALSE)=0,C676,VLOOKUP(C676,brand_rename,2,FALSE)),LEN(IF(VLOOKUP(C676,brand_rename,2,FALSE)=0,C676,VLOOKUP(C676,brand_rename,2,FALSE)))-6)</f>
        <v>Coca-Cola</v>
      </c>
      <c r="P676" t="str">
        <f>IF(VLOOKUP(D676,location_rename,2,FALSE)=0,D676,VLOOKUP(D676,location_rename,2,FALSE))</f>
        <v>Static Upper Billboard</v>
      </c>
      <c r="Q676">
        <f>IF($L676=0,0,G676)</f>
        <v>18</v>
      </c>
      <c r="R676">
        <f>IF($L676=0,0,H676)</f>
        <v>95</v>
      </c>
      <c r="S676" s="1">
        <f>R676*L676</f>
        <v>21242.411666666667</v>
      </c>
      <c r="T676" s="1">
        <f>S676*(K676/100)</f>
        <v>2475.8379804263436</v>
      </c>
      <c r="U676" t="str">
        <f t="shared" si="20"/>
        <v>Coca-ColaStatic Upper Billboard</v>
      </c>
      <c r="V676" t="str">
        <f t="shared" si="21"/>
        <v>04-20 Miami Marlins @ Washington NationalsCoca-ColaStatic Upper Billboard</v>
      </c>
      <c r="W676" t="str">
        <f>CONCATENATE(M676,O676)</f>
        <v>Regular SeasonCoca-Cola</v>
      </c>
      <c r="X676" t="str">
        <f>CONCATENATE(M676,P676)</f>
        <v>Regular SeasonStatic Upper Billboard</v>
      </c>
      <c r="Y676" t="str">
        <f>CONCATENATE(M676,O676,P676)</f>
        <v>Regular SeasonCoca-ColaStatic Upper Billboard</v>
      </c>
    </row>
    <row r="677" spans="1:25" x14ac:dyDescent="0.25">
      <c r="A677" s="3">
        <v>346295</v>
      </c>
      <c r="B677" t="s">
        <v>175</v>
      </c>
      <c r="C677" t="s">
        <v>63</v>
      </c>
      <c r="D677" t="s">
        <v>19</v>
      </c>
      <c r="E677" t="s">
        <v>1</v>
      </c>
      <c r="F677" s="5">
        <v>41019</v>
      </c>
      <c r="G677">
        <v>1</v>
      </c>
      <c r="H677">
        <v>4</v>
      </c>
      <c r="I677" s="1">
        <v>894.4</v>
      </c>
      <c r="J677" s="1">
        <v>286.48</v>
      </c>
      <c r="K677">
        <v>32.0304114490161</v>
      </c>
      <c r="L677" s="4">
        <f>VLOOKUP(N677,rates,VLOOKUP(CONCATENATE('[1]Exposure Report'!$B$11,'[1]Exposure Report'!$B$13),rate_lookup_table,4,FALSE),FALSE)</f>
        <v>223.60433333333333</v>
      </c>
      <c r="M677" t="s">
        <v>0</v>
      </c>
      <c r="N677" t="str">
        <f>IF(VLOOKUP(B677,title_rename,2,FALSE)=0,B677,VLOOKUP(B677,title_rename,2,FALSE))</f>
        <v>04-20 Miami Marlins @ Washington Nationals</v>
      </c>
      <c r="O677" s="3" t="str">
        <f>LEFT(IF(VLOOKUP(C677,brand_rename,2,FALSE)=0,C677,VLOOKUP(C677,brand_rename,2,FALSE)),LEN(IF(VLOOKUP(C677,brand_rename,2,FALSE)=0,C677,VLOOKUP(C677,brand_rename,2,FALSE)))-6)</f>
        <v>CSX</v>
      </c>
      <c r="P677" t="str">
        <f>IF(VLOOKUP(D677,location_rename,2,FALSE)=0,D677,VLOOKUP(D677,location_rename,2,FALSE))</f>
        <v>LED Outfield Wall</v>
      </c>
      <c r="Q677">
        <f>IF($L677=0,0,G677)</f>
        <v>1</v>
      </c>
      <c r="R677">
        <f>IF($L677=0,0,H677)</f>
        <v>4</v>
      </c>
      <c r="S677" s="1">
        <f>R677*L677</f>
        <v>894.41733333333332</v>
      </c>
      <c r="T677" s="1">
        <f>S677*(K677/100)</f>
        <v>286.4855519379845</v>
      </c>
      <c r="U677" t="str">
        <f t="shared" si="20"/>
        <v>CSXLED Outfield Wall</v>
      </c>
      <c r="V677" t="str">
        <f t="shared" si="21"/>
        <v>04-20 Miami Marlins @ Washington NationalsCSXLED Outfield Wall</v>
      </c>
      <c r="W677" t="str">
        <f>CONCATENATE(M677,O677)</f>
        <v>Regular SeasonCSX</v>
      </c>
      <c r="X677" t="str">
        <f>CONCATENATE(M677,P677)</f>
        <v>Regular SeasonLED Outfield Wall</v>
      </c>
      <c r="Y677" t="str">
        <f>CONCATENATE(M677,O677,P677)</f>
        <v>Regular SeasonCSXLED Outfield Wall</v>
      </c>
    </row>
    <row r="678" spans="1:25" x14ac:dyDescent="0.25">
      <c r="A678" s="3">
        <v>346295</v>
      </c>
      <c r="B678" t="s">
        <v>175</v>
      </c>
      <c r="C678" t="s">
        <v>63</v>
      </c>
      <c r="D678" t="s">
        <v>17</v>
      </c>
      <c r="E678" t="s">
        <v>1</v>
      </c>
      <c r="F678" s="5">
        <v>41019</v>
      </c>
      <c r="G678">
        <v>1</v>
      </c>
      <c r="H678">
        <v>1</v>
      </c>
      <c r="I678" s="1">
        <v>223.6</v>
      </c>
      <c r="J678" s="1">
        <v>55.83</v>
      </c>
      <c r="K678">
        <v>24.968694096600998</v>
      </c>
      <c r="L678" s="4">
        <f>VLOOKUP(N678,rates,VLOOKUP(CONCATENATE('[1]Exposure Report'!$B$11,'[1]Exposure Report'!$B$13),rate_lookup_table,4,FALSE),FALSE)</f>
        <v>223.60433333333333</v>
      </c>
      <c r="M678" t="s">
        <v>0</v>
      </c>
      <c r="N678" t="str">
        <f>IF(VLOOKUP(B678,title_rename,2,FALSE)=0,B678,VLOOKUP(B678,title_rename,2,FALSE))</f>
        <v>04-20 Miami Marlins @ Washington Nationals</v>
      </c>
      <c r="O678" s="3" t="str">
        <f>LEFT(IF(VLOOKUP(C678,brand_rename,2,FALSE)=0,C678,VLOOKUP(C678,brand_rename,2,FALSE)),LEN(IF(VLOOKUP(C678,brand_rename,2,FALSE)=0,C678,VLOOKUP(C678,brand_rename,2,FALSE)))-6)</f>
        <v>CSX</v>
      </c>
      <c r="P678" t="str">
        <f>IF(VLOOKUP(D678,location_rename,2,FALSE)=0,D678,VLOOKUP(D678,location_rename,2,FALSE))</f>
        <v>LED Upper Tiered</v>
      </c>
      <c r="Q678">
        <f>IF($L678=0,0,G678)</f>
        <v>1</v>
      </c>
      <c r="R678">
        <f>IF($L678=0,0,H678)</f>
        <v>1</v>
      </c>
      <c r="S678" s="1">
        <f>R678*L678</f>
        <v>223.60433333333333</v>
      </c>
      <c r="T678" s="1">
        <f>S678*(K678/100)</f>
        <v>55.831081976744017</v>
      </c>
      <c r="U678" t="str">
        <f t="shared" si="20"/>
        <v>CSXLED Upper Tiered</v>
      </c>
      <c r="V678" t="str">
        <f t="shared" si="21"/>
        <v>04-20 Miami Marlins @ Washington NationalsCSXLED Upper Tiered</v>
      </c>
      <c r="W678" t="str">
        <f>CONCATENATE(M678,O678)</f>
        <v>Regular SeasonCSX</v>
      </c>
      <c r="X678" t="str">
        <f>CONCATENATE(M678,P678)</f>
        <v>Regular SeasonLED Upper Tiered</v>
      </c>
      <c r="Y678" t="str">
        <f>CONCATENATE(M678,O678,P678)</f>
        <v>Regular SeasonCSXLED Upper Tiered</v>
      </c>
    </row>
    <row r="679" spans="1:25" x14ac:dyDescent="0.25">
      <c r="A679" s="3">
        <v>346295</v>
      </c>
      <c r="B679" t="s">
        <v>175</v>
      </c>
      <c r="C679" t="s">
        <v>61</v>
      </c>
      <c r="D679" t="s">
        <v>2</v>
      </c>
      <c r="E679" t="s">
        <v>1</v>
      </c>
      <c r="F679" s="5">
        <v>41019</v>
      </c>
      <c r="G679">
        <v>26</v>
      </c>
      <c r="H679">
        <v>138</v>
      </c>
      <c r="I679" s="1">
        <v>30856.799999999999</v>
      </c>
      <c r="J679" s="1">
        <v>7868.39</v>
      </c>
      <c r="K679">
        <v>25.499695366985499</v>
      </c>
      <c r="L679" s="4">
        <f>VLOOKUP(N679,rates,VLOOKUP(CONCATENATE('[1]Exposure Report'!$B$11,'[1]Exposure Report'!$B$13),rate_lookup_table,4,FALSE),FALSE)</f>
        <v>223.60433333333333</v>
      </c>
      <c r="M679" t="s">
        <v>0</v>
      </c>
      <c r="N679" t="str">
        <f>IF(VLOOKUP(B679,title_rename,2,FALSE)=0,B679,VLOOKUP(B679,title_rename,2,FALSE))</f>
        <v>04-20 Miami Marlins @ Washington Nationals</v>
      </c>
      <c r="O679" s="3" t="str">
        <f>LEFT(IF(VLOOKUP(C679,brand_rename,2,FALSE)=0,C679,VLOOKUP(C679,brand_rename,2,FALSE)),LEN(IF(VLOOKUP(C679,brand_rename,2,FALSE)=0,C679,VLOOKUP(C679,brand_rename,2,FALSE)))-6)</f>
        <v>Exxonmobil</v>
      </c>
      <c r="P679" t="str">
        <f>IF(VLOOKUP(D679,location_rename,2,FALSE)=0,D679,VLOOKUP(D679,location_rename,2,FALSE))</f>
        <v>Rotational Field Level Home Plate</v>
      </c>
      <c r="Q679">
        <f>IF($L679=0,0,G679)</f>
        <v>26</v>
      </c>
      <c r="R679">
        <f>IF($L679=0,0,H679)</f>
        <v>138</v>
      </c>
      <c r="S679" s="1">
        <f>R679*L679</f>
        <v>30857.398000000001</v>
      </c>
      <c r="T679" s="1">
        <f>S679*(K679/100)</f>
        <v>7868.5424881782756</v>
      </c>
      <c r="U679" t="str">
        <f t="shared" si="20"/>
        <v>ExxonmobilRotational Field Level Home Plate</v>
      </c>
      <c r="V679" t="str">
        <f t="shared" si="21"/>
        <v>04-20 Miami Marlins @ Washington NationalsExxonmobilRotational Field Level Home Plate</v>
      </c>
      <c r="W679" t="str">
        <f>CONCATENATE(M679,O679)</f>
        <v>Regular SeasonExxonmobil</v>
      </c>
      <c r="X679" t="str">
        <f>CONCATENATE(M679,P679)</f>
        <v>Regular SeasonRotational Field Level Home Plate</v>
      </c>
      <c r="Y679" t="str">
        <f>CONCATENATE(M679,O679,P679)</f>
        <v>Regular SeasonExxonmobilRotational Field Level Home Plate</v>
      </c>
    </row>
    <row r="680" spans="1:25" x14ac:dyDescent="0.25">
      <c r="A680" s="3">
        <v>346295</v>
      </c>
      <c r="B680" t="s">
        <v>175</v>
      </c>
      <c r="C680" t="s">
        <v>61</v>
      </c>
      <c r="D680" t="s">
        <v>11</v>
      </c>
      <c r="E680" t="s">
        <v>1</v>
      </c>
      <c r="F680" s="5">
        <v>41019</v>
      </c>
      <c r="G680">
        <v>6</v>
      </c>
      <c r="H680">
        <v>16</v>
      </c>
      <c r="I680" s="1">
        <v>3577.6</v>
      </c>
      <c r="J680" s="1">
        <v>669.39</v>
      </c>
      <c r="K680">
        <v>18.710588103756699</v>
      </c>
      <c r="L680" s="4">
        <f>VLOOKUP(N680,rates,VLOOKUP(CONCATENATE('[1]Exposure Report'!$B$11,'[1]Exposure Report'!$B$13),rate_lookup_table,4,FALSE),FALSE)</f>
        <v>223.60433333333333</v>
      </c>
      <c r="M680" t="s">
        <v>0</v>
      </c>
      <c r="N680" t="str">
        <f>IF(VLOOKUP(B680,title_rename,2,FALSE)=0,B680,VLOOKUP(B680,title_rename,2,FALSE))</f>
        <v>04-20 Miami Marlins @ Washington Nationals</v>
      </c>
      <c r="O680" s="3" t="str">
        <f>LEFT(IF(VLOOKUP(C680,brand_rename,2,FALSE)=0,C680,VLOOKUP(C680,brand_rename,2,FALSE)),LEN(IF(VLOOKUP(C680,brand_rename,2,FALSE)=0,C680,VLOOKUP(C680,brand_rename,2,FALSE)))-6)</f>
        <v>Exxonmobil</v>
      </c>
      <c r="P680" t="str">
        <f>IF(VLOOKUP(D680,location_rename,2,FALSE)=0,D680,VLOOKUP(D680,location_rename,2,FALSE))</f>
        <v>Static Outfield Wall</v>
      </c>
      <c r="Q680">
        <f>IF($L680=0,0,G680)</f>
        <v>6</v>
      </c>
      <c r="R680">
        <f>IF($L680=0,0,H680)</f>
        <v>16</v>
      </c>
      <c r="S680" s="1">
        <f>R680*L680</f>
        <v>3577.6693333333333</v>
      </c>
      <c r="T680" s="1">
        <f>S680*(K680/100)</f>
        <v>669.40297267441827</v>
      </c>
      <c r="U680" t="str">
        <f t="shared" si="20"/>
        <v>ExxonmobilStatic Outfield Wall</v>
      </c>
      <c r="V680" t="str">
        <f t="shared" si="21"/>
        <v>04-20 Miami Marlins @ Washington NationalsExxonmobilStatic Outfield Wall</v>
      </c>
      <c r="W680" t="str">
        <f>CONCATENATE(M680,O680)</f>
        <v>Regular SeasonExxonmobil</v>
      </c>
      <c r="X680" t="str">
        <f>CONCATENATE(M680,P680)</f>
        <v>Regular SeasonStatic Outfield Wall</v>
      </c>
      <c r="Y680" t="str">
        <f>CONCATENATE(M680,O680,P680)</f>
        <v>Regular SeasonExxonmobilStatic Outfield Wall</v>
      </c>
    </row>
    <row r="681" spans="1:25" x14ac:dyDescent="0.25">
      <c r="A681" s="3">
        <v>346295</v>
      </c>
      <c r="B681" t="s">
        <v>175</v>
      </c>
      <c r="C681" t="s">
        <v>60</v>
      </c>
      <c r="D681" t="s">
        <v>34</v>
      </c>
      <c r="E681" t="s">
        <v>1</v>
      </c>
      <c r="F681" s="5">
        <v>41019</v>
      </c>
      <c r="G681">
        <v>2</v>
      </c>
      <c r="H681">
        <v>4</v>
      </c>
      <c r="I681" s="1">
        <v>894.4</v>
      </c>
      <c r="J681" s="1">
        <v>239.81</v>
      </c>
      <c r="K681">
        <v>26.8123881932021</v>
      </c>
      <c r="L681" s="4">
        <f>VLOOKUP(N681,rates,VLOOKUP(CONCATENATE('[1]Exposure Report'!$B$11,'[1]Exposure Report'!$B$13),rate_lookup_table,4,FALSE),FALSE)</f>
        <v>223.60433333333333</v>
      </c>
      <c r="M681" t="s">
        <v>0</v>
      </c>
      <c r="N681" t="str">
        <f>IF(VLOOKUP(B681,title_rename,2,FALSE)=0,B681,VLOOKUP(B681,title_rename,2,FALSE))</f>
        <v>04-20 Miami Marlins @ Washington Nationals</v>
      </c>
      <c r="O681" s="3" t="str">
        <f>LEFT(IF(VLOOKUP(C681,brand_rename,2,FALSE)=0,C681,VLOOKUP(C681,brand_rename,2,FALSE)),LEN(IF(VLOOKUP(C681,brand_rename,2,FALSE)=0,C681,VLOOKUP(C681,brand_rename,2,FALSE)))-6)</f>
        <v>Frito-Lay</v>
      </c>
      <c r="P681" t="str">
        <f>IF(VLOOKUP(D681,location_rename,2,FALSE)=0,D681,VLOOKUP(D681,location_rename,2,FALSE))</f>
        <v>General Merchandise</v>
      </c>
      <c r="Q681">
        <f>IF($L681=0,0,G681)</f>
        <v>2</v>
      </c>
      <c r="R681">
        <f>IF($L681=0,0,H681)</f>
        <v>4</v>
      </c>
      <c r="S681" s="1">
        <f>R681*L681</f>
        <v>894.41733333333332</v>
      </c>
      <c r="T681" s="1">
        <f>S681*(K681/100)</f>
        <v>239.81464748061975</v>
      </c>
      <c r="U681" t="str">
        <f t="shared" si="20"/>
        <v>Frito-LayGeneral Merchandise</v>
      </c>
      <c r="V681" t="str">
        <f t="shared" si="21"/>
        <v>04-20 Miami Marlins @ Washington NationalsFrito-LayGeneral Merchandise</v>
      </c>
      <c r="W681" t="str">
        <f>CONCATENATE(M681,O681)</f>
        <v>Regular SeasonFrito-Lay</v>
      </c>
      <c r="X681" t="str">
        <f>CONCATENATE(M681,P681)</f>
        <v>Regular SeasonGeneral Merchandise</v>
      </c>
      <c r="Y681" t="str">
        <f>CONCATENATE(M681,O681,P681)</f>
        <v>Regular SeasonFrito-LayGeneral Merchandise</v>
      </c>
    </row>
    <row r="682" spans="1:25" x14ac:dyDescent="0.25">
      <c r="A682" s="3">
        <v>346295</v>
      </c>
      <c r="B682" t="s">
        <v>175</v>
      </c>
      <c r="C682" t="s">
        <v>55</v>
      </c>
      <c r="D682" t="s">
        <v>102</v>
      </c>
      <c r="E682" t="s">
        <v>1</v>
      </c>
      <c r="F682" s="5">
        <v>41019</v>
      </c>
      <c r="G682">
        <v>2</v>
      </c>
      <c r="H682">
        <v>4</v>
      </c>
      <c r="I682" s="1">
        <v>894.4</v>
      </c>
      <c r="J682" s="1">
        <v>225.63</v>
      </c>
      <c r="K682">
        <v>25.2269677996422</v>
      </c>
      <c r="L682" s="4">
        <f>VLOOKUP(N682,rates,VLOOKUP(CONCATENATE('[1]Exposure Report'!$B$11,'[1]Exposure Report'!$B$13),rate_lookup_table,4,FALSE),FALSE)</f>
        <v>223.60433333333333</v>
      </c>
      <c r="M682" t="s">
        <v>0</v>
      </c>
      <c r="N682" t="str">
        <f>IF(VLOOKUP(B682,title_rename,2,FALSE)=0,B682,VLOOKUP(B682,title_rename,2,FALSE))</f>
        <v>04-20 Miami Marlins @ Washington Nationals</v>
      </c>
      <c r="O682" s="3" t="str">
        <f>LEFT(IF(VLOOKUP(C682,brand_rename,2,FALSE)=0,C682,VLOOKUP(C682,brand_rename,2,FALSE)),LEN(IF(VLOOKUP(C682,brand_rename,2,FALSE)=0,C682,VLOOKUP(C682,brand_rename,2,FALSE)))-6)</f>
        <v>Gatorade</v>
      </c>
      <c r="P682" t="str">
        <f>IF(VLOOKUP(D682,location_rename,2,FALSE)=0,D682,VLOOKUP(D682,location_rename,2,FALSE))</f>
        <v>Ice Chest Full Branded</v>
      </c>
      <c r="Q682">
        <f>IF($L682=0,0,G682)</f>
        <v>2</v>
      </c>
      <c r="R682">
        <f>IF($L682=0,0,H682)</f>
        <v>4</v>
      </c>
      <c r="S682" s="1">
        <f>R682*L682</f>
        <v>894.41733333333332</v>
      </c>
      <c r="T682" s="1">
        <f>S682*(K682/100)</f>
        <v>225.63437267441842</v>
      </c>
      <c r="U682" t="str">
        <f t="shared" si="20"/>
        <v>GatoradeIce Chest Full Branded</v>
      </c>
      <c r="V682" t="str">
        <f t="shared" si="21"/>
        <v>04-20 Miami Marlins @ Washington NationalsGatoradeIce Chest Full Branded</v>
      </c>
      <c r="W682" t="str">
        <f>CONCATENATE(M682,O682)</f>
        <v>Regular SeasonGatorade</v>
      </c>
      <c r="X682" t="str">
        <f>CONCATENATE(M682,P682)</f>
        <v>Regular SeasonIce Chest Full Branded</v>
      </c>
      <c r="Y682" t="str">
        <f>CONCATENATE(M682,O682,P682)</f>
        <v>Regular SeasonGatoradeIce Chest Full Branded</v>
      </c>
    </row>
    <row r="683" spans="1:25" x14ac:dyDescent="0.25">
      <c r="A683" s="3">
        <v>346295</v>
      </c>
      <c r="B683" t="s">
        <v>175</v>
      </c>
      <c r="C683" t="s">
        <v>55</v>
      </c>
      <c r="D683" t="s">
        <v>57</v>
      </c>
      <c r="E683" t="s">
        <v>1</v>
      </c>
      <c r="F683" s="5">
        <v>41019</v>
      </c>
      <c r="G683">
        <v>1</v>
      </c>
      <c r="H683">
        <v>1</v>
      </c>
      <c r="I683" s="1">
        <v>223.6</v>
      </c>
      <c r="J683" s="1">
        <v>50.53</v>
      </c>
      <c r="K683">
        <v>22.598389982110898</v>
      </c>
      <c r="L683" s="4">
        <f>VLOOKUP(N683,rates,VLOOKUP(CONCATENATE('[1]Exposure Report'!$B$11,'[1]Exposure Report'!$B$13),rate_lookup_table,4,FALSE),FALSE)</f>
        <v>223.60433333333333</v>
      </c>
      <c r="M683" t="s">
        <v>0</v>
      </c>
      <c r="N683" t="str">
        <f>IF(VLOOKUP(B683,title_rename,2,FALSE)=0,B683,VLOOKUP(B683,title_rename,2,FALSE))</f>
        <v>04-20 Miami Marlins @ Washington Nationals</v>
      </c>
      <c r="O683" s="3" t="str">
        <f>LEFT(IF(VLOOKUP(C683,brand_rename,2,FALSE)=0,C683,VLOOKUP(C683,brand_rename,2,FALSE)),LEN(IF(VLOOKUP(C683,brand_rename,2,FALSE)=0,C683,VLOOKUP(C683,brand_rename,2,FALSE)))-6)</f>
        <v>Gatorade</v>
      </c>
      <c r="P683" t="str">
        <f>IF(VLOOKUP(D683,location_rename,2,FALSE)=0,D683,VLOOKUP(D683,location_rename,2,FALSE))</f>
        <v>Ice Chest Partial Branded</v>
      </c>
      <c r="Q683">
        <f>IF($L683=0,0,G683)</f>
        <v>1</v>
      </c>
      <c r="R683">
        <f>IF($L683=0,0,H683)</f>
        <v>1</v>
      </c>
      <c r="S683" s="1">
        <f>R683*L683</f>
        <v>223.60433333333333</v>
      </c>
      <c r="T683" s="1">
        <f>S683*(K683/100)</f>
        <v>50.530979263565854</v>
      </c>
      <c r="U683" t="str">
        <f t="shared" si="20"/>
        <v>GatoradeIce Chest Partial Branded</v>
      </c>
      <c r="V683" t="str">
        <f t="shared" si="21"/>
        <v>04-20 Miami Marlins @ Washington NationalsGatoradeIce Chest Partial Branded</v>
      </c>
      <c r="W683" t="str">
        <f>CONCATENATE(M683,O683)</f>
        <v>Regular SeasonGatorade</v>
      </c>
      <c r="X683" t="str">
        <f>CONCATENATE(M683,P683)</f>
        <v>Regular SeasonIce Chest Partial Branded</v>
      </c>
      <c r="Y683" t="str">
        <f>CONCATENATE(M683,O683,P683)</f>
        <v>Regular SeasonGatoradeIce Chest Partial Branded</v>
      </c>
    </row>
    <row r="684" spans="1:25" x14ac:dyDescent="0.25">
      <c r="A684" s="3">
        <v>346295</v>
      </c>
      <c r="B684" t="s">
        <v>175</v>
      </c>
      <c r="C684" t="s">
        <v>53</v>
      </c>
      <c r="D684" t="s">
        <v>2</v>
      </c>
      <c r="E684" t="s">
        <v>1</v>
      </c>
      <c r="F684" s="5">
        <v>41019</v>
      </c>
      <c r="G684">
        <v>11</v>
      </c>
      <c r="H684">
        <v>44</v>
      </c>
      <c r="I684" s="1">
        <v>9838.4</v>
      </c>
      <c r="J684" s="1">
        <v>2792.85</v>
      </c>
      <c r="K684">
        <v>28.387237762237699</v>
      </c>
      <c r="L684" s="4">
        <f>VLOOKUP(N684,rates,VLOOKUP(CONCATENATE('[1]Exposure Report'!$B$11,'[1]Exposure Report'!$B$13),rate_lookup_table,4,FALSE),FALSE)</f>
        <v>223.60433333333333</v>
      </c>
      <c r="M684" t="s">
        <v>0</v>
      </c>
      <c r="N684" t="str">
        <f>IF(VLOOKUP(B684,title_rename,2,FALSE)=0,B684,VLOOKUP(B684,title_rename,2,FALSE))</f>
        <v>04-20 Miami Marlins @ Washington Nationals</v>
      </c>
      <c r="O684" s="3" t="str">
        <f>LEFT(IF(VLOOKUP(C684,brand_rename,2,FALSE)=0,C684,VLOOKUP(C684,brand_rename,2,FALSE)),LEN(IF(VLOOKUP(C684,brand_rename,2,FALSE)=0,C684,VLOOKUP(C684,brand_rename,2,FALSE)))-6)</f>
        <v>GEICO</v>
      </c>
      <c r="P684" t="str">
        <f>IF(VLOOKUP(D684,location_rename,2,FALSE)=0,D684,VLOOKUP(D684,location_rename,2,FALSE))</f>
        <v>Rotational Field Level Home Plate</v>
      </c>
      <c r="Q684">
        <f>IF($L684=0,0,G684)</f>
        <v>11</v>
      </c>
      <c r="R684">
        <f>IF($L684=0,0,H684)</f>
        <v>44</v>
      </c>
      <c r="S684" s="1">
        <f>R684*L684</f>
        <v>9838.5906666666669</v>
      </c>
      <c r="T684" s="1">
        <f>S684*(K684/100)</f>
        <v>2792.9041249999937</v>
      </c>
      <c r="U684" t="str">
        <f t="shared" si="20"/>
        <v>GEICORotational Field Level Home Plate</v>
      </c>
      <c r="V684" t="str">
        <f t="shared" si="21"/>
        <v>04-20 Miami Marlins @ Washington NationalsGEICORotational Field Level Home Plate</v>
      </c>
      <c r="W684" t="str">
        <f>CONCATENATE(M684,O684)</f>
        <v>Regular SeasonGEICO</v>
      </c>
      <c r="X684" t="str">
        <f>CONCATENATE(M684,P684)</f>
        <v>Regular SeasonRotational Field Level Home Plate</v>
      </c>
      <c r="Y684" t="str">
        <f>CONCATENATE(M684,O684,P684)</f>
        <v>Regular SeasonGEICORotational Field Level Home Plate</v>
      </c>
    </row>
    <row r="685" spans="1:25" x14ac:dyDescent="0.25">
      <c r="A685" s="3">
        <v>346295</v>
      </c>
      <c r="B685" t="s">
        <v>175</v>
      </c>
      <c r="C685" t="s">
        <v>53</v>
      </c>
      <c r="D685" t="s">
        <v>11</v>
      </c>
      <c r="E685" t="s">
        <v>1</v>
      </c>
      <c r="F685" s="5">
        <v>41019</v>
      </c>
      <c r="G685">
        <v>37</v>
      </c>
      <c r="H685">
        <v>108</v>
      </c>
      <c r="I685" s="1">
        <v>24148.799999999999</v>
      </c>
      <c r="J685" s="1">
        <v>3660.04</v>
      </c>
      <c r="K685">
        <v>15.1561982375935</v>
      </c>
      <c r="L685" s="4">
        <f>VLOOKUP(N685,rates,VLOOKUP(CONCATENATE('[1]Exposure Report'!$B$11,'[1]Exposure Report'!$B$13),rate_lookup_table,4,FALSE),FALSE)</f>
        <v>223.60433333333333</v>
      </c>
      <c r="M685" t="s">
        <v>0</v>
      </c>
      <c r="N685" t="str">
        <f>IF(VLOOKUP(B685,title_rename,2,FALSE)=0,B685,VLOOKUP(B685,title_rename,2,FALSE))</f>
        <v>04-20 Miami Marlins @ Washington Nationals</v>
      </c>
      <c r="O685" s="3" t="str">
        <f>LEFT(IF(VLOOKUP(C685,brand_rename,2,FALSE)=0,C685,VLOOKUP(C685,brand_rename,2,FALSE)),LEN(IF(VLOOKUP(C685,brand_rename,2,FALSE)=0,C685,VLOOKUP(C685,brand_rename,2,FALSE)))-6)</f>
        <v>GEICO</v>
      </c>
      <c r="P685" t="str">
        <f>IF(VLOOKUP(D685,location_rename,2,FALSE)=0,D685,VLOOKUP(D685,location_rename,2,FALSE))</f>
        <v>Static Outfield Wall</v>
      </c>
      <c r="Q685">
        <f>IF($L685=0,0,G685)</f>
        <v>37</v>
      </c>
      <c r="R685">
        <f>IF($L685=0,0,H685)</f>
        <v>108</v>
      </c>
      <c r="S685" s="1">
        <f>R685*L685</f>
        <v>24149.268</v>
      </c>
      <c r="T685" s="1">
        <f>S685*(K685/100)</f>
        <v>3660.1109310077309</v>
      </c>
      <c r="U685" t="str">
        <f t="shared" si="20"/>
        <v>GEICOStatic Outfield Wall</v>
      </c>
      <c r="V685" t="str">
        <f t="shared" si="21"/>
        <v>04-20 Miami Marlins @ Washington NationalsGEICOStatic Outfield Wall</v>
      </c>
      <c r="W685" t="str">
        <f>CONCATENATE(M685,O685)</f>
        <v>Regular SeasonGEICO</v>
      </c>
      <c r="X685" t="str">
        <f>CONCATENATE(M685,P685)</f>
        <v>Regular SeasonStatic Outfield Wall</v>
      </c>
      <c r="Y685" t="str">
        <f>CONCATENATE(M685,O685,P685)</f>
        <v>Regular SeasonGEICOStatic Outfield Wall</v>
      </c>
    </row>
    <row r="686" spans="1:25" x14ac:dyDescent="0.25">
      <c r="A686" s="3">
        <v>346295</v>
      </c>
      <c r="B686" t="s">
        <v>175</v>
      </c>
      <c r="C686" t="s">
        <v>53</v>
      </c>
      <c r="D686" t="s">
        <v>9</v>
      </c>
      <c r="E686" t="s">
        <v>1</v>
      </c>
      <c r="F686" s="5">
        <v>41019</v>
      </c>
      <c r="G686">
        <v>1</v>
      </c>
      <c r="H686">
        <v>1</v>
      </c>
      <c r="I686" s="1">
        <v>223.6</v>
      </c>
      <c r="J686" s="1">
        <v>34.39</v>
      </c>
      <c r="K686">
        <v>15.3801431127012</v>
      </c>
      <c r="L686" s="4">
        <f>VLOOKUP(N686,rates,VLOOKUP(CONCATENATE('[1]Exposure Report'!$B$11,'[1]Exposure Report'!$B$13),rate_lookup_table,4,FALSE),FALSE)</f>
        <v>223.60433333333333</v>
      </c>
      <c r="M686" t="s">
        <v>0</v>
      </c>
      <c r="N686" t="str">
        <f>IF(VLOOKUP(B686,title_rename,2,FALSE)=0,B686,VLOOKUP(B686,title_rename,2,FALSE))</f>
        <v>04-20 Miami Marlins @ Washington Nationals</v>
      </c>
      <c r="O686" s="3" t="str">
        <f>LEFT(IF(VLOOKUP(C686,brand_rename,2,FALSE)=0,C686,VLOOKUP(C686,brand_rename,2,FALSE)),LEN(IF(VLOOKUP(C686,brand_rename,2,FALSE)=0,C686,VLOOKUP(C686,brand_rename,2,FALSE)))-6)</f>
        <v>GEICO</v>
      </c>
      <c r="P686" t="str">
        <f>IF(VLOOKUP(D686,location_rename,2,FALSE)=0,D686,VLOOKUP(D686,location_rename,2,FALSE))</f>
        <v>Static Upper Billboard</v>
      </c>
      <c r="Q686">
        <f>IF($L686=0,0,G686)</f>
        <v>1</v>
      </c>
      <c r="R686">
        <f>IF($L686=0,0,H686)</f>
        <v>1</v>
      </c>
      <c r="S686" s="1">
        <f>R686*L686</f>
        <v>223.60433333333333</v>
      </c>
      <c r="T686" s="1">
        <f>S686*(K686/100)</f>
        <v>34.390666472868098</v>
      </c>
      <c r="U686" t="str">
        <f t="shared" si="20"/>
        <v>GEICOStatic Upper Billboard</v>
      </c>
      <c r="V686" t="str">
        <f t="shared" si="21"/>
        <v>04-20 Miami Marlins @ Washington NationalsGEICOStatic Upper Billboard</v>
      </c>
      <c r="W686" t="str">
        <f>CONCATENATE(M686,O686)</f>
        <v>Regular SeasonGEICO</v>
      </c>
      <c r="X686" t="str">
        <f>CONCATENATE(M686,P686)</f>
        <v>Regular SeasonStatic Upper Billboard</v>
      </c>
      <c r="Y686" t="str">
        <f>CONCATENATE(M686,O686,P686)</f>
        <v>Regular SeasonGEICOStatic Upper Billboard</v>
      </c>
    </row>
    <row r="687" spans="1:25" x14ac:dyDescent="0.25">
      <c r="A687" s="3">
        <v>346295</v>
      </c>
      <c r="B687" t="s">
        <v>175</v>
      </c>
      <c r="C687" t="s">
        <v>52</v>
      </c>
      <c r="D687" t="s">
        <v>2</v>
      </c>
      <c r="E687" t="s">
        <v>1</v>
      </c>
      <c r="F687" s="5">
        <v>41019</v>
      </c>
      <c r="G687">
        <v>18</v>
      </c>
      <c r="H687">
        <v>133</v>
      </c>
      <c r="I687" s="1">
        <v>29738.799999999999</v>
      </c>
      <c r="J687" s="1">
        <v>7244.71</v>
      </c>
      <c r="K687">
        <v>24.3611376383714</v>
      </c>
      <c r="L687" s="4">
        <f>VLOOKUP(N687,rates,VLOOKUP(CONCATENATE('[1]Exposure Report'!$B$11,'[1]Exposure Report'!$B$13),rate_lookup_table,4,FALSE),FALSE)</f>
        <v>223.60433333333333</v>
      </c>
      <c r="M687" t="s">
        <v>0</v>
      </c>
      <c r="N687" t="str">
        <f>IF(VLOOKUP(B687,title_rename,2,FALSE)=0,B687,VLOOKUP(B687,title_rename,2,FALSE))</f>
        <v>04-20 Miami Marlins @ Washington Nationals</v>
      </c>
      <c r="O687" s="3" t="str">
        <f>LEFT(IF(VLOOKUP(C687,brand_rename,2,FALSE)=0,C687,VLOOKUP(C687,brand_rename,2,FALSE)),LEN(IF(VLOOKUP(C687,brand_rename,2,FALSE)=0,C687,VLOOKUP(C687,brand_rename,2,FALSE)))-6)</f>
        <v>Hankook Tire</v>
      </c>
      <c r="P687" t="str">
        <f>IF(VLOOKUP(D687,location_rename,2,FALSE)=0,D687,VLOOKUP(D687,location_rename,2,FALSE))</f>
        <v>Rotational Field Level Home Plate</v>
      </c>
      <c r="Q687">
        <f>IF($L687=0,0,G687)</f>
        <v>18</v>
      </c>
      <c r="R687">
        <f>IF($L687=0,0,H687)</f>
        <v>133</v>
      </c>
      <c r="S687" s="1">
        <f>R687*L687</f>
        <v>29739.376333333334</v>
      </c>
      <c r="T687" s="1">
        <f>S687*(K687/100)</f>
        <v>7244.8504013565826</v>
      </c>
      <c r="U687" t="str">
        <f t="shared" si="20"/>
        <v>Hankook TireRotational Field Level Home Plate</v>
      </c>
      <c r="V687" t="str">
        <f t="shared" si="21"/>
        <v>04-20 Miami Marlins @ Washington NationalsHankook TireRotational Field Level Home Plate</v>
      </c>
      <c r="W687" t="str">
        <f>CONCATENATE(M687,O687)</f>
        <v>Regular SeasonHankook Tire</v>
      </c>
      <c r="X687" t="str">
        <f>CONCATENATE(M687,P687)</f>
        <v>Regular SeasonRotational Field Level Home Plate</v>
      </c>
      <c r="Y687" t="str">
        <f>CONCATENATE(M687,O687,P687)</f>
        <v>Regular SeasonHankook TireRotational Field Level Home Plate</v>
      </c>
    </row>
    <row r="688" spans="1:25" x14ac:dyDescent="0.25">
      <c r="A688" s="3">
        <v>346295</v>
      </c>
      <c r="B688" t="s">
        <v>175</v>
      </c>
      <c r="C688" t="s">
        <v>51</v>
      </c>
      <c r="D688" t="s">
        <v>9</v>
      </c>
      <c r="E688" t="s">
        <v>1</v>
      </c>
      <c r="F688" s="5">
        <v>41019</v>
      </c>
      <c r="G688">
        <v>8</v>
      </c>
      <c r="H688">
        <v>13</v>
      </c>
      <c r="I688" s="1">
        <v>2906.8</v>
      </c>
      <c r="J688" s="1">
        <v>668.18</v>
      </c>
      <c r="K688">
        <v>22.986789596807402</v>
      </c>
      <c r="L688" s="4">
        <f>VLOOKUP(N688,rates,VLOOKUP(CONCATENATE('[1]Exposure Report'!$B$11,'[1]Exposure Report'!$B$13),rate_lookup_table,4,FALSE),FALSE)</f>
        <v>223.60433333333333</v>
      </c>
      <c r="M688" t="s">
        <v>0</v>
      </c>
      <c r="N688" t="str">
        <f>IF(VLOOKUP(B688,title_rename,2,FALSE)=0,B688,VLOOKUP(B688,title_rename,2,FALSE))</f>
        <v>04-20 Miami Marlins @ Washington Nationals</v>
      </c>
      <c r="O688" s="3" t="str">
        <f>LEFT(IF(VLOOKUP(C688,brand_rename,2,FALSE)=0,C688,VLOOKUP(C688,brand_rename,2,FALSE)),LEN(IF(VLOOKUP(C688,brand_rename,2,FALSE)=0,C688,VLOOKUP(C688,brand_rename,2,FALSE)))-6)</f>
        <v>Harris Teeter</v>
      </c>
      <c r="P688" t="str">
        <f>IF(VLOOKUP(D688,location_rename,2,FALSE)=0,D688,VLOOKUP(D688,location_rename,2,FALSE))</f>
        <v>Static Upper Billboard</v>
      </c>
      <c r="Q688">
        <f>IF($L688=0,0,G688)</f>
        <v>8</v>
      </c>
      <c r="R688">
        <f>IF($L688=0,0,H688)</f>
        <v>13</v>
      </c>
      <c r="S688" s="1">
        <f>R688*L688</f>
        <v>2906.8563333333332</v>
      </c>
      <c r="T688" s="1">
        <f>S688*(K688/100)</f>
        <v>668.19294922480378</v>
      </c>
      <c r="U688" t="str">
        <f t="shared" si="20"/>
        <v>Harris TeeterStatic Upper Billboard</v>
      </c>
      <c r="V688" t="str">
        <f t="shared" si="21"/>
        <v>04-20 Miami Marlins @ Washington NationalsHarris TeeterStatic Upper Billboard</v>
      </c>
      <c r="W688" t="str">
        <f>CONCATENATE(M688,O688)</f>
        <v>Regular SeasonHarris Teeter</v>
      </c>
      <c r="X688" t="str">
        <f>CONCATENATE(M688,P688)</f>
        <v>Regular SeasonStatic Upper Billboard</v>
      </c>
      <c r="Y688" t="str">
        <f>CONCATENATE(M688,O688,P688)</f>
        <v>Regular SeasonHarris TeeterStatic Upper Billboard</v>
      </c>
    </row>
    <row r="689" spans="1:25" x14ac:dyDescent="0.25">
      <c r="A689" s="3">
        <v>346295</v>
      </c>
      <c r="B689" t="s">
        <v>175</v>
      </c>
      <c r="C689" t="s">
        <v>50</v>
      </c>
      <c r="D689" t="s">
        <v>19</v>
      </c>
      <c r="E689" t="s">
        <v>1</v>
      </c>
      <c r="F689" s="5">
        <v>41019</v>
      </c>
      <c r="G689">
        <v>1</v>
      </c>
      <c r="H689">
        <v>2</v>
      </c>
      <c r="I689" s="1">
        <v>447.2</v>
      </c>
      <c r="J689" s="1">
        <v>121.15</v>
      </c>
      <c r="K689">
        <v>27.090787119856799</v>
      </c>
      <c r="L689" s="4">
        <f>VLOOKUP(N689,rates,VLOOKUP(CONCATENATE('[1]Exposure Report'!$B$11,'[1]Exposure Report'!$B$13),rate_lookup_table,4,FALSE),FALSE)</f>
        <v>223.60433333333333</v>
      </c>
      <c r="M689" t="s">
        <v>0</v>
      </c>
      <c r="N689" t="str">
        <f>IF(VLOOKUP(B689,title_rename,2,FALSE)=0,B689,VLOOKUP(B689,title_rename,2,FALSE))</f>
        <v>04-20 Miami Marlins @ Washington Nationals</v>
      </c>
      <c r="O689" s="3" t="str">
        <f>LEFT(IF(VLOOKUP(C689,brand_rename,2,FALSE)=0,C689,VLOOKUP(C689,brand_rename,2,FALSE)),LEN(IF(VLOOKUP(C689,brand_rename,2,FALSE)=0,C689,VLOOKUP(C689,brand_rename,2,FALSE)))-6)</f>
        <v>JK Moving and Storage Inc</v>
      </c>
      <c r="P689" t="str">
        <f>IF(VLOOKUP(D689,location_rename,2,FALSE)=0,D689,VLOOKUP(D689,location_rename,2,FALSE))</f>
        <v>LED Outfield Wall</v>
      </c>
      <c r="Q689">
        <f>IF($L689=0,0,G689)</f>
        <v>1</v>
      </c>
      <c r="R689">
        <f>IF($L689=0,0,H689)</f>
        <v>2</v>
      </c>
      <c r="S689" s="1">
        <f>R689*L689</f>
        <v>447.20866666666666</v>
      </c>
      <c r="T689" s="1">
        <f>S689*(K689/100)</f>
        <v>121.15234786821665</v>
      </c>
      <c r="U689" t="str">
        <f t="shared" si="20"/>
        <v>JK Moving and Storage IncLED Outfield Wall</v>
      </c>
      <c r="V689" t="str">
        <f t="shared" si="21"/>
        <v>04-20 Miami Marlins @ Washington NationalsJK Moving and Storage IncLED Outfield Wall</v>
      </c>
      <c r="W689" t="str">
        <f>CONCATENATE(M689,O689)</f>
        <v>Regular SeasonJK Moving and Storage Inc</v>
      </c>
      <c r="X689" t="str">
        <f>CONCATENATE(M689,P689)</f>
        <v>Regular SeasonLED Outfield Wall</v>
      </c>
      <c r="Y689" t="str">
        <f>CONCATENATE(M689,O689,P689)</f>
        <v>Regular SeasonJK Moving and Storage IncLED Outfield Wall</v>
      </c>
    </row>
    <row r="690" spans="1:25" x14ac:dyDescent="0.25">
      <c r="A690" s="3">
        <v>346295</v>
      </c>
      <c r="B690" t="s">
        <v>175</v>
      </c>
      <c r="C690" t="s">
        <v>49</v>
      </c>
      <c r="D690" t="s">
        <v>34</v>
      </c>
      <c r="E690" t="s">
        <v>1</v>
      </c>
      <c r="F690" s="5">
        <v>41019</v>
      </c>
      <c r="G690">
        <v>2</v>
      </c>
      <c r="H690">
        <v>2</v>
      </c>
      <c r="I690" s="1">
        <v>447.2</v>
      </c>
      <c r="J690" s="1">
        <v>96.86</v>
      </c>
      <c r="K690">
        <v>21.659212880143102</v>
      </c>
      <c r="L690" s="4">
        <f>VLOOKUP(N690,rates,VLOOKUP(CONCATENATE('[1]Exposure Report'!$B$11,'[1]Exposure Report'!$B$13),rate_lookup_table,4,FALSE),FALSE)</f>
        <v>223.60433333333333</v>
      </c>
      <c r="M690" t="s">
        <v>0</v>
      </c>
      <c r="N690" t="str">
        <f>IF(VLOOKUP(B690,title_rename,2,FALSE)=0,B690,VLOOKUP(B690,title_rename,2,FALSE))</f>
        <v>04-20 Miami Marlins @ Washington Nationals</v>
      </c>
      <c r="O690" s="3" t="str">
        <f>LEFT(IF(VLOOKUP(C690,brand_rename,2,FALSE)=0,C690,VLOOKUP(C690,brand_rename,2,FALSE)),LEN(IF(VLOOKUP(C690,brand_rename,2,FALSE)=0,C690,VLOOKUP(C690,brand_rename,2,FALSE)))-6)</f>
        <v>Lexus</v>
      </c>
      <c r="P690" t="str">
        <f>IF(VLOOKUP(D690,location_rename,2,FALSE)=0,D690,VLOOKUP(D690,location_rename,2,FALSE))</f>
        <v>General Merchandise</v>
      </c>
      <c r="Q690">
        <f>IF($L690=0,0,G690)</f>
        <v>2</v>
      </c>
      <c r="R690">
        <f>IF($L690=0,0,H690)</f>
        <v>2</v>
      </c>
      <c r="S690" s="1">
        <f>R690*L690</f>
        <v>447.20866666666666</v>
      </c>
      <c r="T690" s="1">
        <f>S690*(K690/100)</f>
        <v>96.861877131782904</v>
      </c>
      <c r="U690" t="str">
        <f t="shared" si="20"/>
        <v>LexusGeneral Merchandise</v>
      </c>
      <c r="V690" t="str">
        <f t="shared" si="21"/>
        <v>04-20 Miami Marlins @ Washington NationalsLexusGeneral Merchandise</v>
      </c>
      <c r="W690" t="str">
        <f>CONCATENATE(M690,O690)</f>
        <v>Regular SeasonLexus</v>
      </c>
      <c r="X690" t="str">
        <f>CONCATENATE(M690,P690)</f>
        <v>Regular SeasonGeneral Merchandise</v>
      </c>
      <c r="Y690" t="str">
        <f>CONCATENATE(M690,O690,P690)</f>
        <v>Regular SeasonLexusGeneral Merchandise</v>
      </c>
    </row>
    <row r="691" spans="1:25" x14ac:dyDescent="0.25">
      <c r="A691" s="3">
        <v>346295</v>
      </c>
      <c r="B691" t="s">
        <v>175</v>
      </c>
      <c r="C691" t="s">
        <v>49</v>
      </c>
      <c r="D691" t="s">
        <v>7</v>
      </c>
      <c r="E691" t="s">
        <v>1</v>
      </c>
      <c r="F691" s="5">
        <v>41019</v>
      </c>
      <c r="G691">
        <v>318</v>
      </c>
      <c r="H691">
        <v>2294</v>
      </c>
      <c r="I691" s="1">
        <v>512938.4</v>
      </c>
      <c r="J691" s="1">
        <v>86123.34</v>
      </c>
      <c r="K691">
        <v>16.790191570761699</v>
      </c>
      <c r="L691" s="4">
        <f>VLOOKUP(N691,rates,VLOOKUP(CONCATENATE('[1]Exposure Report'!$B$11,'[1]Exposure Report'!$B$13),rate_lookup_table,4,FALSE),FALSE)</f>
        <v>223.60433333333333</v>
      </c>
      <c r="M691" t="s">
        <v>0</v>
      </c>
      <c r="N691" t="str">
        <f>IF(VLOOKUP(B691,title_rename,2,FALSE)=0,B691,VLOOKUP(B691,title_rename,2,FALSE))</f>
        <v>04-20 Miami Marlins @ Washington Nationals</v>
      </c>
      <c r="O691" s="3" t="str">
        <f>LEFT(IF(VLOOKUP(C691,brand_rename,2,FALSE)=0,C691,VLOOKUP(C691,brand_rename,2,FALSE)),LEN(IF(VLOOKUP(C691,brand_rename,2,FALSE)=0,C691,VLOOKUP(C691,brand_rename,2,FALSE)))-6)</f>
        <v>Lexus</v>
      </c>
      <c r="P691" t="str">
        <f>IF(VLOOKUP(D691,location_rename,2,FALSE)=0,D691,VLOOKUP(D691,location_rename,2,FALSE))</f>
        <v>Static Upper Home Plate</v>
      </c>
      <c r="Q691">
        <f>IF($L691=0,0,G691)</f>
        <v>318</v>
      </c>
      <c r="R691">
        <f>IF($L691=0,0,H691)</f>
        <v>2294</v>
      </c>
      <c r="S691" s="1">
        <f>R691*L691</f>
        <v>512948.34066666669</v>
      </c>
      <c r="T691" s="1">
        <f>S691*(K691/100)</f>
        <v>86125.009056976676</v>
      </c>
      <c r="U691" t="str">
        <f t="shared" si="20"/>
        <v>LexusStatic Upper Home Plate</v>
      </c>
      <c r="V691" t="str">
        <f t="shared" si="21"/>
        <v>04-20 Miami Marlins @ Washington NationalsLexusStatic Upper Home Plate</v>
      </c>
      <c r="W691" t="str">
        <f>CONCATENATE(M691,O691)</f>
        <v>Regular SeasonLexus</v>
      </c>
      <c r="X691" t="str">
        <f>CONCATENATE(M691,P691)</f>
        <v>Regular SeasonStatic Upper Home Plate</v>
      </c>
      <c r="Y691" t="str">
        <f>CONCATENATE(M691,O691,P691)</f>
        <v>Regular SeasonLexusStatic Upper Home Plate</v>
      </c>
    </row>
    <row r="692" spans="1:25" x14ac:dyDescent="0.25">
      <c r="A692" s="3">
        <v>346295</v>
      </c>
      <c r="B692" t="s">
        <v>175</v>
      </c>
      <c r="C692" t="s">
        <v>82</v>
      </c>
      <c r="D692" t="s">
        <v>19</v>
      </c>
      <c r="E692" t="s">
        <v>1</v>
      </c>
      <c r="F692" s="5">
        <v>41019</v>
      </c>
      <c r="G692">
        <v>4</v>
      </c>
      <c r="H692">
        <v>20</v>
      </c>
      <c r="I692" s="1">
        <v>4472</v>
      </c>
      <c r="J692" s="1">
        <v>1067.33</v>
      </c>
      <c r="K692">
        <v>23.866949910554499</v>
      </c>
      <c r="L692" s="4">
        <f>VLOOKUP(N692,rates,VLOOKUP(CONCATENATE('[1]Exposure Report'!$B$11,'[1]Exposure Report'!$B$13),rate_lookup_table,4,FALSE),FALSE)</f>
        <v>223.60433333333333</v>
      </c>
      <c r="M692" t="s">
        <v>0</v>
      </c>
      <c r="N692" t="str">
        <f>IF(VLOOKUP(B692,title_rename,2,FALSE)=0,B692,VLOOKUP(B692,title_rename,2,FALSE))</f>
        <v>04-20 Miami Marlins @ Washington Nationals</v>
      </c>
      <c r="O692" s="3" t="str">
        <f>LEFT(IF(VLOOKUP(C692,brand_rename,2,FALSE)=0,C692,VLOOKUP(C692,brand_rename,2,FALSE)),LEN(IF(VLOOKUP(C692,brand_rename,2,FALSE)=0,C692,VLOOKUP(C692,brand_rename,2,FALSE)))-6)</f>
        <v>Majestic</v>
      </c>
      <c r="P692" t="str">
        <f>IF(VLOOKUP(D692,location_rename,2,FALSE)=0,D692,VLOOKUP(D692,location_rename,2,FALSE))</f>
        <v>LED Outfield Wall</v>
      </c>
      <c r="Q692">
        <f>IF($L692=0,0,G692)</f>
        <v>4</v>
      </c>
      <c r="R692">
        <f>IF($L692=0,0,H692)</f>
        <v>20</v>
      </c>
      <c r="S692" s="1">
        <f>R692*L692</f>
        <v>4472.0866666666661</v>
      </c>
      <c r="T692" s="1">
        <f>S692*(K692/100)</f>
        <v>1067.3506846899195</v>
      </c>
      <c r="U692" t="str">
        <f t="shared" si="20"/>
        <v>MajesticLED Outfield Wall</v>
      </c>
      <c r="V692" t="str">
        <f t="shared" si="21"/>
        <v>04-20 Miami Marlins @ Washington NationalsMajesticLED Outfield Wall</v>
      </c>
      <c r="W692" t="str">
        <f>CONCATENATE(M692,O692)</f>
        <v>Regular SeasonMajestic</v>
      </c>
      <c r="X692" t="str">
        <f>CONCATENATE(M692,P692)</f>
        <v>Regular SeasonLED Outfield Wall</v>
      </c>
      <c r="Y692" t="str">
        <f>CONCATENATE(M692,O692,P692)</f>
        <v>Regular SeasonMajesticLED Outfield Wall</v>
      </c>
    </row>
    <row r="693" spans="1:25" x14ac:dyDescent="0.25">
      <c r="A693" s="3">
        <v>346295</v>
      </c>
      <c r="B693" t="s">
        <v>175</v>
      </c>
      <c r="C693" t="s">
        <v>47</v>
      </c>
      <c r="D693" t="s">
        <v>2</v>
      </c>
      <c r="E693" t="s">
        <v>1</v>
      </c>
      <c r="F693" s="5">
        <v>41019</v>
      </c>
      <c r="G693">
        <v>14</v>
      </c>
      <c r="H693">
        <v>91</v>
      </c>
      <c r="I693" s="1">
        <v>20347.599999999999</v>
      </c>
      <c r="J693" s="1">
        <v>5020</v>
      </c>
      <c r="K693">
        <v>24.6712142955434</v>
      </c>
      <c r="L693" s="4">
        <f>VLOOKUP(N693,rates,VLOOKUP(CONCATENATE('[1]Exposure Report'!$B$11,'[1]Exposure Report'!$B$13),rate_lookup_table,4,FALSE),FALSE)</f>
        <v>223.60433333333333</v>
      </c>
      <c r="M693" t="s">
        <v>0</v>
      </c>
      <c r="N693" t="str">
        <f>IF(VLOOKUP(B693,title_rename,2,FALSE)=0,B693,VLOOKUP(B693,title_rename,2,FALSE))</f>
        <v>04-20 Miami Marlins @ Washington Nationals</v>
      </c>
      <c r="O693" s="3" t="str">
        <f>LEFT(IF(VLOOKUP(C693,brand_rename,2,FALSE)=0,C693,VLOOKUP(C693,brand_rename,2,FALSE)),LEN(IF(VLOOKUP(C693,brand_rename,2,FALSE)=0,C693,VLOOKUP(C693,brand_rename,2,FALSE)))-6)</f>
        <v>Maxxis Tires</v>
      </c>
      <c r="P693" t="str">
        <f>IF(VLOOKUP(D693,location_rename,2,FALSE)=0,D693,VLOOKUP(D693,location_rename,2,FALSE))</f>
        <v>Rotational Field Level Home Plate</v>
      </c>
      <c r="Q693">
        <f>IF($L693=0,0,G693)</f>
        <v>14</v>
      </c>
      <c r="R693">
        <f>IF($L693=0,0,H693)</f>
        <v>91</v>
      </c>
      <c r="S693" s="1">
        <f>R693*L693</f>
        <v>20347.994333333332</v>
      </c>
      <c r="T693" s="1">
        <f>S693*(K693/100)</f>
        <v>5020.0972868216941</v>
      </c>
      <c r="U693" t="str">
        <f t="shared" si="20"/>
        <v>Maxxis TiresRotational Field Level Home Plate</v>
      </c>
      <c r="V693" t="str">
        <f t="shared" si="21"/>
        <v>04-20 Miami Marlins @ Washington NationalsMaxxis TiresRotational Field Level Home Plate</v>
      </c>
      <c r="W693" t="str">
        <f>CONCATENATE(M693,O693)</f>
        <v>Regular SeasonMaxxis Tires</v>
      </c>
      <c r="X693" t="str">
        <f>CONCATENATE(M693,P693)</f>
        <v>Regular SeasonRotational Field Level Home Plate</v>
      </c>
      <c r="Y693" t="str">
        <f>CONCATENATE(M693,O693,P693)</f>
        <v>Regular SeasonMaxxis TiresRotational Field Level Home Plate</v>
      </c>
    </row>
    <row r="694" spans="1:25" x14ac:dyDescent="0.25">
      <c r="A694" s="3">
        <v>346295</v>
      </c>
      <c r="B694" t="s">
        <v>175</v>
      </c>
      <c r="C694" t="s">
        <v>44</v>
      </c>
      <c r="D694" t="s">
        <v>34</v>
      </c>
      <c r="E694" t="s">
        <v>1</v>
      </c>
      <c r="F694" s="5">
        <v>41019</v>
      </c>
      <c r="G694">
        <v>3</v>
      </c>
      <c r="H694">
        <v>11</v>
      </c>
      <c r="I694" s="1">
        <v>2459.6</v>
      </c>
      <c r="J694" s="1">
        <v>644.21</v>
      </c>
      <c r="K694">
        <v>26.1916571800292</v>
      </c>
      <c r="L694" s="4">
        <f>VLOOKUP(N694,rates,VLOOKUP(CONCATENATE('[1]Exposure Report'!$B$11,'[1]Exposure Report'!$B$13),rate_lookup_table,4,FALSE),FALSE)</f>
        <v>223.60433333333333</v>
      </c>
      <c r="M694" t="s">
        <v>0</v>
      </c>
      <c r="N694" t="str">
        <f>IF(VLOOKUP(B694,title_rename,2,FALSE)=0,B694,VLOOKUP(B694,title_rename,2,FALSE))</f>
        <v>04-20 Miami Marlins @ Washington Nationals</v>
      </c>
      <c r="O694" s="3" t="str">
        <f>LEFT(IF(VLOOKUP(C694,brand_rename,2,FALSE)=0,C694,VLOOKUP(C694,brand_rename,2,FALSE)),LEN(IF(VLOOKUP(C694,brand_rename,2,FALSE)=0,C694,VLOOKUP(C694,brand_rename,2,FALSE)))-6)</f>
        <v>Miller Lite</v>
      </c>
      <c r="P694" t="str">
        <f>IF(VLOOKUP(D694,location_rename,2,FALSE)=0,D694,VLOOKUP(D694,location_rename,2,FALSE))</f>
        <v>General Merchandise</v>
      </c>
      <c r="Q694">
        <f>IF($L694=0,0,G694)</f>
        <v>3</v>
      </c>
      <c r="R694">
        <f>IF($L694=0,0,H694)</f>
        <v>11</v>
      </c>
      <c r="S694" s="1">
        <f>R694*L694</f>
        <v>2459.6476666666667</v>
      </c>
      <c r="T694" s="1">
        <f>S694*(K694/100)</f>
        <v>644.22248468992063</v>
      </c>
      <c r="U694" t="str">
        <f t="shared" si="20"/>
        <v>Miller LiteGeneral Merchandise</v>
      </c>
      <c r="V694" t="str">
        <f t="shared" si="21"/>
        <v>04-20 Miami Marlins @ Washington NationalsMiller LiteGeneral Merchandise</v>
      </c>
      <c r="W694" t="str">
        <f>CONCATENATE(M694,O694)</f>
        <v>Regular SeasonMiller Lite</v>
      </c>
      <c r="X694" t="str">
        <f>CONCATENATE(M694,P694)</f>
        <v>Regular SeasonGeneral Merchandise</v>
      </c>
      <c r="Y694" t="str">
        <f>CONCATENATE(M694,O694,P694)</f>
        <v>Regular SeasonMiller LiteGeneral Merchandise</v>
      </c>
    </row>
    <row r="695" spans="1:25" x14ac:dyDescent="0.25">
      <c r="A695" s="3">
        <v>346295</v>
      </c>
      <c r="B695" t="s">
        <v>175</v>
      </c>
      <c r="C695" t="s">
        <v>44</v>
      </c>
      <c r="D695" t="s">
        <v>17</v>
      </c>
      <c r="E695" t="s">
        <v>1</v>
      </c>
      <c r="F695" s="5">
        <v>41019</v>
      </c>
      <c r="G695">
        <v>2</v>
      </c>
      <c r="H695">
        <v>4</v>
      </c>
      <c r="I695" s="1">
        <v>894.4</v>
      </c>
      <c r="J695" s="1">
        <v>281.89</v>
      </c>
      <c r="K695">
        <v>31.517218246869401</v>
      </c>
      <c r="L695" s="4">
        <f>VLOOKUP(N695,rates,VLOOKUP(CONCATENATE('[1]Exposure Report'!$B$11,'[1]Exposure Report'!$B$13),rate_lookup_table,4,FALSE),FALSE)</f>
        <v>223.60433333333333</v>
      </c>
      <c r="M695" t="s">
        <v>0</v>
      </c>
      <c r="N695" t="str">
        <f>IF(VLOOKUP(B695,title_rename,2,FALSE)=0,B695,VLOOKUP(B695,title_rename,2,FALSE))</f>
        <v>04-20 Miami Marlins @ Washington Nationals</v>
      </c>
      <c r="O695" s="3" t="str">
        <f>LEFT(IF(VLOOKUP(C695,brand_rename,2,FALSE)=0,C695,VLOOKUP(C695,brand_rename,2,FALSE)),LEN(IF(VLOOKUP(C695,brand_rename,2,FALSE)=0,C695,VLOOKUP(C695,brand_rename,2,FALSE)))-6)</f>
        <v>Miller Lite</v>
      </c>
      <c r="P695" t="str">
        <f>IF(VLOOKUP(D695,location_rename,2,FALSE)=0,D695,VLOOKUP(D695,location_rename,2,FALSE))</f>
        <v>LED Upper Tiered</v>
      </c>
      <c r="Q695">
        <f>IF($L695=0,0,G695)</f>
        <v>2</v>
      </c>
      <c r="R695">
        <f>IF($L695=0,0,H695)</f>
        <v>4</v>
      </c>
      <c r="S695" s="1">
        <f>R695*L695</f>
        <v>894.41733333333332</v>
      </c>
      <c r="T695" s="1">
        <f>S695*(K695/100)</f>
        <v>281.89546298449602</v>
      </c>
      <c r="U695" t="str">
        <f t="shared" si="20"/>
        <v>Miller LiteLED Upper Tiered</v>
      </c>
      <c r="V695" t="str">
        <f t="shared" si="21"/>
        <v>04-20 Miami Marlins @ Washington NationalsMiller LiteLED Upper Tiered</v>
      </c>
      <c r="W695" t="str">
        <f>CONCATENATE(M695,O695)</f>
        <v>Regular SeasonMiller Lite</v>
      </c>
      <c r="X695" t="str">
        <f>CONCATENATE(M695,P695)</f>
        <v>Regular SeasonLED Upper Tiered</v>
      </c>
      <c r="Y695" t="str">
        <f>CONCATENATE(M695,O695,P695)</f>
        <v>Regular SeasonMiller LiteLED Upper Tiered</v>
      </c>
    </row>
    <row r="696" spans="1:25" x14ac:dyDescent="0.25">
      <c r="A696" s="3">
        <v>346295</v>
      </c>
      <c r="B696" t="s">
        <v>175</v>
      </c>
      <c r="C696" t="s">
        <v>44</v>
      </c>
      <c r="D696" t="s">
        <v>2</v>
      </c>
      <c r="E696" t="s">
        <v>1</v>
      </c>
      <c r="F696" s="5">
        <v>41019</v>
      </c>
      <c r="G696">
        <v>33</v>
      </c>
      <c r="H696">
        <v>215</v>
      </c>
      <c r="I696" s="1">
        <v>48074</v>
      </c>
      <c r="J696" s="1">
        <v>11980.04</v>
      </c>
      <c r="K696">
        <v>24.9199983358988</v>
      </c>
      <c r="L696" s="4">
        <f>VLOOKUP(N696,rates,VLOOKUP(CONCATENATE('[1]Exposure Report'!$B$11,'[1]Exposure Report'!$B$13),rate_lookup_table,4,FALSE),FALSE)</f>
        <v>223.60433333333333</v>
      </c>
      <c r="M696" t="s">
        <v>0</v>
      </c>
      <c r="N696" t="str">
        <f>IF(VLOOKUP(B696,title_rename,2,FALSE)=0,B696,VLOOKUP(B696,title_rename,2,FALSE))</f>
        <v>04-20 Miami Marlins @ Washington Nationals</v>
      </c>
      <c r="O696" s="3" t="str">
        <f>LEFT(IF(VLOOKUP(C696,brand_rename,2,FALSE)=0,C696,VLOOKUP(C696,brand_rename,2,FALSE)),LEN(IF(VLOOKUP(C696,brand_rename,2,FALSE)=0,C696,VLOOKUP(C696,brand_rename,2,FALSE)))-6)</f>
        <v>Miller Lite</v>
      </c>
      <c r="P696" t="str">
        <f>IF(VLOOKUP(D696,location_rename,2,FALSE)=0,D696,VLOOKUP(D696,location_rename,2,FALSE))</f>
        <v>Rotational Field Level Home Plate</v>
      </c>
      <c r="Q696">
        <f>IF($L696=0,0,G696)</f>
        <v>33</v>
      </c>
      <c r="R696">
        <f>IF($L696=0,0,H696)</f>
        <v>215</v>
      </c>
      <c r="S696" s="1">
        <f>R696*L696</f>
        <v>48074.931666666664</v>
      </c>
      <c r="T696" s="1">
        <f>S696*(K696/100)</f>
        <v>11980.272171317818</v>
      </c>
      <c r="U696" t="str">
        <f t="shared" si="20"/>
        <v>Miller LiteRotational Field Level Home Plate</v>
      </c>
      <c r="V696" t="str">
        <f t="shared" si="21"/>
        <v>04-20 Miami Marlins @ Washington NationalsMiller LiteRotational Field Level Home Plate</v>
      </c>
      <c r="W696" t="str">
        <f>CONCATENATE(M696,O696)</f>
        <v>Regular SeasonMiller Lite</v>
      </c>
      <c r="X696" t="str">
        <f>CONCATENATE(M696,P696)</f>
        <v>Regular SeasonRotational Field Level Home Plate</v>
      </c>
      <c r="Y696" t="str">
        <f>CONCATENATE(M696,O696,P696)</f>
        <v>Regular SeasonMiller LiteRotational Field Level Home Plate</v>
      </c>
    </row>
    <row r="697" spans="1:25" x14ac:dyDescent="0.25">
      <c r="A697" s="3">
        <v>346295</v>
      </c>
      <c r="B697" t="s">
        <v>175</v>
      </c>
      <c r="C697" t="s">
        <v>44</v>
      </c>
      <c r="D697" t="s">
        <v>45</v>
      </c>
      <c r="E697" t="s">
        <v>1</v>
      </c>
      <c r="F697" s="5">
        <v>41019</v>
      </c>
      <c r="G697">
        <v>4</v>
      </c>
      <c r="H697">
        <v>7</v>
      </c>
      <c r="I697" s="1">
        <v>1565.2</v>
      </c>
      <c r="J697" s="1">
        <v>434.34</v>
      </c>
      <c r="K697">
        <v>27.749808331203599</v>
      </c>
      <c r="L697" s="4">
        <f>VLOOKUP(N697,rates,VLOOKUP(CONCATENATE('[1]Exposure Report'!$B$11,'[1]Exposure Report'!$B$13),rate_lookup_table,4,FALSE),FALSE)</f>
        <v>223.60433333333333</v>
      </c>
      <c r="M697" t="s">
        <v>0</v>
      </c>
      <c r="N697" t="str">
        <f>IF(VLOOKUP(B697,title_rename,2,FALSE)=0,B697,VLOOKUP(B697,title_rename,2,FALSE))</f>
        <v>04-20 Miami Marlins @ Washington Nationals</v>
      </c>
      <c r="O697" s="3" t="str">
        <f>LEFT(IF(VLOOKUP(C697,brand_rename,2,FALSE)=0,C697,VLOOKUP(C697,brand_rename,2,FALSE)),LEN(IF(VLOOKUP(C697,brand_rename,2,FALSE)=0,C697,VLOOKUP(C697,brand_rename,2,FALSE)))-6)</f>
        <v>Miller Lite</v>
      </c>
      <c r="P697" t="str">
        <f>IF(VLOOKUP(D697,location_rename,2,FALSE)=0,D697,VLOOKUP(D697,location_rename,2,FALSE))</f>
        <v>Static Field Level Foul Ball Line</v>
      </c>
      <c r="Q697">
        <f>IF($L697=0,0,G697)</f>
        <v>4</v>
      </c>
      <c r="R697">
        <f>IF($L697=0,0,H697)</f>
        <v>7</v>
      </c>
      <c r="S697" s="1">
        <f>R697*L697</f>
        <v>1565.2303333333334</v>
      </c>
      <c r="T697" s="1">
        <f>S697*(K697/100)</f>
        <v>434.34841744185928</v>
      </c>
      <c r="U697" t="str">
        <f t="shared" si="20"/>
        <v>Miller LiteStatic Field Level Foul Ball Line</v>
      </c>
      <c r="V697" t="str">
        <f t="shared" si="21"/>
        <v>04-20 Miami Marlins @ Washington NationalsMiller LiteStatic Field Level Foul Ball Line</v>
      </c>
      <c r="W697" t="str">
        <f>CONCATENATE(M697,O697)</f>
        <v>Regular SeasonMiller Lite</v>
      </c>
      <c r="X697" t="str">
        <f>CONCATENATE(M697,P697)</f>
        <v>Regular SeasonStatic Field Level Foul Ball Line</v>
      </c>
      <c r="Y697" t="str">
        <f>CONCATENATE(M697,O697,P697)</f>
        <v>Regular SeasonMiller LiteStatic Field Level Foul Ball Line</v>
      </c>
    </row>
    <row r="698" spans="1:25" x14ac:dyDescent="0.25">
      <c r="A698" s="3">
        <v>346295</v>
      </c>
      <c r="B698" t="s">
        <v>175</v>
      </c>
      <c r="C698" t="s">
        <v>44</v>
      </c>
      <c r="D698" t="s">
        <v>9</v>
      </c>
      <c r="E698" t="s">
        <v>1</v>
      </c>
      <c r="F698" s="5">
        <v>41019</v>
      </c>
      <c r="G698">
        <v>5</v>
      </c>
      <c r="H698">
        <v>36</v>
      </c>
      <c r="I698" s="1">
        <v>8049.6</v>
      </c>
      <c r="J698" s="1">
        <v>895.67</v>
      </c>
      <c r="K698">
        <v>11.1268882925859</v>
      </c>
      <c r="L698" s="4">
        <f>VLOOKUP(N698,rates,VLOOKUP(CONCATENATE('[1]Exposure Report'!$B$11,'[1]Exposure Report'!$B$13),rate_lookup_table,4,FALSE),FALSE)</f>
        <v>223.60433333333333</v>
      </c>
      <c r="M698" t="s">
        <v>0</v>
      </c>
      <c r="N698" t="str">
        <f>IF(VLOOKUP(B698,title_rename,2,FALSE)=0,B698,VLOOKUP(B698,title_rename,2,FALSE))</f>
        <v>04-20 Miami Marlins @ Washington Nationals</v>
      </c>
      <c r="O698" s="3" t="str">
        <f>LEFT(IF(VLOOKUP(C698,brand_rename,2,FALSE)=0,C698,VLOOKUP(C698,brand_rename,2,FALSE)),LEN(IF(VLOOKUP(C698,brand_rename,2,FALSE)=0,C698,VLOOKUP(C698,brand_rename,2,FALSE)))-6)</f>
        <v>Miller Lite</v>
      </c>
      <c r="P698" t="str">
        <f>IF(VLOOKUP(D698,location_rename,2,FALSE)=0,D698,VLOOKUP(D698,location_rename,2,FALSE))</f>
        <v>Static Upper Billboard</v>
      </c>
      <c r="Q698">
        <f>IF($L698=0,0,G698)</f>
        <v>5</v>
      </c>
      <c r="R698">
        <f>IF($L698=0,0,H698)</f>
        <v>36</v>
      </c>
      <c r="S698" s="1">
        <f>R698*L698</f>
        <v>8049.7559999999994</v>
      </c>
      <c r="T698" s="1">
        <f>S698*(K698/100)</f>
        <v>895.68735794573092</v>
      </c>
      <c r="U698" t="str">
        <f t="shared" si="20"/>
        <v>Miller LiteStatic Upper Billboard</v>
      </c>
      <c r="V698" t="str">
        <f t="shared" si="21"/>
        <v>04-20 Miami Marlins @ Washington NationalsMiller LiteStatic Upper Billboard</v>
      </c>
      <c r="W698" t="str">
        <f>CONCATENATE(M698,O698)</f>
        <v>Regular SeasonMiller Lite</v>
      </c>
      <c r="X698" t="str">
        <f>CONCATENATE(M698,P698)</f>
        <v>Regular SeasonStatic Upper Billboard</v>
      </c>
      <c r="Y698" t="str">
        <f>CONCATENATE(M698,O698,P698)</f>
        <v>Regular SeasonMiller LiteStatic Upper Billboard</v>
      </c>
    </row>
    <row r="699" spans="1:25" x14ac:dyDescent="0.25">
      <c r="A699" s="3">
        <v>346295</v>
      </c>
      <c r="B699" t="s">
        <v>175</v>
      </c>
      <c r="C699" t="s">
        <v>43</v>
      </c>
      <c r="D699" t="s">
        <v>17</v>
      </c>
      <c r="E699" t="s">
        <v>1</v>
      </c>
      <c r="F699" s="5">
        <v>41019</v>
      </c>
      <c r="G699">
        <v>1</v>
      </c>
      <c r="H699">
        <v>2</v>
      </c>
      <c r="I699" s="1">
        <v>447.2</v>
      </c>
      <c r="J699" s="1">
        <v>115.42</v>
      </c>
      <c r="K699">
        <v>25.8094812164579</v>
      </c>
      <c r="L699" s="4">
        <f>VLOOKUP(N699,rates,VLOOKUP(CONCATENATE('[1]Exposure Report'!$B$11,'[1]Exposure Report'!$B$13),rate_lookup_table,4,FALSE),FALSE)</f>
        <v>223.60433333333333</v>
      </c>
      <c r="M699" t="s">
        <v>0</v>
      </c>
      <c r="N699" t="str">
        <f>IF(VLOOKUP(B699,title_rename,2,FALSE)=0,B699,VLOOKUP(B699,title_rename,2,FALSE))</f>
        <v>04-20 Miami Marlins @ Washington Nationals</v>
      </c>
      <c r="O699" s="3" t="str">
        <f>LEFT(IF(VLOOKUP(C699,brand_rename,2,FALSE)=0,C699,VLOOKUP(C699,brand_rename,2,FALSE)),LEN(IF(VLOOKUP(C699,brand_rename,2,FALSE)=0,C699,VLOOKUP(C699,brand_rename,2,FALSE)))-6)</f>
        <v>Mini U Storage</v>
      </c>
      <c r="P699" t="str">
        <f>IF(VLOOKUP(D699,location_rename,2,FALSE)=0,D699,VLOOKUP(D699,location_rename,2,FALSE))</f>
        <v>LED Upper Tiered</v>
      </c>
      <c r="Q699">
        <f>IF($L699=0,0,G699)</f>
        <v>1</v>
      </c>
      <c r="R699">
        <f>IF($L699=0,0,H699)</f>
        <v>2</v>
      </c>
      <c r="S699" s="1">
        <f>R699*L699</f>
        <v>447.20866666666666</v>
      </c>
      <c r="T699" s="1">
        <f>S699*(K699/100)</f>
        <v>115.42223682170517</v>
      </c>
      <c r="U699" t="str">
        <f t="shared" si="20"/>
        <v>Mini U StorageLED Upper Tiered</v>
      </c>
      <c r="V699" t="str">
        <f t="shared" si="21"/>
        <v>04-20 Miami Marlins @ Washington NationalsMini U StorageLED Upper Tiered</v>
      </c>
      <c r="W699" t="str">
        <f>CONCATENATE(M699,O699)</f>
        <v>Regular SeasonMini U Storage</v>
      </c>
      <c r="X699" t="str">
        <f>CONCATENATE(M699,P699)</f>
        <v>Regular SeasonLED Upper Tiered</v>
      </c>
      <c r="Y699" t="str">
        <f>CONCATENATE(M699,O699,P699)</f>
        <v>Regular SeasonMini U StorageLED Upper Tiered</v>
      </c>
    </row>
    <row r="700" spans="1:25" x14ac:dyDescent="0.25">
      <c r="A700" s="3">
        <v>346295</v>
      </c>
      <c r="B700" t="s">
        <v>175</v>
      </c>
      <c r="C700" t="s">
        <v>41</v>
      </c>
      <c r="D700" t="s">
        <v>14</v>
      </c>
      <c r="E700" t="s">
        <v>1</v>
      </c>
      <c r="F700" s="5">
        <v>41019</v>
      </c>
      <c r="G700">
        <v>6</v>
      </c>
      <c r="H700">
        <v>43</v>
      </c>
      <c r="I700" s="1">
        <v>9614.7999999999993</v>
      </c>
      <c r="J700" s="1">
        <v>1161</v>
      </c>
      <c r="K700">
        <v>12.075134168157399</v>
      </c>
      <c r="L700" s="4">
        <f>VLOOKUP(N700,rates,VLOOKUP(CONCATENATE('[1]Exposure Report'!$B$11,'[1]Exposure Report'!$B$13),rate_lookup_table,4,FALSE),FALSE)</f>
        <v>223.60433333333333</v>
      </c>
      <c r="M700" t="s">
        <v>0</v>
      </c>
      <c r="N700" t="str">
        <f>IF(VLOOKUP(B700,title_rename,2,FALSE)=0,B700,VLOOKUP(B700,title_rename,2,FALSE))</f>
        <v>04-20 Miami Marlins @ Washington Nationals</v>
      </c>
      <c r="O700" s="3" t="str">
        <f>LEFT(IF(VLOOKUP(C700,brand_rename,2,FALSE)=0,C700,VLOOKUP(C700,brand_rename,2,FALSE)),LEN(IF(VLOOKUP(C700,brand_rename,2,FALSE)=0,C700,VLOOKUP(C700,brand_rename,2,FALSE)))-6)</f>
        <v>Nationals Park</v>
      </c>
      <c r="P700" t="str">
        <f>IF(VLOOKUP(D700,location_rename,2,FALSE)=0,D700,VLOOKUP(D700,location_rename,2,FALSE))</f>
        <v>Static Dugout Roof</v>
      </c>
      <c r="Q700">
        <f>IF($L700=0,0,G700)</f>
        <v>6</v>
      </c>
      <c r="R700">
        <f>IF($L700=0,0,H700)</f>
        <v>43</v>
      </c>
      <c r="S700" s="1">
        <f>R700*L700</f>
        <v>9614.9863333333324</v>
      </c>
      <c r="T700" s="1">
        <f>S700*(K700/100)</f>
        <v>1161.0224999999975</v>
      </c>
      <c r="U700" t="str">
        <f t="shared" si="20"/>
        <v>Nationals ParkStatic Dugout Roof</v>
      </c>
      <c r="V700" t="str">
        <f t="shared" si="21"/>
        <v>04-20 Miami Marlins @ Washington NationalsNationals ParkStatic Dugout Roof</v>
      </c>
      <c r="W700" t="str">
        <f>CONCATENATE(M700,O700)</f>
        <v>Regular SeasonNationals Park</v>
      </c>
      <c r="X700" t="str">
        <f>CONCATENATE(M700,P700)</f>
        <v>Regular SeasonStatic Dugout Roof</v>
      </c>
      <c r="Y700" t="str">
        <f>CONCATENATE(M700,O700,P700)</f>
        <v>Regular SeasonNationals ParkStatic Dugout Roof</v>
      </c>
    </row>
    <row r="701" spans="1:25" x14ac:dyDescent="0.25">
      <c r="A701" s="3">
        <v>346295</v>
      </c>
      <c r="B701" t="s">
        <v>175</v>
      </c>
      <c r="C701" t="s">
        <v>41</v>
      </c>
      <c r="D701" t="s">
        <v>12</v>
      </c>
      <c r="E701" t="s">
        <v>1</v>
      </c>
      <c r="F701" s="5">
        <v>41019</v>
      </c>
      <c r="G701">
        <v>236</v>
      </c>
      <c r="H701">
        <v>1113</v>
      </c>
      <c r="I701" s="1">
        <v>248866.8</v>
      </c>
      <c r="J701" s="1">
        <v>61703</v>
      </c>
      <c r="K701">
        <v>24.793584359183299</v>
      </c>
      <c r="L701" s="4">
        <f>VLOOKUP(N701,rates,VLOOKUP(CONCATENATE('[1]Exposure Report'!$B$11,'[1]Exposure Report'!$B$13),rate_lookup_table,4,FALSE),FALSE)</f>
        <v>223.60433333333333</v>
      </c>
      <c r="M701" t="s">
        <v>0</v>
      </c>
      <c r="N701" t="str">
        <f>IF(VLOOKUP(B701,title_rename,2,FALSE)=0,B701,VLOOKUP(B701,title_rename,2,FALSE))</f>
        <v>04-20 Miami Marlins @ Washington Nationals</v>
      </c>
      <c r="O701" s="3" t="str">
        <f>LEFT(IF(VLOOKUP(C701,brand_rename,2,FALSE)=0,C701,VLOOKUP(C701,brand_rename,2,FALSE)),LEN(IF(VLOOKUP(C701,brand_rename,2,FALSE)=0,C701,VLOOKUP(C701,brand_rename,2,FALSE)))-6)</f>
        <v>Nationals Park</v>
      </c>
      <c r="P701" t="str">
        <f>IF(VLOOKUP(D701,location_rename,2,FALSE)=0,D701,VLOOKUP(D701,location_rename,2,FALSE))</f>
        <v>Static Field Level Home Plate</v>
      </c>
      <c r="Q701">
        <f>IF($L701=0,0,G701)</f>
        <v>236</v>
      </c>
      <c r="R701">
        <f>IF($L701=0,0,H701)</f>
        <v>1113</v>
      </c>
      <c r="S701" s="1">
        <f>R701*L701</f>
        <v>248871.62299999999</v>
      </c>
      <c r="T701" s="1">
        <f>S701*(K701/100)</f>
        <v>61704.195794573621</v>
      </c>
      <c r="U701" t="str">
        <f t="shared" si="20"/>
        <v>Nationals ParkStatic Field Level Home Plate</v>
      </c>
      <c r="V701" t="str">
        <f t="shared" si="21"/>
        <v>04-20 Miami Marlins @ Washington NationalsNationals ParkStatic Field Level Home Plate</v>
      </c>
      <c r="W701" t="str">
        <f>CONCATENATE(M701,O701)</f>
        <v>Regular SeasonNationals Park</v>
      </c>
      <c r="X701" t="str">
        <f>CONCATENATE(M701,P701)</f>
        <v>Regular SeasonStatic Field Level Home Plate</v>
      </c>
      <c r="Y701" t="str">
        <f>CONCATENATE(M701,O701,P701)</f>
        <v>Regular SeasonNationals ParkStatic Field Level Home Plate</v>
      </c>
    </row>
    <row r="702" spans="1:25" x14ac:dyDescent="0.25">
      <c r="A702" s="3">
        <v>346295</v>
      </c>
      <c r="B702" t="s">
        <v>175</v>
      </c>
      <c r="C702" t="s">
        <v>41</v>
      </c>
      <c r="D702" t="s">
        <v>9</v>
      </c>
      <c r="E702" t="s">
        <v>1</v>
      </c>
      <c r="F702" s="5">
        <v>41019</v>
      </c>
      <c r="G702">
        <v>7</v>
      </c>
      <c r="H702">
        <v>23</v>
      </c>
      <c r="I702" s="1">
        <v>5142.8</v>
      </c>
      <c r="J702" s="1">
        <v>750.71</v>
      </c>
      <c r="K702">
        <v>14.597301081123099</v>
      </c>
      <c r="L702" s="4">
        <f>VLOOKUP(N702,rates,VLOOKUP(CONCATENATE('[1]Exposure Report'!$B$11,'[1]Exposure Report'!$B$13),rate_lookup_table,4,FALSE),FALSE)</f>
        <v>223.60433333333333</v>
      </c>
      <c r="M702" t="s">
        <v>0</v>
      </c>
      <c r="N702" t="str">
        <f>IF(VLOOKUP(B702,title_rename,2,FALSE)=0,B702,VLOOKUP(B702,title_rename,2,FALSE))</f>
        <v>04-20 Miami Marlins @ Washington Nationals</v>
      </c>
      <c r="O702" s="3" t="str">
        <f>LEFT(IF(VLOOKUP(C702,brand_rename,2,FALSE)=0,C702,VLOOKUP(C702,brand_rename,2,FALSE)),LEN(IF(VLOOKUP(C702,brand_rename,2,FALSE)=0,C702,VLOOKUP(C702,brand_rename,2,FALSE)))-6)</f>
        <v>Nationals Park</v>
      </c>
      <c r="P702" t="str">
        <f>IF(VLOOKUP(D702,location_rename,2,FALSE)=0,D702,VLOOKUP(D702,location_rename,2,FALSE))</f>
        <v>Static Upper Billboard</v>
      </c>
      <c r="Q702">
        <f>IF($L702=0,0,G702)</f>
        <v>7</v>
      </c>
      <c r="R702">
        <f>IF($L702=0,0,H702)</f>
        <v>23</v>
      </c>
      <c r="S702" s="1">
        <f>R702*L702</f>
        <v>5142.8996666666662</v>
      </c>
      <c r="T702" s="1">
        <f>S702*(K702/100)</f>
        <v>750.72454864340955</v>
      </c>
      <c r="U702" t="str">
        <f t="shared" si="20"/>
        <v>Nationals ParkStatic Upper Billboard</v>
      </c>
      <c r="V702" t="str">
        <f t="shared" si="21"/>
        <v>04-20 Miami Marlins @ Washington NationalsNationals ParkStatic Upper Billboard</v>
      </c>
      <c r="W702" t="str">
        <f>CONCATENATE(M702,O702)</f>
        <v>Regular SeasonNationals Park</v>
      </c>
      <c r="X702" t="str">
        <f>CONCATENATE(M702,P702)</f>
        <v>Regular SeasonStatic Upper Billboard</v>
      </c>
      <c r="Y702" t="str">
        <f>CONCATENATE(M702,O702,P702)</f>
        <v>Regular SeasonNationals ParkStatic Upper Billboard</v>
      </c>
    </row>
    <row r="703" spans="1:25" x14ac:dyDescent="0.25">
      <c r="A703" s="3">
        <v>346295</v>
      </c>
      <c r="B703" t="s">
        <v>175</v>
      </c>
      <c r="C703" t="s">
        <v>40</v>
      </c>
      <c r="D703" t="s">
        <v>11</v>
      </c>
      <c r="E703" t="s">
        <v>1</v>
      </c>
      <c r="F703" s="5">
        <v>41019</v>
      </c>
      <c r="G703">
        <v>3</v>
      </c>
      <c r="H703">
        <v>3</v>
      </c>
      <c r="I703" s="1">
        <v>670.8</v>
      </c>
      <c r="J703" s="1">
        <v>119.94</v>
      </c>
      <c r="K703">
        <v>17.880143112701202</v>
      </c>
      <c r="L703" s="4">
        <f>VLOOKUP(N703,rates,VLOOKUP(CONCATENATE('[1]Exposure Report'!$B$11,'[1]Exposure Report'!$B$13),rate_lookup_table,4,FALSE),FALSE)</f>
        <v>223.60433333333333</v>
      </c>
      <c r="M703" t="s">
        <v>0</v>
      </c>
      <c r="N703" t="str">
        <f>IF(VLOOKUP(B703,title_rename,2,FALSE)=0,B703,VLOOKUP(B703,title_rename,2,FALSE))</f>
        <v>04-20 Miami Marlins @ Washington Nationals</v>
      </c>
      <c r="O703" s="3" t="str">
        <f>LEFT(IF(VLOOKUP(C703,brand_rename,2,FALSE)=0,C703,VLOOKUP(C703,brand_rename,2,FALSE)),LEN(IF(VLOOKUP(C703,brand_rename,2,FALSE)=0,C703,VLOOKUP(C703,brand_rename,2,FALSE)))-6)</f>
        <v>Nationals Youth Baseball Academy</v>
      </c>
      <c r="P703" t="str">
        <f>IF(VLOOKUP(D703,location_rename,2,FALSE)=0,D703,VLOOKUP(D703,location_rename,2,FALSE))</f>
        <v>Static Outfield Wall</v>
      </c>
      <c r="Q703">
        <f>IF($L703=0,0,G703)</f>
        <v>3</v>
      </c>
      <c r="R703">
        <f>IF($L703=0,0,H703)</f>
        <v>3</v>
      </c>
      <c r="S703" s="1">
        <f>R703*L703</f>
        <v>670.81299999999999</v>
      </c>
      <c r="T703" s="1">
        <f>S703*(K703/100)</f>
        <v>119.94232441860431</v>
      </c>
      <c r="U703" t="str">
        <f t="shared" si="20"/>
        <v>Nationals Youth Baseball AcademyStatic Outfield Wall</v>
      </c>
      <c r="V703" t="str">
        <f t="shared" si="21"/>
        <v>04-20 Miami Marlins @ Washington NationalsNationals Youth Baseball AcademyStatic Outfield Wall</v>
      </c>
      <c r="W703" t="str">
        <f>CONCATENATE(M703,O703)</f>
        <v>Regular SeasonNationals Youth Baseball Academy</v>
      </c>
      <c r="X703" t="str">
        <f>CONCATENATE(M703,P703)</f>
        <v>Regular SeasonStatic Outfield Wall</v>
      </c>
      <c r="Y703" t="str">
        <f>CONCATENATE(M703,O703,P703)</f>
        <v>Regular SeasonNationals Youth Baseball AcademyStatic Outfield Wall</v>
      </c>
    </row>
    <row r="704" spans="1:25" x14ac:dyDescent="0.25">
      <c r="A704" s="3">
        <v>346295</v>
      </c>
      <c r="B704" t="s">
        <v>175</v>
      </c>
      <c r="C704" t="s">
        <v>39</v>
      </c>
      <c r="D704" t="s">
        <v>13</v>
      </c>
      <c r="E704" t="s">
        <v>1</v>
      </c>
      <c r="F704" s="5">
        <v>41019</v>
      </c>
      <c r="G704">
        <v>22</v>
      </c>
      <c r="H704">
        <v>88</v>
      </c>
      <c r="I704" s="1">
        <v>19676.8</v>
      </c>
      <c r="J704" s="1">
        <v>4174.93</v>
      </c>
      <c r="K704">
        <v>21.2175252073507</v>
      </c>
      <c r="L704" s="4">
        <f>VLOOKUP(N704,rates,VLOOKUP(CONCATENATE('[1]Exposure Report'!$B$11,'[1]Exposure Report'!$B$13),rate_lookup_table,4,FALSE),FALSE)</f>
        <v>223.60433333333333</v>
      </c>
      <c r="M704" t="s">
        <v>0</v>
      </c>
      <c r="N704" t="str">
        <f>IF(VLOOKUP(B704,title_rename,2,FALSE)=0,B704,VLOOKUP(B704,title_rename,2,FALSE))</f>
        <v>04-20 Miami Marlins @ Washington Nationals</v>
      </c>
      <c r="O704" s="3" t="str">
        <f>LEFT(IF(VLOOKUP(C704,brand_rename,2,FALSE)=0,C704,VLOOKUP(C704,brand_rename,2,FALSE)),LEN(IF(VLOOKUP(C704,brand_rename,2,FALSE)=0,C704,VLOOKUP(C704,brand_rename,2,FALSE)))-6)</f>
        <v>New Era</v>
      </c>
      <c r="P704" t="str">
        <f>IF(VLOOKUP(D704,location_rename,2,FALSE)=0,D704,VLOOKUP(D704,location_rename,2,FALSE))</f>
        <v>Static Dugout Wall</v>
      </c>
      <c r="Q704">
        <f>IF($L704=0,0,G704)</f>
        <v>22</v>
      </c>
      <c r="R704">
        <f>IF($L704=0,0,H704)</f>
        <v>88</v>
      </c>
      <c r="S704" s="1">
        <f>R704*L704</f>
        <v>19677.181333333334</v>
      </c>
      <c r="T704" s="1">
        <f>S704*(K704/100)</f>
        <v>4175.0109094961072</v>
      </c>
      <c r="U704" t="str">
        <f t="shared" si="20"/>
        <v>New EraStatic Dugout Wall</v>
      </c>
      <c r="V704" t="str">
        <f t="shared" si="21"/>
        <v>04-20 Miami Marlins @ Washington NationalsNew EraStatic Dugout Wall</v>
      </c>
      <c r="W704" t="str">
        <f>CONCATENATE(M704,O704)</f>
        <v>Regular SeasonNew Era</v>
      </c>
      <c r="X704" t="str">
        <f>CONCATENATE(M704,P704)</f>
        <v>Regular SeasonStatic Dugout Wall</v>
      </c>
      <c r="Y704" t="str">
        <f>CONCATENATE(M704,O704,P704)</f>
        <v>Regular SeasonNew EraStatic Dugout Wall</v>
      </c>
    </row>
    <row r="705" spans="1:25" x14ac:dyDescent="0.25">
      <c r="A705" s="3">
        <v>346295</v>
      </c>
      <c r="B705" t="s">
        <v>175</v>
      </c>
      <c r="C705" t="s">
        <v>37</v>
      </c>
      <c r="D705" t="s">
        <v>19</v>
      </c>
      <c r="E705" t="s">
        <v>1</v>
      </c>
      <c r="F705" s="5">
        <v>41019</v>
      </c>
      <c r="G705">
        <v>1</v>
      </c>
      <c r="H705">
        <v>1</v>
      </c>
      <c r="I705" s="1">
        <v>223.6</v>
      </c>
      <c r="J705" s="1">
        <v>51.72</v>
      </c>
      <c r="K705">
        <v>23.130590339892599</v>
      </c>
      <c r="L705" s="4">
        <f>VLOOKUP(N705,rates,VLOOKUP(CONCATENATE('[1]Exposure Report'!$B$11,'[1]Exposure Report'!$B$13),rate_lookup_table,4,FALSE),FALSE)</f>
        <v>223.60433333333333</v>
      </c>
      <c r="M705" t="s">
        <v>0</v>
      </c>
      <c r="N705" t="str">
        <f>IF(VLOOKUP(B705,title_rename,2,FALSE)=0,B705,VLOOKUP(B705,title_rename,2,FALSE))</f>
        <v>04-20 Miami Marlins @ Washington Nationals</v>
      </c>
      <c r="O705" s="3" t="str">
        <f>LEFT(IF(VLOOKUP(C705,brand_rename,2,FALSE)=0,C705,VLOOKUP(C705,brand_rename,2,FALSE)),LEN(IF(VLOOKUP(C705,brand_rename,2,FALSE)=0,C705,VLOOKUP(C705,brand_rename,2,FALSE)))-6)</f>
        <v>Papa John's</v>
      </c>
      <c r="P705" t="str">
        <f>IF(VLOOKUP(D705,location_rename,2,FALSE)=0,D705,VLOOKUP(D705,location_rename,2,FALSE))</f>
        <v>LED Outfield Wall</v>
      </c>
      <c r="Q705">
        <f>IF($L705=0,0,G705)</f>
        <v>1</v>
      </c>
      <c r="R705">
        <f>IF($L705=0,0,H705)</f>
        <v>1</v>
      </c>
      <c r="S705" s="1">
        <f>R705*L705</f>
        <v>223.60433333333333</v>
      </c>
      <c r="T705" s="1">
        <f>S705*(K705/100)</f>
        <v>51.721002325581246</v>
      </c>
      <c r="U705" t="str">
        <f t="shared" si="20"/>
        <v>Papa John'sLED Outfield Wall</v>
      </c>
      <c r="V705" t="str">
        <f t="shared" si="21"/>
        <v>04-20 Miami Marlins @ Washington NationalsPapa John'sLED Outfield Wall</v>
      </c>
      <c r="W705" t="str">
        <f>CONCATENATE(M705,O705)</f>
        <v>Regular SeasonPapa John's</v>
      </c>
      <c r="X705" t="str">
        <f>CONCATENATE(M705,P705)</f>
        <v>Regular SeasonLED Outfield Wall</v>
      </c>
      <c r="Y705" t="str">
        <f>CONCATENATE(M705,O705,P705)</f>
        <v>Regular SeasonPapa John'sLED Outfield Wall</v>
      </c>
    </row>
    <row r="706" spans="1:25" x14ac:dyDescent="0.25">
      <c r="A706" s="3">
        <v>346295</v>
      </c>
      <c r="B706" t="s">
        <v>175</v>
      </c>
      <c r="C706" t="s">
        <v>37</v>
      </c>
      <c r="D706" t="s">
        <v>2</v>
      </c>
      <c r="E706" t="s">
        <v>1</v>
      </c>
      <c r="F706" s="5">
        <v>41019</v>
      </c>
      <c r="G706">
        <v>11</v>
      </c>
      <c r="H706">
        <v>49</v>
      </c>
      <c r="I706" s="1">
        <v>10956.4</v>
      </c>
      <c r="J706" s="1">
        <v>2999.59</v>
      </c>
      <c r="K706">
        <v>27.377514512066</v>
      </c>
      <c r="L706" s="4">
        <f>VLOOKUP(N706,rates,VLOOKUP(CONCATENATE('[1]Exposure Report'!$B$11,'[1]Exposure Report'!$B$13),rate_lookup_table,4,FALSE),FALSE)</f>
        <v>223.60433333333333</v>
      </c>
      <c r="M706" t="s">
        <v>0</v>
      </c>
      <c r="N706" t="str">
        <f>IF(VLOOKUP(B706,title_rename,2,FALSE)=0,B706,VLOOKUP(B706,title_rename,2,FALSE))</f>
        <v>04-20 Miami Marlins @ Washington Nationals</v>
      </c>
      <c r="O706" s="3" t="str">
        <f>LEFT(IF(VLOOKUP(C706,brand_rename,2,FALSE)=0,C706,VLOOKUP(C706,brand_rename,2,FALSE)),LEN(IF(VLOOKUP(C706,brand_rename,2,FALSE)=0,C706,VLOOKUP(C706,brand_rename,2,FALSE)))-6)</f>
        <v>Papa John's</v>
      </c>
      <c r="P706" t="str">
        <f>IF(VLOOKUP(D706,location_rename,2,FALSE)=0,D706,VLOOKUP(D706,location_rename,2,FALSE))</f>
        <v>Rotational Field Level Home Plate</v>
      </c>
      <c r="Q706">
        <f>IF($L706=0,0,G706)</f>
        <v>11</v>
      </c>
      <c r="R706">
        <f>IF($L706=0,0,H706)</f>
        <v>49</v>
      </c>
      <c r="S706" s="1">
        <f>R706*L706</f>
        <v>10956.612333333333</v>
      </c>
      <c r="T706" s="1">
        <f>S706*(K706/100)</f>
        <v>2999.648131589146</v>
      </c>
      <c r="U706" t="str">
        <f t="shared" ref="U706:U769" si="22">CONCATENATE(O706,P706)</f>
        <v>Papa John'sRotational Field Level Home Plate</v>
      </c>
      <c r="V706" t="str">
        <f t="shared" ref="V706:V769" si="23">CONCATENATE(N706,U706)</f>
        <v>04-20 Miami Marlins @ Washington NationalsPapa John'sRotational Field Level Home Plate</v>
      </c>
      <c r="W706" t="str">
        <f>CONCATENATE(M706,O706)</f>
        <v>Regular SeasonPapa John's</v>
      </c>
      <c r="X706" t="str">
        <f>CONCATENATE(M706,P706)</f>
        <v>Regular SeasonRotational Field Level Home Plate</v>
      </c>
      <c r="Y706" t="str">
        <f>CONCATENATE(M706,O706,P706)</f>
        <v>Regular SeasonPapa John'sRotational Field Level Home Plate</v>
      </c>
    </row>
    <row r="707" spans="1:25" x14ac:dyDescent="0.25">
      <c r="A707" s="3">
        <v>346295</v>
      </c>
      <c r="B707" t="s">
        <v>175</v>
      </c>
      <c r="C707" t="s">
        <v>36</v>
      </c>
      <c r="D707" t="s">
        <v>17</v>
      </c>
      <c r="E707" t="s">
        <v>1</v>
      </c>
      <c r="F707" s="5">
        <v>41019</v>
      </c>
      <c r="G707">
        <v>2</v>
      </c>
      <c r="H707">
        <v>3</v>
      </c>
      <c r="I707" s="1">
        <v>670.8</v>
      </c>
      <c r="J707" s="1">
        <v>244.73</v>
      </c>
      <c r="K707">
        <v>36.483303518187199</v>
      </c>
      <c r="L707" s="4">
        <f>VLOOKUP(N707,rates,VLOOKUP(CONCATENATE('[1]Exposure Report'!$B$11,'[1]Exposure Report'!$B$13),rate_lookup_table,4,FALSE),FALSE)</f>
        <v>223.60433333333333</v>
      </c>
      <c r="M707" t="s">
        <v>0</v>
      </c>
      <c r="N707" t="str">
        <f>IF(VLOOKUP(B707,title_rename,2,FALSE)=0,B707,VLOOKUP(B707,title_rename,2,FALSE))</f>
        <v>04-20 Miami Marlins @ Washington Nationals</v>
      </c>
      <c r="O707" s="3" t="str">
        <f>LEFT(IF(VLOOKUP(C707,brand_rename,2,FALSE)=0,C707,VLOOKUP(C707,brand_rename,2,FALSE)),LEN(IF(VLOOKUP(C707,brand_rename,2,FALSE)=0,C707,VLOOKUP(C707,brand_rename,2,FALSE)))-6)</f>
        <v>PNC Bank</v>
      </c>
      <c r="P707" t="str">
        <f>IF(VLOOKUP(D707,location_rename,2,FALSE)=0,D707,VLOOKUP(D707,location_rename,2,FALSE))</f>
        <v>LED Upper Tiered</v>
      </c>
      <c r="Q707">
        <f>IF($L707=0,0,G707)</f>
        <v>2</v>
      </c>
      <c r="R707">
        <f>IF($L707=0,0,H707)</f>
        <v>3</v>
      </c>
      <c r="S707" s="1">
        <f>R707*L707</f>
        <v>670.81299999999999</v>
      </c>
      <c r="T707" s="1">
        <f>S707*(K707/100)</f>
        <v>244.7347428294571</v>
      </c>
      <c r="U707" t="str">
        <f t="shared" si="22"/>
        <v>PNC BankLED Upper Tiered</v>
      </c>
      <c r="V707" t="str">
        <f t="shared" si="23"/>
        <v>04-20 Miami Marlins @ Washington NationalsPNC BankLED Upper Tiered</v>
      </c>
      <c r="W707" t="str">
        <f>CONCATENATE(M707,O707)</f>
        <v>Regular SeasonPNC Bank</v>
      </c>
      <c r="X707" t="str">
        <f>CONCATENATE(M707,P707)</f>
        <v>Regular SeasonLED Upper Tiered</v>
      </c>
      <c r="Y707" t="str">
        <f>CONCATENATE(M707,O707,P707)</f>
        <v>Regular SeasonPNC BankLED Upper Tiered</v>
      </c>
    </row>
    <row r="708" spans="1:25" x14ac:dyDescent="0.25">
      <c r="A708" s="3">
        <v>346295</v>
      </c>
      <c r="B708" t="s">
        <v>175</v>
      </c>
      <c r="C708" t="s">
        <v>36</v>
      </c>
      <c r="D708" t="s">
        <v>2</v>
      </c>
      <c r="E708" t="s">
        <v>1</v>
      </c>
      <c r="F708" s="5">
        <v>41019</v>
      </c>
      <c r="G708">
        <v>18</v>
      </c>
      <c r="H708">
        <v>129</v>
      </c>
      <c r="I708" s="1">
        <v>28844.400000000001</v>
      </c>
      <c r="J708" s="1">
        <v>7136.78</v>
      </c>
      <c r="K708">
        <v>24.7423416677067</v>
      </c>
      <c r="L708" s="4">
        <f>VLOOKUP(N708,rates,VLOOKUP(CONCATENATE('[1]Exposure Report'!$B$11,'[1]Exposure Report'!$B$13),rate_lookup_table,4,FALSE),FALSE)</f>
        <v>223.60433333333333</v>
      </c>
      <c r="M708" t="s">
        <v>0</v>
      </c>
      <c r="N708" t="str">
        <f>IF(VLOOKUP(B708,title_rename,2,FALSE)=0,B708,VLOOKUP(B708,title_rename,2,FALSE))</f>
        <v>04-20 Miami Marlins @ Washington Nationals</v>
      </c>
      <c r="O708" s="3" t="str">
        <f>LEFT(IF(VLOOKUP(C708,brand_rename,2,FALSE)=0,C708,VLOOKUP(C708,brand_rename,2,FALSE)),LEN(IF(VLOOKUP(C708,brand_rename,2,FALSE)=0,C708,VLOOKUP(C708,brand_rename,2,FALSE)))-6)</f>
        <v>PNC Bank</v>
      </c>
      <c r="P708" t="str">
        <f>IF(VLOOKUP(D708,location_rename,2,FALSE)=0,D708,VLOOKUP(D708,location_rename,2,FALSE))</f>
        <v>Rotational Field Level Home Plate</v>
      </c>
      <c r="Q708">
        <f>IF($L708=0,0,G708)</f>
        <v>18</v>
      </c>
      <c r="R708">
        <f>IF($L708=0,0,H708)</f>
        <v>129</v>
      </c>
      <c r="S708" s="1">
        <f>R708*L708</f>
        <v>28844.958999999999</v>
      </c>
      <c r="T708" s="1">
        <f>S708*(K708/100)</f>
        <v>7136.9183096899133</v>
      </c>
      <c r="U708" t="str">
        <f t="shared" si="22"/>
        <v>PNC BankRotational Field Level Home Plate</v>
      </c>
      <c r="V708" t="str">
        <f t="shared" si="23"/>
        <v>04-20 Miami Marlins @ Washington NationalsPNC BankRotational Field Level Home Plate</v>
      </c>
      <c r="W708" t="str">
        <f>CONCATENATE(M708,O708)</f>
        <v>Regular SeasonPNC Bank</v>
      </c>
      <c r="X708" t="str">
        <f>CONCATENATE(M708,P708)</f>
        <v>Regular SeasonRotational Field Level Home Plate</v>
      </c>
      <c r="Y708" t="str">
        <f>CONCATENATE(M708,O708,P708)</f>
        <v>Regular SeasonPNC BankRotational Field Level Home Plate</v>
      </c>
    </row>
    <row r="709" spans="1:25" x14ac:dyDescent="0.25">
      <c r="A709" s="3">
        <v>346295</v>
      </c>
      <c r="B709" t="s">
        <v>175</v>
      </c>
      <c r="C709" t="s">
        <v>36</v>
      </c>
      <c r="D709" t="s">
        <v>9</v>
      </c>
      <c r="E709" t="s">
        <v>1</v>
      </c>
      <c r="F709" s="5">
        <v>41019</v>
      </c>
      <c r="G709">
        <v>10</v>
      </c>
      <c r="H709">
        <v>37</v>
      </c>
      <c r="I709" s="1">
        <v>8273.2000000000007</v>
      </c>
      <c r="J709" s="1">
        <v>1086.92</v>
      </c>
      <c r="K709">
        <v>13.1378426727263</v>
      </c>
      <c r="L709" s="4">
        <f>VLOOKUP(N709,rates,VLOOKUP(CONCATENATE('[1]Exposure Report'!$B$11,'[1]Exposure Report'!$B$13),rate_lookup_table,4,FALSE),FALSE)</f>
        <v>223.60433333333333</v>
      </c>
      <c r="M709" t="s">
        <v>0</v>
      </c>
      <c r="N709" t="str">
        <f>IF(VLOOKUP(B709,title_rename,2,FALSE)=0,B709,VLOOKUP(B709,title_rename,2,FALSE))</f>
        <v>04-20 Miami Marlins @ Washington Nationals</v>
      </c>
      <c r="O709" s="3" t="str">
        <f>LEFT(IF(VLOOKUP(C709,brand_rename,2,FALSE)=0,C709,VLOOKUP(C709,brand_rename,2,FALSE)),LEN(IF(VLOOKUP(C709,brand_rename,2,FALSE)=0,C709,VLOOKUP(C709,brand_rename,2,FALSE)))-6)</f>
        <v>PNC Bank</v>
      </c>
      <c r="P709" t="str">
        <f>IF(VLOOKUP(D709,location_rename,2,FALSE)=0,D709,VLOOKUP(D709,location_rename,2,FALSE))</f>
        <v>Static Upper Billboard</v>
      </c>
      <c r="Q709">
        <f>IF($L709=0,0,G709)</f>
        <v>10</v>
      </c>
      <c r="R709">
        <f>IF($L709=0,0,H709)</f>
        <v>37</v>
      </c>
      <c r="S709" s="1">
        <f>R709*L709</f>
        <v>8273.360333333334</v>
      </c>
      <c r="T709" s="1">
        <f>S709*(K709/100)</f>
        <v>1086.9410643410774</v>
      </c>
      <c r="U709" t="str">
        <f t="shared" si="22"/>
        <v>PNC BankStatic Upper Billboard</v>
      </c>
      <c r="V709" t="str">
        <f t="shared" si="23"/>
        <v>04-20 Miami Marlins @ Washington NationalsPNC BankStatic Upper Billboard</v>
      </c>
      <c r="W709" t="str">
        <f>CONCATENATE(M709,O709)</f>
        <v>Regular SeasonPNC Bank</v>
      </c>
      <c r="X709" t="str">
        <f>CONCATENATE(M709,P709)</f>
        <v>Regular SeasonStatic Upper Billboard</v>
      </c>
      <c r="Y709" t="str">
        <f>CONCATENATE(M709,O709,P709)</f>
        <v>Regular SeasonPNC BankStatic Upper Billboard</v>
      </c>
    </row>
    <row r="710" spans="1:25" x14ac:dyDescent="0.25">
      <c r="A710" s="3">
        <v>346295</v>
      </c>
      <c r="B710" t="s">
        <v>175</v>
      </c>
      <c r="C710" t="s">
        <v>33</v>
      </c>
      <c r="D710" t="s">
        <v>17</v>
      </c>
      <c r="E710" t="s">
        <v>1</v>
      </c>
      <c r="F710" s="5">
        <v>41019</v>
      </c>
      <c r="G710">
        <v>1</v>
      </c>
      <c r="H710">
        <v>12</v>
      </c>
      <c r="I710" s="1">
        <v>2683.2</v>
      </c>
      <c r="J710" s="1">
        <v>535.84</v>
      </c>
      <c r="K710">
        <v>19.9701848539057</v>
      </c>
      <c r="L710" s="4">
        <f>VLOOKUP(N710,rates,VLOOKUP(CONCATENATE('[1]Exposure Report'!$B$11,'[1]Exposure Report'!$B$13),rate_lookup_table,4,FALSE),FALSE)</f>
        <v>223.60433333333333</v>
      </c>
      <c r="M710" t="s">
        <v>0</v>
      </c>
      <c r="N710" t="str">
        <f>IF(VLOOKUP(B710,title_rename,2,FALSE)=0,B710,VLOOKUP(B710,title_rename,2,FALSE))</f>
        <v>04-20 Miami Marlins @ Washington Nationals</v>
      </c>
      <c r="O710" s="3" t="str">
        <f>LEFT(IF(VLOOKUP(C710,brand_rename,2,FALSE)=0,C710,VLOOKUP(C710,brand_rename,2,FALSE)),LEN(IF(VLOOKUP(C710,brand_rename,2,FALSE)=0,C710,VLOOKUP(C710,brand_rename,2,FALSE)))-6)</f>
        <v>Radio - 106.7 The Fan</v>
      </c>
      <c r="P710" t="str">
        <f>IF(VLOOKUP(D710,location_rename,2,FALSE)=0,D710,VLOOKUP(D710,location_rename,2,FALSE))</f>
        <v>LED Upper Tiered</v>
      </c>
      <c r="Q710">
        <f>IF($L710=0,0,G710)</f>
        <v>1</v>
      </c>
      <c r="R710">
        <f>IF($L710=0,0,H710)</f>
        <v>12</v>
      </c>
      <c r="S710" s="1">
        <f>R710*L710</f>
        <v>2683.252</v>
      </c>
      <c r="T710" s="1">
        <f>S710*(K710/100)</f>
        <v>535.85038449612182</v>
      </c>
      <c r="U710" t="str">
        <f t="shared" si="22"/>
        <v>Radio - 106.7 The FanLED Upper Tiered</v>
      </c>
      <c r="V710" t="str">
        <f t="shared" si="23"/>
        <v>04-20 Miami Marlins @ Washington NationalsRadio - 106.7 The FanLED Upper Tiered</v>
      </c>
      <c r="W710" t="str">
        <f>CONCATENATE(M710,O710)</f>
        <v>Regular SeasonRadio - 106.7 The Fan</v>
      </c>
      <c r="X710" t="str">
        <f>CONCATENATE(M710,P710)</f>
        <v>Regular SeasonLED Upper Tiered</v>
      </c>
      <c r="Y710" t="str">
        <f>CONCATENATE(M710,O710,P710)</f>
        <v>Regular SeasonRadio - 106.7 The FanLED Upper Tiered</v>
      </c>
    </row>
    <row r="711" spans="1:25" x14ac:dyDescent="0.25">
      <c r="A711" s="3">
        <v>346295</v>
      </c>
      <c r="B711" t="s">
        <v>175</v>
      </c>
      <c r="C711" t="s">
        <v>33</v>
      </c>
      <c r="D711" t="s">
        <v>9</v>
      </c>
      <c r="E711" t="s">
        <v>1</v>
      </c>
      <c r="F711" s="5">
        <v>41019</v>
      </c>
      <c r="G711">
        <v>23</v>
      </c>
      <c r="H711">
        <v>66</v>
      </c>
      <c r="I711" s="1">
        <v>14757.6</v>
      </c>
      <c r="J711" s="1">
        <v>2770.87</v>
      </c>
      <c r="K711">
        <v>18.775884967745402</v>
      </c>
      <c r="L711" s="4">
        <f>VLOOKUP(N711,rates,VLOOKUP(CONCATENATE('[1]Exposure Report'!$B$11,'[1]Exposure Report'!$B$13),rate_lookup_table,4,FALSE),FALSE)</f>
        <v>223.60433333333333</v>
      </c>
      <c r="M711" t="s">
        <v>0</v>
      </c>
      <c r="N711" t="str">
        <f>IF(VLOOKUP(B711,title_rename,2,FALSE)=0,B711,VLOOKUP(B711,title_rename,2,FALSE))</f>
        <v>04-20 Miami Marlins @ Washington Nationals</v>
      </c>
      <c r="O711" s="3" t="str">
        <f>LEFT(IF(VLOOKUP(C711,brand_rename,2,FALSE)=0,C711,VLOOKUP(C711,brand_rename,2,FALSE)),LEN(IF(VLOOKUP(C711,brand_rename,2,FALSE)=0,C711,VLOOKUP(C711,brand_rename,2,FALSE)))-6)</f>
        <v>Radio - 106.7 The Fan</v>
      </c>
      <c r="P711" t="str">
        <f>IF(VLOOKUP(D711,location_rename,2,FALSE)=0,D711,VLOOKUP(D711,location_rename,2,FALSE))</f>
        <v>Static Upper Billboard</v>
      </c>
      <c r="Q711">
        <f>IF($L711=0,0,G711)</f>
        <v>23</v>
      </c>
      <c r="R711">
        <f>IF($L711=0,0,H711)</f>
        <v>66</v>
      </c>
      <c r="S711" s="1">
        <f>R711*L711</f>
        <v>14757.886</v>
      </c>
      <c r="T711" s="1">
        <f>S711*(K711/100)</f>
        <v>2770.9236990310033</v>
      </c>
      <c r="U711" t="str">
        <f t="shared" si="22"/>
        <v>Radio - 106.7 The FanStatic Upper Billboard</v>
      </c>
      <c r="V711" t="str">
        <f t="shared" si="23"/>
        <v>04-20 Miami Marlins @ Washington NationalsRadio - 106.7 The FanStatic Upper Billboard</v>
      </c>
      <c r="W711" t="str">
        <f>CONCATENATE(M711,O711)</f>
        <v>Regular SeasonRadio - 106.7 The Fan</v>
      </c>
      <c r="X711" t="str">
        <f>CONCATENATE(M711,P711)</f>
        <v>Regular SeasonStatic Upper Billboard</v>
      </c>
      <c r="Y711" t="str">
        <f>CONCATENATE(M711,O711,P711)</f>
        <v>Regular SeasonRadio - 106.7 The FanStatic Upper Billboard</v>
      </c>
    </row>
    <row r="712" spans="1:25" x14ac:dyDescent="0.25">
      <c r="A712" s="3">
        <v>346295</v>
      </c>
      <c r="B712" t="s">
        <v>175</v>
      </c>
      <c r="C712" t="s">
        <v>31</v>
      </c>
      <c r="D712" t="s">
        <v>71</v>
      </c>
      <c r="E712" t="s">
        <v>1</v>
      </c>
      <c r="F712" s="5">
        <v>41019</v>
      </c>
      <c r="G712">
        <v>2</v>
      </c>
      <c r="H712">
        <v>2</v>
      </c>
      <c r="I712" s="1">
        <v>447.2</v>
      </c>
      <c r="J712" s="1">
        <v>62.18</v>
      </c>
      <c r="K712">
        <v>13.904293381037499</v>
      </c>
      <c r="L712" s="4">
        <f>VLOOKUP(N712,rates,VLOOKUP(CONCATENATE('[1]Exposure Report'!$B$11,'[1]Exposure Report'!$B$13),rate_lookup_table,4,FALSE),FALSE)</f>
        <v>223.60433333333333</v>
      </c>
      <c r="M712" t="s">
        <v>0</v>
      </c>
      <c r="N712" t="str">
        <f>IF(VLOOKUP(B712,title_rename,2,FALSE)=0,B712,VLOOKUP(B712,title_rename,2,FALSE))</f>
        <v>04-20 Miami Marlins @ Washington Nationals</v>
      </c>
      <c r="O712" s="3" t="str">
        <f>LEFT(IF(VLOOKUP(C712,brand_rename,2,FALSE)=0,C712,VLOOKUP(C712,brand_rename,2,FALSE)),LEN(IF(VLOOKUP(C712,brand_rename,2,FALSE)=0,C712,VLOOKUP(C712,brand_rename,2,FALSE)))-6)</f>
        <v>Red Porch</v>
      </c>
      <c r="P712" t="str">
        <f>IF(VLOOKUP(D712,location_rename,2,FALSE)=0,D712,VLOOKUP(D712,location_rename,2,FALSE))</f>
        <v>Static Upper Tiered</v>
      </c>
      <c r="Q712">
        <f>IF($L712=0,0,G712)</f>
        <v>2</v>
      </c>
      <c r="R712">
        <f>IF($L712=0,0,H712)</f>
        <v>2</v>
      </c>
      <c r="S712" s="1">
        <f>R712*L712</f>
        <v>447.20866666666666</v>
      </c>
      <c r="T712" s="1">
        <f>S712*(K712/100)</f>
        <v>62.181205038759387</v>
      </c>
      <c r="U712" t="str">
        <f t="shared" si="22"/>
        <v>Red PorchStatic Upper Tiered</v>
      </c>
      <c r="V712" t="str">
        <f t="shared" si="23"/>
        <v>04-20 Miami Marlins @ Washington NationalsRed PorchStatic Upper Tiered</v>
      </c>
      <c r="W712" t="str">
        <f>CONCATENATE(M712,O712)</f>
        <v>Regular SeasonRed Porch</v>
      </c>
      <c r="X712" t="str">
        <f>CONCATENATE(M712,P712)</f>
        <v>Regular SeasonStatic Upper Tiered</v>
      </c>
      <c r="Y712" t="str">
        <f>CONCATENATE(M712,O712,P712)</f>
        <v>Regular SeasonRed PorchStatic Upper Tiered</v>
      </c>
    </row>
    <row r="713" spans="1:25" x14ac:dyDescent="0.25">
      <c r="A713" s="3">
        <v>346295</v>
      </c>
      <c r="B713" t="s">
        <v>175</v>
      </c>
      <c r="C713" t="s">
        <v>80</v>
      </c>
      <c r="D713" t="s">
        <v>11</v>
      </c>
      <c r="E713" t="s">
        <v>1</v>
      </c>
      <c r="F713" s="5">
        <v>41019</v>
      </c>
      <c r="G713">
        <v>3</v>
      </c>
      <c r="H713">
        <v>6</v>
      </c>
      <c r="I713" s="1">
        <v>1341.6</v>
      </c>
      <c r="J713" s="1">
        <v>248.76</v>
      </c>
      <c r="K713">
        <v>18.542039355992799</v>
      </c>
      <c r="L713" s="4">
        <f>VLOOKUP(N713,rates,VLOOKUP(CONCATENATE('[1]Exposure Report'!$B$11,'[1]Exposure Report'!$B$13),rate_lookup_table,4,FALSE),FALSE)</f>
        <v>223.60433333333333</v>
      </c>
      <c r="M713" t="s">
        <v>0</v>
      </c>
      <c r="N713" t="str">
        <f>IF(VLOOKUP(B713,title_rename,2,FALSE)=0,B713,VLOOKUP(B713,title_rename,2,FALSE))</f>
        <v>04-20 Miami Marlins @ Washington Nationals</v>
      </c>
      <c r="O713" s="3" t="str">
        <f>LEFT(IF(VLOOKUP(C713,brand_rename,2,FALSE)=0,C713,VLOOKUP(C713,brand_rename,2,FALSE)),LEN(IF(VLOOKUP(C713,brand_rename,2,FALSE)=0,C713,VLOOKUP(C713,brand_rename,2,FALSE)))-6)</f>
        <v>Retired Players Tribute</v>
      </c>
      <c r="P713" t="str">
        <f>IF(VLOOKUP(D713,location_rename,2,FALSE)=0,D713,VLOOKUP(D713,location_rename,2,FALSE))</f>
        <v>Static Outfield Wall</v>
      </c>
      <c r="Q713">
        <f>IF($L713=0,0,G713)</f>
        <v>3</v>
      </c>
      <c r="R713">
        <f>IF($L713=0,0,H713)</f>
        <v>6</v>
      </c>
      <c r="S713" s="1">
        <f>R713*L713</f>
        <v>1341.626</v>
      </c>
      <c r="T713" s="1">
        <f>S713*(K713/100)</f>
        <v>248.76482093023193</v>
      </c>
      <c r="U713" t="str">
        <f t="shared" si="22"/>
        <v>Retired Players TributeStatic Outfield Wall</v>
      </c>
      <c r="V713" t="str">
        <f t="shared" si="23"/>
        <v>04-20 Miami Marlins @ Washington NationalsRetired Players TributeStatic Outfield Wall</v>
      </c>
      <c r="W713" t="str">
        <f>CONCATENATE(M713,O713)</f>
        <v>Regular SeasonRetired Players Tribute</v>
      </c>
      <c r="X713" t="str">
        <f>CONCATENATE(M713,P713)</f>
        <v>Regular SeasonStatic Outfield Wall</v>
      </c>
      <c r="Y713" t="str">
        <f>CONCATENATE(M713,O713,P713)</f>
        <v>Regular SeasonRetired Players TributeStatic Outfield Wall</v>
      </c>
    </row>
    <row r="714" spans="1:25" x14ac:dyDescent="0.25">
      <c r="A714" s="3">
        <v>346295</v>
      </c>
      <c r="B714" t="s">
        <v>175</v>
      </c>
      <c r="C714" t="s">
        <v>113</v>
      </c>
      <c r="D714" t="s">
        <v>2</v>
      </c>
      <c r="E714" t="s">
        <v>1</v>
      </c>
      <c r="F714" s="5">
        <v>41019</v>
      </c>
      <c r="G714">
        <v>21</v>
      </c>
      <c r="H714">
        <v>150</v>
      </c>
      <c r="I714" s="1">
        <v>33540</v>
      </c>
      <c r="J714" s="1">
        <v>8368.57</v>
      </c>
      <c r="K714">
        <v>24.9510137149672</v>
      </c>
      <c r="L714" s="4">
        <f>VLOOKUP(N714,rates,VLOOKUP(CONCATENATE('[1]Exposure Report'!$B$11,'[1]Exposure Report'!$B$13),rate_lookup_table,4,FALSE),FALSE)</f>
        <v>223.60433333333333</v>
      </c>
      <c r="M714" t="s">
        <v>0</v>
      </c>
      <c r="N714" t="str">
        <f>IF(VLOOKUP(B714,title_rename,2,FALSE)=0,B714,VLOOKUP(B714,title_rename,2,FALSE))</f>
        <v>04-20 Miami Marlins @ Washington Nationals</v>
      </c>
      <c r="O714" s="3" t="str">
        <f>LEFT(IF(VLOOKUP(C714,brand_rename,2,FALSE)=0,C714,VLOOKUP(C714,brand_rename,2,FALSE)),LEN(IF(VLOOKUP(C714,brand_rename,2,FALSE)=0,C714,VLOOKUP(C714,brand_rename,2,FALSE)))-6)</f>
        <v>Team Promotion - Capital City View Seats</v>
      </c>
      <c r="P714" t="str">
        <f>IF(VLOOKUP(D714,location_rename,2,FALSE)=0,D714,VLOOKUP(D714,location_rename,2,FALSE))</f>
        <v>Rotational Field Level Home Plate</v>
      </c>
      <c r="Q714">
        <f>IF($L714=0,0,G714)</f>
        <v>21</v>
      </c>
      <c r="R714">
        <f>IF($L714=0,0,H714)</f>
        <v>150</v>
      </c>
      <c r="S714" s="1">
        <f>R714*L714</f>
        <v>33540.65</v>
      </c>
      <c r="T714" s="1">
        <f>S714*(K714/100)</f>
        <v>8368.7321815891464</v>
      </c>
      <c r="U714" t="str">
        <f t="shared" si="22"/>
        <v>Team Promotion - Capital City View SeatsRotational Field Level Home Plate</v>
      </c>
      <c r="V714" t="str">
        <f t="shared" si="23"/>
        <v>04-20 Miami Marlins @ Washington NationalsTeam Promotion - Capital City View SeatsRotational Field Level Home Plate</v>
      </c>
      <c r="W714" t="str">
        <f>CONCATENATE(M714,O714)</f>
        <v>Regular SeasonTeam Promotion - Capital City View Seats</v>
      </c>
      <c r="X714" t="str">
        <f>CONCATENATE(M714,P714)</f>
        <v>Regular SeasonRotational Field Level Home Plate</v>
      </c>
      <c r="Y714" t="str">
        <f>CONCATENATE(M714,O714,P714)</f>
        <v>Regular SeasonTeam Promotion - Capital City View SeatsRotational Field Level Home Plate</v>
      </c>
    </row>
    <row r="715" spans="1:25" x14ac:dyDescent="0.25">
      <c r="A715" s="3">
        <v>346295</v>
      </c>
      <c r="B715" t="s">
        <v>175</v>
      </c>
      <c r="C715" t="s">
        <v>121</v>
      </c>
      <c r="D715" t="s">
        <v>2</v>
      </c>
      <c r="E715" t="s">
        <v>1</v>
      </c>
      <c r="F715" s="5">
        <v>41019</v>
      </c>
      <c r="G715">
        <v>10</v>
      </c>
      <c r="H715">
        <v>54</v>
      </c>
      <c r="I715" s="1">
        <v>12074.4</v>
      </c>
      <c r="J715" s="1">
        <v>3186.81</v>
      </c>
      <c r="K715">
        <v>26.3931127012522</v>
      </c>
      <c r="L715" s="4">
        <f>VLOOKUP(N715,rates,VLOOKUP(CONCATENATE('[1]Exposure Report'!$B$11,'[1]Exposure Report'!$B$13),rate_lookup_table,4,FALSE),FALSE)</f>
        <v>223.60433333333333</v>
      </c>
      <c r="M715" t="s">
        <v>0</v>
      </c>
      <c r="N715" t="str">
        <f>IF(VLOOKUP(B715,title_rename,2,FALSE)=0,B715,VLOOKUP(B715,title_rename,2,FALSE))</f>
        <v>04-20 Miami Marlins @ Washington Nationals</v>
      </c>
      <c r="O715" s="3" t="str">
        <f>LEFT(IF(VLOOKUP(C715,brand_rename,2,FALSE)=0,C715,VLOOKUP(C715,brand_rename,2,FALSE)),LEN(IF(VLOOKUP(C715,brand_rename,2,FALSE)=0,C715,VLOOKUP(C715,brand_rename,2,FALSE)))-6)</f>
        <v>Team Promotion - Miller Lite Party Night</v>
      </c>
      <c r="P715" t="str">
        <f>IF(VLOOKUP(D715,location_rename,2,FALSE)=0,D715,VLOOKUP(D715,location_rename,2,FALSE))</f>
        <v>Rotational Field Level Home Plate</v>
      </c>
      <c r="Q715">
        <f>IF($L715=0,0,G715)</f>
        <v>10</v>
      </c>
      <c r="R715">
        <f>IF($L715=0,0,H715)</f>
        <v>54</v>
      </c>
      <c r="S715" s="1">
        <f>R715*L715</f>
        <v>12074.634</v>
      </c>
      <c r="T715" s="1">
        <f>S715*(K715/100)</f>
        <v>3186.8717598837161</v>
      </c>
      <c r="U715" t="str">
        <f t="shared" si="22"/>
        <v>Team Promotion - Miller Lite Party NightRotational Field Level Home Plate</v>
      </c>
      <c r="V715" t="str">
        <f t="shared" si="23"/>
        <v>04-20 Miami Marlins @ Washington NationalsTeam Promotion - Miller Lite Party NightRotational Field Level Home Plate</v>
      </c>
      <c r="W715" t="str">
        <f>CONCATENATE(M715,O715)</f>
        <v>Regular SeasonTeam Promotion - Miller Lite Party Night</v>
      </c>
      <c r="X715" t="str">
        <f>CONCATENATE(M715,P715)</f>
        <v>Regular SeasonRotational Field Level Home Plate</v>
      </c>
      <c r="Y715" t="str">
        <f>CONCATENATE(M715,O715,P715)</f>
        <v>Regular SeasonTeam Promotion - Miller Lite Party NightRotational Field Level Home Plate</v>
      </c>
    </row>
    <row r="716" spans="1:25" x14ac:dyDescent="0.25">
      <c r="A716" s="3">
        <v>346295</v>
      </c>
      <c r="B716" t="s">
        <v>175</v>
      </c>
      <c r="C716" t="s">
        <v>27</v>
      </c>
      <c r="D716" t="s">
        <v>17</v>
      </c>
      <c r="E716" t="s">
        <v>1</v>
      </c>
      <c r="F716" s="5">
        <v>41019</v>
      </c>
      <c r="G716">
        <v>1</v>
      </c>
      <c r="H716">
        <v>1</v>
      </c>
      <c r="I716" s="1">
        <v>223.6</v>
      </c>
      <c r="J716" s="1">
        <v>40.29</v>
      </c>
      <c r="K716">
        <v>18.018783542039301</v>
      </c>
      <c r="L716" s="4">
        <f>VLOOKUP(N716,rates,VLOOKUP(CONCATENATE('[1]Exposure Report'!$B$11,'[1]Exposure Report'!$B$13),rate_lookup_table,4,FALSE),FALSE)</f>
        <v>223.60433333333333</v>
      </c>
      <c r="M716" t="s">
        <v>0</v>
      </c>
      <c r="N716" t="str">
        <f>IF(VLOOKUP(B716,title_rename,2,FALSE)=0,B716,VLOOKUP(B716,title_rename,2,FALSE))</f>
        <v>04-20 Miami Marlins @ Washington Nationals</v>
      </c>
      <c r="O716" s="3" t="str">
        <f>LEFT(IF(VLOOKUP(C716,brand_rename,2,FALSE)=0,C716,VLOOKUP(C716,brand_rename,2,FALSE)),LEN(IF(VLOOKUP(C716,brand_rename,2,FALSE)=0,C716,VLOOKUP(C716,brand_rename,2,FALSE)))-6)</f>
        <v>Team Website - Nationals.com</v>
      </c>
      <c r="P716" t="str">
        <f>IF(VLOOKUP(D716,location_rename,2,FALSE)=0,D716,VLOOKUP(D716,location_rename,2,FALSE))</f>
        <v>LED Upper Tiered</v>
      </c>
      <c r="Q716">
        <f>IF($L716=0,0,G716)</f>
        <v>1</v>
      </c>
      <c r="R716">
        <f>IF($L716=0,0,H716)</f>
        <v>1</v>
      </c>
      <c r="S716" s="1">
        <f>R716*L716</f>
        <v>223.60433333333333</v>
      </c>
      <c r="T716" s="1">
        <f>S716*(K716/100)</f>
        <v>40.290780813953369</v>
      </c>
      <c r="U716" t="str">
        <f t="shared" si="22"/>
        <v>Team Website - Nationals.comLED Upper Tiered</v>
      </c>
      <c r="V716" t="str">
        <f t="shared" si="23"/>
        <v>04-20 Miami Marlins @ Washington NationalsTeam Website - Nationals.comLED Upper Tiered</v>
      </c>
      <c r="W716" t="str">
        <f>CONCATENATE(M716,O716)</f>
        <v>Regular SeasonTeam Website - Nationals.com</v>
      </c>
      <c r="X716" t="str">
        <f>CONCATENATE(M716,P716)</f>
        <v>Regular SeasonLED Upper Tiered</v>
      </c>
      <c r="Y716" t="str">
        <f>CONCATENATE(M716,O716,P716)</f>
        <v>Regular SeasonTeam Website - Nationals.comLED Upper Tiered</v>
      </c>
    </row>
    <row r="717" spans="1:25" x14ac:dyDescent="0.25">
      <c r="A717" s="3">
        <v>346295</v>
      </c>
      <c r="B717" t="s">
        <v>175</v>
      </c>
      <c r="C717" t="s">
        <v>27</v>
      </c>
      <c r="D717" t="s">
        <v>2</v>
      </c>
      <c r="E717" t="s">
        <v>1</v>
      </c>
      <c r="F717" s="5">
        <v>41019</v>
      </c>
      <c r="G717">
        <v>34</v>
      </c>
      <c r="H717">
        <v>300</v>
      </c>
      <c r="I717" s="1">
        <v>67080</v>
      </c>
      <c r="J717" s="1">
        <v>16009.34</v>
      </c>
      <c r="K717">
        <v>23.866040548598601</v>
      </c>
      <c r="L717" s="4">
        <f>VLOOKUP(N717,rates,VLOOKUP(CONCATENATE('[1]Exposure Report'!$B$11,'[1]Exposure Report'!$B$13),rate_lookup_table,4,FALSE),FALSE)</f>
        <v>223.60433333333333</v>
      </c>
      <c r="M717" t="s">
        <v>0</v>
      </c>
      <c r="N717" t="str">
        <f>IF(VLOOKUP(B717,title_rename,2,FALSE)=0,B717,VLOOKUP(B717,title_rename,2,FALSE))</f>
        <v>04-20 Miami Marlins @ Washington Nationals</v>
      </c>
      <c r="O717" s="3" t="str">
        <f>LEFT(IF(VLOOKUP(C717,brand_rename,2,FALSE)=0,C717,VLOOKUP(C717,brand_rename,2,FALSE)),LEN(IF(VLOOKUP(C717,brand_rename,2,FALSE)=0,C717,VLOOKUP(C717,brand_rename,2,FALSE)))-6)</f>
        <v>Team Website - Nationals.com</v>
      </c>
      <c r="P717" t="str">
        <f>IF(VLOOKUP(D717,location_rename,2,FALSE)=0,D717,VLOOKUP(D717,location_rename,2,FALSE))</f>
        <v>Rotational Field Level Home Plate</v>
      </c>
      <c r="Q717">
        <f>IF($L717=0,0,G717)</f>
        <v>34</v>
      </c>
      <c r="R717">
        <f>IF($L717=0,0,H717)</f>
        <v>300</v>
      </c>
      <c r="S717" s="1">
        <f>R717*L717</f>
        <v>67081.3</v>
      </c>
      <c r="T717" s="1">
        <f>S717*(K717/100)</f>
        <v>16009.650258527075</v>
      </c>
      <c r="U717" t="str">
        <f t="shared" si="22"/>
        <v>Team Website - Nationals.comRotational Field Level Home Plate</v>
      </c>
      <c r="V717" t="str">
        <f t="shared" si="23"/>
        <v>04-20 Miami Marlins @ Washington NationalsTeam Website - Nationals.comRotational Field Level Home Plate</v>
      </c>
      <c r="W717" t="str">
        <f>CONCATENATE(M717,O717)</f>
        <v>Regular SeasonTeam Website - Nationals.com</v>
      </c>
      <c r="X717" t="str">
        <f>CONCATENATE(M717,P717)</f>
        <v>Regular SeasonRotational Field Level Home Plate</v>
      </c>
      <c r="Y717" t="str">
        <f>CONCATENATE(M717,O717,P717)</f>
        <v>Regular SeasonTeam Website - Nationals.comRotational Field Level Home Plate</v>
      </c>
    </row>
    <row r="718" spans="1:25" x14ac:dyDescent="0.25">
      <c r="A718" s="3">
        <v>346295</v>
      </c>
      <c r="B718" t="s">
        <v>175</v>
      </c>
      <c r="C718" t="s">
        <v>27</v>
      </c>
      <c r="D718" t="s">
        <v>28</v>
      </c>
      <c r="E718" t="s">
        <v>1</v>
      </c>
      <c r="F718" s="5">
        <v>41019</v>
      </c>
      <c r="G718">
        <v>29</v>
      </c>
      <c r="H718">
        <v>139</v>
      </c>
      <c r="I718" s="1">
        <v>31080.400000000001</v>
      </c>
      <c r="J718" s="1">
        <v>7211.37</v>
      </c>
      <c r="K718">
        <v>23.2023075636092</v>
      </c>
      <c r="L718" s="4">
        <f>VLOOKUP(N718,rates,VLOOKUP(CONCATENATE('[1]Exposure Report'!$B$11,'[1]Exposure Report'!$B$13),rate_lookup_table,4,FALSE),FALSE)</f>
        <v>223.60433333333333</v>
      </c>
      <c r="M718" t="s">
        <v>0</v>
      </c>
      <c r="N718" t="str">
        <f>IF(VLOOKUP(B718,title_rename,2,FALSE)=0,B718,VLOOKUP(B718,title_rename,2,FALSE))</f>
        <v>04-20 Miami Marlins @ Washington Nationals</v>
      </c>
      <c r="O718" s="3" t="str">
        <f>LEFT(IF(VLOOKUP(C718,brand_rename,2,FALSE)=0,C718,VLOOKUP(C718,brand_rename,2,FALSE)),LEN(IF(VLOOKUP(C718,brand_rename,2,FALSE)=0,C718,VLOOKUP(C718,brand_rename,2,FALSE)))-6)</f>
        <v>Team Website - Nationals.com</v>
      </c>
      <c r="P718" t="str">
        <f>IF(VLOOKUP(D718,location_rename,2,FALSE)=0,D718,VLOOKUP(D718,location_rename,2,FALSE))</f>
        <v>Static Dugout Railing</v>
      </c>
      <c r="Q718">
        <f>IF($L718=0,0,G718)</f>
        <v>29</v>
      </c>
      <c r="R718">
        <f>IF($L718=0,0,H718)</f>
        <v>139</v>
      </c>
      <c r="S718" s="1">
        <f>R718*L718</f>
        <v>31081.002333333334</v>
      </c>
      <c r="T718" s="1">
        <f>S718*(K718/100)</f>
        <v>7211.5097552325524</v>
      </c>
      <c r="U718" t="str">
        <f t="shared" si="22"/>
        <v>Team Website - Nationals.comStatic Dugout Railing</v>
      </c>
      <c r="V718" t="str">
        <f t="shared" si="23"/>
        <v>04-20 Miami Marlins @ Washington NationalsTeam Website - Nationals.comStatic Dugout Railing</v>
      </c>
      <c r="W718" t="str">
        <f>CONCATENATE(M718,O718)</f>
        <v>Regular SeasonTeam Website - Nationals.com</v>
      </c>
      <c r="X718" t="str">
        <f>CONCATENATE(M718,P718)</f>
        <v>Regular SeasonStatic Dugout Railing</v>
      </c>
      <c r="Y718" t="str">
        <f>CONCATENATE(M718,O718,P718)</f>
        <v>Regular SeasonTeam Website - Nationals.comStatic Dugout Railing</v>
      </c>
    </row>
    <row r="719" spans="1:25" x14ac:dyDescent="0.25">
      <c r="A719" s="3">
        <v>346295</v>
      </c>
      <c r="B719" t="s">
        <v>175</v>
      </c>
      <c r="C719" t="s">
        <v>27</v>
      </c>
      <c r="D719" t="s">
        <v>14</v>
      </c>
      <c r="E719" t="s">
        <v>1</v>
      </c>
      <c r="F719" s="5">
        <v>41019</v>
      </c>
      <c r="G719">
        <v>30</v>
      </c>
      <c r="H719">
        <v>94</v>
      </c>
      <c r="I719" s="1">
        <v>21018.400000000001</v>
      </c>
      <c r="J719" s="1">
        <v>3961.66</v>
      </c>
      <c r="K719">
        <v>18.848532714193201</v>
      </c>
      <c r="L719" s="4">
        <f>VLOOKUP(N719,rates,VLOOKUP(CONCATENATE('[1]Exposure Report'!$B$11,'[1]Exposure Report'!$B$13),rate_lookup_table,4,FALSE),FALSE)</f>
        <v>223.60433333333333</v>
      </c>
      <c r="M719" t="s">
        <v>0</v>
      </c>
      <c r="N719" t="str">
        <f>IF(VLOOKUP(B719,title_rename,2,FALSE)=0,B719,VLOOKUP(B719,title_rename,2,FALSE))</f>
        <v>04-20 Miami Marlins @ Washington Nationals</v>
      </c>
      <c r="O719" s="3" t="str">
        <f>LEFT(IF(VLOOKUP(C719,brand_rename,2,FALSE)=0,C719,VLOOKUP(C719,brand_rename,2,FALSE)),LEN(IF(VLOOKUP(C719,brand_rename,2,FALSE)=0,C719,VLOOKUP(C719,brand_rename,2,FALSE)))-6)</f>
        <v>Team Website - Nationals.com</v>
      </c>
      <c r="P719" t="str">
        <f>IF(VLOOKUP(D719,location_rename,2,FALSE)=0,D719,VLOOKUP(D719,location_rename,2,FALSE))</f>
        <v>Static Dugout Roof</v>
      </c>
      <c r="Q719">
        <f>IF($L719=0,0,G719)</f>
        <v>30</v>
      </c>
      <c r="R719">
        <f>IF($L719=0,0,H719)</f>
        <v>94</v>
      </c>
      <c r="S719" s="1">
        <f>R719*L719</f>
        <v>21018.807333333334</v>
      </c>
      <c r="T719" s="1">
        <f>S719*(K719/100)</f>
        <v>3961.736776356573</v>
      </c>
      <c r="U719" t="str">
        <f t="shared" si="22"/>
        <v>Team Website - Nationals.comStatic Dugout Roof</v>
      </c>
      <c r="V719" t="str">
        <f t="shared" si="23"/>
        <v>04-20 Miami Marlins @ Washington NationalsTeam Website - Nationals.comStatic Dugout Roof</v>
      </c>
      <c r="W719" t="str">
        <f>CONCATENATE(M719,O719)</f>
        <v>Regular SeasonTeam Website - Nationals.com</v>
      </c>
      <c r="X719" t="str">
        <f>CONCATENATE(M719,P719)</f>
        <v>Regular SeasonStatic Dugout Roof</v>
      </c>
      <c r="Y719" t="str">
        <f>CONCATENATE(M719,O719,P719)</f>
        <v>Regular SeasonTeam Website - Nationals.comStatic Dugout Roof</v>
      </c>
    </row>
    <row r="720" spans="1:25" x14ac:dyDescent="0.25">
      <c r="A720" s="3">
        <v>346295</v>
      </c>
      <c r="B720" t="s">
        <v>175</v>
      </c>
      <c r="C720" t="s">
        <v>27</v>
      </c>
      <c r="D720" t="s">
        <v>9</v>
      </c>
      <c r="E720" t="s">
        <v>1</v>
      </c>
      <c r="F720" s="5">
        <v>41019</v>
      </c>
      <c r="G720">
        <v>6</v>
      </c>
      <c r="H720">
        <v>9</v>
      </c>
      <c r="I720" s="1">
        <v>2012.4</v>
      </c>
      <c r="J720" s="1">
        <v>309.8</v>
      </c>
      <c r="K720">
        <v>15.3945537666467</v>
      </c>
      <c r="L720" s="4">
        <f>VLOOKUP(N720,rates,VLOOKUP(CONCATENATE('[1]Exposure Report'!$B$11,'[1]Exposure Report'!$B$13),rate_lookup_table,4,FALSE),FALSE)</f>
        <v>223.60433333333333</v>
      </c>
      <c r="M720" t="s">
        <v>0</v>
      </c>
      <c r="N720" t="str">
        <f>IF(VLOOKUP(B720,title_rename,2,FALSE)=0,B720,VLOOKUP(B720,title_rename,2,FALSE))</f>
        <v>04-20 Miami Marlins @ Washington Nationals</v>
      </c>
      <c r="O720" s="3" t="str">
        <f>LEFT(IF(VLOOKUP(C720,brand_rename,2,FALSE)=0,C720,VLOOKUP(C720,brand_rename,2,FALSE)),LEN(IF(VLOOKUP(C720,brand_rename,2,FALSE)=0,C720,VLOOKUP(C720,brand_rename,2,FALSE)))-6)</f>
        <v>Team Website - Nationals.com</v>
      </c>
      <c r="P720" t="str">
        <f>IF(VLOOKUP(D720,location_rename,2,FALSE)=0,D720,VLOOKUP(D720,location_rename,2,FALSE))</f>
        <v>Static Upper Billboard</v>
      </c>
      <c r="Q720">
        <f>IF($L720=0,0,G720)</f>
        <v>6</v>
      </c>
      <c r="R720">
        <f>IF($L720=0,0,H720)</f>
        <v>9</v>
      </c>
      <c r="S720" s="1">
        <f>R720*L720</f>
        <v>2012.4389999999999</v>
      </c>
      <c r="T720" s="1">
        <f>S720*(K720/100)</f>
        <v>309.80600387596718</v>
      </c>
      <c r="U720" t="str">
        <f t="shared" si="22"/>
        <v>Team Website - Nationals.comStatic Upper Billboard</v>
      </c>
      <c r="V720" t="str">
        <f t="shared" si="23"/>
        <v>04-20 Miami Marlins @ Washington NationalsTeam Website - Nationals.comStatic Upper Billboard</v>
      </c>
      <c r="W720" t="str">
        <f>CONCATENATE(M720,O720)</f>
        <v>Regular SeasonTeam Website - Nationals.com</v>
      </c>
      <c r="X720" t="str">
        <f>CONCATENATE(M720,P720)</f>
        <v>Regular SeasonStatic Upper Billboard</v>
      </c>
      <c r="Y720" t="str">
        <f>CONCATENATE(M720,O720,P720)</f>
        <v>Regular SeasonTeam Website - Nationals.comStatic Upper Billboard</v>
      </c>
    </row>
    <row r="721" spans="1:25" x14ac:dyDescent="0.25">
      <c r="A721" s="3">
        <v>346295</v>
      </c>
      <c r="B721" t="s">
        <v>175</v>
      </c>
      <c r="C721" t="s">
        <v>26</v>
      </c>
      <c r="D721" t="s">
        <v>17</v>
      </c>
      <c r="E721" t="s">
        <v>1</v>
      </c>
      <c r="F721" s="5">
        <v>41019</v>
      </c>
      <c r="G721">
        <v>2</v>
      </c>
      <c r="H721">
        <v>3</v>
      </c>
      <c r="I721" s="1">
        <v>670.8</v>
      </c>
      <c r="J721" s="1">
        <v>182.88</v>
      </c>
      <c r="K721">
        <v>27.262969588550899</v>
      </c>
      <c r="L721" s="4">
        <f>VLOOKUP(N721,rates,VLOOKUP(CONCATENATE('[1]Exposure Report'!$B$11,'[1]Exposure Report'!$B$13),rate_lookup_table,4,FALSE),FALSE)</f>
        <v>223.60433333333333</v>
      </c>
      <c r="M721" t="s">
        <v>0</v>
      </c>
      <c r="N721" t="str">
        <f>IF(VLOOKUP(B721,title_rename,2,FALSE)=0,B721,VLOOKUP(B721,title_rename,2,FALSE))</f>
        <v>04-20 Miami Marlins @ Washington Nationals</v>
      </c>
      <c r="O721" s="3" t="str">
        <f>LEFT(IF(VLOOKUP(C721,brand_rename,2,FALSE)=0,C721,VLOOKUP(C721,brand_rename,2,FALSE)),LEN(IF(VLOOKUP(C721,brand_rename,2,FALSE)=0,C721,VLOOKUP(C721,brand_rename,2,FALSE)))-6)</f>
        <v>Toyota</v>
      </c>
      <c r="P721" t="str">
        <f>IF(VLOOKUP(D721,location_rename,2,FALSE)=0,D721,VLOOKUP(D721,location_rename,2,FALSE))</f>
        <v>LED Upper Tiered</v>
      </c>
      <c r="Q721">
        <f>IF($L721=0,0,G721)</f>
        <v>2</v>
      </c>
      <c r="R721">
        <f>IF($L721=0,0,H721)</f>
        <v>3</v>
      </c>
      <c r="S721" s="1">
        <f>R721*L721</f>
        <v>670.81299999999999</v>
      </c>
      <c r="T721" s="1">
        <f>S721*(K721/100)</f>
        <v>182.88354418604595</v>
      </c>
      <c r="U721" t="str">
        <f t="shared" si="22"/>
        <v>ToyotaLED Upper Tiered</v>
      </c>
      <c r="V721" t="str">
        <f t="shared" si="23"/>
        <v>04-20 Miami Marlins @ Washington NationalsToyotaLED Upper Tiered</v>
      </c>
      <c r="W721" t="str">
        <f>CONCATENATE(M721,O721)</f>
        <v>Regular SeasonToyota</v>
      </c>
      <c r="X721" t="str">
        <f>CONCATENATE(M721,P721)</f>
        <v>Regular SeasonLED Upper Tiered</v>
      </c>
      <c r="Y721" t="str">
        <f>CONCATENATE(M721,O721,P721)</f>
        <v>Regular SeasonToyotaLED Upper Tiered</v>
      </c>
    </row>
    <row r="722" spans="1:25" x14ac:dyDescent="0.25">
      <c r="A722" s="3">
        <v>346295</v>
      </c>
      <c r="B722" t="s">
        <v>175</v>
      </c>
      <c r="C722" t="s">
        <v>25</v>
      </c>
      <c r="D722" t="s">
        <v>45</v>
      </c>
      <c r="E722" t="s">
        <v>1</v>
      </c>
      <c r="F722" s="5">
        <v>41019</v>
      </c>
      <c r="G722">
        <v>5</v>
      </c>
      <c r="H722">
        <v>9</v>
      </c>
      <c r="I722" s="1">
        <v>2012.4</v>
      </c>
      <c r="J722" s="1">
        <v>576.69000000000005</v>
      </c>
      <c r="K722">
        <v>28.656827668455499</v>
      </c>
      <c r="L722" s="4">
        <f>VLOOKUP(N722,rates,VLOOKUP(CONCATENATE('[1]Exposure Report'!$B$11,'[1]Exposure Report'!$B$13),rate_lookup_table,4,FALSE),FALSE)</f>
        <v>223.60433333333333</v>
      </c>
      <c r="M722" t="s">
        <v>0</v>
      </c>
      <c r="N722" t="str">
        <f>IF(VLOOKUP(B722,title_rename,2,FALSE)=0,B722,VLOOKUP(B722,title_rename,2,FALSE))</f>
        <v>04-20 Miami Marlins @ Washington Nationals</v>
      </c>
      <c r="O722" s="3" t="str">
        <f>LEFT(IF(VLOOKUP(C722,brand_rename,2,FALSE)=0,C722,VLOOKUP(C722,brand_rename,2,FALSE)),LEN(IF(VLOOKUP(C722,brand_rename,2,FALSE)=0,C722,VLOOKUP(C722,brand_rename,2,FALSE)))-6)</f>
        <v>TV Station - MLB Network</v>
      </c>
      <c r="P722" t="str">
        <f>IF(VLOOKUP(D722,location_rename,2,FALSE)=0,D722,VLOOKUP(D722,location_rename,2,FALSE))</f>
        <v>Static Field Level Foul Ball Line</v>
      </c>
      <c r="Q722">
        <f>IF($L722=0,0,G722)</f>
        <v>5</v>
      </c>
      <c r="R722">
        <f>IF($L722=0,0,H722)</f>
        <v>9</v>
      </c>
      <c r="S722" s="1">
        <f>R722*L722</f>
        <v>2012.4389999999999</v>
      </c>
      <c r="T722" s="1">
        <f>S722*(K722/100)</f>
        <v>576.70117616278912</v>
      </c>
      <c r="U722" t="str">
        <f t="shared" si="22"/>
        <v>TV Station - MLB NetworkStatic Field Level Foul Ball Line</v>
      </c>
      <c r="V722" t="str">
        <f t="shared" si="23"/>
        <v>04-20 Miami Marlins @ Washington NationalsTV Station - MLB NetworkStatic Field Level Foul Ball Line</v>
      </c>
      <c r="W722" t="str">
        <f>CONCATENATE(M722,O722)</f>
        <v>Regular SeasonTV Station - MLB Network</v>
      </c>
      <c r="X722" t="str">
        <f>CONCATENATE(M722,P722)</f>
        <v>Regular SeasonStatic Field Level Foul Ball Line</v>
      </c>
      <c r="Y722" t="str">
        <f>CONCATENATE(M722,O722,P722)</f>
        <v>Regular SeasonTV Station - MLB NetworkStatic Field Level Foul Ball Line</v>
      </c>
    </row>
    <row r="723" spans="1:25" x14ac:dyDescent="0.25">
      <c r="A723" s="3">
        <v>346295</v>
      </c>
      <c r="B723" t="s">
        <v>175</v>
      </c>
      <c r="C723" t="s">
        <v>24</v>
      </c>
      <c r="D723" t="s">
        <v>11</v>
      </c>
      <c r="E723" t="s">
        <v>1</v>
      </c>
      <c r="F723" s="5">
        <v>41019</v>
      </c>
      <c r="G723">
        <v>10</v>
      </c>
      <c r="H723">
        <v>27</v>
      </c>
      <c r="I723" s="1">
        <v>6037.2</v>
      </c>
      <c r="J723" s="1">
        <v>1291.98</v>
      </c>
      <c r="K723">
        <v>21.400318028225001</v>
      </c>
      <c r="L723" s="4">
        <f>VLOOKUP(N723,rates,VLOOKUP(CONCATENATE('[1]Exposure Report'!$B$11,'[1]Exposure Report'!$B$13),rate_lookup_table,4,FALSE),FALSE)</f>
        <v>223.60433333333333</v>
      </c>
      <c r="M723" t="s">
        <v>0</v>
      </c>
      <c r="N723" t="str">
        <f>IF(VLOOKUP(B723,title_rename,2,FALSE)=0,B723,VLOOKUP(B723,title_rename,2,FALSE))</f>
        <v>04-20 Miami Marlins @ Washington Nationals</v>
      </c>
      <c r="O723" s="3" t="str">
        <f>LEFT(IF(VLOOKUP(C723,brand_rename,2,FALSE)=0,C723,VLOOKUP(C723,brand_rename,2,FALSE)),LEN(IF(VLOOKUP(C723,brand_rename,2,FALSE)=0,C723,VLOOKUP(C723,brand_rename,2,FALSE)))-6)</f>
        <v>Twisted Tea</v>
      </c>
      <c r="P723" t="str">
        <f>IF(VLOOKUP(D723,location_rename,2,FALSE)=0,D723,VLOOKUP(D723,location_rename,2,FALSE))</f>
        <v>Static Outfield Wall</v>
      </c>
      <c r="Q723">
        <f>IF($L723=0,0,G723)</f>
        <v>10</v>
      </c>
      <c r="R723">
        <f>IF($L723=0,0,H723)</f>
        <v>27</v>
      </c>
      <c r="S723" s="1">
        <f>R723*L723</f>
        <v>6037.317</v>
      </c>
      <c r="T723" s="1">
        <f>S723*(K723/100)</f>
        <v>1292.0050383720927</v>
      </c>
      <c r="U723" t="str">
        <f t="shared" si="22"/>
        <v>Twisted TeaStatic Outfield Wall</v>
      </c>
      <c r="V723" t="str">
        <f t="shared" si="23"/>
        <v>04-20 Miami Marlins @ Washington NationalsTwisted TeaStatic Outfield Wall</v>
      </c>
      <c r="W723" t="str">
        <f>CONCATENATE(M723,O723)</f>
        <v>Regular SeasonTwisted Tea</v>
      </c>
      <c r="X723" t="str">
        <f>CONCATENATE(M723,P723)</f>
        <v>Regular SeasonStatic Outfield Wall</v>
      </c>
      <c r="Y723" t="str">
        <f>CONCATENATE(M723,O723,P723)</f>
        <v>Regular SeasonTwisted TeaStatic Outfield Wall</v>
      </c>
    </row>
    <row r="724" spans="1:25" x14ac:dyDescent="0.25">
      <c r="A724" s="3">
        <v>346295</v>
      </c>
      <c r="B724" t="s">
        <v>175</v>
      </c>
      <c r="C724" t="s">
        <v>21</v>
      </c>
      <c r="D724" t="s">
        <v>17</v>
      </c>
      <c r="E724" t="s">
        <v>1</v>
      </c>
      <c r="F724" s="5">
        <v>41019</v>
      </c>
      <c r="G724">
        <v>1</v>
      </c>
      <c r="H724">
        <v>1</v>
      </c>
      <c r="I724" s="1">
        <v>223.6</v>
      </c>
      <c r="J724" s="1">
        <v>80.430000000000007</v>
      </c>
      <c r="K724">
        <v>35.970483005366702</v>
      </c>
      <c r="L724" s="4">
        <f>VLOOKUP(N724,rates,VLOOKUP(CONCATENATE('[1]Exposure Report'!$B$11,'[1]Exposure Report'!$B$13),rate_lookup_table,4,FALSE),FALSE)</f>
        <v>223.60433333333333</v>
      </c>
      <c r="M724" t="s">
        <v>0</v>
      </c>
      <c r="N724" t="str">
        <f>IF(VLOOKUP(B724,title_rename,2,FALSE)=0,B724,VLOOKUP(B724,title_rename,2,FALSE))</f>
        <v>04-20 Miami Marlins @ Washington Nationals</v>
      </c>
      <c r="O724" s="3" t="str">
        <f>LEFT(IF(VLOOKUP(C724,brand_rename,2,FALSE)=0,C724,VLOOKUP(C724,brand_rename,2,FALSE)),LEN(IF(VLOOKUP(C724,brand_rename,2,FALSE)=0,C724,VLOOKUP(C724,brand_rename,2,FALSE)))-6)</f>
        <v>United Airlines</v>
      </c>
      <c r="P724" t="str">
        <f>IF(VLOOKUP(D724,location_rename,2,FALSE)=0,D724,VLOOKUP(D724,location_rename,2,FALSE))</f>
        <v>LED Upper Tiered</v>
      </c>
      <c r="Q724">
        <f>IF($L724=0,0,G724)</f>
        <v>1</v>
      </c>
      <c r="R724">
        <f>IF($L724=0,0,H724)</f>
        <v>1</v>
      </c>
      <c r="S724" s="1">
        <f>R724*L724</f>
        <v>223.60433333333333</v>
      </c>
      <c r="T724" s="1">
        <f>S724*(K724/100)</f>
        <v>80.431558720930184</v>
      </c>
      <c r="U724" t="str">
        <f t="shared" si="22"/>
        <v>United AirlinesLED Upper Tiered</v>
      </c>
      <c r="V724" t="str">
        <f t="shared" si="23"/>
        <v>04-20 Miami Marlins @ Washington NationalsUnited AirlinesLED Upper Tiered</v>
      </c>
      <c r="W724" t="str">
        <f>CONCATENATE(M724,O724)</f>
        <v>Regular SeasonUnited Airlines</v>
      </c>
      <c r="X724" t="str">
        <f>CONCATENATE(M724,P724)</f>
        <v>Regular SeasonLED Upper Tiered</v>
      </c>
      <c r="Y724" t="str">
        <f>CONCATENATE(M724,O724,P724)</f>
        <v>Regular SeasonUnited AirlinesLED Upper Tiered</v>
      </c>
    </row>
    <row r="725" spans="1:25" x14ac:dyDescent="0.25">
      <c r="A725" s="3">
        <v>346295</v>
      </c>
      <c r="B725" t="s">
        <v>175</v>
      </c>
      <c r="C725" t="s">
        <v>21</v>
      </c>
      <c r="D725" t="s">
        <v>2</v>
      </c>
      <c r="E725" t="s">
        <v>1</v>
      </c>
      <c r="F725" s="5">
        <v>41019</v>
      </c>
      <c r="G725">
        <v>14</v>
      </c>
      <c r="H725">
        <v>97</v>
      </c>
      <c r="I725" s="1">
        <v>21689.200000000001</v>
      </c>
      <c r="J725" s="1">
        <v>5230.67</v>
      </c>
      <c r="K725">
        <v>24.116472714530701</v>
      </c>
      <c r="L725" s="4">
        <f>VLOOKUP(N725,rates,VLOOKUP(CONCATENATE('[1]Exposure Report'!$B$11,'[1]Exposure Report'!$B$13),rate_lookup_table,4,FALSE),FALSE)</f>
        <v>223.60433333333333</v>
      </c>
      <c r="M725" t="s">
        <v>0</v>
      </c>
      <c r="N725" t="str">
        <f>IF(VLOOKUP(B725,title_rename,2,FALSE)=0,B725,VLOOKUP(B725,title_rename,2,FALSE))</f>
        <v>04-20 Miami Marlins @ Washington Nationals</v>
      </c>
      <c r="O725" s="3" t="str">
        <f>LEFT(IF(VLOOKUP(C725,brand_rename,2,FALSE)=0,C725,VLOOKUP(C725,brand_rename,2,FALSE)),LEN(IF(VLOOKUP(C725,brand_rename,2,FALSE)=0,C725,VLOOKUP(C725,brand_rename,2,FALSE)))-6)</f>
        <v>United Airlines</v>
      </c>
      <c r="P725" t="str">
        <f>IF(VLOOKUP(D725,location_rename,2,FALSE)=0,D725,VLOOKUP(D725,location_rename,2,FALSE))</f>
        <v>Rotational Field Level Home Plate</v>
      </c>
      <c r="Q725">
        <f>IF($L725=0,0,G725)</f>
        <v>14</v>
      </c>
      <c r="R725">
        <f>IF($L725=0,0,H725)</f>
        <v>97</v>
      </c>
      <c r="S725" s="1">
        <f>R725*L725</f>
        <v>21689.620333333332</v>
      </c>
      <c r="T725" s="1">
        <f>S725*(K725/100)</f>
        <v>5230.7713695736356</v>
      </c>
      <c r="U725" t="str">
        <f t="shared" si="22"/>
        <v>United AirlinesRotational Field Level Home Plate</v>
      </c>
      <c r="V725" t="str">
        <f t="shared" si="23"/>
        <v>04-20 Miami Marlins @ Washington NationalsUnited AirlinesRotational Field Level Home Plate</v>
      </c>
      <c r="W725" t="str">
        <f>CONCATENATE(M725,O725)</f>
        <v>Regular SeasonUnited Airlines</v>
      </c>
      <c r="X725" t="str">
        <f>CONCATENATE(M725,P725)</f>
        <v>Regular SeasonRotational Field Level Home Plate</v>
      </c>
      <c r="Y725" t="str">
        <f>CONCATENATE(M725,O725,P725)</f>
        <v>Regular SeasonUnited AirlinesRotational Field Level Home Plate</v>
      </c>
    </row>
    <row r="726" spans="1:25" x14ac:dyDescent="0.25">
      <c r="A726" s="3">
        <v>346295</v>
      </c>
      <c r="B726" t="s">
        <v>175</v>
      </c>
      <c r="C726" t="s">
        <v>21</v>
      </c>
      <c r="D726" t="s">
        <v>11</v>
      </c>
      <c r="E726" t="s">
        <v>1</v>
      </c>
      <c r="F726" s="5">
        <v>41019</v>
      </c>
      <c r="G726">
        <v>9</v>
      </c>
      <c r="H726">
        <v>31</v>
      </c>
      <c r="I726" s="1">
        <v>6931.6</v>
      </c>
      <c r="J726" s="1">
        <v>924.09</v>
      </c>
      <c r="K726">
        <v>13.3315540423567</v>
      </c>
      <c r="L726" s="4">
        <f>VLOOKUP(N726,rates,VLOOKUP(CONCATENATE('[1]Exposure Report'!$B$11,'[1]Exposure Report'!$B$13),rate_lookup_table,4,FALSE),FALSE)</f>
        <v>223.60433333333333</v>
      </c>
      <c r="M726" t="s">
        <v>0</v>
      </c>
      <c r="N726" t="str">
        <f>IF(VLOOKUP(B726,title_rename,2,FALSE)=0,B726,VLOOKUP(B726,title_rename,2,FALSE))</f>
        <v>04-20 Miami Marlins @ Washington Nationals</v>
      </c>
      <c r="O726" s="3" t="str">
        <f>LEFT(IF(VLOOKUP(C726,brand_rename,2,FALSE)=0,C726,VLOOKUP(C726,brand_rename,2,FALSE)),LEN(IF(VLOOKUP(C726,brand_rename,2,FALSE)=0,C726,VLOOKUP(C726,brand_rename,2,FALSE)))-6)</f>
        <v>United Airlines</v>
      </c>
      <c r="P726" t="str">
        <f>IF(VLOOKUP(D726,location_rename,2,FALSE)=0,D726,VLOOKUP(D726,location_rename,2,FALSE))</f>
        <v>Static Outfield Wall</v>
      </c>
      <c r="Q726">
        <f>IF($L726=0,0,G726)</f>
        <v>9</v>
      </c>
      <c r="R726">
        <f>IF($L726=0,0,H726)</f>
        <v>31</v>
      </c>
      <c r="S726" s="1">
        <f>R726*L726</f>
        <v>6931.7343333333329</v>
      </c>
      <c r="T726" s="1">
        <f>S726*(K726/100)</f>
        <v>924.10790872092718</v>
      </c>
      <c r="U726" t="str">
        <f t="shared" si="22"/>
        <v>United AirlinesStatic Outfield Wall</v>
      </c>
      <c r="V726" t="str">
        <f t="shared" si="23"/>
        <v>04-20 Miami Marlins @ Washington NationalsUnited AirlinesStatic Outfield Wall</v>
      </c>
      <c r="W726" t="str">
        <f>CONCATENATE(M726,O726)</f>
        <v>Regular SeasonUnited Airlines</v>
      </c>
      <c r="X726" t="str">
        <f>CONCATENATE(M726,P726)</f>
        <v>Regular SeasonStatic Outfield Wall</v>
      </c>
      <c r="Y726" t="str">
        <f>CONCATENATE(M726,O726,P726)</f>
        <v>Regular SeasonUnited AirlinesStatic Outfield Wall</v>
      </c>
    </row>
    <row r="727" spans="1:25" x14ac:dyDescent="0.25">
      <c r="A727" s="3">
        <v>346295</v>
      </c>
      <c r="B727" t="s">
        <v>175</v>
      </c>
      <c r="C727" t="s">
        <v>20</v>
      </c>
      <c r="D727" t="s">
        <v>11</v>
      </c>
      <c r="E727" t="s">
        <v>1</v>
      </c>
      <c r="F727" s="5">
        <v>41019</v>
      </c>
      <c r="G727">
        <v>29</v>
      </c>
      <c r="H727">
        <v>115</v>
      </c>
      <c r="I727" s="1">
        <v>25714</v>
      </c>
      <c r="J727" s="1">
        <v>4322.12</v>
      </c>
      <c r="K727">
        <v>16.808431204791098</v>
      </c>
      <c r="L727" s="4">
        <f>VLOOKUP(N727,rates,VLOOKUP(CONCATENATE('[1]Exposure Report'!$B$11,'[1]Exposure Report'!$B$13),rate_lookup_table,4,FALSE),FALSE)</f>
        <v>223.60433333333333</v>
      </c>
      <c r="M727" t="s">
        <v>0</v>
      </c>
      <c r="N727" t="str">
        <f>IF(VLOOKUP(B727,title_rename,2,FALSE)=0,B727,VLOOKUP(B727,title_rename,2,FALSE))</f>
        <v>04-20 Miami Marlins @ Washington Nationals</v>
      </c>
      <c r="O727" s="3" t="str">
        <f>LEFT(IF(VLOOKUP(C727,brand_rename,2,FALSE)=0,C727,VLOOKUP(C727,brand_rename,2,FALSE)),LEN(IF(VLOOKUP(C727,brand_rename,2,FALSE)=0,C727,VLOOKUP(C727,brand_rename,2,FALSE)))-6)</f>
        <v>W.B. Mason</v>
      </c>
      <c r="P727" t="str">
        <f>IF(VLOOKUP(D727,location_rename,2,FALSE)=0,D727,VLOOKUP(D727,location_rename,2,FALSE))</f>
        <v>Static Outfield Wall</v>
      </c>
      <c r="Q727">
        <f>IF($L727=0,0,G727)</f>
        <v>29</v>
      </c>
      <c r="R727">
        <f>IF($L727=0,0,H727)</f>
        <v>115</v>
      </c>
      <c r="S727" s="1">
        <f>R727*L727</f>
        <v>25714.498333333333</v>
      </c>
      <c r="T727" s="1">
        <f>S727*(K727/100)</f>
        <v>4322.203762015487</v>
      </c>
      <c r="U727" t="str">
        <f t="shared" si="22"/>
        <v>W.B. MasonStatic Outfield Wall</v>
      </c>
      <c r="V727" t="str">
        <f t="shared" si="23"/>
        <v>04-20 Miami Marlins @ Washington NationalsW.B. MasonStatic Outfield Wall</v>
      </c>
      <c r="W727" t="str">
        <f>CONCATENATE(M727,O727)</f>
        <v>Regular SeasonW.B. Mason</v>
      </c>
      <c r="X727" t="str">
        <f>CONCATENATE(M727,P727)</f>
        <v>Regular SeasonStatic Outfield Wall</v>
      </c>
      <c r="Y727" t="str">
        <f>CONCATENATE(M727,O727,P727)</f>
        <v>Regular SeasonW.B. MasonStatic Outfield Wall</v>
      </c>
    </row>
    <row r="728" spans="1:25" x14ac:dyDescent="0.25">
      <c r="A728" s="3">
        <v>346295</v>
      </c>
      <c r="B728" t="s">
        <v>175</v>
      </c>
      <c r="C728" t="s">
        <v>8</v>
      </c>
      <c r="D728" t="s">
        <v>19</v>
      </c>
      <c r="E728" t="s">
        <v>1</v>
      </c>
      <c r="F728" s="5">
        <v>41019</v>
      </c>
      <c r="G728">
        <v>1</v>
      </c>
      <c r="H728">
        <v>2</v>
      </c>
      <c r="I728" s="1">
        <v>447.2</v>
      </c>
      <c r="J728" s="1">
        <v>126.6</v>
      </c>
      <c r="K728">
        <v>28.3094812164579</v>
      </c>
      <c r="L728" s="4">
        <f>VLOOKUP(N728,rates,VLOOKUP(CONCATENATE('[1]Exposure Report'!$B$11,'[1]Exposure Report'!$B$13),rate_lookup_table,4,FALSE),FALSE)</f>
        <v>223.60433333333333</v>
      </c>
      <c r="M728" t="s">
        <v>0</v>
      </c>
      <c r="N728" t="str">
        <f>IF(VLOOKUP(B728,title_rename,2,FALSE)=0,B728,VLOOKUP(B728,title_rename,2,FALSE))</f>
        <v>04-20 Miami Marlins @ Washington Nationals</v>
      </c>
      <c r="O728" s="3" t="str">
        <f>LEFT(IF(VLOOKUP(C728,brand_rename,2,FALSE)=0,C728,VLOOKUP(C728,brand_rename,2,FALSE)),LEN(IF(VLOOKUP(C728,brand_rename,2,FALSE)=0,C728,VLOOKUP(C728,brand_rename,2,FALSE)))-6)</f>
        <v>Washington National Logo</v>
      </c>
      <c r="P728" t="str">
        <f>IF(VLOOKUP(D728,location_rename,2,FALSE)=0,D728,VLOOKUP(D728,location_rename,2,FALSE))</f>
        <v>LED Outfield Wall</v>
      </c>
      <c r="Q728">
        <f>IF($L728=0,0,G728)</f>
        <v>1</v>
      </c>
      <c r="R728">
        <f>IF($L728=0,0,H728)</f>
        <v>2</v>
      </c>
      <c r="S728" s="1">
        <f>R728*L728</f>
        <v>447.20866666666666</v>
      </c>
      <c r="T728" s="1">
        <f>S728*(K728/100)</f>
        <v>126.60245348837182</v>
      </c>
      <c r="U728" t="str">
        <f t="shared" si="22"/>
        <v>Washington National LogoLED Outfield Wall</v>
      </c>
      <c r="V728" t="str">
        <f t="shared" si="23"/>
        <v>04-20 Miami Marlins @ Washington NationalsWashington National LogoLED Outfield Wall</v>
      </c>
      <c r="W728" t="str">
        <f>CONCATENATE(M728,O728)</f>
        <v>Regular SeasonWashington National Logo</v>
      </c>
      <c r="X728" t="str">
        <f>CONCATENATE(M728,P728)</f>
        <v>Regular SeasonLED Outfield Wall</v>
      </c>
      <c r="Y728" t="str">
        <f>CONCATENATE(M728,O728,P728)</f>
        <v>Regular SeasonWashington National LogoLED Outfield Wall</v>
      </c>
    </row>
    <row r="729" spans="1:25" x14ac:dyDescent="0.25">
      <c r="A729" s="3">
        <v>346295</v>
      </c>
      <c r="B729" t="s">
        <v>175</v>
      </c>
      <c r="C729" t="s">
        <v>8</v>
      </c>
      <c r="D729" t="s">
        <v>16</v>
      </c>
      <c r="E729" t="s">
        <v>1</v>
      </c>
      <c r="F729" s="5">
        <v>41019</v>
      </c>
      <c r="G729">
        <v>89</v>
      </c>
      <c r="H729">
        <v>744</v>
      </c>
      <c r="I729" s="1">
        <v>166358.39999999999</v>
      </c>
      <c r="J729" s="1">
        <v>27446.25</v>
      </c>
      <c r="K729">
        <v>16.498265191297801</v>
      </c>
      <c r="L729" s="4">
        <f>VLOOKUP(N729,rates,VLOOKUP(CONCATENATE('[1]Exposure Report'!$B$11,'[1]Exposure Report'!$B$13),rate_lookup_table,4,FALSE),FALSE)</f>
        <v>223.60433333333333</v>
      </c>
      <c r="M729" t="s">
        <v>0</v>
      </c>
      <c r="N729" t="str">
        <f>IF(VLOOKUP(B729,title_rename,2,FALSE)=0,B729,VLOOKUP(B729,title_rename,2,FALSE))</f>
        <v>04-20 Miami Marlins @ Washington Nationals</v>
      </c>
      <c r="O729" s="3" t="str">
        <f>LEFT(IF(VLOOKUP(C729,brand_rename,2,FALSE)=0,C729,VLOOKUP(C729,brand_rename,2,FALSE)),LEN(IF(VLOOKUP(C729,brand_rename,2,FALSE)=0,C729,VLOOKUP(C729,brand_rename,2,FALSE)))-6)</f>
        <v>Washington National Logo</v>
      </c>
      <c r="P729" t="str">
        <f>IF(VLOOKUP(D729,location_rename,2,FALSE)=0,D729,VLOOKUP(D729,location_rename,2,FALSE))</f>
        <v>On Surface Branding</v>
      </c>
      <c r="Q729">
        <f>IF($L729=0,0,G729)</f>
        <v>89</v>
      </c>
      <c r="R729">
        <f>IF($L729=0,0,H729)</f>
        <v>744</v>
      </c>
      <c r="S729" s="1">
        <f>R729*L729</f>
        <v>166361.62400000001</v>
      </c>
      <c r="T729" s="1">
        <f>S729*(K729/100)</f>
        <v>27446.781904069729</v>
      </c>
      <c r="U729" t="str">
        <f t="shared" si="22"/>
        <v>Washington National LogoOn Surface Branding</v>
      </c>
      <c r="V729" t="str">
        <f t="shared" si="23"/>
        <v>04-20 Miami Marlins @ Washington NationalsWashington National LogoOn Surface Branding</v>
      </c>
      <c r="W729" t="str">
        <f>CONCATENATE(M729,O729)</f>
        <v>Regular SeasonWashington National Logo</v>
      </c>
      <c r="X729" t="str">
        <f>CONCATENATE(M729,P729)</f>
        <v>Regular SeasonOn Surface Branding</v>
      </c>
      <c r="Y729" t="str">
        <f>CONCATENATE(M729,O729,P729)</f>
        <v>Regular SeasonWashington National LogoOn Surface Branding</v>
      </c>
    </row>
    <row r="730" spans="1:25" x14ac:dyDescent="0.25">
      <c r="A730" s="3">
        <v>346295</v>
      </c>
      <c r="B730" t="s">
        <v>175</v>
      </c>
      <c r="C730" t="s">
        <v>8</v>
      </c>
      <c r="D730" t="s">
        <v>15</v>
      </c>
      <c r="E730" t="s">
        <v>1</v>
      </c>
      <c r="F730" s="5">
        <v>41019</v>
      </c>
      <c r="G730">
        <v>8</v>
      </c>
      <c r="H730">
        <v>15</v>
      </c>
      <c r="I730" s="1">
        <v>3354</v>
      </c>
      <c r="J730" s="1">
        <v>560.63</v>
      </c>
      <c r="K730">
        <v>16.715265354800199</v>
      </c>
      <c r="L730" s="4">
        <f>VLOOKUP(N730,rates,VLOOKUP(CONCATENATE('[1]Exposure Report'!$B$11,'[1]Exposure Report'!$B$13),rate_lookup_table,4,FALSE),FALSE)</f>
        <v>223.60433333333333</v>
      </c>
      <c r="M730" t="s">
        <v>0</v>
      </c>
      <c r="N730" t="str">
        <f>IF(VLOOKUP(B730,title_rename,2,FALSE)=0,B730,VLOOKUP(B730,title_rename,2,FALSE))</f>
        <v>04-20 Miami Marlins @ Washington Nationals</v>
      </c>
      <c r="O730" s="3" t="str">
        <f>LEFT(IF(VLOOKUP(C730,brand_rename,2,FALSE)=0,C730,VLOOKUP(C730,brand_rename,2,FALSE)),LEN(IF(VLOOKUP(C730,brand_rename,2,FALSE)=0,C730,VLOOKUP(C730,brand_rename,2,FALSE)))-6)</f>
        <v>Washington National Logo</v>
      </c>
      <c r="P730" t="str">
        <f>IF(VLOOKUP(D730,location_rename,2,FALSE)=0,D730,VLOOKUP(D730,location_rename,2,FALSE))</f>
        <v>Special Structure Signage</v>
      </c>
      <c r="Q730">
        <f>IF($L730=0,0,G730)</f>
        <v>8</v>
      </c>
      <c r="R730">
        <f>IF($L730=0,0,H730)</f>
        <v>15</v>
      </c>
      <c r="S730" s="1">
        <f>R730*L730</f>
        <v>3354.0650000000001</v>
      </c>
      <c r="T730" s="1">
        <f>S730*(K730/100)</f>
        <v>560.6408649224793</v>
      </c>
      <c r="U730" t="str">
        <f t="shared" si="22"/>
        <v>Washington National LogoSpecial Structure Signage</v>
      </c>
      <c r="V730" t="str">
        <f t="shared" si="23"/>
        <v>04-20 Miami Marlins @ Washington NationalsWashington National LogoSpecial Structure Signage</v>
      </c>
      <c r="W730" t="str">
        <f>CONCATENATE(M730,O730)</f>
        <v>Regular SeasonWashington National Logo</v>
      </c>
      <c r="X730" t="str">
        <f>CONCATENATE(M730,P730)</f>
        <v>Regular SeasonSpecial Structure Signage</v>
      </c>
      <c r="Y730" t="str">
        <f>CONCATENATE(M730,O730,P730)</f>
        <v>Regular SeasonWashington National LogoSpecial Structure Signage</v>
      </c>
    </row>
    <row r="731" spans="1:25" x14ac:dyDescent="0.25">
      <c r="A731" s="3">
        <v>346295</v>
      </c>
      <c r="B731" t="s">
        <v>175</v>
      </c>
      <c r="C731" t="s">
        <v>8</v>
      </c>
      <c r="D731" t="s">
        <v>14</v>
      </c>
      <c r="E731" t="s">
        <v>1</v>
      </c>
      <c r="F731" s="5">
        <v>41019</v>
      </c>
      <c r="G731">
        <v>1</v>
      </c>
      <c r="H731">
        <v>2</v>
      </c>
      <c r="I731" s="1">
        <v>447.2</v>
      </c>
      <c r="J731" s="1">
        <v>61.98</v>
      </c>
      <c r="K731">
        <v>13.8595706618962</v>
      </c>
      <c r="L731" s="4">
        <f>VLOOKUP(N731,rates,VLOOKUP(CONCATENATE('[1]Exposure Report'!$B$11,'[1]Exposure Report'!$B$13),rate_lookup_table,4,FALSE),FALSE)</f>
        <v>223.60433333333333</v>
      </c>
      <c r="M731" t="s">
        <v>0</v>
      </c>
      <c r="N731" t="str">
        <f>IF(VLOOKUP(B731,title_rename,2,FALSE)=0,B731,VLOOKUP(B731,title_rename,2,FALSE))</f>
        <v>04-20 Miami Marlins @ Washington Nationals</v>
      </c>
      <c r="O731" s="3" t="str">
        <f>LEFT(IF(VLOOKUP(C731,brand_rename,2,FALSE)=0,C731,VLOOKUP(C731,brand_rename,2,FALSE)),LEN(IF(VLOOKUP(C731,brand_rename,2,FALSE)=0,C731,VLOOKUP(C731,brand_rename,2,FALSE)))-6)</f>
        <v>Washington National Logo</v>
      </c>
      <c r="P731" t="str">
        <f>IF(VLOOKUP(D731,location_rename,2,FALSE)=0,D731,VLOOKUP(D731,location_rename,2,FALSE))</f>
        <v>Static Dugout Roof</v>
      </c>
      <c r="Q731">
        <f>IF($L731=0,0,G731)</f>
        <v>1</v>
      </c>
      <c r="R731">
        <f>IF($L731=0,0,H731)</f>
        <v>2</v>
      </c>
      <c r="S731" s="1">
        <f>R731*L731</f>
        <v>447.20866666666666</v>
      </c>
      <c r="T731" s="1">
        <f>S731*(K731/100)</f>
        <v>61.981201162790505</v>
      </c>
      <c r="U731" t="str">
        <f t="shared" si="22"/>
        <v>Washington National LogoStatic Dugout Roof</v>
      </c>
      <c r="V731" t="str">
        <f t="shared" si="23"/>
        <v>04-20 Miami Marlins @ Washington NationalsWashington National LogoStatic Dugout Roof</v>
      </c>
      <c r="W731" t="str">
        <f>CONCATENATE(M731,O731)</f>
        <v>Regular SeasonWashington National Logo</v>
      </c>
      <c r="X731" t="str">
        <f>CONCATENATE(M731,P731)</f>
        <v>Regular SeasonStatic Dugout Roof</v>
      </c>
      <c r="Y731" t="str">
        <f>CONCATENATE(M731,O731,P731)</f>
        <v>Regular SeasonWashington National LogoStatic Dugout Roof</v>
      </c>
    </row>
    <row r="732" spans="1:25" x14ac:dyDescent="0.25">
      <c r="A732" s="3">
        <v>346295</v>
      </c>
      <c r="B732" t="s">
        <v>175</v>
      </c>
      <c r="C732" t="s">
        <v>8</v>
      </c>
      <c r="D732" t="s">
        <v>13</v>
      </c>
      <c r="E732" t="s">
        <v>1</v>
      </c>
      <c r="F732" s="5">
        <v>41019</v>
      </c>
      <c r="G732">
        <v>7</v>
      </c>
      <c r="H732">
        <v>23</v>
      </c>
      <c r="I732" s="1">
        <v>5142.8</v>
      </c>
      <c r="J732" s="1">
        <v>1226.76</v>
      </c>
      <c r="K732">
        <v>23.853931710352299</v>
      </c>
      <c r="L732" s="4">
        <f>VLOOKUP(N732,rates,VLOOKUP(CONCATENATE('[1]Exposure Report'!$B$11,'[1]Exposure Report'!$B$13),rate_lookup_table,4,FALSE),FALSE)</f>
        <v>223.60433333333333</v>
      </c>
      <c r="M732" t="s">
        <v>0</v>
      </c>
      <c r="N732" t="str">
        <f>IF(VLOOKUP(B732,title_rename,2,FALSE)=0,B732,VLOOKUP(B732,title_rename,2,FALSE))</f>
        <v>04-20 Miami Marlins @ Washington Nationals</v>
      </c>
      <c r="O732" s="3" t="str">
        <f>LEFT(IF(VLOOKUP(C732,brand_rename,2,FALSE)=0,C732,VLOOKUP(C732,brand_rename,2,FALSE)),LEN(IF(VLOOKUP(C732,brand_rename,2,FALSE)=0,C732,VLOOKUP(C732,brand_rename,2,FALSE)))-6)</f>
        <v>Washington National Logo</v>
      </c>
      <c r="P732" t="str">
        <f>IF(VLOOKUP(D732,location_rename,2,FALSE)=0,D732,VLOOKUP(D732,location_rename,2,FALSE))</f>
        <v>Static Dugout Wall</v>
      </c>
      <c r="Q732">
        <f>IF($L732=0,0,G732)</f>
        <v>7</v>
      </c>
      <c r="R732">
        <f>IF($L732=0,0,H732)</f>
        <v>23</v>
      </c>
      <c r="S732" s="1">
        <f>R732*L732</f>
        <v>5142.8996666666662</v>
      </c>
      <c r="T732" s="1">
        <f>S732*(K732/100)</f>
        <v>1226.7837744186027</v>
      </c>
      <c r="U732" t="str">
        <f t="shared" si="22"/>
        <v>Washington National LogoStatic Dugout Wall</v>
      </c>
      <c r="V732" t="str">
        <f t="shared" si="23"/>
        <v>04-20 Miami Marlins @ Washington NationalsWashington National LogoStatic Dugout Wall</v>
      </c>
      <c r="W732" t="str">
        <f>CONCATENATE(M732,O732)</f>
        <v>Regular SeasonWashington National Logo</v>
      </c>
      <c r="X732" t="str">
        <f>CONCATENATE(M732,P732)</f>
        <v>Regular SeasonStatic Dugout Wall</v>
      </c>
      <c r="Y732" t="str">
        <f>CONCATENATE(M732,O732,P732)</f>
        <v>Regular SeasonWashington National LogoStatic Dugout Wall</v>
      </c>
    </row>
    <row r="733" spans="1:25" x14ac:dyDescent="0.25">
      <c r="A733" s="3">
        <v>346295</v>
      </c>
      <c r="B733" t="s">
        <v>175</v>
      </c>
      <c r="C733" t="s">
        <v>8</v>
      </c>
      <c r="D733" t="s">
        <v>12</v>
      </c>
      <c r="E733" t="s">
        <v>1</v>
      </c>
      <c r="F733" s="5">
        <v>41019</v>
      </c>
      <c r="G733">
        <v>15</v>
      </c>
      <c r="H733">
        <v>27</v>
      </c>
      <c r="I733" s="1">
        <v>6037.2</v>
      </c>
      <c r="J733" s="1">
        <v>1491.1</v>
      </c>
      <c r="K733">
        <v>24.698535745047302</v>
      </c>
      <c r="L733" s="4">
        <f>VLOOKUP(N733,rates,VLOOKUP(CONCATENATE('[1]Exposure Report'!$B$11,'[1]Exposure Report'!$B$13),rate_lookup_table,4,FALSE),FALSE)</f>
        <v>223.60433333333333</v>
      </c>
      <c r="M733" t="s">
        <v>0</v>
      </c>
      <c r="N733" t="str">
        <f>IF(VLOOKUP(B733,title_rename,2,FALSE)=0,B733,VLOOKUP(B733,title_rename,2,FALSE))</f>
        <v>04-20 Miami Marlins @ Washington Nationals</v>
      </c>
      <c r="O733" s="3" t="str">
        <f>LEFT(IF(VLOOKUP(C733,brand_rename,2,FALSE)=0,C733,VLOOKUP(C733,brand_rename,2,FALSE)),LEN(IF(VLOOKUP(C733,brand_rename,2,FALSE)=0,C733,VLOOKUP(C733,brand_rename,2,FALSE)))-6)</f>
        <v>Washington National Logo</v>
      </c>
      <c r="P733" t="str">
        <f>IF(VLOOKUP(D733,location_rename,2,FALSE)=0,D733,VLOOKUP(D733,location_rename,2,FALSE))</f>
        <v>Static Field Level Home Plate</v>
      </c>
      <c r="Q733">
        <f>IF($L733=0,0,G733)</f>
        <v>15</v>
      </c>
      <c r="R733">
        <f>IF($L733=0,0,H733)</f>
        <v>27</v>
      </c>
      <c r="S733" s="1">
        <f>R733*L733</f>
        <v>6037.317</v>
      </c>
      <c r="T733" s="1">
        <f>S733*(K733/100)</f>
        <v>1491.1288972868174</v>
      </c>
      <c r="U733" t="str">
        <f t="shared" si="22"/>
        <v>Washington National LogoStatic Field Level Home Plate</v>
      </c>
      <c r="V733" t="str">
        <f t="shared" si="23"/>
        <v>04-20 Miami Marlins @ Washington NationalsWashington National LogoStatic Field Level Home Plate</v>
      </c>
      <c r="W733" t="str">
        <f>CONCATENATE(M733,O733)</f>
        <v>Regular SeasonWashington National Logo</v>
      </c>
      <c r="X733" t="str">
        <f>CONCATENATE(M733,P733)</f>
        <v>Regular SeasonStatic Field Level Home Plate</v>
      </c>
      <c r="Y733" t="str">
        <f>CONCATENATE(M733,O733,P733)</f>
        <v>Regular SeasonWashington National LogoStatic Field Level Home Plate</v>
      </c>
    </row>
    <row r="734" spans="1:25" x14ac:dyDescent="0.25">
      <c r="A734" s="3">
        <v>346295</v>
      </c>
      <c r="B734" t="s">
        <v>175</v>
      </c>
      <c r="C734" t="s">
        <v>8</v>
      </c>
      <c r="D734" t="s">
        <v>11</v>
      </c>
      <c r="E734" t="s">
        <v>1</v>
      </c>
      <c r="F734" s="5">
        <v>41019</v>
      </c>
      <c r="G734">
        <v>20</v>
      </c>
      <c r="H734">
        <v>95</v>
      </c>
      <c r="I734" s="1">
        <v>21242</v>
      </c>
      <c r="J734" s="1">
        <v>2858.59</v>
      </c>
      <c r="K734">
        <v>13.457254495810099</v>
      </c>
      <c r="L734" s="4">
        <f>VLOOKUP(N734,rates,VLOOKUP(CONCATENATE('[1]Exposure Report'!$B$11,'[1]Exposure Report'!$B$13),rate_lookup_table,4,FALSE),FALSE)</f>
        <v>223.60433333333333</v>
      </c>
      <c r="M734" t="s">
        <v>0</v>
      </c>
      <c r="N734" t="str">
        <f>IF(VLOOKUP(B734,title_rename,2,FALSE)=0,B734,VLOOKUP(B734,title_rename,2,FALSE))</f>
        <v>04-20 Miami Marlins @ Washington Nationals</v>
      </c>
      <c r="O734" s="3" t="str">
        <f>LEFT(IF(VLOOKUP(C734,brand_rename,2,FALSE)=0,C734,VLOOKUP(C734,brand_rename,2,FALSE)),LEN(IF(VLOOKUP(C734,brand_rename,2,FALSE)=0,C734,VLOOKUP(C734,brand_rename,2,FALSE)))-6)</f>
        <v>Washington National Logo</v>
      </c>
      <c r="P734" t="str">
        <f>IF(VLOOKUP(D734,location_rename,2,FALSE)=0,D734,VLOOKUP(D734,location_rename,2,FALSE))</f>
        <v>Static Outfield Wall</v>
      </c>
      <c r="Q734">
        <f>IF($L734=0,0,G734)</f>
        <v>20</v>
      </c>
      <c r="R734">
        <f>IF($L734=0,0,H734)</f>
        <v>95</v>
      </c>
      <c r="S734" s="1">
        <f>R734*L734</f>
        <v>21242.411666666667</v>
      </c>
      <c r="T734" s="1">
        <f>S734*(K734/100)</f>
        <v>2858.6453990309892</v>
      </c>
      <c r="U734" t="str">
        <f t="shared" si="22"/>
        <v>Washington National LogoStatic Outfield Wall</v>
      </c>
      <c r="V734" t="str">
        <f t="shared" si="23"/>
        <v>04-20 Miami Marlins @ Washington NationalsWashington National LogoStatic Outfield Wall</v>
      </c>
      <c r="W734" t="str">
        <f>CONCATENATE(M734,O734)</f>
        <v>Regular SeasonWashington National Logo</v>
      </c>
      <c r="X734" t="str">
        <f>CONCATENATE(M734,P734)</f>
        <v>Regular SeasonStatic Outfield Wall</v>
      </c>
      <c r="Y734" t="str">
        <f>CONCATENATE(M734,O734,P734)</f>
        <v>Regular SeasonWashington National LogoStatic Outfield Wall</v>
      </c>
    </row>
    <row r="735" spans="1:25" x14ac:dyDescent="0.25">
      <c r="A735" s="3">
        <v>346295</v>
      </c>
      <c r="B735" t="s">
        <v>175</v>
      </c>
      <c r="C735" t="s">
        <v>77</v>
      </c>
      <c r="D735" t="s">
        <v>19</v>
      </c>
      <c r="E735" t="s">
        <v>1</v>
      </c>
      <c r="F735" s="5">
        <v>41019</v>
      </c>
      <c r="G735">
        <v>2</v>
      </c>
      <c r="H735">
        <v>4</v>
      </c>
      <c r="I735" s="1">
        <v>894.4</v>
      </c>
      <c r="J735" s="1">
        <v>299.07</v>
      </c>
      <c r="K735">
        <v>33.438059033989198</v>
      </c>
      <c r="L735" s="4">
        <f>VLOOKUP(N735,rates,VLOOKUP(CONCATENATE('[1]Exposure Report'!$B$11,'[1]Exposure Report'!$B$13),rate_lookup_table,4,FALSE),FALSE)</f>
        <v>223.60433333333333</v>
      </c>
      <c r="M735" t="s">
        <v>0</v>
      </c>
      <c r="N735" t="str">
        <f>IF(VLOOKUP(B735,title_rename,2,FALSE)=0,B735,VLOOKUP(B735,title_rename,2,FALSE))</f>
        <v>04-20 Miami Marlins @ Washington Nationals</v>
      </c>
      <c r="O735" s="3" t="str">
        <f>LEFT(IF(VLOOKUP(C735,brand_rename,2,FALSE)=0,C735,VLOOKUP(C735,brand_rename,2,FALSE)),LEN(IF(VLOOKUP(C735,brand_rename,2,FALSE)=0,C735,VLOOKUP(C735,brand_rename,2,FALSE)))-6)</f>
        <v>Waste Management</v>
      </c>
      <c r="P735" t="str">
        <f>IF(VLOOKUP(D735,location_rename,2,FALSE)=0,D735,VLOOKUP(D735,location_rename,2,FALSE))</f>
        <v>LED Outfield Wall</v>
      </c>
      <c r="Q735">
        <f>IF($L735=0,0,G735)</f>
        <v>2</v>
      </c>
      <c r="R735">
        <f>IF($L735=0,0,H735)</f>
        <v>4</v>
      </c>
      <c r="S735" s="1">
        <f>R735*L735</f>
        <v>894.41733333333332</v>
      </c>
      <c r="T735" s="1">
        <f>S735*(K735/100)</f>
        <v>299.07579593023195</v>
      </c>
      <c r="U735" t="str">
        <f t="shared" si="22"/>
        <v>Waste ManagementLED Outfield Wall</v>
      </c>
      <c r="V735" t="str">
        <f t="shared" si="23"/>
        <v>04-20 Miami Marlins @ Washington NationalsWaste ManagementLED Outfield Wall</v>
      </c>
      <c r="W735" t="str">
        <f>CONCATENATE(M735,O735)</f>
        <v>Regular SeasonWaste Management</v>
      </c>
      <c r="X735" t="str">
        <f>CONCATENATE(M735,P735)</f>
        <v>Regular SeasonLED Outfield Wall</v>
      </c>
      <c r="Y735" t="str">
        <f>CONCATENATE(M735,O735,P735)</f>
        <v>Regular SeasonWaste ManagementLED Outfield Wall</v>
      </c>
    </row>
    <row r="736" spans="1:25" x14ac:dyDescent="0.25">
      <c r="A736" s="3">
        <v>346295</v>
      </c>
      <c r="B736" t="s">
        <v>175</v>
      </c>
      <c r="C736" t="s">
        <v>91</v>
      </c>
      <c r="D736" t="s">
        <v>34</v>
      </c>
      <c r="E736" t="s">
        <v>1</v>
      </c>
      <c r="F736" s="5">
        <v>41019</v>
      </c>
      <c r="G736">
        <v>1</v>
      </c>
      <c r="H736">
        <v>7</v>
      </c>
      <c r="I736" s="1">
        <v>1565.2</v>
      </c>
      <c r="J736" s="1">
        <v>543.59</v>
      </c>
      <c r="K736">
        <v>34.729746997188798</v>
      </c>
      <c r="L736" s="4">
        <f>VLOOKUP(N736,rates,VLOOKUP(CONCATENATE('[1]Exposure Report'!$B$11,'[1]Exposure Report'!$B$13),rate_lookup_table,4,FALSE),FALSE)</f>
        <v>223.60433333333333</v>
      </c>
      <c r="M736" t="s">
        <v>0</v>
      </c>
      <c r="N736" t="str">
        <f>IF(VLOOKUP(B736,title_rename,2,FALSE)=0,B736,VLOOKUP(B736,title_rename,2,FALSE))</f>
        <v>04-20 Miami Marlins @ Washington Nationals</v>
      </c>
      <c r="O736" s="3" t="str">
        <f>LEFT(IF(VLOOKUP(C736,brand_rename,2,FALSE)=0,C736,VLOOKUP(C736,brand_rename,2,FALSE)),LEN(IF(VLOOKUP(C736,brand_rename,2,FALSE)=0,C736,VLOOKUP(C736,brand_rename,2,FALSE)))-6)</f>
        <v>Website - Masnsports.com</v>
      </c>
      <c r="P736" t="str">
        <f>IF(VLOOKUP(D736,location_rename,2,FALSE)=0,D736,VLOOKUP(D736,location_rename,2,FALSE))</f>
        <v>General Merchandise</v>
      </c>
      <c r="Q736">
        <f>IF($L736=0,0,G736)</f>
        <v>1</v>
      </c>
      <c r="R736">
        <f>IF($L736=0,0,H736)</f>
        <v>7</v>
      </c>
      <c r="S736" s="1">
        <f>R736*L736</f>
        <v>1565.2303333333334</v>
      </c>
      <c r="T736" s="1">
        <f>S736*(K736/100)</f>
        <v>543.60053468992157</v>
      </c>
      <c r="U736" t="str">
        <f t="shared" si="22"/>
        <v>Website - Masnsports.comGeneral Merchandise</v>
      </c>
      <c r="V736" t="str">
        <f t="shared" si="23"/>
        <v>04-20 Miami Marlins @ Washington NationalsWebsite - Masnsports.comGeneral Merchandise</v>
      </c>
      <c r="W736" t="str">
        <f>CONCATENATE(M736,O736)</f>
        <v>Regular SeasonWebsite - Masnsports.com</v>
      </c>
      <c r="X736" t="str">
        <f>CONCATENATE(M736,P736)</f>
        <v>Regular SeasonGeneral Merchandise</v>
      </c>
      <c r="Y736" t="str">
        <f>CONCATENATE(M736,O736,P736)</f>
        <v>Regular SeasonWebsite - Masnsports.comGeneral Merchandise</v>
      </c>
    </row>
    <row r="737" spans="1:25" x14ac:dyDescent="0.25">
      <c r="A737" s="3">
        <v>346295</v>
      </c>
      <c r="B737" t="s">
        <v>175</v>
      </c>
      <c r="C737" t="s">
        <v>5</v>
      </c>
      <c r="D737" t="s">
        <v>2</v>
      </c>
      <c r="E737" t="s">
        <v>1</v>
      </c>
      <c r="F737" s="5">
        <v>41019</v>
      </c>
      <c r="G737">
        <v>29</v>
      </c>
      <c r="H737">
        <v>248</v>
      </c>
      <c r="I737" s="1">
        <v>55452.800000000003</v>
      </c>
      <c r="J737" s="1">
        <v>12576.49</v>
      </c>
      <c r="K737">
        <v>22.6796302440994</v>
      </c>
      <c r="L737" s="4">
        <f>VLOOKUP(N737,rates,VLOOKUP(CONCATENATE('[1]Exposure Report'!$B$11,'[1]Exposure Report'!$B$13),rate_lookup_table,4,FALSE),FALSE)</f>
        <v>223.60433333333333</v>
      </c>
      <c r="M737" t="s">
        <v>0</v>
      </c>
      <c r="N737" t="str">
        <f>IF(VLOOKUP(B737,title_rename,2,FALSE)=0,B737,VLOOKUP(B737,title_rename,2,FALSE))</f>
        <v>04-20 Miami Marlins @ Washington Nationals</v>
      </c>
      <c r="O737" s="3" t="str">
        <f>LEFT(IF(VLOOKUP(C737,brand_rename,2,FALSE)=0,C737,VLOOKUP(C737,brand_rename,2,FALSE)),LEN(IF(VLOOKUP(C737,brand_rename,2,FALSE)=0,C737,VLOOKUP(C737,brand_rename,2,FALSE)))-6)</f>
        <v>Website - Washingtonnationalsdreamfoundation.org</v>
      </c>
      <c r="P737" t="str">
        <f>IF(VLOOKUP(D737,location_rename,2,FALSE)=0,D737,VLOOKUP(D737,location_rename,2,FALSE))</f>
        <v>Rotational Field Level Home Plate</v>
      </c>
      <c r="Q737">
        <f>IF($L737=0,0,G737)</f>
        <v>29</v>
      </c>
      <c r="R737">
        <f>IF($L737=0,0,H737)</f>
        <v>248</v>
      </c>
      <c r="S737" s="1">
        <f>R737*L737</f>
        <v>55453.874666666663</v>
      </c>
      <c r="T737" s="1">
        <f>S737*(K737/100)</f>
        <v>12576.733730426307</v>
      </c>
      <c r="U737" t="str">
        <f t="shared" si="22"/>
        <v>Website - Washingtonnationalsdreamfoundation.orgRotational Field Level Home Plate</v>
      </c>
      <c r="V737" t="str">
        <f t="shared" si="23"/>
        <v>04-20 Miami Marlins @ Washington NationalsWebsite - Washingtonnationalsdreamfoundation.orgRotational Field Level Home Plate</v>
      </c>
      <c r="W737" t="str">
        <f>CONCATENATE(M737,O737)</f>
        <v>Regular SeasonWebsite - Washingtonnationalsdreamfoundation.org</v>
      </c>
      <c r="X737" t="str">
        <f>CONCATENATE(M737,P737)</f>
        <v>Regular SeasonRotational Field Level Home Plate</v>
      </c>
      <c r="Y737" t="str">
        <f>CONCATENATE(M737,O737,P737)</f>
        <v>Regular SeasonWebsite - Washingtonnationalsdreamfoundation.orgRotational Field Level Home Plate</v>
      </c>
    </row>
    <row r="738" spans="1:25" x14ac:dyDescent="0.25">
      <c r="A738" s="3">
        <v>346295</v>
      </c>
      <c r="B738" t="s">
        <v>175</v>
      </c>
      <c r="C738" t="s">
        <v>5</v>
      </c>
      <c r="D738" t="s">
        <v>45</v>
      </c>
      <c r="E738" t="s">
        <v>1</v>
      </c>
      <c r="F738" s="5">
        <v>41019</v>
      </c>
      <c r="G738">
        <v>4</v>
      </c>
      <c r="H738">
        <v>5</v>
      </c>
      <c r="I738" s="1">
        <v>1118</v>
      </c>
      <c r="J738" s="1">
        <v>270.33</v>
      </c>
      <c r="K738">
        <v>24.1797853309481</v>
      </c>
      <c r="L738" s="4">
        <f>VLOOKUP(N738,rates,VLOOKUP(CONCATENATE('[1]Exposure Report'!$B$11,'[1]Exposure Report'!$B$13),rate_lookup_table,4,FALSE),FALSE)</f>
        <v>223.60433333333333</v>
      </c>
      <c r="M738" t="s">
        <v>0</v>
      </c>
      <c r="N738" t="str">
        <f>IF(VLOOKUP(B738,title_rename,2,FALSE)=0,B738,VLOOKUP(B738,title_rename,2,FALSE))</f>
        <v>04-20 Miami Marlins @ Washington Nationals</v>
      </c>
      <c r="O738" s="3" t="str">
        <f>LEFT(IF(VLOOKUP(C738,brand_rename,2,FALSE)=0,C738,VLOOKUP(C738,brand_rename,2,FALSE)),LEN(IF(VLOOKUP(C738,brand_rename,2,FALSE)=0,C738,VLOOKUP(C738,brand_rename,2,FALSE)))-6)</f>
        <v>Website - Washingtonnationalsdreamfoundation.org</v>
      </c>
      <c r="P738" t="str">
        <f>IF(VLOOKUP(D738,location_rename,2,FALSE)=0,D738,VLOOKUP(D738,location_rename,2,FALSE))</f>
        <v>Static Field Level Foul Ball Line</v>
      </c>
      <c r="Q738">
        <f>IF($L738=0,0,G738)</f>
        <v>4</v>
      </c>
      <c r="R738">
        <f>IF($L738=0,0,H738)</f>
        <v>5</v>
      </c>
      <c r="S738" s="1">
        <f>R738*L738</f>
        <v>1118.0216666666665</v>
      </c>
      <c r="T738" s="1">
        <f>S738*(K738/100)</f>
        <v>270.3352389534881</v>
      </c>
      <c r="U738" t="str">
        <f t="shared" si="22"/>
        <v>Website - Washingtonnationalsdreamfoundation.orgStatic Field Level Foul Ball Line</v>
      </c>
      <c r="V738" t="str">
        <f t="shared" si="23"/>
        <v>04-20 Miami Marlins @ Washington NationalsWebsite - Washingtonnationalsdreamfoundation.orgStatic Field Level Foul Ball Line</v>
      </c>
      <c r="W738" t="str">
        <f>CONCATENATE(M738,O738)</f>
        <v>Regular SeasonWebsite - Washingtonnationalsdreamfoundation.org</v>
      </c>
      <c r="X738" t="str">
        <f>CONCATENATE(M738,P738)</f>
        <v>Regular SeasonStatic Field Level Foul Ball Line</v>
      </c>
      <c r="Y738" t="str">
        <f>CONCATENATE(M738,O738,P738)</f>
        <v>Regular SeasonWebsite - Washingtonnationalsdreamfoundation.orgStatic Field Level Foul Ball Line</v>
      </c>
    </row>
    <row r="739" spans="1:25" x14ac:dyDescent="0.25">
      <c r="A739" s="3">
        <v>346295</v>
      </c>
      <c r="B739" t="s">
        <v>175</v>
      </c>
      <c r="C739" t="s">
        <v>3</v>
      </c>
      <c r="D739" t="s">
        <v>2</v>
      </c>
      <c r="E739" t="s">
        <v>1</v>
      </c>
      <c r="F739" s="5">
        <v>41019</v>
      </c>
      <c r="G739">
        <v>10</v>
      </c>
      <c r="H739">
        <v>51</v>
      </c>
      <c r="I739" s="1">
        <v>11403.6</v>
      </c>
      <c r="J739" s="1">
        <v>3020.86</v>
      </c>
      <c r="K739">
        <v>26.490406538286098</v>
      </c>
      <c r="L739" s="4">
        <f>VLOOKUP(N739,rates,VLOOKUP(CONCATENATE('[1]Exposure Report'!$B$11,'[1]Exposure Report'!$B$13),rate_lookup_table,4,FALSE),FALSE)</f>
        <v>223.60433333333333</v>
      </c>
      <c r="M739" t="s">
        <v>0</v>
      </c>
      <c r="N739" t="str">
        <f>IF(VLOOKUP(B739,title_rename,2,FALSE)=0,B739,VLOOKUP(B739,title_rename,2,FALSE))</f>
        <v>04-20 Miami Marlins @ Washington Nationals</v>
      </c>
      <c r="O739" s="3" t="str">
        <f>LEFT(IF(VLOOKUP(C739,brand_rename,2,FALSE)=0,C739,VLOOKUP(C739,brand_rename,2,FALSE)),LEN(IF(VLOOKUP(C739,brand_rename,2,FALSE)=0,C739,VLOOKUP(C739,brand_rename,2,FALSE)))-6)</f>
        <v>Windstream</v>
      </c>
      <c r="P739" t="str">
        <f>IF(VLOOKUP(D739,location_rename,2,FALSE)=0,D739,VLOOKUP(D739,location_rename,2,FALSE))</f>
        <v>Rotational Field Level Home Plate</v>
      </c>
      <c r="Q739">
        <f>IF($L739=0,0,G739)</f>
        <v>10</v>
      </c>
      <c r="R739">
        <f>IF($L739=0,0,H739)</f>
        <v>51</v>
      </c>
      <c r="S739" s="1">
        <f>R739*L739</f>
        <v>11403.821</v>
      </c>
      <c r="T739" s="1">
        <f>S739*(K739/100)</f>
        <v>3020.9185437984434</v>
      </c>
      <c r="U739" t="str">
        <f t="shared" si="22"/>
        <v>WindstreamRotational Field Level Home Plate</v>
      </c>
      <c r="V739" t="str">
        <f t="shared" si="23"/>
        <v>04-20 Miami Marlins @ Washington NationalsWindstreamRotational Field Level Home Plate</v>
      </c>
      <c r="W739" t="str">
        <f>CONCATENATE(M739,O739)</f>
        <v>Regular SeasonWindstream</v>
      </c>
      <c r="X739" t="str">
        <f>CONCATENATE(M739,P739)</f>
        <v>Regular SeasonRotational Field Level Home Plate</v>
      </c>
      <c r="Y739" t="str">
        <f>CONCATENATE(M739,O739,P739)</f>
        <v>Regular SeasonWindstreamRotational Field Level Home Plate</v>
      </c>
    </row>
    <row r="740" spans="1:25" x14ac:dyDescent="0.25">
      <c r="A740" s="3">
        <v>346297</v>
      </c>
      <c r="B740" t="s">
        <v>173</v>
      </c>
      <c r="C740" t="s">
        <v>75</v>
      </c>
      <c r="D740" t="s">
        <v>2</v>
      </c>
      <c r="E740" t="s">
        <v>1</v>
      </c>
      <c r="F740" s="5">
        <v>41020</v>
      </c>
      <c r="G740">
        <v>14</v>
      </c>
      <c r="H740">
        <v>87</v>
      </c>
      <c r="I740" s="1">
        <v>21588.18</v>
      </c>
      <c r="J740" s="1">
        <v>5231.93</v>
      </c>
      <c r="K740">
        <v>24.235160166350202</v>
      </c>
      <c r="L740" s="4">
        <f>VLOOKUP(N740,rates,VLOOKUP(CONCATENATE('[1]Exposure Report'!$B$11,'[1]Exposure Report'!$B$13),rate_lookup_table,4,FALSE),FALSE)</f>
        <v>248.14000000000004</v>
      </c>
      <c r="M740" t="s">
        <v>0</v>
      </c>
      <c r="N740" t="str">
        <f>IF(VLOOKUP(B740,title_rename,2,FALSE)=0,B740,VLOOKUP(B740,title_rename,2,FALSE))</f>
        <v>04-21 Miami Marlins @ Washington Nationals</v>
      </c>
      <c r="O740" s="3" t="str">
        <f>LEFT(IF(VLOOKUP(C740,brand_rename,2,FALSE)=0,C740,VLOOKUP(C740,brand_rename,2,FALSE)),LEN(IF(VLOOKUP(C740,brand_rename,2,FALSE)=0,C740,VLOOKUP(C740,brand_rename,2,FALSE)))-6)</f>
        <v>American University</v>
      </c>
      <c r="P740" t="str">
        <f>IF(VLOOKUP(D740,location_rename,2,FALSE)=0,D740,VLOOKUP(D740,location_rename,2,FALSE))</f>
        <v>Rotational Field Level Home Plate</v>
      </c>
      <c r="Q740">
        <f>IF($L740=0,0,G740)</f>
        <v>14</v>
      </c>
      <c r="R740">
        <f>IF($L740=0,0,H740)</f>
        <v>87</v>
      </c>
      <c r="S740" s="1">
        <f>R740*L740</f>
        <v>21588.180000000004</v>
      </c>
      <c r="T740" s="1">
        <f>S740*(K740/100)</f>
        <v>5231.9299999999812</v>
      </c>
      <c r="U740" t="str">
        <f t="shared" si="22"/>
        <v>American UniversityRotational Field Level Home Plate</v>
      </c>
      <c r="V740" t="str">
        <f t="shared" si="23"/>
        <v>04-21 Miami Marlins @ Washington NationalsAmerican UniversityRotational Field Level Home Plate</v>
      </c>
      <c r="W740" t="str">
        <f>CONCATENATE(M740,O740)</f>
        <v>Regular SeasonAmerican University</v>
      </c>
      <c r="X740" t="str">
        <f>CONCATENATE(M740,P740)</f>
        <v>Regular SeasonRotational Field Level Home Plate</v>
      </c>
      <c r="Y740" t="str">
        <f>CONCATENATE(M740,O740,P740)</f>
        <v>Regular SeasonAmerican UniversityRotational Field Level Home Plate</v>
      </c>
    </row>
    <row r="741" spans="1:25" x14ac:dyDescent="0.25">
      <c r="A741" s="3">
        <v>346297</v>
      </c>
      <c r="B741" t="s">
        <v>173</v>
      </c>
      <c r="C741" t="s">
        <v>74</v>
      </c>
      <c r="D741" t="s">
        <v>12</v>
      </c>
      <c r="E741" t="s">
        <v>1</v>
      </c>
      <c r="F741" s="5">
        <v>41020</v>
      </c>
      <c r="G741">
        <v>48</v>
      </c>
      <c r="H741">
        <v>112</v>
      </c>
      <c r="I741" s="1">
        <v>27791.68</v>
      </c>
      <c r="J741" s="1">
        <v>4003.42</v>
      </c>
      <c r="K741">
        <v>14.4051025342836</v>
      </c>
      <c r="L741" s="4">
        <f>VLOOKUP(N741,rates,VLOOKUP(CONCATENATE('[1]Exposure Report'!$B$11,'[1]Exposure Report'!$B$13),rate_lookup_table,4,FALSE),FALSE)</f>
        <v>248.14000000000004</v>
      </c>
      <c r="M741" t="s">
        <v>0</v>
      </c>
      <c r="N741" t="str">
        <f>IF(VLOOKUP(B741,title_rename,2,FALSE)=0,B741,VLOOKUP(B741,title_rename,2,FALSE))</f>
        <v>04-21 Miami Marlins @ Washington Nationals</v>
      </c>
      <c r="O741" s="3" t="str">
        <f>LEFT(IF(VLOOKUP(C741,brand_rename,2,FALSE)=0,C741,VLOOKUP(C741,brand_rename,2,FALSE)),LEN(IF(VLOOKUP(C741,brand_rename,2,FALSE)=0,C741,VLOOKUP(C741,brand_rename,2,FALSE)))-6)</f>
        <v>ANC</v>
      </c>
      <c r="P741" t="str">
        <f>IF(VLOOKUP(D741,location_rename,2,FALSE)=0,D741,VLOOKUP(D741,location_rename,2,FALSE))</f>
        <v>Static Field Level Home Plate</v>
      </c>
      <c r="Q741">
        <f>IF($L741=0,0,G741)</f>
        <v>48</v>
      </c>
      <c r="R741">
        <f>IF($L741=0,0,H741)</f>
        <v>112</v>
      </c>
      <c r="S741" s="1">
        <f>R741*L741</f>
        <v>27791.680000000004</v>
      </c>
      <c r="T741" s="1">
        <f>S741*(K741/100)</f>
        <v>4003.4199999999892</v>
      </c>
      <c r="U741" t="str">
        <f t="shared" si="22"/>
        <v>ANCStatic Field Level Home Plate</v>
      </c>
      <c r="V741" t="str">
        <f t="shared" si="23"/>
        <v>04-21 Miami Marlins @ Washington NationalsANCStatic Field Level Home Plate</v>
      </c>
      <c r="W741" t="str">
        <f>CONCATENATE(M741,O741)</f>
        <v>Regular SeasonANC</v>
      </c>
      <c r="X741" t="str">
        <f>CONCATENATE(M741,P741)</f>
        <v>Regular SeasonStatic Field Level Home Plate</v>
      </c>
      <c r="Y741" t="str">
        <f>CONCATENATE(M741,O741,P741)</f>
        <v>Regular SeasonANCStatic Field Level Home Plate</v>
      </c>
    </row>
    <row r="742" spans="1:25" x14ac:dyDescent="0.25">
      <c r="A742" s="3">
        <v>346297</v>
      </c>
      <c r="B742" t="s">
        <v>173</v>
      </c>
      <c r="C742" t="s">
        <v>72</v>
      </c>
      <c r="D742" t="s">
        <v>17</v>
      </c>
      <c r="E742" t="s">
        <v>1</v>
      </c>
      <c r="F742" s="5">
        <v>41020</v>
      </c>
      <c r="G742">
        <v>9</v>
      </c>
      <c r="H742">
        <v>20</v>
      </c>
      <c r="I742" s="1">
        <v>4962.8</v>
      </c>
      <c r="J742" s="1">
        <v>1616.41</v>
      </c>
      <c r="K742">
        <v>32.570524703796202</v>
      </c>
      <c r="L742" s="4">
        <f>VLOOKUP(N742,rates,VLOOKUP(CONCATENATE('[1]Exposure Report'!$B$11,'[1]Exposure Report'!$B$13),rate_lookup_table,4,FALSE),FALSE)</f>
        <v>248.14000000000004</v>
      </c>
      <c r="M742" t="s">
        <v>0</v>
      </c>
      <c r="N742" t="str">
        <f>IF(VLOOKUP(B742,title_rename,2,FALSE)=0,B742,VLOOKUP(B742,title_rename,2,FALSE))</f>
        <v>04-21 Miami Marlins @ Washington Nationals</v>
      </c>
      <c r="O742" s="3" t="str">
        <f>LEFT(IF(VLOOKUP(C742,brand_rename,2,FALSE)=0,C742,VLOOKUP(C742,brand_rename,2,FALSE)),LEN(IF(VLOOKUP(C742,brand_rename,2,FALSE)=0,C742,VLOOKUP(C742,brand_rename,2,FALSE)))-6)</f>
        <v>Bens Chili Bowl</v>
      </c>
      <c r="P742" t="str">
        <f>IF(VLOOKUP(D742,location_rename,2,FALSE)=0,D742,VLOOKUP(D742,location_rename,2,FALSE))</f>
        <v>LED Upper Tiered</v>
      </c>
      <c r="Q742">
        <f>IF($L742=0,0,G742)</f>
        <v>9</v>
      </c>
      <c r="R742">
        <f>IF($L742=0,0,H742)</f>
        <v>20</v>
      </c>
      <c r="S742" s="1">
        <f>R742*L742</f>
        <v>4962.8000000000011</v>
      </c>
      <c r="T742" s="1">
        <f>S742*(K742/100)</f>
        <v>1616.4099999999983</v>
      </c>
      <c r="U742" t="str">
        <f t="shared" si="22"/>
        <v>Bens Chili BowlLED Upper Tiered</v>
      </c>
      <c r="V742" t="str">
        <f t="shared" si="23"/>
        <v>04-21 Miami Marlins @ Washington NationalsBens Chili BowlLED Upper Tiered</v>
      </c>
      <c r="W742" t="str">
        <f>CONCATENATE(M742,O742)</f>
        <v>Regular SeasonBens Chili Bowl</v>
      </c>
      <c r="X742" t="str">
        <f>CONCATENATE(M742,P742)</f>
        <v>Regular SeasonLED Upper Tiered</v>
      </c>
      <c r="Y742" t="str">
        <f>CONCATENATE(M742,O742,P742)</f>
        <v>Regular SeasonBens Chili BowlLED Upper Tiered</v>
      </c>
    </row>
    <row r="743" spans="1:25" x14ac:dyDescent="0.25">
      <c r="A743" s="3">
        <v>346297</v>
      </c>
      <c r="B743" t="s">
        <v>173</v>
      </c>
      <c r="C743" t="s">
        <v>70</v>
      </c>
      <c r="D743" t="s">
        <v>2</v>
      </c>
      <c r="E743" t="s">
        <v>1</v>
      </c>
      <c r="F743" s="5">
        <v>41020</v>
      </c>
      <c r="G743">
        <v>19</v>
      </c>
      <c r="H743">
        <v>135</v>
      </c>
      <c r="I743" s="1">
        <v>33498.9</v>
      </c>
      <c r="J743" s="1">
        <v>8365.25</v>
      </c>
      <c r="K743">
        <v>24.971715489165302</v>
      </c>
      <c r="L743" s="4">
        <f>VLOOKUP(N743,rates,VLOOKUP(CONCATENATE('[1]Exposure Report'!$B$11,'[1]Exposure Report'!$B$13),rate_lookup_table,4,FALSE),FALSE)</f>
        <v>248.14000000000004</v>
      </c>
      <c r="M743" t="s">
        <v>0</v>
      </c>
      <c r="N743" t="str">
        <f>IF(VLOOKUP(B743,title_rename,2,FALSE)=0,B743,VLOOKUP(B743,title_rename,2,FALSE))</f>
        <v>04-21 Miami Marlins @ Washington Nationals</v>
      </c>
      <c r="O743" s="3" t="str">
        <f>LEFT(IF(VLOOKUP(C743,brand_rename,2,FALSE)=0,C743,VLOOKUP(C743,brand_rename,2,FALSE)),LEN(IF(VLOOKUP(C743,brand_rename,2,FALSE)=0,C743,VLOOKUP(C743,brand_rename,2,FALSE)))-6)</f>
        <v>Capital One</v>
      </c>
      <c r="P743" t="str">
        <f>IF(VLOOKUP(D743,location_rename,2,FALSE)=0,D743,VLOOKUP(D743,location_rename,2,FALSE))</f>
        <v>Rotational Field Level Home Plate</v>
      </c>
      <c r="Q743">
        <f>IF($L743=0,0,G743)</f>
        <v>19</v>
      </c>
      <c r="R743">
        <f>IF($L743=0,0,H743)</f>
        <v>135</v>
      </c>
      <c r="S743" s="1">
        <f>R743*L743</f>
        <v>33498.900000000009</v>
      </c>
      <c r="T743" s="1">
        <f>S743*(K743/100)</f>
        <v>8365.2499999999982</v>
      </c>
      <c r="U743" t="str">
        <f t="shared" si="22"/>
        <v>Capital OneRotational Field Level Home Plate</v>
      </c>
      <c r="V743" t="str">
        <f t="shared" si="23"/>
        <v>04-21 Miami Marlins @ Washington NationalsCapital OneRotational Field Level Home Plate</v>
      </c>
      <c r="W743" t="str">
        <f>CONCATENATE(M743,O743)</f>
        <v>Regular SeasonCapital One</v>
      </c>
      <c r="X743" t="str">
        <f>CONCATENATE(M743,P743)</f>
        <v>Regular SeasonRotational Field Level Home Plate</v>
      </c>
      <c r="Y743" t="str">
        <f>CONCATENATE(M743,O743,P743)</f>
        <v>Regular SeasonCapital OneRotational Field Level Home Plate</v>
      </c>
    </row>
    <row r="744" spans="1:25" x14ac:dyDescent="0.25">
      <c r="A744" s="3">
        <v>346297</v>
      </c>
      <c r="B744" t="s">
        <v>173</v>
      </c>
      <c r="C744" t="s">
        <v>174</v>
      </c>
      <c r="D744" t="s">
        <v>19</v>
      </c>
      <c r="E744" t="s">
        <v>1</v>
      </c>
      <c r="F744" s="5">
        <v>41020</v>
      </c>
      <c r="G744">
        <v>1</v>
      </c>
      <c r="H744">
        <v>2</v>
      </c>
      <c r="I744" s="1">
        <v>496.28</v>
      </c>
      <c r="J744" s="1">
        <v>143.41999999999999</v>
      </c>
      <c r="K744">
        <v>28.899008624163699</v>
      </c>
      <c r="L744" s="4">
        <f>VLOOKUP(N744,rates,VLOOKUP(CONCATENATE('[1]Exposure Report'!$B$11,'[1]Exposure Report'!$B$13),rate_lookup_table,4,FALSE),FALSE)</f>
        <v>248.14000000000004</v>
      </c>
      <c r="M744" t="s">
        <v>0</v>
      </c>
      <c r="N744" t="str">
        <f>IF(VLOOKUP(B744,title_rename,2,FALSE)=0,B744,VLOOKUP(B744,title_rename,2,FALSE))</f>
        <v>04-21 Miami Marlins @ Washington Nationals</v>
      </c>
      <c r="O744" s="3" t="str">
        <f>LEFT(IF(VLOOKUP(C744,brand_rename,2,FALSE)=0,C744,VLOOKUP(C744,brand_rename,2,FALSE)),LEN(IF(VLOOKUP(C744,brand_rename,2,FALSE)=0,C744,VLOOKUP(C744,brand_rename,2,FALSE)))-6)</f>
        <v>Chevrolet</v>
      </c>
      <c r="P744" t="str">
        <f>IF(VLOOKUP(D744,location_rename,2,FALSE)=0,D744,VLOOKUP(D744,location_rename,2,FALSE))</f>
        <v>LED Outfield Wall</v>
      </c>
      <c r="Q744">
        <f>IF($L744=0,0,G744)</f>
        <v>1</v>
      </c>
      <c r="R744">
        <f>IF($L744=0,0,H744)</f>
        <v>2</v>
      </c>
      <c r="S744" s="1">
        <f>R744*L744</f>
        <v>496.28000000000009</v>
      </c>
      <c r="T744" s="1">
        <f>S744*(K744/100)</f>
        <v>143.41999999999962</v>
      </c>
      <c r="U744" t="str">
        <f t="shared" si="22"/>
        <v>ChevroletLED Outfield Wall</v>
      </c>
      <c r="V744" t="str">
        <f t="shared" si="23"/>
        <v>04-21 Miami Marlins @ Washington NationalsChevroletLED Outfield Wall</v>
      </c>
      <c r="W744" t="str">
        <f>CONCATENATE(M744,O744)</f>
        <v>Regular SeasonChevrolet</v>
      </c>
      <c r="X744" t="str">
        <f>CONCATENATE(M744,P744)</f>
        <v>Regular SeasonLED Outfield Wall</v>
      </c>
      <c r="Y744" t="str">
        <f>CONCATENATE(M744,O744,P744)</f>
        <v>Regular SeasonChevroletLED Outfield Wall</v>
      </c>
    </row>
    <row r="745" spans="1:25" x14ac:dyDescent="0.25">
      <c r="A745" s="3">
        <v>346297</v>
      </c>
      <c r="B745" t="s">
        <v>173</v>
      </c>
      <c r="C745" t="s">
        <v>67</v>
      </c>
      <c r="D745" t="s">
        <v>2</v>
      </c>
      <c r="E745" t="s">
        <v>1</v>
      </c>
      <c r="F745" s="5">
        <v>41020</v>
      </c>
      <c r="G745">
        <v>12</v>
      </c>
      <c r="H745">
        <v>68</v>
      </c>
      <c r="I745" s="1">
        <v>16873.52</v>
      </c>
      <c r="J745" s="1">
        <v>4324.91</v>
      </c>
      <c r="K745">
        <v>25.631344260118802</v>
      </c>
      <c r="L745" s="4">
        <f>VLOOKUP(N745,rates,VLOOKUP(CONCATENATE('[1]Exposure Report'!$B$11,'[1]Exposure Report'!$B$13),rate_lookup_table,4,FALSE),FALSE)</f>
        <v>248.14000000000004</v>
      </c>
      <c r="M745" t="s">
        <v>0</v>
      </c>
      <c r="N745" t="str">
        <f>IF(VLOOKUP(B745,title_rename,2,FALSE)=0,B745,VLOOKUP(B745,title_rename,2,FALSE))</f>
        <v>04-21 Miami Marlins @ Washington Nationals</v>
      </c>
      <c r="O745" s="3" t="str">
        <f>LEFT(IF(VLOOKUP(C745,brand_rename,2,FALSE)=0,C745,VLOOKUP(C745,brand_rename,2,FALSE)),LEN(IF(VLOOKUP(C745,brand_rename,2,FALSE)=0,C745,VLOOKUP(C745,brand_rename,2,FALSE)))-6)</f>
        <v>Cholula Hot Sauce</v>
      </c>
      <c r="P745" t="str">
        <f>IF(VLOOKUP(D745,location_rename,2,FALSE)=0,D745,VLOOKUP(D745,location_rename,2,FALSE))</f>
        <v>Rotational Field Level Home Plate</v>
      </c>
      <c r="Q745">
        <f>IF($L745=0,0,G745)</f>
        <v>12</v>
      </c>
      <c r="R745">
        <f>IF($L745=0,0,H745)</f>
        <v>68</v>
      </c>
      <c r="S745" s="1">
        <f>R745*L745</f>
        <v>16873.520000000004</v>
      </c>
      <c r="T745" s="1">
        <f>S745*(K745/100)</f>
        <v>4324.9099999999989</v>
      </c>
      <c r="U745" t="str">
        <f t="shared" si="22"/>
        <v>Cholula Hot SauceRotational Field Level Home Plate</v>
      </c>
      <c r="V745" t="str">
        <f t="shared" si="23"/>
        <v>04-21 Miami Marlins @ Washington NationalsCholula Hot SauceRotational Field Level Home Plate</v>
      </c>
      <c r="W745" t="str">
        <f>CONCATENATE(M745,O745)</f>
        <v>Regular SeasonCholula Hot Sauce</v>
      </c>
      <c r="X745" t="str">
        <f>CONCATENATE(M745,P745)</f>
        <v>Regular SeasonRotational Field Level Home Plate</v>
      </c>
      <c r="Y745" t="str">
        <f>CONCATENATE(M745,O745,P745)</f>
        <v>Regular SeasonCholula Hot SauceRotational Field Level Home Plate</v>
      </c>
    </row>
    <row r="746" spans="1:25" x14ac:dyDescent="0.25">
      <c r="A746" s="3">
        <v>346297</v>
      </c>
      <c r="B746" t="s">
        <v>173</v>
      </c>
      <c r="C746" t="s">
        <v>65</v>
      </c>
      <c r="D746" t="s">
        <v>34</v>
      </c>
      <c r="E746" t="s">
        <v>1</v>
      </c>
      <c r="F746" s="5">
        <v>41020</v>
      </c>
      <c r="G746">
        <v>3</v>
      </c>
      <c r="H746">
        <v>10</v>
      </c>
      <c r="I746" s="1">
        <v>2481.4</v>
      </c>
      <c r="J746" s="1">
        <v>746.26</v>
      </c>
      <c r="K746">
        <v>30.0741516885629</v>
      </c>
      <c r="L746" s="4">
        <f>VLOOKUP(N746,rates,VLOOKUP(CONCATENATE('[1]Exposure Report'!$B$11,'[1]Exposure Report'!$B$13),rate_lookup_table,4,FALSE),FALSE)</f>
        <v>248.14000000000004</v>
      </c>
      <c r="M746" t="s">
        <v>0</v>
      </c>
      <c r="N746" t="str">
        <f>IF(VLOOKUP(B746,title_rename,2,FALSE)=0,B746,VLOOKUP(B746,title_rename,2,FALSE))</f>
        <v>04-21 Miami Marlins @ Washington Nationals</v>
      </c>
      <c r="O746" s="3" t="str">
        <f>LEFT(IF(VLOOKUP(C746,brand_rename,2,FALSE)=0,C746,VLOOKUP(C746,brand_rename,2,FALSE)),LEN(IF(VLOOKUP(C746,brand_rename,2,FALSE)=0,C746,VLOOKUP(C746,brand_rename,2,FALSE)))-6)</f>
        <v>Coca-Cola</v>
      </c>
      <c r="P746" t="str">
        <f>IF(VLOOKUP(D746,location_rename,2,FALSE)=0,D746,VLOOKUP(D746,location_rename,2,FALSE))</f>
        <v>General Merchandise</v>
      </c>
      <c r="Q746">
        <f>IF($L746=0,0,G746)</f>
        <v>3</v>
      </c>
      <c r="R746">
        <f>IF($L746=0,0,H746)</f>
        <v>10</v>
      </c>
      <c r="S746" s="1">
        <f>R746*L746</f>
        <v>2481.4000000000005</v>
      </c>
      <c r="T746" s="1">
        <f>S746*(K746/100)</f>
        <v>746.26</v>
      </c>
      <c r="U746" t="str">
        <f t="shared" si="22"/>
        <v>Coca-ColaGeneral Merchandise</v>
      </c>
      <c r="V746" t="str">
        <f t="shared" si="23"/>
        <v>04-21 Miami Marlins @ Washington NationalsCoca-ColaGeneral Merchandise</v>
      </c>
      <c r="W746" t="str">
        <f>CONCATENATE(M746,O746)</f>
        <v>Regular SeasonCoca-Cola</v>
      </c>
      <c r="X746" t="str">
        <f>CONCATENATE(M746,P746)</f>
        <v>Regular SeasonGeneral Merchandise</v>
      </c>
      <c r="Y746" t="str">
        <f>CONCATENATE(M746,O746,P746)</f>
        <v>Regular SeasonCoca-ColaGeneral Merchandise</v>
      </c>
    </row>
    <row r="747" spans="1:25" x14ac:dyDescent="0.25">
      <c r="A747" s="3">
        <v>346297</v>
      </c>
      <c r="B747" t="s">
        <v>173</v>
      </c>
      <c r="C747" t="s">
        <v>65</v>
      </c>
      <c r="D747" t="s">
        <v>17</v>
      </c>
      <c r="E747" t="s">
        <v>1</v>
      </c>
      <c r="F747" s="5">
        <v>41020</v>
      </c>
      <c r="G747">
        <v>1</v>
      </c>
      <c r="H747">
        <v>3</v>
      </c>
      <c r="I747" s="1">
        <v>744.42</v>
      </c>
      <c r="J747" s="1">
        <v>201.51</v>
      </c>
      <c r="K747">
        <v>27.069396308535499</v>
      </c>
      <c r="L747" s="4">
        <f>VLOOKUP(N747,rates,VLOOKUP(CONCATENATE('[1]Exposure Report'!$B$11,'[1]Exposure Report'!$B$13),rate_lookup_table,4,FALSE),FALSE)</f>
        <v>248.14000000000004</v>
      </c>
      <c r="M747" t="s">
        <v>0</v>
      </c>
      <c r="N747" t="str">
        <f>IF(VLOOKUP(B747,title_rename,2,FALSE)=0,B747,VLOOKUP(B747,title_rename,2,FALSE))</f>
        <v>04-21 Miami Marlins @ Washington Nationals</v>
      </c>
      <c r="O747" s="3" t="str">
        <f>LEFT(IF(VLOOKUP(C747,brand_rename,2,FALSE)=0,C747,VLOOKUP(C747,brand_rename,2,FALSE)),LEN(IF(VLOOKUP(C747,brand_rename,2,FALSE)=0,C747,VLOOKUP(C747,brand_rename,2,FALSE)))-6)</f>
        <v>Coca-Cola</v>
      </c>
      <c r="P747" t="str">
        <f>IF(VLOOKUP(D747,location_rename,2,FALSE)=0,D747,VLOOKUP(D747,location_rename,2,FALSE))</f>
        <v>LED Upper Tiered</v>
      </c>
      <c r="Q747">
        <f>IF($L747=0,0,G747)</f>
        <v>1</v>
      </c>
      <c r="R747">
        <f>IF($L747=0,0,H747)</f>
        <v>3</v>
      </c>
      <c r="S747" s="1">
        <f>R747*L747</f>
        <v>744.42000000000007</v>
      </c>
      <c r="T747" s="1">
        <f>S747*(K747/100)</f>
        <v>201.50999999999996</v>
      </c>
      <c r="U747" t="str">
        <f t="shared" si="22"/>
        <v>Coca-ColaLED Upper Tiered</v>
      </c>
      <c r="V747" t="str">
        <f t="shared" si="23"/>
        <v>04-21 Miami Marlins @ Washington NationalsCoca-ColaLED Upper Tiered</v>
      </c>
      <c r="W747" t="str">
        <f>CONCATENATE(M747,O747)</f>
        <v>Regular SeasonCoca-Cola</v>
      </c>
      <c r="X747" t="str">
        <f>CONCATENATE(M747,P747)</f>
        <v>Regular SeasonLED Upper Tiered</v>
      </c>
      <c r="Y747" t="str">
        <f>CONCATENATE(M747,O747,P747)</f>
        <v>Regular SeasonCoca-ColaLED Upper Tiered</v>
      </c>
    </row>
    <row r="748" spans="1:25" x14ac:dyDescent="0.25">
      <c r="A748" s="3">
        <v>346297</v>
      </c>
      <c r="B748" t="s">
        <v>173</v>
      </c>
      <c r="C748" t="s">
        <v>65</v>
      </c>
      <c r="D748" t="s">
        <v>9</v>
      </c>
      <c r="E748" t="s">
        <v>1</v>
      </c>
      <c r="F748" s="5">
        <v>41020</v>
      </c>
      <c r="G748">
        <v>34</v>
      </c>
      <c r="H748">
        <v>198</v>
      </c>
      <c r="I748" s="1">
        <v>49131.72</v>
      </c>
      <c r="J748" s="1">
        <v>5851.84</v>
      </c>
      <c r="K748">
        <v>11.9105132081677</v>
      </c>
      <c r="L748" s="4">
        <f>VLOOKUP(N748,rates,VLOOKUP(CONCATENATE('[1]Exposure Report'!$B$11,'[1]Exposure Report'!$B$13),rate_lookup_table,4,FALSE),FALSE)</f>
        <v>248.14000000000004</v>
      </c>
      <c r="M748" t="s">
        <v>0</v>
      </c>
      <c r="N748" t="str">
        <f>IF(VLOOKUP(B748,title_rename,2,FALSE)=0,B748,VLOOKUP(B748,title_rename,2,FALSE))</f>
        <v>04-21 Miami Marlins @ Washington Nationals</v>
      </c>
      <c r="O748" s="3" t="str">
        <f>LEFT(IF(VLOOKUP(C748,brand_rename,2,FALSE)=0,C748,VLOOKUP(C748,brand_rename,2,FALSE)),LEN(IF(VLOOKUP(C748,brand_rename,2,FALSE)=0,C748,VLOOKUP(C748,brand_rename,2,FALSE)))-6)</f>
        <v>Coca-Cola</v>
      </c>
      <c r="P748" t="str">
        <f>IF(VLOOKUP(D748,location_rename,2,FALSE)=0,D748,VLOOKUP(D748,location_rename,2,FALSE))</f>
        <v>Static Upper Billboard</v>
      </c>
      <c r="Q748">
        <f>IF($L748=0,0,G748)</f>
        <v>34</v>
      </c>
      <c r="R748">
        <f>IF($L748=0,0,H748)</f>
        <v>198</v>
      </c>
      <c r="S748" s="1">
        <f>R748*L748</f>
        <v>49131.720000000008</v>
      </c>
      <c r="T748" s="1">
        <f>S748*(K748/100)</f>
        <v>5851.8399999999729</v>
      </c>
      <c r="U748" t="str">
        <f t="shared" si="22"/>
        <v>Coca-ColaStatic Upper Billboard</v>
      </c>
      <c r="V748" t="str">
        <f t="shared" si="23"/>
        <v>04-21 Miami Marlins @ Washington NationalsCoca-ColaStatic Upper Billboard</v>
      </c>
      <c r="W748" t="str">
        <f>CONCATENATE(M748,O748)</f>
        <v>Regular SeasonCoca-Cola</v>
      </c>
      <c r="X748" t="str">
        <f>CONCATENATE(M748,P748)</f>
        <v>Regular SeasonStatic Upper Billboard</v>
      </c>
      <c r="Y748" t="str">
        <f>CONCATENATE(M748,O748,P748)</f>
        <v>Regular SeasonCoca-ColaStatic Upper Billboard</v>
      </c>
    </row>
    <row r="749" spans="1:25" x14ac:dyDescent="0.25">
      <c r="A749" s="3">
        <v>346297</v>
      </c>
      <c r="B749" t="s">
        <v>173</v>
      </c>
      <c r="C749" t="s">
        <v>63</v>
      </c>
      <c r="D749" t="s">
        <v>19</v>
      </c>
      <c r="E749" t="s">
        <v>1</v>
      </c>
      <c r="F749" s="5">
        <v>41020</v>
      </c>
      <c r="G749">
        <v>1</v>
      </c>
      <c r="H749">
        <v>2</v>
      </c>
      <c r="I749" s="1">
        <v>496.28</v>
      </c>
      <c r="J749" s="1">
        <v>207.64</v>
      </c>
      <c r="K749">
        <v>41.839284275006001</v>
      </c>
      <c r="L749" s="4">
        <f>VLOOKUP(N749,rates,VLOOKUP(CONCATENATE('[1]Exposure Report'!$B$11,'[1]Exposure Report'!$B$13),rate_lookup_table,4,FALSE),FALSE)</f>
        <v>248.14000000000004</v>
      </c>
      <c r="M749" t="s">
        <v>0</v>
      </c>
      <c r="N749" t="str">
        <f>IF(VLOOKUP(B749,title_rename,2,FALSE)=0,B749,VLOOKUP(B749,title_rename,2,FALSE))</f>
        <v>04-21 Miami Marlins @ Washington Nationals</v>
      </c>
      <c r="O749" s="3" t="str">
        <f>LEFT(IF(VLOOKUP(C749,brand_rename,2,FALSE)=0,C749,VLOOKUP(C749,brand_rename,2,FALSE)),LEN(IF(VLOOKUP(C749,brand_rename,2,FALSE)=0,C749,VLOOKUP(C749,brand_rename,2,FALSE)))-6)</f>
        <v>CSX</v>
      </c>
      <c r="P749" t="str">
        <f>IF(VLOOKUP(D749,location_rename,2,FALSE)=0,D749,VLOOKUP(D749,location_rename,2,FALSE))</f>
        <v>LED Outfield Wall</v>
      </c>
      <c r="Q749">
        <f>IF($L749=0,0,G749)</f>
        <v>1</v>
      </c>
      <c r="R749">
        <f>IF($L749=0,0,H749)</f>
        <v>2</v>
      </c>
      <c r="S749" s="1">
        <f>R749*L749</f>
        <v>496.28000000000009</v>
      </c>
      <c r="T749" s="1">
        <f>S749*(K749/100)</f>
        <v>207.63999999999982</v>
      </c>
      <c r="U749" t="str">
        <f t="shared" si="22"/>
        <v>CSXLED Outfield Wall</v>
      </c>
      <c r="V749" t="str">
        <f t="shared" si="23"/>
        <v>04-21 Miami Marlins @ Washington NationalsCSXLED Outfield Wall</v>
      </c>
      <c r="W749" t="str">
        <f>CONCATENATE(M749,O749)</f>
        <v>Regular SeasonCSX</v>
      </c>
      <c r="X749" t="str">
        <f>CONCATENATE(M749,P749)</f>
        <v>Regular SeasonLED Outfield Wall</v>
      </c>
      <c r="Y749" t="str">
        <f>CONCATENATE(M749,O749,P749)</f>
        <v>Regular SeasonCSXLED Outfield Wall</v>
      </c>
    </row>
    <row r="750" spans="1:25" x14ac:dyDescent="0.25">
      <c r="A750" s="3">
        <v>346297</v>
      </c>
      <c r="B750" t="s">
        <v>173</v>
      </c>
      <c r="C750" t="s">
        <v>63</v>
      </c>
      <c r="D750" t="s">
        <v>17</v>
      </c>
      <c r="E750" t="s">
        <v>1</v>
      </c>
      <c r="F750" s="5">
        <v>41020</v>
      </c>
      <c r="G750">
        <v>1</v>
      </c>
      <c r="H750">
        <v>2</v>
      </c>
      <c r="I750" s="1">
        <v>496.28</v>
      </c>
      <c r="J750" s="1">
        <v>132.85</v>
      </c>
      <c r="K750">
        <v>26.769162569517199</v>
      </c>
      <c r="L750" s="4">
        <f>VLOOKUP(N750,rates,VLOOKUP(CONCATENATE('[1]Exposure Report'!$B$11,'[1]Exposure Report'!$B$13),rate_lookup_table,4,FALSE),FALSE)</f>
        <v>248.14000000000004</v>
      </c>
      <c r="M750" t="s">
        <v>0</v>
      </c>
      <c r="N750" t="str">
        <f>IF(VLOOKUP(B750,title_rename,2,FALSE)=0,B750,VLOOKUP(B750,title_rename,2,FALSE))</f>
        <v>04-21 Miami Marlins @ Washington Nationals</v>
      </c>
      <c r="O750" s="3" t="str">
        <f>LEFT(IF(VLOOKUP(C750,brand_rename,2,FALSE)=0,C750,VLOOKUP(C750,brand_rename,2,FALSE)),LEN(IF(VLOOKUP(C750,brand_rename,2,FALSE)=0,C750,VLOOKUP(C750,brand_rename,2,FALSE)))-6)</f>
        <v>CSX</v>
      </c>
      <c r="P750" t="str">
        <f>IF(VLOOKUP(D750,location_rename,2,FALSE)=0,D750,VLOOKUP(D750,location_rename,2,FALSE))</f>
        <v>LED Upper Tiered</v>
      </c>
      <c r="Q750">
        <f>IF($L750=0,0,G750)</f>
        <v>1</v>
      </c>
      <c r="R750">
        <f>IF($L750=0,0,H750)</f>
        <v>2</v>
      </c>
      <c r="S750" s="1">
        <f>R750*L750</f>
        <v>496.28000000000009</v>
      </c>
      <c r="T750" s="1">
        <f>S750*(K750/100)</f>
        <v>132.85</v>
      </c>
      <c r="U750" t="str">
        <f t="shared" si="22"/>
        <v>CSXLED Upper Tiered</v>
      </c>
      <c r="V750" t="str">
        <f t="shared" si="23"/>
        <v>04-21 Miami Marlins @ Washington NationalsCSXLED Upper Tiered</v>
      </c>
      <c r="W750" t="str">
        <f>CONCATENATE(M750,O750)</f>
        <v>Regular SeasonCSX</v>
      </c>
      <c r="X750" t="str">
        <f>CONCATENATE(M750,P750)</f>
        <v>Regular SeasonLED Upper Tiered</v>
      </c>
      <c r="Y750" t="str">
        <f>CONCATENATE(M750,O750,P750)</f>
        <v>Regular SeasonCSXLED Upper Tiered</v>
      </c>
    </row>
    <row r="751" spans="1:25" x14ac:dyDescent="0.25">
      <c r="A751" s="3">
        <v>346297</v>
      </c>
      <c r="B751" t="s">
        <v>173</v>
      </c>
      <c r="C751" t="s">
        <v>61</v>
      </c>
      <c r="D751" t="s">
        <v>2</v>
      </c>
      <c r="E751" t="s">
        <v>1</v>
      </c>
      <c r="F751" s="5">
        <v>41020</v>
      </c>
      <c r="G751">
        <v>10</v>
      </c>
      <c r="H751">
        <v>69</v>
      </c>
      <c r="I751" s="1">
        <v>17121.66</v>
      </c>
      <c r="J751" s="1">
        <v>4200.3900000000003</v>
      </c>
      <c r="K751">
        <v>24.532609571735399</v>
      </c>
      <c r="L751" s="4">
        <f>VLOOKUP(N751,rates,VLOOKUP(CONCATENATE('[1]Exposure Report'!$B$11,'[1]Exposure Report'!$B$13),rate_lookup_table,4,FALSE),FALSE)</f>
        <v>248.14000000000004</v>
      </c>
      <c r="M751" t="s">
        <v>0</v>
      </c>
      <c r="N751" t="str">
        <f>IF(VLOOKUP(B751,title_rename,2,FALSE)=0,B751,VLOOKUP(B751,title_rename,2,FALSE))</f>
        <v>04-21 Miami Marlins @ Washington Nationals</v>
      </c>
      <c r="O751" s="3" t="str">
        <f>LEFT(IF(VLOOKUP(C751,brand_rename,2,FALSE)=0,C751,VLOOKUP(C751,brand_rename,2,FALSE)),LEN(IF(VLOOKUP(C751,brand_rename,2,FALSE)=0,C751,VLOOKUP(C751,brand_rename,2,FALSE)))-6)</f>
        <v>Exxonmobil</v>
      </c>
      <c r="P751" t="str">
        <f>IF(VLOOKUP(D751,location_rename,2,FALSE)=0,D751,VLOOKUP(D751,location_rename,2,FALSE))</f>
        <v>Rotational Field Level Home Plate</v>
      </c>
      <c r="Q751">
        <f>IF($L751=0,0,G751)</f>
        <v>10</v>
      </c>
      <c r="R751">
        <f>IF($L751=0,0,H751)</f>
        <v>69</v>
      </c>
      <c r="S751" s="1">
        <f>R751*L751</f>
        <v>17121.660000000003</v>
      </c>
      <c r="T751" s="1">
        <f>S751*(K751/100)</f>
        <v>4200.3899999999921</v>
      </c>
      <c r="U751" t="str">
        <f t="shared" si="22"/>
        <v>ExxonmobilRotational Field Level Home Plate</v>
      </c>
      <c r="V751" t="str">
        <f t="shared" si="23"/>
        <v>04-21 Miami Marlins @ Washington NationalsExxonmobilRotational Field Level Home Plate</v>
      </c>
      <c r="W751" t="str">
        <f>CONCATENATE(M751,O751)</f>
        <v>Regular SeasonExxonmobil</v>
      </c>
      <c r="X751" t="str">
        <f>CONCATENATE(M751,P751)</f>
        <v>Regular SeasonRotational Field Level Home Plate</v>
      </c>
      <c r="Y751" t="str">
        <f>CONCATENATE(M751,O751,P751)</f>
        <v>Regular SeasonExxonmobilRotational Field Level Home Plate</v>
      </c>
    </row>
    <row r="752" spans="1:25" x14ac:dyDescent="0.25">
      <c r="A752" s="3">
        <v>346297</v>
      </c>
      <c r="B752" t="s">
        <v>173</v>
      </c>
      <c r="C752" t="s">
        <v>61</v>
      </c>
      <c r="D752" t="s">
        <v>11</v>
      </c>
      <c r="E752" t="s">
        <v>1</v>
      </c>
      <c r="F752" s="5">
        <v>41020</v>
      </c>
      <c r="G752">
        <v>10</v>
      </c>
      <c r="H752">
        <v>21</v>
      </c>
      <c r="I752" s="1">
        <v>5210.9399999999996</v>
      </c>
      <c r="J752" s="1">
        <v>1048.0899999999999</v>
      </c>
      <c r="K752">
        <v>20.1132617147769</v>
      </c>
      <c r="L752" s="4">
        <f>VLOOKUP(N752,rates,VLOOKUP(CONCATENATE('[1]Exposure Report'!$B$11,'[1]Exposure Report'!$B$13),rate_lookup_table,4,FALSE),FALSE)</f>
        <v>248.14000000000004</v>
      </c>
      <c r="M752" t="s">
        <v>0</v>
      </c>
      <c r="N752" t="str">
        <f>IF(VLOOKUP(B752,title_rename,2,FALSE)=0,B752,VLOOKUP(B752,title_rename,2,FALSE))</f>
        <v>04-21 Miami Marlins @ Washington Nationals</v>
      </c>
      <c r="O752" s="3" t="str">
        <f>LEFT(IF(VLOOKUP(C752,brand_rename,2,FALSE)=0,C752,VLOOKUP(C752,brand_rename,2,FALSE)),LEN(IF(VLOOKUP(C752,brand_rename,2,FALSE)=0,C752,VLOOKUP(C752,brand_rename,2,FALSE)))-6)</f>
        <v>Exxonmobil</v>
      </c>
      <c r="P752" t="str">
        <f>IF(VLOOKUP(D752,location_rename,2,FALSE)=0,D752,VLOOKUP(D752,location_rename,2,FALSE))</f>
        <v>Static Outfield Wall</v>
      </c>
      <c r="Q752">
        <f>IF($L752=0,0,G752)</f>
        <v>10</v>
      </c>
      <c r="R752">
        <f>IF($L752=0,0,H752)</f>
        <v>21</v>
      </c>
      <c r="S752" s="1">
        <f>R752*L752</f>
        <v>5210.9400000000005</v>
      </c>
      <c r="T752" s="1">
        <f>S752*(K752/100)</f>
        <v>1048.0899999999956</v>
      </c>
      <c r="U752" t="str">
        <f t="shared" si="22"/>
        <v>ExxonmobilStatic Outfield Wall</v>
      </c>
      <c r="V752" t="str">
        <f t="shared" si="23"/>
        <v>04-21 Miami Marlins @ Washington NationalsExxonmobilStatic Outfield Wall</v>
      </c>
      <c r="W752" t="str">
        <f>CONCATENATE(M752,O752)</f>
        <v>Regular SeasonExxonmobil</v>
      </c>
      <c r="X752" t="str">
        <f>CONCATENATE(M752,P752)</f>
        <v>Regular SeasonStatic Outfield Wall</v>
      </c>
      <c r="Y752" t="str">
        <f>CONCATENATE(M752,O752,P752)</f>
        <v>Regular SeasonExxonmobilStatic Outfield Wall</v>
      </c>
    </row>
    <row r="753" spans="1:25" x14ac:dyDescent="0.25">
      <c r="A753" s="3">
        <v>346297</v>
      </c>
      <c r="B753" t="s">
        <v>173</v>
      </c>
      <c r="C753" t="s">
        <v>60</v>
      </c>
      <c r="D753" t="s">
        <v>34</v>
      </c>
      <c r="E753" t="s">
        <v>1</v>
      </c>
      <c r="F753" s="5">
        <v>41020</v>
      </c>
      <c r="G753">
        <v>1</v>
      </c>
      <c r="H753">
        <v>1</v>
      </c>
      <c r="I753" s="1">
        <v>248.14</v>
      </c>
      <c r="J753" s="1">
        <v>60.1</v>
      </c>
      <c r="K753">
        <v>24.220198275167199</v>
      </c>
      <c r="L753" s="4">
        <f>VLOOKUP(N753,rates,VLOOKUP(CONCATENATE('[1]Exposure Report'!$B$11,'[1]Exposure Report'!$B$13),rate_lookup_table,4,FALSE),FALSE)</f>
        <v>248.14000000000004</v>
      </c>
      <c r="M753" t="s">
        <v>0</v>
      </c>
      <c r="N753" t="str">
        <f>IF(VLOOKUP(B753,title_rename,2,FALSE)=0,B753,VLOOKUP(B753,title_rename,2,FALSE))</f>
        <v>04-21 Miami Marlins @ Washington Nationals</v>
      </c>
      <c r="O753" s="3" t="str">
        <f>LEFT(IF(VLOOKUP(C753,brand_rename,2,FALSE)=0,C753,VLOOKUP(C753,brand_rename,2,FALSE)),LEN(IF(VLOOKUP(C753,brand_rename,2,FALSE)=0,C753,VLOOKUP(C753,brand_rename,2,FALSE)))-6)</f>
        <v>Frito-Lay</v>
      </c>
      <c r="P753" t="str">
        <f>IF(VLOOKUP(D753,location_rename,2,FALSE)=0,D753,VLOOKUP(D753,location_rename,2,FALSE))</f>
        <v>General Merchandise</v>
      </c>
      <c r="Q753">
        <f>IF($L753=0,0,G753)</f>
        <v>1</v>
      </c>
      <c r="R753">
        <f>IF($L753=0,0,H753)</f>
        <v>1</v>
      </c>
      <c r="S753" s="1">
        <f>R753*L753</f>
        <v>248.14000000000004</v>
      </c>
      <c r="T753" s="1">
        <f>S753*(K753/100)</f>
        <v>60.099999999999895</v>
      </c>
      <c r="U753" t="str">
        <f t="shared" si="22"/>
        <v>Frito-LayGeneral Merchandise</v>
      </c>
      <c r="V753" t="str">
        <f t="shared" si="23"/>
        <v>04-21 Miami Marlins @ Washington NationalsFrito-LayGeneral Merchandise</v>
      </c>
      <c r="W753" t="str">
        <f>CONCATENATE(M753,O753)</f>
        <v>Regular SeasonFrito-Lay</v>
      </c>
      <c r="X753" t="str">
        <f>CONCATENATE(M753,P753)</f>
        <v>Regular SeasonGeneral Merchandise</v>
      </c>
      <c r="Y753" t="str">
        <f>CONCATENATE(M753,O753,P753)</f>
        <v>Regular SeasonFrito-LayGeneral Merchandise</v>
      </c>
    </row>
    <row r="754" spans="1:25" x14ac:dyDescent="0.25">
      <c r="A754" s="3">
        <v>346297</v>
      </c>
      <c r="B754" t="s">
        <v>173</v>
      </c>
      <c r="C754" t="s">
        <v>55</v>
      </c>
      <c r="D754" t="s">
        <v>59</v>
      </c>
      <c r="E754" t="s">
        <v>1</v>
      </c>
      <c r="F754" s="5">
        <v>41020</v>
      </c>
      <c r="G754">
        <v>3</v>
      </c>
      <c r="H754">
        <v>12</v>
      </c>
      <c r="I754" s="1">
        <v>2977.68</v>
      </c>
      <c r="J754" s="1">
        <v>549.28</v>
      </c>
      <c r="K754">
        <v>18.446575857714699</v>
      </c>
      <c r="L754" s="4">
        <f>VLOOKUP(N754,rates,VLOOKUP(CONCATENATE('[1]Exposure Report'!$B$11,'[1]Exposure Report'!$B$13),rate_lookup_table,4,FALSE),FALSE)</f>
        <v>248.14000000000004</v>
      </c>
      <c r="M754" t="s">
        <v>0</v>
      </c>
      <c r="N754" t="str">
        <f>IF(VLOOKUP(B754,title_rename,2,FALSE)=0,B754,VLOOKUP(B754,title_rename,2,FALSE))</f>
        <v>04-21 Miami Marlins @ Washington Nationals</v>
      </c>
      <c r="O754" s="3" t="str">
        <f>LEFT(IF(VLOOKUP(C754,brand_rename,2,FALSE)=0,C754,VLOOKUP(C754,brand_rename,2,FALSE)),LEN(IF(VLOOKUP(C754,brand_rename,2,FALSE)=0,C754,VLOOKUP(C754,brand_rename,2,FALSE)))-6)</f>
        <v>Gatorade</v>
      </c>
      <c r="P754" t="str">
        <f>IF(VLOOKUP(D754,location_rename,2,FALSE)=0,D754,VLOOKUP(D754,location_rename,2,FALSE))</f>
        <v>Active Cup</v>
      </c>
      <c r="Q754">
        <f>IF($L754=0,0,G754)</f>
        <v>3</v>
      </c>
      <c r="R754">
        <f>IF($L754=0,0,H754)</f>
        <v>12</v>
      </c>
      <c r="S754" s="1">
        <f>R754*L754</f>
        <v>2977.6800000000003</v>
      </c>
      <c r="T754" s="1">
        <f>S754*(K754/100)</f>
        <v>549.27999999999906</v>
      </c>
      <c r="U754" t="str">
        <f t="shared" si="22"/>
        <v>GatoradeActive Cup</v>
      </c>
      <c r="V754" t="str">
        <f t="shared" si="23"/>
        <v>04-21 Miami Marlins @ Washington NationalsGatoradeActive Cup</v>
      </c>
      <c r="W754" t="str">
        <f>CONCATENATE(M754,O754)</f>
        <v>Regular SeasonGatorade</v>
      </c>
      <c r="X754" t="str">
        <f>CONCATENATE(M754,P754)</f>
        <v>Regular SeasonActive Cup</v>
      </c>
      <c r="Y754" t="str">
        <f>CONCATENATE(M754,O754,P754)</f>
        <v>Regular SeasonGatoradeActive Cup</v>
      </c>
    </row>
    <row r="755" spans="1:25" x14ac:dyDescent="0.25">
      <c r="A755" s="3">
        <v>346297</v>
      </c>
      <c r="B755" t="s">
        <v>173</v>
      </c>
      <c r="C755" t="s">
        <v>55</v>
      </c>
      <c r="D755" t="s">
        <v>58</v>
      </c>
      <c r="E755" t="s">
        <v>1</v>
      </c>
      <c r="F755" s="5">
        <v>41020</v>
      </c>
      <c r="G755">
        <v>3</v>
      </c>
      <c r="H755">
        <v>8</v>
      </c>
      <c r="I755" s="1">
        <v>1985.12</v>
      </c>
      <c r="J755" s="1">
        <v>473.72</v>
      </c>
      <c r="K755">
        <v>23.863544773111901</v>
      </c>
      <c r="L755" s="4">
        <f>VLOOKUP(N755,rates,VLOOKUP(CONCATENATE('[1]Exposure Report'!$B$11,'[1]Exposure Report'!$B$13),rate_lookup_table,4,FALSE),FALSE)</f>
        <v>248.14000000000004</v>
      </c>
      <c r="M755" t="s">
        <v>0</v>
      </c>
      <c r="N755" t="str">
        <f>IF(VLOOKUP(B755,title_rename,2,FALSE)=0,B755,VLOOKUP(B755,title_rename,2,FALSE))</f>
        <v>04-21 Miami Marlins @ Washington Nationals</v>
      </c>
      <c r="O755" s="3" t="str">
        <f>LEFT(IF(VLOOKUP(C755,brand_rename,2,FALSE)=0,C755,VLOOKUP(C755,brand_rename,2,FALSE)),LEN(IF(VLOOKUP(C755,brand_rename,2,FALSE)=0,C755,VLOOKUP(C755,brand_rename,2,FALSE)))-6)</f>
        <v>Gatorade</v>
      </c>
      <c r="P755" t="str">
        <f>IF(VLOOKUP(D755,location_rename,2,FALSE)=0,D755,VLOOKUP(D755,location_rename,2,FALSE))</f>
        <v>Cooler Partial Branded</v>
      </c>
      <c r="Q755">
        <f>IF($L755=0,0,G755)</f>
        <v>3</v>
      </c>
      <c r="R755">
        <f>IF($L755=0,0,H755)</f>
        <v>8</v>
      </c>
      <c r="S755" s="1">
        <f>R755*L755</f>
        <v>1985.1200000000003</v>
      </c>
      <c r="T755" s="1">
        <f>S755*(K755/100)</f>
        <v>473.719999999999</v>
      </c>
      <c r="U755" t="str">
        <f t="shared" si="22"/>
        <v>GatoradeCooler Partial Branded</v>
      </c>
      <c r="V755" t="str">
        <f t="shared" si="23"/>
        <v>04-21 Miami Marlins @ Washington NationalsGatoradeCooler Partial Branded</v>
      </c>
      <c r="W755" t="str">
        <f>CONCATENATE(M755,O755)</f>
        <v>Regular SeasonGatorade</v>
      </c>
      <c r="X755" t="str">
        <f>CONCATENATE(M755,P755)</f>
        <v>Regular SeasonCooler Partial Branded</v>
      </c>
      <c r="Y755" t="str">
        <f>CONCATENATE(M755,O755,P755)</f>
        <v>Regular SeasonGatoradeCooler Partial Branded</v>
      </c>
    </row>
    <row r="756" spans="1:25" x14ac:dyDescent="0.25">
      <c r="A756" s="3">
        <v>346297</v>
      </c>
      <c r="B756" t="s">
        <v>173</v>
      </c>
      <c r="C756" t="s">
        <v>55</v>
      </c>
      <c r="D756" t="s">
        <v>57</v>
      </c>
      <c r="E756" t="s">
        <v>1</v>
      </c>
      <c r="F756" s="5">
        <v>41020</v>
      </c>
      <c r="G756">
        <v>19</v>
      </c>
      <c r="H756">
        <v>53</v>
      </c>
      <c r="I756" s="1">
        <v>13151.42</v>
      </c>
      <c r="J756" s="1">
        <v>3510.11</v>
      </c>
      <c r="K756">
        <v>26.689969600240801</v>
      </c>
      <c r="L756" s="4">
        <f>VLOOKUP(N756,rates,VLOOKUP(CONCATENATE('[1]Exposure Report'!$B$11,'[1]Exposure Report'!$B$13),rate_lookup_table,4,FALSE),FALSE)</f>
        <v>248.14000000000004</v>
      </c>
      <c r="M756" t="s">
        <v>0</v>
      </c>
      <c r="N756" t="str">
        <f>IF(VLOOKUP(B756,title_rename,2,FALSE)=0,B756,VLOOKUP(B756,title_rename,2,FALSE))</f>
        <v>04-21 Miami Marlins @ Washington Nationals</v>
      </c>
      <c r="O756" s="3" t="str">
        <f>LEFT(IF(VLOOKUP(C756,brand_rename,2,FALSE)=0,C756,VLOOKUP(C756,brand_rename,2,FALSE)),LEN(IF(VLOOKUP(C756,brand_rename,2,FALSE)=0,C756,VLOOKUP(C756,brand_rename,2,FALSE)))-6)</f>
        <v>Gatorade</v>
      </c>
      <c r="P756" t="str">
        <f>IF(VLOOKUP(D756,location_rename,2,FALSE)=0,D756,VLOOKUP(D756,location_rename,2,FALSE))</f>
        <v>Ice Chest Partial Branded</v>
      </c>
      <c r="Q756">
        <f>IF($L756=0,0,G756)</f>
        <v>19</v>
      </c>
      <c r="R756">
        <f>IF($L756=0,0,H756)</f>
        <v>53</v>
      </c>
      <c r="S756" s="1">
        <f>R756*L756</f>
        <v>13151.420000000002</v>
      </c>
      <c r="T756" s="1">
        <f>S756*(K756/100)</f>
        <v>3510.1099999999888</v>
      </c>
      <c r="U756" t="str">
        <f t="shared" si="22"/>
        <v>GatoradeIce Chest Partial Branded</v>
      </c>
      <c r="V756" t="str">
        <f t="shared" si="23"/>
        <v>04-21 Miami Marlins @ Washington NationalsGatoradeIce Chest Partial Branded</v>
      </c>
      <c r="W756" t="str">
        <f>CONCATENATE(M756,O756)</f>
        <v>Regular SeasonGatorade</v>
      </c>
      <c r="X756" t="str">
        <f>CONCATENATE(M756,P756)</f>
        <v>Regular SeasonIce Chest Partial Branded</v>
      </c>
      <c r="Y756" t="str">
        <f>CONCATENATE(M756,O756,P756)</f>
        <v>Regular SeasonGatoradeIce Chest Partial Branded</v>
      </c>
    </row>
    <row r="757" spans="1:25" x14ac:dyDescent="0.25">
      <c r="A757" s="3">
        <v>346297</v>
      </c>
      <c r="B757" t="s">
        <v>173</v>
      </c>
      <c r="C757" t="s">
        <v>53</v>
      </c>
      <c r="D757" t="s">
        <v>34</v>
      </c>
      <c r="E757" t="s">
        <v>1</v>
      </c>
      <c r="F757" s="5">
        <v>41020</v>
      </c>
      <c r="G757">
        <v>1</v>
      </c>
      <c r="H757">
        <v>1</v>
      </c>
      <c r="I757" s="1">
        <v>248.14</v>
      </c>
      <c r="J757" s="1">
        <v>95.14</v>
      </c>
      <c r="K757">
        <v>38.341258966712303</v>
      </c>
      <c r="L757" s="4">
        <f>VLOOKUP(N757,rates,VLOOKUP(CONCATENATE('[1]Exposure Report'!$B$11,'[1]Exposure Report'!$B$13),rate_lookup_table,4,FALSE),FALSE)</f>
        <v>248.14000000000004</v>
      </c>
      <c r="M757" t="s">
        <v>0</v>
      </c>
      <c r="N757" t="str">
        <f>IF(VLOOKUP(B757,title_rename,2,FALSE)=0,B757,VLOOKUP(B757,title_rename,2,FALSE))</f>
        <v>04-21 Miami Marlins @ Washington Nationals</v>
      </c>
      <c r="O757" s="3" t="str">
        <f>LEFT(IF(VLOOKUP(C757,brand_rename,2,FALSE)=0,C757,VLOOKUP(C757,brand_rename,2,FALSE)),LEN(IF(VLOOKUP(C757,brand_rename,2,FALSE)=0,C757,VLOOKUP(C757,brand_rename,2,FALSE)))-6)</f>
        <v>GEICO</v>
      </c>
      <c r="P757" t="str">
        <f>IF(VLOOKUP(D757,location_rename,2,FALSE)=0,D757,VLOOKUP(D757,location_rename,2,FALSE))</f>
        <v>General Merchandise</v>
      </c>
      <c r="Q757">
        <f>IF($L757=0,0,G757)</f>
        <v>1</v>
      </c>
      <c r="R757">
        <f>IF($L757=0,0,H757)</f>
        <v>1</v>
      </c>
      <c r="S757" s="1">
        <f>R757*L757</f>
        <v>248.14000000000004</v>
      </c>
      <c r="T757" s="1">
        <f>S757*(K757/100)</f>
        <v>95.13999999999993</v>
      </c>
      <c r="U757" t="str">
        <f t="shared" si="22"/>
        <v>GEICOGeneral Merchandise</v>
      </c>
      <c r="V757" t="str">
        <f t="shared" si="23"/>
        <v>04-21 Miami Marlins @ Washington NationalsGEICOGeneral Merchandise</v>
      </c>
      <c r="W757" t="str">
        <f>CONCATENATE(M757,O757)</f>
        <v>Regular SeasonGEICO</v>
      </c>
      <c r="X757" t="str">
        <f>CONCATENATE(M757,P757)</f>
        <v>Regular SeasonGeneral Merchandise</v>
      </c>
      <c r="Y757" t="str">
        <f>CONCATENATE(M757,O757,P757)</f>
        <v>Regular SeasonGEICOGeneral Merchandise</v>
      </c>
    </row>
    <row r="758" spans="1:25" x14ac:dyDescent="0.25">
      <c r="A758" s="3">
        <v>346297</v>
      </c>
      <c r="B758" t="s">
        <v>173</v>
      </c>
      <c r="C758" t="s">
        <v>53</v>
      </c>
      <c r="D758" t="s">
        <v>19</v>
      </c>
      <c r="E758" t="s">
        <v>1</v>
      </c>
      <c r="F758" s="5">
        <v>41020</v>
      </c>
      <c r="G758">
        <v>2</v>
      </c>
      <c r="H758">
        <v>4</v>
      </c>
      <c r="I758" s="1">
        <v>992.56</v>
      </c>
      <c r="J758" s="1">
        <v>277.07</v>
      </c>
      <c r="K758">
        <v>27.914685258321899</v>
      </c>
      <c r="L758" s="4">
        <f>VLOOKUP(N758,rates,VLOOKUP(CONCATENATE('[1]Exposure Report'!$B$11,'[1]Exposure Report'!$B$13),rate_lookup_table,4,FALSE),FALSE)</f>
        <v>248.14000000000004</v>
      </c>
      <c r="M758" t="s">
        <v>0</v>
      </c>
      <c r="N758" t="str">
        <f>IF(VLOOKUP(B758,title_rename,2,FALSE)=0,B758,VLOOKUP(B758,title_rename,2,FALSE))</f>
        <v>04-21 Miami Marlins @ Washington Nationals</v>
      </c>
      <c r="O758" s="3" t="str">
        <f>LEFT(IF(VLOOKUP(C758,brand_rename,2,FALSE)=0,C758,VLOOKUP(C758,brand_rename,2,FALSE)),LEN(IF(VLOOKUP(C758,brand_rename,2,FALSE)=0,C758,VLOOKUP(C758,brand_rename,2,FALSE)))-6)</f>
        <v>GEICO</v>
      </c>
      <c r="P758" t="str">
        <f>IF(VLOOKUP(D758,location_rename,2,FALSE)=0,D758,VLOOKUP(D758,location_rename,2,FALSE))</f>
        <v>LED Outfield Wall</v>
      </c>
      <c r="Q758">
        <f>IF($L758=0,0,G758)</f>
        <v>2</v>
      </c>
      <c r="R758">
        <f>IF($L758=0,0,H758)</f>
        <v>4</v>
      </c>
      <c r="S758" s="1">
        <f>R758*L758</f>
        <v>992.56000000000017</v>
      </c>
      <c r="T758" s="1">
        <f>S758*(K758/100)</f>
        <v>277.06999999999988</v>
      </c>
      <c r="U758" t="str">
        <f t="shared" si="22"/>
        <v>GEICOLED Outfield Wall</v>
      </c>
      <c r="V758" t="str">
        <f t="shared" si="23"/>
        <v>04-21 Miami Marlins @ Washington NationalsGEICOLED Outfield Wall</v>
      </c>
      <c r="W758" t="str">
        <f>CONCATENATE(M758,O758)</f>
        <v>Regular SeasonGEICO</v>
      </c>
      <c r="X758" t="str">
        <f>CONCATENATE(M758,P758)</f>
        <v>Regular SeasonLED Outfield Wall</v>
      </c>
      <c r="Y758" t="str">
        <f>CONCATENATE(M758,O758,P758)</f>
        <v>Regular SeasonGEICOLED Outfield Wall</v>
      </c>
    </row>
    <row r="759" spans="1:25" x14ac:dyDescent="0.25">
      <c r="A759" s="3">
        <v>346297</v>
      </c>
      <c r="B759" t="s">
        <v>173</v>
      </c>
      <c r="C759" t="s">
        <v>53</v>
      </c>
      <c r="D759" t="s">
        <v>17</v>
      </c>
      <c r="E759" t="s">
        <v>1</v>
      </c>
      <c r="F759" s="5">
        <v>41020</v>
      </c>
      <c r="G759">
        <v>1</v>
      </c>
      <c r="H759">
        <v>1</v>
      </c>
      <c r="I759" s="1">
        <v>248.14</v>
      </c>
      <c r="J759" s="1">
        <v>73.52</v>
      </c>
      <c r="K759">
        <v>29.628435560570601</v>
      </c>
      <c r="L759" s="4">
        <f>VLOOKUP(N759,rates,VLOOKUP(CONCATENATE('[1]Exposure Report'!$B$11,'[1]Exposure Report'!$B$13),rate_lookup_table,4,FALSE),FALSE)</f>
        <v>248.14000000000004</v>
      </c>
      <c r="M759" t="s">
        <v>0</v>
      </c>
      <c r="N759" t="str">
        <f>IF(VLOOKUP(B759,title_rename,2,FALSE)=0,B759,VLOOKUP(B759,title_rename,2,FALSE))</f>
        <v>04-21 Miami Marlins @ Washington Nationals</v>
      </c>
      <c r="O759" s="3" t="str">
        <f>LEFT(IF(VLOOKUP(C759,brand_rename,2,FALSE)=0,C759,VLOOKUP(C759,brand_rename,2,FALSE)),LEN(IF(VLOOKUP(C759,brand_rename,2,FALSE)=0,C759,VLOOKUP(C759,brand_rename,2,FALSE)))-6)</f>
        <v>GEICO</v>
      </c>
      <c r="P759" t="str">
        <f>IF(VLOOKUP(D759,location_rename,2,FALSE)=0,D759,VLOOKUP(D759,location_rename,2,FALSE))</f>
        <v>LED Upper Tiered</v>
      </c>
      <c r="Q759">
        <f>IF($L759=0,0,G759)</f>
        <v>1</v>
      </c>
      <c r="R759">
        <f>IF($L759=0,0,H759)</f>
        <v>1</v>
      </c>
      <c r="S759" s="1">
        <f>R759*L759</f>
        <v>248.14000000000004</v>
      </c>
      <c r="T759" s="1">
        <f>S759*(K759/100)</f>
        <v>73.519999999999897</v>
      </c>
      <c r="U759" t="str">
        <f t="shared" si="22"/>
        <v>GEICOLED Upper Tiered</v>
      </c>
      <c r="V759" t="str">
        <f t="shared" si="23"/>
        <v>04-21 Miami Marlins @ Washington NationalsGEICOLED Upper Tiered</v>
      </c>
      <c r="W759" t="str">
        <f>CONCATENATE(M759,O759)</f>
        <v>Regular SeasonGEICO</v>
      </c>
      <c r="X759" t="str">
        <f>CONCATENATE(M759,P759)</f>
        <v>Regular SeasonLED Upper Tiered</v>
      </c>
      <c r="Y759" t="str">
        <f>CONCATENATE(M759,O759,P759)</f>
        <v>Regular SeasonGEICOLED Upper Tiered</v>
      </c>
    </row>
    <row r="760" spans="1:25" x14ac:dyDescent="0.25">
      <c r="A760" s="3">
        <v>346297</v>
      </c>
      <c r="B760" t="s">
        <v>173</v>
      </c>
      <c r="C760" t="s">
        <v>53</v>
      </c>
      <c r="D760" t="s">
        <v>6</v>
      </c>
      <c r="E760" t="s">
        <v>1</v>
      </c>
      <c r="F760" s="5">
        <v>41020</v>
      </c>
      <c r="G760">
        <v>1</v>
      </c>
      <c r="H760">
        <v>1</v>
      </c>
      <c r="I760" s="1">
        <v>248.14</v>
      </c>
      <c r="J760" s="1">
        <v>28.71</v>
      </c>
      <c r="K760">
        <v>11.570081405658</v>
      </c>
      <c r="L760" s="4">
        <f>VLOOKUP(N760,rates,VLOOKUP(CONCATENATE('[1]Exposure Report'!$B$11,'[1]Exposure Report'!$B$13),rate_lookup_table,4,FALSE),FALSE)</f>
        <v>248.14000000000004</v>
      </c>
      <c r="M760" t="s">
        <v>0</v>
      </c>
      <c r="N760" t="str">
        <f>IF(VLOOKUP(B760,title_rename,2,FALSE)=0,B760,VLOOKUP(B760,title_rename,2,FALSE))</f>
        <v>04-21 Miami Marlins @ Washington Nationals</v>
      </c>
      <c r="O760" s="3" t="str">
        <f>LEFT(IF(VLOOKUP(C760,brand_rename,2,FALSE)=0,C760,VLOOKUP(C760,brand_rename,2,FALSE)),LEN(IF(VLOOKUP(C760,brand_rename,2,FALSE)=0,C760,VLOOKUP(C760,brand_rename,2,FALSE)))-6)</f>
        <v>GEICO</v>
      </c>
      <c r="P760" t="str">
        <f>IF(VLOOKUP(D760,location_rename,2,FALSE)=0,D760,VLOOKUP(D760,location_rename,2,FALSE))</f>
        <v>Rotational Field Level Foul Ball Line</v>
      </c>
      <c r="Q760">
        <f>IF($L760=0,0,G760)</f>
        <v>1</v>
      </c>
      <c r="R760">
        <f>IF($L760=0,0,H760)</f>
        <v>1</v>
      </c>
      <c r="S760" s="1">
        <f>R760*L760</f>
        <v>248.14000000000004</v>
      </c>
      <c r="T760" s="1">
        <f>S760*(K760/100)</f>
        <v>28.709999999999766</v>
      </c>
      <c r="U760" t="str">
        <f t="shared" si="22"/>
        <v>GEICORotational Field Level Foul Ball Line</v>
      </c>
      <c r="V760" t="str">
        <f t="shared" si="23"/>
        <v>04-21 Miami Marlins @ Washington NationalsGEICORotational Field Level Foul Ball Line</v>
      </c>
      <c r="W760" t="str">
        <f>CONCATENATE(M760,O760)</f>
        <v>Regular SeasonGEICO</v>
      </c>
      <c r="X760" t="str">
        <f>CONCATENATE(M760,P760)</f>
        <v>Regular SeasonRotational Field Level Foul Ball Line</v>
      </c>
      <c r="Y760" t="str">
        <f>CONCATENATE(M760,O760,P760)</f>
        <v>Regular SeasonGEICORotational Field Level Foul Ball Line</v>
      </c>
    </row>
    <row r="761" spans="1:25" x14ac:dyDescent="0.25">
      <c r="A761" s="3">
        <v>346297</v>
      </c>
      <c r="B761" t="s">
        <v>173</v>
      </c>
      <c r="C761" t="s">
        <v>53</v>
      </c>
      <c r="D761" t="s">
        <v>2</v>
      </c>
      <c r="E761" t="s">
        <v>1</v>
      </c>
      <c r="F761" s="5">
        <v>41020</v>
      </c>
      <c r="G761">
        <v>28</v>
      </c>
      <c r="H761">
        <v>184</v>
      </c>
      <c r="I761" s="1">
        <v>45657.760000000002</v>
      </c>
      <c r="J761" s="1">
        <v>11208.43</v>
      </c>
      <c r="K761">
        <v>24.5487952102775</v>
      </c>
      <c r="L761" s="4">
        <f>VLOOKUP(N761,rates,VLOOKUP(CONCATENATE('[1]Exposure Report'!$B$11,'[1]Exposure Report'!$B$13),rate_lookup_table,4,FALSE),FALSE)</f>
        <v>248.14000000000004</v>
      </c>
      <c r="M761" t="s">
        <v>0</v>
      </c>
      <c r="N761" t="str">
        <f>IF(VLOOKUP(B761,title_rename,2,FALSE)=0,B761,VLOOKUP(B761,title_rename,2,FALSE))</f>
        <v>04-21 Miami Marlins @ Washington Nationals</v>
      </c>
      <c r="O761" s="3" t="str">
        <f>LEFT(IF(VLOOKUP(C761,brand_rename,2,FALSE)=0,C761,VLOOKUP(C761,brand_rename,2,FALSE)),LEN(IF(VLOOKUP(C761,brand_rename,2,FALSE)=0,C761,VLOOKUP(C761,brand_rename,2,FALSE)))-6)</f>
        <v>GEICO</v>
      </c>
      <c r="P761" t="str">
        <f>IF(VLOOKUP(D761,location_rename,2,FALSE)=0,D761,VLOOKUP(D761,location_rename,2,FALSE))</f>
        <v>Rotational Field Level Home Plate</v>
      </c>
      <c r="Q761">
        <f>IF($L761=0,0,G761)</f>
        <v>28</v>
      </c>
      <c r="R761">
        <f>IF($L761=0,0,H761)</f>
        <v>184</v>
      </c>
      <c r="S761" s="1">
        <f>R761*L761</f>
        <v>45657.760000000009</v>
      </c>
      <c r="T761" s="1">
        <f>S761*(K761/100)</f>
        <v>11208.429999999998</v>
      </c>
      <c r="U761" t="str">
        <f t="shared" si="22"/>
        <v>GEICORotational Field Level Home Plate</v>
      </c>
      <c r="V761" t="str">
        <f t="shared" si="23"/>
        <v>04-21 Miami Marlins @ Washington NationalsGEICORotational Field Level Home Plate</v>
      </c>
      <c r="W761" t="str">
        <f>CONCATENATE(M761,O761)</f>
        <v>Regular SeasonGEICO</v>
      </c>
      <c r="X761" t="str">
        <f>CONCATENATE(M761,P761)</f>
        <v>Regular SeasonRotational Field Level Home Plate</v>
      </c>
      <c r="Y761" t="str">
        <f>CONCATENATE(M761,O761,P761)</f>
        <v>Regular SeasonGEICORotational Field Level Home Plate</v>
      </c>
    </row>
    <row r="762" spans="1:25" x14ac:dyDescent="0.25">
      <c r="A762" s="3">
        <v>346297</v>
      </c>
      <c r="B762" t="s">
        <v>173</v>
      </c>
      <c r="C762" t="s">
        <v>53</v>
      </c>
      <c r="D762" t="s">
        <v>11</v>
      </c>
      <c r="E762" t="s">
        <v>1</v>
      </c>
      <c r="F762" s="5">
        <v>41020</v>
      </c>
      <c r="G762">
        <v>57</v>
      </c>
      <c r="H762">
        <v>204</v>
      </c>
      <c r="I762" s="1">
        <v>50620.56</v>
      </c>
      <c r="J762" s="1">
        <v>7207.85</v>
      </c>
      <c r="K762">
        <v>14.2389772060996</v>
      </c>
      <c r="L762" s="4">
        <f>VLOOKUP(N762,rates,VLOOKUP(CONCATENATE('[1]Exposure Report'!$B$11,'[1]Exposure Report'!$B$13),rate_lookup_table,4,FALSE),FALSE)</f>
        <v>248.14000000000004</v>
      </c>
      <c r="M762" t="s">
        <v>0</v>
      </c>
      <c r="N762" t="str">
        <f>IF(VLOOKUP(B762,title_rename,2,FALSE)=0,B762,VLOOKUP(B762,title_rename,2,FALSE))</f>
        <v>04-21 Miami Marlins @ Washington Nationals</v>
      </c>
      <c r="O762" s="3" t="str">
        <f>LEFT(IF(VLOOKUP(C762,brand_rename,2,FALSE)=0,C762,VLOOKUP(C762,brand_rename,2,FALSE)),LEN(IF(VLOOKUP(C762,brand_rename,2,FALSE)=0,C762,VLOOKUP(C762,brand_rename,2,FALSE)))-6)</f>
        <v>GEICO</v>
      </c>
      <c r="P762" t="str">
        <f>IF(VLOOKUP(D762,location_rename,2,FALSE)=0,D762,VLOOKUP(D762,location_rename,2,FALSE))</f>
        <v>Static Outfield Wall</v>
      </c>
      <c r="Q762">
        <f>IF($L762=0,0,G762)</f>
        <v>57</v>
      </c>
      <c r="R762">
        <f>IF($L762=0,0,H762)</f>
        <v>204</v>
      </c>
      <c r="S762" s="1">
        <f>R762*L762</f>
        <v>50620.560000000012</v>
      </c>
      <c r="T762" s="1">
        <f>S762*(K762/100)</f>
        <v>7207.849999999974</v>
      </c>
      <c r="U762" t="str">
        <f t="shared" si="22"/>
        <v>GEICOStatic Outfield Wall</v>
      </c>
      <c r="V762" t="str">
        <f t="shared" si="23"/>
        <v>04-21 Miami Marlins @ Washington NationalsGEICOStatic Outfield Wall</v>
      </c>
      <c r="W762" t="str">
        <f>CONCATENATE(M762,O762)</f>
        <v>Regular SeasonGEICO</v>
      </c>
      <c r="X762" t="str">
        <f>CONCATENATE(M762,P762)</f>
        <v>Regular SeasonStatic Outfield Wall</v>
      </c>
      <c r="Y762" t="str">
        <f>CONCATENATE(M762,O762,P762)</f>
        <v>Regular SeasonGEICOStatic Outfield Wall</v>
      </c>
    </row>
    <row r="763" spans="1:25" x14ac:dyDescent="0.25">
      <c r="A763" s="3">
        <v>346297</v>
      </c>
      <c r="B763" t="s">
        <v>173</v>
      </c>
      <c r="C763" t="s">
        <v>53</v>
      </c>
      <c r="D763" t="s">
        <v>9</v>
      </c>
      <c r="E763" t="s">
        <v>1</v>
      </c>
      <c r="F763" s="5">
        <v>41020</v>
      </c>
      <c r="G763">
        <v>2</v>
      </c>
      <c r="H763">
        <v>2</v>
      </c>
      <c r="I763" s="1">
        <v>496.28</v>
      </c>
      <c r="J763" s="1">
        <v>95.98</v>
      </c>
      <c r="K763">
        <v>19.339888772467098</v>
      </c>
      <c r="L763" s="4">
        <f>VLOOKUP(N763,rates,VLOOKUP(CONCATENATE('[1]Exposure Report'!$B$11,'[1]Exposure Report'!$B$13),rate_lookup_table,4,FALSE),FALSE)</f>
        <v>248.14000000000004</v>
      </c>
      <c r="M763" t="s">
        <v>0</v>
      </c>
      <c r="N763" t="str">
        <f>IF(VLOOKUP(B763,title_rename,2,FALSE)=0,B763,VLOOKUP(B763,title_rename,2,FALSE))</f>
        <v>04-21 Miami Marlins @ Washington Nationals</v>
      </c>
      <c r="O763" s="3" t="str">
        <f>LEFT(IF(VLOOKUP(C763,brand_rename,2,FALSE)=0,C763,VLOOKUP(C763,brand_rename,2,FALSE)),LEN(IF(VLOOKUP(C763,brand_rename,2,FALSE)=0,C763,VLOOKUP(C763,brand_rename,2,FALSE)))-6)</f>
        <v>GEICO</v>
      </c>
      <c r="P763" t="str">
        <f>IF(VLOOKUP(D763,location_rename,2,FALSE)=0,D763,VLOOKUP(D763,location_rename,2,FALSE))</f>
        <v>Static Upper Billboard</v>
      </c>
      <c r="Q763">
        <f>IF($L763=0,0,G763)</f>
        <v>2</v>
      </c>
      <c r="R763">
        <f>IF($L763=0,0,H763)</f>
        <v>2</v>
      </c>
      <c r="S763" s="1">
        <f>R763*L763</f>
        <v>496.28000000000009</v>
      </c>
      <c r="T763" s="1">
        <f>S763*(K763/100)</f>
        <v>95.979999999999734</v>
      </c>
      <c r="U763" t="str">
        <f t="shared" si="22"/>
        <v>GEICOStatic Upper Billboard</v>
      </c>
      <c r="V763" t="str">
        <f t="shared" si="23"/>
        <v>04-21 Miami Marlins @ Washington NationalsGEICOStatic Upper Billboard</v>
      </c>
      <c r="W763" t="str">
        <f>CONCATENATE(M763,O763)</f>
        <v>Regular SeasonGEICO</v>
      </c>
      <c r="X763" t="str">
        <f>CONCATENATE(M763,P763)</f>
        <v>Regular SeasonStatic Upper Billboard</v>
      </c>
      <c r="Y763" t="str">
        <f>CONCATENATE(M763,O763,P763)</f>
        <v>Regular SeasonGEICOStatic Upper Billboard</v>
      </c>
    </row>
    <row r="764" spans="1:25" x14ac:dyDescent="0.25">
      <c r="A764" s="3">
        <v>346297</v>
      </c>
      <c r="B764" t="s">
        <v>173</v>
      </c>
      <c r="C764" t="s">
        <v>52</v>
      </c>
      <c r="D764" t="s">
        <v>2</v>
      </c>
      <c r="E764" t="s">
        <v>1</v>
      </c>
      <c r="F764" s="5">
        <v>41020</v>
      </c>
      <c r="G764">
        <v>30</v>
      </c>
      <c r="H764">
        <v>227</v>
      </c>
      <c r="I764" s="1">
        <v>56327.78</v>
      </c>
      <c r="J764" s="1">
        <v>13749.26</v>
      </c>
      <c r="K764">
        <v>24.409376687666299</v>
      </c>
      <c r="L764" s="4">
        <f>VLOOKUP(N764,rates,VLOOKUP(CONCATENATE('[1]Exposure Report'!$B$11,'[1]Exposure Report'!$B$13),rate_lookup_table,4,FALSE),FALSE)</f>
        <v>248.14000000000004</v>
      </c>
      <c r="M764" t="s">
        <v>0</v>
      </c>
      <c r="N764" t="str">
        <f>IF(VLOOKUP(B764,title_rename,2,FALSE)=0,B764,VLOOKUP(B764,title_rename,2,FALSE))</f>
        <v>04-21 Miami Marlins @ Washington Nationals</v>
      </c>
      <c r="O764" s="3" t="str">
        <f>LEFT(IF(VLOOKUP(C764,brand_rename,2,FALSE)=0,C764,VLOOKUP(C764,brand_rename,2,FALSE)),LEN(IF(VLOOKUP(C764,brand_rename,2,FALSE)=0,C764,VLOOKUP(C764,brand_rename,2,FALSE)))-6)</f>
        <v>Hankook Tire</v>
      </c>
      <c r="P764" t="str">
        <f>IF(VLOOKUP(D764,location_rename,2,FALSE)=0,D764,VLOOKUP(D764,location_rename,2,FALSE))</f>
        <v>Rotational Field Level Home Plate</v>
      </c>
      <c r="Q764">
        <f>IF($L764=0,0,G764)</f>
        <v>30</v>
      </c>
      <c r="R764">
        <f>IF($L764=0,0,H764)</f>
        <v>227</v>
      </c>
      <c r="S764" s="1">
        <f>R764*L764</f>
        <v>56327.780000000013</v>
      </c>
      <c r="T764" s="1">
        <f>S764*(K764/100)</f>
        <v>13749.259999999962</v>
      </c>
      <c r="U764" t="str">
        <f t="shared" si="22"/>
        <v>Hankook TireRotational Field Level Home Plate</v>
      </c>
      <c r="V764" t="str">
        <f t="shared" si="23"/>
        <v>04-21 Miami Marlins @ Washington NationalsHankook TireRotational Field Level Home Plate</v>
      </c>
      <c r="W764" t="str">
        <f>CONCATENATE(M764,O764)</f>
        <v>Regular SeasonHankook Tire</v>
      </c>
      <c r="X764" t="str">
        <f>CONCATENATE(M764,P764)</f>
        <v>Regular SeasonRotational Field Level Home Plate</v>
      </c>
      <c r="Y764" t="str">
        <f>CONCATENATE(M764,O764,P764)</f>
        <v>Regular SeasonHankook TireRotational Field Level Home Plate</v>
      </c>
    </row>
    <row r="765" spans="1:25" x14ac:dyDescent="0.25">
      <c r="A765" s="3">
        <v>346297</v>
      </c>
      <c r="B765" t="s">
        <v>173</v>
      </c>
      <c r="C765" t="s">
        <v>51</v>
      </c>
      <c r="D765" t="s">
        <v>2</v>
      </c>
      <c r="E765" t="s">
        <v>1</v>
      </c>
      <c r="F765" s="5">
        <v>41020</v>
      </c>
      <c r="G765">
        <v>2</v>
      </c>
      <c r="H765">
        <v>2</v>
      </c>
      <c r="I765" s="1">
        <v>496.28</v>
      </c>
      <c r="J765" s="1">
        <v>116.9</v>
      </c>
      <c r="K765">
        <v>23.555251067945498</v>
      </c>
      <c r="L765" s="4">
        <f>VLOOKUP(N765,rates,VLOOKUP(CONCATENATE('[1]Exposure Report'!$B$11,'[1]Exposure Report'!$B$13),rate_lookup_table,4,FALSE),FALSE)</f>
        <v>248.14000000000004</v>
      </c>
      <c r="M765" t="s">
        <v>0</v>
      </c>
      <c r="N765" t="str">
        <f>IF(VLOOKUP(B765,title_rename,2,FALSE)=0,B765,VLOOKUP(B765,title_rename,2,FALSE))</f>
        <v>04-21 Miami Marlins @ Washington Nationals</v>
      </c>
      <c r="O765" s="3" t="str">
        <f>LEFT(IF(VLOOKUP(C765,brand_rename,2,FALSE)=0,C765,VLOOKUP(C765,brand_rename,2,FALSE)),LEN(IF(VLOOKUP(C765,brand_rename,2,FALSE)=0,C765,VLOOKUP(C765,brand_rename,2,FALSE)))-6)</f>
        <v>Harris Teeter</v>
      </c>
      <c r="P765" t="str">
        <f>IF(VLOOKUP(D765,location_rename,2,FALSE)=0,D765,VLOOKUP(D765,location_rename,2,FALSE))</f>
        <v>Rotational Field Level Home Plate</v>
      </c>
      <c r="Q765">
        <f>IF($L765=0,0,G765)</f>
        <v>2</v>
      </c>
      <c r="R765">
        <f>IF($L765=0,0,H765)</f>
        <v>2</v>
      </c>
      <c r="S765" s="1">
        <f>R765*L765</f>
        <v>496.28000000000009</v>
      </c>
      <c r="T765" s="1">
        <f>S765*(K765/100)</f>
        <v>116.89999999999993</v>
      </c>
      <c r="U765" t="str">
        <f t="shared" si="22"/>
        <v>Harris TeeterRotational Field Level Home Plate</v>
      </c>
      <c r="V765" t="str">
        <f t="shared" si="23"/>
        <v>04-21 Miami Marlins @ Washington NationalsHarris TeeterRotational Field Level Home Plate</v>
      </c>
      <c r="W765" t="str">
        <f>CONCATENATE(M765,O765)</f>
        <v>Regular SeasonHarris Teeter</v>
      </c>
      <c r="X765" t="str">
        <f>CONCATENATE(M765,P765)</f>
        <v>Regular SeasonRotational Field Level Home Plate</v>
      </c>
      <c r="Y765" t="str">
        <f>CONCATENATE(M765,O765,P765)</f>
        <v>Regular SeasonHarris TeeterRotational Field Level Home Plate</v>
      </c>
    </row>
    <row r="766" spans="1:25" x14ac:dyDescent="0.25">
      <c r="A766" s="3">
        <v>346297</v>
      </c>
      <c r="B766" t="s">
        <v>173</v>
      </c>
      <c r="C766" t="s">
        <v>51</v>
      </c>
      <c r="D766" t="s">
        <v>9</v>
      </c>
      <c r="E766" t="s">
        <v>1</v>
      </c>
      <c r="F766" s="5">
        <v>41020</v>
      </c>
      <c r="G766">
        <v>8</v>
      </c>
      <c r="H766">
        <v>16</v>
      </c>
      <c r="I766" s="1">
        <v>3970.24</v>
      </c>
      <c r="J766" s="1">
        <v>805.04</v>
      </c>
      <c r="K766">
        <v>20.276859837188599</v>
      </c>
      <c r="L766" s="4">
        <f>VLOOKUP(N766,rates,VLOOKUP(CONCATENATE('[1]Exposure Report'!$B$11,'[1]Exposure Report'!$B$13),rate_lookup_table,4,FALSE),FALSE)</f>
        <v>248.14000000000004</v>
      </c>
      <c r="M766" t="s">
        <v>0</v>
      </c>
      <c r="N766" t="str">
        <f>IF(VLOOKUP(B766,title_rename,2,FALSE)=0,B766,VLOOKUP(B766,title_rename,2,FALSE))</f>
        <v>04-21 Miami Marlins @ Washington Nationals</v>
      </c>
      <c r="O766" s="3" t="str">
        <f>LEFT(IF(VLOOKUP(C766,brand_rename,2,FALSE)=0,C766,VLOOKUP(C766,brand_rename,2,FALSE)),LEN(IF(VLOOKUP(C766,brand_rename,2,FALSE)=0,C766,VLOOKUP(C766,brand_rename,2,FALSE)))-6)</f>
        <v>Harris Teeter</v>
      </c>
      <c r="P766" t="str">
        <f>IF(VLOOKUP(D766,location_rename,2,FALSE)=0,D766,VLOOKUP(D766,location_rename,2,FALSE))</f>
        <v>Static Upper Billboard</v>
      </c>
      <c r="Q766">
        <f>IF($L766=0,0,G766)</f>
        <v>8</v>
      </c>
      <c r="R766">
        <f>IF($L766=0,0,H766)</f>
        <v>16</v>
      </c>
      <c r="S766" s="1">
        <f>R766*L766</f>
        <v>3970.2400000000007</v>
      </c>
      <c r="T766" s="1">
        <f>S766*(K766/100)</f>
        <v>805.03999999999678</v>
      </c>
      <c r="U766" t="str">
        <f t="shared" si="22"/>
        <v>Harris TeeterStatic Upper Billboard</v>
      </c>
      <c r="V766" t="str">
        <f t="shared" si="23"/>
        <v>04-21 Miami Marlins @ Washington NationalsHarris TeeterStatic Upper Billboard</v>
      </c>
      <c r="W766" t="str">
        <f>CONCATENATE(M766,O766)</f>
        <v>Regular SeasonHarris Teeter</v>
      </c>
      <c r="X766" t="str">
        <f>CONCATENATE(M766,P766)</f>
        <v>Regular SeasonStatic Upper Billboard</v>
      </c>
      <c r="Y766" t="str">
        <f>CONCATENATE(M766,O766,P766)</f>
        <v>Regular SeasonHarris TeeterStatic Upper Billboard</v>
      </c>
    </row>
    <row r="767" spans="1:25" x14ac:dyDescent="0.25">
      <c r="A767" s="3">
        <v>346297</v>
      </c>
      <c r="B767" t="s">
        <v>173</v>
      </c>
      <c r="C767" t="s">
        <v>50</v>
      </c>
      <c r="D767" t="s">
        <v>19</v>
      </c>
      <c r="E767" t="s">
        <v>1</v>
      </c>
      <c r="F767" s="5">
        <v>41020</v>
      </c>
      <c r="G767">
        <v>1</v>
      </c>
      <c r="H767">
        <v>1</v>
      </c>
      <c r="I767" s="1">
        <v>248.14</v>
      </c>
      <c r="J767" s="1">
        <v>96.65</v>
      </c>
      <c r="K767">
        <v>38.949786410896998</v>
      </c>
      <c r="L767" s="4">
        <f>VLOOKUP(N767,rates,VLOOKUP(CONCATENATE('[1]Exposure Report'!$B$11,'[1]Exposure Report'!$B$13),rate_lookup_table,4,FALSE),FALSE)</f>
        <v>248.14000000000004</v>
      </c>
      <c r="M767" t="s">
        <v>0</v>
      </c>
      <c r="N767" t="str">
        <f>IF(VLOOKUP(B767,title_rename,2,FALSE)=0,B767,VLOOKUP(B767,title_rename,2,FALSE))</f>
        <v>04-21 Miami Marlins @ Washington Nationals</v>
      </c>
      <c r="O767" s="3" t="str">
        <f>LEFT(IF(VLOOKUP(C767,brand_rename,2,FALSE)=0,C767,VLOOKUP(C767,brand_rename,2,FALSE)),LEN(IF(VLOOKUP(C767,brand_rename,2,FALSE)=0,C767,VLOOKUP(C767,brand_rename,2,FALSE)))-6)</f>
        <v>JK Moving and Storage Inc</v>
      </c>
      <c r="P767" t="str">
        <f>IF(VLOOKUP(D767,location_rename,2,FALSE)=0,D767,VLOOKUP(D767,location_rename,2,FALSE))</f>
        <v>LED Outfield Wall</v>
      </c>
      <c r="Q767">
        <f>IF($L767=0,0,G767)</f>
        <v>1</v>
      </c>
      <c r="R767">
        <f>IF($L767=0,0,H767)</f>
        <v>1</v>
      </c>
      <c r="S767" s="1">
        <f>R767*L767</f>
        <v>248.14000000000004</v>
      </c>
      <c r="T767" s="1">
        <f>S767*(K767/100)</f>
        <v>96.649999999999821</v>
      </c>
      <c r="U767" t="str">
        <f t="shared" si="22"/>
        <v>JK Moving and Storage IncLED Outfield Wall</v>
      </c>
      <c r="V767" t="str">
        <f t="shared" si="23"/>
        <v>04-21 Miami Marlins @ Washington NationalsJK Moving and Storage IncLED Outfield Wall</v>
      </c>
      <c r="W767" t="str">
        <f>CONCATENATE(M767,O767)</f>
        <v>Regular SeasonJK Moving and Storage Inc</v>
      </c>
      <c r="X767" t="str">
        <f>CONCATENATE(M767,P767)</f>
        <v>Regular SeasonLED Outfield Wall</v>
      </c>
      <c r="Y767" t="str">
        <f>CONCATENATE(M767,O767,P767)</f>
        <v>Regular SeasonJK Moving and Storage IncLED Outfield Wall</v>
      </c>
    </row>
    <row r="768" spans="1:25" x14ac:dyDescent="0.25">
      <c r="A768" s="3">
        <v>346297</v>
      </c>
      <c r="B768" t="s">
        <v>173</v>
      </c>
      <c r="C768" t="s">
        <v>49</v>
      </c>
      <c r="D768" t="s">
        <v>7</v>
      </c>
      <c r="E768" t="s">
        <v>1</v>
      </c>
      <c r="F768" s="5">
        <v>41020</v>
      </c>
      <c r="G768">
        <v>362</v>
      </c>
      <c r="H768">
        <v>2480</v>
      </c>
      <c r="I768" s="1">
        <v>615387.19999999995</v>
      </c>
      <c r="J768" s="1">
        <v>103332.17</v>
      </c>
      <c r="K768">
        <v>16.791407101090101</v>
      </c>
      <c r="L768" s="4">
        <f>VLOOKUP(N768,rates,VLOOKUP(CONCATENATE('[1]Exposure Report'!$B$11,'[1]Exposure Report'!$B$13),rate_lookup_table,4,FALSE),FALSE)</f>
        <v>248.14000000000004</v>
      </c>
      <c r="M768" t="s">
        <v>0</v>
      </c>
      <c r="N768" t="str">
        <f>IF(VLOOKUP(B768,title_rename,2,FALSE)=0,B768,VLOOKUP(B768,title_rename,2,FALSE))</f>
        <v>04-21 Miami Marlins @ Washington Nationals</v>
      </c>
      <c r="O768" s="3" t="str">
        <f>LEFT(IF(VLOOKUP(C768,brand_rename,2,FALSE)=0,C768,VLOOKUP(C768,brand_rename,2,FALSE)),LEN(IF(VLOOKUP(C768,brand_rename,2,FALSE)=0,C768,VLOOKUP(C768,brand_rename,2,FALSE)))-6)</f>
        <v>Lexus</v>
      </c>
      <c r="P768" t="str">
        <f>IF(VLOOKUP(D768,location_rename,2,FALSE)=0,D768,VLOOKUP(D768,location_rename,2,FALSE))</f>
        <v>Static Upper Home Plate</v>
      </c>
      <c r="Q768">
        <f>IF($L768=0,0,G768)</f>
        <v>362</v>
      </c>
      <c r="R768">
        <f>IF($L768=0,0,H768)</f>
        <v>2480</v>
      </c>
      <c r="S768" s="1">
        <f>R768*L768</f>
        <v>615387.20000000007</v>
      </c>
      <c r="T768" s="1">
        <f>S768*(K768/100)</f>
        <v>103332.16999999955</v>
      </c>
      <c r="U768" t="str">
        <f t="shared" si="22"/>
        <v>LexusStatic Upper Home Plate</v>
      </c>
      <c r="V768" t="str">
        <f t="shared" si="23"/>
        <v>04-21 Miami Marlins @ Washington NationalsLexusStatic Upper Home Plate</v>
      </c>
      <c r="W768" t="str">
        <f>CONCATENATE(M768,O768)</f>
        <v>Regular SeasonLexus</v>
      </c>
      <c r="X768" t="str">
        <f>CONCATENATE(M768,P768)</f>
        <v>Regular SeasonStatic Upper Home Plate</v>
      </c>
      <c r="Y768" t="str">
        <f>CONCATENATE(M768,O768,P768)</f>
        <v>Regular SeasonLexusStatic Upper Home Plate</v>
      </c>
    </row>
    <row r="769" spans="1:25" x14ac:dyDescent="0.25">
      <c r="A769" s="3">
        <v>346297</v>
      </c>
      <c r="B769" t="s">
        <v>173</v>
      </c>
      <c r="C769" t="s">
        <v>47</v>
      </c>
      <c r="D769" t="s">
        <v>2</v>
      </c>
      <c r="E769" t="s">
        <v>1</v>
      </c>
      <c r="F769" s="5">
        <v>41020</v>
      </c>
      <c r="G769">
        <v>11</v>
      </c>
      <c r="H769">
        <v>61</v>
      </c>
      <c r="I769" s="1">
        <v>15136.54</v>
      </c>
      <c r="J769" s="1">
        <v>3915.95</v>
      </c>
      <c r="K769">
        <v>25.870839703128901</v>
      </c>
      <c r="L769" s="4">
        <f>VLOOKUP(N769,rates,VLOOKUP(CONCATENATE('[1]Exposure Report'!$B$11,'[1]Exposure Report'!$B$13),rate_lookup_table,4,FALSE),FALSE)</f>
        <v>248.14000000000004</v>
      </c>
      <c r="M769" t="s">
        <v>0</v>
      </c>
      <c r="N769" t="str">
        <f>IF(VLOOKUP(B769,title_rename,2,FALSE)=0,B769,VLOOKUP(B769,title_rename,2,FALSE))</f>
        <v>04-21 Miami Marlins @ Washington Nationals</v>
      </c>
      <c r="O769" s="3" t="str">
        <f>LEFT(IF(VLOOKUP(C769,brand_rename,2,FALSE)=0,C769,VLOOKUP(C769,brand_rename,2,FALSE)),LEN(IF(VLOOKUP(C769,brand_rename,2,FALSE)=0,C769,VLOOKUP(C769,brand_rename,2,FALSE)))-6)</f>
        <v>Maxxis Tires</v>
      </c>
      <c r="P769" t="str">
        <f>IF(VLOOKUP(D769,location_rename,2,FALSE)=0,D769,VLOOKUP(D769,location_rename,2,FALSE))</f>
        <v>Rotational Field Level Home Plate</v>
      </c>
      <c r="Q769">
        <f>IF($L769=0,0,G769)</f>
        <v>11</v>
      </c>
      <c r="R769">
        <f>IF($L769=0,0,H769)</f>
        <v>61</v>
      </c>
      <c r="S769" s="1">
        <f>R769*L769</f>
        <v>15136.540000000003</v>
      </c>
      <c r="T769" s="1">
        <f>S769*(K769/100)</f>
        <v>3915.949999999988</v>
      </c>
      <c r="U769" t="str">
        <f t="shared" si="22"/>
        <v>Maxxis TiresRotational Field Level Home Plate</v>
      </c>
      <c r="V769" t="str">
        <f t="shared" si="23"/>
        <v>04-21 Miami Marlins @ Washington NationalsMaxxis TiresRotational Field Level Home Plate</v>
      </c>
      <c r="W769" t="str">
        <f>CONCATENATE(M769,O769)</f>
        <v>Regular SeasonMaxxis Tires</v>
      </c>
      <c r="X769" t="str">
        <f>CONCATENATE(M769,P769)</f>
        <v>Regular SeasonRotational Field Level Home Plate</v>
      </c>
      <c r="Y769" t="str">
        <f>CONCATENATE(M769,O769,P769)</f>
        <v>Regular SeasonMaxxis TiresRotational Field Level Home Plate</v>
      </c>
    </row>
    <row r="770" spans="1:25" x14ac:dyDescent="0.25">
      <c r="A770" s="3">
        <v>346297</v>
      </c>
      <c r="B770" t="s">
        <v>173</v>
      </c>
      <c r="C770" t="s">
        <v>44</v>
      </c>
      <c r="D770" t="s">
        <v>17</v>
      </c>
      <c r="E770" t="s">
        <v>1</v>
      </c>
      <c r="F770" s="5">
        <v>41020</v>
      </c>
      <c r="G770">
        <v>2</v>
      </c>
      <c r="H770">
        <v>4</v>
      </c>
      <c r="I770" s="1">
        <v>992.56</v>
      </c>
      <c r="J770" s="1">
        <v>376.8</v>
      </c>
      <c r="K770">
        <v>37.962440557749602</v>
      </c>
      <c r="L770" s="4">
        <f>VLOOKUP(N770,rates,VLOOKUP(CONCATENATE('[1]Exposure Report'!$B$11,'[1]Exposure Report'!$B$13),rate_lookup_table,4,FALSE),FALSE)</f>
        <v>248.14000000000004</v>
      </c>
      <c r="M770" t="s">
        <v>0</v>
      </c>
      <c r="N770" t="str">
        <f>IF(VLOOKUP(B770,title_rename,2,FALSE)=0,B770,VLOOKUP(B770,title_rename,2,FALSE))</f>
        <v>04-21 Miami Marlins @ Washington Nationals</v>
      </c>
      <c r="O770" s="3" t="str">
        <f>LEFT(IF(VLOOKUP(C770,brand_rename,2,FALSE)=0,C770,VLOOKUP(C770,brand_rename,2,FALSE)),LEN(IF(VLOOKUP(C770,brand_rename,2,FALSE)=0,C770,VLOOKUP(C770,brand_rename,2,FALSE)))-6)</f>
        <v>Miller Lite</v>
      </c>
      <c r="P770" t="str">
        <f>IF(VLOOKUP(D770,location_rename,2,FALSE)=0,D770,VLOOKUP(D770,location_rename,2,FALSE))</f>
        <v>LED Upper Tiered</v>
      </c>
      <c r="Q770">
        <f>IF($L770=0,0,G770)</f>
        <v>2</v>
      </c>
      <c r="R770">
        <f>IF($L770=0,0,H770)</f>
        <v>4</v>
      </c>
      <c r="S770" s="1">
        <f>R770*L770</f>
        <v>992.56000000000017</v>
      </c>
      <c r="T770" s="1">
        <f>S770*(K770/100)</f>
        <v>376.7999999999995</v>
      </c>
      <c r="U770" t="str">
        <f t="shared" ref="U770:U833" si="24">CONCATENATE(O770,P770)</f>
        <v>Miller LiteLED Upper Tiered</v>
      </c>
      <c r="V770" t="str">
        <f t="shared" ref="V770:V833" si="25">CONCATENATE(N770,U770)</f>
        <v>04-21 Miami Marlins @ Washington NationalsMiller LiteLED Upper Tiered</v>
      </c>
      <c r="W770" t="str">
        <f>CONCATENATE(M770,O770)</f>
        <v>Regular SeasonMiller Lite</v>
      </c>
      <c r="X770" t="str">
        <f>CONCATENATE(M770,P770)</f>
        <v>Regular SeasonLED Upper Tiered</v>
      </c>
      <c r="Y770" t="str">
        <f>CONCATENATE(M770,O770,P770)</f>
        <v>Regular SeasonMiller LiteLED Upper Tiered</v>
      </c>
    </row>
    <row r="771" spans="1:25" x14ac:dyDescent="0.25">
      <c r="A771" s="3">
        <v>346297</v>
      </c>
      <c r="B771" t="s">
        <v>173</v>
      </c>
      <c r="C771" t="s">
        <v>44</v>
      </c>
      <c r="D771" t="s">
        <v>2</v>
      </c>
      <c r="E771" t="s">
        <v>1</v>
      </c>
      <c r="F771" s="5">
        <v>41020</v>
      </c>
      <c r="G771">
        <v>35</v>
      </c>
      <c r="H771">
        <v>231</v>
      </c>
      <c r="I771" s="1">
        <v>57320.34</v>
      </c>
      <c r="J771" s="1">
        <v>14160.85</v>
      </c>
      <c r="K771">
        <v>24.704755763835301</v>
      </c>
      <c r="L771" s="4">
        <f>VLOOKUP(N771,rates,VLOOKUP(CONCATENATE('[1]Exposure Report'!$B$11,'[1]Exposure Report'!$B$13),rate_lookup_table,4,FALSE),FALSE)</f>
        <v>248.14000000000004</v>
      </c>
      <c r="M771" t="s">
        <v>0</v>
      </c>
      <c r="N771" t="str">
        <f>IF(VLOOKUP(B771,title_rename,2,FALSE)=0,B771,VLOOKUP(B771,title_rename,2,FALSE))</f>
        <v>04-21 Miami Marlins @ Washington Nationals</v>
      </c>
      <c r="O771" s="3" t="str">
        <f>LEFT(IF(VLOOKUP(C771,brand_rename,2,FALSE)=0,C771,VLOOKUP(C771,brand_rename,2,FALSE)),LEN(IF(VLOOKUP(C771,brand_rename,2,FALSE)=0,C771,VLOOKUP(C771,brand_rename,2,FALSE)))-6)</f>
        <v>Miller Lite</v>
      </c>
      <c r="P771" t="str">
        <f>IF(VLOOKUP(D771,location_rename,2,FALSE)=0,D771,VLOOKUP(D771,location_rename,2,FALSE))</f>
        <v>Rotational Field Level Home Plate</v>
      </c>
      <c r="Q771">
        <f>IF($L771=0,0,G771)</f>
        <v>35</v>
      </c>
      <c r="R771">
        <f>IF($L771=0,0,H771)</f>
        <v>231</v>
      </c>
      <c r="S771" s="1">
        <f>R771*L771</f>
        <v>57320.340000000011</v>
      </c>
      <c r="T771" s="1">
        <f>S771*(K771/100)</f>
        <v>14160.849999999995</v>
      </c>
      <c r="U771" t="str">
        <f t="shared" si="24"/>
        <v>Miller LiteRotational Field Level Home Plate</v>
      </c>
      <c r="V771" t="str">
        <f t="shared" si="25"/>
        <v>04-21 Miami Marlins @ Washington NationalsMiller LiteRotational Field Level Home Plate</v>
      </c>
      <c r="W771" t="str">
        <f>CONCATENATE(M771,O771)</f>
        <v>Regular SeasonMiller Lite</v>
      </c>
      <c r="X771" t="str">
        <f>CONCATENATE(M771,P771)</f>
        <v>Regular SeasonRotational Field Level Home Plate</v>
      </c>
      <c r="Y771" t="str">
        <f>CONCATENATE(M771,O771,P771)</f>
        <v>Regular SeasonMiller LiteRotational Field Level Home Plate</v>
      </c>
    </row>
    <row r="772" spans="1:25" x14ac:dyDescent="0.25">
      <c r="A772" s="3">
        <v>346297</v>
      </c>
      <c r="B772" t="s">
        <v>173</v>
      </c>
      <c r="C772" t="s">
        <v>44</v>
      </c>
      <c r="D772" t="s">
        <v>45</v>
      </c>
      <c r="E772" t="s">
        <v>1</v>
      </c>
      <c r="F772" s="5">
        <v>41020</v>
      </c>
      <c r="G772">
        <v>3</v>
      </c>
      <c r="H772">
        <v>11</v>
      </c>
      <c r="I772" s="1">
        <v>2729.54</v>
      </c>
      <c r="J772" s="1">
        <v>671.05</v>
      </c>
      <c r="K772">
        <v>24.5847285623218</v>
      </c>
      <c r="L772" s="4">
        <f>VLOOKUP(N772,rates,VLOOKUP(CONCATENATE('[1]Exposure Report'!$B$11,'[1]Exposure Report'!$B$13),rate_lookup_table,4,FALSE),FALSE)</f>
        <v>248.14000000000004</v>
      </c>
      <c r="M772" t="s">
        <v>0</v>
      </c>
      <c r="N772" t="str">
        <f>IF(VLOOKUP(B772,title_rename,2,FALSE)=0,B772,VLOOKUP(B772,title_rename,2,FALSE))</f>
        <v>04-21 Miami Marlins @ Washington Nationals</v>
      </c>
      <c r="O772" s="3" t="str">
        <f>LEFT(IF(VLOOKUP(C772,brand_rename,2,FALSE)=0,C772,VLOOKUP(C772,brand_rename,2,FALSE)),LEN(IF(VLOOKUP(C772,brand_rename,2,FALSE)=0,C772,VLOOKUP(C772,brand_rename,2,FALSE)))-6)</f>
        <v>Miller Lite</v>
      </c>
      <c r="P772" t="str">
        <f>IF(VLOOKUP(D772,location_rename,2,FALSE)=0,D772,VLOOKUP(D772,location_rename,2,FALSE))</f>
        <v>Static Field Level Foul Ball Line</v>
      </c>
      <c r="Q772">
        <f>IF($L772=0,0,G772)</f>
        <v>3</v>
      </c>
      <c r="R772">
        <f>IF($L772=0,0,H772)</f>
        <v>11</v>
      </c>
      <c r="S772" s="1">
        <f>R772*L772</f>
        <v>2729.5400000000004</v>
      </c>
      <c r="T772" s="1">
        <f>S772*(K772/100)</f>
        <v>671.04999999999859</v>
      </c>
      <c r="U772" t="str">
        <f t="shared" si="24"/>
        <v>Miller LiteStatic Field Level Foul Ball Line</v>
      </c>
      <c r="V772" t="str">
        <f t="shared" si="25"/>
        <v>04-21 Miami Marlins @ Washington NationalsMiller LiteStatic Field Level Foul Ball Line</v>
      </c>
      <c r="W772" t="str">
        <f>CONCATENATE(M772,O772)</f>
        <v>Regular SeasonMiller Lite</v>
      </c>
      <c r="X772" t="str">
        <f>CONCATENATE(M772,P772)</f>
        <v>Regular SeasonStatic Field Level Foul Ball Line</v>
      </c>
      <c r="Y772" t="str">
        <f>CONCATENATE(M772,O772,P772)</f>
        <v>Regular SeasonMiller LiteStatic Field Level Foul Ball Line</v>
      </c>
    </row>
    <row r="773" spans="1:25" x14ac:dyDescent="0.25">
      <c r="A773" s="3">
        <v>346297</v>
      </c>
      <c r="B773" t="s">
        <v>173</v>
      </c>
      <c r="C773" t="s">
        <v>44</v>
      </c>
      <c r="D773" t="s">
        <v>9</v>
      </c>
      <c r="E773" t="s">
        <v>1</v>
      </c>
      <c r="F773" s="5">
        <v>41020</v>
      </c>
      <c r="G773">
        <v>23</v>
      </c>
      <c r="H773">
        <v>176</v>
      </c>
      <c r="I773" s="1">
        <v>43672.639999999999</v>
      </c>
      <c r="J773" s="1">
        <v>5186.75</v>
      </c>
      <c r="K773">
        <v>11.8764288121808</v>
      </c>
      <c r="L773" s="4">
        <f>VLOOKUP(N773,rates,VLOOKUP(CONCATENATE('[1]Exposure Report'!$B$11,'[1]Exposure Report'!$B$13),rate_lookup_table,4,FALSE),FALSE)</f>
        <v>248.14000000000004</v>
      </c>
      <c r="M773" t="s">
        <v>0</v>
      </c>
      <c r="N773" t="str">
        <f>IF(VLOOKUP(B773,title_rename,2,FALSE)=0,B773,VLOOKUP(B773,title_rename,2,FALSE))</f>
        <v>04-21 Miami Marlins @ Washington Nationals</v>
      </c>
      <c r="O773" s="3" t="str">
        <f>LEFT(IF(VLOOKUP(C773,brand_rename,2,FALSE)=0,C773,VLOOKUP(C773,brand_rename,2,FALSE)),LEN(IF(VLOOKUP(C773,brand_rename,2,FALSE)=0,C773,VLOOKUP(C773,brand_rename,2,FALSE)))-6)</f>
        <v>Miller Lite</v>
      </c>
      <c r="P773" t="str">
        <f>IF(VLOOKUP(D773,location_rename,2,FALSE)=0,D773,VLOOKUP(D773,location_rename,2,FALSE))</f>
        <v>Static Upper Billboard</v>
      </c>
      <c r="Q773">
        <f>IF($L773=0,0,G773)</f>
        <v>23</v>
      </c>
      <c r="R773">
        <f>IF($L773=0,0,H773)</f>
        <v>176</v>
      </c>
      <c r="S773" s="1">
        <f>R773*L773</f>
        <v>43672.640000000007</v>
      </c>
      <c r="T773" s="1">
        <f>S773*(K773/100)</f>
        <v>5186.7499999999982</v>
      </c>
      <c r="U773" t="str">
        <f t="shared" si="24"/>
        <v>Miller LiteStatic Upper Billboard</v>
      </c>
      <c r="V773" t="str">
        <f t="shared" si="25"/>
        <v>04-21 Miami Marlins @ Washington NationalsMiller LiteStatic Upper Billboard</v>
      </c>
      <c r="W773" t="str">
        <f>CONCATENATE(M773,O773)</f>
        <v>Regular SeasonMiller Lite</v>
      </c>
      <c r="X773" t="str">
        <f>CONCATENATE(M773,P773)</f>
        <v>Regular SeasonStatic Upper Billboard</v>
      </c>
      <c r="Y773" t="str">
        <f>CONCATENATE(M773,O773,P773)</f>
        <v>Regular SeasonMiller LiteStatic Upper Billboard</v>
      </c>
    </row>
    <row r="774" spans="1:25" x14ac:dyDescent="0.25">
      <c r="A774" s="3">
        <v>346297</v>
      </c>
      <c r="B774" t="s">
        <v>173</v>
      </c>
      <c r="C774" t="s">
        <v>98</v>
      </c>
      <c r="D774" t="s">
        <v>19</v>
      </c>
      <c r="E774" t="s">
        <v>1</v>
      </c>
      <c r="F774" s="5">
        <v>41020</v>
      </c>
      <c r="G774">
        <v>1</v>
      </c>
      <c r="H774">
        <v>5</v>
      </c>
      <c r="I774" s="1">
        <v>1240.7</v>
      </c>
      <c r="J774" s="1">
        <v>398.26</v>
      </c>
      <c r="K774">
        <v>32.099621181590997</v>
      </c>
      <c r="L774" s="4">
        <f>VLOOKUP(N774,rates,VLOOKUP(CONCATENATE('[1]Exposure Report'!$B$11,'[1]Exposure Report'!$B$13),rate_lookup_table,4,FALSE),FALSE)</f>
        <v>248.14000000000004</v>
      </c>
      <c r="M774" t="s">
        <v>0</v>
      </c>
      <c r="N774" t="str">
        <f>IF(VLOOKUP(B774,title_rename,2,FALSE)=0,B774,VLOOKUP(B774,title_rename,2,FALSE))</f>
        <v>04-21 Miami Marlins @ Washington Nationals</v>
      </c>
      <c r="O774" s="3" t="str">
        <f>LEFT(IF(VLOOKUP(C774,brand_rename,2,FALSE)=0,C774,VLOOKUP(C774,brand_rename,2,FALSE)),LEN(IF(VLOOKUP(C774,brand_rename,2,FALSE)=0,C774,VLOOKUP(C774,brand_rename,2,FALSE)))-6)</f>
        <v>Natca</v>
      </c>
      <c r="P774" t="str">
        <f>IF(VLOOKUP(D774,location_rename,2,FALSE)=0,D774,VLOOKUP(D774,location_rename,2,FALSE))</f>
        <v>LED Outfield Wall</v>
      </c>
      <c r="Q774">
        <f>IF($L774=0,0,G774)</f>
        <v>1</v>
      </c>
      <c r="R774">
        <f>IF($L774=0,0,H774)</f>
        <v>5</v>
      </c>
      <c r="S774" s="1">
        <f>R774*L774</f>
        <v>1240.7000000000003</v>
      </c>
      <c r="T774" s="1">
        <f>S774*(K774/100)</f>
        <v>398.25999999999959</v>
      </c>
      <c r="U774" t="str">
        <f t="shared" si="24"/>
        <v>NatcaLED Outfield Wall</v>
      </c>
      <c r="V774" t="str">
        <f t="shared" si="25"/>
        <v>04-21 Miami Marlins @ Washington NationalsNatcaLED Outfield Wall</v>
      </c>
      <c r="W774" t="str">
        <f>CONCATENATE(M774,O774)</f>
        <v>Regular SeasonNatca</v>
      </c>
      <c r="X774" t="str">
        <f>CONCATENATE(M774,P774)</f>
        <v>Regular SeasonLED Outfield Wall</v>
      </c>
      <c r="Y774" t="str">
        <f>CONCATENATE(M774,O774,P774)</f>
        <v>Regular SeasonNatcaLED Outfield Wall</v>
      </c>
    </row>
    <row r="775" spans="1:25" x14ac:dyDescent="0.25">
      <c r="A775" s="3">
        <v>346297</v>
      </c>
      <c r="B775" t="s">
        <v>173</v>
      </c>
      <c r="C775" t="s">
        <v>41</v>
      </c>
      <c r="D775" t="s">
        <v>14</v>
      </c>
      <c r="E775" t="s">
        <v>1</v>
      </c>
      <c r="F775" s="5">
        <v>41020</v>
      </c>
      <c r="G775">
        <v>13</v>
      </c>
      <c r="H775">
        <v>35</v>
      </c>
      <c r="I775" s="1">
        <v>8684.9</v>
      </c>
      <c r="J775" s="1">
        <v>1049.26</v>
      </c>
      <c r="K775">
        <v>12.0814286865709</v>
      </c>
      <c r="L775" s="4">
        <f>VLOOKUP(N775,rates,VLOOKUP(CONCATENATE('[1]Exposure Report'!$B$11,'[1]Exposure Report'!$B$13),rate_lookup_table,4,FALSE),FALSE)</f>
        <v>248.14000000000004</v>
      </c>
      <c r="M775" t="s">
        <v>0</v>
      </c>
      <c r="N775" t="str">
        <f>IF(VLOOKUP(B775,title_rename,2,FALSE)=0,B775,VLOOKUP(B775,title_rename,2,FALSE))</f>
        <v>04-21 Miami Marlins @ Washington Nationals</v>
      </c>
      <c r="O775" s="3" t="str">
        <f>LEFT(IF(VLOOKUP(C775,brand_rename,2,FALSE)=0,C775,VLOOKUP(C775,brand_rename,2,FALSE)),LEN(IF(VLOOKUP(C775,brand_rename,2,FALSE)=0,C775,VLOOKUP(C775,brand_rename,2,FALSE)))-6)</f>
        <v>Nationals Park</v>
      </c>
      <c r="P775" t="str">
        <f>IF(VLOOKUP(D775,location_rename,2,FALSE)=0,D775,VLOOKUP(D775,location_rename,2,FALSE))</f>
        <v>Static Dugout Roof</v>
      </c>
      <c r="Q775">
        <f>IF($L775=0,0,G775)</f>
        <v>13</v>
      </c>
      <c r="R775">
        <f>IF($L775=0,0,H775)</f>
        <v>35</v>
      </c>
      <c r="S775" s="1">
        <f>R775*L775</f>
        <v>8684.9000000000015</v>
      </c>
      <c r="T775" s="1">
        <f>S775*(K775/100)</f>
        <v>1049.2599999999964</v>
      </c>
      <c r="U775" t="str">
        <f t="shared" si="24"/>
        <v>Nationals ParkStatic Dugout Roof</v>
      </c>
      <c r="V775" t="str">
        <f t="shared" si="25"/>
        <v>04-21 Miami Marlins @ Washington NationalsNationals ParkStatic Dugout Roof</v>
      </c>
      <c r="W775" t="str">
        <f>CONCATENATE(M775,O775)</f>
        <v>Regular SeasonNationals Park</v>
      </c>
      <c r="X775" t="str">
        <f>CONCATENATE(M775,P775)</f>
        <v>Regular SeasonStatic Dugout Roof</v>
      </c>
      <c r="Y775" t="str">
        <f>CONCATENATE(M775,O775,P775)</f>
        <v>Regular SeasonNationals ParkStatic Dugout Roof</v>
      </c>
    </row>
    <row r="776" spans="1:25" x14ac:dyDescent="0.25">
      <c r="A776" s="3">
        <v>346297</v>
      </c>
      <c r="B776" t="s">
        <v>173</v>
      </c>
      <c r="C776" t="s">
        <v>41</v>
      </c>
      <c r="D776" t="s">
        <v>12</v>
      </c>
      <c r="E776" t="s">
        <v>1</v>
      </c>
      <c r="F776" s="5">
        <v>41020</v>
      </c>
      <c r="G776">
        <v>337</v>
      </c>
      <c r="H776">
        <v>1891</v>
      </c>
      <c r="I776" s="1">
        <v>469232.74</v>
      </c>
      <c r="J776" s="1">
        <v>115365.42</v>
      </c>
      <c r="K776">
        <v>24.585969853680702</v>
      </c>
      <c r="L776" s="4">
        <f>VLOOKUP(N776,rates,VLOOKUP(CONCATENATE('[1]Exposure Report'!$B$11,'[1]Exposure Report'!$B$13),rate_lookup_table,4,FALSE),FALSE)</f>
        <v>248.14000000000004</v>
      </c>
      <c r="M776" t="s">
        <v>0</v>
      </c>
      <c r="N776" t="str">
        <f>IF(VLOOKUP(B776,title_rename,2,FALSE)=0,B776,VLOOKUP(B776,title_rename,2,FALSE))</f>
        <v>04-21 Miami Marlins @ Washington Nationals</v>
      </c>
      <c r="O776" s="3" t="str">
        <f>LEFT(IF(VLOOKUP(C776,brand_rename,2,FALSE)=0,C776,VLOOKUP(C776,brand_rename,2,FALSE)),LEN(IF(VLOOKUP(C776,brand_rename,2,FALSE)=0,C776,VLOOKUP(C776,brand_rename,2,FALSE)))-6)</f>
        <v>Nationals Park</v>
      </c>
      <c r="P776" t="str">
        <f>IF(VLOOKUP(D776,location_rename,2,FALSE)=0,D776,VLOOKUP(D776,location_rename,2,FALSE))</f>
        <v>Static Field Level Home Plate</v>
      </c>
      <c r="Q776">
        <f>IF($L776=0,0,G776)</f>
        <v>337</v>
      </c>
      <c r="R776">
        <f>IF($L776=0,0,H776)</f>
        <v>1891</v>
      </c>
      <c r="S776" s="1">
        <f>R776*L776</f>
        <v>469232.74000000011</v>
      </c>
      <c r="T776" s="1">
        <f>S776*(K776/100)</f>
        <v>115365.41999999997</v>
      </c>
      <c r="U776" t="str">
        <f t="shared" si="24"/>
        <v>Nationals ParkStatic Field Level Home Plate</v>
      </c>
      <c r="V776" t="str">
        <f t="shared" si="25"/>
        <v>04-21 Miami Marlins @ Washington NationalsNationals ParkStatic Field Level Home Plate</v>
      </c>
      <c r="W776" t="str">
        <f>CONCATENATE(M776,O776)</f>
        <v>Regular SeasonNationals Park</v>
      </c>
      <c r="X776" t="str">
        <f>CONCATENATE(M776,P776)</f>
        <v>Regular SeasonStatic Field Level Home Plate</v>
      </c>
      <c r="Y776" t="str">
        <f>CONCATENATE(M776,O776,P776)</f>
        <v>Regular SeasonNationals ParkStatic Field Level Home Plate</v>
      </c>
    </row>
    <row r="777" spans="1:25" x14ac:dyDescent="0.25">
      <c r="A777" s="3">
        <v>346297</v>
      </c>
      <c r="B777" t="s">
        <v>173</v>
      </c>
      <c r="C777" t="s">
        <v>41</v>
      </c>
      <c r="D777" t="s">
        <v>9</v>
      </c>
      <c r="E777" t="s">
        <v>1</v>
      </c>
      <c r="F777" s="5">
        <v>41020</v>
      </c>
      <c r="G777">
        <v>23</v>
      </c>
      <c r="H777">
        <v>163</v>
      </c>
      <c r="I777" s="1">
        <v>40446.82</v>
      </c>
      <c r="J777" s="1">
        <v>4743.54</v>
      </c>
      <c r="K777">
        <v>11.7278441172878</v>
      </c>
      <c r="L777" s="4">
        <f>VLOOKUP(N777,rates,VLOOKUP(CONCATENATE('[1]Exposure Report'!$B$11,'[1]Exposure Report'!$B$13),rate_lookup_table,4,FALSE),FALSE)</f>
        <v>248.14000000000004</v>
      </c>
      <c r="M777" t="s">
        <v>0</v>
      </c>
      <c r="N777" t="str">
        <f>IF(VLOOKUP(B777,title_rename,2,FALSE)=0,B777,VLOOKUP(B777,title_rename,2,FALSE))</f>
        <v>04-21 Miami Marlins @ Washington Nationals</v>
      </c>
      <c r="O777" s="3" t="str">
        <f>LEFT(IF(VLOOKUP(C777,brand_rename,2,FALSE)=0,C777,VLOOKUP(C777,brand_rename,2,FALSE)),LEN(IF(VLOOKUP(C777,brand_rename,2,FALSE)=0,C777,VLOOKUP(C777,brand_rename,2,FALSE)))-6)</f>
        <v>Nationals Park</v>
      </c>
      <c r="P777" t="str">
        <f>IF(VLOOKUP(D777,location_rename,2,FALSE)=0,D777,VLOOKUP(D777,location_rename,2,FALSE))</f>
        <v>Static Upper Billboard</v>
      </c>
      <c r="Q777">
        <f>IF($L777=0,0,G777)</f>
        <v>23</v>
      </c>
      <c r="R777">
        <f>IF($L777=0,0,H777)</f>
        <v>163</v>
      </c>
      <c r="S777" s="1">
        <f>R777*L777</f>
        <v>40446.820000000007</v>
      </c>
      <c r="T777" s="1">
        <f>S777*(K777/100)</f>
        <v>4743.5399999999863</v>
      </c>
      <c r="U777" t="str">
        <f t="shared" si="24"/>
        <v>Nationals ParkStatic Upper Billboard</v>
      </c>
      <c r="V777" t="str">
        <f t="shared" si="25"/>
        <v>04-21 Miami Marlins @ Washington NationalsNationals ParkStatic Upper Billboard</v>
      </c>
      <c r="W777" t="str">
        <f>CONCATENATE(M777,O777)</f>
        <v>Regular SeasonNationals Park</v>
      </c>
      <c r="X777" t="str">
        <f>CONCATENATE(M777,P777)</f>
        <v>Regular SeasonStatic Upper Billboard</v>
      </c>
      <c r="Y777" t="str">
        <f>CONCATENATE(M777,O777,P777)</f>
        <v>Regular SeasonNationals ParkStatic Upper Billboard</v>
      </c>
    </row>
    <row r="778" spans="1:25" x14ac:dyDescent="0.25">
      <c r="A778" s="3">
        <v>346297</v>
      </c>
      <c r="B778" t="s">
        <v>173</v>
      </c>
      <c r="C778" t="s">
        <v>40</v>
      </c>
      <c r="D778" t="s">
        <v>11</v>
      </c>
      <c r="E778" t="s">
        <v>1</v>
      </c>
      <c r="F778" s="5">
        <v>41020</v>
      </c>
      <c r="G778">
        <v>8</v>
      </c>
      <c r="H778">
        <v>11</v>
      </c>
      <c r="I778" s="1">
        <v>2729.54</v>
      </c>
      <c r="J778" s="1">
        <v>537.27</v>
      </c>
      <c r="K778">
        <v>19.6835364200561</v>
      </c>
      <c r="L778" s="4">
        <f>VLOOKUP(N778,rates,VLOOKUP(CONCATENATE('[1]Exposure Report'!$B$11,'[1]Exposure Report'!$B$13),rate_lookup_table,4,FALSE),FALSE)</f>
        <v>248.14000000000004</v>
      </c>
      <c r="M778" t="s">
        <v>0</v>
      </c>
      <c r="N778" t="str">
        <f>IF(VLOOKUP(B778,title_rename,2,FALSE)=0,B778,VLOOKUP(B778,title_rename,2,FALSE))</f>
        <v>04-21 Miami Marlins @ Washington Nationals</v>
      </c>
      <c r="O778" s="3" t="str">
        <f>LEFT(IF(VLOOKUP(C778,brand_rename,2,FALSE)=0,C778,VLOOKUP(C778,brand_rename,2,FALSE)),LEN(IF(VLOOKUP(C778,brand_rename,2,FALSE)=0,C778,VLOOKUP(C778,brand_rename,2,FALSE)))-6)</f>
        <v>Nationals Youth Baseball Academy</v>
      </c>
      <c r="P778" t="str">
        <f>IF(VLOOKUP(D778,location_rename,2,FALSE)=0,D778,VLOOKUP(D778,location_rename,2,FALSE))</f>
        <v>Static Outfield Wall</v>
      </c>
      <c r="Q778">
        <f>IF($L778=0,0,G778)</f>
        <v>8</v>
      </c>
      <c r="R778">
        <f>IF($L778=0,0,H778)</f>
        <v>11</v>
      </c>
      <c r="S778" s="1">
        <f>R778*L778</f>
        <v>2729.5400000000004</v>
      </c>
      <c r="T778" s="1">
        <f>S778*(K778/100)</f>
        <v>537.2699999999993</v>
      </c>
      <c r="U778" t="str">
        <f t="shared" si="24"/>
        <v>Nationals Youth Baseball AcademyStatic Outfield Wall</v>
      </c>
      <c r="V778" t="str">
        <f t="shared" si="25"/>
        <v>04-21 Miami Marlins @ Washington NationalsNationals Youth Baseball AcademyStatic Outfield Wall</v>
      </c>
      <c r="W778" t="str">
        <f>CONCATENATE(M778,O778)</f>
        <v>Regular SeasonNationals Youth Baseball Academy</v>
      </c>
      <c r="X778" t="str">
        <f>CONCATENATE(M778,P778)</f>
        <v>Regular SeasonStatic Outfield Wall</v>
      </c>
      <c r="Y778" t="str">
        <f>CONCATENATE(M778,O778,P778)</f>
        <v>Regular SeasonNationals Youth Baseball AcademyStatic Outfield Wall</v>
      </c>
    </row>
    <row r="779" spans="1:25" x14ac:dyDescent="0.25">
      <c r="A779" s="3">
        <v>346297</v>
      </c>
      <c r="B779" t="s">
        <v>173</v>
      </c>
      <c r="C779" t="s">
        <v>39</v>
      </c>
      <c r="D779" t="s">
        <v>13</v>
      </c>
      <c r="E779" t="s">
        <v>1</v>
      </c>
      <c r="F779" s="5">
        <v>41020</v>
      </c>
      <c r="G779">
        <v>49</v>
      </c>
      <c r="H779">
        <v>246</v>
      </c>
      <c r="I779" s="1">
        <v>61042.44</v>
      </c>
      <c r="J779" s="1">
        <v>12589.76</v>
      </c>
      <c r="K779">
        <v>20.6246015067549</v>
      </c>
      <c r="L779" s="4">
        <f>VLOOKUP(N779,rates,VLOOKUP(CONCATENATE('[1]Exposure Report'!$B$11,'[1]Exposure Report'!$B$13),rate_lookup_table,4,FALSE),FALSE)</f>
        <v>248.14000000000004</v>
      </c>
      <c r="M779" t="s">
        <v>0</v>
      </c>
      <c r="N779" t="str">
        <f>IF(VLOOKUP(B779,title_rename,2,FALSE)=0,B779,VLOOKUP(B779,title_rename,2,FALSE))</f>
        <v>04-21 Miami Marlins @ Washington Nationals</v>
      </c>
      <c r="O779" s="3" t="str">
        <f>LEFT(IF(VLOOKUP(C779,brand_rename,2,FALSE)=0,C779,VLOOKUP(C779,brand_rename,2,FALSE)),LEN(IF(VLOOKUP(C779,brand_rename,2,FALSE)=0,C779,VLOOKUP(C779,brand_rename,2,FALSE)))-6)</f>
        <v>New Era</v>
      </c>
      <c r="P779" t="str">
        <f>IF(VLOOKUP(D779,location_rename,2,FALSE)=0,D779,VLOOKUP(D779,location_rename,2,FALSE))</f>
        <v>Static Dugout Wall</v>
      </c>
      <c r="Q779">
        <f>IF($L779=0,0,G779)</f>
        <v>49</v>
      </c>
      <c r="R779">
        <f>IF($L779=0,0,H779)</f>
        <v>246</v>
      </c>
      <c r="S779" s="1">
        <f>R779*L779</f>
        <v>61042.44000000001</v>
      </c>
      <c r="T779" s="1">
        <f>S779*(K779/100)</f>
        <v>12589.759999999958</v>
      </c>
      <c r="U779" t="str">
        <f t="shared" si="24"/>
        <v>New EraStatic Dugout Wall</v>
      </c>
      <c r="V779" t="str">
        <f t="shared" si="25"/>
        <v>04-21 Miami Marlins @ Washington NationalsNew EraStatic Dugout Wall</v>
      </c>
      <c r="W779" t="str">
        <f>CONCATENATE(M779,O779)</f>
        <v>Regular SeasonNew Era</v>
      </c>
      <c r="X779" t="str">
        <f>CONCATENATE(M779,P779)</f>
        <v>Regular SeasonStatic Dugout Wall</v>
      </c>
      <c r="Y779" t="str">
        <f>CONCATENATE(M779,O779,P779)</f>
        <v>Regular SeasonNew EraStatic Dugout Wall</v>
      </c>
    </row>
    <row r="780" spans="1:25" x14ac:dyDescent="0.25">
      <c r="A780" s="3">
        <v>346297</v>
      </c>
      <c r="B780" t="s">
        <v>173</v>
      </c>
      <c r="C780" t="s">
        <v>37</v>
      </c>
      <c r="D780" t="s">
        <v>2</v>
      </c>
      <c r="E780" t="s">
        <v>1</v>
      </c>
      <c r="F780" s="5">
        <v>41020</v>
      </c>
      <c r="G780">
        <v>12</v>
      </c>
      <c r="H780">
        <v>56</v>
      </c>
      <c r="I780" s="1">
        <v>13895.84</v>
      </c>
      <c r="J780" s="1">
        <v>3763.84</v>
      </c>
      <c r="K780">
        <v>27.086091952699501</v>
      </c>
      <c r="L780" s="4">
        <f>VLOOKUP(N780,rates,VLOOKUP(CONCATENATE('[1]Exposure Report'!$B$11,'[1]Exposure Report'!$B$13),rate_lookup_table,4,FALSE),FALSE)</f>
        <v>248.14000000000004</v>
      </c>
      <c r="M780" t="s">
        <v>0</v>
      </c>
      <c r="N780" t="str">
        <f>IF(VLOOKUP(B780,title_rename,2,FALSE)=0,B780,VLOOKUP(B780,title_rename,2,FALSE))</f>
        <v>04-21 Miami Marlins @ Washington Nationals</v>
      </c>
      <c r="O780" s="3" t="str">
        <f>LEFT(IF(VLOOKUP(C780,brand_rename,2,FALSE)=0,C780,VLOOKUP(C780,brand_rename,2,FALSE)),LEN(IF(VLOOKUP(C780,brand_rename,2,FALSE)=0,C780,VLOOKUP(C780,brand_rename,2,FALSE)))-6)</f>
        <v>Papa John's</v>
      </c>
      <c r="P780" t="str">
        <f>IF(VLOOKUP(D780,location_rename,2,FALSE)=0,D780,VLOOKUP(D780,location_rename,2,FALSE))</f>
        <v>Rotational Field Level Home Plate</v>
      </c>
      <c r="Q780">
        <f>IF($L780=0,0,G780)</f>
        <v>12</v>
      </c>
      <c r="R780">
        <f>IF($L780=0,0,H780)</f>
        <v>56</v>
      </c>
      <c r="S780" s="1">
        <f>R780*L780</f>
        <v>13895.840000000002</v>
      </c>
      <c r="T780" s="1">
        <f>S780*(K780/100)</f>
        <v>3763.8399999999992</v>
      </c>
      <c r="U780" t="str">
        <f t="shared" si="24"/>
        <v>Papa John'sRotational Field Level Home Plate</v>
      </c>
      <c r="V780" t="str">
        <f t="shared" si="25"/>
        <v>04-21 Miami Marlins @ Washington NationalsPapa John'sRotational Field Level Home Plate</v>
      </c>
      <c r="W780" t="str">
        <f>CONCATENATE(M780,O780)</f>
        <v>Regular SeasonPapa John's</v>
      </c>
      <c r="X780" t="str">
        <f>CONCATENATE(M780,P780)</f>
        <v>Regular SeasonRotational Field Level Home Plate</v>
      </c>
      <c r="Y780" t="str">
        <f>CONCATENATE(M780,O780,P780)</f>
        <v>Regular SeasonPapa John'sRotational Field Level Home Plate</v>
      </c>
    </row>
    <row r="781" spans="1:25" x14ac:dyDescent="0.25">
      <c r="A781" s="3">
        <v>346297</v>
      </c>
      <c r="B781" t="s">
        <v>173</v>
      </c>
      <c r="C781" t="s">
        <v>36</v>
      </c>
      <c r="D781" t="s">
        <v>17</v>
      </c>
      <c r="E781" t="s">
        <v>1</v>
      </c>
      <c r="F781" s="5">
        <v>41020</v>
      </c>
      <c r="G781">
        <v>1</v>
      </c>
      <c r="H781">
        <v>2</v>
      </c>
      <c r="I781" s="1">
        <v>496.28</v>
      </c>
      <c r="J781" s="1">
        <v>193.15</v>
      </c>
      <c r="K781">
        <v>38.919561537841503</v>
      </c>
      <c r="L781" s="4">
        <f>VLOOKUP(N781,rates,VLOOKUP(CONCATENATE('[1]Exposure Report'!$B$11,'[1]Exposure Report'!$B$13),rate_lookup_table,4,FALSE),FALSE)</f>
        <v>248.14000000000004</v>
      </c>
      <c r="M781" t="s">
        <v>0</v>
      </c>
      <c r="N781" t="str">
        <f>IF(VLOOKUP(B781,title_rename,2,FALSE)=0,B781,VLOOKUP(B781,title_rename,2,FALSE))</f>
        <v>04-21 Miami Marlins @ Washington Nationals</v>
      </c>
      <c r="O781" s="3" t="str">
        <f>LEFT(IF(VLOOKUP(C781,brand_rename,2,FALSE)=0,C781,VLOOKUP(C781,brand_rename,2,FALSE)),LEN(IF(VLOOKUP(C781,brand_rename,2,FALSE)=0,C781,VLOOKUP(C781,brand_rename,2,FALSE)))-6)</f>
        <v>PNC Bank</v>
      </c>
      <c r="P781" t="str">
        <f>IF(VLOOKUP(D781,location_rename,2,FALSE)=0,D781,VLOOKUP(D781,location_rename,2,FALSE))</f>
        <v>LED Upper Tiered</v>
      </c>
      <c r="Q781">
        <f>IF($L781=0,0,G781)</f>
        <v>1</v>
      </c>
      <c r="R781">
        <f>IF($L781=0,0,H781)</f>
        <v>2</v>
      </c>
      <c r="S781" s="1">
        <f>R781*L781</f>
        <v>496.28000000000009</v>
      </c>
      <c r="T781" s="1">
        <f>S781*(K781/100)</f>
        <v>193.14999999999984</v>
      </c>
      <c r="U781" t="str">
        <f t="shared" si="24"/>
        <v>PNC BankLED Upper Tiered</v>
      </c>
      <c r="V781" t="str">
        <f t="shared" si="25"/>
        <v>04-21 Miami Marlins @ Washington NationalsPNC BankLED Upper Tiered</v>
      </c>
      <c r="W781" t="str">
        <f>CONCATENATE(M781,O781)</f>
        <v>Regular SeasonPNC Bank</v>
      </c>
      <c r="X781" t="str">
        <f>CONCATENATE(M781,P781)</f>
        <v>Regular SeasonLED Upper Tiered</v>
      </c>
      <c r="Y781" t="str">
        <f>CONCATENATE(M781,O781,P781)</f>
        <v>Regular SeasonPNC BankLED Upper Tiered</v>
      </c>
    </row>
    <row r="782" spans="1:25" x14ac:dyDescent="0.25">
      <c r="A782" s="3">
        <v>346297</v>
      </c>
      <c r="B782" t="s">
        <v>173</v>
      </c>
      <c r="C782" t="s">
        <v>36</v>
      </c>
      <c r="D782" t="s">
        <v>2</v>
      </c>
      <c r="E782" t="s">
        <v>1</v>
      </c>
      <c r="F782" s="5">
        <v>41020</v>
      </c>
      <c r="G782">
        <v>39</v>
      </c>
      <c r="H782">
        <v>254</v>
      </c>
      <c r="I782" s="1">
        <v>63027.56</v>
      </c>
      <c r="J782" s="1">
        <v>15726.99</v>
      </c>
      <c r="K782">
        <v>24.952560435466602</v>
      </c>
      <c r="L782" s="4">
        <f>VLOOKUP(N782,rates,VLOOKUP(CONCATENATE('[1]Exposure Report'!$B$11,'[1]Exposure Report'!$B$13),rate_lookup_table,4,FALSE),FALSE)</f>
        <v>248.14000000000004</v>
      </c>
      <c r="M782" t="s">
        <v>0</v>
      </c>
      <c r="N782" t="str">
        <f>IF(VLOOKUP(B782,title_rename,2,FALSE)=0,B782,VLOOKUP(B782,title_rename,2,FALSE))</f>
        <v>04-21 Miami Marlins @ Washington Nationals</v>
      </c>
      <c r="O782" s="3" t="str">
        <f>LEFT(IF(VLOOKUP(C782,brand_rename,2,FALSE)=0,C782,VLOOKUP(C782,brand_rename,2,FALSE)),LEN(IF(VLOOKUP(C782,brand_rename,2,FALSE)=0,C782,VLOOKUP(C782,brand_rename,2,FALSE)))-6)</f>
        <v>PNC Bank</v>
      </c>
      <c r="P782" t="str">
        <f>IF(VLOOKUP(D782,location_rename,2,FALSE)=0,D782,VLOOKUP(D782,location_rename,2,FALSE))</f>
        <v>Rotational Field Level Home Plate</v>
      </c>
      <c r="Q782">
        <f>IF($L782=0,0,G782)</f>
        <v>39</v>
      </c>
      <c r="R782">
        <f>IF($L782=0,0,H782)</f>
        <v>254</v>
      </c>
      <c r="S782" s="1">
        <f>R782*L782</f>
        <v>63027.560000000012</v>
      </c>
      <c r="T782" s="1">
        <f>S782*(K782/100)</f>
        <v>15726.989999999976</v>
      </c>
      <c r="U782" t="str">
        <f t="shared" si="24"/>
        <v>PNC BankRotational Field Level Home Plate</v>
      </c>
      <c r="V782" t="str">
        <f t="shared" si="25"/>
        <v>04-21 Miami Marlins @ Washington NationalsPNC BankRotational Field Level Home Plate</v>
      </c>
      <c r="W782" t="str">
        <f>CONCATENATE(M782,O782)</f>
        <v>Regular SeasonPNC Bank</v>
      </c>
      <c r="X782" t="str">
        <f>CONCATENATE(M782,P782)</f>
        <v>Regular SeasonRotational Field Level Home Plate</v>
      </c>
      <c r="Y782" t="str">
        <f>CONCATENATE(M782,O782,P782)</f>
        <v>Regular SeasonPNC BankRotational Field Level Home Plate</v>
      </c>
    </row>
    <row r="783" spans="1:25" x14ac:dyDescent="0.25">
      <c r="A783" s="3">
        <v>346297</v>
      </c>
      <c r="B783" t="s">
        <v>173</v>
      </c>
      <c r="C783" t="s">
        <v>36</v>
      </c>
      <c r="D783" t="s">
        <v>9</v>
      </c>
      <c r="E783" t="s">
        <v>1</v>
      </c>
      <c r="F783" s="5">
        <v>41020</v>
      </c>
      <c r="G783">
        <v>20</v>
      </c>
      <c r="H783">
        <v>142</v>
      </c>
      <c r="I783" s="1">
        <v>35235.879999999997</v>
      </c>
      <c r="J783" s="1">
        <v>3766</v>
      </c>
      <c r="K783">
        <v>10.6879691950364</v>
      </c>
      <c r="L783" s="4">
        <f>VLOOKUP(N783,rates,VLOOKUP(CONCATENATE('[1]Exposure Report'!$B$11,'[1]Exposure Report'!$B$13),rate_lookup_table,4,FALSE),FALSE)</f>
        <v>248.14000000000004</v>
      </c>
      <c r="M783" t="s">
        <v>0</v>
      </c>
      <c r="N783" t="str">
        <f>IF(VLOOKUP(B783,title_rename,2,FALSE)=0,B783,VLOOKUP(B783,title_rename,2,FALSE))</f>
        <v>04-21 Miami Marlins @ Washington Nationals</v>
      </c>
      <c r="O783" s="3" t="str">
        <f>LEFT(IF(VLOOKUP(C783,brand_rename,2,FALSE)=0,C783,VLOOKUP(C783,brand_rename,2,FALSE)),LEN(IF(VLOOKUP(C783,brand_rename,2,FALSE)=0,C783,VLOOKUP(C783,brand_rename,2,FALSE)))-6)</f>
        <v>PNC Bank</v>
      </c>
      <c r="P783" t="str">
        <f>IF(VLOOKUP(D783,location_rename,2,FALSE)=0,D783,VLOOKUP(D783,location_rename,2,FALSE))</f>
        <v>Static Upper Billboard</v>
      </c>
      <c r="Q783">
        <f>IF($L783=0,0,G783)</f>
        <v>20</v>
      </c>
      <c r="R783">
        <f>IF($L783=0,0,H783)</f>
        <v>142</v>
      </c>
      <c r="S783" s="1">
        <f>R783*L783</f>
        <v>35235.880000000005</v>
      </c>
      <c r="T783" s="1">
        <f>S783*(K783/100)</f>
        <v>3765.9999999999927</v>
      </c>
      <c r="U783" t="str">
        <f t="shared" si="24"/>
        <v>PNC BankStatic Upper Billboard</v>
      </c>
      <c r="V783" t="str">
        <f t="shared" si="25"/>
        <v>04-21 Miami Marlins @ Washington NationalsPNC BankStatic Upper Billboard</v>
      </c>
      <c r="W783" t="str">
        <f>CONCATENATE(M783,O783)</f>
        <v>Regular SeasonPNC Bank</v>
      </c>
      <c r="X783" t="str">
        <f>CONCATENATE(M783,P783)</f>
        <v>Regular SeasonStatic Upper Billboard</v>
      </c>
      <c r="Y783" t="str">
        <f>CONCATENATE(M783,O783,P783)</f>
        <v>Regular SeasonPNC BankStatic Upper Billboard</v>
      </c>
    </row>
    <row r="784" spans="1:25" x14ac:dyDescent="0.25">
      <c r="A784" s="3">
        <v>346297</v>
      </c>
      <c r="B784" t="s">
        <v>173</v>
      </c>
      <c r="C784" t="s">
        <v>36</v>
      </c>
      <c r="D784" t="s">
        <v>71</v>
      </c>
      <c r="E784" t="s">
        <v>1</v>
      </c>
      <c r="F784" s="5">
        <v>41020</v>
      </c>
      <c r="G784">
        <v>1</v>
      </c>
      <c r="H784">
        <v>9</v>
      </c>
      <c r="I784" s="1">
        <v>2233.2600000000002</v>
      </c>
      <c r="J784" s="1">
        <v>351.74</v>
      </c>
      <c r="K784">
        <v>15.750069405264</v>
      </c>
      <c r="L784" s="4">
        <f>VLOOKUP(N784,rates,VLOOKUP(CONCATENATE('[1]Exposure Report'!$B$11,'[1]Exposure Report'!$B$13),rate_lookup_table,4,FALSE),FALSE)</f>
        <v>248.14000000000004</v>
      </c>
      <c r="M784" t="s">
        <v>0</v>
      </c>
      <c r="N784" t="str">
        <f>IF(VLOOKUP(B784,title_rename,2,FALSE)=0,B784,VLOOKUP(B784,title_rename,2,FALSE))</f>
        <v>04-21 Miami Marlins @ Washington Nationals</v>
      </c>
      <c r="O784" s="3" t="str">
        <f>LEFT(IF(VLOOKUP(C784,brand_rename,2,FALSE)=0,C784,VLOOKUP(C784,brand_rename,2,FALSE)),LEN(IF(VLOOKUP(C784,brand_rename,2,FALSE)=0,C784,VLOOKUP(C784,brand_rename,2,FALSE)))-6)</f>
        <v>PNC Bank</v>
      </c>
      <c r="P784" t="str">
        <f>IF(VLOOKUP(D784,location_rename,2,FALSE)=0,D784,VLOOKUP(D784,location_rename,2,FALSE))</f>
        <v>Static Upper Tiered</v>
      </c>
      <c r="Q784">
        <f>IF($L784=0,0,G784)</f>
        <v>1</v>
      </c>
      <c r="R784">
        <f>IF($L784=0,0,H784)</f>
        <v>9</v>
      </c>
      <c r="S784" s="1">
        <f>R784*L784</f>
        <v>2233.2600000000002</v>
      </c>
      <c r="T784" s="1">
        <f>S784*(K784/100)</f>
        <v>351.73999999999882</v>
      </c>
      <c r="U784" t="str">
        <f t="shared" si="24"/>
        <v>PNC BankStatic Upper Tiered</v>
      </c>
      <c r="V784" t="str">
        <f t="shared" si="25"/>
        <v>04-21 Miami Marlins @ Washington NationalsPNC BankStatic Upper Tiered</v>
      </c>
      <c r="W784" t="str">
        <f>CONCATENATE(M784,O784)</f>
        <v>Regular SeasonPNC Bank</v>
      </c>
      <c r="X784" t="str">
        <f>CONCATENATE(M784,P784)</f>
        <v>Regular SeasonStatic Upper Tiered</v>
      </c>
      <c r="Y784" t="str">
        <f>CONCATENATE(M784,O784,P784)</f>
        <v>Regular SeasonPNC BankStatic Upper Tiered</v>
      </c>
    </row>
    <row r="785" spans="1:25" x14ac:dyDescent="0.25">
      <c r="A785" s="3">
        <v>346297</v>
      </c>
      <c r="B785" t="s">
        <v>173</v>
      </c>
      <c r="C785" t="s">
        <v>33</v>
      </c>
      <c r="D785" t="s">
        <v>9</v>
      </c>
      <c r="E785" t="s">
        <v>1</v>
      </c>
      <c r="F785" s="5">
        <v>41020</v>
      </c>
      <c r="G785">
        <v>25</v>
      </c>
      <c r="H785">
        <v>59</v>
      </c>
      <c r="I785" s="1">
        <v>14640.26</v>
      </c>
      <c r="J785" s="1">
        <v>3090.11</v>
      </c>
      <c r="K785">
        <v>21.106933893250499</v>
      </c>
      <c r="L785" s="4">
        <f>VLOOKUP(N785,rates,VLOOKUP(CONCATENATE('[1]Exposure Report'!$B$11,'[1]Exposure Report'!$B$13),rate_lookup_table,4,FALSE),FALSE)</f>
        <v>248.14000000000004</v>
      </c>
      <c r="M785" t="s">
        <v>0</v>
      </c>
      <c r="N785" t="str">
        <f>IF(VLOOKUP(B785,title_rename,2,FALSE)=0,B785,VLOOKUP(B785,title_rename,2,FALSE))</f>
        <v>04-21 Miami Marlins @ Washington Nationals</v>
      </c>
      <c r="O785" s="3" t="str">
        <f>LEFT(IF(VLOOKUP(C785,brand_rename,2,FALSE)=0,C785,VLOOKUP(C785,brand_rename,2,FALSE)),LEN(IF(VLOOKUP(C785,brand_rename,2,FALSE)=0,C785,VLOOKUP(C785,brand_rename,2,FALSE)))-6)</f>
        <v>Radio - 106.7 The Fan</v>
      </c>
      <c r="P785" t="str">
        <f>IF(VLOOKUP(D785,location_rename,2,FALSE)=0,D785,VLOOKUP(D785,location_rename,2,FALSE))</f>
        <v>Static Upper Billboard</v>
      </c>
      <c r="Q785">
        <f>IF($L785=0,0,G785)</f>
        <v>25</v>
      </c>
      <c r="R785">
        <f>IF($L785=0,0,H785)</f>
        <v>59</v>
      </c>
      <c r="S785" s="1">
        <f>R785*L785</f>
        <v>14640.260000000002</v>
      </c>
      <c r="T785" s="1">
        <f>S785*(K785/100)</f>
        <v>3090.109999999996</v>
      </c>
      <c r="U785" t="str">
        <f t="shared" si="24"/>
        <v>Radio - 106.7 The FanStatic Upper Billboard</v>
      </c>
      <c r="V785" t="str">
        <f t="shared" si="25"/>
        <v>04-21 Miami Marlins @ Washington NationalsRadio - 106.7 The FanStatic Upper Billboard</v>
      </c>
      <c r="W785" t="str">
        <f>CONCATENATE(M785,O785)</f>
        <v>Regular SeasonRadio - 106.7 The Fan</v>
      </c>
      <c r="X785" t="str">
        <f>CONCATENATE(M785,P785)</f>
        <v>Regular SeasonStatic Upper Billboard</v>
      </c>
      <c r="Y785" t="str">
        <f>CONCATENATE(M785,O785,P785)</f>
        <v>Regular SeasonRadio - 106.7 The FanStatic Upper Billboard</v>
      </c>
    </row>
    <row r="786" spans="1:25" x14ac:dyDescent="0.25">
      <c r="A786" s="3">
        <v>346297</v>
      </c>
      <c r="B786" t="s">
        <v>173</v>
      </c>
      <c r="C786" t="s">
        <v>31</v>
      </c>
      <c r="D786" t="s">
        <v>71</v>
      </c>
      <c r="E786" t="s">
        <v>1</v>
      </c>
      <c r="F786" s="5">
        <v>41020</v>
      </c>
      <c r="G786">
        <v>3</v>
      </c>
      <c r="H786">
        <v>6</v>
      </c>
      <c r="I786" s="1">
        <v>1488.84</v>
      </c>
      <c r="J786" s="1">
        <v>259.77999999999997</v>
      </c>
      <c r="K786">
        <v>17.4484833830364</v>
      </c>
      <c r="L786" s="4">
        <f>VLOOKUP(N786,rates,VLOOKUP(CONCATENATE('[1]Exposure Report'!$B$11,'[1]Exposure Report'!$B$13),rate_lookup_table,4,FALSE),FALSE)</f>
        <v>248.14000000000004</v>
      </c>
      <c r="M786" t="s">
        <v>0</v>
      </c>
      <c r="N786" t="str">
        <f>IF(VLOOKUP(B786,title_rename,2,FALSE)=0,B786,VLOOKUP(B786,title_rename,2,FALSE))</f>
        <v>04-21 Miami Marlins @ Washington Nationals</v>
      </c>
      <c r="O786" s="3" t="str">
        <f>LEFT(IF(VLOOKUP(C786,brand_rename,2,FALSE)=0,C786,VLOOKUP(C786,brand_rename,2,FALSE)),LEN(IF(VLOOKUP(C786,brand_rename,2,FALSE)=0,C786,VLOOKUP(C786,brand_rename,2,FALSE)))-6)</f>
        <v>Red Porch</v>
      </c>
      <c r="P786" t="str">
        <f>IF(VLOOKUP(D786,location_rename,2,FALSE)=0,D786,VLOOKUP(D786,location_rename,2,FALSE))</f>
        <v>Static Upper Tiered</v>
      </c>
      <c r="Q786">
        <f>IF($L786=0,0,G786)</f>
        <v>3</v>
      </c>
      <c r="R786">
        <f>IF($L786=0,0,H786)</f>
        <v>6</v>
      </c>
      <c r="S786" s="1">
        <f>R786*L786</f>
        <v>1488.8400000000001</v>
      </c>
      <c r="T786" s="1">
        <f>S786*(K786/100)</f>
        <v>259.77999999999918</v>
      </c>
      <c r="U786" t="str">
        <f t="shared" si="24"/>
        <v>Red PorchStatic Upper Tiered</v>
      </c>
      <c r="V786" t="str">
        <f t="shared" si="25"/>
        <v>04-21 Miami Marlins @ Washington NationalsRed PorchStatic Upper Tiered</v>
      </c>
      <c r="W786" t="str">
        <f>CONCATENATE(M786,O786)</f>
        <v>Regular SeasonRed Porch</v>
      </c>
      <c r="X786" t="str">
        <f>CONCATENATE(M786,P786)</f>
        <v>Regular SeasonStatic Upper Tiered</v>
      </c>
      <c r="Y786" t="str">
        <f>CONCATENATE(M786,O786,P786)</f>
        <v>Regular SeasonRed PorchStatic Upper Tiered</v>
      </c>
    </row>
    <row r="787" spans="1:25" x14ac:dyDescent="0.25">
      <c r="A787" s="3">
        <v>346297</v>
      </c>
      <c r="B787" t="s">
        <v>173</v>
      </c>
      <c r="C787" t="s">
        <v>113</v>
      </c>
      <c r="D787" t="s">
        <v>2</v>
      </c>
      <c r="E787" t="s">
        <v>1</v>
      </c>
      <c r="F787" s="5">
        <v>41020</v>
      </c>
      <c r="G787">
        <v>8</v>
      </c>
      <c r="H787">
        <v>60</v>
      </c>
      <c r="I787" s="1">
        <v>14888.4</v>
      </c>
      <c r="J787" s="1">
        <v>3643.86</v>
      </c>
      <c r="K787">
        <v>24.474490207141098</v>
      </c>
      <c r="L787" s="4">
        <f>VLOOKUP(N787,rates,VLOOKUP(CONCATENATE('[1]Exposure Report'!$B$11,'[1]Exposure Report'!$B$13),rate_lookup_table,4,FALSE),FALSE)</f>
        <v>248.14000000000004</v>
      </c>
      <c r="M787" t="s">
        <v>0</v>
      </c>
      <c r="N787" t="str">
        <f>IF(VLOOKUP(B787,title_rename,2,FALSE)=0,B787,VLOOKUP(B787,title_rename,2,FALSE))</f>
        <v>04-21 Miami Marlins @ Washington Nationals</v>
      </c>
      <c r="O787" s="3" t="str">
        <f>LEFT(IF(VLOOKUP(C787,brand_rename,2,FALSE)=0,C787,VLOOKUP(C787,brand_rename,2,FALSE)),LEN(IF(VLOOKUP(C787,brand_rename,2,FALSE)=0,C787,VLOOKUP(C787,brand_rename,2,FALSE)))-6)</f>
        <v>Team Promotion - Capital City View Seats</v>
      </c>
      <c r="P787" t="str">
        <f>IF(VLOOKUP(D787,location_rename,2,FALSE)=0,D787,VLOOKUP(D787,location_rename,2,FALSE))</f>
        <v>Rotational Field Level Home Plate</v>
      </c>
      <c r="Q787">
        <f>IF($L787=0,0,G787)</f>
        <v>8</v>
      </c>
      <c r="R787">
        <f>IF($L787=0,0,H787)</f>
        <v>60</v>
      </c>
      <c r="S787" s="1">
        <f>R787*L787</f>
        <v>14888.400000000003</v>
      </c>
      <c r="T787" s="1">
        <f>S787*(K787/100)</f>
        <v>3643.859999999996</v>
      </c>
      <c r="U787" t="str">
        <f t="shared" si="24"/>
        <v>Team Promotion - Capital City View SeatsRotational Field Level Home Plate</v>
      </c>
      <c r="V787" t="str">
        <f t="shared" si="25"/>
        <v>04-21 Miami Marlins @ Washington NationalsTeam Promotion - Capital City View SeatsRotational Field Level Home Plate</v>
      </c>
      <c r="W787" t="str">
        <f>CONCATENATE(M787,O787)</f>
        <v>Regular SeasonTeam Promotion - Capital City View Seats</v>
      </c>
      <c r="X787" t="str">
        <f>CONCATENATE(M787,P787)</f>
        <v>Regular SeasonRotational Field Level Home Plate</v>
      </c>
      <c r="Y787" t="str">
        <f>CONCATENATE(M787,O787,P787)</f>
        <v>Regular SeasonTeam Promotion - Capital City View SeatsRotational Field Level Home Plate</v>
      </c>
    </row>
    <row r="788" spans="1:25" x14ac:dyDescent="0.25">
      <c r="A788" s="3">
        <v>346297</v>
      </c>
      <c r="B788" t="s">
        <v>173</v>
      </c>
      <c r="C788" t="s">
        <v>121</v>
      </c>
      <c r="D788" t="s">
        <v>2</v>
      </c>
      <c r="E788" t="s">
        <v>1</v>
      </c>
      <c r="F788" s="5">
        <v>41020</v>
      </c>
      <c r="G788">
        <v>18</v>
      </c>
      <c r="H788">
        <v>82</v>
      </c>
      <c r="I788" s="1">
        <v>20347.48</v>
      </c>
      <c r="J788" s="1">
        <v>5615.81</v>
      </c>
      <c r="K788">
        <v>27.599535667316001</v>
      </c>
      <c r="L788" s="4">
        <f>VLOOKUP(N788,rates,VLOOKUP(CONCATENATE('[1]Exposure Report'!$B$11,'[1]Exposure Report'!$B$13),rate_lookup_table,4,FALSE),FALSE)</f>
        <v>248.14000000000004</v>
      </c>
      <c r="M788" t="s">
        <v>0</v>
      </c>
      <c r="N788" t="str">
        <f>IF(VLOOKUP(B788,title_rename,2,FALSE)=0,B788,VLOOKUP(B788,title_rename,2,FALSE))</f>
        <v>04-21 Miami Marlins @ Washington Nationals</v>
      </c>
      <c r="O788" s="3" t="str">
        <f>LEFT(IF(VLOOKUP(C788,brand_rename,2,FALSE)=0,C788,VLOOKUP(C788,brand_rename,2,FALSE)),LEN(IF(VLOOKUP(C788,brand_rename,2,FALSE)=0,C788,VLOOKUP(C788,brand_rename,2,FALSE)))-6)</f>
        <v>Team Promotion - Miller Lite Party Night</v>
      </c>
      <c r="P788" t="str">
        <f>IF(VLOOKUP(D788,location_rename,2,FALSE)=0,D788,VLOOKUP(D788,location_rename,2,FALSE))</f>
        <v>Rotational Field Level Home Plate</v>
      </c>
      <c r="Q788">
        <f>IF($L788=0,0,G788)</f>
        <v>18</v>
      </c>
      <c r="R788">
        <f>IF($L788=0,0,H788)</f>
        <v>82</v>
      </c>
      <c r="S788" s="1">
        <f>R788*L788</f>
        <v>20347.480000000003</v>
      </c>
      <c r="T788" s="1">
        <f>S788*(K788/100)</f>
        <v>5615.8099999999904</v>
      </c>
      <c r="U788" t="str">
        <f t="shared" si="24"/>
        <v>Team Promotion - Miller Lite Party NightRotational Field Level Home Plate</v>
      </c>
      <c r="V788" t="str">
        <f t="shared" si="25"/>
        <v>04-21 Miami Marlins @ Washington NationalsTeam Promotion - Miller Lite Party NightRotational Field Level Home Plate</v>
      </c>
      <c r="W788" t="str">
        <f>CONCATENATE(M788,O788)</f>
        <v>Regular SeasonTeam Promotion - Miller Lite Party Night</v>
      </c>
      <c r="X788" t="str">
        <f>CONCATENATE(M788,P788)</f>
        <v>Regular SeasonRotational Field Level Home Plate</v>
      </c>
      <c r="Y788" t="str">
        <f>CONCATENATE(M788,O788,P788)</f>
        <v>Regular SeasonTeam Promotion - Miller Lite Party NightRotational Field Level Home Plate</v>
      </c>
    </row>
    <row r="789" spans="1:25" x14ac:dyDescent="0.25">
      <c r="A789" s="3">
        <v>346297</v>
      </c>
      <c r="B789" t="s">
        <v>173</v>
      </c>
      <c r="C789" t="s">
        <v>27</v>
      </c>
      <c r="D789" t="s">
        <v>2</v>
      </c>
      <c r="E789" t="s">
        <v>1</v>
      </c>
      <c r="F789" s="5">
        <v>41020</v>
      </c>
      <c r="G789">
        <v>13</v>
      </c>
      <c r="H789">
        <v>84</v>
      </c>
      <c r="I789" s="1">
        <v>20843.759999999998</v>
      </c>
      <c r="J789" s="1">
        <v>5313.77</v>
      </c>
      <c r="K789">
        <v>25.493337094650801</v>
      </c>
      <c r="L789" s="4">
        <f>VLOOKUP(N789,rates,VLOOKUP(CONCATENATE('[1]Exposure Report'!$B$11,'[1]Exposure Report'!$B$13),rate_lookup_table,4,FALSE),FALSE)</f>
        <v>248.14000000000004</v>
      </c>
      <c r="M789" t="s">
        <v>0</v>
      </c>
      <c r="N789" t="str">
        <f>IF(VLOOKUP(B789,title_rename,2,FALSE)=0,B789,VLOOKUP(B789,title_rename,2,FALSE))</f>
        <v>04-21 Miami Marlins @ Washington Nationals</v>
      </c>
      <c r="O789" s="3" t="str">
        <f>LEFT(IF(VLOOKUP(C789,brand_rename,2,FALSE)=0,C789,VLOOKUP(C789,brand_rename,2,FALSE)),LEN(IF(VLOOKUP(C789,brand_rename,2,FALSE)=0,C789,VLOOKUP(C789,brand_rename,2,FALSE)))-6)</f>
        <v>Team Website - Nationals.com</v>
      </c>
      <c r="P789" t="str">
        <f>IF(VLOOKUP(D789,location_rename,2,FALSE)=0,D789,VLOOKUP(D789,location_rename,2,FALSE))</f>
        <v>Rotational Field Level Home Plate</v>
      </c>
      <c r="Q789">
        <f>IF($L789=0,0,G789)</f>
        <v>13</v>
      </c>
      <c r="R789">
        <f>IF($L789=0,0,H789)</f>
        <v>84</v>
      </c>
      <c r="S789" s="1">
        <f>R789*L789</f>
        <v>20843.760000000002</v>
      </c>
      <c r="T789" s="1">
        <f>S789*(K789/100)</f>
        <v>5313.7699999999868</v>
      </c>
      <c r="U789" t="str">
        <f t="shared" si="24"/>
        <v>Team Website - Nationals.comRotational Field Level Home Plate</v>
      </c>
      <c r="V789" t="str">
        <f t="shared" si="25"/>
        <v>04-21 Miami Marlins @ Washington NationalsTeam Website - Nationals.comRotational Field Level Home Plate</v>
      </c>
      <c r="W789" t="str">
        <f>CONCATENATE(M789,O789)</f>
        <v>Regular SeasonTeam Website - Nationals.com</v>
      </c>
      <c r="X789" t="str">
        <f>CONCATENATE(M789,P789)</f>
        <v>Regular SeasonRotational Field Level Home Plate</v>
      </c>
      <c r="Y789" t="str">
        <f>CONCATENATE(M789,O789,P789)</f>
        <v>Regular SeasonTeam Website - Nationals.comRotational Field Level Home Plate</v>
      </c>
    </row>
    <row r="790" spans="1:25" x14ac:dyDescent="0.25">
      <c r="A790" s="3">
        <v>346297</v>
      </c>
      <c r="B790" t="s">
        <v>173</v>
      </c>
      <c r="C790" t="s">
        <v>27</v>
      </c>
      <c r="D790" t="s">
        <v>28</v>
      </c>
      <c r="E790" t="s">
        <v>1</v>
      </c>
      <c r="F790" s="5">
        <v>41020</v>
      </c>
      <c r="G790">
        <v>39</v>
      </c>
      <c r="H790">
        <v>197</v>
      </c>
      <c r="I790" s="1">
        <v>48883.58</v>
      </c>
      <c r="J790" s="1">
        <v>10190.709999999999</v>
      </c>
      <c r="K790">
        <v>20.846897874501</v>
      </c>
      <c r="L790" s="4">
        <f>VLOOKUP(N790,rates,VLOOKUP(CONCATENATE('[1]Exposure Report'!$B$11,'[1]Exposure Report'!$B$13),rate_lookup_table,4,FALSE),FALSE)</f>
        <v>248.14000000000004</v>
      </c>
      <c r="M790" t="s">
        <v>0</v>
      </c>
      <c r="N790" t="str">
        <f>IF(VLOOKUP(B790,title_rename,2,FALSE)=0,B790,VLOOKUP(B790,title_rename,2,FALSE))</f>
        <v>04-21 Miami Marlins @ Washington Nationals</v>
      </c>
      <c r="O790" s="3" t="str">
        <f>LEFT(IF(VLOOKUP(C790,brand_rename,2,FALSE)=0,C790,VLOOKUP(C790,brand_rename,2,FALSE)),LEN(IF(VLOOKUP(C790,brand_rename,2,FALSE)=0,C790,VLOOKUP(C790,brand_rename,2,FALSE)))-6)</f>
        <v>Team Website - Nationals.com</v>
      </c>
      <c r="P790" t="str">
        <f>IF(VLOOKUP(D790,location_rename,2,FALSE)=0,D790,VLOOKUP(D790,location_rename,2,FALSE))</f>
        <v>Static Dugout Railing</v>
      </c>
      <c r="Q790">
        <f>IF($L790=0,0,G790)</f>
        <v>39</v>
      </c>
      <c r="R790">
        <f>IF($L790=0,0,H790)</f>
        <v>197</v>
      </c>
      <c r="S790" s="1">
        <f>R790*L790</f>
        <v>48883.580000000009</v>
      </c>
      <c r="T790" s="1">
        <f>S790*(K790/100)</f>
        <v>10190.709999999997</v>
      </c>
      <c r="U790" t="str">
        <f t="shared" si="24"/>
        <v>Team Website - Nationals.comStatic Dugout Railing</v>
      </c>
      <c r="V790" t="str">
        <f t="shared" si="25"/>
        <v>04-21 Miami Marlins @ Washington NationalsTeam Website - Nationals.comStatic Dugout Railing</v>
      </c>
      <c r="W790" t="str">
        <f>CONCATENATE(M790,O790)</f>
        <v>Regular SeasonTeam Website - Nationals.com</v>
      </c>
      <c r="X790" t="str">
        <f>CONCATENATE(M790,P790)</f>
        <v>Regular SeasonStatic Dugout Railing</v>
      </c>
      <c r="Y790" t="str">
        <f>CONCATENATE(M790,O790,P790)</f>
        <v>Regular SeasonTeam Website - Nationals.comStatic Dugout Railing</v>
      </c>
    </row>
    <row r="791" spans="1:25" x14ac:dyDescent="0.25">
      <c r="A791" s="3">
        <v>346297</v>
      </c>
      <c r="B791" t="s">
        <v>173</v>
      </c>
      <c r="C791" t="s">
        <v>27</v>
      </c>
      <c r="D791" t="s">
        <v>14</v>
      </c>
      <c r="E791" t="s">
        <v>1</v>
      </c>
      <c r="F791" s="5">
        <v>41020</v>
      </c>
      <c r="G791">
        <v>36</v>
      </c>
      <c r="H791">
        <v>127</v>
      </c>
      <c r="I791" s="1">
        <v>31513.78</v>
      </c>
      <c r="J791" s="1">
        <v>5365.83</v>
      </c>
      <c r="K791">
        <v>17.026932345151799</v>
      </c>
      <c r="L791" s="4">
        <f>VLOOKUP(N791,rates,VLOOKUP(CONCATENATE('[1]Exposure Report'!$B$11,'[1]Exposure Report'!$B$13),rate_lookup_table,4,FALSE),FALSE)</f>
        <v>248.14000000000004</v>
      </c>
      <c r="M791" t="s">
        <v>0</v>
      </c>
      <c r="N791" t="str">
        <f>IF(VLOOKUP(B791,title_rename,2,FALSE)=0,B791,VLOOKUP(B791,title_rename,2,FALSE))</f>
        <v>04-21 Miami Marlins @ Washington Nationals</v>
      </c>
      <c r="O791" s="3" t="str">
        <f>LEFT(IF(VLOOKUP(C791,brand_rename,2,FALSE)=0,C791,VLOOKUP(C791,brand_rename,2,FALSE)),LEN(IF(VLOOKUP(C791,brand_rename,2,FALSE)=0,C791,VLOOKUP(C791,brand_rename,2,FALSE)))-6)</f>
        <v>Team Website - Nationals.com</v>
      </c>
      <c r="P791" t="str">
        <f>IF(VLOOKUP(D791,location_rename,2,FALSE)=0,D791,VLOOKUP(D791,location_rename,2,FALSE))</f>
        <v>Static Dugout Roof</v>
      </c>
      <c r="Q791">
        <f>IF($L791=0,0,G791)</f>
        <v>36</v>
      </c>
      <c r="R791">
        <f>IF($L791=0,0,H791)</f>
        <v>127</v>
      </c>
      <c r="S791" s="1">
        <f>R791*L791</f>
        <v>31513.780000000006</v>
      </c>
      <c r="T791" s="1">
        <f>S791*(K791/100)</f>
        <v>5365.8299999999799</v>
      </c>
      <c r="U791" t="str">
        <f t="shared" si="24"/>
        <v>Team Website - Nationals.comStatic Dugout Roof</v>
      </c>
      <c r="V791" t="str">
        <f t="shared" si="25"/>
        <v>04-21 Miami Marlins @ Washington NationalsTeam Website - Nationals.comStatic Dugout Roof</v>
      </c>
      <c r="W791" t="str">
        <f>CONCATENATE(M791,O791)</f>
        <v>Regular SeasonTeam Website - Nationals.com</v>
      </c>
      <c r="X791" t="str">
        <f>CONCATENATE(M791,P791)</f>
        <v>Regular SeasonStatic Dugout Roof</v>
      </c>
      <c r="Y791" t="str">
        <f>CONCATENATE(M791,O791,P791)</f>
        <v>Regular SeasonTeam Website - Nationals.comStatic Dugout Roof</v>
      </c>
    </row>
    <row r="792" spans="1:25" x14ac:dyDescent="0.25">
      <c r="A792" s="3">
        <v>346297</v>
      </c>
      <c r="B792" t="s">
        <v>173</v>
      </c>
      <c r="C792" t="s">
        <v>27</v>
      </c>
      <c r="D792" t="s">
        <v>71</v>
      </c>
      <c r="E792" t="s">
        <v>1</v>
      </c>
      <c r="F792" s="5">
        <v>41020</v>
      </c>
      <c r="G792">
        <v>7</v>
      </c>
      <c r="H792">
        <v>14</v>
      </c>
      <c r="I792" s="1">
        <v>3473.96</v>
      </c>
      <c r="J792" s="1">
        <v>588.99</v>
      </c>
      <c r="K792">
        <v>16.9544266485509</v>
      </c>
      <c r="L792" s="4">
        <f>VLOOKUP(N792,rates,VLOOKUP(CONCATENATE('[1]Exposure Report'!$B$11,'[1]Exposure Report'!$B$13),rate_lookup_table,4,FALSE),FALSE)</f>
        <v>248.14000000000004</v>
      </c>
      <c r="M792" t="s">
        <v>0</v>
      </c>
      <c r="N792" t="str">
        <f>IF(VLOOKUP(B792,title_rename,2,FALSE)=0,B792,VLOOKUP(B792,title_rename,2,FALSE))</f>
        <v>04-21 Miami Marlins @ Washington Nationals</v>
      </c>
      <c r="O792" s="3" t="str">
        <f>LEFT(IF(VLOOKUP(C792,brand_rename,2,FALSE)=0,C792,VLOOKUP(C792,brand_rename,2,FALSE)),LEN(IF(VLOOKUP(C792,brand_rename,2,FALSE)=0,C792,VLOOKUP(C792,brand_rename,2,FALSE)))-6)</f>
        <v>Team Website - Nationals.com</v>
      </c>
      <c r="P792" t="str">
        <f>IF(VLOOKUP(D792,location_rename,2,FALSE)=0,D792,VLOOKUP(D792,location_rename,2,FALSE))</f>
        <v>Static Upper Tiered</v>
      </c>
      <c r="Q792">
        <f>IF($L792=0,0,G792)</f>
        <v>7</v>
      </c>
      <c r="R792">
        <f>IF($L792=0,0,H792)</f>
        <v>14</v>
      </c>
      <c r="S792" s="1">
        <f>R792*L792</f>
        <v>3473.9600000000005</v>
      </c>
      <c r="T792" s="1">
        <f>S792*(K792/100)</f>
        <v>588.98999999999887</v>
      </c>
      <c r="U792" t="str">
        <f t="shared" si="24"/>
        <v>Team Website - Nationals.comStatic Upper Tiered</v>
      </c>
      <c r="V792" t="str">
        <f t="shared" si="25"/>
        <v>04-21 Miami Marlins @ Washington NationalsTeam Website - Nationals.comStatic Upper Tiered</v>
      </c>
      <c r="W792" t="str">
        <f>CONCATENATE(M792,O792)</f>
        <v>Regular SeasonTeam Website - Nationals.com</v>
      </c>
      <c r="X792" t="str">
        <f>CONCATENATE(M792,P792)</f>
        <v>Regular SeasonStatic Upper Tiered</v>
      </c>
      <c r="Y792" t="str">
        <f>CONCATENATE(M792,O792,P792)</f>
        <v>Regular SeasonTeam Website - Nationals.comStatic Upper Tiered</v>
      </c>
    </row>
    <row r="793" spans="1:25" x14ac:dyDescent="0.25">
      <c r="A793" s="3">
        <v>346297</v>
      </c>
      <c r="B793" t="s">
        <v>173</v>
      </c>
      <c r="C793" t="s">
        <v>25</v>
      </c>
      <c r="D793" t="s">
        <v>45</v>
      </c>
      <c r="E793" t="s">
        <v>1</v>
      </c>
      <c r="F793" s="5">
        <v>41020</v>
      </c>
      <c r="G793">
        <v>10</v>
      </c>
      <c r="H793">
        <v>16</v>
      </c>
      <c r="I793" s="1">
        <v>3970.24</v>
      </c>
      <c r="J793" s="1">
        <v>1008.39</v>
      </c>
      <c r="K793">
        <v>25.3987164503909</v>
      </c>
      <c r="L793" s="4">
        <f>VLOOKUP(N793,rates,VLOOKUP(CONCATENATE('[1]Exposure Report'!$B$11,'[1]Exposure Report'!$B$13),rate_lookup_table,4,FALSE),FALSE)</f>
        <v>248.14000000000004</v>
      </c>
      <c r="M793" t="s">
        <v>0</v>
      </c>
      <c r="N793" t="str">
        <f>IF(VLOOKUP(B793,title_rename,2,FALSE)=0,B793,VLOOKUP(B793,title_rename,2,FALSE))</f>
        <v>04-21 Miami Marlins @ Washington Nationals</v>
      </c>
      <c r="O793" s="3" t="str">
        <f>LEFT(IF(VLOOKUP(C793,brand_rename,2,FALSE)=0,C793,VLOOKUP(C793,brand_rename,2,FALSE)),LEN(IF(VLOOKUP(C793,brand_rename,2,FALSE)=0,C793,VLOOKUP(C793,brand_rename,2,FALSE)))-6)</f>
        <v>TV Station - MLB Network</v>
      </c>
      <c r="P793" t="str">
        <f>IF(VLOOKUP(D793,location_rename,2,FALSE)=0,D793,VLOOKUP(D793,location_rename,2,FALSE))</f>
        <v>Static Field Level Foul Ball Line</v>
      </c>
      <c r="Q793">
        <f>IF($L793=0,0,G793)</f>
        <v>10</v>
      </c>
      <c r="R793">
        <f>IF($L793=0,0,H793)</f>
        <v>16</v>
      </c>
      <c r="S793" s="1">
        <f>R793*L793</f>
        <v>3970.2400000000007</v>
      </c>
      <c r="T793" s="1">
        <f>S793*(K793/100)</f>
        <v>1008.3899999999999</v>
      </c>
      <c r="U793" t="str">
        <f t="shared" si="24"/>
        <v>TV Station - MLB NetworkStatic Field Level Foul Ball Line</v>
      </c>
      <c r="V793" t="str">
        <f t="shared" si="25"/>
        <v>04-21 Miami Marlins @ Washington NationalsTV Station - MLB NetworkStatic Field Level Foul Ball Line</v>
      </c>
      <c r="W793" t="str">
        <f>CONCATENATE(M793,O793)</f>
        <v>Regular SeasonTV Station - MLB Network</v>
      </c>
      <c r="X793" t="str">
        <f>CONCATENATE(M793,P793)</f>
        <v>Regular SeasonStatic Field Level Foul Ball Line</v>
      </c>
      <c r="Y793" t="str">
        <f>CONCATENATE(M793,O793,P793)</f>
        <v>Regular SeasonTV Station - MLB NetworkStatic Field Level Foul Ball Line</v>
      </c>
    </row>
    <row r="794" spans="1:25" x14ac:dyDescent="0.25">
      <c r="A794" s="3">
        <v>346297</v>
      </c>
      <c r="B794" t="s">
        <v>173</v>
      </c>
      <c r="C794" t="s">
        <v>24</v>
      </c>
      <c r="D794" t="s">
        <v>11</v>
      </c>
      <c r="E794" t="s">
        <v>1</v>
      </c>
      <c r="F794" s="5">
        <v>41020</v>
      </c>
      <c r="G794">
        <v>8</v>
      </c>
      <c r="H794">
        <v>22</v>
      </c>
      <c r="I794" s="1">
        <v>5459.08</v>
      </c>
      <c r="J794" s="1">
        <v>1174.94</v>
      </c>
      <c r="K794">
        <v>21.5226741502231</v>
      </c>
      <c r="L794" s="4">
        <f>VLOOKUP(N794,rates,VLOOKUP(CONCATENATE('[1]Exposure Report'!$B$11,'[1]Exposure Report'!$B$13),rate_lookup_table,4,FALSE),FALSE)</f>
        <v>248.14000000000004</v>
      </c>
      <c r="M794" t="s">
        <v>0</v>
      </c>
      <c r="N794" t="str">
        <f>IF(VLOOKUP(B794,title_rename,2,FALSE)=0,B794,VLOOKUP(B794,title_rename,2,FALSE))</f>
        <v>04-21 Miami Marlins @ Washington Nationals</v>
      </c>
      <c r="O794" s="3" t="str">
        <f>LEFT(IF(VLOOKUP(C794,brand_rename,2,FALSE)=0,C794,VLOOKUP(C794,brand_rename,2,FALSE)),LEN(IF(VLOOKUP(C794,brand_rename,2,FALSE)=0,C794,VLOOKUP(C794,brand_rename,2,FALSE)))-6)</f>
        <v>Twisted Tea</v>
      </c>
      <c r="P794" t="str">
        <f>IF(VLOOKUP(D794,location_rename,2,FALSE)=0,D794,VLOOKUP(D794,location_rename,2,FALSE))</f>
        <v>Static Outfield Wall</v>
      </c>
      <c r="Q794">
        <f>IF($L794=0,0,G794)</f>
        <v>8</v>
      </c>
      <c r="R794">
        <f>IF($L794=0,0,H794)</f>
        <v>22</v>
      </c>
      <c r="S794" s="1">
        <f>R794*L794</f>
        <v>5459.0800000000008</v>
      </c>
      <c r="T794" s="1">
        <f>S794*(K794/100)</f>
        <v>1174.9399999999994</v>
      </c>
      <c r="U794" t="str">
        <f t="shared" si="24"/>
        <v>Twisted TeaStatic Outfield Wall</v>
      </c>
      <c r="V794" t="str">
        <f t="shared" si="25"/>
        <v>04-21 Miami Marlins @ Washington NationalsTwisted TeaStatic Outfield Wall</v>
      </c>
      <c r="W794" t="str">
        <f>CONCATENATE(M794,O794)</f>
        <v>Regular SeasonTwisted Tea</v>
      </c>
      <c r="X794" t="str">
        <f>CONCATENATE(M794,P794)</f>
        <v>Regular SeasonStatic Outfield Wall</v>
      </c>
      <c r="Y794" t="str">
        <f>CONCATENATE(M794,O794,P794)</f>
        <v>Regular SeasonTwisted TeaStatic Outfield Wall</v>
      </c>
    </row>
    <row r="795" spans="1:25" x14ac:dyDescent="0.25">
      <c r="A795" s="3">
        <v>346297</v>
      </c>
      <c r="B795" t="s">
        <v>173</v>
      </c>
      <c r="C795" t="s">
        <v>21</v>
      </c>
      <c r="D795" t="s">
        <v>17</v>
      </c>
      <c r="E795" t="s">
        <v>1</v>
      </c>
      <c r="F795" s="5">
        <v>41020</v>
      </c>
      <c r="G795">
        <v>1</v>
      </c>
      <c r="H795">
        <v>1</v>
      </c>
      <c r="I795" s="1">
        <v>248.14</v>
      </c>
      <c r="J795" s="1">
        <v>79.209999999999994</v>
      </c>
      <c r="K795">
        <v>31.921495929717</v>
      </c>
      <c r="L795" s="4">
        <f>VLOOKUP(N795,rates,VLOOKUP(CONCATENATE('[1]Exposure Report'!$B$11,'[1]Exposure Report'!$B$13),rate_lookup_table,4,FALSE),FALSE)</f>
        <v>248.14000000000004</v>
      </c>
      <c r="M795" t="s">
        <v>0</v>
      </c>
      <c r="N795" t="str">
        <f>IF(VLOOKUP(B795,title_rename,2,FALSE)=0,B795,VLOOKUP(B795,title_rename,2,FALSE))</f>
        <v>04-21 Miami Marlins @ Washington Nationals</v>
      </c>
      <c r="O795" s="3" t="str">
        <f>LEFT(IF(VLOOKUP(C795,brand_rename,2,FALSE)=0,C795,VLOOKUP(C795,brand_rename,2,FALSE)),LEN(IF(VLOOKUP(C795,brand_rename,2,FALSE)=0,C795,VLOOKUP(C795,brand_rename,2,FALSE)))-6)</f>
        <v>United Airlines</v>
      </c>
      <c r="P795" t="str">
        <f>IF(VLOOKUP(D795,location_rename,2,FALSE)=0,D795,VLOOKUP(D795,location_rename,2,FALSE))</f>
        <v>LED Upper Tiered</v>
      </c>
      <c r="Q795">
        <f>IF($L795=0,0,G795)</f>
        <v>1</v>
      </c>
      <c r="R795">
        <f>IF($L795=0,0,H795)</f>
        <v>1</v>
      </c>
      <c r="S795" s="1">
        <f>R795*L795</f>
        <v>248.14000000000004</v>
      </c>
      <c r="T795" s="1">
        <f>S795*(K795/100)</f>
        <v>79.209999999999781</v>
      </c>
      <c r="U795" t="str">
        <f t="shared" si="24"/>
        <v>United AirlinesLED Upper Tiered</v>
      </c>
      <c r="V795" t="str">
        <f t="shared" si="25"/>
        <v>04-21 Miami Marlins @ Washington NationalsUnited AirlinesLED Upper Tiered</v>
      </c>
      <c r="W795" t="str">
        <f>CONCATENATE(M795,O795)</f>
        <v>Regular SeasonUnited Airlines</v>
      </c>
      <c r="X795" t="str">
        <f>CONCATENATE(M795,P795)</f>
        <v>Regular SeasonLED Upper Tiered</v>
      </c>
      <c r="Y795" t="str">
        <f>CONCATENATE(M795,O795,P795)</f>
        <v>Regular SeasonUnited AirlinesLED Upper Tiered</v>
      </c>
    </row>
    <row r="796" spans="1:25" x14ac:dyDescent="0.25">
      <c r="A796" s="3">
        <v>346297</v>
      </c>
      <c r="B796" t="s">
        <v>173</v>
      </c>
      <c r="C796" t="s">
        <v>21</v>
      </c>
      <c r="D796" t="s">
        <v>2</v>
      </c>
      <c r="E796" t="s">
        <v>1</v>
      </c>
      <c r="F796" s="5">
        <v>41020</v>
      </c>
      <c r="G796">
        <v>11</v>
      </c>
      <c r="H796">
        <v>75</v>
      </c>
      <c r="I796" s="1">
        <v>18610.5</v>
      </c>
      <c r="J796" s="1">
        <v>4529.57</v>
      </c>
      <c r="K796">
        <v>24.338787243760201</v>
      </c>
      <c r="L796" s="4">
        <f>VLOOKUP(N796,rates,VLOOKUP(CONCATENATE('[1]Exposure Report'!$B$11,'[1]Exposure Report'!$B$13),rate_lookup_table,4,FALSE),FALSE)</f>
        <v>248.14000000000004</v>
      </c>
      <c r="M796" t="s">
        <v>0</v>
      </c>
      <c r="N796" t="str">
        <f>IF(VLOOKUP(B796,title_rename,2,FALSE)=0,B796,VLOOKUP(B796,title_rename,2,FALSE))</f>
        <v>04-21 Miami Marlins @ Washington Nationals</v>
      </c>
      <c r="O796" s="3" t="str">
        <f>LEFT(IF(VLOOKUP(C796,brand_rename,2,FALSE)=0,C796,VLOOKUP(C796,brand_rename,2,FALSE)),LEN(IF(VLOOKUP(C796,brand_rename,2,FALSE)=0,C796,VLOOKUP(C796,brand_rename,2,FALSE)))-6)</f>
        <v>United Airlines</v>
      </c>
      <c r="P796" t="str">
        <f>IF(VLOOKUP(D796,location_rename,2,FALSE)=0,D796,VLOOKUP(D796,location_rename,2,FALSE))</f>
        <v>Rotational Field Level Home Plate</v>
      </c>
      <c r="Q796">
        <f>IF($L796=0,0,G796)</f>
        <v>11</v>
      </c>
      <c r="R796">
        <f>IF($L796=0,0,H796)</f>
        <v>75</v>
      </c>
      <c r="S796" s="1">
        <f>R796*L796</f>
        <v>18610.500000000004</v>
      </c>
      <c r="T796" s="1">
        <f>S796*(K796/100)</f>
        <v>4529.5699999999933</v>
      </c>
      <c r="U796" t="str">
        <f t="shared" si="24"/>
        <v>United AirlinesRotational Field Level Home Plate</v>
      </c>
      <c r="V796" t="str">
        <f t="shared" si="25"/>
        <v>04-21 Miami Marlins @ Washington NationalsUnited AirlinesRotational Field Level Home Plate</v>
      </c>
      <c r="W796" t="str">
        <f>CONCATENATE(M796,O796)</f>
        <v>Regular SeasonUnited Airlines</v>
      </c>
      <c r="X796" t="str">
        <f>CONCATENATE(M796,P796)</f>
        <v>Regular SeasonRotational Field Level Home Plate</v>
      </c>
      <c r="Y796" t="str">
        <f>CONCATENATE(M796,O796,P796)</f>
        <v>Regular SeasonUnited AirlinesRotational Field Level Home Plate</v>
      </c>
    </row>
    <row r="797" spans="1:25" x14ac:dyDescent="0.25">
      <c r="A797" s="3">
        <v>346297</v>
      </c>
      <c r="B797" t="s">
        <v>173</v>
      </c>
      <c r="C797" t="s">
        <v>21</v>
      </c>
      <c r="D797" t="s">
        <v>11</v>
      </c>
      <c r="E797" t="s">
        <v>1</v>
      </c>
      <c r="F797" s="5">
        <v>41020</v>
      </c>
      <c r="G797">
        <v>15</v>
      </c>
      <c r="H797">
        <v>33</v>
      </c>
      <c r="I797" s="1">
        <v>8188.62</v>
      </c>
      <c r="J797" s="1">
        <v>1457.28</v>
      </c>
      <c r="K797">
        <v>17.796405255097898</v>
      </c>
      <c r="L797" s="4">
        <f>VLOOKUP(N797,rates,VLOOKUP(CONCATENATE('[1]Exposure Report'!$B$11,'[1]Exposure Report'!$B$13),rate_lookup_table,4,FALSE),FALSE)</f>
        <v>248.14000000000004</v>
      </c>
      <c r="M797" t="s">
        <v>0</v>
      </c>
      <c r="N797" t="str">
        <f>IF(VLOOKUP(B797,title_rename,2,FALSE)=0,B797,VLOOKUP(B797,title_rename,2,FALSE))</f>
        <v>04-21 Miami Marlins @ Washington Nationals</v>
      </c>
      <c r="O797" s="3" t="str">
        <f>LEFT(IF(VLOOKUP(C797,brand_rename,2,FALSE)=0,C797,VLOOKUP(C797,brand_rename,2,FALSE)),LEN(IF(VLOOKUP(C797,brand_rename,2,FALSE)=0,C797,VLOOKUP(C797,brand_rename,2,FALSE)))-6)</f>
        <v>United Airlines</v>
      </c>
      <c r="P797" t="str">
        <f>IF(VLOOKUP(D797,location_rename,2,FALSE)=0,D797,VLOOKUP(D797,location_rename,2,FALSE))</f>
        <v>Static Outfield Wall</v>
      </c>
      <c r="Q797">
        <f>IF($L797=0,0,G797)</f>
        <v>15</v>
      </c>
      <c r="R797">
        <f>IF($L797=0,0,H797)</f>
        <v>33</v>
      </c>
      <c r="S797" s="1">
        <f>R797*L797</f>
        <v>8188.6200000000017</v>
      </c>
      <c r="T797" s="1">
        <f>S797*(K797/100)</f>
        <v>1457.2799999999979</v>
      </c>
      <c r="U797" t="str">
        <f t="shared" si="24"/>
        <v>United AirlinesStatic Outfield Wall</v>
      </c>
      <c r="V797" t="str">
        <f t="shared" si="25"/>
        <v>04-21 Miami Marlins @ Washington NationalsUnited AirlinesStatic Outfield Wall</v>
      </c>
      <c r="W797" t="str">
        <f>CONCATENATE(M797,O797)</f>
        <v>Regular SeasonUnited Airlines</v>
      </c>
      <c r="X797" t="str">
        <f>CONCATENATE(M797,P797)</f>
        <v>Regular SeasonStatic Outfield Wall</v>
      </c>
      <c r="Y797" t="str">
        <f>CONCATENATE(M797,O797,P797)</f>
        <v>Regular SeasonUnited AirlinesStatic Outfield Wall</v>
      </c>
    </row>
    <row r="798" spans="1:25" x14ac:dyDescent="0.25">
      <c r="A798" s="3">
        <v>346297</v>
      </c>
      <c r="B798" t="s">
        <v>173</v>
      </c>
      <c r="C798" t="s">
        <v>20</v>
      </c>
      <c r="D798" t="s">
        <v>11</v>
      </c>
      <c r="E798" t="s">
        <v>1</v>
      </c>
      <c r="F798" s="5">
        <v>41020</v>
      </c>
      <c r="G798">
        <v>41</v>
      </c>
      <c r="H798">
        <v>86</v>
      </c>
      <c r="I798" s="1">
        <v>21340.04</v>
      </c>
      <c r="J798" s="1">
        <v>4015.03</v>
      </c>
      <c r="K798">
        <v>18.8145383045205</v>
      </c>
      <c r="L798" s="4">
        <f>VLOOKUP(N798,rates,VLOOKUP(CONCATENATE('[1]Exposure Report'!$B$11,'[1]Exposure Report'!$B$13),rate_lookup_table,4,FALSE),FALSE)</f>
        <v>248.14000000000004</v>
      </c>
      <c r="M798" t="s">
        <v>0</v>
      </c>
      <c r="N798" t="str">
        <f>IF(VLOOKUP(B798,title_rename,2,FALSE)=0,B798,VLOOKUP(B798,title_rename,2,FALSE))</f>
        <v>04-21 Miami Marlins @ Washington Nationals</v>
      </c>
      <c r="O798" s="3" t="str">
        <f>LEFT(IF(VLOOKUP(C798,brand_rename,2,FALSE)=0,C798,VLOOKUP(C798,brand_rename,2,FALSE)),LEN(IF(VLOOKUP(C798,brand_rename,2,FALSE)=0,C798,VLOOKUP(C798,brand_rename,2,FALSE)))-6)</f>
        <v>W.B. Mason</v>
      </c>
      <c r="P798" t="str">
        <f>IF(VLOOKUP(D798,location_rename,2,FALSE)=0,D798,VLOOKUP(D798,location_rename,2,FALSE))</f>
        <v>Static Outfield Wall</v>
      </c>
      <c r="Q798">
        <f>IF($L798=0,0,G798)</f>
        <v>41</v>
      </c>
      <c r="R798">
        <f>IF($L798=0,0,H798)</f>
        <v>86</v>
      </c>
      <c r="S798" s="1">
        <f>R798*L798</f>
        <v>21340.040000000005</v>
      </c>
      <c r="T798" s="1">
        <f>S798*(K798/100)</f>
        <v>4015.0299999999975</v>
      </c>
      <c r="U798" t="str">
        <f t="shared" si="24"/>
        <v>W.B. MasonStatic Outfield Wall</v>
      </c>
      <c r="V798" t="str">
        <f t="shared" si="25"/>
        <v>04-21 Miami Marlins @ Washington NationalsW.B. MasonStatic Outfield Wall</v>
      </c>
      <c r="W798" t="str">
        <f>CONCATENATE(M798,O798)</f>
        <v>Regular SeasonW.B. Mason</v>
      </c>
      <c r="X798" t="str">
        <f>CONCATENATE(M798,P798)</f>
        <v>Regular SeasonStatic Outfield Wall</v>
      </c>
      <c r="Y798" t="str">
        <f>CONCATENATE(M798,O798,P798)</f>
        <v>Regular SeasonW.B. MasonStatic Outfield Wall</v>
      </c>
    </row>
    <row r="799" spans="1:25" x14ac:dyDescent="0.25">
      <c r="A799" s="3">
        <v>346297</v>
      </c>
      <c r="B799" t="s">
        <v>173</v>
      </c>
      <c r="C799" t="s">
        <v>8</v>
      </c>
      <c r="D799" t="s">
        <v>19</v>
      </c>
      <c r="E799" t="s">
        <v>1</v>
      </c>
      <c r="F799" s="5">
        <v>41020</v>
      </c>
      <c r="G799">
        <v>2</v>
      </c>
      <c r="H799">
        <v>6</v>
      </c>
      <c r="I799" s="1">
        <v>1488.84</v>
      </c>
      <c r="J799" s="1">
        <v>375.54</v>
      </c>
      <c r="K799">
        <v>25.223664060610901</v>
      </c>
      <c r="L799" s="4">
        <f>VLOOKUP(N799,rates,VLOOKUP(CONCATENATE('[1]Exposure Report'!$B$11,'[1]Exposure Report'!$B$13),rate_lookup_table,4,FALSE),FALSE)</f>
        <v>248.14000000000004</v>
      </c>
      <c r="M799" t="s">
        <v>0</v>
      </c>
      <c r="N799" t="str">
        <f>IF(VLOOKUP(B799,title_rename,2,FALSE)=0,B799,VLOOKUP(B799,title_rename,2,FALSE))</f>
        <v>04-21 Miami Marlins @ Washington Nationals</v>
      </c>
      <c r="O799" s="3" t="str">
        <f>LEFT(IF(VLOOKUP(C799,brand_rename,2,FALSE)=0,C799,VLOOKUP(C799,brand_rename,2,FALSE)),LEN(IF(VLOOKUP(C799,brand_rename,2,FALSE)=0,C799,VLOOKUP(C799,brand_rename,2,FALSE)))-6)</f>
        <v>Washington National Logo</v>
      </c>
      <c r="P799" t="str">
        <f>IF(VLOOKUP(D799,location_rename,2,FALSE)=0,D799,VLOOKUP(D799,location_rename,2,FALSE))</f>
        <v>LED Outfield Wall</v>
      </c>
      <c r="Q799">
        <f>IF($L799=0,0,G799)</f>
        <v>2</v>
      </c>
      <c r="R799">
        <f>IF($L799=0,0,H799)</f>
        <v>6</v>
      </c>
      <c r="S799" s="1">
        <f>R799*L799</f>
        <v>1488.8400000000001</v>
      </c>
      <c r="T799" s="1">
        <f>S799*(K799/100)</f>
        <v>375.5399999999994</v>
      </c>
      <c r="U799" t="str">
        <f t="shared" si="24"/>
        <v>Washington National LogoLED Outfield Wall</v>
      </c>
      <c r="V799" t="str">
        <f t="shared" si="25"/>
        <v>04-21 Miami Marlins @ Washington NationalsWashington National LogoLED Outfield Wall</v>
      </c>
      <c r="W799" t="str">
        <f>CONCATENATE(M799,O799)</f>
        <v>Regular SeasonWashington National Logo</v>
      </c>
      <c r="X799" t="str">
        <f>CONCATENATE(M799,P799)</f>
        <v>Regular SeasonLED Outfield Wall</v>
      </c>
      <c r="Y799" t="str">
        <f>CONCATENATE(M799,O799,P799)</f>
        <v>Regular SeasonWashington National LogoLED Outfield Wall</v>
      </c>
    </row>
    <row r="800" spans="1:25" x14ac:dyDescent="0.25">
      <c r="A800" s="3">
        <v>346297</v>
      </c>
      <c r="B800" t="s">
        <v>173</v>
      </c>
      <c r="C800" t="s">
        <v>8</v>
      </c>
      <c r="D800" t="s">
        <v>16</v>
      </c>
      <c r="E800" t="s">
        <v>1</v>
      </c>
      <c r="F800" s="5">
        <v>41020</v>
      </c>
      <c r="G800">
        <v>201</v>
      </c>
      <c r="H800">
        <v>1068</v>
      </c>
      <c r="I800" s="1">
        <v>265013.52</v>
      </c>
      <c r="J800" s="1">
        <v>47065.98</v>
      </c>
      <c r="K800">
        <v>17.7598410828247</v>
      </c>
      <c r="L800" s="4">
        <f>VLOOKUP(N800,rates,VLOOKUP(CONCATENATE('[1]Exposure Report'!$B$11,'[1]Exposure Report'!$B$13),rate_lookup_table,4,FALSE),FALSE)</f>
        <v>248.14000000000004</v>
      </c>
      <c r="M800" t="s">
        <v>0</v>
      </c>
      <c r="N800" t="str">
        <f>IF(VLOOKUP(B800,title_rename,2,FALSE)=0,B800,VLOOKUP(B800,title_rename,2,FALSE))</f>
        <v>04-21 Miami Marlins @ Washington Nationals</v>
      </c>
      <c r="O800" s="3" t="str">
        <f>LEFT(IF(VLOOKUP(C800,brand_rename,2,FALSE)=0,C800,VLOOKUP(C800,brand_rename,2,FALSE)),LEN(IF(VLOOKUP(C800,brand_rename,2,FALSE)=0,C800,VLOOKUP(C800,brand_rename,2,FALSE)))-6)</f>
        <v>Washington National Logo</v>
      </c>
      <c r="P800" t="str">
        <f>IF(VLOOKUP(D800,location_rename,2,FALSE)=0,D800,VLOOKUP(D800,location_rename,2,FALSE))</f>
        <v>On Surface Branding</v>
      </c>
      <c r="Q800">
        <f>IF($L800=0,0,G800)</f>
        <v>201</v>
      </c>
      <c r="R800">
        <f>IF($L800=0,0,H800)</f>
        <v>1068</v>
      </c>
      <c r="S800" s="1">
        <f>R800*L800</f>
        <v>265013.52</v>
      </c>
      <c r="T800" s="1">
        <f>S800*(K800/100)</f>
        <v>47065.979999999858</v>
      </c>
      <c r="U800" t="str">
        <f t="shared" si="24"/>
        <v>Washington National LogoOn Surface Branding</v>
      </c>
      <c r="V800" t="str">
        <f t="shared" si="25"/>
        <v>04-21 Miami Marlins @ Washington NationalsWashington National LogoOn Surface Branding</v>
      </c>
      <c r="W800" t="str">
        <f>CONCATENATE(M800,O800)</f>
        <v>Regular SeasonWashington National Logo</v>
      </c>
      <c r="X800" t="str">
        <f>CONCATENATE(M800,P800)</f>
        <v>Regular SeasonOn Surface Branding</v>
      </c>
      <c r="Y800" t="str">
        <f>CONCATENATE(M800,O800,P800)</f>
        <v>Regular SeasonWashington National LogoOn Surface Branding</v>
      </c>
    </row>
    <row r="801" spans="1:25" x14ac:dyDescent="0.25">
      <c r="A801" s="3">
        <v>346297</v>
      </c>
      <c r="B801" t="s">
        <v>173</v>
      </c>
      <c r="C801" t="s">
        <v>8</v>
      </c>
      <c r="D801" t="s">
        <v>15</v>
      </c>
      <c r="E801" t="s">
        <v>1</v>
      </c>
      <c r="F801" s="5">
        <v>41020</v>
      </c>
      <c r="G801">
        <v>5</v>
      </c>
      <c r="H801">
        <v>47</v>
      </c>
      <c r="I801" s="1">
        <v>11662.58</v>
      </c>
      <c r="J801" s="1">
        <v>1284.94</v>
      </c>
      <c r="K801">
        <v>11.0176307472274</v>
      </c>
      <c r="L801" s="4">
        <f>VLOOKUP(N801,rates,VLOOKUP(CONCATENATE('[1]Exposure Report'!$B$11,'[1]Exposure Report'!$B$13),rate_lookup_table,4,FALSE),FALSE)</f>
        <v>248.14000000000004</v>
      </c>
      <c r="M801" t="s">
        <v>0</v>
      </c>
      <c r="N801" t="str">
        <f>IF(VLOOKUP(B801,title_rename,2,FALSE)=0,B801,VLOOKUP(B801,title_rename,2,FALSE))</f>
        <v>04-21 Miami Marlins @ Washington Nationals</v>
      </c>
      <c r="O801" s="3" t="str">
        <f>LEFT(IF(VLOOKUP(C801,brand_rename,2,FALSE)=0,C801,VLOOKUP(C801,brand_rename,2,FALSE)),LEN(IF(VLOOKUP(C801,brand_rename,2,FALSE)=0,C801,VLOOKUP(C801,brand_rename,2,FALSE)))-6)</f>
        <v>Washington National Logo</v>
      </c>
      <c r="P801" t="str">
        <f>IF(VLOOKUP(D801,location_rename,2,FALSE)=0,D801,VLOOKUP(D801,location_rename,2,FALSE))</f>
        <v>Special Structure Signage</v>
      </c>
      <c r="Q801">
        <f>IF($L801=0,0,G801)</f>
        <v>5</v>
      </c>
      <c r="R801">
        <f>IF($L801=0,0,H801)</f>
        <v>47</v>
      </c>
      <c r="S801" s="1">
        <f>R801*L801</f>
        <v>11662.580000000002</v>
      </c>
      <c r="T801" s="1">
        <f>S801*(K801/100)</f>
        <v>1284.9399999999935</v>
      </c>
      <c r="U801" t="str">
        <f t="shared" si="24"/>
        <v>Washington National LogoSpecial Structure Signage</v>
      </c>
      <c r="V801" t="str">
        <f t="shared" si="25"/>
        <v>04-21 Miami Marlins @ Washington NationalsWashington National LogoSpecial Structure Signage</v>
      </c>
      <c r="W801" t="str">
        <f>CONCATENATE(M801,O801)</f>
        <v>Regular SeasonWashington National Logo</v>
      </c>
      <c r="X801" t="str">
        <f>CONCATENATE(M801,P801)</f>
        <v>Regular SeasonSpecial Structure Signage</v>
      </c>
      <c r="Y801" t="str">
        <f>CONCATENATE(M801,O801,P801)</f>
        <v>Regular SeasonWashington National LogoSpecial Structure Signage</v>
      </c>
    </row>
    <row r="802" spans="1:25" x14ac:dyDescent="0.25">
      <c r="A802" s="3">
        <v>346297</v>
      </c>
      <c r="B802" t="s">
        <v>173</v>
      </c>
      <c r="C802" t="s">
        <v>8</v>
      </c>
      <c r="D802" t="s">
        <v>14</v>
      </c>
      <c r="E802" t="s">
        <v>1</v>
      </c>
      <c r="F802" s="5">
        <v>41020</v>
      </c>
      <c r="G802">
        <v>4</v>
      </c>
      <c r="H802">
        <v>8</v>
      </c>
      <c r="I802" s="1">
        <v>1985.12</v>
      </c>
      <c r="J802" s="1">
        <v>263.8</v>
      </c>
      <c r="K802">
        <v>13.2888691867494</v>
      </c>
      <c r="L802" s="4">
        <f>VLOOKUP(N802,rates,VLOOKUP(CONCATENATE('[1]Exposure Report'!$B$11,'[1]Exposure Report'!$B$13),rate_lookup_table,4,FALSE),FALSE)</f>
        <v>248.14000000000004</v>
      </c>
      <c r="M802" t="s">
        <v>0</v>
      </c>
      <c r="N802" t="str">
        <f>IF(VLOOKUP(B802,title_rename,2,FALSE)=0,B802,VLOOKUP(B802,title_rename,2,FALSE))</f>
        <v>04-21 Miami Marlins @ Washington Nationals</v>
      </c>
      <c r="O802" s="3" t="str">
        <f>LEFT(IF(VLOOKUP(C802,brand_rename,2,FALSE)=0,C802,VLOOKUP(C802,brand_rename,2,FALSE)),LEN(IF(VLOOKUP(C802,brand_rename,2,FALSE)=0,C802,VLOOKUP(C802,brand_rename,2,FALSE)))-6)</f>
        <v>Washington National Logo</v>
      </c>
      <c r="P802" t="str">
        <f>IF(VLOOKUP(D802,location_rename,2,FALSE)=0,D802,VLOOKUP(D802,location_rename,2,FALSE))</f>
        <v>Static Dugout Roof</v>
      </c>
      <c r="Q802">
        <f>IF($L802=0,0,G802)</f>
        <v>4</v>
      </c>
      <c r="R802">
        <f>IF($L802=0,0,H802)</f>
        <v>8</v>
      </c>
      <c r="S802" s="1">
        <f>R802*L802</f>
        <v>1985.1200000000003</v>
      </c>
      <c r="T802" s="1">
        <f>S802*(K802/100)</f>
        <v>263.79999999999973</v>
      </c>
      <c r="U802" t="str">
        <f t="shared" si="24"/>
        <v>Washington National LogoStatic Dugout Roof</v>
      </c>
      <c r="V802" t="str">
        <f t="shared" si="25"/>
        <v>04-21 Miami Marlins @ Washington NationalsWashington National LogoStatic Dugout Roof</v>
      </c>
      <c r="W802" t="str">
        <f>CONCATENATE(M802,O802)</f>
        <v>Regular SeasonWashington National Logo</v>
      </c>
      <c r="X802" t="str">
        <f>CONCATENATE(M802,P802)</f>
        <v>Regular SeasonStatic Dugout Roof</v>
      </c>
      <c r="Y802" t="str">
        <f>CONCATENATE(M802,O802,P802)</f>
        <v>Regular SeasonWashington National LogoStatic Dugout Roof</v>
      </c>
    </row>
    <row r="803" spans="1:25" x14ac:dyDescent="0.25">
      <c r="A803" s="3">
        <v>346297</v>
      </c>
      <c r="B803" t="s">
        <v>173</v>
      </c>
      <c r="C803" t="s">
        <v>8</v>
      </c>
      <c r="D803" t="s">
        <v>13</v>
      </c>
      <c r="E803" t="s">
        <v>1</v>
      </c>
      <c r="F803" s="5">
        <v>41020</v>
      </c>
      <c r="G803">
        <v>20</v>
      </c>
      <c r="H803">
        <v>72</v>
      </c>
      <c r="I803" s="1">
        <v>17866.080000000002</v>
      </c>
      <c r="J803" s="1">
        <v>3715.3</v>
      </c>
      <c r="K803">
        <v>20.795272382078199</v>
      </c>
      <c r="L803" s="4">
        <f>VLOOKUP(N803,rates,VLOOKUP(CONCATENATE('[1]Exposure Report'!$B$11,'[1]Exposure Report'!$B$13),rate_lookup_table,4,FALSE),FALSE)</f>
        <v>248.14000000000004</v>
      </c>
      <c r="M803" t="s">
        <v>0</v>
      </c>
      <c r="N803" t="str">
        <f>IF(VLOOKUP(B803,title_rename,2,FALSE)=0,B803,VLOOKUP(B803,title_rename,2,FALSE))</f>
        <v>04-21 Miami Marlins @ Washington Nationals</v>
      </c>
      <c r="O803" s="3" t="str">
        <f>LEFT(IF(VLOOKUP(C803,brand_rename,2,FALSE)=0,C803,VLOOKUP(C803,brand_rename,2,FALSE)),LEN(IF(VLOOKUP(C803,brand_rename,2,FALSE)=0,C803,VLOOKUP(C803,brand_rename,2,FALSE)))-6)</f>
        <v>Washington National Logo</v>
      </c>
      <c r="P803" t="str">
        <f>IF(VLOOKUP(D803,location_rename,2,FALSE)=0,D803,VLOOKUP(D803,location_rename,2,FALSE))</f>
        <v>Static Dugout Wall</v>
      </c>
      <c r="Q803">
        <f>IF($L803=0,0,G803)</f>
        <v>20</v>
      </c>
      <c r="R803">
        <f>IF($L803=0,0,H803)</f>
        <v>72</v>
      </c>
      <c r="S803" s="1">
        <f>R803*L803</f>
        <v>17866.080000000002</v>
      </c>
      <c r="T803" s="1">
        <f>S803*(K803/100)</f>
        <v>3715.2999999999975</v>
      </c>
      <c r="U803" t="str">
        <f t="shared" si="24"/>
        <v>Washington National LogoStatic Dugout Wall</v>
      </c>
      <c r="V803" t="str">
        <f t="shared" si="25"/>
        <v>04-21 Miami Marlins @ Washington NationalsWashington National LogoStatic Dugout Wall</v>
      </c>
      <c r="W803" t="str">
        <f>CONCATENATE(M803,O803)</f>
        <v>Regular SeasonWashington National Logo</v>
      </c>
      <c r="X803" t="str">
        <f>CONCATENATE(M803,P803)</f>
        <v>Regular SeasonStatic Dugout Wall</v>
      </c>
      <c r="Y803" t="str">
        <f>CONCATENATE(M803,O803,P803)</f>
        <v>Regular SeasonWashington National LogoStatic Dugout Wall</v>
      </c>
    </row>
    <row r="804" spans="1:25" x14ac:dyDescent="0.25">
      <c r="A804" s="3">
        <v>346297</v>
      </c>
      <c r="B804" t="s">
        <v>173</v>
      </c>
      <c r="C804" t="s">
        <v>8</v>
      </c>
      <c r="D804" t="s">
        <v>12</v>
      </c>
      <c r="E804" t="s">
        <v>1</v>
      </c>
      <c r="F804" s="5">
        <v>41020</v>
      </c>
      <c r="G804">
        <v>199</v>
      </c>
      <c r="H804">
        <v>564</v>
      </c>
      <c r="I804" s="1">
        <v>139950.96</v>
      </c>
      <c r="J804" s="1">
        <v>31001.15</v>
      </c>
      <c r="K804">
        <v>22.151437903677099</v>
      </c>
      <c r="L804" s="4">
        <f>VLOOKUP(N804,rates,VLOOKUP(CONCATENATE('[1]Exposure Report'!$B$11,'[1]Exposure Report'!$B$13),rate_lookup_table,4,FALSE),FALSE)</f>
        <v>248.14000000000004</v>
      </c>
      <c r="M804" t="s">
        <v>0</v>
      </c>
      <c r="N804" t="str">
        <f>IF(VLOOKUP(B804,title_rename,2,FALSE)=0,B804,VLOOKUP(B804,title_rename,2,FALSE))</f>
        <v>04-21 Miami Marlins @ Washington Nationals</v>
      </c>
      <c r="O804" s="3" t="str">
        <f>LEFT(IF(VLOOKUP(C804,brand_rename,2,FALSE)=0,C804,VLOOKUP(C804,brand_rename,2,FALSE)),LEN(IF(VLOOKUP(C804,brand_rename,2,FALSE)=0,C804,VLOOKUP(C804,brand_rename,2,FALSE)))-6)</f>
        <v>Washington National Logo</v>
      </c>
      <c r="P804" t="str">
        <f>IF(VLOOKUP(D804,location_rename,2,FALSE)=0,D804,VLOOKUP(D804,location_rename,2,FALSE))</f>
        <v>Static Field Level Home Plate</v>
      </c>
      <c r="Q804">
        <f>IF($L804=0,0,G804)</f>
        <v>199</v>
      </c>
      <c r="R804">
        <f>IF($L804=0,0,H804)</f>
        <v>564</v>
      </c>
      <c r="S804" s="1">
        <f>R804*L804</f>
        <v>139950.96000000002</v>
      </c>
      <c r="T804" s="1">
        <f>S804*(K804/100)</f>
        <v>31001.14999999998</v>
      </c>
      <c r="U804" t="str">
        <f t="shared" si="24"/>
        <v>Washington National LogoStatic Field Level Home Plate</v>
      </c>
      <c r="V804" t="str">
        <f t="shared" si="25"/>
        <v>04-21 Miami Marlins @ Washington NationalsWashington National LogoStatic Field Level Home Plate</v>
      </c>
      <c r="W804" t="str">
        <f>CONCATENATE(M804,O804)</f>
        <v>Regular SeasonWashington National Logo</v>
      </c>
      <c r="X804" t="str">
        <f>CONCATENATE(M804,P804)</f>
        <v>Regular SeasonStatic Field Level Home Plate</v>
      </c>
      <c r="Y804" t="str">
        <f>CONCATENATE(M804,O804,P804)</f>
        <v>Regular SeasonWashington National LogoStatic Field Level Home Plate</v>
      </c>
    </row>
    <row r="805" spans="1:25" x14ac:dyDescent="0.25">
      <c r="A805" s="3">
        <v>346297</v>
      </c>
      <c r="B805" t="s">
        <v>173</v>
      </c>
      <c r="C805" t="s">
        <v>8</v>
      </c>
      <c r="D805" t="s">
        <v>11</v>
      </c>
      <c r="E805" t="s">
        <v>1</v>
      </c>
      <c r="F805" s="5">
        <v>41020</v>
      </c>
      <c r="G805">
        <v>48</v>
      </c>
      <c r="H805">
        <v>196</v>
      </c>
      <c r="I805" s="1">
        <v>48635.44</v>
      </c>
      <c r="J805" s="1">
        <v>7185.99</v>
      </c>
      <c r="K805">
        <v>14.7752133012469</v>
      </c>
      <c r="L805" s="4">
        <f>VLOOKUP(N805,rates,VLOOKUP(CONCATENATE('[1]Exposure Report'!$B$11,'[1]Exposure Report'!$B$13),rate_lookup_table,4,FALSE),FALSE)</f>
        <v>248.14000000000004</v>
      </c>
      <c r="M805" t="s">
        <v>0</v>
      </c>
      <c r="N805" t="str">
        <f>IF(VLOOKUP(B805,title_rename,2,FALSE)=0,B805,VLOOKUP(B805,title_rename,2,FALSE))</f>
        <v>04-21 Miami Marlins @ Washington Nationals</v>
      </c>
      <c r="O805" s="3" t="str">
        <f>LEFT(IF(VLOOKUP(C805,brand_rename,2,FALSE)=0,C805,VLOOKUP(C805,brand_rename,2,FALSE)),LEN(IF(VLOOKUP(C805,brand_rename,2,FALSE)=0,C805,VLOOKUP(C805,brand_rename,2,FALSE)))-6)</f>
        <v>Washington National Logo</v>
      </c>
      <c r="P805" t="str">
        <f>IF(VLOOKUP(D805,location_rename,2,FALSE)=0,D805,VLOOKUP(D805,location_rename,2,FALSE))</f>
        <v>Static Outfield Wall</v>
      </c>
      <c r="Q805">
        <f>IF($L805=0,0,G805)</f>
        <v>48</v>
      </c>
      <c r="R805">
        <f>IF($L805=0,0,H805)</f>
        <v>196</v>
      </c>
      <c r="S805" s="1">
        <f>R805*L805</f>
        <v>48635.44000000001</v>
      </c>
      <c r="T805" s="1">
        <f>S805*(K805/100)</f>
        <v>7185.989999999957</v>
      </c>
      <c r="U805" t="str">
        <f t="shared" si="24"/>
        <v>Washington National LogoStatic Outfield Wall</v>
      </c>
      <c r="V805" t="str">
        <f t="shared" si="25"/>
        <v>04-21 Miami Marlins @ Washington NationalsWashington National LogoStatic Outfield Wall</v>
      </c>
      <c r="W805" t="str">
        <f>CONCATENATE(M805,O805)</f>
        <v>Regular SeasonWashington National Logo</v>
      </c>
      <c r="X805" t="str">
        <f>CONCATENATE(M805,P805)</f>
        <v>Regular SeasonStatic Outfield Wall</v>
      </c>
      <c r="Y805" t="str">
        <f>CONCATENATE(M805,O805,P805)</f>
        <v>Regular SeasonWashington National LogoStatic Outfield Wall</v>
      </c>
    </row>
    <row r="806" spans="1:25" x14ac:dyDescent="0.25">
      <c r="A806" s="3">
        <v>346297</v>
      </c>
      <c r="B806" t="s">
        <v>173</v>
      </c>
      <c r="C806" t="s">
        <v>8</v>
      </c>
      <c r="D806" t="s">
        <v>9</v>
      </c>
      <c r="E806" t="s">
        <v>1</v>
      </c>
      <c r="F806" s="5">
        <v>41020</v>
      </c>
      <c r="G806">
        <v>11</v>
      </c>
      <c r="H806">
        <v>68</v>
      </c>
      <c r="I806" s="1">
        <v>16873.52</v>
      </c>
      <c r="J806" s="1">
        <v>2059.19</v>
      </c>
      <c r="K806">
        <v>12.203677715141801</v>
      </c>
      <c r="L806" s="4">
        <f>VLOOKUP(N806,rates,VLOOKUP(CONCATENATE('[1]Exposure Report'!$B$11,'[1]Exposure Report'!$B$13),rate_lookup_table,4,FALSE),FALSE)</f>
        <v>248.14000000000004</v>
      </c>
      <c r="M806" t="s">
        <v>0</v>
      </c>
      <c r="N806" t="str">
        <f>IF(VLOOKUP(B806,title_rename,2,FALSE)=0,B806,VLOOKUP(B806,title_rename,2,FALSE))</f>
        <v>04-21 Miami Marlins @ Washington Nationals</v>
      </c>
      <c r="O806" s="3" t="str">
        <f>LEFT(IF(VLOOKUP(C806,brand_rename,2,FALSE)=0,C806,VLOOKUP(C806,brand_rename,2,FALSE)),LEN(IF(VLOOKUP(C806,brand_rename,2,FALSE)=0,C806,VLOOKUP(C806,brand_rename,2,FALSE)))-6)</f>
        <v>Washington National Logo</v>
      </c>
      <c r="P806" t="str">
        <f>IF(VLOOKUP(D806,location_rename,2,FALSE)=0,D806,VLOOKUP(D806,location_rename,2,FALSE))</f>
        <v>Static Upper Billboard</v>
      </c>
      <c r="Q806">
        <f>IF($L806=0,0,G806)</f>
        <v>11</v>
      </c>
      <c r="R806">
        <f>IF($L806=0,0,H806)</f>
        <v>68</v>
      </c>
      <c r="S806" s="1">
        <f>R806*L806</f>
        <v>16873.520000000004</v>
      </c>
      <c r="T806" s="1">
        <f>S806*(K806/100)</f>
        <v>2059.1899999999951</v>
      </c>
      <c r="U806" t="str">
        <f t="shared" si="24"/>
        <v>Washington National LogoStatic Upper Billboard</v>
      </c>
      <c r="V806" t="str">
        <f t="shared" si="25"/>
        <v>04-21 Miami Marlins @ Washington NationalsWashington National LogoStatic Upper Billboard</v>
      </c>
      <c r="W806" t="str">
        <f>CONCATENATE(M806,O806)</f>
        <v>Regular SeasonWashington National Logo</v>
      </c>
      <c r="X806" t="str">
        <f>CONCATENATE(M806,P806)</f>
        <v>Regular SeasonStatic Upper Billboard</v>
      </c>
      <c r="Y806" t="str">
        <f>CONCATENATE(M806,O806,P806)</f>
        <v>Regular SeasonWashington National LogoStatic Upper Billboard</v>
      </c>
    </row>
    <row r="807" spans="1:25" x14ac:dyDescent="0.25">
      <c r="A807" s="3">
        <v>346297</v>
      </c>
      <c r="B807" t="s">
        <v>173</v>
      </c>
      <c r="C807" t="s">
        <v>5</v>
      </c>
      <c r="D807" t="s">
        <v>2</v>
      </c>
      <c r="E807" t="s">
        <v>1</v>
      </c>
      <c r="F807" s="5">
        <v>41020</v>
      </c>
      <c r="G807">
        <v>32</v>
      </c>
      <c r="H807">
        <v>226</v>
      </c>
      <c r="I807" s="1">
        <v>56079.64</v>
      </c>
      <c r="J807" s="1">
        <v>13308.39</v>
      </c>
      <c r="K807">
        <v>23.731232939441099</v>
      </c>
      <c r="L807" s="4">
        <f>VLOOKUP(N807,rates,VLOOKUP(CONCATENATE('[1]Exposure Report'!$B$11,'[1]Exposure Report'!$B$13),rate_lookup_table,4,FALSE),FALSE)</f>
        <v>248.14000000000004</v>
      </c>
      <c r="M807" t="s">
        <v>0</v>
      </c>
      <c r="N807" t="str">
        <f>IF(VLOOKUP(B807,title_rename,2,FALSE)=0,B807,VLOOKUP(B807,title_rename,2,FALSE))</f>
        <v>04-21 Miami Marlins @ Washington Nationals</v>
      </c>
      <c r="O807" s="3" t="str">
        <f>LEFT(IF(VLOOKUP(C807,brand_rename,2,FALSE)=0,C807,VLOOKUP(C807,brand_rename,2,FALSE)),LEN(IF(VLOOKUP(C807,brand_rename,2,FALSE)=0,C807,VLOOKUP(C807,brand_rename,2,FALSE)))-6)</f>
        <v>Website - Washingtonnationalsdreamfoundation.org</v>
      </c>
      <c r="P807" t="str">
        <f>IF(VLOOKUP(D807,location_rename,2,FALSE)=0,D807,VLOOKUP(D807,location_rename,2,FALSE))</f>
        <v>Rotational Field Level Home Plate</v>
      </c>
      <c r="Q807">
        <f>IF($L807=0,0,G807)</f>
        <v>32</v>
      </c>
      <c r="R807">
        <f>IF($L807=0,0,H807)</f>
        <v>226</v>
      </c>
      <c r="S807" s="1">
        <f>R807*L807</f>
        <v>56079.640000000007</v>
      </c>
      <c r="T807" s="1">
        <f>S807*(K807/100)</f>
        <v>13308.389999999989</v>
      </c>
      <c r="U807" t="str">
        <f t="shared" si="24"/>
        <v>Website - Washingtonnationalsdreamfoundation.orgRotational Field Level Home Plate</v>
      </c>
      <c r="V807" t="str">
        <f t="shared" si="25"/>
        <v>04-21 Miami Marlins @ Washington NationalsWebsite - Washingtonnationalsdreamfoundation.orgRotational Field Level Home Plate</v>
      </c>
      <c r="W807" t="str">
        <f>CONCATENATE(M807,O807)</f>
        <v>Regular SeasonWebsite - Washingtonnationalsdreamfoundation.org</v>
      </c>
      <c r="X807" t="str">
        <f>CONCATENATE(M807,P807)</f>
        <v>Regular SeasonRotational Field Level Home Plate</v>
      </c>
      <c r="Y807" t="str">
        <f>CONCATENATE(M807,O807,P807)</f>
        <v>Regular SeasonWebsite - Washingtonnationalsdreamfoundation.orgRotational Field Level Home Plate</v>
      </c>
    </row>
    <row r="808" spans="1:25" x14ac:dyDescent="0.25">
      <c r="A808" s="3">
        <v>346297</v>
      </c>
      <c r="B808" t="s">
        <v>173</v>
      </c>
      <c r="C808" t="s">
        <v>5</v>
      </c>
      <c r="D808" t="s">
        <v>45</v>
      </c>
      <c r="E808" t="s">
        <v>1</v>
      </c>
      <c r="F808" s="5">
        <v>41020</v>
      </c>
      <c r="G808">
        <v>11</v>
      </c>
      <c r="H808">
        <v>46</v>
      </c>
      <c r="I808" s="1">
        <v>11414.44</v>
      </c>
      <c r="J808" s="1">
        <v>2550.09</v>
      </c>
      <c r="K808">
        <v>22.340912037734601</v>
      </c>
      <c r="L808" s="4">
        <f>VLOOKUP(N808,rates,VLOOKUP(CONCATENATE('[1]Exposure Report'!$B$11,'[1]Exposure Report'!$B$13),rate_lookup_table,4,FALSE),FALSE)</f>
        <v>248.14000000000004</v>
      </c>
      <c r="M808" t="s">
        <v>0</v>
      </c>
      <c r="N808" t="str">
        <f>IF(VLOOKUP(B808,title_rename,2,FALSE)=0,B808,VLOOKUP(B808,title_rename,2,FALSE))</f>
        <v>04-21 Miami Marlins @ Washington Nationals</v>
      </c>
      <c r="O808" s="3" t="str">
        <f>LEFT(IF(VLOOKUP(C808,brand_rename,2,FALSE)=0,C808,VLOOKUP(C808,brand_rename,2,FALSE)),LEN(IF(VLOOKUP(C808,brand_rename,2,FALSE)=0,C808,VLOOKUP(C808,brand_rename,2,FALSE)))-6)</f>
        <v>Website - Washingtonnationalsdreamfoundation.org</v>
      </c>
      <c r="P808" t="str">
        <f>IF(VLOOKUP(D808,location_rename,2,FALSE)=0,D808,VLOOKUP(D808,location_rename,2,FALSE))</f>
        <v>Static Field Level Foul Ball Line</v>
      </c>
      <c r="Q808">
        <f>IF($L808=0,0,G808)</f>
        <v>11</v>
      </c>
      <c r="R808">
        <f>IF($L808=0,0,H808)</f>
        <v>46</v>
      </c>
      <c r="S808" s="1">
        <f>R808*L808</f>
        <v>11414.440000000002</v>
      </c>
      <c r="T808" s="1">
        <f>S808*(K808/100)</f>
        <v>2550.0899999999938</v>
      </c>
      <c r="U808" t="str">
        <f t="shared" si="24"/>
        <v>Website - Washingtonnationalsdreamfoundation.orgStatic Field Level Foul Ball Line</v>
      </c>
      <c r="V808" t="str">
        <f t="shared" si="25"/>
        <v>04-21 Miami Marlins @ Washington NationalsWebsite - Washingtonnationalsdreamfoundation.orgStatic Field Level Foul Ball Line</v>
      </c>
      <c r="W808" t="str">
        <f>CONCATENATE(M808,O808)</f>
        <v>Regular SeasonWebsite - Washingtonnationalsdreamfoundation.org</v>
      </c>
      <c r="X808" t="str">
        <f>CONCATENATE(M808,P808)</f>
        <v>Regular SeasonStatic Field Level Foul Ball Line</v>
      </c>
      <c r="Y808" t="str">
        <f>CONCATENATE(M808,O808,P808)</f>
        <v>Regular SeasonWebsite - Washingtonnationalsdreamfoundation.orgStatic Field Level Foul Ball Line</v>
      </c>
    </row>
    <row r="809" spans="1:25" x14ac:dyDescent="0.25">
      <c r="A809" s="3">
        <v>346297</v>
      </c>
      <c r="B809" t="s">
        <v>173</v>
      </c>
      <c r="C809" t="s">
        <v>5</v>
      </c>
      <c r="D809" t="s">
        <v>9</v>
      </c>
      <c r="E809" t="s">
        <v>1</v>
      </c>
      <c r="F809" s="5">
        <v>41020</v>
      </c>
      <c r="G809">
        <v>1</v>
      </c>
      <c r="H809">
        <v>1</v>
      </c>
      <c r="I809" s="1">
        <v>248.14</v>
      </c>
      <c r="J809" s="1">
        <v>41.44</v>
      </c>
      <c r="K809">
        <v>16.7002498589505</v>
      </c>
      <c r="L809" s="4">
        <f>VLOOKUP(N809,rates,VLOOKUP(CONCATENATE('[1]Exposure Report'!$B$11,'[1]Exposure Report'!$B$13),rate_lookup_table,4,FALSE),FALSE)</f>
        <v>248.14000000000004</v>
      </c>
      <c r="M809" t="s">
        <v>0</v>
      </c>
      <c r="N809" t="str">
        <f>IF(VLOOKUP(B809,title_rename,2,FALSE)=0,B809,VLOOKUP(B809,title_rename,2,FALSE))</f>
        <v>04-21 Miami Marlins @ Washington Nationals</v>
      </c>
      <c r="O809" s="3" t="str">
        <f>LEFT(IF(VLOOKUP(C809,brand_rename,2,FALSE)=0,C809,VLOOKUP(C809,brand_rename,2,FALSE)),LEN(IF(VLOOKUP(C809,brand_rename,2,FALSE)=0,C809,VLOOKUP(C809,brand_rename,2,FALSE)))-6)</f>
        <v>Website - Washingtonnationalsdreamfoundation.org</v>
      </c>
      <c r="P809" t="str">
        <f>IF(VLOOKUP(D809,location_rename,2,FALSE)=0,D809,VLOOKUP(D809,location_rename,2,FALSE))</f>
        <v>Static Upper Billboard</v>
      </c>
      <c r="Q809">
        <f>IF($L809=0,0,G809)</f>
        <v>1</v>
      </c>
      <c r="R809">
        <f>IF($L809=0,0,H809)</f>
        <v>1</v>
      </c>
      <c r="S809" s="1">
        <f>R809*L809</f>
        <v>248.14000000000004</v>
      </c>
      <c r="T809" s="1">
        <f>S809*(K809/100)</f>
        <v>41.439999999999777</v>
      </c>
      <c r="U809" t="str">
        <f t="shared" si="24"/>
        <v>Website - Washingtonnationalsdreamfoundation.orgStatic Upper Billboard</v>
      </c>
      <c r="V809" t="str">
        <f t="shared" si="25"/>
        <v>04-21 Miami Marlins @ Washington NationalsWebsite - Washingtonnationalsdreamfoundation.orgStatic Upper Billboard</v>
      </c>
      <c r="W809" t="str">
        <f>CONCATENATE(M809,O809)</f>
        <v>Regular SeasonWebsite - Washingtonnationalsdreamfoundation.org</v>
      </c>
      <c r="X809" t="str">
        <f>CONCATENATE(M809,P809)</f>
        <v>Regular SeasonStatic Upper Billboard</v>
      </c>
      <c r="Y809" t="str">
        <f>CONCATENATE(M809,O809,P809)</f>
        <v>Regular SeasonWebsite - Washingtonnationalsdreamfoundation.orgStatic Upper Billboard</v>
      </c>
    </row>
    <row r="810" spans="1:25" x14ac:dyDescent="0.25">
      <c r="A810" s="3">
        <v>346297</v>
      </c>
      <c r="B810" t="s">
        <v>173</v>
      </c>
      <c r="C810" t="s">
        <v>3</v>
      </c>
      <c r="D810" t="s">
        <v>2</v>
      </c>
      <c r="E810" t="s">
        <v>1</v>
      </c>
      <c r="F810" s="5">
        <v>41020</v>
      </c>
      <c r="G810">
        <v>24</v>
      </c>
      <c r="H810">
        <v>120</v>
      </c>
      <c r="I810" s="1">
        <v>29776.799999999999</v>
      </c>
      <c r="J810" s="1">
        <v>7829.86</v>
      </c>
      <c r="K810">
        <v>26.295169393621801</v>
      </c>
      <c r="L810" s="4">
        <f>VLOOKUP(N810,rates,VLOOKUP(CONCATENATE('[1]Exposure Report'!$B$11,'[1]Exposure Report'!$B$13),rate_lookup_table,4,FALSE),FALSE)</f>
        <v>248.14000000000004</v>
      </c>
      <c r="M810" t="s">
        <v>0</v>
      </c>
      <c r="N810" t="str">
        <f>IF(VLOOKUP(B810,title_rename,2,FALSE)=0,B810,VLOOKUP(B810,title_rename,2,FALSE))</f>
        <v>04-21 Miami Marlins @ Washington Nationals</v>
      </c>
      <c r="O810" s="3" t="str">
        <f>LEFT(IF(VLOOKUP(C810,brand_rename,2,FALSE)=0,C810,VLOOKUP(C810,brand_rename,2,FALSE)),LEN(IF(VLOOKUP(C810,brand_rename,2,FALSE)=0,C810,VLOOKUP(C810,brand_rename,2,FALSE)))-6)</f>
        <v>Windstream</v>
      </c>
      <c r="P810" t="str">
        <f>IF(VLOOKUP(D810,location_rename,2,FALSE)=0,D810,VLOOKUP(D810,location_rename,2,FALSE))</f>
        <v>Rotational Field Level Home Plate</v>
      </c>
      <c r="Q810">
        <f>IF($L810=0,0,G810)</f>
        <v>24</v>
      </c>
      <c r="R810">
        <f>IF($L810=0,0,H810)</f>
        <v>120</v>
      </c>
      <c r="S810" s="1">
        <f>R810*L810</f>
        <v>29776.800000000007</v>
      </c>
      <c r="T810" s="1">
        <f>S810*(K810/100)</f>
        <v>7829.8599999999788</v>
      </c>
      <c r="U810" t="str">
        <f t="shared" si="24"/>
        <v>WindstreamRotational Field Level Home Plate</v>
      </c>
      <c r="V810" t="str">
        <f t="shared" si="25"/>
        <v>04-21 Miami Marlins @ Washington NationalsWindstreamRotational Field Level Home Plate</v>
      </c>
      <c r="W810" t="str">
        <f>CONCATENATE(M810,O810)</f>
        <v>Regular SeasonWindstream</v>
      </c>
      <c r="X810" t="str">
        <f>CONCATENATE(M810,P810)</f>
        <v>Regular SeasonRotational Field Level Home Plate</v>
      </c>
      <c r="Y810" t="str">
        <f>CONCATENATE(M810,O810,P810)</f>
        <v>Regular SeasonWindstreamRotational Field Level Home Plate</v>
      </c>
    </row>
    <row r="811" spans="1:25" x14ac:dyDescent="0.25">
      <c r="A811" s="3">
        <v>346577</v>
      </c>
      <c r="B811" t="s">
        <v>172</v>
      </c>
      <c r="C811" t="s">
        <v>75</v>
      </c>
      <c r="D811" t="s">
        <v>2</v>
      </c>
      <c r="E811" t="s">
        <v>1</v>
      </c>
      <c r="F811" s="5">
        <v>41030</v>
      </c>
      <c r="G811">
        <v>24</v>
      </c>
      <c r="H811">
        <v>176</v>
      </c>
      <c r="I811" s="1">
        <v>29638.400000000001</v>
      </c>
      <c r="J811" s="1">
        <v>7088.73</v>
      </c>
      <c r="K811">
        <v>23.9173842042755</v>
      </c>
      <c r="L811" s="4">
        <f>VLOOKUP(N811,rates,VLOOKUP(CONCATENATE('[1]Exposure Report'!$B$11,'[1]Exposure Report'!$B$13),rate_lookup_table,4,FALSE),FALSE)</f>
        <v>168.39966666666669</v>
      </c>
      <c r="M811" t="s">
        <v>0</v>
      </c>
      <c r="N811" t="str">
        <f>IF(VLOOKUP(B811,title_rename,2,FALSE)=0,B811,VLOOKUP(B811,title_rename,2,FALSE))</f>
        <v>05-01 Arizona Diamondbacks @ Washington Nationals</v>
      </c>
      <c r="O811" s="3" t="str">
        <f>LEFT(IF(VLOOKUP(C811,brand_rename,2,FALSE)=0,C811,VLOOKUP(C811,brand_rename,2,FALSE)),LEN(IF(VLOOKUP(C811,brand_rename,2,FALSE)=0,C811,VLOOKUP(C811,brand_rename,2,FALSE)))-6)</f>
        <v>American University</v>
      </c>
      <c r="P811" t="str">
        <f>IF(VLOOKUP(D811,location_rename,2,FALSE)=0,D811,VLOOKUP(D811,location_rename,2,FALSE))</f>
        <v>Rotational Field Level Home Plate</v>
      </c>
      <c r="Q811">
        <f>IF($L811=0,0,G811)</f>
        <v>24</v>
      </c>
      <c r="R811">
        <f>IF($L811=0,0,H811)</f>
        <v>176</v>
      </c>
      <c r="S811" s="1">
        <f>R811*L811</f>
        <v>29638.341333333337</v>
      </c>
      <c r="T811" s="1">
        <f>S811*(K811/100)</f>
        <v>7088.7159684679236</v>
      </c>
      <c r="U811" t="str">
        <f t="shared" si="24"/>
        <v>American UniversityRotational Field Level Home Plate</v>
      </c>
      <c r="V811" t="str">
        <f t="shared" si="25"/>
        <v>05-01 Arizona Diamondbacks @ Washington NationalsAmerican UniversityRotational Field Level Home Plate</v>
      </c>
      <c r="W811" t="str">
        <f>CONCATENATE(M811,O811)</f>
        <v>Regular SeasonAmerican University</v>
      </c>
      <c r="X811" t="str">
        <f>CONCATENATE(M811,P811)</f>
        <v>Regular SeasonRotational Field Level Home Plate</v>
      </c>
      <c r="Y811" t="str">
        <f>CONCATENATE(M811,O811,P811)</f>
        <v>Regular SeasonAmerican UniversityRotational Field Level Home Plate</v>
      </c>
    </row>
    <row r="812" spans="1:25" x14ac:dyDescent="0.25">
      <c r="A812" s="3">
        <v>346577</v>
      </c>
      <c r="B812" t="s">
        <v>172</v>
      </c>
      <c r="C812" t="s">
        <v>75</v>
      </c>
      <c r="D812" t="s">
        <v>11</v>
      </c>
      <c r="E812" t="s">
        <v>1</v>
      </c>
      <c r="F812" s="5">
        <v>41030</v>
      </c>
      <c r="G812">
        <v>2</v>
      </c>
      <c r="H812">
        <v>3</v>
      </c>
      <c r="I812" s="1">
        <v>505.2</v>
      </c>
      <c r="J812" s="1">
        <v>77.03</v>
      </c>
      <c r="K812">
        <v>15.247426761678501</v>
      </c>
      <c r="L812" s="4">
        <f>VLOOKUP(N812,rates,VLOOKUP(CONCATENATE('[1]Exposure Report'!$B$11,'[1]Exposure Report'!$B$13),rate_lookup_table,4,FALSE),FALSE)</f>
        <v>168.39966666666669</v>
      </c>
      <c r="M812" t="s">
        <v>0</v>
      </c>
      <c r="N812" t="str">
        <f>IF(VLOOKUP(B812,title_rename,2,FALSE)=0,B812,VLOOKUP(B812,title_rename,2,FALSE))</f>
        <v>05-01 Arizona Diamondbacks @ Washington Nationals</v>
      </c>
      <c r="O812" s="3" t="str">
        <f>LEFT(IF(VLOOKUP(C812,brand_rename,2,FALSE)=0,C812,VLOOKUP(C812,brand_rename,2,FALSE)),LEN(IF(VLOOKUP(C812,brand_rename,2,FALSE)=0,C812,VLOOKUP(C812,brand_rename,2,FALSE)))-6)</f>
        <v>American University</v>
      </c>
      <c r="P812" t="str">
        <f>IF(VLOOKUP(D812,location_rename,2,FALSE)=0,D812,VLOOKUP(D812,location_rename,2,FALSE))</f>
        <v>Static Outfield Wall</v>
      </c>
      <c r="Q812">
        <f>IF($L812=0,0,G812)</f>
        <v>2</v>
      </c>
      <c r="R812">
        <f>IF($L812=0,0,H812)</f>
        <v>3</v>
      </c>
      <c r="S812" s="1">
        <f>R812*L812</f>
        <v>505.19900000000007</v>
      </c>
      <c r="T812" s="1">
        <f>S812*(K812/100)</f>
        <v>77.02984752573218</v>
      </c>
      <c r="U812" t="str">
        <f t="shared" si="24"/>
        <v>American UniversityStatic Outfield Wall</v>
      </c>
      <c r="V812" t="str">
        <f t="shared" si="25"/>
        <v>05-01 Arizona Diamondbacks @ Washington NationalsAmerican UniversityStatic Outfield Wall</v>
      </c>
      <c r="W812" t="str">
        <f>CONCATENATE(M812,O812)</f>
        <v>Regular SeasonAmerican University</v>
      </c>
      <c r="X812" t="str">
        <f>CONCATENATE(M812,P812)</f>
        <v>Regular SeasonStatic Outfield Wall</v>
      </c>
      <c r="Y812" t="str">
        <f>CONCATENATE(M812,O812,P812)</f>
        <v>Regular SeasonAmerican UniversityStatic Outfield Wall</v>
      </c>
    </row>
    <row r="813" spans="1:25" x14ac:dyDescent="0.25">
      <c r="A813" s="3">
        <v>346577</v>
      </c>
      <c r="B813" t="s">
        <v>172</v>
      </c>
      <c r="C813" t="s">
        <v>74</v>
      </c>
      <c r="D813" t="s">
        <v>12</v>
      </c>
      <c r="E813" t="s">
        <v>1</v>
      </c>
      <c r="F813" s="5">
        <v>41030</v>
      </c>
      <c r="G813">
        <v>9</v>
      </c>
      <c r="H813">
        <v>19</v>
      </c>
      <c r="I813" s="1">
        <v>3199.6</v>
      </c>
      <c r="J813" s="1">
        <v>503.36</v>
      </c>
      <c r="K813">
        <v>15.7319664958119</v>
      </c>
      <c r="L813" s="4">
        <f>VLOOKUP(N813,rates,VLOOKUP(CONCATENATE('[1]Exposure Report'!$B$11,'[1]Exposure Report'!$B$13),rate_lookup_table,4,FALSE),FALSE)</f>
        <v>168.39966666666669</v>
      </c>
      <c r="M813" t="s">
        <v>0</v>
      </c>
      <c r="N813" t="str">
        <f>IF(VLOOKUP(B813,title_rename,2,FALSE)=0,B813,VLOOKUP(B813,title_rename,2,FALSE))</f>
        <v>05-01 Arizona Diamondbacks @ Washington Nationals</v>
      </c>
      <c r="O813" s="3" t="str">
        <f>LEFT(IF(VLOOKUP(C813,brand_rename,2,FALSE)=0,C813,VLOOKUP(C813,brand_rename,2,FALSE)),LEN(IF(VLOOKUP(C813,brand_rename,2,FALSE)=0,C813,VLOOKUP(C813,brand_rename,2,FALSE)))-6)</f>
        <v>ANC</v>
      </c>
      <c r="P813" t="str">
        <f>IF(VLOOKUP(D813,location_rename,2,FALSE)=0,D813,VLOOKUP(D813,location_rename,2,FALSE))</f>
        <v>Static Field Level Home Plate</v>
      </c>
      <c r="Q813">
        <f>IF($L813=0,0,G813)</f>
        <v>9</v>
      </c>
      <c r="R813">
        <f>IF($L813=0,0,H813)</f>
        <v>19</v>
      </c>
      <c r="S813" s="1">
        <f>R813*L813</f>
        <v>3199.5936666666671</v>
      </c>
      <c r="T813" s="1">
        <f>S813*(K813/100)</f>
        <v>503.35900364211955</v>
      </c>
      <c r="U813" t="str">
        <f t="shared" si="24"/>
        <v>ANCStatic Field Level Home Plate</v>
      </c>
      <c r="V813" t="str">
        <f t="shared" si="25"/>
        <v>05-01 Arizona Diamondbacks @ Washington NationalsANCStatic Field Level Home Plate</v>
      </c>
      <c r="W813" t="str">
        <f>CONCATENATE(M813,O813)</f>
        <v>Regular SeasonANC</v>
      </c>
      <c r="X813" t="str">
        <f>CONCATENATE(M813,P813)</f>
        <v>Regular SeasonStatic Field Level Home Plate</v>
      </c>
      <c r="Y813" t="str">
        <f>CONCATENATE(M813,O813,P813)</f>
        <v>Regular SeasonANCStatic Field Level Home Plate</v>
      </c>
    </row>
    <row r="814" spans="1:25" x14ac:dyDescent="0.25">
      <c r="A814" s="3">
        <v>346577</v>
      </c>
      <c r="B814" t="s">
        <v>172</v>
      </c>
      <c r="C814" t="s">
        <v>72</v>
      </c>
      <c r="D814" t="s">
        <v>17</v>
      </c>
      <c r="E814" t="s">
        <v>1</v>
      </c>
      <c r="F814" s="5">
        <v>41030</v>
      </c>
      <c r="G814">
        <v>31</v>
      </c>
      <c r="H814">
        <v>107</v>
      </c>
      <c r="I814" s="1">
        <v>18018.8</v>
      </c>
      <c r="J814" s="1">
        <v>4391.25</v>
      </c>
      <c r="K814">
        <v>24.370379825515499</v>
      </c>
      <c r="L814" s="4">
        <f>VLOOKUP(N814,rates,VLOOKUP(CONCATENATE('[1]Exposure Report'!$B$11,'[1]Exposure Report'!$B$13),rate_lookup_table,4,FALSE),FALSE)</f>
        <v>168.39966666666669</v>
      </c>
      <c r="M814" t="s">
        <v>0</v>
      </c>
      <c r="N814" t="str">
        <f>IF(VLOOKUP(B814,title_rename,2,FALSE)=0,B814,VLOOKUP(B814,title_rename,2,FALSE))</f>
        <v>05-01 Arizona Diamondbacks @ Washington Nationals</v>
      </c>
      <c r="O814" s="3" t="str">
        <f>LEFT(IF(VLOOKUP(C814,brand_rename,2,FALSE)=0,C814,VLOOKUP(C814,brand_rename,2,FALSE)),LEN(IF(VLOOKUP(C814,brand_rename,2,FALSE)=0,C814,VLOOKUP(C814,brand_rename,2,FALSE)))-6)</f>
        <v>Bens Chili Bowl</v>
      </c>
      <c r="P814" t="str">
        <f>IF(VLOOKUP(D814,location_rename,2,FALSE)=0,D814,VLOOKUP(D814,location_rename,2,FALSE))</f>
        <v>LED Upper Tiered</v>
      </c>
      <c r="Q814">
        <f>IF($L814=0,0,G814)</f>
        <v>31</v>
      </c>
      <c r="R814">
        <f>IF($L814=0,0,H814)</f>
        <v>107</v>
      </c>
      <c r="S814" s="1">
        <f>R814*L814</f>
        <v>18018.764333333336</v>
      </c>
      <c r="T814" s="1">
        <f>S814*(K814/100)</f>
        <v>4391.2413078978498</v>
      </c>
      <c r="U814" t="str">
        <f t="shared" si="24"/>
        <v>Bens Chili BowlLED Upper Tiered</v>
      </c>
      <c r="V814" t="str">
        <f t="shared" si="25"/>
        <v>05-01 Arizona Diamondbacks @ Washington NationalsBens Chili BowlLED Upper Tiered</v>
      </c>
      <c r="W814" t="str">
        <f>CONCATENATE(M814,O814)</f>
        <v>Regular SeasonBens Chili Bowl</v>
      </c>
      <c r="X814" t="str">
        <f>CONCATENATE(M814,P814)</f>
        <v>Regular SeasonLED Upper Tiered</v>
      </c>
      <c r="Y814" t="str">
        <f>CONCATENATE(M814,O814,P814)</f>
        <v>Regular SeasonBens Chili BowlLED Upper Tiered</v>
      </c>
    </row>
    <row r="815" spans="1:25" x14ac:dyDescent="0.25">
      <c r="A815" s="3">
        <v>346577</v>
      </c>
      <c r="B815" t="s">
        <v>172</v>
      </c>
      <c r="C815" t="s">
        <v>70</v>
      </c>
      <c r="D815" t="s">
        <v>2</v>
      </c>
      <c r="E815" t="s">
        <v>1</v>
      </c>
      <c r="F815" s="5">
        <v>41030</v>
      </c>
      <c r="G815">
        <v>24</v>
      </c>
      <c r="H815">
        <v>173</v>
      </c>
      <c r="I815" s="1">
        <v>29133.200000000001</v>
      </c>
      <c r="J815" s="1">
        <v>6625.31</v>
      </c>
      <c r="K815">
        <v>22.741442752598399</v>
      </c>
      <c r="L815" s="4">
        <f>VLOOKUP(N815,rates,VLOOKUP(CONCATENATE('[1]Exposure Report'!$B$11,'[1]Exposure Report'!$B$13),rate_lookup_table,4,FALSE),FALSE)</f>
        <v>168.39966666666669</v>
      </c>
      <c r="M815" t="s">
        <v>0</v>
      </c>
      <c r="N815" t="str">
        <f>IF(VLOOKUP(B815,title_rename,2,FALSE)=0,B815,VLOOKUP(B815,title_rename,2,FALSE))</f>
        <v>05-01 Arizona Diamondbacks @ Washington Nationals</v>
      </c>
      <c r="O815" s="3" t="str">
        <f>LEFT(IF(VLOOKUP(C815,brand_rename,2,FALSE)=0,C815,VLOOKUP(C815,brand_rename,2,FALSE)),LEN(IF(VLOOKUP(C815,brand_rename,2,FALSE)=0,C815,VLOOKUP(C815,brand_rename,2,FALSE)))-6)</f>
        <v>Capital One</v>
      </c>
      <c r="P815" t="str">
        <f>IF(VLOOKUP(D815,location_rename,2,FALSE)=0,D815,VLOOKUP(D815,location_rename,2,FALSE))</f>
        <v>Rotational Field Level Home Plate</v>
      </c>
      <c r="Q815">
        <f>IF($L815=0,0,G815)</f>
        <v>24</v>
      </c>
      <c r="R815">
        <f>IF($L815=0,0,H815)</f>
        <v>173</v>
      </c>
      <c r="S815" s="1">
        <f>R815*L815</f>
        <v>29133.142333333337</v>
      </c>
      <c r="T815" s="1">
        <f>S815*(K815/100)</f>
        <v>6625.2968857680098</v>
      </c>
      <c r="U815" t="str">
        <f t="shared" si="24"/>
        <v>Capital OneRotational Field Level Home Plate</v>
      </c>
      <c r="V815" t="str">
        <f t="shared" si="25"/>
        <v>05-01 Arizona Diamondbacks @ Washington NationalsCapital OneRotational Field Level Home Plate</v>
      </c>
      <c r="W815" t="str">
        <f>CONCATENATE(M815,O815)</f>
        <v>Regular SeasonCapital One</v>
      </c>
      <c r="X815" t="str">
        <f>CONCATENATE(M815,P815)</f>
        <v>Regular SeasonRotational Field Level Home Plate</v>
      </c>
      <c r="Y815" t="str">
        <f>CONCATENATE(M815,O815,P815)</f>
        <v>Regular SeasonCapital OneRotational Field Level Home Plate</v>
      </c>
    </row>
    <row r="816" spans="1:25" x14ac:dyDescent="0.25">
      <c r="A816" s="3">
        <v>346577</v>
      </c>
      <c r="B816" t="s">
        <v>172</v>
      </c>
      <c r="C816" t="s">
        <v>68</v>
      </c>
      <c r="D816" t="s">
        <v>11</v>
      </c>
      <c r="E816" t="s">
        <v>1</v>
      </c>
      <c r="F816" s="5">
        <v>41030</v>
      </c>
      <c r="G816">
        <v>6</v>
      </c>
      <c r="H816">
        <v>6</v>
      </c>
      <c r="I816" s="1">
        <v>1010.4</v>
      </c>
      <c r="J816" s="1">
        <v>200.92</v>
      </c>
      <c r="K816">
        <v>19.8851939825811</v>
      </c>
      <c r="L816" s="4">
        <f>VLOOKUP(N816,rates,VLOOKUP(CONCATENATE('[1]Exposure Report'!$B$11,'[1]Exposure Report'!$B$13),rate_lookup_table,4,FALSE),FALSE)</f>
        <v>168.39966666666669</v>
      </c>
      <c r="M816" t="s">
        <v>0</v>
      </c>
      <c r="N816" t="str">
        <f>IF(VLOOKUP(B816,title_rename,2,FALSE)=0,B816,VLOOKUP(B816,title_rename,2,FALSE))</f>
        <v>05-01 Arizona Diamondbacks @ Washington Nationals</v>
      </c>
      <c r="O816" s="3" t="str">
        <f>LEFT(IF(VLOOKUP(C816,brand_rename,2,FALSE)=0,C816,VLOOKUP(C816,brand_rename,2,FALSE)),LEN(IF(VLOOKUP(C816,brand_rename,2,FALSE)=0,C816,VLOOKUP(C816,brand_rename,2,FALSE)))-6)</f>
        <v>Charity - Washington Nationals Dream Foundation</v>
      </c>
      <c r="P816" t="str">
        <f>IF(VLOOKUP(D816,location_rename,2,FALSE)=0,D816,VLOOKUP(D816,location_rename,2,FALSE))</f>
        <v>Static Outfield Wall</v>
      </c>
      <c r="Q816">
        <f>IF($L816=0,0,G816)</f>
        <v>6</v>
      </c>
      <c r="R816">
        <f>IF($L816=0,0,H816)</f>
        <v>6</v>
      </c>
      <c r="S816" s="1">
        <f>R816*L816</f>
        <v>1010.3980000000001</v>
      </c>
      <c r="T816" s="1">
        <f>S816*(K816/100)</f>
        <v>200.91960229611982</v>
      </c>
      <c r="U816" t="str">
        <f t="shared" si="24"/>
        <v>Charity - Washington Nationals Dream FoundationStatic Outfield Wall</v>
      </c>
      <c r="V816" t="str">
        <f t="shared" si="25"/>
        <v>05-01 Arizona Diamondbacks @ Washington NationalsCharity - Washington Nationals Dream FoundationStatic Outfield Wall</v>
      </c>
      <c r="W816" t="str">
        <f>CONCATENATE(M816,O816)</f>
        <v>Regular SeasonCharity - Washington Nationals Dream Foundation</v>
      </c>
      <c r="X816" t="str">
        <f>CONCATENATE(M816,P816)</f>
        <v>Regular SeasonStatic Outfield Wall</v>
      </c>
      <c r="Y816" t="str">
        <f>CONCATENATE(M816,O816,P816)</f>
        <v>Regular SeasonCharity - Washington Nationals Dream FoundationStatic Outfield Wall</v>
      </c>
    </row>
    <row r="817" spans="1:25" x14ac:dyDescent="0.25">
      <c r="A817" s="3">
        <v>346577</v>
      </c>
      <c r="B817" t="s">
        <v>172</v>
      </c>
      <c r="C817" t="s">
        <v>67</v>
      </c>
      <c r="D817" t="s">
        <v>17</v>
      </c>
      <c r="E817" t="s">
        <v>1</v>
      </c>
      <c r="F817" s="5">
        <v>41030</v>
      </c>
      <c r="G817">
        <v>1</v>
      </c>
      <c r="H817">
        <v>3</v>
      </c>
      <c r="I817" s="1">
        <v>505.2</v>
      </c>
      <c r="J817" s="1">
        <v>122.71</v>
      </c>
      <c r="K817">
        <v>24.2893903404592</v>
      </c>
      <c r="L817" s="4">
        <f>VLOOKUP(N817,rates,VLOOKUP(CONCATENATE('[1]Exposure Report'!$B$11,'[1]Exposure Report'!$B$13),rate_lookup_table,4,FALSE),FALSE)</f>
        <v>168.39966666666669</v>
      </c>
      <c r="M817" t="s">
        <v>0</v>
      </c>
      <c r="N817" t="str">
        <f>IF(VLOOKUP(B817,title_rename,2,FALSE)=0,B817,VLOOKUP(B817,title_rename,2,FALSE))</f>
        <v>05-01 Arizona Diamondbacks @ Washington Nationals</v>
      </c>
      <c r="O817" s="3" t="str">
        <f>LEFT(IF(VLOOKUP(C817,brand_rename,2,FALSE)=0,C817,VLOOKUP(C817,brand_rename,2,FALSE)),LEN(IF(VLOOKUP(C817,brand_rename,2,FALSE)=0,C817,VLOOKUP(C817,brand_rename,2,FALSE)))-6)</f>
        <v>Cholula Hot Sauce</v>
      </c>
      <c r="P817" t="str">
        <f>IF(VLOOKUP(D817,location_rename,2,FALSE)=0,D817,VLOOKUP(D817,location_rename,2,FALSE))</f>
        <v>LED Upper Tiered</v>
      </c>
      <c r="Q817">
        <f>IF($L817=0,0,G817)</f>
        <v>1</v>
      </c>
      <c r="R817">
        <f>IF($L817=0,0,H817)</f>
        <v>3</v>
      </c>
      <c r="S817" s="1">
        <f>R817*L817</f>
        <v>505.19900000000007</v>
      </c>
      <c r="T817" s="1">
        <f>S817*(K817/100)</f>
        <v>122.70975710609649</v>
      </c>
      <c r="U817" t="str">
        <f t="shared" si="24"/>
        <v>Cholula Hot SauceLED Upper Tiered</v>
      </c>
      <c r="V817" t="str">
        <f t="shared" si="25"/>
        <v>05-01 Arizona Diamondbacks @ Washington NationalsCholula Hot SauceLED Upper Tiered</v>
      </c>
      <c r="W817" t="str">
        <f>CONCATENATE(M817,O817)</f>
        <v>Regular SeasonCholula Hot Sauce</v>
      </c>
      <c r="X817" t="str">
        <f>CONCATENATE(M817,P817)</f>
        <v>Regular SeasonLED Upper Tiered</v>
      </c>
      <c r="Y817" t="str">
        <f>CONCATENATE(M817,O817,P817)</f>
        <v>Regular SeasonCholula Hot SauceLED Upper Tiered</v>
      </c>
    </row>
    <row r="818" spans="1:25" x14ac:dyDescent="0.25">
      <c r="A818" s="3">
        <v>346577</v>
      </c>
      <c r="B818" t="s">
        <v>172</v>
      </c>
      <c r="C818" t="s">
        <v>67</v>
      </c>
      <c r="D818" t="s">
        <v>2</v>
      </c>
      <c r="E818" t="s">
        <v>1</v>
      </c>
      <c r="F818" s="5">
        <v>41030</v>
      </c>
      <c r="G818">
        <v>12</v>
      </c>
      <c r="H818">
        <v>76</v>
      </c>
      <c r="I818" s="1">
        <v>12798.4</v>
      </c>
      <c r="J818" s="1">
        <v>3120.5</v>
      </c>
      <c r="K818">
        <v>24.381953994249201</v>
      </c>
      <c r="L818" s="4">
        <f>VLOOKUP(N818,rates,VLOOKUP(CONCATENATE('[1]Exposure Report'!$B$11,'[1]Exposure Report'!$B$13),rate_lookup_table,4,FALSE),FALSE)</f>
        <v>168.39966666666669</v>
      </c>
      <c r="M818" t="s">
        <v>0</v>
      </c>
      <c r="N818" t="str">
        <f>IF(VLOOKUP(B818,title_rename,2,FALSE)=0,B818,VLOOKUP(B818,title_rename,2,FALSE))</f>
        <v>05-01 Arizona Diamondbacks @ Washington Nationals</v>
      </c>
      <c r="O818" s="3" t="str">
        <f>LEFT(IF(VLOOKUP(C818,brand_rename,2,FALSE)=0,C818,VLOOKUP(C818,brand_rename,2,FALSE)),LEN(IF(VLOOKUP(C818,brand_rename,2,FALSE)=0,C818,VLOOKUP(C818,brand_rename,2,FALSE)))-6)</f>
        <v>Cholula Hot Sauce</v>
      </c>
      <c r="P818" t="str">
        <f>IF(VLOOKUP(D818,location_rename,2,FALSE)=0,D818,VLOOKUP(D818,location_rename,2,FALSE))</f>
        <v>Rotational Field Level Home Plate</v>
      </c>
      <c r="Q818">
        <f>IF($L818=0,0,G818)</f>
        <v>12</v>
      </c>
      <c r="R818">
        <f>IF($L818=0,0,H818)</f>
        <v>76</v>
      </c>
      <c r="S818" s="1">
        <f>R818*L818</f>
        <v>12798.374666666668</v>
      </c>
      <c r="T818" s="1">
        <f>S818*(K818/100)</f>
        <v>3120.4938232383115</v>
      </c>
      <c r="U818" t="str">
        <f t="shared" si="24"/>
        <v>Cholula Hot SauceRotational Field Level Home Plate</v>
      </c>
      <c r="V818" t="str">
        <f t="shared" si="25"/>
        <v>05-01 Arizona Diamondbacks @ Washington NationalsCholula Hot SauceRotational Field Level Home Plate</v>
      </c>
      <c r="W818" t="str">
        <f>CONCATENATE(M818,O818)</f>
        <v>Regular SeasonCholula Hot Sauce</v>
      </c>
      <c r="X818" t="str">
        <f>CONCATENATE(M818,P818)</f>
        <v>Regular SeasonRotational Field Level Home Plate</v>
      </c>
      <c r="Y818" t="str">
        <f>CONCATENATE(M818,O818,P818)</f>
        <v>Regular SeasonCholula Hot SauceRotational Field Level Home Plate</v>
      </c>
    </row>
    <row r="819" spans="1:25" x14ac:dyDescent="0.25">
      <c r="A819" s="3">
        <v>346577</v>
      </c>
      <c r="B819" t="s">
        <v>172</v>
      </c>
      <c r="C819" t="s">
        <v>65</v>
      </c>
      <c r="D819" t="s">
        <v>19</v>
      </c>
      <c r="E819" t="s">
        <v>1</v>
      </c>
      <c r="F819" s="5">
        <v>41030</v>
      </c>
      <c r="G819">
        <v>9</v>
      </c>
      <c r="H819">
        <v>27</v>
      </c>
      <c r="I819" s="1">
        <v>4546.8</v>
      </c>
      <c r="J819" s="1">
        <v>1277.08</v>
      </c>
      <c r="K819">
        <v>28.0874461159496</v>
      </c>
      <c r="L819" s="4">
        <f>VLOOKUP(N819,rates,VLOOKUP(CONCATENATE('[1]Exposure Report'!$B$11,'[1]Exposure Report'!$B$13),rate_lookup_table,4,FALSE),FALSE)</f>
        <v>168.39966666666669</v>
      </c>
      <c r="M819" t="s">
        <v>0</v>
      </c>
      <c r="N819" t="str">
        <f>IF(VLOOKUP(B819,title_rename,2,FALSE)=0,B819,VLOOKUP(B819,title_rename,2,FALSE))</f>
        <v>05-01 Arizona Diamondbacks @ Washington Nationals</v>
      </c>
      <c r="O819" s="3" t="str">
        <f>LEFT(IF(VLOOKUP(C819,brand_rename,2,FALSE)=0,C819,VLOOKUP(C819,brand_rename,2,FALSE)),LEN(IF(VLOOKUP(C819,brand_rename,2,FALSE)=0,C819,VLOOKUP(C819,brand_rename,2,FALSE)))-6)</f>
        <v>Coca-Cola</v>
      </c>
      <c r="P819" t="str">
        <f>IF(VLOOKUP(D819,location_rename,2,FALSE)=0,D819,VLOOKUP(D819,location_rename,2,FALSE))</f>
        <v>LED Outfield Wall</v>
      </c>
      <c r="Q819">
        <f>IF($L819=0,0,G819)</f>
        <v>9</v>
      </c>
      <c r="R819">
        <f>IF($L819=0,0,H819)</f>
        <v>27</v>
      </c>
      <c r="S819" s="1">
        <f>R819*L819</f>
        <v>4546.7910000000011</v>
      </c>
      <c r="T819" s="1">
        <f>S819*(K819/100)</f>
        <v>1277.0774721298462</v>
      </c>
      <c r="U819" t="str">
        <f t="shared" si="24"/>
        <v>Coca-ColaLED Outfield Wall</v>
      </c>
      <c r="V819" t="str">
        <f t="shared" si="25"/>
        <v>05-01 Arizona Diamondbacks @ Washington NationalsCoca-ColaLED Outfield Wall</v>
      </c>
      <c r="W819" t="str">
        <f>CONCATENATE(M819,O819)</f>
        <v>Regular SeasonCoca-Cola</v>
      </c>
      <c r="X819" t="str">
        <f>CONCATENATE(M819,P819)</f>
        <v>Regular SeasonLED Outfield Wall</v>
      </c>
      <c r="Y819" t="str">
        <f>CONCATENATE(M819,O819,P819)</f>
        <v>Regular SeasonCoca-ColaLED Outfield Wall</v>
      </c>
    </row>
    <row r="820" spans="1:25" x14ac:dyDescent="0.25">
      <c r="A820" s="3">
        <v>346577</v>
      </c>
      <c r="B820" t="s">
        <v>172</v>
      </c>
      <c r="C820" t="s">
        <v>65</v>
      </c>
      <c r="D820" t="s">
        <v>17</v>
      </c>
      <c r="E820" t="s">
        <v>1</v>
      </c>
      <c r="F820" s="5">
        <v>41030</v>
      </c>
      <c r="G820">
        <v>7</v>
      </c>
      <c r="H820">
        <v>18</v>
      </c>
      <c r="I820" s="1">
        <v>3031.2</v>
      </c>
      <c r="J820" s="1">
        <v>852.27</v>
      </c>
      <c r="K820">
        <v>28.116587490102901</v>
      </c>
      <c r="L820" s="4">
        <f>VLOOKUP(N820,rates,VLOOKUP(CONCATENATE('[1]Exposure Report'!$B$11,'[1]Exposure Report'!$B$13),rate_lookup_table,4,FALSE),FALSE)</f>
        <v>168.39966666666669</v>
      </c>
      <c r="M820" t="s">
        <v>0</v>
      </c>
      <c r="N820" t="str">
        <f>IF(VLOOKUP(B820,title_rename,2,FALSE)=0,B820,VLOOKUP(B820,title_rename,2,FALSE))</f>
        <v>05-01 Arizona Diamondbacks @ Washington Nationals</v>
      </c>
      <c r="O820" s="3" t="str">
        <f>LEFT(IF(VLOOKUP(C820,brand_rename,2,FALSE)=0,C820,VLOOKUP(C820,brand_rename,2,FALSE)),LEN(IF(VLOOKUP(C820,brand_rename,2,FALSE)=0,C820,VLOOKUP(C820,brand_rename,2,FALSE)))-6)</f>
        <v>Coca-Cola</v>
      </c>
      <c r="P820" t="str">
        <f>IF(VLOOKUP(D820,location_rename,2,FALSE)=0,D820,VLOOKUP(D820,location_rename,2,FALSE))</f>
        <v>LED Upper Tiered</v>
      </c>
      <c r="Q820">
        <f>IF($L820=0,0,G820)</f>
        <v>7</v>
      </c>
      <c r="R820">
        <f>IF($L820=0,0,H820)</f>
        <v>18</v>
      </c>
      <c r="S820" s="1">
        <f>R820*L820</f>
        <v>3031.1940000000004</v>
      </c>
      <c r="T820" s="1">
        <f>S820*(K820/100)</f>
        <v>852.26831300474987</v>
      </c>
      <c r="U820" t="str">
        <f t="shared" si="24"/>
        <v>Coca-ColaLED Upper Tiered</v>
      </c>
      <c r="V820" t="str">
        <f t="shared" si="25"/>
        <v>05-01 Arizona Diamondbacks @ Washington NationalsCoca-ColaLED Upper Tiered</v>
      </c>
      <c r="W820" t="str">
        <f>CONCATENATE(M820,O820)</f>
        <v>Regular SeasonCoca-Cola</v>
      </c>
      <c r="X820" t="str">
        <f>CONCATENATE(M820,P820)</f>
        <v>Regular SeasonLED Upper Tiered</v>
      </c>
      <c r="Y820" t="str">
        <f>CONCATENATE(M820,O820,P820)</f>
        <v>Regular SeasonCoca-ColaLED Upper Tiered</v>
      </c>
    </row>
    <row r="821" spans="1:25" x14ac:dyDescent="0.25">
      <c r="A821" s="3">
        <v>346577</v>
      </c>
      <c r="B821" t="s">
        <v>172</v>
      </c>
      <c r="C821" t="s">
        <v>65</v>
      </c>
      <c r="D821" t="s">
        <v>9</v>
      </c>
      <c r="E821" t="s">
        <v>1</v>
      </c>
      <c r="F821" s="5">
        <v>41030</v>
      </c>
      <c r="G821">
        <v>19</v>
      </c>
      <c r="H821">
        <v>132</v>
      </c>
      <c r="I821" s="1">
        <v>22228.799999999999</v>
      </c>
      <c r="J821" s="1">
        <v>2524.5</v>
      </c>
      <c r="K821">
        <v>11.356888361045099</v>
      </c>
      <c r="L821" s="4">
        <f>VLOOKUP(N821,rates,VLOOKUP(CONCATENATE('[1]Exposure Report'!$B$11,'[1]Exposure Report'!$B$13),rate_lookup_table,4,FALSE),FALSE)</f>
        <v>168.39966666666669</v>
      </c>
      <c r="M821" t="s">
        <v>0</v>
      </c>
      <c r="N821" t="str">
        <f>IF(VLOOKUP(B821,title_rename,2,FALSE)=0,B821,VLOOKUP(B821,title_rename,2,FALSE))</f>
        <v>05-01 Arizona Diamondbacks @ Washington Nationals</v>
      </c>
      <c r="O821" s="3" t="str">
        <f>LEFT(IF(VLOOKUP(C821,brand_rename,2,FALSE)=0,C821,VLOOKUP(C821,brand_rename,2,FALSE)),LEN(IF(VLOOKUP(C821,brand_rename,2,FALSE)=0,C821,VLOOKUP(C821,brand_rename,2,FALSE)))-6)</f>
        <v>Coca-Cola</v>
      </c>
      <c r="P821" t="str">
        <f>IF(VLOOKUP(D821,location_rename,2,FALSE)=0,D821,VLOOKUP(D821,location_rename,2,FALSE))</f>
        <v>Static Upper Billboard</v>
      </c>
      <c r="Q821">
        <f>IF($L821=0,0,G821)</f>
        <v>19</v>
      </c>
      <c r="R821">
        <f>IF($L821=0,0,H821)</f>
        <v>132</v>
      </c>
      <c r="S821" s="1">
        <f>R821*L821</f>
        <v>22228.756000000001</v>
      </c>
      <c r="T821" s="1">
        <f>S821*(K821/100)</f>
        <v>2524.4950029691145</v>
      </c>
      <c r="U821" t="str">
        <f t="shared" si="24"/>
        <v>Coca-ColaStatic Upper Billboard</v>
      </c>
      <c r="V821" t="str">
        <f t="shared" si="25"/>
        <v>05-01 Arizona Diamondbacks @ Washington NationalsCoca-ColaStatic Upper Billboard</v>
      </c>
      <c r="W821" t="str">
        <f>CONCATENATE(M821,O821)</f>
        <v>Regular SeasonCoca-Cola</v>
      </c>
      <c r="X821" t="str">
        <f>CONCATENATE(M821,P821)</f>
        <v>Regular SeasonStatic Upper Billboard</v>
      </c>
      <c r="Y821" t="str">
        <f>CONCATENATE(M821,O821,P821)</f>
        <v>Regular SeasonCoca-ColaStatic Upper Billboard</v>
      </c>
    </row>
    <row r="822" spans="1:25" x14ac:dyDescent="0.25">
      <c r="A822" s="3">
        <v>346577</v>
      </c>
      <c r="B822" t="s">
        <v>172</v>
      </c>
      <c r="C822" t="s">
        <v>107</v>
      </c>
      <c r="D822" t="s">
        <v>18</v>
      </c>
      <c r="E822" t="s">
        <v>1</v>
      </c>
      <c r="F822" s="5">
        <v>41030</v>
      </c>
      <c r="G822">
        <v>1</v>
      </c>
      <c r="H822">
        <v>3</v>
      </c>
      <c r="I822" s="1">
        <v>505.2</v>
      </c>
      <c r="J822" s="1">
        <v>126.3</v>
      </c>
      <c r="K822">
        <v>25</v>
      </c>
      <c r="L822" s="4">
        <f>VLOOKUP(N822,rates,VLOOKUP(CONCATENATE('[1]Exposure Report'!$B$11,'[1]Exposure Report'!$B$13),rate_lookup_table,4,FALSE),FALSE)</f>
        <v>168.39966666666669</v>
      </c>
      <c r="M822" t="s">
        <v>0</v>
      </c>
      <c r="N822" t="str">
        <f>IF(VLOOKUP(B822,title_rename,2,FALSE)=0,B822,VLOOKUP(B822,title_rename,2,FALSE))</f>
        <v>05-01 Arizona Diamondbacks @ Washington Nationals</v>
      </c>
      <c r="O822" s="3" t="str">
        <f>LEFT(IF(VLOOKUP(C822,brand_rename,2,FALSE)=0,C822,VLOOKUP(C822,brand_rename,2,FALSE)),LEN(IF(VLOOKUP(C822,brand_rename,2,FALSE)=0,C822,VLOOKUP(C822,brand_rename,2,FALSE)))-6)</f>
        <v>Cropp-Metcalfe</v>
      </c>
      <c r="P822" t="str">
        <f>IF(VLOOKUP(D822,location_rename,2,FALSE)=0,D822,VLOOKUP(D822,location_rename,2,FALSE))</f>
        <v>LED Upper Billboard</v>
      </c>
      <c r="Q822">
        <f>IF($L822=0,0,G822)</f>
        <v>1</v>
      </c>
      <c r="R822">
        <f>IF($L822=0,0,H822)</f>
        <v>3</v>
      </c>
      <c r="S822" s="1">
        <f>R822*L822</f>
        <v>505.19900000000007</v>
      </c>
      <c r="T822" s="1">
        <f>S822*(K822/100)</f>
        <v>126.29975000000002</v>
      </c>
      <c r="U822" t="str">
        <f t="shared" si="24"/>
        <v>Cropp-MetcalfeLED Upper Billboard</v>
      </c>
      <c r="V822" t="str">
        <f t="shared" si="25"/>
        <v>05-01 Arizona Diamondbacks @ Washington NationalsCropp-MetcalfeLED Upper Billboard</v>
      </c>
      <c r="W822" t="str">
        <f>CONCATENATE(M822,O822)</f>
        <v>Regular SeasonCropp-Metcalfe</v>
      </c>
      <c r="X822" t="str">
        <f>CONCATENATE(M822,P822)</f>
        <v>Regular SeasonLED Upper Billboard</v>
      </c>
      <c r="Y822" t="str">
        <f>CONCATENATE(M822,O822,P822)</f>
        <v>Regular SeasonCropp-MetcalfeLED Upper Billboard</v>
      </c>
    </row>
    <row r="823" spans="1:25" x14ac:dyDescent="0.25">
      <c r="A823" s="3">
        <v>346577</v>
      </c>
      <c r="B823" t="s">
        <v>172</v>
      </c>
      <c r="C823" t="s">
        <v>63</v>
      </c>
      <c r="D823" t="s">
        <v>19</v>
      </c>
      <c r="E823" t="s">
        <v>1</v>
      </c>
      <c r="F823" s="5">
        <v>41030</v>
      </c>
      <c r="G823">
        <v>3</v>
      </c>
      <c r="H823">
        <v>12</v>
      </c>
      <c r="I823" s="1">
        <v>2020.8</v>
      </c>
      <c r="J823" s="1">
        <v>451.85</v>
      </c>
      <c r="K823">
        <v>22.3599564528899</v>
      </c>
      <c r="L823" s="4">
        <f>VLOOKUP(N823,rates,VLOOKUP(CONCATENATE('[1]Exposure Report'!$B$11,'[1]Exposure Report'!$B$13),rate_lookup_table,4,FALSE),FALSE)</f>
        <v>168.39966666666669</v>
      </c>
      <c r="M823" t="s">
        <v>0</v>
      </c>
      <c r="N823" t="str">
        <f>IF(VLOOKUP(B823,title_rename,2,FALSE)=0,B823,VLOOKUP(B823,title_rename,2,FALSE))</f>
        <v>05-01 Arizona Diamondbacks @ Washington Nationals</v>
      </c>
      <c r="O823" s="3" t="str">
        <f>LEFT(IF(VLOOKUP(C823,brand_rename,2,FALSE)=0,C823,VLOOKUP(C823,brand_rename,2,FALSE)),LEN(IF(VLOOKUP(C823,brand_rename,2,FALSE)=0,C823,VLOOKUP(C823,brand_rename,2,FALSE)))-6)</f>
        <v>CSX</v>
      </c>
      <c r="P823" t="str">
        <f>IF(VLOOKUP(D823,location_rename,2,FALSE)=0,D823,VLOOKUP(D823,location_rename,2,FALSE))</f>
        <v>LED Outfield Wall</v>
      </c>
      <c r="Q823">
        <f>IF($L823=0,0,G823)</f>
        <v>3</v>
      </c>
      <c r="R823">
        <f>IF($L823=0,0,H823)</f>
        <v>12</v>
      </c>
      <c r="S823" s="1">
        <f>R823*L823</f>
        <v>2020.7960000000003</v>
      </c>
      <c r="T823" s="1">
        <f>S823*(K823/100)</f>
        <v>451.84910560174109</v>
      </c>
      <c r="U823" t="str">
        <f t="shared" si="24"/>
        <v>CSXLED Outfield Wall</v>
      </c>
      <c r="V823" t="str">
        <f t="shared" si="25"/>
        <v>05-01 Arizona Diamondbacks @ Washington NationalsCSXLED Outfield Wall</v>
      </c>
      <c r="W823" t="str">
        <f>CONCATENATE(M823,O823)</f>
        <v>Regular SeasonCSX</v>
      </c>
      <c r="X823" t="str">
        <f>CONCATENATE(M823,P823)</f>
        <v>Regular SeasonLED Outfield Wall</v>
      </c>
      <c r="Y823" t="str">
        <f>CONCATENATE(M823,O823,P823)</f>
        <v>Regular SeasonCSXLED Outfield Wall</v>
      </c>
    </row>
    <row r="824" spans="1:25" x14ac:dyDescent="0.25">
      <c r="A824" s="3">
        <v>346577</v>
      </c>
      <c r="B824" t="s">
        <v>172</v>
      </c>
      <c r="C824" t="s">
        <v>63</v>
      </c>
      <c r="D824" t="s">
        <v>17</v>
      </c>
      <c r="E824" t="s">
        <v>1</v>
      </c>
      <c r="F824" s="5">
        <v>41030</v>
      </c>
      <c r="G824">
        <v>3</v>
      </c>
      <c r="H824">
        <v>4</v>
      </c>
      <c r="I824" s="1">
        <v>673.6</v>
      </c>
      <c r="J824" s="1">
        <v>179.94</v>
      </c>
      <c r="K824">
        <v>26.7131828978622</v>
      </c>
      <c r="L824" s="4">
        <f>VLOOKUP(N824,rates,VLOOKUP(CONCATENATE('[1]Exposure Report'!$B$11,'[1]Exposure Report'!$B$13),rate_lookup_table,4,FALSE),FALSE)</f>
        <v>168.39966666666669</v>
      </c>
      <c r="M824" t="s">
        <v>0</v>
      </c>
      <c r="N824" t="str">
        <f>IF(VLOOKUP(B824,title_rename,2,FALSE)=0,B824,VLOOKUP(B824,title_rename,2,FALSE))</f>
        <v>05-01 Arizona Diamondbacks @ Washington Nationals</v>
      </c>
      <c r="O824" s="3" t="str">
        <f>LEFT(IF(VLOOKUP(C824,brand_rename,2,FALSE)=0,C824,VLOOKUP(C824,brand_rename,2,FALSE)),LEN(IF(VLOOKUP(C824,brand_rename,2,FALSE)=0,C824,VLOOKUP(C824,brand_rename,2,FALSE)))-6)</f>
        <v>CSX</v>
      </c>
      <c r="P824" t="str">
        <f>IF(VLOOKUP(D824,location_rename,2,FALSE)=0,D824,VLOOKUP(D824,location_rename,2,FALSE))</f>
        <v>LED Upper Tiered</v>
      </c>
      <c r="Q824">
        <f>IF($L824=0,0,G824)</f>
        <v>3</v>
      </c>
      <c r="R824">
        <f>IF($L824=0,0,H824)</f>
        <v>4</v>
      </c>
      <c r="S824" s="1">
        <f>R824*L824</f>
        <v>673.59866666666676</v>
      </c>
      <c r="T824" s="1">
        <f>S824*(K824/100)</f>
        <v>179.93964382422783</v>
      </c>
      <c r="U824" t="str">
        <f t="shared" si="24"/>
        <v>CSXLED Upper Tiered</v>
      </c>
      <c r="V824" t="str">
        <f t="shared" si="25"/>
        <v>05-01 Arizona Diamondbacks @ Washington NationalsCSXLED Upper Tiered</v>
      </c>
      <c r="W824" t="str">
        <f>CONCATENATE(M824,O824)</f>
        <v>Regular SeasonCSX</v>
      </c>
      <c r="X824" t="str">
        <f>CONCATENATE(M824,P824)</f>
        <v>Regular SeasonLED Upper Tiered</v>
      </c>
      <c r="Y824" t="str">
        <f>CONCATENATE(M824,O824,P824)</f>
        <v>Regular SeasonCSXLED Upper Tiered</v>
      </c>
    </row>
    <row r="825" spans="1:25" x14ac:dyDescent="0.25">
      <c r="A825" s="3">
        <v>346577</v>
      </c>
      <c r="B825" t="s">
        <v>172</v>
      </c>
      <c r="C825" t="s">
        <v>61</v>
      </c>
      <c r="D825" t="s">
        <v>2</v>
      </c>
      <c r="E825" t="s">
        <v>1</v>
      </c>
      <c r="F825" s="5">
        <v>41030</v>
      </c>
      <c r="G825">
        <v>14</v>
      </c>
      <c r="H825">
        <v>70</v>
      </c>
      <c r="I825" s="1">
        <v>11788</v>
      </c>
      <c r="J825" s="1">
        <v>3008.99</v>
      </c>
      <c r="K825">
        <v>25.525873769935501</v>
      </c>
      <c r="L825" s="4">
        <f>VLOOKUP(N825,rates,VLOOKUP(CONCATENATE('[1]Exposure Report'!$B$11,'[1]Exposure Report'!$B$13),rate_lookup_table,4,FALSE),FALSE)</f>
        <v>168.39966666666669</v>
      </c>
      <c r="M825" t="s">
        <v>0</v>
      </c>
      <c r="N825" t="str">
        <f>IF(VLOOKUP(B825,title_rename,2,FALSE)=0,B825,VLOOKUP(B825,title_rename,2,FALSE))</f>
        <v>05-01 Arizona Diamondbacks @ Washington Nationals</v>
      </c>
      <c r="O825" s="3" t="str">
        <f>LEFT(IF(VLOOKUP(C825,brand_rename,2,FALSE)=0,C825,VLOOKUP(C825,brand_rename,2,FALSE)),LEN(IF(VLOOKUP(C825,brand_rename,2,FALSE)=0,C825,VLOOKUP(C825,brand_rename,2,FALSE)))-6)</f>
        <v>Exxonmobil</v>
      </c>
      <c r="P825" t="str">
        <f>IF(VLOOKUP(D825,location_rename,2,FALSE)=0,D825,VLOOKUP(D825,location_rename,2,FALSE))</f>
        <v>Rotational Field Level Home Plate</v>
      </c>
      <c r="Q825">
        <f>IF($L825=0,0,G825)</f>
        <v>14</v>
      </c>
      <c r="R825">
        <f>IF($L825=0,0,H825)</f>
        <v>70</v>
      </c>
      <c r="S825" s="1">
        <f>R825*L825</f>
        <v>11787.976666666669</v>
      </c>
      <c r="T825" s="1">
        <f>S825*(K825/100)</f>
        <v>3008.9840439627847</v>
      </c>
      <c r="U825" t="str">
        <f t="shared" si="24"/>
        <v>ExxonmobilRotational Field Level Home Plate</v>
      </c>
      <c r="V825" t="str">
        <f t="shared" si="25"/>
        <v>05-01 Arizona Diamondbacks @ Washington NationalsExxonmobilRotational Field Level Home Plate</v>
      </c>
      <c r="W825" t="str">
        <f>CONCATENATE(M825,O825)</f>
        <v>Regular SeasonExxonmobil</v>
      </c>
      <c r="X825" t="str">
        <f>CONCATENATE(M825,P825)</f>
        <v>Regular SeasonRotational Field Level Home Plate</v>
      </c>
      <c r="Y825" t="str">
        <f>CONCATENATE(M825,O825,P825)</f>
        <v>Regular SeasonExxonmobilRotational Field Level Home Plate</v>
      </c>
    </row>
    <row r="826" spans="1:25" x14ac:dyDescent="0.25">
      <c r="A826" s="3">
        <v>346577</v>
      </c>
      <c r="B826" t="s">
        <v>172</v>
      </c>
      <c r="C826" t="s">
        <v>61</v>
      </c>
      <c r="D826" t="s">
        <v>11</v>
      </c>
      <c r="E826" t="s">
        <v>1</v>
      </c>
      <c r="F826" s="5">
        <v>41030</v>
      </c>
      <c r="G826">
        <v>18</v>
      </c>
      <c r="H826">
        <v>53</v>
      </c>
      <c r="I826" s="1">
        <v>8925.2000000000007</v>
      </c>
      <c r="J826" s="1">
        <v>1738.28</v>
      </c>
      <c r="K826">
        <v>19.476090171648799</v>
      </c>
      <c r="L826" s="4">
        <f>VLOOKUP(N826,rates,VLOOKUP(CONCATENATE('[1]Exposure Report'!$B$11,'[1]Exposure Report'!$B$13),rate_lookup_table,4,FALSE),FALSE)</f>
        <v>168.39966666666669</v>
      </c>
      <c r="M826" t="s">
        <v>0</v>
      </c>
      <c r="N826" t="str">
        <f>IF(VLOOKUP(B826,title_rename,2,FALSE)=0,B826,VLOOKUP(B826,title_rename,2,FALSE))</f>
        <v>05-01 Arizona Diamondbacks @ Washington Nationals</v>
      </c>
      <c r="O826" s="3" t="str">
        <f>LEFT(IF(VLOOKUP(C826,brand_rename,2,FALSE)=0,C826,VLOOKUP(C826,brand_rename,2,FALSE)),LEN(IF(VLOOKUP(C826,brand_rename,2,FALSE)=0,C826,VLOOKUP(C826,brand_rename,2,FALSE)))-6)</f>
        <v>Exxonmobil</v>
      </c>
      <c r="P826" t="str">
        <f>IF(VLOOKUP(D826,location_rename,2,FALSE)=0,D826,VLOOKUP(D826,location_rename,2,FALSE))</f>
        <v>Static Outfield Wall</v>
      </c>
      <c r="Q826">
        <f>IF($L826=0,0,G826)</f>
        <v>18</v>
      </c>
      <c r="R826">
        <f>IF($L826=0,0,H826)</f>
        <v>53</v>
      </c>
      <c r="S826" s="1">
        <f>R826*L826</f>
        <v>8925.1823333333341</v>
      </c>
      <c r="T826" s="1">
        <f>S826*(K826/100)</f>
        <v>1738.2765592240685</v>
      </c>
      <c r="U826" t="str">
        <f t="shared" si="24"/>
        <v>ExxonmobilStatic Outfield Wall</v>
      </c>
      <c r="V826" t="str">
        <f t="shared" si="25"/>
        <v>05-01 Arizona Diamondbacks @ Washington NationalsExxonmobilStatic Outfield Wall</v>
      </c>
      <c r="W826" t="str">
        <f>CONCATENATE(M826,O826)</f>
        <v>Regular SeasonExxonmobil</v>
      </c>
      <c r="X826" t="str">
        <f>CONCATENATE(M826,P826)</f>
        <v>Regular SeasonStatic Outfield Wall</v>
      </c>
      <c r="Y826" t="str">
        <f>CONCATENATE(M826,O826,P826)</f>
        <v>Regular SeasonExxonmobilStatic Outfield Wall</v>
      </c>
    </row>
    <row r="827" spans="1:25" x14ac:dyDescent="0.25">
      <c r="A827" s="3">
        <v>346577</v>
      </c>
      <c r="B827" t="s">
        <v>172</v>
      </c>
      <c r="C827" t="s">
        <v>55</v>
      </c>
      <c r="D827" t="s">
        <v>59</v>
      </c>
      <c r="E827" t="s">
        <v>1</v>
      </c>
      <c r="F827" s="5">
        <v>41030</v>
      </c>
      <c r="G827">
        <v>3</v>
      </c>
      <c r="H827">
        <v>5</v>
      </c>
      <c r="I827" s="1">
        <v>842</v>
      </c>
      <c r="J827" s="1">
        <v>228.82</v>
      </c>
      <c r="K827">
        <v>27.175771971496399</v>
      </c>
      <c r="L827" s="4">
        <f>VLOOKUP(N827,rates,VLOOKUP(CONCATENATE('[1]Exposure Report'!$B$11,'[1]Exposure Report'!$B$13),rate_lookup_table,4,FALSE),FALSE)</f>
        <v>168.39966666666669</v>
      </c>
      <c r="M827" t="s">
        <v>0</v>
      </c>
      <c r="N827" t="str">
        <f>IF(VLOOKUP(B827,title_rename,2,FALSE)=0,B827,VLOOKUP(B827,title_rename,2,FALSE))</f>
        <v>05-01 Arizona Diamondbacks @ Washington Nationals</v>
      </c>
      <c r="O827" s="3" t="str">
        <f>LEFT(IF(VLOOKUP(C827,brand_rename,2,FALSE)=0,C827,VLOOKUP(C827,brand_rename,2,FALSE)),LEN(IF(VLOOKUP(C827,brand_rename,2,FALSE)=0,C827,VLOOKUP(C827,brand_rename,2,FALSE)))-6)</f>
        <v>Gatorade</v>
      </c>
      <c r="P827" t="str">
        <f>IF(VLOOKUP(D827,location_rename,2,FALSE)=0,D827,VLOOKUP(D827,location_rename,2,FALSE))</f>
        <v>Active Cup</v>
      </c>
      <c r="Q827">
        <f>IF($L827=0,0,G827)</f>
        <v>3</v>
      </c>
      <c r="R827">
        <f>IF($L827=0,0,H827)</f>
        <v>5</v>
      </c>
      <c r="S827" s="1">
        <f>R827*L827</f>
        <v>841.99833333333345</v>
      </c>
      <c r="T827" s="1">
        <f>S827*(K827/100)</f>
        <v>228.81954707046685</v>
      </c>
      <c r="U827" t="str">
        <f t="shared" si="24"/>
        <v>GatoradeActive Cup</v>
      </c>
      <c r="V827" t="str">
        <f t="shared" si="25"/>
        <v>05-01 Arizona Diamondbacks @ Washington NationalsGatoradeActive Cup</v>
      </c>
      <c r="W827" t="str">
        <f>CONCATENATE(M827,O827)</f>
        <v>Regular SeasonGatorade</v>
      </c>
      <c r="X827" t="str">
        <f>CONCATENATE(M827,P827)</f>
        <v>Regular SeasonActive Cup</v>
      </c>
      <c r="Y827" t="str">
        <f>CONCATENATE(M827,O827,P827)</f>
        <v>Regular SeasonGatoradeActive Cup</v>
      </c>
    </row>
    <row r="828" spans="1:25" x14ac:dyDescent="0.25">
      <c r="A828" s="3">
        <v>346577</v>
      </c>
      <c r="B828" t="s">
        <v>172</v>
      </c>
      <c r="C828" t="s">
        <v>55</v>
      </c>
      <c r="D828" t="s">
        <v>59</v>
      </c>
      <c r="E828" t="s">
        <v>1</v>
      </c>
      <c r="F828" s="5">
        <v>41030</v>
      </c>
      <c r="G828">
        <v>3</v>
      </c>
      <c r="H828">
        <v>7</v>
      </c>
      <c r="I828" s="1">
        <v>1178.8</v>
      </c>
      <c r="J828" s="1">
        <v>310.43</v>
      </c>
      <c r="K828">
        <v>26.334407872412601</v>
      </c>
      <c r="L828" s="4">
        <f>VLOOKUP(N828,rates,VLOOKUP(CONCATENATE('[1]Exposure Report'!$B$11,'[1]Exposure Report'!$B$13),rate_lookup_table,4,FALSE),FALSE)</f>
        <v>168.39966666666669</v>
      </c>
      <c r="M828" t="s">
        <v>0</v>
      </c>
      <c r="N828" t="str">
        <f>IF(VLOOKUP(B828,title_rename,2,FALSE)=0,B828,VLOOKUP(B828,title_rename,2,FALSE))</f>
        <v>05-01 Arizona Diamondbacks @ Washington Nationals</v>
      </c>
      <c r="O828" s="3" t="str">
        <f>LEFT(IF(VLOOKUP(C828,brand_rename,2,FALSE)=0,C828,VLOOKUP(C828,brand_rename,2,FALSE)),LEN(IF(VLOOKUP(C828,brand_rename,2,FALSE)=0,C828,VLOOKUP(C828,brand_rename,2,FALSE)))-6)</f>
        <v>Gatorade</v>
      </c>
      <c r="P828" t="str">
        <f>IF(VLOOKUP(D828,location_rename,2,FALSE)=0,D828,VLOOKUP(D828,location_rename,2,FALSE))</f>
        <v>Active Cup</v>
      </c>
      <c r="Q828">
        <f>IF($L828=0,0,G828)</f>
        <v>3</v>
      </c>
      <c r="R828">
        <f>IF($L828=0,0,H828)</f>
        <v>7</v>
      </c>
      <c r="S828" s="1">
        <f>R828*L828</f>
        <v>1178.7976666666668</v>
      </c>
      <c r="T828" s="1">
        <f>S828*(K828/100)</f>
        <v>310.42938553048276</v>
      </c>
      <c r="U828" t="str">
        <f t="shared" si="24"/>
        <v>GatoradeActive Cup</v>
      </c>
      <c r="V828" t="str">
        <f t="shared" si="25"/>
        <v>05-01 Arizona Diamondbacks @ Washington NationalsGatoradeActive Cup</v>
      </c>
      <c r="W828" t="str">
        <f>CONCATENATE(M828,O828)</f>
        <v>Regular SeasonGatorade</v>
      </c>
      <c r="X828" t="str">
        <f>CONCATENATE(M828,P828)</f>
        <v>Regular SeasonActive Cup</v>
      </c>
      <c r="Y828" t="str">
        <f>CONCATENATE(M828,O828,P828)</f>
        <v>Regular SeasonGatoradeActive Cup</v>
      </c>
    </row>
    <row r="829" spans="1:25" x14ac:dyDescent="0.25">
      <c r="A829" s="3">
        <v>346577</v>
      </c>
      <c r="B829" t="s">
        <v>172</v>
      </c>
      <c r="C829" t="s">
        <v>55</v>
      </c>
      <c r="D829" t="s">
        <v>58</v>
      </c>
      <c r="E829" t="s">
        <v>1</v>
      </c>
      <c r="F829" s="5">
        <v>41030</v>
      </c>
      <c r="G829">
        <v>6</v>
      </c>
      <c r="H829">
        <v>21</v>
      </c>
      <c r="I829" s="1">
        <v>3536.4</v>
      </c>
      <c r="J829" s="1">
        <v>1043.17</v>
      </c>
      <c r="K829">
        <v>29.498077140594901</v>
      </c>
      <c r="L829" s="4">
        <f>VLOOKUP(N829,rates,VLOOKUP(CONCATENATE('[1]Exposure Report'!$B$11,'[1]Exposure Report'!$B$13),rate_lookup_table,4,FALSE),FALSE)</f>
        <v>168.39966666666669</v>
      </c>
      <c r="M829" t="s">
        <v>0</v>
      </c>
      <c r="N829" t="str">
        <f>IF(VLOOKUP(B829,title_rename,2,FALSE)=0,B829,VLOOKUP(B829,title_rename,2,FALSE))</f>
        <v>05-01 Arizona Diamondbacks @ Washington Nationals</v>
      </c>
      <c r="O829" s="3" t="str">
        <f>LEFT(IF(VLOOKUP(C829,brand_rename,2,FALSE)=0,C829,VLOOKUP(C829,brand_rename,2,FALSE)),LEN(IF(VLOOKUP(C829,brand_rename,2,FALSE)=0,C829,VLOOKUP(C829,brand_rename,2,FALSE)))-6)</f>
        <v>Gatorade</v>
      </c>
      <c r="P829" t="str">
        <f>IF(VLOOKUP(D829,location_rename,2,FALSE)=0,D829,VLOOKUP(D829,location_rename,2,FALSE))</f>
        <v>Cooler Partial Branded</v>
      </c>
      <c r="Q829">
        <f>IF($L829=0,0,G829)</f>
        <v>6</v>
      </c>
      <c r="R829">
        <f>IF($L829=0,0,H829)</f>
        <v>21</v>
      </c>
      <c r="S829" s="1">
        <f>R829*L829</f>
        <v>3536.3930000000005</v>
      </c>
      <c r="T829" s="1">
        <f>S829*(K829/100)</f>
        <v>1043.1679351345983</v>
      </c>
      <c r="U829" t="str">
        <f t="shared" si="24"/>
        <v>GatoradeCooler Partial Branded</v>
      </c>
      <c r="V829" t="str">
        <f t="shared" si="25"/>
        <v>05-01 Arizona Diamondbacks @ Washington NationalsGatoradeCooler Partial Branded</v>
      </c>
      <c r="W829" t="str">
        <f>CONCATENATE(M829,O829)</f>
        <v>Regular SeasonGatorade</v>
      </c>
      <c r="X829" t="str">
        <f>CONCATENATE(M829,P829)</f>
        <v>Regular SeasonCooler Partial Branded</v>
      </c>
      <c r="Y829" t="str">
        <f>CONCATENATE(M829,O829,P829)</f>
        <v>Regular SeasonGatoradeCooler Partial Branded</v>
      </c>
    </row>
    <row r="830" spans="1:25" x14ac:dyDescent="0.25">
      <c r="A830" s="3">
        <v>346577</v>
      </c>
      <c r="B830" t="s">
        <v>172</v>
      </c>
      <c r="C830" t="s">
        <v>55</v>
      </c>
      <c r="D830" t="s">
        <v>102</v>
      </c>
      <c r="E830" t="s">
        <v>1</v>
      </c>
      <c r="F830" s="5">
        <v>41030</v>
      </c>
      <c r="G830">
        <v>7</v>
      </c>
      <c r="H830">
        <v>14</v>
      </c>
      <c r="I830" s="1">
        <v>2357.6</v>
      </c>
      <c r="J830" s="1">
        <v>869.94</v>
      </c>
      <c r="K830">
        <v>36.899389209365403</v>
      </c>
      <c r="L830" s="4">
        <f>VLOOKUP(N830,rates,VLOOKUP(CONCATENATE('[1]Exposure Report'!$B$11,'[1]Exposure Report'!$B$13),rate_lookup_table,4,FALSE),FALSE)</f>
        <v>168.39966666666669</v>
      </c>
      <c r="M830" t="s">
        <v>0</v>
      </c>
      <c r="N830" t="str">
        <f>IF(VLOOKUP(B830,title_rename,2,FALSE)=0,B830,VLOOKUP(B830,title_rename,2,FALSE))</f>
        <v>05-01 Arizona Diamondbacks @ Washington Nationals</v>
      </c>
      <c r="O830" s="3" t="str">
        <f>LEFT(IF(VLOOKUP(C830,brand_rename,2,FALSE)=0,C830,VLOOKUP(C830,brand_rename,2,FALSE)),LEN(IF(VLOOKUP(C830,brand_rename,2,FALSE)=0,C830,VLOOKUP(C830,brand_rename,2,FALSE)))-6)</f>
        <v>Gatorade</v>
      </c>
      <c r="P830" t="str">
        <f>IF(VLOOKUP(D830,location_rename,2,FALSE)=0,D830,VLOOKUP(D830,location_rename,2,FALSE))</f>
        <v>Ice Chest Full Branded</v>
      </c>
      <c r="Q830">
        <f>IF($L830=0,0,G830)</f>
        <v>7</v>
      </c>
      <c r="R830">
        <f>IF($L830=0,0,H830)</f>
        <v>14</v>
      </c>
      <c r="S830" s="1">
        <f>R830*L830</f>
        <v>2357.5953333333337</v>
      </c>
      <c r="T830" s="1">
        <f>S830*(K830/100)</f>
        <v>869.9382780285024</v>
      </c>
      <c r="U830" t="str">
        <f t="shared" si="24"/>
        <v>GatoradeIce Chest Full Branded</v>
      </c>
      <c r="V830" t="str">
        <f t="shared" si="25"/>
        <v>05-01 Arizona Diamondbacks @ Washington NationalsGatoradeIce Chest Full Branded</v>
      </c>
      <c r="W830" t="str">
        <f>CONCATENATE(M830,O830)</f>
        <v>Regular SeasonGatorade</v>
      </c>
      <c r="X830" t="str">
        <f>CONCATENATE(M830,P830)</f>
        <v>Regular SeasonIce Chest Full Branded</v>
      </c>
      <c r="Y830" t="str">
        <f>CONCATENATE(M830,O830,P830)</f>
        <v>Regular SeasonGatoradeIce Chest Full Branded</v>
      </c>
    </row>
    <row r="831" spans="1:25" x14ac:dyDescent="0.25">
      <c r="A831" s="3">
        <v>346577</v>
      </c>
      <c r="B831" t="s">
        <v>172</v>
      </c>
      <c r="C831" t="s">
        <v>55</v>
      </c>
      <c r="D831" t="s">
        <v>57</v>
      </c>
      <c r="E831" t="s">
        <v>1</v>
      </c>
      <c r="F831" s="5">
        <v>41030</v>
      </c>
      <c r="G831">
        <v>3</v>
      </c>
      <c r="H831">
        <v>6</v>
      </c>
      <c r="I831" s="1">
        <v>1010.4</v>
      </c>
      <c r="J831" s="1">
        <v>328.8</v>
      </c>
      <c r="K831">
        <v>32.541567695961902</v>
      </c>
      <c r="L831" s="4">
        <f>VLOOKUP(N831,rates,VLOOKUP(CONCATENATE('[1]Exposure Report'!$B$11,'[1]Exposure Report'!$B$13),rate_lookup_table,4,FALSE),FALSE)</f>
        <v>168.39966666666669</v>
      </c>
      <c r="M831" t="s">
        <v>0</v>
      </c>
      <c r="N831" t="str">
        <f>IF(VLOOKUP(B831,title_rename,2,FALSE)=0,B831,VLOOKUP(B831,title_rename,2,FALSE))</f>
        <v>05-01 Arizona Diamondbacks @ Washington Nationals</v>
      </c>
      <c r="O831" s="3" t="str">
        <f>LEFT(IF(VLOOKUP(C831,brand_rename,2,FALSE)=0,C831,VLOOKUP(C831,brand_rename,2,FALSE)),LEN(IF(VLOOKUP(C831,brand_rename,2,FALSE)=0,C831,VLOOKUP(C831,brand_rename,2,FALSE)))-6)</f>
        <v>Gatorade</v>
      </c>
      <c r="P831" t="str">
        <f>IF(VLOOKUP(D831,location_rename,2,FALSE)=0,D831,VLOOKUP(D831,location_rename,2,FALSE))</f>
        <v>Ice Chest Partial Branded</v>
      </c>
      <c r="Q831">
        <f>IF($L831=0,0,G831)</f>
        <v>3</v>
      </c>
      <c r="R831">
        <f>IF($L831=0,0,H831)</f>
        <v>6</v>
      </c>
      <c r="S831" s="1">
        <f>R831*L831</f>
        <v>1010.3980000000001</v>
      </c>
      <c r="T831" s="1">
        <f>S831*(K831/100)</f>
        <v>328.79934916864522</v>
      </c>
      <c r="U831" t="str">
        <f t="shared" si="24"/>
        <v>GatoradeIce Chest Partial Branded</v>
      </c>
      <c r="V831" t="str">
        <f t="shared" si="25"/>
        <v>05-01 Arizona Diamondbacks @ Washington NationalsGatoradeIce Chest Partial Branded</v>
      </c>
      <c r="W831" t="str">
        <f>CONCATENATE(M831,O831)</f>
        <v>Regular SeasonGatorade</v>
      </c>
      <c r="X831" t="str">
        <f>CONCATENATE(M831,P831)</f>
        <v>Regular SeasonIce Chest Partial Branded</v>
      </c>
      <c r="Y831" t="str">
        <f>CONCATENATE(M831,O831,P831)</f>
        <v>Regular SeasonGatoradeIce Chest Partial Branded</v>
      </c>
    </row>
    <row r="832" spans="1:25" x14ac:dyDescent="0.25">
      <c r="A832" s="3">
        <v>346577</v>
      </c>
      <c r="B832" t="s">
        <v>172</v>
      </c>
      <c r="C832" t="s">
        <v>55</v>
      </c>
      <c r="D832" t="s">
        <v>56</v>
      </c>
      <c r="E832" t="s">
        <v>1</v>
      </c>
      <c r="F832" s="5">
        <v>41030</v>
      </c>
      <c r="G832">
        <v>1</v>
      </c>
      <c r="H832">
        <v>12</v>
      </c>
      <c r="I832" s="1">
        <v>2020.8</v>
      </c>
      <c r="J832" s="1">
        <v>299.89</v>
      </c>
      <c r="K832">
        <v>14.8401623119556</v>
      </c>
      <c r="L832" s="4">
        <f>VLOOKUP(N832,rates,VLOOKUP(CONCATENATE('[1]Exposure Report'!$B$11,'[1]Exposure Report'!$B$13),rate_lookup_table,4,FALSE),FALSE)</f>
        <v>168.39966666666669</v>
      </c>
      <c r="M832" t="s">
        <v>0</v>
      </c>
      <c r="N832" t="str">
        <f>IF(VLOOKUP(B832,title_rename,2,FALSE)=0,B832,VLOOKUP(B832,title_rename,2,FALSE))</f>
        <v>05-01 Arizona Diamondbacks @ Washington Nationals</v>
      </c>
      <c r="O832" s="3" t="str">
        <f>LEFT(IF(VLOOKUP(C832,brand_rename,2,FALSE)=0,C832,VLOOKUP(C832,brand_rename,2,FALSE)),LEN(IF(VLOOKUP(C832,brand_rename,2,FALSE)=0,C832,VLOOKUP(C832,brand_rename,2,FALSE)))-6)</f>
        <v>Gatorade</v>
      </c>
      <c r="P832" t="str">
        <f>IF(VLOOKUP(D832,location_rename,2,FALSE)=0,D832,VLOOKUP(D832,location_rename,2,FALSE))</f>
        <v>Passive Cup</v>
      </c>
      <c r="Q832">
        <f>IF($L832=0,0,G832)</f>
        <v>1</v>
      </c>
      <c r="R832">
        <f>IF($L832=0,0,H832)</f>
        <v>12</v>
      </c>
      <c r="S832" s="1">
        <f>R832*L832</f>
        <v>2020.7960000000003</v>
      </c>
      <c r="T832" s="1">
        <f>S832*(K832/100)</f>
        <v>299.88940639350636</v>
      </c>
      <c r="U832" t="str">
        <f t="shared" si="24"/>
        <v>GatoradePassive Cup</v>
      </c>
      <c r="V832" t="str">
        <f t="shared" si="25"/>
        <v>05-01 Arizona Diamondbacks @ Washington NationalsGatoradePassive Cup</v>
      </c>
      <c r="W832" t="str">
        <f>CONCATENATE(M832,O832)</f>
        <v>Regular SeasonGatorade</v>
      </c>
      <c r="X832" t="str">
        <f>CONCATENATE(M832,P832)</f>
        <v>Regular SeasonPassive Cup</v>
      </c>
      <c r="Y832" t="str">
        <f>CONCATENATE(M832,O832,P832)</f>
        <v>Regular SeasonGatoradePassive Cup</v>
      </c>
    </row>
    <row r="833" spans="1:25" x14ac:dyDescent="0.25">
      <c r="A833" s="3">
        <v>346577</v>
      </c>
      <c r="B833" t="s">
        <v>172</v>
      </c>
      <c r="C833" t="s">
        <v>85</v>
      </c>
      <c r="D833" t="s">
        <v>17</v>
      </c>
      <c r="E833" t="s">
        <v>1</v>
      </c>
      <c r="F833" s="5">
        <v>41030</v>
      </c>
      <c r="G833">
        <v>1</v>
      </c>
      <c r="H833">
        <v>1</v>
      </c>
      <c r="I833" s="1">
        <v>168.4</v>
      </c>
      <c r="J833" s="1">
        <v>57.91</v>
      </c>
      <c r="K833">
        <v>34.388361045130601</v>
      </c>
      <c r="L833" s="4">
        <f>VLOOKUP(N833,rates,VLOOKUP(CONCATENATE('[1]Exposure Report'!$B$11,'[1]Exposure Report'!$B$13),rate_lookup_table,4,FALSE),FALSE)</f>
        <v>168.39966666666669</v>
      </c>
      <c r="M833" t="s">
        <v>0</v>
      </c>
      <c r="N833" t="str">
        <f>IF(VLOOKUP(B833,title_rename,2,FALSE)=0,B833,VLOOKUP(B833,title_rename,2,FALSE))</f>
        <v>05-01 Arizona Diamondbacks @ Washington Nationals</v>
      </c>
      <c r="O833" s="3" t="str">
        <f>LEFT(IF(VLOOKUP(C833,brand_rename,2,FALSE)=0,C833,VLOOKUP(C833,brand_rename,2,FALSE)),LEN(IF(VLOOKUP(C833,brand_rename,2,FALSE)=0,C833,VLOOKUP(C833,brand_rename,2,FALSE)))-6)</f>
        <v>Gaylord National Resort</v>
      </c>
      <c r="P833" t="str">
        <f>IF(VLOOKUP(D833,location_rename,2,FALSE)=0,D833,VLOOKUP(D833,location_rename,2,FALSE))</f>
        <v>LED Upper Tiered</v>
      </c>
      <c r="Q833">
        <f>IF($L833=0,0,G833)</f>
        <v>1</v>
      </c>
      <c r="R833">
        <f>IF($L833=0,0,H833)</f>
        <v>1</v>
      </c>
      <c r="S833" s="1">
        <f>R833*L833</f>
        <v>168.39966666666669</v>
      </c>
      <c r="T833" s="1">
        <f>S833*(K833/100)</f>
        <v>57.909885372129786</v>
      </c>
      <c r="U833" t="str">
        <f t="shared" si="24"/>
        <v>Gaylord National ResortLED Upper Tiered</v>
      </c>
      <c r="V833" t="str">
        <f t="shared" si="25"/>
        <v>05-01 Arizona Diamondbacks @ Washington NationalsGaylord National ResortLED Upper Tiered</v>
      </c>
      <c r="W833" t="str">
        <f>CONCATENATE(M833,O833)</f>
        <v>Regular SeasonGaylord National Resort</v>
      </c>
      <c r="X833" t="str">
        <f>CONCATENATE(M833,P833)</f>
        <v>Regular SeasonLED Upper Tiered</v>
      </c>
      <c r="Y833" t="str">
        <f>CONCATENATE(M833,O833,P833)</f>
        <v>Regular SeasonGaylord National ResortLED Upper Tiered</v>
      </c>
    </row>
    <row r="834" spans="1:25" x14ac:dyDescent="0.25">
      <c r="A834" s="3">
        <v>346577</v>
      </c>
      <c r="B834" t="s">
        <v>172</v>
      </c>
      <c r="C834" t="s">
        <v>53</v>
      </c>
      <c r="D834" t="s">
        <v>19</v>
      </c>
      <c r="E834" t="s">
        <v>1</v>
      </c>
      <c r="F834" s="5">
        <v>41030</v>
      </c>
      <c r="G834">
        <v>2</v>
      </c>
      <c r="H834">
        <v>6</v>
      </c>
      <c r="I834" s="1">
        <v>1010.4</v>
      </c>
      <c r="J834" s="1">
        <v>271.8</v>
      </c>
      <c r="K834">
        <v>26.9002375296912</v>
      </c>
      <c r="L834" s="4">
        <f>VLOOKUP(N834,rates,VLOOKUP(CONCATENATE('[1]Exposure Report'!$B$11,'[1]Exposure Report'!$B$13),rate_lookup_table,4,FALSE),FALSE)</f>
        <v>168.39966666666669</v>
      </c>
      <c r="M834" t="s">
        <v>0</v>
      </c>
      <c r="N834" t="str">
        <f>IF(VLOOKUP(B834,title_rename,2,FALSE)=0,B834,VLOOKUP(B834,title_rename,2,FALSE))</f>
        <v>05-01 Arizona Diamondbacks @ Washington Nationals</v>
      </c>
      <c r="O834" s="3" t="str">
        <f>LEFT(IF(VLOOKUP(C834,brand_rename,2,FALSE)=0,C834,VLOOKUP(C834,brand_rename,2,FALSE)),LEN(IF(VLOOKUP(C834,brand_rename,2,FALSE)=0,C834,VLOOKUP(C834,brand_rename,2,FALSE)))-6)</f>
        <v>GEICO</v>
      </c>
      <c r="P834" t="str">
        <f>IF(VLOOKUP(D834,location_rename,2,FALSE)=0,D834,VLOOKUP(D834,location_rename,2,FALSE))</f>
        <v>LED Outfield Wall</v>
      </c>
      <c r="Q834">
        <f>IF($L834=0,0,G834)</f>
        <v>2</v>
      </c>
      <c r="R834">
        <f>IF($L834=0,0,H834)</f>
        <v>6</v>
      </c>
      <c r="S834" s="1">
        <f>R834*L834</f>
        <v>1010.3980000000001</v>
      </c>
      <c r="T834" s="1">
        <f>S834*(K834/100)</f>
        <v>271.79946199524932</v>
      </c>
      <c r="U834" t="str">
        <f t="shared" ref="U834:U897" si="26">CONCATENATE(O834,P834)</f>
        <v>GEICOLED Outfield Wall</v>
      </c>
      <c r="V834" t="str">
        <f t="shared" ref="V834:V897" si="27">CONCATENATE(N834,U834)</f>
        <v>05-01 Arizona Diamondbacks @ Washington NationalsGEICOLED Outfield Wall</v>
      </c>
      <c r="W834" t="str">
        <f>CONCATENATE(M834,O834)</f>
        <v>Regular SeasonGEICO</v>
      </c>
      <c r="X834" t="str">
        <f>CONCATENATE(M834,P834)</f>
        <v>Regular SeasonLED Outfield Wall</v>
      </c>
      <c r="Y834" t="str">
        <f>CONCATENATE(M834,O834,P834)</f>
        <v>Regular SeasonGEICOLED Outfield Wall</v>
      </c>
    </row>
    <row r="835" spans="1:25" x14ac:dyDescent="0.25">
      <c r="A835" s="3">
        <v>346577</v>
      </c>
      <c r="B835" t="s">
        <v>172</v>
      </c>
      <c r="C835" t="s">
        <v>53</v>
      </c>
      <c r="D835" t="s">
        <v>2</v>
      </c>
      <c r="E835" t="s">
        <v>1</v>
      </c>
      <c r="F835" s="5">
        <v>41030</v>
      </c>
      <c r="G835">
        <v>9</v>
      </c>
      <c r="H835">
        <v>51</v>
      </c>
      <c r="I835" s="1">
        <v>8588.4</v>
      </c>
      <c r="J835" s="1">
        <v>2031.86</v>
      </c>
      <c r="K835">
        <v>23.6581901169018</v>
      </c>
      <c r="L835" s="4">
        <f>VLOOKUP(N835,rates,VLOOKUP(CONCATENATE('[1]Exposure Report'!$B$11,'[1]Exposure Report'!$B$13),rate_lookup_table,4,FALSE),FALSE)</f>
        <v>168.39966666666669</v>
      </c>
      <c r="M835" t="s">
        <v>0</v>
      </c>
      <c r="N835" t="str">
        <f>IF(VLOOKUP(B835,title_rename,2,FALSE)=0,B835,VLOOKUP(B835,title_rename,2,FALSE))</f>
        <v>05-01 Arizona Diamondbacks @ Washington Nationals</v>
      </c>
      <c r="O835" s="3" t="str">
        <f>LEFT(IF(VLOOKUP(C835,brand_rename,2,FALSE)=0,C835,VLOOKUP(C835,brand_rename,2,FALSE)),LEN(IF(VLOOKUP(C835,brand_rename,2,FALSE)=0,C835,VLOOKUP(C835,brand_rename,2,FALSE)))-6)</f>
        <v>GEICO</v>
      </c>
      <c r="P835" t="str">
        <f>IF(VLOOKUP(D835,location_rename,2,FALSE)=0,D835,VLOOKUP(D835,location_rename,2,FALSE))</f>
        <v>Rotational Field Level Home Plate</v>
      </c>
      <c r="Q835">
        <f>IF($L835=0,0,G835)</f>
        <v>9</v>
      </c>
      <c r="R835">
        <f>IF($L835=0,0,H835)</f>
        <v>51</v>
      </c>
      <c r="S835" s="1">
        <f>R835*L835</f>
        <v>8588.3830000000016</v>
      </c>
      <c r="T835" s="1">
        <f>S835*(K835/100)</f>
        <v>2031.8559781076747</v>
      </c>
      <c r="U835" t="str">
        <f t="shared" si="26"/>
        <v>GEICORotational Field Level Home Plate</v>
      </c>
      <c r="V835" t="str">
        <f t="shared" si="27"/>
        <v>05-01 Arizona Diamondbacks @ Washington NationalsGEICORotational Field Level Home Plate</v>
      </c>
      <c r="W835" t="str">
        <f>CONCATENATE(M835,O835)</f>
        <v>Regular SeasonGEICO</v>
      </c>
      <c r="X835" t="str">
        <f>CONCATENATE(M835,P835)</f>
        <v>Regular SeasonRotational Field Level Home Plate</v>
      </c>
      <c r="Y835" t="str">
        <f>CONCATENATE(M835,O835,P835)</f>
        <v>Regular SeasonGEICORotational Field Level Home Plate</v>
      </c>
    </row>
    <row r="836" spans="1:25" x14ac:dyDescent="0.25">
      <c r="A836" s="3">
        <v>346577</v>
      </c>
      <c r="B836" t="s">
        <v>172</v>
      </c>
      <c r="C836" t="s">
        <v>53</v>
      </c>
      <c r="D836" t="s">
        <v>11</v>
      </c>
      <c r="E836" t="s">
        <v>1</v>
      </c>
      <c r="F836" s="5">
        <v>41030</v>
      </c>
      <c r="G836">
        <v>64</v>
      </c>
      <c r="H836">
        <v>191</v>
      </c>
      <c r="I836" s="1">
        <v>32164.400000000001</v>
      </c>
      <c r="J836" s="1">
        <v>4790.79</v>
      </c>
      <c r="K836">
        <v>14.8946972429145</v>
      </c>
      <c r="L836" s="4">
        <f>VLOOKUP(N836,rates,VLOOKUP(CONCATENATE('[1]Exposure Report'!$B$11,'[1]Exposure Report'!$B$13),rate_lookup_table,4,FALSE),FALSE)</f>
        <v>168.39966666666669</v>
      </c>
      <c r="M836" t="s">
        <v>0</v>
      </c>
      <c r="N836" t="str">
        <f>IF(VLOOKUP(B836,title_rename,2,FALSE)=0,B836,VLOOKUP(B836,title_rename,2,FALSE))</f>
        <v>05-01 Arizona Diamondbacks @ Washington Nationals</v>
      </c>
      <c r="O836" s="3" t="str">
        <f>LEFT(IF(VLOOKUP(C836,brand_rename,2,FALSE)=0,C836,VLOOKUP(C836,brand_rename,2,FALSE)),LEN(IF(VLOOKUP(C836,brand_rename,2,FALSE)=0,C836,VLOOKUP(C836,brand_rename,2,FALSE)))-6)</f>
        <v>GEICO</v>
      </c>
      <c r="P836" t="str">
        <f>IF(VLOOKUP(D836,location_rename,2,FALSE)=0,D836,VLOOKUP(D836,location_rename,2,FALSE))</f>
        <v>Static Outfield Wall</v>
      </c>
      <c r="Q836">
        <f>IF($L836=0,0,G836)</f>
        <v>64</v>
      </c>
      <c r="R836">
        <f>IF($L836=0,0,H836)</f>
        <v>191</v>
      </c>
      <c r="S836" s="1">
        <f>R836*L836</f>
        <v>32164.336333333336</v>
      </c>
      <c r="T836" s="1">
        <f>S836*(K836/100)</f>
        <v>4790.7805170427473</v>
      </c>
      <c r="U836" t="str">
        <f t="shared" si="26"/>
        <v>GEICOStatic Outfield Wall</v>
      </c>
      <c r="V836" t="str">
        <f t="shared" si="27"/>
        <v>05-01 Arizona Diamondbacks @ Washington NationalsGEICOStatic Outfield Wall</v>
      </c>
      <c r="W836" t="str">
        <f>CONCATENATE(M836,O836)</f>
        <v>Regular SeasonGEICO</v>
      </c>
      <c r="X836" t="str">
        <f>CONCATENATE(M836,P836)</f>
        <v>Regular SeasonStatic Outfield Wall</v>
      </c>
      <c r="Y836" t="str">
        <f>CONCATENATE(M836,O836,P836)</f>
        <v>Regular SeasonGEICOStatic Outfield Wall</v>
      </c>
    </row>
    <row r="837" spans="1:25" x14ac:dyDescent="0.25">
      <c r="A837" s="3">
        <v>346577</v>
      </c>
      <c r="B837" t="s">
        <v>172</v>
      </c>
      <c r="C837" t="s">
        <v>52</v>
      </c>
      <c r="D837" t="s">
        <v>2</v>
      </c>
      <c r="E837" t="s">
        <v>1</v>
      </c>
      <c r="F837" s="5">
        <v>41030</v>
      </c>
      <c r="G837">
        <v>25</v>
      </c>
      <c r="H837">
        <v>160</v>
      </c>
      <c r="I837" s="1">
        <v>26944</v>
      </c>
      <c r="J837" s="1">
        <v>6509.1</v>
      </c>
      <c r="K837">
        <v>24.157883016627</v>
      </c>
      <c r="L837" s="4">
        <f>VLOOKUP(N837,rates,VLOOKUP(CONCATENATE('[1]Exposure Report'!$B$11,'[1]Exposure Report'!$B$13),rate_lookup_table,4,FALSE),FALSE)</f>
        <v>168.39966666666669</v>
      </c>
      <c r="M837" t="s">
        <v>0</v>
      </c>
      <c r="N837" t="str">
        <f>IF(VLOOKUP(B837,title_rename,2,FALSE)=0,B837,VLOOKUP(B837,title_rename,2,FALSE))</f>
        <v>05-01 Arizona Diamondbacks @ Washington Nationals</v>
      </c>
      <c r="O837" s="3" t="str">
        <f>LEFT(IF(VLOOKUP(C837,brand_rename,2,FALSE)=0,C837,VLOOKUP(C837,brand_rename,2,FALSE)),LEN(IF(VLOOKUP(C837,brand_rename,2,FALSE)=0,C837,VLOOKUP(C837,brand_rename,2,FALSE)))-6)</f>
        <v>Hankook Tire</v>
      </c>
      <c r="P837" t="str">
        <f>IF(VLOOKUP(D837,location_rename,2,FALSE)=0,D837,VLOOKUP(D837,location_rename,2,FALSE))</f>
        <v>Rotational Field Level Home Plate</v>
      </c>
      <c r="Q837">
        <f>IF($L837=0,0,G837)</f>
        <v>25</v>
      </c>
      <c r="R837">
        <f>IF($L837=0,0,H837)</f>
        <v>160</v>
      </c>
      <c r="S837" s="1">
        <f>R837*L837</f>
        <v>26943.94666666667</v>
      </c>
      <c r="T837" s="1">
        <f>S837*(K837/100)</f>
        <v>6509.0871157957044</v>
      </c>
      <c r="U837" t="str">
        <f t="shared" si="26"/>
        <v>Hankook TireRotational Field Level Home Plate</v>
      </c>
      <c r="V837" t="str">
        <f t="shared" si="27"/>
        <v>05-01 Arizona Diamondbacks @ Washington NationalsHankook TireRotational Field Level Home Plate</v>
      </c>
      <c r="W837" t="str">
        <f>CONCATENATE(M837,O837)</f>
        <v>Regular SeasonHankook Tire</v>
      </c>
      <c r="X837" t="str">
        <f>CONCATENATE(M837,P837)</f>
        <v>Regular SeasonRotational Field Level Home Plate</v>
      </c>
      <c r="Y837" t="str">
        <f>CONCATENATE(M837,O837,P837)</f>
        <v>Regular SeasonHankook TireRotational Field Level Home Plate</v>
      </c>
    </row>
    <row r="838" spans="1:25" x14ac:dyDescent="0.25">
      <c r="A838" s="3">
        <v>346577</v>
      </c>
      <c r="B838" t="s">
        <v>172</v>
      </c>
      <c r="C838" t="s">
        <v>51</v>
      </c>
      <c r="D838" t="s">
        <v>9</v>
      </c>
      <c r="E838" t="s">
        <v>1</v>
      </c>
      <c r="F838" s="5">
        <v>41030</v>
      </c>
      <c r="G838">
        <v>2</v>
      </c>
      <c r="H838">
        <v>3</v>
      </c>
      <c r="I838" s="1">
        <v>505.2</v>
      </c>
      <c r="J838" s="1">
        <v>127.77</v>
      </c>
      <c r="K838">
        <v>25.2909738717339</v>
      </c>
      <c r="L838" s="4">
        <f>VLOOKUP(N838,rates,VLOOKUP(CONCATENATE('[1]Exposure Report'!$B$11,'[1]Exposure Report'!$B$13),rate_lookup_table,4,FALSE),FALSE)</f>
        <v>168.39966666666669</v>
      </c>
      <c r="M838" t="s">
        <v>0</v>
      </c>
      <c r="N838" t="str">
        <f>IF(VLOOKUP(B838,title_rename,2,FALSE)=0,B838,VLOOKUP(B838,title_rename,2,FALSE))</f>
        <v>05-01 Arizona Diamondbacks @ Washington Nationals</v>
      </c>
      <c r="O838" s="3" t="str">
        <f>LEFT(IF(VLOOKUP(C838,brand_rename,2,FALSE)=0,C838,VLOOKUP(C838,brand_rename,2,FALSE)),LEN(IF(VLOOKUP(C838,brand_rename,2,FALSE)=0,C838,VLOOKUP(C838,brand_rename,2,FALSE)))-6)</f>
        <v>Harris Teeter</v>
      </c>
      <c r="P838" t="str">
        <f>IF(VLOOKUP(D838,location_rename,2,FALSE)=0,D838,VLOOKUP(D838,location_rename,2,FALSE))</f>
        <v>Static Upper Billboard</v>
      </c>
      <c r="Q838">
        <f>IF($L838=0,0,G838)</f>
        <v>2</v>
      </c>
      <c r="R838">
        <f>IF($L838=0,0,H838)</f>
        <v>3</v>
      </c>
      <c r="S838" s="1">
        <f>R838*L838</f>
        <v>505.19900000000007</v>
      </c>
      <c r="T838" s="1">
        <f>S838*(K838/100)</f>
        <v>127.76974709026098</v>
      </c>
      <c r="U838" t="str">
        <f t="shared" si="26"/>
        <v>Harris TeeterStatic Upper Billboard</v>
      </c>
      <c r="V838" t="str">
        <f t="shared" si="27"/>
        <v>05-01 Arizona Diamondbacks @ Washington NationalsHarris TeeterStatic Upper Billboard</v>
      </c>
      <c r="W838" t="str">
        <f>CONCATENATE(M838,O838)</f>
        <v>Regular SeasonHarris Teeter</v>
      </c>
      <c r="X838" t="str">
        <f>CONCATENATE(M838,P838)</f>
        <v>Regular SeasonStatic Upper Billboard</v>
      </c>
      <c r="Y838" t="str">
        <f>CONCATENATE(M838,O838,P838)</f>
        <v>Regular SeasonHarris TeeterStatic Upper Billboard</v>
      </c>
    </row>
    <row r="839" spans="1:25" x14ac:dyDescent="0.25">
      <c r="A839" s="3">
        <v>346577</v>
      </c>
      <c r="B839" t="s">
        <v>172</v>
      </c>
      <c r="C839" t="s">
        <v>50</v>
      </c>
      <c r="D839" t="s">
        <v>19</v>
      </c>
      <c r="E839" t="s">
        <v>1</v>
      </c>
      <c r="F839" s="5">
        <v>41030</v>
      </c>
      <c r="G839">
        <v>4</v>
      </c>
      <c r="H839">
        <v>12</v>
      </c>
      <c r="I839" s="1">
        <v>2020.8</v>
      </c>
      <c r="J839" s="1">
        <v>761.25</v>
      </c>
      <c r="K839">
        <v>37.670724465558102</v>
      </c>
      <c r="L839" s="4">
        <f>VLOOKUP(N839,rates,VLOOKUP(CONCATENATE('[1]Exposure Report'!$B$11,'[1]Exposure Report'!$B$13),rate_lookup_table,4,FALSE),FALSE)</f>
        <v>168.39966666666669</v>
      </c>
      <c r="M839" t="s">
        <v>0</v>
      </c>
      <c r="N839" t="str">
        <f>IF(VLOOKUP(B839,title_rename,2,FALSE)=0,B839,VLOOKUP(B839,title_rename,2,FALSE))</f>
        <v>05-01 Arizona Diamondbacks @ Washington Nationals</v>
      </c>
      <c r="O839" s="3" t="str">
        <f>LEFT(IF(VLOOKUP(C839,brand_rename,2,FALSE)=0,C839,VLOOKUP(C839,brand_rename,2,FALSE)),LEN(IF(VLOOKUP(C839,brand_rename,2,FALSE)=0,C839,VLOOKUP(C839,brand_rename,2,FALSE)))-6)</f>
        <v>JK Moving and Storage Inc</v>
      </c>
      <c r="P839" t="str">
        <f>IF(VLOOKUP(D839,location_rename,2,FALSE)=0,D839,VLOOKUP(D839,location_rename,2,FALSE))</f>
        <v>LED Outfield Wall</v>
      </c>
      <c r="Q839">
        <f>IF($L839=0,0,G839)</f>
        <v>4</v>
      </c>
      <c r="R839">
        <f>IF($L839=0,0,H839)</f>
        <v>12</v>
      </c>
      <c r="S839" s="1">
        <f>R839*L839</f>
        <v>2020.7960000000003</v>
      </c>
      <c r="T839" s="1">
        <f>S839*(K839/100)</f>
        <v>761.24849317101962</v>
      </c>
      <c r="U839" t="str">
        <f t="shared" si="26"/>
        <v>JK Moving and Storage IncLED Outfield Wall</v>
      </c>
      <c r="V839" t="str">
        <f t="shared" si="27"/>
        <v>05-01 Arizona Diamondbacks @ Washington NationalsJK Moving and Storage IncLED Outfield Wall</v>
      </c>
      <c r="W839" t="str">
        <f>CONCATENATE(M839,O839)</f>
        <v>Regular SeasonJK Moving and Storage Inc</v>
      </c>
      <c r="X839" t="str">
        <f>CONCATENATE(M839,P839)</f>
        <v>Regular SeasonLED Outfield Wall</v>
      </c>
      <c r="Y839" t="str">
        <f>CONCATENATE(M839,O839,P839)</f>
        <v>Regular SeasonJK Moving and Storage IncLED Outfield Wall</v>
      </c>
    </row>
    <row r="840" spans="1:25" x14ac:dyDescent="0.25">
      <c r="A840" s="3">
        <v>346577</v>
      </c>
      <c r="B840" t="s">
        <v>172</v>
      </c>
      <c r="C840" t="s">
        <v>49</v>
      </c>
      <c r="D840" t="s">
        <v>7</v>
      </c>
      <c r="E840" t="s">
        <v>1</v>
      </c>
      <c r="F840" s="5">
        <v>41030</v>
      </c>
      <c r="G840">
        <v>349</v>
      </c>
      <c r="H840">
        <v>2407</v>
      </c>
      <c r="I840" s="1">
        <v>405338.8</v>
      </c>
      <c r="J840" s="1">
        <v>70247.539999999994</v>
      </c>
      <c r="K840">
        <v>17.330573831076599</v>
      </c>
      <c r="L840" s="4">
        <f>VLOOKUP(N840,rates,VLOOKUP(CONCATENATE('[1]Exposure Report'!$B$11,'[1]Exposure Report'!$B$13),rate_lookup_table,4,FALSE),FALSE)</f>
        <v>168.39966666666669</v>
      </c>
      <c r="M840" t="s">
        <v>0</v>
      </c>
      <c r="N840" t="str">
        <f>IF(VLOOKUP(B840,title_rename,2,FALSE)=0,B840,VLOOKUP(B840,title_rename,2,FALSE))</f>
        <v>05-01 Arizona Diamondbacks @ Washington Nationals</v>
      </c>
      <c r="O840" s="3" t="str">
        <f>LEFT(IF(VLOOKUP(C840,brand_rename,2,FALSE)=0,C840,VLOOKUP(C840,brand_rename,2,FALSE)),LEN(IF(VLOOKUP(C840,brand_rename,2,FALSE)=0,C840,VLOOKUP(C840,brand_rename,2,FALSE)))-6)</f>
        <v>Lexus</v>
      </c>
      <c r="P840" t="str">
        <f>IF(VLOOKUP(D840,location_rename,2,FALSE)=0,D840,VLOOKUP(D840,location_rename,2,FALSE))</f>
        <v>Static Upper Home Plate</v>
      </c>
      <c r="Q840">
        <f>IF($L840=0,0,G840)</f>
        <v>349</v>
      </c>
      <c r="R840">
        <f>IF($L840=0,0,H840)</f>
        <v>2407</v>
      </c>
      <c r="S840" s="1">
        <f>R840*L840</f>
        <v>405337.99766666675</v>
      </c>
      <c r="T840" s="1">
        <f>S840*(K840/100)</f>
        <v>70247.400951029224</v>
      </c>
      <c r="U840" t="str">
        <f t="shared" si="26"/>
        <v>LexusStatic Upper Home Plate</v>
      </c>
      <c r="V840" t="str">
        <f t="shared" si="27"/>
        <v>05-01 Arizona Diamondbacks @ Washington NationalsLexusStatic Upper Home Plate</v>
      </c>
      <c r="W840" t="str">
        <f>CONCATENATE(M840,O840)</f>
        <v>Regular SeasonLexus</v>
      </c>
      <c r="X840" t="str">
        <f>CONCATENATE(M840,P840)</f>
        <v>Regular SeasonStatic Upper Home Plate</v>
      </c>
      <c r="Y840" t="str">
        <f>CONCATENATE(M840,O840,P840)</f>
        <v>Regular SeasonLexusStatic Upper Home Plate</v>
      </c>
    </row>
    <row r="841" spans="1:25" x14ac:dyDescent="0.25">
      <c r="A841" s="3">
        <v>346577</v>
      </c>
      <c r="B841" t="s">
        <v>172</v>
      </c>
      <c r="C841" t="s">
        <v>82</v>
      </c>
      <c r="D841" t="s">
        <v>19</v>
      </c>
      <c r="E841" t="s">
        <v>1</v>
      </c>
      <c r="F841" s="5">
        <v>41030</v>
      </c>
      <c r="G841">
        <v>3</v>
      </c>
      <c r="H841">
        <v>7</v>
      </c>
      <c r="I841" s="1">
        <v>1178.8</v>
      </c>
      <c r="J841" s="1">
        <v>261.24</v>
      </c>
      <c r="K841">
        <v>22.161520190023701</v>
      </c>
      <c r="L841" s="4">
        <f>VLOOKUP(N841,rates,VLOOKUP(CONCATENATE('[1]Exposure Report'!$B$11,'[1]Exposure Report'!$B$13),rate_lookup_table,4,FALSE),FALSE)</f>
        <v>168.39966666666669</v>
      </c>
      <c r="M841" t="s">
        <v>0</v>
      </c>
      <c r="N841" t="str">
        <f>IF(VLOOKUP(B841,title_rename,2,FALSE)=0,B841,VLOOKUP(B841,title_rename,2,FALSE))</f>
        <v>05-01 Arizona Diamondbacks @ Washington Nationals</v>
      </c>
      <c r="O841" s="3" t="str">
        <f>LEFT(IF(VLOOKUP(C841,brand_rename,2,FALSE)=0,C841,VLOOKUP(C841,brand_rename,2,FALSE)),LEN(IF(VLOOKUP(C841,brand_rename,2,FALSE)=0,C841,VLOOKUP(C841,brand_rename,2,FALSE)))-6)</f>
        <v>Majestic</v>
      </c>
      <c r="P841" t="str">
        <f>IF(VLOOKUP(D841,location_rename,2,FALSE)=0,D841,VLOOKUP(D841,location_rename,2,FALSE))</f>
        <v>LED Outfield Wall</v>
      </c>
      <c r="Q841">
        <f>IF($L841=0,0,G841)</f>
        <v>3</v>
      </c>
      <c r="R841">
        <f>IF($L841=0,0,H841)</f>
        <v>7</v>
      </c>
      <c r="S841" s="1">
        <f>R841*L841</f>
        <v>1178.7976666666668</v>
      </c>
      <c r="T841" s="1">
        <f>S841*(K841/100)</f>
        <v>261.23948289786165</v>
      </c>
      <c r="U841" t="str">
        <f t="shared" si="26"/>
        <v>MajesticLED Outfield Wall</v>
      </c>
      <c r="V841" t="str">
        <f t="shared" si="27"/>
        <v>05-01 Arizona Diamondbacks @ Washington NationalsMajesticLED Outfield Wall</v>
      </c>
      <c r="W841" t="str">
        <f>CONCATENATE(M841,O841)</f>
        <v>Regular SeasonMajestic</v>
      </c>
      <c r="X841" t="str">
        <f>CONCATENATE(M841,P841)</f>
        <v>Regular SeasonLED Outfield Wall</v>
      </c>
      <c r="Y841" t="str">
        <f>CONCATENATE(M841,O841,P841)</f>
        <v>Regular SeasonMajesticLED Outfield Wall</v>
      </c>
    </row>
    <row r="842" spans="1:25" x14ac:dyDescent="0.25">
      <c r="A842" s="3">
        <v>346577</v>
      </c>
      <c r="B842" t="s">
        <v>172</v>
      </c>
      <c r="C842" t="s">
        <v>47</v>
      </c>
      <c r="D842" t="s">
        <v>2</v>
      </c>
      <c r="E842" t="s">
        <v>1</v>
      </c>
      <c r="F842" s="5">
        <v>41030</v>
      </c>
      <c r="G842">
        <v>24</v>
      </c>
      <c r="H842">
        <v>155</v>
      </c>
      <c r="I842" s="1">
        <v>26102</v>
      </c>
      <c r="J842" s="1">
        <v>6184.71</v>
      </c>
      <c r="K842">
        <v>23.6943912343881</v>
      </c>
      <c r="L842" s="4">
        <f>VLOOKUP(N842,rates,VLOOKUP(CONCATENATE('[1]Exposure Report'!$B$11,'[1]Exposure Report'!$B$13),rate_lookup_table,4,FALSE),FALSE)</f>
        <v>168.39966666666669</v>
      </c>
      <c r="M842" t="s">
        <v>0</v>
      </c>
      <c r="N842" t="str">
        <f>IF(VLOOKUP(B842,title_rename,2,FALSE)=0,B842,VLOOKUP(B842,title_rename,2,FALSE))</f>
        <v>05-01 Arizona Diamondbacks @ Washington Nationals</v>
      </c>
      <c r="O842" s="3" t="str">
        <f>LEFT(IF(VLOOKUP(C842,brand_rename,2,FALSE)=0,C842,VLOOKUP(C842,brand_rename,2,FALSE)),LEN(IF(VLOOKUP(C842,brand_rename,2,FALSE)=0,C842,VLOOKUP(C842,brand_rename,2,FALSE)))-6)</f>
        <v>Maxxis Tires</v>
      </c>
      <c r="P842" t="str">
        <f>IF(VLOOKUP(D842,location_rename,2,FALSE)=0,D842,VLOOKUP(D842,location_rename,2,FALSE))</f>
        <v>Rotational Field Level Home Plate</v>
      </c>
      <c r="Q842">
        <f>IF($L842=0,0,G842)</f>
        <v>24</v>
      </c>
      <c r="R842">
        <f>IF($L842=0,0,H842)</f>
        <v>155</v>
      </c>
      <c r="S842" s="1">
        <f>R842*L842</f>
        <v>26101.948333333337</v>
      </c>
      <c r="T842" s="1">
        <f>S842*(K842/100)</f>
        <v>6184.6977578978449</v>
      </c>
      <c r="U842" t="str">
        <f t="shared" si="26"/>
        <v>Maxxis TiresRotational Field Level Home Plate</v>
      </c>
      <c r="V842" t="str">
        <f t="shared" si="27"/>
        <v>05-01 Arizona Diamondbacks @ Washington NationalsMaxxis TiresRotational Field Level Home Plate</v>
      </c>
      <c r="W842" t="str">
        <f>CONCATENATE(M842,O842)</f>
        <v>Regular SeasonMaxxis Tires</v>
      </c>
      <c r="X842" t="str">
        <f>CONCATENATE(M842,P842)</f>
        <v>Regular SeasonRotational Field Level Home Plate</v>
      </c>
      <c r="Y842" t="str">
        <f>CONCATENATE(M842,O842,P842)</f>
        <v>Regular SeasonMaxxis TiresRotational Field Level Home Plate</v>
      </c>
    </row>
    <row r="843" spans="1:25" x14ac:dyDescent="0.25">
      <c r="A843" s="3">
        <v>346577</v>
      </c>
      <c r="B843" t="s">
        <v>172</v>
      </c>
      <c r="C843" t="s">
        <v>46</v>
      </c>
      <c r="D843" t="s">
        <v>17</v>
      </c>
      <c r="E843" t="s">
        <v>1</v>
      </c>
      <c r="F843" s="5">
        <v>41030</v>
      </c>
      <c r="G843">
        <v>3</v>
      </c>
      <c r="H843">
        <v>6</v>
      </c>
      <c r="I843" s="1">
        <v>1010.4</v>
      </c>
      <c r="J843" s="1">
        <v>311.83999999999997</v>
      </c>
      <c r="K843">
        <v>30.863024544734699</v>
      </c>
      <c r="L843" s="4">
        <f>VLOOKUP(N843,rates,VLOOKUP(CONCATENATE('[1]Exposure Report'!$B$11,'[1]Exposure Report'!$B$13),rate_lookup_table,4,FALSE),FALSE)</f>
        <v>168.39966666666669</v>
      </c>
      <c r="M843" t="s">
        <v>0</v>
      </c>
      <c r="N843" t="str">
        <f>IF(VLOOKUP(B843,title_rename,2,FALSE)=0,B843,VLOOKUP(B843,title_rename,2,FALSE))</f>
        <v>05-01 Arizona Diamondbacks @ Washington Nationals</v>
      </c>
      <c r="O843" s="3" t="str">
        <f>LEFT(IF(VLOOKUP(C843,brand_rename,2,FALSE)=0,C843,VLOOKUP(C843,brand_rename,2,FALSE)),LEN(IF(VLOOKUP(C843,brand_rename,2,FALSE)=0,C843,VLOOKUP(C843,brand_rename,2,FALSE)))-6)</f>
        <v>MedStar Health</v>
      </c>
      <c r="P843" t="str">
        <f>IF(VLOOKUP(D843,location_rename,2,FALSE)=0,D843,VLOOKUP(D843,location_rename,2,FALSE))</f>
        <v>LED Upper Tiered</v>
      </c>
      <c r="Q843">
        <f>IF($L843=0,0,G843)</f>
        <v>3</v>
      </c>
      <c r="R843">
        <f>IF($L843=0,0,H843)</f>
        <v>6</v>
      </c>
      <c r="S843" s="1">
        <f>R843*L843</f>
        <v>1010.3980000000001</v>
      </c>
      <c r="T843" s="1">
        <f>S843*(K843/100)</f>
        <v>311.83938273950855</v>
      </c>
      <c r="U843" t="str">
        <f t="shared" si="26"/>
        <v>MedStar HealthLED Upper Tiered</v>
      </c>
      <c r="V843" t="str">
        <f t="shared" si="27"/>
        <v>05-01 Arizona Diamondbacks @ Washington NationalsMedStar HealthLED Upper Tiered</v>
      </c>
      <c r="W843" t="str">
        <f>CONCATENATE(M843,O843)</f>
        <v>Regular SeasonMedStar Health</v>
      </c>
      <c r="X843" t="str">
        <f>CONCATENATE(M843,P843)</f>
        <v>Regular SeasonLED Upper Tiered</v>
      </c>
      <c r="Y843" t="str">
        <f>CONCATENATE(M843,O843,P843)</f>
        <v>Regular SeasonMedStar HealthLED Upper Tiered</v>
      </c>
    </row>
    <row r="844" spans="1:25" x14ac:dyDescent="0.25">
      <c r="A844" s="3">
        <v>346577</v>
      </c>
      <c r="B844" t="s">
        <v>172</v>
      </c>
      <c r="C844" t="s">
        <v>44</v>
      </c>
      <c r="D844" t="s">
        <v>34</v>
      </c>
      <c r="E844" t="s">
        <v>1</v>
      </c>
      <c r="F844" s="5">
        <v>41030</v>
      </c>
      <c r="G844">
        <v>2</v>
      </c>
      <c r="H844">
        <v>7</v>
      </c>
      <c r="I844" s="1">
        <v>1178.8</v>
      </c>
      <c r="J844" s="1">
        <v>303.27</v>
      </c>
      <c r="K844">
        <v>25.727010519172001</v>
      </c>
      <c r="L844" s="4">
        <f>VLOOKUP(N844,rates,VLOOKUP(CONCATENATE('[1]Exposure Report'!$B$11,'[1]Exposure Report'!$B$13),rate_lookup_table,4,FALSE),FALSE)</f>
        <v>168.39966666666669</v>
      </c>
      <c r="M844" t="s">
        <v>0</v>
      </c>
      <c r="N844" t="str">
        <f>IF(VLOOKUP(B844,title_rename,2,FALSE)=0,B844,VLOOKUP(B844,title_rename,2,FALSE))</f>
        <v>05-01 Arizona Diamondbacks @ Washington Nationals</v>
      </c>
      <c r="O844" s="3" t="str">
        <f>LEFT(IF(VLOOKUP(C844,brand_rename,2,FALSE)=0,C844,VLOOKUP(C844,brand_rename,2,FALSE)),LEN(IF(VLOOKUP(C844,brand_rename,2,FALSE)=0,C844,VLOOKUP(C844,brand_rename,2,FALSE)))-6)</f>
        <v>Miller Lite</v>
      </c>
      <c r="P844" t="str">
        <f>IF(VLOOKUP(D844,location_rename,2,FALSE)=0,D844,VLOOKUP(D844,location_rename,2,FALSE))</f>
        <v>General Merchandise</v>
      </c>
      <c r="Q844">
        <f>IF($L844=0,0,G844)</f>
        <v>2</v>
      </c>
      <c r="R844">
        <f>IF($L844=0,0,H844)</f>
        <v>7</v>
      </c>
      <c r="S844" s="1">
        <f>R844*L844</f>
        <v>1178.7976666666668</v>
      </c>
      <c r="T844" s="1">
        <f>S844*(K844/100)</f>
        <v>303.26939970308746</v>
      </c>
      <c r="U844" t="str">
        <f t="shared" si="26"/>
        <v>Miller LiteGeneral Merchandise</v>
      </c>
      <c r="V844" t="str">
        <f t="shared" si="27"/>
        <v>05-01 Arizona Diamondbacks @ Washington NationalsMiller LiteGeneral Merchandise</v>
      </c>
      <c r="W844" t="str">
        <f>CONCATENATE(M844,O844)</f>
        <v>Regular SeasonMiller Lite</v>
      </c>
      <c r="X844" t="str">
        <f>CONCATENATE(M844,P844)</f>
        <v>Regular SeasonGeneral Merchandise</v>
      </c>
      <c r="Y844" t="str">
        <f>CONCATENATE(M844,O844,P844)</f>
        <v>Regular SeasonMiller LiteGeneral Merchandise</v>
      </c>
    </row>
    <row r="845" spans="1:25" x14ac:dyDescent="0.25">
      <c r="A845" s="3">
        <v>346577</v>
      </c>
      <c r="B845" t="s">
        <v>172</v>
      </c>
      <c r="C845" t="s">
        <v>44</v>
      </c>
      <c r="D845" t="s">
        <v>2</v>
      </c>
      <c r="E845" t="s">
        <v>1</v>
      </c>
      <c r="F845" s="5">
        <v>41030</v>
      </c>
      <c r="G845">
        <v>16</v>
      </c>
      <c r="H845">
        <v>116</v>
      </c>
      <c r="I845" s="1">
        <v>19534.400000000001</v>
      </c>
      <c r="J845" s="1">
        <v>4595.25</v>
      </c>
      <c r="K845">
        <v>23.523886067654999</v>
      </c>
      <c r="L845" s="4">
        <f>VLOOKUP(N845,rates,VLOOKUP(CONCATENATE('[1]Exposure Report'!$B$11,'[1]Exposure Report'!$B$13),rate_lookup_table,4,FALSE),FALSE)</f>
        <v>168.39966666666669</v>
      </c>
      <c r="M845" t="s">
        <v>0</v>
      </c>
      <c r="N845" t="str">
        <f>IF(VLOOKUP(B845,title_rename,2,FALSE)=0,B845,VLOOKUP(B845,title_rename,2,FALSE))</f>
        <v>05-01 Arizona Diamondbacks @ Washington Nationals</v>
      </c>
      <c r="O845" s="3" t="str">
        <f>LEFT(IF(VLOOKUP(C845,brand_rename,2,FALSE)=0,C845,VLOOKUP(C845,brand_rename,2,FALSE)),LEN(IF(VLOOKUP(C845,brand_rename,2,FALSE)=0,C845,VLOOKUP(C845,brand_rename,2,FALSE)))-6)</f>
        <v>Miller Lite</v>
      </c>
      <c r="P845" t="str">
        <f>IF(VLOOKUP(D845,location_rename,2,FALSE)=0,D845,VLOOKUP(D845,location_rename,2,FALSE))</f>
        <v>Rotational Field Level Home Plate</v>
      </c>
      <c r="Q845">
        <f>IF($L845=0,0,G845)</f>
        <v>16</v>
      </c>
      <c r="R845">
        <f>IF($L845=0,0,H845)</f>
        <v>116</v>
      </c>
      <c r="S845" s="1">
        <f>R845*L845</f>
        <v>19534.361333333334</v>
      </c>
      <c r="T845" s="1">
        <f>S845*(K845/100)</f>
        <v>4595.2409040973853</v>
      </c>
      <c r="U845" t="str">
        <f t="shared" si="26"/>
        <v>Miller LiteRotational Field Level Home Plate</v>
      </c>
      <c r="V845" t="str">
        <f t="shared" si="27"/>
        <v>05-01 Arizona Diamondbacks @ Washington NationalsMiller LiteRotational Field Level Home Plate</v>
      </c>
      <c r="W845" t="str">
        <f>CONCATENATE(M845,O845)</f>
        <v>Regular SeasonMiller Lite</v>
      </c>
      <c r="X845" t="str">
        <f>CONCATENATE(M845,P845)</f>
        <v>Regular SeasonRotational Field Level Home Plate</v>
      </c>
      <c r="Y845" t="str">
        <f>CONCATENATE(M845,O845,P845)</f>
        <v>Regular SeasonMiller LiteRotational Field Level Home Plate</v>
      </c>
    </row>
    <row r="846" spans="1:25" x14ac:dyDescent="0.25">
      <c r="A846" s="3">
        <v>346577</v>
      </c>
      <c r="B846" t="s">
        <v>172</v>
      </c>
      <c r="C846" t="s">
        <v>44</v>
      </c>
      <c r="D846" t="s">
        <v>45</v>
      </c>
      <c r="E846" t="s">
        <v>1</v>
      </c>
      <c r="F846" s="5">
        <v>41030</v>
      </c>
      <c r="G846">
        <v>5</v>
      </c>
      <c r="H846">
        <v>9</v>
      </c>
      <c r="I846" s="1">
        <v>1515.6</v>
      </c>
      <c r="J846" s="1">
        <v>402.59</v>
      </c>
      <c r="K846">
        <v>26.563077329110499</v>
      </c>
      <c r="L846" s="4">
        <f>VLOOKUP(N846,rates,VLOOKUP(CONCATENATE('[1]Exposure Report'!$B$11,'[1]Exposure Report'!$B$13),rate_lookup_table,4,FALSE),FALSE)</f>
        <v>168.39966666666669</v>
      </c>
      <c r="M846" t="s">
        <v>0</v>
      </c>
      <c r="N846" t="str">
        <f>IF(VLOOKUP(B846,title_rename,2,FALSE)=0,B846,VLOOKUP(B846,title_rename,2,FALSE))</f>
        <v>05-01 Arizona Diamondbacks @ Washington Nationals</v>
      </c>
      <c r="O846" s="3" t="str">
        <f>LEFT(IF(VLOOKUP(C846,brand_rename,2,FALSE)=0,C846,VLOOKUP(C846,brand_rename,2,FALSE)),LEN(IF(VLOOKUP(C846,brand_rename,2,FALSE)=0,C846,VLOOKUP(C846,brand_rename,2,FALSE)))-6)</f>
        <v>Miller Lite</v>
      </c>
      <c r="P846" t="str">
        <f>IF(VLOOKUP(D846,location_rename,2,FALSE)=0,D846,VLOOKUP(D846,location_rename,2,FALSE))</f>
        <v>Static Field Level Foul Ball Line</v>
      </c>
      <c r="Q846">
        <f>IF($L846=0,0,G846)</f>
        <v>5</v>
      </c>
      <c r="R846">
        <f>IF($L846=0,0,H846)</f>
        <v>9</v>
      </c>
      <c r="S846" s="1">
        <f>R846*L846</f>
        <v>1515.5970000000002</v>
      </c>
      <c r="T846" s="1">
        <f>S846*(K846/100)</f>
        <v>402.58920310767888</v>
      </c>
      <c r="U846" t="str">
        <f t="shared" si="26"/>
        <v>Miller LiteStatic Field Level Foul Ball Line</v>
      </c>
      <c r="V846" t="str">
        <f t="shared" si="27"/>
        <v>05-01 Arizona Diamondbacks @ Washington NationalsMiller LiteStatic Field Level Foul Ball Line</v>
      </c>
      <c r="W846" t="str">
        <f>CONCATENATE(M846,O846)</f>
        <v>Regular SeasonMiller Lite</v>
      </c>
      <c r="X846" t="str">
        <f>CONCATENATE(M846,P846)</f>
        <v>Regular SeasonStatic Field Level Foul Ball Line</v>
      </c>
      <c r="Y846" t="str">
        <f>CONCATENATE(M846,O846,P846)</f>
        <v>Regular SeasonMiller LiteStatic Field Level Foul Ball Line</v>
      </c>
    </row>
    <row r="847" spans="1:25" x14ac:dyDescent="0.25">
      <c r="A847" s="3">
        <v>346577</v>
      </c>
      <c r="B847" t="s">
        <v>172</v>
      </c>
      <c r="C847" t="s">
        <v>44</v>
      </c>
      <c r="D847" t="s">
        <v>9</v>
      </c>
      <c r="E847" t="s">
        <v>1</v>
      </c>
      <c r="F847" s="5">
        <v>41030</v>
      </c>
      <c r="G847">
        <v>4</v>
      </c>
      <c r="H847">
        <v>39</v>
      </c>
      <c r="I847" s="1">
        <v>6567.6</v>
      </c>
      <c r="J847" s="1">
        <v>680.4</v>
      </c>
      <c r="K847">
        <v>10.3599488397588</v>
      </c>
      <c r="L847" s="4">
        <f>VLOOKUP(N847,rates,VLOOKUP(CONCATENATE('[1]Exposure Report'!$B$11,'[1]Exposure Report'!$B$13),rate_lookup_table,4,FALSE),FALSE)</f>
        <v>168.39966666666669</v>
      </c>
      <c r="M847" t="s">
        <v>0</v>
      </c>
      <c r="N847" t="str">
        <f>IF(VLOOKUP(B847,title_rename,2,FALSE)=0,B847,VLOOKUP(B847,title_rename,2,FALSE))</f>
        <v>05-01 Arizona Diamondbacks @ Washington Nationals</v>
      </c>
      <c r="O847" s="3" t="str">
        <f>LEFT(IF(VLOOKUP(C847,brand_rename,2,FALSE)=0,C847,VLOOKUP(C847,brand_rename,2,FALSE)),LEN(IF(VLOOKUP(C847,brand_rename,2,FALSE)=0,C847,VLOOKUP(C847,brand_rename,2,FALSE)))-6)</f>
        <v>Miller Lite</v>
      </c>
      <c r="P847" t="str">
        <f>IF(VLOOKUP(D847,location_rename,2,FALSE)=0,D847,VLOOKUP(D847,location_rename,2,FALSE))</f>
        <v>Static Upper Billboard</v>
      </c>
      <c r="Q847">
        <f>IF($L847=0,0,G847)</f>
        <v>4</v>
      </c>
      <c r="R847">
        <f>IF($L847=0,0,H847)</f>
        <v>39</v>
      </c>
      <c r="S847" s="1">
        <f>R847*L847</f>
        <v>6567.5870000000014</v>
      </c>
      <c r="T847" s="1">
        <f>S847*(K847/100)</f>
        <v>680.39865320665001</v>
      </c>
      <c r="U847" t="str">
        <f t="shared" si="26"/>
        <v>Miller LiteStatic Upper Billboard</v>
      </c>
      <c r="V847" t="str">
        <f t="shared" si="27"/>
        <v>05-01 Arizona Diamondbacks @ Washington NationalsMiller LiteStatic Upper Billboard</v>
      </c>
      <c r="W847" t="str">
        <f>CONCATENATE(M847,O847)</f>
        <v>Regular SeasonMiller Lite</v>
      </c>
      <c r="X847" t="str">
        <f>CONCATENATE(M847,P847)</f>
        <v>Regular SeasonStatic Upper Billboard</v>
      </c>
      <c r="Y847" t="str">
        <f>CONCATENATE(M847,O847,P847)</f>
        <v>Regular SeasonMiller LiteStatic Upper Billboard</v>
      </c>
    </row>
    <row r="848" spans="1:25" x14ac:dyDescent="0.25">
      <c r="A848" s="3">
        <v>346577</v>
      </c>
      <c r="B848" t="s">
        <v>172</v>
      </c>
      <c r="C848" t="s">
        <v>98</v>
      </c>
      <c r="D848" t="s">
        <v>19</v>
      </c>
      <c r="E848" t="s">
        <v>1</v>
      </c>
      <c r="F848" s="5">
        <v>41030</v>
      </c>
      <c r="G848">
        <v>1</v>
      </c>
      <c r="H848">
        <v>1</v>
      </c>
      <c r="I848" s="1">
        <v>168.4</v>
      </c>
      <c r="J848" s="1">
        <v>34.56</v>
      </c>
      <c r="K848">
        <v>20.522565320664999</v>
      </c>
      <c r="L848" s="4">
        <f>VLOOKUP(N848,rates,VLOOKUP(CONCATENATE('[1]Exposure Report'!$B$11,'[1]Exposure Report'!$B$13),rate_lookup_table,4,FALSE),FALSE)</f>
        <v>168.39966666666669</v>
      </c>
      <c r="M848" t="s">
        <v>0</v>
      </c>
      <c r="N848" t="str">
        <f>IF(VLOOKUP(B848,title_rename,2,FALSE)=0,B848,VLOOKUP(B848,title_rename,2,FALSE))</f>
        <v>05-01 Arizona Diamondbacks @ Washington Nationals</v>
      </c>
      <c r="O848" s="3" t="str">
        <f>LEFT(IF(VLOOKUP(C848,brand_rename,2,FALSE)=0,C848,VLOOKUP(C848,brand_rename,2,FALSE)),LEN(IF(VLOOKUP(C848,brand_rename,2,FALSE)=0,C848,VLOOKUP(C848,brand_rename,2,FALSE)))-6)</f>
        <v>Natca</v>
      </c>
      <c r="P848" t="str">
        <f>IF(VLOOKUP(D848,location_rename,2,FALSE)=0,D848,VLOOKUP(D848,location_rename,2,FALSE))</f>
        <v>LED Outfield Wall</v>
      </c>
      <c r="Q848">
        <f>IF($L848=0,0,G848)</f>
        <v>1</v>
      </c>
      <c r="R848">
        <f>IF($L848=0,0,H848)</f>
        <v>1</v>
      </c>
      <c r="S848" s="1">
        <f>R848*L848</f>
        <v>168.39966666666669</v>
      </c>
      <c r="T848" s="1">
        <f>S848*(K848/100)</f>
        <v>34.559931591448795</v>
      </c>
      <c r="U848" t="str">
        <f t="shared" si="26"/>
        <v>NatcaLED Outfield Wall</v>
      </c>
      <c r="V848" t="str">
        <f t="shared" si="27"/>
        <v>05-01 Arizona Diamondbacks @ Washington NationalsNatcaLED Outfield Wall</v>
      </c>
      <c r="W848" t="str">
        <f>CONCATENATE(M848,O848)</f>
        <v>Regular SeasonNatca</v>
      </c>
      <c r="X848" t="str">
        <f>CONCATENATE(M848,P848)</f>
        <v>Regular SeasonLED Outfield Wall</v>
      </c>
      <c r="Y848" t="str">
        <f>CONCATENATE(M848,O848,P848)</f>
        <v>Regular SeasonNatcaLED Outfield Wall</v>
      </c>
    </row>
    <row r="849" spans="1:25" x14ac:dyDescent="0.25">
      <c r="A849" s="3">
        <v>346577</v>
      </c>
      <c r="B849" t="s">
        <v>172</v>
      </c>
      <c r="C849" t="s">
        <v>41</v>
      </c>
      <c r="D849" t="s">
        <v>14</v>
      </c>
      <c r="E849" t="s">
        <v>1</v>
      </c>
      <c r="F849" s="5">
        <v>41030</v>
      </c>
      <c r="G849">
        <v>2</v>
      </c>
      <c r="H849">
        <v>2</v>
      </c>
      <c r="I849" s="1">
        <v>336.8</v>
      </c>
      <c r="J849" s="1">
        <v>60.73</v>
      </c>
      <c r="K849">
        <v>18.0314726840855</v>
      </c>
      <c r="L849" s="4">
        <f>VLOOKUP(N849,rates,VLOOKUP(CONCATENATE('[1]Exposure Report'!$B$11,'[1]Exposure Report'!$B$13),rate_lookup_table,4,FALSE),FALSE)</f>
        <v>168.39966666666669</v>
      </c>
      <c r="M849" t="s">
        <v>0</v>
      </c>
      <c r="N849" t="str">
        <f>IF(VLOOKUP(B849,title_rename,2,FALSE)=0,B849,VLOOKUP(B849,title_rename,2,FALSE))</f>
        <v>05-01 Arizona Diamondbacks @ Washington Nationals</v>
      </c>
      <c r="O849" s="3" t="str">
        <f>LEFT(IF(VLOOKUP(C849,brand_rename,2,FALSE)=0,C849,VLOOKUP(C849,brand_rename,2,FALSE)),LEN(IF(VLOOKUP(C849,brand_rename,2,FALSE)=0,C849,VLOOKUP(C849,brand_rename,2,FALSE)))-6)</f>
        <v>Nationals Park</v>
      </c>
      <c r="P849" t="str">
        <f>IF(VLOOKUP(D849,location_rename,2,FALSE)=0,D849,VLOOKUP(D849,location_rename,2,FALSE))</f>
        <v>Static Dugout Roof</v>
      </c>
      <c r="Q849">
        <f>IF($L849=0,0,G849)</f>
        <v>2</v>
      </c>
      <c r="R849">
        <f>IF($L849=0,0,H849)</f>
        <v>2</v>
      </c>
      <c r="S849" s="1">
        <f>R849*L849</f>
        <v>336.79933333333338</v>
      </c>
      <c r="T849" s="1">
        <f>S849*(K849/100)</f>
        <v>60.729879790182082</v>
      </c>
      <c r="U849" t="str">
        <f t="shared" si="26"/>
        <v>Nationals ParkStatic Dugout Roof</v>
      </c>
      <c r="V849" t="str">
        <f t="shared" si="27"/>
        <v>05-01 Arizona Diamondbacks @ Washington NationalsNationals ParkStatic Dugout Roof</v>
      </c>
      <c r="W849" t="str">
        <f>CONCATENATE(M849,O849)</f>
        <v>Regular SeasonNationals Park</v>
      </c>
      <c r="X849" t="str">
        <f>CONCATENATE(M849,P849)</f>
        <v>Regular SeasonStatic Dugout Roof</v>
      </c>
      <c r="Y849" t="str">
        <f>CONCATENATE(M849,O849,P849)</f>
        <v>Regular SeasonNationals ParkStatic Dugout Roof</v>
      </c>
    </row>
    <row r="850" spans="1:25" x14ac:dyDescent="0.25">
      <c r="A850" s="3">
        <v>346577</v>
      </c>
      <c r="B850" t="s">
        <v>172</v>
      </c>
      <c r="C850" t="s">
        <v>41</v>
      </c>
      <c r="D850" t="s">
        <v>12</v>
      </c>
      <c r="E850" t="s">
        <v>1</v>
      </c>
      <c r="F850" s="5">
        <v>41030</v>
      </c>
      <c r="G850">
        <v>186</v>
      </c>
      <c r="H850">
        <v>1064</v>
      </c>
      <c r="I850" s="1">
        <v>179177.60000000001</v>
      </c>
      <c r="J850" s="1">
        <v>39591.99</v>
      </c>
      <c r="K850">
        <v>22.096506482953199</v>
      </c>
      <c r="L850" s="4">
        <f>VLOOKUP(N850,rates,VLOOKUP(CONCATENATE('[1]Exposure Report'!$B$11,'[1]Exposure Report'!$B$13),rate_lookup_table,4,FALSE),FALSE)</f>
        <v>168.39966666666669</v>
      </c>
      <c r="M850" t="s">
        <v>0</v>
      </c>
      <c r="N850" t="str">
        <f>IF(VLOOKUP(B850,title_rename,2,FALSE)=0,B850,VLOOKUP(B850,title_rename,2,FALSE))</f>
        <v>05-01 Arizona Diamondbacks @ Washington Nationals</v>
      </c>
      <c r="O850" s="3" t="str">
        <f>LEFT(IF(VLOOKUP(C850,brand_rename,2,FALSE)=0,C850,VLOOKUP(C850,brand_rename,2,FALSE)),LEN(IF(VLOOKUP(C850,brand_rename,2,FALSE)=0,C850,VLOOKUP(C850,brand_rename,2,FALSE)))-6)</f>
        <v>Nationals Park</v>
      </c>
      <c r="P850" t="str">
        <f>IF(VLOOKUP(D850,location_rename,2,FALSE)=0,D850,VLOOKUP(D850,location_rename,2,FALSE))</f>
        <v>Static Field Level Home Plate</v>
      </c>
      <c r="Q850">
        <f>IF($L850=0,0,G850)</f>
        <v>186</v>
      </c>
      <c r="R850">
        <f>IF($L850=0,0,H850)</f>
        <v>1064</v>
      </c>
      <c r="S850" s="1">
        <f>R850*L850</f>
        <v>179177.24533333335</v>
      </c>
      <c r="T850" s="1">
        <f>S850*(K850/100)</f>
        <v>39591.911631056959</v>
      </c>
      <c r="U850" t="str">
        <f t="shared" si="26"/>
        <v>Nationals ParkStatic Field Level Home Plate</v>
      </c>
      <c r="V850" t="str">
        <f t="shared" si="27"/>
        <v>05-01 Arizona Diamondbacks @ Washington NationalsNationals ParkStatic Field Level Home Plate</v>
      </c>
      <c r="W850" t="str">
        <f>CONCATENATE(M850,O850)</f>
        <v>Regular SeasonNationals Park</v>
      </c>
      <c r="X850" t="str">
        <f>CONCATENATE(M850,P850)</f>
        <v>Regular SeasonStatic Field Level Home Plate</v>
      </c>
      <c r="Y850" t="str">
        <f>CONCATENATE(M850,O850,P850)</f>
        <v>Regular SeasonNationals ParkStatic Field Level Home Plate</v>
      </c>
    </row>
    <row r="851" spans="1:25" x14ac:dyDescent="0.25">
      <c r="A851" s="3">
        <v>346577</v>
      </c>
      <c r="B851" t="s">
        <v>172</v>
      </c>
      <c r="C851" t="s">
        <v>41</v>
      </c>
      <c r="D851" t="s">
        <v>9</v>
      </c>
      <c r="E851" t="s">
        <v>1</v>
      </c>
      <c r="F851" s="5">
        <v>41030</v>
      </c>
      <c r="G851">
        <v>19</v>
      </c>
      <c r="H851">
        <v>110</v>
      </c>
      <c r="I851" s="1">
        <v>18524</v>
      </c>
      <c r="J851" s="1">
        <v>2704.07</v>
      </c>
      <c r="K851">
        <v>14.597657093500301</v>
      </c>
      <c r="L851" s="4">
        <f>VLOOKUP(N851,rates,VLOOKUP(CONCATENATE('[1]Exposure Report'!$B$11,'[1]Exposure Report'!$B$13),rate_lookup_table,4,FALSE),FALSE)</f>
        <v>168.39966666666669</v>
      </c>
      <c r="M851" t="s">
        <v>0</v>
      </c>
      <c r="N851" t="str">
        <f>IF(VLOOKUP(B851,title_rename,2,FALSE)=0,B851,VLOOKUP(B851,title_rename,2,FALSE))</f>
        <v>05-01 Arizona Diamondbacks @ Washington Nationals</v>
      </c>
      <c r="O851" s="3" t="str">
        <f>LEFT(IF(VLOOKUP(C851,brand_rename,2,FALSE)=0,C851,VLOOKUP(C851,brand_rename,2,FALSE)),LEN(IF(VLOOKUP(C851,brand_rename,2,FALSE)=0,C851,VLOOKUP(C851,brand_rename,2,FALSE)))-6)</f>
        <v>Nationals Park</v>
      </c>
      <c r="P851" t="str">
        <f>IF(VLOOKUP(D851,location_rename,2,FALSE)=0,D851,VLOOKUP(D851,location_rename,2,FALSE))</f>
        <v>Static Upper Billboard</v>
      </c>
      <c r="Q851">
        <f>IF($L851=0,0,G851)</f>
        <v>19</v>
      </c>
      <c r="R851">
        <f>IF($L851=0,0,H851)</f>
        <v>110</v>
      </c>
      <c r="S851" s="1">
        <f>R851*L851</f>
        <v>18523.963333333337</v>
      </c>
      <c r="T851" s="1">
        <f>S851*(K851/100)</f>
        <v>2704.064647525729</v>
      </c>
      <c r="U851" t="str">
        <f t="shared" si="26"/>
        <v>Nationals ParkStatic Upper Billboard</v>
      </c>
      <c r="V851" t="str">
        <f t="shared" si="27"/>
        <v>05-01 Arizona Diamondbacks @ Washington NationalsNationals ParkStatic Upper Billboard</v>
      </c>
      <c r="W851" t="str">
        <f>CONCATENATE(M851,O851)</f>
        <v>Regular SeasonNationals Park</v>
      </c>
      <c r="X851" t="str">
        <f>CONCATENATE(M851,P851)</f>
        <v>Regular SeasonStatic Upper Billboard</v>
      </c>
      <c r="Y851" t="str">
        <f>CONCATENATE(M851,O851,P851)</f>
        <v>Regular SeasonNationals ParkStatic Upper Billboard</v>
      </c>
    </row>
    <row r="852" spans="1:25" x14ac:dyDescent="0.25">
      <c r="A852" s="3">
        <v>346577</v>
      </c>
      <c r="B852" t="s">
        <v>172</v>
      </c>
      <c r="C852" t="s">
        <v>40</v>
      </c>
      <c r="D852" t="s">
        <v>11</v>
      </c>
      <c r="E852" t="s">
        <v>1</v>
      </c>
      <c r="F852" s="5">
        <v>41030</v>
      </c>
      <c r="G852">
        <v>8</v>
      </c>
      <c r="H852">
        <v>8</v>
      </c>
      <c r="I852" s="1">
        <v>1347.2</v>
      </c>
      <c r="J852" s="1">
        <v>253.32</v>
      </c>
      <c r="K852">
        <v>18.803444180522501</v>
      </c>
      <c r="L852" s="4">
        <f>VLOOKUP(N852,rates,VLOOKUP(CONCATENATE('[1]Exposure Report'!$B$11,'[1]Exposure Report'!$B$13),rate_lookup_table,4,FALSE),FALSE)</f>
        <v>168.39966666666669</v>
      </c>
      <c r="M852" t="s">
        <v>0</v>
      </c>
      <c r="N852" t="str">
        <f>IF(VLOOKUP(B852,title_rename,2,FALSE)=0,B852,VLOOKUP(B852,title_rename,2,FALSE))</f>
        <v>05-01 Arizona Diamondbacks @ Washington Nationals</v>
      </c>
      <c r="O852" s="3" t="str">
        <f>LEFT(IF(VLOOKUP(C852,brand_rename,2,FALSE)=0,C852,VLOOKUP(C852,brand_rename,2,FALSE)),LEN(IF(VLOOKUP(C852,brand_rename,2,FALSE)=0,C852,VLOOKUP(C852,brand_rename,2,FALSE)))-6)</f>
        <v>Nationals Youth Baseball Academy</v>
      </c>
      <c r="P852" t="str">
        <f>IF(VLOOKUP(D852,location_rename,2,FALSE)=0,D852,VLOOKUP(D852,location_rename,2,FALSE))</f>
        <v>Static Outfield Wall</v>
      </c>
      <c r="Q852">
        <f>IF($L852=0,0,G852)</f>
        <v>8</v>
      </c>
      <c r="R852">
        <f>IF($L852=0,0,H852)</f>
        <v>8</v>
      </c>
      <c r="S852" s="1">
        <f>R852*L852</f>
        <v>1347.1973333333335</v>
      </c>
      <c r="T852" s="1">
        <f>S852*(K852/100)</f>
        <v>253.31949857482101</v>
      </c>
      <c r="U852" t="str">
        <f t="shared" si="26"/>
        <v>Nationals Youth Baseball AcademyStatic Outfield Wall</v>
      </c>
      <c r="V852" t="str">
        <f t="shared" si="27"/>
        <v>05-01 Arizona Diamondbacks @ Washington NationalsNationals Youth Baseball AcademyStatic Outfield Wall</v>
      </c>
      <c r="W852" t="str">
        <f>CONCATENATE(M852,O852)</f>
        <v>Regular SeasonNationals Youth Baseball Academy</v>
      </c>
      <c r="X852" t="str">
        <f>CONCATENATE(M852,P852)</f>
        <v>Regular SeasonStatic Outfield Wall</v>
      </c>
      <c r="Y852" t="str">
        <f>CONCATENATE(M852,O852,P852)</f>
        <v>Regular SeasonNationals Youth Baseball AcademyStatic Outfield Wall</v>
      </c>
    </row>
    <row r="853" spans="1:25" x14ac:dyDescent="0.25">
      <c r="A853" s="3">
        <v>346577</v>
      </c>
      <c r="B853" t="s">
        <v>172</v>
      </c>
      <c r="C853" t="s">
        <v>39</v>
      </c>
      <c r="D853" t="s">
        <v>13</v>
      </c>
      <c r="E853" t="s">
        <v>1</v>
      </c>
      <c r="F853" s="5">
        <v>41030</v>
      </c>
      <c r="G853">
        <v>31</v>
      </c>
      <c r="H853">
        <v>110</v>
      </c>
      <c r="I853" s="1">
        <v>18524</v>
      </c>
      <c r="J853" s="1">
        <v>3292.57</v>
      </c>
      <c r="K853">
        <v>17.774616713452801</v>
      </c>
      <c r="L853" s="4">
        <f>VLOOKUP(N853,rates,VLOOKUP(CONCATENATE('[1]Exposure Report'!$B$11,'[1]Exposure Report'!$B$13),rate_lookup_table,4,FALSE),FALSE)</f>
        <v>168.39966666666669</v>
      </c>
      <c r="M853" t="s">
        <v>0</v>
      </c>
      <c r="N853" t="str">
        <f>IF(VLOOKUP(B853,title_rename,2,FALSE)=0,B853,VLOOKUP(B853,title_rename,2,FALSE))</f>
        <v>05-01 Arizona Diamondbacks @ Washington Nationals</v>
      </c>
      <c r="O853" s="3" t="str">
        <f>LEFT(IF(VLOOKUP(C853,brand_rename,2,FALSE)=0,C853,VLOOKUP(C853,brand_rename,2,FALSE)),LEN(IF(VLOOKUP(C853,brand_rename,2,FALSE)=0,C853,VLOOKUP(C853,brand_rename,2,FALSE)))-6)</f>
        <v>New Era</v>
      </c>
      <c r="P853" t="str">
        <f>IF(VLOOKUP(D853,location_rename,2,FALSE)=0,D853,VLOOKUP(D853,location_rename,2,FALSE))</f>
        <v>Static Dugout Wall</v>
      </c>
      <c r="Q853">
        <f>IF($L853=0,0,G853)</f>
        <v>31</v>
      </c>
      <c r="R853">
        <f>IF($L853=0,0,H853)</f>
        <v>110</v>
      </c>
      <c r="S853" s="1">
        <f>R853*L853</f>
        <v>18523.963333333337</v>
      </c>
      <c r="T853" s="1">
        <f>S853*(K853/100)</f>
        <v>3292.5634826405358</v>
      </c>
      <c r="U853" t="str">
        <f t="shared" si="26"/>
        <v>New EraStatic Dugout Wall</v>
      </c>
      <c r="V853" t="str">
        <f t="shared" si="27"/>
        <v>05-01 Arizona Diamondbacks @ Washington NationalsNew EraStatic Dugout Wall</v>
      </c>
      <c r="W853" t="str">
        <f>CONCATENATE(M853,O853)</f>
        <v>Regular SeasonNew Era</v>
      </c>
      <c r="X853" t="str">
        <f>CONCATENATE(M853,P853)</f>
        <v>Regular SeasonStatic Dugout Wall</v>
      </c>
      <c r="Y853" t="str">
        <f>CONCATENATE(M853,O853,P853)</f>
        <v>Regular SeasonNew EraStatic Dugout Wall</v>
      </c>
    </row>
    <row r="854" spans="1:25" x14ac:dyDescent="0.25">
      <c r="A854" s="3">
        <v>346577</v>
      </c>
      <c r="B854" t="s">
        <v>172</v>
      </c>
      <c r="C854" t="s">
        <v>36</v>
      </c>
      <c r="D854" t="s">
        <v>34</v>
      </c>
      <c r="E854" t="s">
        <v>1</v>
      </c>
      <c r="F854" s="5">
        <v>41030</v>
      </c>
      <c r="G854">
        <v>1</v>
      </c>
      <c r="H854">
        <v>1</v>
      </c>
      <c r="I854" s="1">
        <v>168.4</v>
      </c>
      <c r="J854" s="1">
        <v>33.43</v>
      </c>
      <c r="K854">
        <v>19.851543942992802</v>
      </c>
      <c r="L854" s="4">
        <f>VLOOKUP(N854,rates,VLOOKUP(CONCATENATE('[1]Exposure Report'!$B$11,'[1]Exposure Report'!$B$13),rate_lookup_table,4,FALSE),FALSE)</f>
        <v>168.39966666666669</v>
      </c>
      <c r="M854" t="s">
        <v>0</v>
      </c>
      <c r="N854" t="str">
        <f>IF(VLOOKUP(B854,title_rename,2,FALSE)=0,B854,VLOOKUP(B854,title_rename,2,FALSE))</f>
        <v>05-01 Arizona Diamondbacks @ Washington Nationals</v>
      </c>
      <c r="O854" s="3" t="str">
        <f>LEFT(IF(VLOOKUP(C854,brand_rename,2,FALSE)=0,C854,VLOOKUP(C854,brand_rename,2,FALSE)),LEN(IF(VLOOKUP(C854,brand_rename,2,FALSE)=0,C854,VLOOKUP(C854,brand_rename,2,FALSE)))-6)</f>
        <v>PNC Bank</v>
      </c>
      <c r="P854" t="str">
        <f>IF(VLOOKUP(D854,location_rename,2,FALSE)=0,D854,VLOOKUP(D854,location_rename,2,FALSE))</f>
        <v>General Merchandise</v>
      </c>
      <c r="Q854">
        <f>IF($L854=0,0,G854)</f>
        <v>1</v>
      </c>
      <c r="R854">
        <f>IF($L854=0,0,H854)</f>
        <v>1</v>
      </c>
      <c r="S854" s="1">
        <f>R854*L854</f>
        <v>168.39966666666669</v>
      </c>
      <c r="T854" s="1">
        <f>S854*(K854/100)</f>
        <v>33.429933828186741</v>
      </c>
      <c r="U854" t="str">
        <f t="shared" si="26"/>
        <v>PNC BankGeneral Merchandise</v>
      </c>
      <c r="V854" t="str">
        <f t="shared" si="27"/>
        <v>05-01 Arizona Diamondbacks @ Washington NationalsPNC BankGeneral Merchandise</v>
      </c>
      <c r="W854" t="str">
        <f>CONCATENATE(M854,O854)</f>
        <v>Regular SeasonPNC Bank</v>
      </c>
      <c r="X854" t="str">
        <f>CONCATENATE(M854,P854)</f>
        <v>Regular SeasonGeneral Merchandise</v>
      </c>
      <c r="Y854" t="str">
        <f>CONCATENATE(M854,O854,P854)</f>
        <v>Regular SeasonPNC BankGeneral Merchandise</v>
      </c>
    </row>
    <row r="855" spans="1:25" x14ac:dyDescent="0.25">
      <c r="A855" s="3">
        <v>346577</v>
      </c>
      <c r="B855" t="s">
        <v>172</v>
      </c>
      <c r="C855" t="s">
        <v>36</v>
      </c>
      <c r="D855" t="s">
        <v>17</v>
      </c>
      <c r="E855" t="s">
        <v>1</v>
      </c>
      <c r="F855" s="5">
        <v>41030</v>
      </c>
      <c r="G855">
        <v>4</v>
      </c>
      <c r="H855">
        <v>11</v>
      </c>
      <c r="I855" s="1">
        <v>1852.4</v>
      </c>
      <c r="J855" s="1">
        <v>617.52</v>
      </c>
      <c r="K855">
        <v>33.336212481105498</v>
      </c>
      <c r="L855" s="4">
        <f>VLOOKUP(N855,rates,VLOOKUP(CONCATENATE('[1]Exposure Report'!$B$11,'[1]Exposure Report'!$B$13),rate_lookup_table,4,FALSE),FALSE)</f>
        <v>168.39966666666669</v>
      </c>
      <c r="M855" t="s">
        <v>0</v>
      </c>
      <c r="N855" t="str">
        <f>IF(VLOOKUP(B855,title_rename,2,FALSE)=0,B855,VLOOKUP(B855,title_rename,2,FALSE))</f>
        <v>05-01 Arizona Diamondbacks @ Washington Nationals</v>
      </c>
      <c r="O855" s="3" t="str">
        <f>LEFT(IF(VLOOKUP(C855,brand_rename,2,FALSE)=0,C855,VLOOKUP(C855,brand_rename,2,FALSE)),LEN(IF(VLOOKUP(C855,brand_rename,2,FALSE)=0,C855,VLOOKUP(C855,brand_rename,2,FALSE)))-6)</f>
        <v>PNC Bank</v>
      </c>
      <c r="P855" t="str">
        <f>IF(VLOOKUP(D855,location_rename,2,FALSE)=0,D855,VLOOKUP(D855,location_rename,2,FALSE))</f>
        <v>LED Upper Tiered</v>
      </c>
      <c r="Q855">
        <f>IF($L855=0,0,G855)</f>
        <v>4</v>
      </c>
      <c r="R855">
        <f>IF($L855=0,0,H855)</f>
        <v>11</v>
      </c>
      <c r="S855" s="1">
        <f>R855*L855</f>
        <v>1852.3963333333336</v>
      </c>
      <c r="T855" s="1">
        <f>S855*(K855/100)</f>
        <v>617.51877767220731</v>
      </c>
      <c r="U855" t="str">
        <f t="shared" si="26"/>
        <v>PNC BankLED Upper Tiered</v>
      </c>
      <c r="V855" t="str">
        <f t="shared" si="27"/>
        <v>05-01 Arizona Diamondbacks @ Washington NationalsPNC BankLED Upper Tiered</v>
      </c>
      <c r="W855" t="str">
        <f>CONCATENATE(M855,O855)</f>
        <v>Regular SeasonPNC Bank</v>
      </c>
      <c r="X855" t="str">
        <f>CONCATENATE(M855,P855)</f>
        <v>Regular SeasonLED Upper Tiered</v>
      </c>
      <c r="Y855" t="str">
        <f>CONCATENATE(M855,O855,P855)</f>
        <v>Regular SeasonPNC BankLED Upper Tiered</v>
      </c>
    </row>
    <row r="856" spans="1:25" x14ac:dyDescent="0.25">
      <c r="A856" s="3">
        <v>346577</v>
      </c>
      <c r="B856" t="s">
        <v>172</v>
      </c>
      <c r="C856" t="s">
        <v>36</v>
      </c>
      <c r="D856" t="s">
        <v>2</v>
      </c>
      <c r="E856" t="s">
        <v>1</v>
      </c>
      <c r="F856" s="5">
        <v>41030</v>
      </c>
      <c r="G856">
        <v>39</v>
      </c>
      <c r="H856">
        <v>261</v>
      </c>
      <c r="I856" s="1">
        <v>43952.4</v>
      </c>
      <c r="J856" s="1">
        <v>10453.209999999999</v>
      </c>
      <c r="K856">
        <v>23.783024362719601</v>
      </c>
      <c r="L856" s="4">
        <f>VLOOKUP(N856,rates,VLOOKUP(CONCATENATE('[1]Exposure Report'!$B$11,'[1]Exposure Report'!$B$13),rate_lookup_table,4,FALSE),FALSE)</f>
        <v>168.39966666666669</v>
      </c>
      <c r="M856" t="s">
        <v>0</v>
      </c>
      <c r="N856" t="str">
        <f>IF(VLOOKUP(B856,title_rename,2,FALSE)=0,B856,VLOOKUP(B856,title_rename,2,FALSE))</f>
        <v>05-01 Arizona Diamondbacks @ Washington Nationals</v>
      </c>
      <c r="O856" s="3" t="str">
        <f>LEFT(IF(VLOOKUP(C856,brand_rename,2,FALSE)=0,C856,VLOOKUP(C856,brand_rename,2,FALSE)),LEN(IF(VLOOKUP(C856,brand_rename,2,FALSE)=0,C856,VLOOKUP(C856,brand_rename,2,FALSE)))-6)</f>
        <v>PNC Bank</v>
      </c>
      <c r="P856" t="str">
        <f>IF(VLOOKUP(D856,location_rename,2,FALSE)=0,D856,VLOOKUP(D856,location_rename,2,FALSE))</f>
        <v>Rotational Field Level Home Plate</v>
      </c>
      <c r="Q856">
        <f>IF($L856=0,0,G856)</f>
        <v>39</v>
      </c>
      <c r="R856">
        <f>IF($L856=0,0,H856)</f>
        <v>261</v>
      </c>
      <c r="S856" s="1">
        <f>R856*L856</f>
        <v>43952.313000000009</v>
      </c>
      <c r="T856" s="1">
        <f>S856*(K856/100)</f>
        <v>10453.189308768777</v>
      </c>
      <c r="U856" t="str">
        <f t="shared" si="26"/>
        <v>PNC BankRotational Field Level Home Plate</v>
      </c>
      <c r="V856" t="str">
        <f t="shared" si="27"/>
        <v>05-01 Arizona Diamondbacks @ Washington NationalsPNC BankRotational Field Level Home Plate</v>
      </c>
      <c r="W856" t="str">
        <f>CONCATENATE(M856,O856)</f>
        <v>Regular SeasonPNC Bank</v>
      </c>
      <c r="X856" t="str">
        <f>CONCATENATE(M856,P856)</f>
        <v>Regular SeasonRotational Field Level Home Plate</v>
      </c>
      <c r="Y856" t="str">
        <f>CONCATENATE(M856,O856,P856)</f>
        <v>Regular SeasonPNC BankRotational Field Level Home Plate</v>
      </c>
    </row>
    <row r="857" spans="1:25" x14ac:dyDescent="0.25">
      <c r="A857" s="3">
        <v>346577</v>
      </c>
      <c r="B857" t="s">
        <v>172</v>
      </c>
      <c r="C857" t="s">
        <v>36</v>
      </c>
      <c r="D857" t="s">
        <v>9</v>
      </c>
      <c r="E857" t="s">
        <v>1</v>
      </c>
      <c r="F857" s="5">
        <v>41030</v>
      </c>
      <c r="G857">
        <v>21</v>
      </c>
      <c r="H857">
        <v>74</v>
      </c>
      <c r="I857" s="1">
        <v>12461.6</v>
      </c>
      <c r="J857" s="1">
        <v>1653.18</v>
      </c>
      <c r="K857">
        <v>13.2661937471913</v>
      </c>
      <c r="L857" s="4">
        <f>VLOOKUP(N857,rates,VLOOKUP(CONCATENATE('[1]Exposure Report'!$B$11,'[1]Exposure Report'!$B$13),rate_lookup_table,4,FALSE),FALSE)</f>
        <v>168.39966666666669</v>
      </c>
      <c r="M857" t="s">
        <v>0</v>
      </c>
      <c r="N857" t="str">
        <f>IF(VLOOKUP(B857,title_rename,2,FALSE)=0,B857,VLOOKUP(B857,title_rename,2,FALSE))</f>
        <v>05-01 Arizona Diamondbacks @ Washington Nationals</v>
      </c>
      <c r="O857" s="3" t="str">
        <f>LEFT(IF(VLOOKUP(C857,brand_rename,2,FALSE)=0,C857,VLOOKUP(C857,brand_rename,2,FALSE)),LEN(IF(VLOOKUP(C857,brand_rename,2,FALSE)=0,C857,VLOOKUP(C857,brand_rename,2,FALSE)))-6)</f>
        <v>PNC Bank</v>
      </c>
      <c r="P857" t="str">
        <f>IF(VLOOKUP(D857,location_rename,2,FALSE)=0,D857,VLOOKUP(D857,location_rename,2,FALSE))</f>
        <v>Static Upper Billboard</v>
      </c>
      <c r="Q857">
        <f>IF($L857=0,0,G857)</f>
        <v>21</v>
      </c>
      <c r="R857">
        <f>IF($L857=0,0,H857)</f>
        <v>74</v>
      </c>
      <c r="S857" s="1">
        <f>R857*L857</f>
        <v>12461.575333333334</v>
      </c>
      <c r="T857" s="1">
        <f>S857*(K857/100)</f>
        <v>1653.1767276722003</v>
      </c>
      <c r="U857" t="str">
        <f t="shared" si="26"/>
        <v>PNC BankStatic Upper Billboard</v>
      </c>
      <c r="V857" t="str">
        <f t="shared" si="27"/>
        <v>05-01 Arizona Diamondbacks @ Washington NationalsPNC BankStatic Upper Billboard</v>
      </c>
      <c r="W857" t="str">
        <f>CONCATENATE(M857,O857)</f>
        <v>Regular SeasonPNC Bank</v>
      </c>
      <c r="X857" t="str">
        <f>CONCATENATE(M857,P857)</f>
        <v>Regular SeasonStatic Upper Billboard</v>
      </c>
      <c r="Y857" t="str">
        <f>CONCATENATE(M857,O857,P857)</f>
        <v>Regular SeasonPNC BankStatic Upper Billboard</v>
      </c>
    </row>
    <row r="858" spans="1:25" x14ac:dyDescent="0.25">
      <c r="A858" s="3">
        <v>346577</v>
      </c>
      <c r="B858" t="s">
        <v>172</v>
      </c>
      <c r="C858" t="s">
        <v>36</v>
      </c>
      <c r="D858" t="s">
        <v>71</v>
      </c>
      <c r="E858" t="s">
        <v>1</v>
      </c>
      <c r="F858" s="5">
        <v>41030</v>
      </c>
      <c r="G858">
        <v>1</v>
      </c>
      <c r="H858">
        <v>23</v>
      </c>
      <c r="I858" s="1">
        <v>3873.2</v>
      </c>
      <c r="J858" s="1">
        <v>440.77</v>
      </c>
      <c r="K858">
        <v>11.3799958690488</v>
      </c>
      <c r="L858" s="4">
        <f>VLOOKUP(N858,rates,VLOOKUP(CONCATENATE('[1]Exposure Report'!$B$11,'[1]Exposure Report'!$B$13),rate_lookup_table,4,FALSE),FALSE)</f>
        <v>168.39966666666669</v>
      </c>
      <c r="M858" t="s">
        <v>0</v>
      </c>
      <c r="N858" t="str">
        <f>IF(VLOOKUP(B858,title_rename,2,FALSE)=0,B858,VLOOKUP(B858,title_rename,2,FALSE))</f>
        <v>05-01 Arizona Diamondbacks @ Washington Nationals</v>
      </c>
      <c r="O858" s="3" t="str">
        <f>LEFT(IF(VLOOKUP(C858,brand_rename,2,FALSE)=0,C858,VLOOKUP(C858,brand_rename,2,FALSE)),LEN(IF(VLOOKUP(C858,brand_rename,2,FALSE)=0,C858,VLOOKUP(C858,brand_rename,2,FALSE)))-6)</f>
        <v>PNC Bank</v>
      </c>
      <c r="P858" t="str">
        <f>IF(VLOOKUP(D858,location_rename,2,FALSE)=0,D858,VLOOKUP(D858,location_rename,2,FALSE))</f>
        <v>Static Upper Tiered</v>
      </c>
      <c r="Q858">
        <f>IF($L858=0,0,G858)</f>
        <v>1</v>
      </c>
      <c r="R858">
        <f>IF($L858=0,0,H858)</f>
        <v>23</v>
      </c>
      <c r="S858" s="1">
        <f>R858*L858</f>
        <v>3873.1923333333339</v>
      </c>
      <c r="T858" s="1">
        <f>S858*(K858/100)</f>
        <v>440.76912753364826</v>
      </c>
      <c r="U858" t="str">
        <f t="shared" si="26"/>
        <v>PNC BankStatic Upper Tiered</v>
      </c>
      <c r="V858" t="str">
        <f t="shared" si="27"/>
        <v>05-01 Arizona Diamondbacks @ Washington NationalsPNC BankStatic Upper Tiered</v>
      </c>
      <c r="W858" t="str">
        <f>CONCATENATE(M858,O858)</f>
        <v>Regular SeasonPNC Bank</v>
      </c>
      <c r="X858" t="str">
        <f>CONCATENATE(M858,P858)</f>
        <v>Regular SeasonStatic Upper Tiered</v>
      </c>
      <c r="Y858" t="str">
        <f>CONCATENATE(M858,O858,P858)</f>
        <v>Regular SeasonPNC BankStatic Upper Tiered</v>
      </c>
    </row>
    <row r="859" spans="1:25" x14ac:dyDescent="0.25">
      <c r="A859" s="3">
        <v>346577</v>
      </c>
      <c r="B859" t="s">
        <v>172</v>
      </c>
      <c r="C859" t="s">
        <v>33</v>
      </c>
      <c r="D859" t="s">
        <v>17</v>
      </c>
      <c r="E859" t="s">
        <v>1</v>
      </c>
      <c r="F859" s="5">
        <v>41030</v>
      </c>
      <c r="G859">
        <v>1</v>
      </c>
      <c r="H859">
        <v>1</v>
      </c>
      <c r="I859" s="1">
        <v>168.4</v>
      </c>
      <c r="J859" s="1">
        <v>59.93</v>
      </c>
      <c r="K859">
        <v>35.587885985748201</v>
      </c>
      <c r="L859" s="4">
        <f>VLOOKUP(N859,rates,VLOOKUP(CONCATENATE('[1]Exposure Report'!$B$11,'[1]Exposure Report'!$B$13),rate_lookup_table,4,FALSE),FALSE)</f>
        <v>168.39966666666669</v>
      </c>
      <c r="M859" t="s">
        <v>0</v>
      </c>
      <c r="N859" t="str">
        <f>IF(VLOOKUP(B859,title_rename,2,FALSE)=0,B859,VLOOKUP(B859,title_rename,2,FALSE))</f>
        <v>05-01 Arizona Diamondbacks @ Washington Nationals</v>
      </c>
      <c r="O859" s="3" t="str">
        <f>LEFT(IF(VLOOKUP(C859,brand_rename,2,FALSE)=0,C859,VLOOKUP(C859,brand_rename,2,FALSE)),LEN(IF(VLOOKUP(C859,brand_rename,2,FALSE)=0,C859,VLOOKUP(C859,brand_rename,2,FALSE)))-6)</f>
        <v>Radio - 106.7 The Fan</v>
      </c>
      <c r="P859" t="str">
        <f>IF(VLOOKUP(D859,location_rename,2,FALSE)=0,D859,VLOOKUP(D859,location_rename,2,FALSE))</f>
        <v>LED Upper Tiered</v>
      </c>
      <c r="Q859">
        <f>IF($L859=0,0,G859)</f>
        <v>1</v>
      </c>
      <c r="R859">
        <f>IF($L859=0,0,H859)</f>
        <v>1</v>
      </c>
      <c r="S859" s="1">
        <f>R859*L859</f>
        <v>168.39966666666669</v>
      </c>
      <c r="T859" s="1">
        <f>S859*(K859/100)</f>
        <v>59.929881373713364</v>
      </c>
      <c r="U859" t="str">
        <f t="shared" si="26"/>
        <v>Radio - 106.7 The FanLED Upper Tiered</v>
      </c>
      <c r="V859" t="str">
        <f t="shared" si="27"/>
        <v>05-01 Arizona Diamondbacks @ Washington NationalsRadio - 106.7 The FanLED Upper Tiered</v>
      </c>
      <c r="W859" t="str">
        <f>CONCATENATE(M859,O859)</f>
        <v>Regular SeasonRadio - 106.7 The Fan</v>
      </c>
      <c r="X859" t="str">
        <f>CONCATENATE(M859,P859)</f>
        <v>Regular SeasonLED Upper Tiered</v>
      </c>
      <c r="Y859" t="str">
        <f>CONCATENATE(M859,O859,P859)</f>
        <v>Regular SeasonRadio - 106.7 The FanLED Upper Tiered</v>
      </c>
    </row>
    <row r="860" spans="1:25" x14ac:dyDescent="0.25">
      <c r="A860" s="3">
        <v>346577</v>
      </c>
      <c r="B860" t="s">
        <v>172</v>
      </c>
      <c r="C860" t="s">
        <v>33</v>
      </c>
      <c r="D860" t="s">
        <v>9</v>
      </c>
      <c r="E860" t="s">
        <v>1</v>
      </c>
      <c r="F860" s="5">
        <v>41030</v>
      </c>
      <c r="G860">
        <v>19</v>
      </c>
      <c r="H860">
        <v>49</v>
      </c>
      <c r="I860" s="1">
        <v>8251.6</v>
      </c>
      <c r="J860" s="1">
        <v>1416.26</v>
      </c>
      <c r="K860">
        <v>17.163459207911099</v>
      </c>
      <c r="L860" s="4">
        <f>VLOOKUP(N860,rates,VLOOKUP(CONCATENATE('[1]Exposure Report'!$B$11,'[1]Exposure Report'!$B$13),rate_lookup_table,4,FALSE),FALSE)</f>
        <v>168.39966666666669</v>
      </c>
      <c r="M860" t="s">
        <v>0</v>
      </c>
      <c r="N860" t="str">
        <f>IF(VLOOKUP(B860,title_rename,2,FALSE)=0,B860,VLOOKUP(B860,title_rename,2,FALSE))</f>
        <v>05-01 Arizona Diamondbacks @ Washington Nationals</v>
      </c>
      <c r="O860" s="3" t="str">
        <f>LEFT(IF(VLOOKUP(C860,brand_rename,2,FALSE)=0,C860,VLOOKUP(C860,brand_rename,2,FALSE)),LEN(IF(VLOOKUP(C860,brand_rename,2,FALSE)=0,C860,VLOOKUP(C860,brand_rename,2,FALSE)))-6)</f>
        <v>Radio - 106.7 The Fan</v>
      </c>
      <c r="P860" t="str">
        <f>IF(VLOOKUP(D860,location_rename,2,FALSE)=0,D860,VLOOKUP(D860,location_rename,2,FALSE))</f>
        <v>Static Upper Billboard</v>
      </c>
      <c r="Q860">
        <f>IF($L860=0,0,G860)</f>
        <v>19</v>
      </c>
      <c r="R860">
        <f>IF($L860=0,0,H860)</f>
        <v>49</v>
      </c>
      <c r="S860" s="1">
        <f>R860*L860</f>
        <v>8251.5836666666673</v>
      </c>
      <c r="T860" s="1">
        <f>S860*(K860/100)</f>
        <v>1416.2571966349885</v>
      </c>
      <c r="U860" t="str">
        <f t="shared" si="26"/>
        <v>Radio - 106.7 The FanStatic Upper Billboard</v>
      </c>
      <c r="V860" t="str">
        <f t="shared" si="27"/>
        <v>05-01 Arizona Diamondbacks @ Washington NationalsRadio - 106.7 The FanStatic Upper Billboard</v>
      </c>
      <c r="W860" t="str">
        <f>CONCATENATE(M860,O860)</f>
        <v>Regular SeasonRadio - 106.7 The Fan</v>
      </c>
      <c r="X860" t="str">
        <f>CONCATENATE(M860,P860)</f>
        <v>Regular SeasonStatic Upper Billboard</v>
      </c>
      <c r="Y860" t="str">
        <f>CONCATENATE(M860,O860,P860)</f>
        <v>Regular SeasonRadio - 106.7 The FanStatic Upper Billboard</v>
      </c>
    </row>
    <row r="861" spans="1:25" x14ac:dyDescent="0.25">
      <c r="A861" s="3">
        <v>346577</v>
      </c>
      <c r="B861" t="s">
        <v>172</v>
      </c>
      <c r="C861" t="s">
        <v>31</v>
      </c>
      <c r="D861" t="s">
        <v>9</v>
      </c>
      <c r="E861" t="s">
        <v>1</v>
      </c>
      <c r="F861" s="5">
        <v>41030</v>
      </c>
      <c r="G861">
        <v>3</v>
      </c>
      <c r="H861">
        <v>4</v>
      </c>
      <c r="I861" s="1">
        <v>673.6</v>
      </c>
      <c r="J861" s="1">
        <v>99.41</v>
      </c>
      <c r="K861">
        <v>14.7580166270783</v>
      </c>
      <c r="L861" s="4">
        <f>VLOOKUP(N861,rates,VLOOKUP(CONCATENATE('[1]Exposure Report'!$B$11,'[1]Exposure Report'!$B$13),rate_lookup_table,4,FALSE),FALSE)</f>
        <v>168.39966666666669</v>
      </c>
      <c r="M861" t="s">
        <v>0</v>
      </c>
      <c r="N861" t="str">
        <f>IF(VLOOKUP(B861,title_rename,2,FALSE)=0,B861,VLOOKUP(B861,title_rename,2,FALSE))</f>
        <v>05-01 Arizona Diamondbacks @ Washington Nationals</v>
      </c>
      <c r="O861" s="3" t="str">
        <f>LEFT(IF(VLOOKUP(C861,brand_rename,2,FALSE)=0,C861,VLOOKUP(C861,brand_rename,2,FALSE)),LEN(IF(VLOOKUP(C861,brand_rename,2,FALSE)=0,C861,VLOOKUP(C861,brand_rename,2,FALSE)))-6)</f>
        <v>Red Porch</v>
      </c>
      <c r="P861" t="str">
        <f>IF(VLOOKUP(D861,location_rename,2,FALSE)=0,D861,VLOOKUP(D861,location_rename,2,FALSE))</f>
        <v>Static Upper Billboard</v>
      </c>
      <c r="Q861">
        <f>IF($L861=0,0,G861)</f>
        <v>3</v>
      </c>
      <c r="R861">
        <f>IF($L861=0,0,H861)</f>
        <v>4</v>
      </c>
      <c r="S861" s="1">
        <f>R861*L861</f>
        <v>673.59866666666676</v>
      </c>
      <c r="T861" s="1">
        <f>S861*(K861/100)</f>
        <v>99.40980322644441</v>
      </c>
      <c r="U861" t="str">
        <f t="shared" si="26"/>
        <v>Red PorchStatic Upper Billboard</v>
      </c>
      <c r="V861" t="str">
        <f t="shared" si="27"/>
        <v>05-01 Arizona Diamondbacks @ Washington NationalsRed PorchStatic Upper Billboard</v>
      </c>
      <c r="W861" t="str">
        <f>CONCATENATE(M861,O861)</f>
        <v>Regular SeasonRed Porch</v>
      </c>
      <c r="X861" t="str">
        <f>CONCATENATE(M861,P861)</f>
        <v>Regular SeasonStatic Upper Billboard</v>
      </c>
      <c r="Y861" t="str">
        <f>CONCATENATE(M861,O861,P861)</f>
        <v>Regular SeasonRed PorchStatic Upper Billboard</v>
      </c>
    </row>
    <row r="862" spans="1:25" x14ac:dyDescent="0.25">
      <c r="A862" s="3">
        <v>346577</v>
      </c>
      <c r="B862" t="s">
        <v>172</v>
      </c>
      <c r="C862" t="s">
        <v>113</v>
      </c>
      <c r="D862" t="s">
        <v>2</v>
      </c>
      <c r="E862" t="s">
        <v>1</v>
      </c>
      <c r="F862" s="5">
        <v>41030</v>
      </c>
      <c r="G862">
        <v>14</v>
      </c>
      <c r="H862">
        <v>127</v>
      </c>
      <c r="I862" s="1">
        <v>21386.799999999999</v>
      </c>
      <c r="J862" s="1">
        <v>5006.68</v>
      </c>
      <c r="K862">
        <v>23.410140834533401</v>
      </c>
      <c r="L862" s="4">
        <f>VLOOKUP(N862,rates,VLOOKUP(CONCATENATE('[1]Exposure Report'!$B$11,'[1]Exposure Report'!$B$13),rate_lookup_table,4,FALSE),FALSE)</f>
        <v>168.39966666666669</v>
      </c>
      <c r="M862" t="s">
        <v>0</v>
      </c>
      <c r="N862" t="str">
        <f>IF(VLOOKUP(B862,title_rename,2,FALSE)=0,B862,VLOOKUP(B862,title_rename,2,FALSE))</f>
        <v>05-01 Arizona Diamondbacks @ Washington Nationals</v>
      </c>
      <c r="O862" s="3" t="str">
        <f>LEFT(IF(VLOOKUP(C862,brand_rename,2,FALSE)=0,C862,VLOOKUP(C862,brand_rename,2,FALSE)),LEN(IF(VLOOKUP(C862,brand_rename,2,FALSE)=0,C862,VLOOKUP(C862,brand_rename,2,FALSE)))-6)</f>
        <v>Team Promotion - Capital City View Seats</v>
      </c>
      <c r="P862" t="str">
        <f>IF(VLOOKUP(D862,location_rename,2,FALSE)=0,D862,VLOOKUP(D862,location_rename,2,FALSE))</f>
        <v>Rotational Field Level Home Plate</v>
      </c>
      <c r="Q862">
        <f>IF($L862=0,0,G862)</f>
        <v>14</v>
      </c>
      <c r="R862">
        <f>IF($L862=0,0,H862)</f>
        <v>127</v>
      </c>
      <c r="S862" s="1">
        <f>R862*L862</f>
        <v>21386.757666666668</v>
      </c>
      <c r="T862" s="1">
        <f>S862*(K862/100)</f>
        <v>5006.6700897070359</v>
      </c>
      <c r="U862" t="str">
        <f t="shared" si="26"/>
        <v>Team Promotion - Capital City View SeatsRotational Field Level Home Plate</v>
      </c>
      <c r="V862" t="str">
        <f t="shared" si="27"/>
        <v>05-01 Arizona Diamondbacks @ Washington NationalsTeam Promotion - Capital City View SeatsRotational Field Level Home Plate</v>
      </c>
      <c r="W862" t="str">
        <f>CONCATENATE(M862,O862)</f>
        <v>Regular SeasonTeam Promotion - Capital City View Seats</v>
      </c>
      <c r="X862" t="str">
        <f>CONCATENATE(M862,P862)</f>
        <v>Regular SeasonRotational Field Level Home Plate</v>
      </c>
      <c r="Y862" t="str">
        <f>CONCATENATE(M862,O862,P862)</f>
        <v>Regular SeasonTeam Promotion - Capital City View SeatsRotational Field Level Home Plate</v>
      </c>
    </row>
    <row r="863" spans="1:25" x14ac:dyDescent="0.25">
      <c r="A863" s="3">
        <v>346577</v>
      </c>
      <c r="B863" t="s">
        <v>172</v>
      </c>
      <c r="C863" t="s">
        <v>164</v>
      </c>
      <c r="D863" t="s">
        <v>2</v>
      </c>
      <c r="E863" t="s">
        <v>1</v>
      </c>
      <c r="F863" s="5">
        <v>41030</v>
      </c>
      <c r="G863">
        <v>20</v>
      </c>
      <c r="H863">
        <v>166</v>
      </c>
      <c r="I863" s="1">
        <v>27954.400000000001</v>
      </c>
      <c r="J863" s="1">
        <v>6568.16</v>
      </c>
      <c r="K863">
        <v>23.495979166070398</v>
      </c>
      <c r="L863" s="4">
        <f>VLOOKUP(N863,rates,VLOOKUP(CONCATENATE('[1]Exposure Report'!$B$11,'[1]Exposure Report'!$B$13),rate_lookup_table,4,FALSE),FALSE)</f>
        <v>168.39966666666669</v>
      </c>
      <c r="M863" t="s">
        <v>0</v>
      </c>
      <c r="N863" t="str">
        <f>IF(VLOOKUP(B863,title_rename,2,FALSE)=0,B863,VLOOKUP(B863,title_rename,2,FALSE))</f>
        <v>05-01 Arizona Diamondbacks @ Washington Nationals</v>
      </c>
      <c r="O863" s="3" t="str">
        <f>LEFT(IF(VLOOKUP(C863,brand_rename,2,FALSE)=0,C863,VLOOKUP(C863,brand_rename,2,FALSE)),LEN(IF(VLOOKUP(C863,brand_rename,2,FALSE)=0,C863,VLOOKUP(C863,brand_rename,2,FALSE)))-6)</f>
        <v>Team Promotion - Harris Teeter Family Fun Pack</v>
      </c>
      <c r="P863" t="str">
        <f>IF(VLOOKUP(D863,location_rename,2,FALSE)=0,D863,VLOOKUP(D863,location_rename,2,FALSE))</f>
        <v>Rotational Field Level Home Plate</v>
      </c>
      <c r="Q863">
        <f>IF($L863=0,0,G863)</f>
        <v>20</v>
      </c>
      <c r="R863">
        <f>IF($L863=0,0,H863)</f>
        <v>166</v>
      </c>
      <c r="S863" s="1">
        <f>R863*L863</f>
        <v>27954.344666666671</v>
      </c>
      <c r="T863" s="1">
        <f>S863*(K863/100)</f>
        <v>6568.1469988915132</v>
      </c>
      <c r="U863" t="str">
        <f t="shared" si="26"/>
        <v>Team Promotion - Harris Teeter Family Fun PackRotational Field Level Home Plate</v>
      </c>
      <c r="V863" t="str">
        <f t="shared" si="27"/>
        <v>05-01 Arizona Diamondbacks @ Washington NationalsTeam Promotion - Harris Teeter Family Fun PackRotational Field Level Home Plate</v>
      </c>
      <c r="W863" t="str">
        <f>CONCATENATE(M863,O863)</f>
        <v>Regular SeasonTeam Promotion - Harris Teeter Family Fun Pack</v>
      </c>
      <c r="X863" t="str">
        <f>CONCATENATE(M863,P863)</f>
        <v>Regular SeasonRotational Field Level Home Plate</v>
      </c>
      <c r="Y863" t="str">
        <f>CONCATENATE(M863,O863,P863)</f>
        <v>Regular SeasonTeam Promotion - Harris Teeter Family Fun PackRotational Field Level Home Plate</v>
      </c>
    </row>
    <row r="864" spans="1:25" x14ac:dyDescent="0.25">
      <c r="A864" s="3">
        <v>346577</v>
      </c>
      <c r="B864" t="s">
        <v>172</v>
      </c>
      <c r="C864" t="s">
        <v>27</v>
      </c>
      <c r="D864" t="s">
        <v>2</v>
      </c>
      <c r="E864" t="s">
        <v>1</v>
      </c>
      <c r="F864" s="5">
        <v>41030</v>
      </c>
      <c r="G864">
        <v>13</v>
      </c>
      <c r="H864">
        <v>65</v>
      </c>
      <c r="I864" s="1">
        <v>10946</v>
      </c>
      <c r="J864" s="1">
        <v>2832</v>
      </c>
      <c r="K864">
        <v>25.872464827334099</v>
      </c>
      <c r="L864" s="4">
        <f>VLOOKUP(N864,rates,VLOOKUP(CONCATENATE('[1]Exposure Report'!$B$11,'[1]Exposure Report'!$B$13),rate_lookup_table,4,FALSE),FALSE)</f>
        <v>168.39966666666669</v>
      </c>
      <c r="M864" t="s">
        <v>0</v>
      </c>
      <c r="N864" t="str">
        <f>IF(VLOOKUP(B864,title_rename,2,FALSE)=0,B864,VLOOKUP(B864,title_rename,2,FALSE))</f>
        <v>05-01 Arizona Diamondbacks @ Washington Nationals</v>
      </c>
      <c r="O864" s="3" t="str">
        <f>LEFT(IF(VLOOKUP(C864,brand_rename,2,FALSE)=0,C864,VLOOKUP(C864,brand_rename,2,FALSE)),LEN(IF(VLOOKUP(C864,brand_rename,2,FALSE)=0,C864,VLOOKUP(C864,brand_rename,2,FALSE)))-6)</f>
        <v>Team Website - Nationals.com</v>
      </c>
      <c r="P864" t="str">
        <f>IF(VLOOKUP(D864,location_rename,2,FALSE)=0,D864,VLOOKUP(D864,location_rename,2,FALSE))</f>
        <v>Rotational Field Level Home Plate</v>
      </c>
      <c r="Q864">
        <f>IF($L864=0,0,G864)</f>
        <v>13</v>
      </c>
      <c r="R864">
        <f>IF($L864=0,0,H864)</f>
        <v>65</v>
      </c>
      <c r="S864" s="1">
        <f>R864*L864</f>
        <v>10945.978333333334</v>
      </c>
      <c r="T864" s="1">
        <f>S864*(K864/100)</f>
        <v>2831.9943942992777</v>
      </c>
      <c r="U864" t="str">
        <f t="shared" si="26"/>
        <v>Team Website - Nationals.comRotational Field Level Home Plate</v>
      </c>
      <c r="V864" t="str">
        <f t="shared" si="27"/>
        <v>05-01 Arizona Diamondbacks @ Washington NationalsTeam Website - Nationals.comRotational Field Level Home Plate</v>
      </c>
      <c r="W864" t="str">
        <f>CONCATENATE(M864,O864)</f>
        <v>Regular SeasonTeam Website - Nationals.com</v>
      </c>
      <c r="X864" t="str">
        <f>CONCATENATE(M864,P864)</f>
        <v>Regular SeasonRotational Field Level Home Plate</v>
      </c>
      <c r="Y864" t="str">
        <f>CONCATENATE(M864,O864,P864)</f>
        <v>Regular SeasonTeam Website - Nationals.comRotational Field Level Home Plate</v>
      </c>
    </row>
    <row r="865" spans="1:25" x14ac:dyDescent="0.25">
      <c r="A865" s="3">
        <v>346577</v>
      </c>
      <c r="B865" t="s">
        <v>172</v>
      </c>
      <c r="C865" t="s">
        <v>27</v>
      </c>
      <c r="D865" t="s">
        <v>28</v>
      </c>
      <c r="E865" t="s">
        <v>1</v>
      </c>
      <c r="F865" s="5">
        <v>41030</v>
      </c>
      <c r="G865">
        <v>32</v>
      </c>
      <c r="H865">
        <v>74</v>
      </c>
      <c r="I865" s="1">
        <v>12461.6</v>
      </c>
      <c r="J865" s="1">
        <v>2831.02</v>
      </c>
      <c r="K865">
        <v>22.717949540989899</v>
      </c>
      <c r="L865" s="4">
        <f>VLOOKUP(N865,rates,VLOOKUP(CONCATENATE('[1]Exposure Report'!$B$11,'[1]Exposure Report'!$B$13),rate_lookup_table,4,FALSE),FALSE)</f>
        <v>168.39966666666669</v>
      </c>
      <c r="M865" t="s">
        <v>0</v>
      </c>
      <c r="N865" t="str">
        <f>IF(VLOOKUP(B865,title_rename,2,FALSE)=0,B865,VLOOKUP(B865,title_rename,2,FALSE))</f>
        <v>05-01 Arizona Diamondbacks @ Washington Nationals</v>
      </c>
      <c r="O865" s="3" t="str">
        <f>LEFT(IF(VLOOKUP(C865,brand_rename,2,FALSE)=0,C865,VLOOKUP(C865,brand_rename,2,FALSE)),LEN(IF(VLOOKUP(C865,brand_rename,2,FALSE)=0,C865,VLOOKUP(C865,brand_rename,2,FALSE)))-6)</f>
        <v>Team Website - Nationals.com</v>
      </c>
      <c r="P865" t="str">
        <f>IF(VLOOKUP(D865,location_rename,2,FALSE)=0,D865,VLOOKUP(D865,location_rename,2,FALSE))</f>
        <v>Static Dugout Railing</v>
      </c>
      <c r="Q865">
        <f>IF($L865=0,0,G865)</f>
        <v>32</v>
      </c>
      <c r="R865">
        <f>IF($L865=0,0,H865)</f>
        <v>74</v>
      </c>
      <c r="S865" s="1">
        <f>R865*L865</f>
        <v>12461.575333333334</v>
      </c>
      <c r="T865" s="1">
        <f>S865*(K865/100)</f>
        <v>2831.0143962391107</v>
      </c>
      <c r="U865" t="str">
        <f t="shared" si="26"/>
        <v>Team Website - Nationals.comStatic Dugout Railing</v>
      </c>
      <c r="V865" t="str">
        <f t="shared" si="27"/>
        <v>05-01 Arizona Diamondbacks @ Washington NationalsTeam Website - Nationals.comStatic Dugout Railing</v>
      </c>
      <c r="W865" t="str">
        <f>CONCATENATE(M865,O865)</f>
        <v>Regular SeasonTeam Website - Nationals.com</v>
      </c>
      <c r="X865" t="str">
        <f>CONCATENATE(M865,P865)</f>
        <v>Regular SeasonStatic Dugout Railing</v>
      </c>
      <c r="Y865" t="str">
        <f>CONCATENATE(M865,O865,P865)</f>
        <v>Regular SeasonTeam Website - Nationals.comStatic Dugout Railing</v>
      </c>
    </row>
    <row r="866" spans="1:25" x14ac:dyDescent="0.25">
      <c r="A866" s="3">
        <v>346577</v>
      </c>
      <c r="B866" t="s">
        <v>172</v>
      </c>
      <c r="C866" t="s">
        <v>27</v>
      </c>
      <c r="D866" t="s">
        <v>14</v>
      </c>
      <c r="E866" t="s">
        <v>1</v>
      </c>
      <c r="F866" s="5">
        <v>41030</v>
      </c>
      <c r="G866">
        <v>19</v>
      </c>
      <c r="H866">
        <v>67</v>
      </c>
      <c r="I866" s="1">
        <v>11282.8</v>
      </c>
      <c r="J866" s="1">
        <v>2146.31</v>
      </c>
      <c r="K866">
        <v>19.022848938206799</v>
      </c>
      <c r="L866" s="4">
        <f>VLOOKUP(N866,rates,VLOOKUP(CONCATENATE('[1]Exposure Report'!$B$11,'[1]Exposure Report'!$B$13),rate_lookup_table,4,FALSE),FALSE)</f>
        <v>168.39966666666669</v>
      </c>
      <c r="M866" t="s">
        <v>0</v>
      </c>
      <c r="N866" t="str">
        <f>IF(VLOOKUP(B866,title_rename,2,FALSE)=0,B866,VLOOKUP(B866,title_rename,2,FALSE))</f>
        <v>05-01 Arizona Diamondbacks @ Washington Nationals</v>
      </c>
      <c r="O866" s="3" t="str">
        <f>LEFT(IF(VLOOKUP(C866,brand_rename,2,FALSE)=0,C866,VLOOKUP(C866,brand_rename,2,FALSE)),LEN(IF(VLOOKUP(C866,brand_rename,2,FALSE)=0,C866,VLOOKUP(C866,brand_rename,2,FALSE)))-6)</f>
        <v>Team Website - Nationals.com</v>
      </c>
      <c r="P866" t="str">
        <f>IF(VLOOKUP(D866,location_rename,2,FALSE)=0,D866,VLOOKUP(D866,location_rename,2,FALSE))</f>
        <v>Static Dugout Roof</v>
      </c>
      <c r="Q866">
        <f>IF($L866=0,0,G866)</f>
        <v>19</v>
      </c>
      <c r="R866">
        <f>IF($L866=0,0,H866)</f>
        <v>67</v>
      </c>
      <c r="S866" s="1">
        <f>R866*L866</f>
        <v>11282.777666666669</v>
      </c>
      <c r="T866" s="1">
        <f>S866*(K866/100)</f>
        <v>2146.3057515637342</v>
      </c>
      <c r="U866" t="str">
        <f t="shared" si="26"/>
        <v>Team Website - Nationals.comStatic Dugout Roof</v>
      </c>
      <c r="V866" t="str">
        <f t="shared" si="27"/>
        <v>05-01 Arizona Diamondbacks @ Washington NationalsTeam Website - Nationals.comStatic Dugout Roof</v>
      </c>
      <c r="W866" t="str">
        <f>CONCATENATE(M866,O866)</f>
        <v>Regular SeasonTeam Website - Nationals.com</v>
      </c>
      <c r="X866" t="str">
        <f>CONCATENATE(M866,P866)</f>
        <v>Regular SeasonStatic Dugout Roof</v>
      </c>
      <c r="Y866" t="str">
        <f>CONCATENATE(M866,O866,P866)</f>
        <v>Regular SeasonTeam Website - Nationals.comStatic Dugout Roof</v>
      </c>
    </row>
    <row r="867" spans="1:25" x14ac:dyDescent="0.25">
      <c r="A867" s="3">
        <v>346577</v>
      </c>
      <c r="B867" t="s">
        <v>172</v>
      </c>
      <c r="C867" t="s">
        <v>27</v>
      </c>
      <c r="D867" t="s">
        <v>9</v>
      </c>
      <c r="E867" t="s">
        <v>1</v>
      </c>
      <c r="F867" s="5">
        <v>41030</v>
      </c>
      <c r="G867">
        <v>2</v>
      </c>
      <c r="H867">
        <v>4</v>
      </c>
      <c r="I867" s="1">
        <v>673.6</v>
      </c>
      <c r="J867" s="1">
        <v>122.11</v>
      </c>
      <c r="K867">
        <v>18.127969121140101</v>
      </c>
      <c r="L867" s="4">
        <f>VLOOKUP(N867,rates,VLOOKUP(CONCATENATE('[1]Exposure Report'!$B$11,'[1]Exposure Report'!$B$13),rate_lookup_table,4,FALSE),FALSE)</f>
        <v>168.39966666666669</v>
      </c>
      <c r="M867" t="s">
        <v>0</v>
      </c>
      <c r="N867" t="str">
        <f>IF(VLOOKUP(B867,title_rename,2,FALSE)=0,B867,VLOOKUP(B867,title_rename,2,FALSE))</f>
        <v>05-01 Arizona Diamondbacks @ Washington Nationals</v>
      </c>
      <c r="O867" s="3" t="str">
        <f>LEFT(IF(VLOOKUP(C867,brand_rename,2,FALSE)=0,C867,VLOOKUP(C867,brand_rename,2,FALSE)),LEN(IF(VLOOKUP(C867,brand_rename,2,FALSE)=0,C867,VLOOKUP(C867,brand_rename,2,FALSE)))-6)</f>
        <v>Team Website - Nationals.com</v>
      </c>
      <c r="P867" t="str">
        <f>IF(VLOOKUP(D867,location_rename,2,FALSE)=0,D867,VLOOKUP(D867,location_rename,2,FALSE))</f>
        <v>Static Upper Billboard</v>
      </c>
      <c r="Q867">
        <f>IF($L867=0,0,G867)</f>
        <v>2</v>
      </c>
      <c r="R867">
        <f>IF($L867=0,0,H867)</f>
        <v>4</v>
      </c>
      <c r="S867" s="1">
        <f>R867*L867</f>
        <v>673.59866666666676</v>
      </c>
      <c r="T867" s="1">
        <f>S867*(K867/100)</f>
        <v>122.10975829374478</v>
      </c>
      <c r="U867" t="str">
        <f t="shared" si="26"/>
        <v>Team Website - Nationals.comStatic Upper Billboard</v>
      </c>
      <c r="V867" t="str">
        <f t="shared" si="27"/>
        <v>05-01 Arizona Diamondbacks @ Washington NationalsTeam Website - Nationals.comStatic Upper Billboard</v>
      </c>
      <c r="W867" t="str">
        <f>CONCATENATE(M867,O867)</f>
        <v>Regular SeasonTeam Website - Nationals.com</v>
      </c>
      <c r="X867" t="str">
        <f>CONCATENATE(M867,P867)</f>
        <v>Regular SeasonStatic Upper Billboard</v>
      </c>
      <c r="Y867" t="str">
        <f>CONCATENATE(M867,O867,P867)</f>
        <v>Regular SeasonTeam Website - Nationals.comStatic Upper Billboard</v>
      </c>
    </row>
    <row r="868" spans="1:25" x14ac:dyDescent="0.25">
      <c r="A868" s="3">
        <v>346577</v>
      </c>
      <c r="B868" t="s">
        <v>172</v>
      </c>
      <c r="C868" t="s">
        <v>93</v>
      </c>
      <c r="D868" t="s">
        <v>9</v>
      </c>
      <c r="E868" t="s">
        <v>1</v>
      </c>
      <c r="F868" s="5">
        <v>41030</v>
      </c>
      <c r="G868">
        <v>1</v>
      </c>
      <c r="H868">
        <v>7</v>
      </c>
      <c r="I868" s="1">
        <v>1178.8</v>
      </c>
      <c r="J868" s="1">
        <v>178.71</v>
      </c>
      <c r="K868">
        <v>15.1603325415676</v>
      </c>
      <c r="L868" s="4">
        <f>VLOOKUP(N868,rates,VLOOKUP(CONCATENATE('[1]Exposure Report'!$B$11,'[1]Exposure Report'!$B$13),rate_lookup_table,4,FALSE),FALSE)</f>
        <v>168.39966666666669</v>
      </c>
      <c r="M868" t="s">
        <v>0</v>
      </c>
      <c r="N868" t="str">
        <f>IF(VLOOKUP(B868,title_rename,2,FALSE)=0,B868,VLOOKUP(B868,title_rename,2,FALSE))</f>
        <v>05-01 Arizona Diamondbacks @ Washington Nationals</v>
      </c>
      <c r="O868" s="3" t="str">
        <f>LEFT(IF(VLOOKUP(C868,brand_rename,2,FALSE)=0,C868,VLOOKUP(C868,brand_rename,2,FALSE)),LEN(IF(VLOOKUP(C868,brand_rename,2,FALSE)=0,C868,VLOOKUP(C868,brand_rename,2,FALSE)))-6)</f>
        <v>The Washington Post</v>
      </c>
      <c r="P868" t="str">
        <f>IF(VLOOKUP(D868,location_rename,2,FALSE)=0,D868,VLOOKUP(D868,location_rename,2,FALSE))</f>
        <v>Static Upper Billboard</v>
      </c>
      <c r="Q868">
        <f>IF($L868=0,0,G868)</f>
        <v>1</v>
      </c>
      <c r="R868">
        <f>IF($L868=0,0,H868)</f>
        <v>7</v>
      </c>
      <c r="S868" s="1">
        <f>R868*L868</f>
        <v>1178.7976666666668</v>
      </c>
      <c r="T868" s="1">
        <f>S868*(K868/100)</f>
        <v>178.70964625890628</v>
      </c>
      <c r="U868" t="str">
        <f t="shared" si="26"/>
        <v>The Washington PostStatic Upper Billboard</v>
      </c>
      <c r="V868" t="str">
        <f t="shared" si="27"/>
        <v>05-01 Arizona Diamondbacks @ Washington NationalsThe Washington PostStatic Upper Billboard</v>
      </c>
      <c r="W868" t="str">
        <f>CONCATENATE(M868,O868)</f>
        <v>Regular SeasonThe Washington Post</v>
      </c>
      <c r="X868" t="str">
        <f>CONCATENATE(M868,P868)</f>
        <v>Regular SeasonStatic Upper Billboard</v>
      </c>
      <c r="Y868" t="str">
        <f>CONCATENATE(M868,O868,P868)</f>
        <v>Regular SeasonThe Washington PostStatic Upper Billboard</v>
      </c>
    </row>
    <row r="869" spans="1:25" x14ac:dyDescent="0.25">
      <c r="A869" s="3">
        <v>346577</v>
      </c>
      <c r="B869" t="s">
        <v>172</v>
      </c>
      <c r="C869" t="s">
        <v>26</v>
      </c>
      <c r="D869" t="s">
        <v>19</v>
      </c>
      <c r="E869" t="s">
        <v>1</v>
      </c>
      <c r="F869" s="5">
        <v>41030</v>
      </c>
      <c r="G869">
        <v>1</v>
      </c>
      <c r="H869">
        <v>1</v>
      </c>
      <c r="I869" s="1">
        <v>168.4</v>
      </c>
      <c r="J869" s="1">
        <v>56.01</v>
      </c>
      <c r="K869">
        <v>33.260095011876402</v>
      </c>
      <c r="L869" s="4">
        <f>VLOOKUP(N869,rates,VLOOKUP(CONCATENATE('[1]Exposure Report'!$B$11,'[1]Exposure Report'!$B$13),rate_lookup_table,4,FALSE),FALSE)</f>
        <v>168.39966666666669</v>
      </c>
      <c r="M869" t="s">
        <v>0</v>
      </c>
      <c r="N869" t="str">
        <f>IF(VLOOKUP(B869,title_rename,2,FALSE)=0,B869,VLOOKUP(B869,title_rename,2,FALSE))</f>
        <v>05-01 Arizona Diamondbacks @ Washington Nationals</v>
      </c>
      <c r="O869" s="3" t="str">
        <f>LEFT(IF(VLOOKUP(C869,brand_rename,2,FALSE)=0,C869,VLOOKUP(C869,brand_rename,2,FALSE)),LEN(IF(VLOOKUP(C869,brand_rename,2,FALSE)=0,C869,VLOOKUP(C869,brand_rename,2,FALSE)))-6)</f>
        <v>Toyota</v>
      </c>
      <c r="P869" t="str">
        <f>IF(VLOOKUP(D869,location_rename,2,FALSE)=0,D869,VLOOKUP(D869,location_rename,2,FALSE))</f>
        <v>LED Outfield Wall</v>
      </c>
      <c r="Q869">
        <f>IF($L869=0,0,G869)</f>
        <v>1</v>
      </c>
      <c r="R869">
        <f>IF($L869=0,0,H869)</f>
        <v>1</v>
      </c>
      <c r="S869" s="1">
        <f>R869*L869</f>
        <v>168.39966666666669</v>
      </c>
      <c r="T869" s="1">
        <f>S869*(K869/100)</f>
        <v>56.009889133016493</v>
      </c>
      <c r="U869" t="str">
        <f t="shared" si="26"/>
        <v>ToyotaLED Outfield Wall</v>
      </c>
      <c r="V869" t="str">
        <f t="shared" si="27"/>
        <v>05-01 Arizona Diamondbacks @ Washington NationalsToyotaLED Outfield Wall</v>
      </c>
      <c r="W869" t="str">
        <f>CONCATENATE(M869,O869)</f>
        <v>Regular SeasonToyota</v>
      </c>
      <c r="X869" t="str">
        <f>CONCATENATE(M869,P869)</f>
        <v>Regular SeasonLED Outfield Wall</v>
      </c>
      <c r="Y869" t="str">
        <f>CONCATENATE(M869,O869,P869)</f>
        <v>Regular SeasonToyotaLED Outfield Wall</v>
      </c>
    </row>
    <row r="870" spans="1:25" x14ac:dyDescent="0.25">
      <c r="A870" s="3">
        <v>346577</v>
      </c>
      <c r="B870" t="s">
        <v>172</v>
      </c>
      <c r="C870" t="s">
        <v>24</v>
      </c>
      <c r="D870" t="s">
        <v>19</v>
      </c>
      <c r="E870" t="s">
        <v>1</v>
      </c>
      <c r="F870" s="5">
        <v>41030</v>
      </c>
      <c r="G870">
        <v>1</v>
      </c>
      <c r="H870">
        <v>3</v>
      </c>
      <c r="I870" s="1">
        <v>505.2</v>
      </c>
      <c r="J870" s="1">
        <v>110.18</v>
      </c>
      <c r="K870">
        <v>21.809184481393501</v>
      </c>
      <c r="L870" s="4">
        <f>VLOOKUP(N870,rates,VLOOKUP(CONCATENATE('[1]Exposure Report'!$B$11,'[1]Exposure Report'!$B$13),rate_lookup_table,4,FALSE),FALSE)</f>
        <v>168.39966666666669</v>
      </c>
      <c r="M870" t="s">
        <v>0</v>
      </c>
      <c r="N870" t="str">
        <f>IF(VLOOKUP(B870,title_rename,2,FALSE)=0,B870,VLOOKUP(B870,title_rename,2,FALSE))</f>
        <v>05-01 Arizona Diamondbacks @ Washington Nationals</v>
      </c>
      <c r="O870" s="3" t="str">
        <f>LEFT(IF(VLOOKUP(C870,brand_rename,2,FALSE)=0,C870,VLOOKUP(C870,brand_rename,2,FALSE)),LEN(IF(VLOOKUP(C870,brand_rename,2,FALSE)=0,C870,VLOOKUP(C870,brand_rename,2,FALSE)))-6)</f>
        <v>Twisted Tea</v>
      </c>
      <c r="P870" t="str">
        <f>IF(VLOOKUP(D870,location_rename,2,FALSE)=0,D870,VLOOKUP(D870,location_rename,2,FALSE))</f>
        <v>LED Outfield Wall</v>
      </c>
      <c r="Q870">
        <f>IF($L870=0,0,G870)</f>
        <v>1</v>
      </c>
      <c r="R870">
        <f>IF($L870=0,0,H870)</f>
        <v>3</v>
      </c>
      <c r="S870" s="1">
        <f>R870*L870</f>
        <v>505.19900000000007</v>
      </c>
      <c r="T870" s="1">
        <f>S870*(K870/100)</f>
        <v>110.17978190815516</v>
      </c>
      <c r="U870" t="str">
        <f t="shared" si="26"/>
        <v>Twisted TeaLED Outfield Wall</v>
      </c>
      <c r="V870" t="str">
        <f t="shared" si="27"/>
        <v>05-01 Arizona Diamondbacks @ Washington NationalsTwisted TeaLED Outfield Wall</v>
      </c>
      <c r="W870" t="str">
        <f>CONCATENATE(M870,O870)</f>
        <v>Regular SeasonTwisted Tea</v>
      </c>
      <c r="X870" t="str">
        <f>CONCATENATE(M870,P870)</f>
        <v>Regular SeasonLED Outfield Wall</v>
      </c>
      <c r="Y870" t="str">
        <f>CONCATENATE(M870,O870,P870)</f>
        <v>Regular SeasonTwisted TeaLED Outfield Wall</v>
      </c>
    </row>
    <row r="871" spans="1:25" x14ac:dyDescent="0.25">
      <c r="A871" s="3">
        <v>346577</v>
      </c>
      <c r="B871" t="s">
        <v>172</v>
      </c>
      <c r="C871" t="s">
        <v>24</v>
      </c>
      <c r="D871" t="s">
        <v>11</v>
      </c>
      <c r="E871" t="s">
        <v>1</v>
      </c>
      <c r="F871" s="5">
        <v>41030</v>
      </c>
      <c r="G871">
        <v>5</v>
      </c>
      <c r="H871">
        <v>18</v>
      </c>
      <c r="I871" s="1">
        <v>3031.2</v>
      </c>
      <c r="J871" s="1">
        <v>467.24</v>
      </c>
      <c r="K871">
        <v>15.4143573502243</v>
      </c>
      <c r="L871" s="4">
        <f>VLOOKUP(N871,rates,VLOOKUP(CONCATENATE('[1]Exposure Report'!$B$11,'[1]Exposure Report'!$B$13),rate_lookup_table,4,FALSE),FALSE)</f>
        <v>168.39966666666669</v>
      </c>
      <c r="M871" t="s">
        <v>0</v>
      </c>
      <c r="N871" t="str">
        <f>IF(VLOOKUP(B871,title_rename,2,FALSE)=0,B871,VLOOKUP(B871,title_rename,2,FALSE))</f>
        <v>05-01 Arizona Diamondbacks @ Washington Nationals</v>
      </c>
      <c r="O871" s="3" t="str">
        <f>LEFT(IF(VLOOKUP(C871,brand_rename,2,FALSE)=0,C871,VLOOKUP(C871,brand_rename,2,FALSE)),LEN(IF(VLOOKUP(C871,brand_rename,2,FALSE)=0,C871,VLOOKUP(C871,brand_rename,2,FALSE)))-6)</f>
        <v>Twisted Tea</v>
      </c>
      <c r="P871" t="str">
        <f>IF(VLOOKUP(D871,location_rename,2,FALSE)=0,D871,VLOOKUP(D871,location_rename,2,FALSE))</f>
        <v>Static Outfield Wall</v>
      </c>
      <c r="Q871">
        <f>IF($L871=0,0,G871)</f>
        <v>5</v>
      </c>
      <c r="R871">
        <f>IF($L871=0,0,H871)</f>
        <v>18</v>
      </c>
      <c r="S871" s="1">
        <f>R871*L871</f>
        <v>3031.1940000000004</v>
      </c>
      <c r="T871" s="1">
        <f>S871*(K871/100)</f>
        <v>467.23907513855806</v>
      </c>
      <c r="U871" t="str">
        <f t="shared" si="26"/>
        <v>Twisted TeaStatic Outfield Wall</v>
      </c>
      <c r="V871" t="str">
        <f t="shared" si="27"/>
        <v>05-01 Arizona Diamondbacks @ Washington NationalsTwisted TeaStatic Outfield Wall</v>
      </c>
      <c r="W871" t="str">
        <f>CONCATENATE(M871,O871)</f>
        <v>Regular SeasonTwisted Tea</v>
      </c>
      <c r="X871" t="str">
        <f>CONCATENATE(M871,P871)</f>
        <v>Regular SeasonStatic Outfield Wall</v>
      </c>
      <c r="Y871" t="str">
        <f>CONCATENATE(M871,O871,P871)</f>
        <v>Regular SeasonTwisted TeaStatic Outfield Wall</v>
      </c>
    </row>
    <row r="872" spans="1:25" x14ac:dyDescent="0.25">
      <c r="A872" s="3">
        <v>346577</v>
      </c>
      <c r="B872" t="s">
        <v>172</v>
      </c>
      <c r="C872" t="s">
        <v>21</v>
      </c>
      <c r="D872" t="s">
        <v>17</v>
      </c>
      <c r="E872" t="s">
        <v>1</v>
      </c>
      <c r="F872" s="5">
        <v>41030</v>
      </c>
      <c r="G872">
        <v>1</v>
      </c>
      <c r="H872">
        <v>3</v>
      </c>
      <c r="I872" s="1">
        <v>505.2</v>
      </c>
      <c r="J872" s="1">
        <v>137.06</v>
      </c>
      <c r="K872">
        <v>27.129849564528801</v>
      </c>
      <c r="L872" s="4">
        <f>VLOOKUP(N872,rates,VLOOKUP(CONCATENATE('[1]Exposure Report'!$B$11,'[1]Exposure Report'!$B$13),rate_lookup_table,4,FALSE),FALSE)</f>
        <v>168.39966666666669</v>
      </c>
      <c r="M872" t="s">
        <v>0</v>
      </c>
      <c r="N872" t="str">
        <f>IF(VLOOKUP(B872,title_rename,2,FALSE)=0,B872,VLOOKUP(B872,title_rename,2,FALSE))</f>
        <v>05-01 Arizona Diamondbacks @ Washington Nationals</v>
      </c>
      <c r="O872" s="3" t="str">
        <f>LEFT(IF(VLOOKUP(C872,brand_rename,2,FALSE)=0,C872,VLOOKUP(C872,brand_rename,2,FALSE)),LEN(IF(VLOOKUP(C872,brand_rename,2,FALSE)=0,C872,VLOOKUP(C872,brand_rename,2,FALSE)))-6)</f>
        <v>United Airlines</v>
      </c>
      <c r="P872" t="str">
        <f>IF(VLOOKUP(D872,location_rename,2,FALSE)=0,D872,VLOOKUP(D872,location_rename,2,FALSE))</f>
        <v>LED Upper Tiered</v>
      </c>
      <c r="Q872">
        <f>IF($L872=0,0,G872)</f>
        <v>1</v>
      </c>
      <c r="R872">
        <f>IF($L872=0,0,H872)</f>
        <v>3</v>
      </c>
      <c r="S872" s="1">
        <f>R872*L872</f>
        <v>505.19900000000007</v>
      </c>
      <c r="T872" s="1">
        <f>S872*(K872/100)</f>
        <v>137.05972870150387</v>
      </c>
      <c r="U872" t="str">
        <f t="shared" si="26"/>
        <v>United AirlinesLED Upper Tiered</v>
      </c>
      <c r="V872" t="str">
        <f t="shared" si="27"/>
        <v>05-01 Arizona Diamondbacks @ Washington NationalsUnited AirlinesLED Upper Tiered</v>
      </c>
      <c r="W872" t="str">
        <f>CONCATENATE(M872,O872)</f>
        <v>Regular SeasonUnited Airlines</v>
      </c>
      <c r="X872" t="str">
        <f>CONCATENATE(M872,P872)</f>
        <v>Regular SeasonLED Upper Tiered</v>
      </c>
      <c r="Y872" t="str">
        <f>CONCATENATE(M872,O872,P872)</f>
        <v>Regular SeasonUnited AirlinesLED Upper Tiered</v>
      </c>
    </row>
    <row r="873" spans="1:25" x14ac:dyDescent="0.25">
      <c r="A873" s="3">
        <v>346577</v>
      </c>
      <c r="B873" t="s">
        <v>172</v>
      </c>
      <c r="C873" t="s">
        <v>21</v>
      </c>
      <c r="D873" t="s">
        <v>2</v>
      </c>
      <c r="E873" t="s">
        <v>1</v>
      </c>
      <c r="F873" s="5">
        <v>41030</v>
      </c>
      <c r="G873">
        <v>19</v>
      </c>
      <c r="H873">
        <v>89</v>
      </c>
      <c r="I873" s="1">
        <v>14987.6</v>
      </c>
      <c r="J873" s="1">
        <v>3836.29</v>
      </c>
      <c r="K873">
        <v>25.596426379139999</v>
      </c>
      <c r="L873" s="4">
        <f>VLOOKUP(N873,rates,VLOOKUP(CONCATENATE('[1]Exposure Report'!$B$11,'[1]Exposure Report'!$B$13),rate_lookup_table,4,FALSE),FALSE)</f>
        <v>168.39966666666669</v>
      </c>
      <c r="M873" t="s">
        <v>0</v>
      </c>
      <c r="N873" t="str">
        <f>IF(VLOOKUP(B873,title_rename,2,FALSE)=0,B873,VLOOKUP(B873,title_rename,2,FALSE))</f>
        <v>05-01 Arizona Diamondbacks @ Washington Nationals</v>
      </c>
      <c r="O873" s="3" t="str">
        <f>LEFT(IF(VLOOKUP(C873,brand_rename,2,FALSE)=0,C873,VLOOKUP(C873,brand_rename,2,FALSE)),LEN(IF(VLOOKUP(C873,brand_rename,2,FALSE)=0,C873,VLOOKUP(C873,brand_rename,2,FALSE)))-6)</f>
        <v>United Airlines</v>
      </c>
      <c r="P873" t="str">
        <f>IF(VLOOKUP(D873,location_rename,2,FALSE)=0,D873,VLOOKUP(D873,location_rename,2,FALSE))</f>
        <v>Rotational Field Level Home Plate</v>
      </c>
      <c r="Q873">
        <f>IF($L873=0,0,G873)</f>
        <v>19</v>
      </c>
      <c r="R873">
        <f>IF($L873=0,0,H873)</f>
        <v>89</v>
      </c>
      <c r="S873" s="1">
        <f>R873*L873</f>
        <v>14987.570333333335</v>
      </c>
      <c r="T873" s="1">
        <f>S873*(K873/100)</f>
        <v>3836.2824063934941</v>
      </c>
      <c r="U873" t="str">
        <f t="shared" si="26"/>
        <v>United AirlinesRotational Field Level Home Plate</v>
      </c>
      <c r="V873" t="str">
        <f t="shared" si="27"/>
        <v>05-01 Arizona Diamondbacks @ Washington NationalsUnited AirlinesRotational Field Level Home Plate</v>
      </c>
      <c r="W873" t="str">
        <f>CONCATENATE(M873,O873)</f>
        <v>Regular SeasonUnited Airlines</v>
      </c>
      <c r="X873" t="str">
        <f>CONCATENATE(M873,P873)</f>
        <v>Regular SeasonRotational Field Level Home Plate</v>
      </c>
      <c r="Y873" t="str">
        <f>CONCATENATE(M873,O873,P873)</f>
        <v>Regular SeasonUnited AirlinesRotational Field Level Home Plate</v>
      </c>
    </row>
    <row r="874" spans="1:25" x14ac:dyDescent="0.25">
      <c r="A874" s="3">
        <v>346577</v>
      </c>
      <c r="B874" t="s">
        <v>172</v>
      </c>
      <c r="C874" t="s">
        <v>21</v>
      </c>
      <c r="D874" t="s">
        <v>11</v>
      </c>
      <c r="E874" t="s">
        <v>1</v>
      </c>
      <c r="F874" s="5">
        <v>41030</v>
      </c>
      <c r="G874">
        <v>8</v>
      </c>
      <c r="H874">
        <v>14</v>
      </c>
      <c r="I874" s="1">
        <v>2357.6</v>
      </c>
      <c r="J874" s="1">
        <v>421.34</v>
      </c>
      <c r="K874">
        <v>17.8715643026806</v>
      </c>
      <c r="L874" s="4">
        <f>VLOOKUP(N874,rates,VLOOKUP(CONCATENATE('[1]Exposure Report'!$B$11,'[1]Exposure Report'!$B$13),rate_lookup_table,4,FALSE),FALSE)</f>
        <v>168.39966666666669</v>
      </c>
      <c r="M874" t="s">
        <v>0</v>
      </c>
      <c r="N874" t="str">
        <f>IF(VLOOKUP(B874,title_rename,2,FALSE)=0,B874,VLOOKUP(B874,title_rename,2,FALSE))</f>
        <v>05-01 Arizona Diamondbacks @ Washington Nationals</v>
      </c>
      <c r="O874" s="3" t="str">
        <f>LEFT(IF(VLOOKUP(C874,brand_rename,2,FALSE)=0,C874,VLOOKUP(C874,brand_rename,2,FALSE)),LEN(IF(VLOOKUP(C874,brand_rename,2,FALSE)=0,C874,VLOOKUP(C874,brand_rename,2,FALSE)))-6)</f>
        <v>United Airlines</v>
      </c>
      <c r="P874" t="str">
        <f>IF(VLOOKUP(D874,location_rename,2,FALSE)=0,D874,VLOOKUP(D874,location_rename,2,FALSE))</f>
        <v>Static Outfield Wall</v>
      </c>
      <c r="Q874">
        <f>IF($L874=0,0,G874)</f>
        <v>8</v>
      </c>
      <c r="R874">
        <f>IF($L874=0,0,H874)</f>
        <v>14</v>
      </c>
      <c r="S874" s="1">
        <f>R874*L874</f>
        <v>2357.5953333333337</v>
      </c>
      <c r="T874" s="1">
        <f>S874*(K874/100)</f>
        <v>421.33916599366376</v>
      </c>
      <c r="U874" t="str">
        <f t="shared" si="26"/>
        <v>United AirlinesStatic Outfield Wall</v>
      </c>
      <c r="V874" t="str">
        <f t="shared" si="27"/>
        <v>05-01 Arizona Diamondbacks @ Washington NationalsUnited AirlinesStatic Outfield Wall</v>
      </c>
      <c r="W874" t="str">
        <f>CONCATENATE(M874,O874)</f>
        <v>Regular SeasonUnited Airlines</v>
      </c>
      <c r="X874" t="str">
        <f>CONCATENATE(M874,P874)</f>
        <v>Regular SeasonStatic Outfield Wall</v>
      </c>
      <c r="Y874" t="str">
        <f>CONCATENATE(M874,O874,P874)</f>
        <v>Regular SeasonUnited AirlinesStatic Outfield Wall</v>
      </c>
    </row>
    <row r="875" spans="1:25" x14ac:dyDescent="0.25">
      <c r="A875" s="3">
        <v>346577</v>
      </c>
      <c r="B875" t="s">
        <v>172</v>
      </c>
      <c r="C875" t="s">
        <v>20</v>
      </c>
      <c r="D875" t="s">
        <v>11</v>
      </c>
      <c r="E875" t="s">
        <v>1</v>
      </c>
      <c r="F875" s="5">
        <v>41030</v>
      </c>
      <c r="G875">
        <v>23</v>
      </c>
      <c r="H875">
        <v>36</v>
      </c>
      <c r="I875" s="1">
        <v>6062.4</v>
      </c>
      <c r="J875" s="1">
        <v>1274.5</v>
      </c>
      <c r="K875">
        <v>21.023027183953499</v>
      </c>
      <c r="L875" s="4">
        <f>VLOOKUP(N875,rates,VLOOKUP(CONCATENATE('[1]Exposure Report'!$B$11,'[1]Exposure Report'!$B$13),rate_lookup_table,4,FALSE),FALSE)</f>
        <v>168.39966666666669</v>
      </c>
      <c r="M875" t="s">
        <v>0</v>
      </c>
      <c r="N875" t="str">
        <f>IF(VLOOKUP(B875,title_rename,2,FALSE)=0,B875,VLOOKUP(B875,title_rename,2,FALSE))</f>
        <v>05-01 Arizona Diamondbacks @ Washington Nationals</v>
      </c>
      <c r="O875" s="3" t="str">
        <f>LEFT(IF(VLOOKUP(C875,brand_rename,2,FALSE)=0,C875,VLOOKUP(C875,brand_rename,2,FALSE)),LEN(IF(VLOOKUP(C875,brand_rename,2,FALSE)=0,C875,VLOOKUP(C875,brand_rename,2,FALSE)))-6)</f>
        <v>W.B. Mason</v>
      </c>
      <c r="P875" t="str">
        <f>IF(VLOOKUP(D875,location_rename,2,FALSE)=0,D875,VLOOKUP(D875,location_rename,2,FALSE))</f>
        <v>Static Outfield Wall</v>
      </c>
      <c r="Q875">
        <f>IF($L875=0,0,G875)</f>
        <v>23</v>
      </c>
      <c r="R875">
        <f>IF($L875=0,0,H875)</f>
        <v>36</v>
      </c>
      <c r="S875" s="1">
        <f>R875*L875</f>
        <v>6062.3880000000008</v>
      </c>
      <c r="T875" s="1">
        <f>S875*(K875/100)</f>
        <v>1274.497477236735</v>
      </c>
      <c r="U875" t="str">
        <f t="shared" si="26"/>
        <v>W.B. MasonStatic Outfield Wall</v>
      </c>
      <c r="V875" t="str">
        <f t="shared" si="27"/>
        <v>05-01 Arizona Diamondbacks @ Washington NationalsW.B. MasonStatic Outfield Wall</v>
      </c>
      <c r="W875" t="str">
        <f>CONCATENATE(M875,O875)</f>
        <v>Regular SeasonW.B. Mason</v>
      </c>
      <c r="X875" t="str">
        <f>CONCATENATE(M875,P875)</f>
        <v>Regular SeasonStatic Outfield Wall</v>
      </c>
      <c r="Y875" t="str">
        <f>CONCATENATE(M875,O875,P875)</f>
        <v>Regular SeasonW.B. MasonStatic Outfield Wall</v>
      </c>
    </row>
    <row r="876" spans="1:25" x14ac:dyDescent="0.25">
      <c r="A876" s="3">
        <v>346577</v>
      </c>
      <c r="B876" t="s">
        <v>172</v>
      </c>
      <c r="C876" t="s">
        <v>8</v>
      </c>
      <c r="D876" t="s">
        <v>34</v>
      </c>
      <c r="E876" t="s">
        <v>1</v>
      </c>
      <c r="F876" s="5">
        <v>41030</v>
      </c>
      <c r="G876">
        <v>3</v>
      </c>
      <c r="H876">
        <v>10</v>
      </c>
      <c r="I876" s="1">
        <v>1684</v>
      </c>
      <c r="J876" s="1">
        <v>268.52999999999997</v>
      </c>
      <c r="K876">
        <v>15.9459619952494</v>
      </c>
      <c r="L876" s="4">
        <f>VLOOKUP(N876,rates,VLOOKUP(CONCATENATE('[1]Exposure Report'!$B$11,'[1]Exposure Report'!$B$13),rate_lookup_table,4,FALSE),FALSE)</f>
        <v>168.39966666666669</v>
      </c>
      <c r="M876" t="s">
        <v>0</v>
      </c>
      <c r="N876" t="str">
        <f>IF(VLOOKUP(B876,title_rename,2,FALSE)=0,B876,VLOOKUP(B876,title_rename,2,FALSE))</f>
        <v>05-01 Arizona Diamondbacks @ Washington Nationals</v>
      </c>
      <c r="O876" s="3" t="str">
        <f>LEFT(IF(VLOOKUP(C876,brand_rename,2,FALSE)=0,C876,VLOOKUP(C876,brand_rename,2,FALSE)),LEN(IF(VLOOKUP(C876,brand_rename,2,FALSE)=0,C876,VLOOKUP(C876,brand_rename,2,FALSE)))-6)</f>
        <v>Washington National Logo</v>
      </c>
      <c r="P876" t="str">
        <f>IF(VLOOKUP(D876,location_rename,2,FALSE)=0,D876,VLOOKUP(D876,location_rename,2,FALSE))</f>
        <v>General Merchandise</v>
      </c>
      <c r="Q876">
        <f>IF($L876=0,0,G876)</f>
        <v>3</v>
      </c>
      <c r="R876">
        <f>IF($L876=0,0,H876)</f>
        <v>10</v>
      </c>
      <c r="S876" s="1">
        <f>R876*L876</f>
        <v>1683.9966666666669</v>
      </c>
      <c r="T876" s="1">
        <f>S876*(K876/100)</f>
        <v>268.52946846793344</v>
      </c>
      <c r="U876" t="str">
        <f t="shared" si="26"/>
        <v>Washington National LogoGeneral Merchandise</v>
      </c>
      <c r="V876" t="str">
        <f t="shared" si="27"/>
        <v>05-01 Arizona Diamondbacks @ Washington NationalsWashington National LogoGeneral Merchandise</v>
      </c>
      <c r="W876" t="str">
        <f>CONCATENATE(M876,O876)</f>
        <v>Regular SeasonWashington National Logo</v>
      </c>
      <c r="X876" t="str">
        <f>CONCATENATE(M876,P876)</f>
        <v>Regular SeasonGeneral Merchandise</v>
      </c>
      <c r="Y876" t="str">
        <f>CONCATENATE(M876,O876,P876)</f>
        <v>Regular SeasonWashington National LogoGeneral Merchandise</v>
      </c>
    </row>
    <row r="877" spans="1:25" x14ac:dyDescent="0.25">
      <c r="A877" s="3">
        <v>346577</v>
      </c>
      <c r="B877" t="s">
        <v>172</v>
      </c>
      <c r="C877" t="s">
        <v>8</v>
      </c>
      <c r="D877" t="s">
        <v>19</v>
      </c>
      <c r="E877" t="s">
        <v>1</v>
      </c>
      <c r="F877" s="5">
        <v>41030</v>
      </c>
      <c r="G877">
        <v>10</v>
      </c>
      <c r="H877">
        <v>31</v>
      </c>
      <c r="I877" s="1">
        <v>5220.3999999999996</v>
      </c>
      <c r="J877" s="1">
        <v>1017.61</v>
      </c>
      <c r="K877">
        <v>19.4929507317446</v>
      </c>
      <c r="L877" s="4">
        <f>VLOOKUP(N877,rates,VLOOKUP(CONCATENATE('[1]Exposure Report'!$B$11,'[1]Exposure Report'!$B$13),rate_lookup_table,4,FALSE),FALSE)</f>
        <v>168.39966666666669</v>
      </c>
      <c r="M877" t="s">
        <v>0</v>
      </c>
      <c r="N877" t="str">
        <f>IF(VLOOKUP(B877,title_rename,2,FALSE)=0,B877,VLOOKUP(B877,title_rename,2,FALSE))</f>
        <v>05-01 Arizona Diamondbacks @ Washington Nationals</v>
      </c>
      <c r="O877" s="3" t="str">
        <f>LEFT(IF(VLOOKUP(C877,brand_rename,2,FALSE)=0,C877,VLOOKUP(C877,brand_rename,2,FALSE)),LEN(IF(VLOOKUP(C877,brand_rename,2,FALSE)=0,C877,VLOOKUP(C877,brand_rename,2,FALSE)))-6)</f>
        <v>Washington National Logo</v>
      </c>
      <c r="P877" t="str">
        <f>IF(VLOOKUP(D877,location_rename,2,FALSE)=0,D877,VLOOKUP(D877,location_rename,2,FALSE))</f>
        <v>LED Outfield Wall</v>
      </c>
      <c r="Q877">
        <f>IF($L877=0,0,G877)</f>
        <v>10</v>
      </c>
      <c r="R877">
        <f>IF($L877=0,0,H877)</f>
        <v>31</v>
      </c>
      <c r="S877" s="1">
        <f>R877*L877</f>
        <v>5220.3896666666678</v>
      </c>
      <c r="T877" s="1">
        <f>S877*(K877/100)</f>
        <v>1017.6079857284196</v>
      </c>
      <c r="U877" t="str">
        <f t="shared" si="26"/>
        <v>Washington National LogoLED Outfield Wall</v>
      </c>
      <c r="V877" t="str">
        <f t="shared" si="27"/>
        <v>05-01 Arizona Diamondbacks @ Washington NationalsWashington National LogoLED Outfield Wall</v>
      </c>
      <c r="W877" t="str">
        <f>CONCATENATE(M877,O877)</f>
        <v>Regular SeasonWashington National Logo</v>
      </c>
      <c r="X877" t="str">
        <f>CONCATENATE(M877,P877)</f>
        <v>Regular SeasonLED Outfield Wall</v>
      </c>
      <c r="Y877" t="str">
        <f>CONCATENATE(M877,O877,P877)</f>
        <v>Regular SeasonWashington National LogoLED Outfield Wall</v>
      </c>
    </row>
    <row r="878" spans="1:25" x14ac:dyDescent="0.25">
      <c r="A878" s="3">
        <v>346577</v>
      </c>
      <c r="B878" t="s">
        <v>172</v>
      </c>
      <c r="C878" t="s">
        <v>8</v>
      </c>
      <c r="D878" t="s">
        <v>18</v>
      </c>
      <c r="E878" t="s">
        <v>1</v>
      </c>
      <c r="F878" s="5">
        <v>41030</v>
      </c>
      <c r="G878">
        <v>4</v>
      </c>
      <c r="H878">
        <v>5</v>
      </c>
      <c r="I878" s="1">
        <v>842</v>
      </c>
      <c r="J878" s="1">
        <v>174.04</v>
      </c>
      <c r="K878">
        <v>20.669833729216101</v>
      </c>
      <c r="L878" s="4">
        <f>VLOOKUP(N878,rates,VLOOKUP(CONCATENATE('[1]Exposure Report'!$B$11,'[1]Exposure Report'!$B$13),rate_lookup_table,4,FALSE),FALSE)</f>
        <v>168.39966666666669</v>
      </c>
      <c r="M878" t="s">
        <v>0</v>
      </c>
      <c r="N878" t="str">
        <f>IF(VLOOKUP(B878,title_rename,2,FALSE)=0,B878,VLOOKUP(B878,title_rename,2,FALSE))</f>
        <v>05-01 Arizona Diamondbacks @ Washington Nationals</v>
      </c>
      <c r="O878" s="3" t="str">
        <f>LEFT(IF(VLOOKUP(C878,brand_rename,2,FALSE)=0,C878,VLOOKUP(C878,brand_rename,2,FALSE)),LEN(IF(VLOOKUP(C878,brand_rename,2,FALSE)=0,C878,VLOOKUP(C878,brand_rename,2,FALSE)))-6)</f>
        <v>Washington National Logo</v>
      </c>
      <c r="P878" t="str">
        <f>IF(VLOOKUP(D878,location_rename,2,FALSE)=0,D878,VLOOKUP(D878,location_rename,2,FALSE))</f>
        <v>LED Upper Billboard</v>
      </c>
      <c r="Q878">
        <f>IF($L878=0,0,G878)</f>
        <v>4</v>
      </c>
      <c r="R878">
        <f>IF($L878=0,0,H878)</f>
        <v>5</v>
      </c>
      <c r="S878" s="1">
        <f>R878*L878</f>
        <v>841.99833333333345</v>
      </c>
      <c r="T878" s="1">
        <f>S878*(K878/100)</f>
        <v>174.03965550277078</v>
      </c>
      <c r="U878" t="str">
        <f t="shared" si="26"/>
        <v>Washington National LogoLED Upper Billboard</v>
      </c>
      <c r="V878" t="str">
        <f t="shared" si="27"/>
        <v>05-01 Arizona Diamondbacks @ Washington NationalsWashington National LogoLED Upper Billboard</v>
      </c>
      <c r="W878" t="str">
        <f>CONCATENATE(M878,O878)</f>
        <v>Regular SeasonWashington National Logo</v>
      </c>
      <c r="X878" t="str">
        <f>CONCATENATE(M878,P878)</f>
        <v>Regular SeasonLED Upper Billboard</v>
      </c>
      <c r="Y878" t="str">
        <f>CONCATENATE(M878,O878,P878)</f>
        <v>Regular SeasonWashington National LogoLED Upper Billboard</v>
      </c>
    </row>
    <row r="879" spans="1:25" x14ac:dyDescent="0.25">
      <c r="A879" s="3">
        <v>346577</v>
      </c>
      <c r="B879" t="s">
        <v>172</v>
      </c>
      <c r="C879" t="s">
        <v>8</v>
      </c>
      <c r="D879" t="s">
        <v>17</v>
      </c>
      <c r="E879" t="s">
        <v>1</v>
      </c>
      <c r="F879" s="5">
        <v>41030</v>
      </c>
      <c r="G879">
        <v>2</v>
      </c>
      <c r="H879">
        <v>3</v>
      </c>
      <c r="I879" s="1">
        <v>505.2</v>
      </c>
      <c r="J879" s="1">
        <v>136.84</v>
      </c>
      <c r="K879">
        <v>27.086302454473401</v>
      </c>
      <c r="L879" s="4">
        <f>VLOOKUP(N879,rates,VLOOKUP(CONCATENATE('[1]Exposure Report'!$B$11,'[1]Exposure Report'!$B$13),rate_lookup_table,4,FALSE),FALSE)</f>
        <v>168.39966666666669</v>
      </c>
      <c r="M879" t="s">
        <v>0</v>
      </c>
      <c r="N879" t="str">
        <f>IF(VLOOKUP(B879,title_rename,2,FALSE)=0,B879,VLOOKUP(B879,title_rename,2,FALSE))</f>
        <v>05-01 Arizona Diamondbacks @ Washington Nationals</v>
      </c>
      <c r="O879" s="3" t="str">
        <f>LEFT(IF(VLOOKUP(C879,brand_rename,2,FALSE)=0,C879,VLOOKUP(C879,brand_rename,2,FALSE)),LEN(IF(VLOOKUP(C879,brand_rename,2,FALSE)=0,C879,VLOOKUP(C879,brand_rename,2,FALSE)))-6)</f>
        <v>Washington National Logo</v>
      </c>
      <c r="P879" t="str">
        <f>IF(VLOOKUP(D879,location_rename,2,FALSE)=0,D879,VLOOKUP(D879,location_rename,2,FALSE))</f>
        <v>LED Upper Tiered</v>
      </c>
      <c r="Q879">
        <f>IF($L879=0,0,G879)</f>
        <v>2</v>
      </c>
      <c r="R879">
        <f>IF($L879=0,0,H879)</f>
        <v>3</v>
      </c>
      <c r="S879" s="1">
        <f>R879*L879</f>
        <v>505.19900000000007</v>
      </c>
      <c r="T879" s="1">
        <f>S879*(K879/100)</f>
        <v>136.83972913697508</v>
      </c>
      <c r="U879" t="str">
        <f t="shared" si="26"/>
        <v>Washington National LogoLED Upper Tiered</v>
      </c>
      <c r="V879" t="str">
        <f t="shared" si="27"/>
        <v>05-01 Arizona Diamondbacks @ Washington NationalsWashington National LogoLED Upper Tiered</v>
      </c>
      <c r="W879" t="str">
        <f>CONCATENATE(M879,O879)</f>
        <v>Regular SeasonWashington National Logo</v>
      </c>
      <c r="X879" t="str">
        <f>CONCATENATE(M879,P879)</f>
        <v>Regular SeasonLED Upper Tiered</v>
      </c>
      <c r="Y879" t="str">
        <f>CONCATENATE(M879,O879,P879)</f>
        <v>Regular SeasonWashington National LogoLED Upper Tiered</v>
      </c>
    </row>
    <row r="880" spans="1:25" x14ac:dyDescent="0.25">
      <c r="A880" s="3">
        <v>346577</v>
      </c>
      <c r="B880" t="s">
        <v>172</v>
      </c>
      <c r="C880" t="s">
        <v>8</v>
      </c>
      <c r="D880" t="s">
        <v>16</v>
      </c>
      <c r="E880" t="s">
        <v>1</v>
      </c>
      <c r="F880" s="5">
        <v>41030</v>
      </c>
      <c r="G880">
        <v>275</v>
      </c>
      <c r="H880">
        <v>1925</v>
      </c>
      <c r="I880" s="1">
        <v>324170</v>
      </c>
      <c r="J880" s="1">
        <v>51202.66</v>
      </c>
      <c r="K880">
        <v>15.795002622081</v>
      </c>
      <c r="L880" s="4">
        <f>VLOOKUP(N880,rates,VLOOKUP(CONCATENATE('[1]Exposure Report'!$B$11,'[1]Exposure Report'!$B$13),rate_lookup_table,4,FALSE),FALSE)</f>
        <v>168.39966666666669</v>
      </c>
      <c r="M880" t="s">
        <v>0</v>
      </c>
      <c r="N880" t="str">
        <f>IF(VLOOKUP(B880,title_rename,2,FALSE)=0,B880,VLOOKUP(B880,title_rename,2,FALSE))</f>
        <v>05-01 Arizona Diamondbacks @ Washington Nationals</v>
      </c>
      <c r="O880" s="3" t="str">
        <f>LEFT(IF(VLOOKUP(C880,brand_rename,2,FALSE)=0,C880,VLOOKUP(C880,brand_rename,2,FALSE)),LEN(IF(VLOOKUP(C880,brand_rename,2,FALSE)=0,C880,VLOOKUP(C880,brand_rename,2,FALSE)))-6)</f>
        <v>Washington National Logo</v>
      </c>
      <c r="P880" t="str">
        <f>IF(VLOOKUP(D880,location_rename,2,FALSE)=0,D880,VLOOKUP(D880,location_rename,2,FALSE))</f>
        <v>On Surface Branding</v>
      </c>
      <c r="Q880">
        <f>IF($L880=0,0,G880)</f>
        <v>275</v>
      </c>
      <c r="R880">
        <f>IF($L880=0,0,H880)</f>
        <v>1925</v>
      </c>
      <c r="S880" s="1">
        <f>R880*L880</f>
        <v>324169.3583333334</v>
      </c>
      <c r="T880" s="1">
        <f>S880*(K880/100)</f>
        <v>51202.55864873316</v>
      </c>
      <c r="U880" t="str">
        <f t="shared" si="26"/>
        <v>Washington National LogoOn Surface Branding</v>
      </c>
      <c r="V880" t="str">
        <f t="shared" si="27"/>
        <v>05-01 Arizona Diamondbacks @ Washington NationalsWashington National LogoOn Surface Branding</v>
      </c>
      <c r="W880" t="str">
        <f>CONCATENATE(M880,O880)</f>
        <v>Regular SeasonWashington National Logo</v>
      </c>
      <c r="X880" t="str">
        <f>CONCATENATE(M880,P880)</f>
        <v>Regular SeasonOn Surface Branding</v>
      </c>
      <c r="Y880" t="str">
        <f>CONCATENATE(M880,O880,P880)</f>
        <v>Regular SeasonWashington National LogoOn Surface Branding</v>
      </c>
    </row>
    <row r="881" spans="1:25" x14ac:dyDescent="0.25">
      <c r="A881" s="3">
        <v>346577</v>
      </c>
      <c r="B881" t="s">
        <v>172</v>
      </c>
      <c r="C881" t="s">
        <v>8</v>
      </c>
      <c r="D881" t="s">
        <v>15</v>
      </c>
      <c r="E881" t="s">
        <v>1</v>
      </c>
      <c r="F881" s="5">
        <v>41030</v>
      </c>
      <c r="G881">
        <v>9</v>
      </c>
      <c r="H881">
        <v>61</v>
      </c>
      <c r="I881" s="1">
        <v>10272.4</v>
      </c>
      <c r="J881" s="1">
        <v>1206.97</v>
      </c>
      <c r="K881">
        <v>11.7496398115338</v>
      </c>
      <c r="L881" s="4">
        <f>VLOOKUP(N881,rates,VLOOKUP(CONCATENATE('[1]Exposure Report'!$B$11,'[1]Exposure Report'!$B$13),rate_lookup_table,4,FALSE),FALSE)</f>
        <v>168.39966666666669</v>
      </c>
      <c r="M881" t="s">
        <v>0</v>
      </c>
      <c r="N881" t="str">
        <f>IF(VLOOKUP(B881,title_rename,2,FALSE)=0,B881,VLOOKUP(B881,title_rename,2,FALSE))</f>
        <v>05-01 Arizona Diamondbacks @ Washington Nationals</v>
      </c>
      <c r="O881" s="3" t="str">
        <f>LEFT(IF(VLOOKUP(C881,brand_rename,2,FALSE)=0,C881,VLOOKUP(C881,brand_rename,2,FALSE)),LEN(IF(VLOOKUP(C881,brand_rename,2,FALSE)=0,C881,VLOOKUP(C881,brand_rename,2,FALSE)))-6)</f>
        <v>Washington National Logo</v>
      </c>
      <c r="P881" t="str">
        <f>IF(VLOOKUP(D881,location_rename,2,FALSE)=0,D881,VLOOKUP(D881,location_rename,2,FALSE))</f>
        <v>Special Structure Signage</v>
      </c>
      <c r="Q881">
        <f>IF($L881=0,0,G881)</f>
        <v>9</v>
      </c>
      <c r="R881">
        <f>IF($L881=0,0,H881)</f>
        <v>61</v>
      </c>
      <c r="S881" s="1">
        <f>R881*L881</f>
        <v>10272.379666666668</v>
      </c>
      <c r="T881" s="1">
        <f>S881*(K881/100)</f>
        <v>1206.9676109065699</v>
      </c>
      <c r="U881" t="str">
        <f t="shared" si="26"/>
        <v>Washington National LogoSpecial Structure Signage</v>
      </c>
      <c r="V881" t="str">
        <f t="shared" si="27"/>
        <v>05-01 Arizona Diamondbacks @ Washington NationalsWashington National LogoSpecial Structure Signage</v>
      </c>
      <c r="W881" t="str">
        <f>CONCATENATE(M881,O881)</f>
        <v>Regular SeasonWashington National Logo</v>
      </c>
      <c r="X881" t="str">
        <f>CONCATENATE(M881,P881)</f>
        <v>Regular SeasonSpecial Structure Signage</v>
      </c>
      <c r="Y881" t="str">
        <f>CONCATENATE(M881,O881,P881)</f>
        <v>Regular SeasonWashington National LogoSpecial Structure Signage</v>
      </c>
    </row>
    <row r="882" spans="1:25" x14ac:dyDescent="0.25">
      <c r="A882" s="3">
        <v>346577</v>
      </c>
      <c r="B882" t="s">
        <v>172</v>
      </c>
      <c r="C882" t="s">
        <v>8</v>
      </c>
      <c r="D882" t="s">
        <v>14</v>
      </c>
      <c r="E882" t="s">
        <v>1</v>
      </c>
      <c r="F882" s="5">
        <v>41030</v>
      </c>
      <c r="G882">
        <v>11</v>
      </c>
      <c r="H882">
        <v>35</v>
      </c>
      <c r="I882" s="1">
        <v>5894</v>
      </c>
      <c r="J882" s="1">
        <v>738.67</v>
      </c>
      <c r="K882">
        <v>12.5325755005089</v>
      </c>
      <c r="L882" s="4">
        <f>VLOOKUP(N882,rates,VLOOKUP(CONCATENATE('[1]Exposure Report'!$B$11,'[1]Exposure Report'!$B$13),rate_lookup_table,4,FALSE),FALSE)</f>
        <v>168.39966666666669</v>
      </c>
      <c r="M882" t="s">
        <v>0</v>
      </c>
      <c r="N882" t="str">
        <f>IF(VLOOKUP(B882,title_rename,2,FALSE)=0,B882,VLOOKUP(B882,title_rename,2,FALSE))</f>
        <v>05-01 Arizona Diamondbacks @ Washington Nationals</v>
      </c>
      <c r="O882" s="3" t="str">
        <f>LEFT(IF(VLOOKUP(C882,brand_rename,2,FALSE)=0,C882,VLOOKUP(C882,brand_rename,2,FALSE)),LEN(IF(VLOOKUP(C882,brand_rename,2,FALSE)=0,C882,VLOOKUP(C882,brand_rename,2,FALSE)))-6)</f>
        <v>Washington National Logo</v>
      </c>
      <c r="P882" t="str">
        <f>IF(VLOOKUP(D882,location_rename,2,FALSE)=0,D882,VLOOKUP(D882,location_rename,2,FALSE))</f>
        <v>Static Dugout Roof</v>
      </c>
      <c r="Q882">
        <f>IF($L882=0,0,G882)</f>
        <v>11</v>
      </c>
      <c r="R882">
        <f>IF($L882=0,0,H882)</f>
        <v>35</v>
      </c>
      <c r="S882" s="1">
        <f>R882*L882</f>
        <v>5893.9883333333346</v>
      </c>
      <c r="T882" s="1">
        <f>S882*(K882/100)</f>
        <v>738.66853786618628</v>
      </c>
      <c r="U882" t="str">
        <f t="shared" si="26"/>
        <v>Washington National LogoStatic Dugout Roof</v>
      </c>
      <c r="V882" t="str">
        <f t="shared" si="27"/>
        <v>05-01 Arizona Diamondbacks @ Washington NationalsWashington National LogoStatic Dugout Roof</v>
      </c>
      <c r="W882" t="str">
        <f>CONCATENATE(M882,O882)</f>
        <v>Regular SeasonWashington National Logo</v>
      </c>
      <c r="X882" t="str">
        <f>CONCATENATE(M882,P882)</f>
        <v>Regular SeasonStatic Dugout Roof</v>
      </c>
      <c r="Y882" t="str">
        <f>CONCATENATE(M882,O882,P882)</f>
        <v>Regular SeasonWashington National LogoStatic Dugout Roof</v>
      </c>
    </row>
    <row r="883" spans="1:25" x14ac:dyDescent="0.25">
      <c r="A883" s="3">
        <v>346577</v>
      </c>
      <c r="B883" t="s">
        <v>172</v>
      </c>
      <c r="C883" t="s">
        <v>8</v>
      </c>
      <c r="D883" t="s">
        <v>13</v>
      </c>
      <c r="E883" t="s">
        <v>1</v>
      </c>
      <c r="F883" s="5">
        <v>41030</v>
      </c>
      <c r="G883">
        <v>4</v>
      </c>
      <c r="H883">
        <v>20</v>
      </c>
      <c r="I883" s="1">
        <v>3368</v>
      </c>
      <c r="J883" s="1">
        <v>712.45</v>
      </c>
      <c r="K883">
        <v>21.1535035629453</v>
      </c>
      <c r="L883" s="4">
        <f>VLOOKUP(N883,rates,VLOOKUP(CONCATENATE('[1]Exposure Report'!$B$11,'[1]Exposure Report'!$B$13),rate_lookup_table,4,FALSE),FALSE)</f>
        <v>168.39966666666669</v>
      </c>
      <c r="M883" t="s">
        <v>0</v>
      </c>
      <c r="N883" t="str">
        <f>IF(VLOOKUP(B883,title_rename,2,FALSE)=0,B883,VLOOKUP(B883,title_rename,2,FALSE))</f>
        <v>05-01 Arizona Diamondbacks @ Washington Nationals</v>
      </c>
      <c r="O883" s="3" t="str">
        <f>LEFT(IF(VLOOKUP(C883,brand_rename,2,FALSE)=0,C883,VLOOKUP(C883,brand_rename,2,FALSE)),LEN(IF(VLOOKUP(C883,brand_rename,2,FALSE)=0,C883,VLOOKUP(C883,brand_rename,2,FALSE)))-6)</f>
        <v>Washington National Logo</v>
      </c>
      <c r="P883" t="str">
        <f>IF(VLOOKUP(D883,location_rename,2,FALSE)=0,D883,VLOOKUP(D883,location_rename,2,FALSE))</f>
        <v>Static Dugout Wall</v>
      </c>
      <c r="Q883">
        <f>IF($L883=0,0,G883)</f>
        <v>4</v>
      </c>
      <c r="R883">
        <f>IF($L883=0,0,H883)</f>
        <v>20</v>
      </c>
      <c r="S883" s="1">
        <f>R883*L883</f>
        <v>3367.9933333333338</v>
      </c>
      <c r="T883" s="1">
        <f>S883*(K883/100)</f>
        <v>712.44858976642695</v>
      </c>
      <c r="U883" t="str">
        <f t="shared" si="26"/>
        <v>Washington National LogoStatic Dugout Wall</v>
      </c>
      <c r="V883" t="str">
        <f t="shared" si="27"/>
        <v>05-01 Arizona Diamondbacks @ Washington NationalsWashington National LogoStatic Dugout Wall</v>
      </c>
      <c r="W883" t="str">
        <f>CONCATENATE(M883,O883)</f>
        <v>Regular SeasonWashington National Logo</v>
      </c>
      <c r="X883" t="str">
        <f>CONCATENATE(M883,P883)</f>
        <v>Regular SeasonStatic Dugout Wall</v>
      </c>
      <c r="Y883" t="str">
        <f>CONCATENATE(M883,O883,P883)</f>
        <v>Regular SeasonWashington National LogoStatic Dugout Wall</v>
      </c>
    </row>
    <row r="884" spans="1:25" x14ac:dyDescent="0.25">
      <c r="A884" s="3">
        <v>346577</v>
      </c>
      <c r="B884" t="s">
        <v>172</v>
      </c>
      <c r="C884" t="s">
        <v>8</v>
      </c>
      <c r="D884" t="s">
        <v>12</v>
      </c>
      <c r="E884" t="s">
        <v>1</v>
      </c>
      <c r="F884" s="5">
        <v>41030</v>
      </c>
      <c r="G884">
        <v>52</v>
      </c>
      <c r="H884">
        <v>91</v>
      </c>
      <c r="I884" s="1">
        <v>15324.4</v>
      </c>
      <c r="J884" s="1">
        <v>3510.26</v>
      </c>
      <c r="K884">
        <v>22.906345436036599</v>
      </c>
      <c r="L884" s="4">
        <f>VLOOKUP(N884,rates,VLOOKUP(CONCATENATE('[1]Exposure Report'!$B$11,'[1]Exposure Report'!$B$13),rate_lookup_table,4,FALSE),FALSE)</f>
        <v>168.39966666666669</v>
      </c>
      <c r="M884" t="s">
        <v>0</v>
      </c>
      <c r="N884" t="str">
        <f>IF(VLOOKUP(B884,title_rename,2,FALSE)=0,B884,VLOOKUP(B884,title_rename,2,FALSE))</f>
        <v>05-01 Arizona Diamondbacks @ Washington Nationals</v>
      </c>
      <c r="O884" s="3" t="str">
        <f>LEFT(IF(VLOOKUP(C884,brand_rename,2,FALSE)=0,C884,VLOOKUP(C884,brand_rename,2,FALSE)),LEN(IF(VLOOKUP(C884,brand_rename,2,FALSE)=0,C884,VLOOKUP(C884,brand_rename,2,FALSE)))-6)</f>
        <v>Washington National Logo</v>
      </c>
      <c r="P884" t="str">
        <f>IF(VLOOKUP(D884,location_rename,2,FALSE)=0,D884,VLOOKUP(D884,location_rename,2,FALSE))</f>
        <v>Static Field Level Home Plate</v>
      </c>
      <c r="Q884">
        <f>IF($L884=0,0,G884)</f>
        <v>52</v>
      </c>
      <c r="R884">
        <f>IF($L884=0,0,H884)</f>
        <v>91</v>
      </c>
      <c r="S884" s="1">
        <f>R884*L884</f>
        <v>15324.369666666669</v>
      </c>
      <c r="T884" s="1">
        <f>S884*(K884/100)</f>
        <v>3510.2530517418777</v>
      </c>
      <c r="U884" t="str">
        <f t="shared" si="26"/>
        <v>Washington National LogoStatic Field Level Home Plate</v>
      </c>
      <c r="V884" t="str">
        <f t="shared" si="27"/>
        <v>05-01 Arizona Diamondbacks @ Washington NationalsWashington National LogoStatic Field Level Home Plate</v>
      </c>
      <c r="W884" t="str">
        <f>CONCATENATE(M884,O884)</f>
        <v>Regular SeasonWashington National Logo</v>
      </c>
      <c r="X884" t="str">
        <f>CONCATENATE(M884,P884)</f>
        <v>Regular SeasonStatic Field Level Home Plate</v>
      </c>
      <c r="Y884" t="str">
        <f>CONCATENATE(M884,O884,P884)</f>
        <v>Regular SeasonWashington National LogoStatic Field Level Home Plate</v>
      </c>
    </row>
    <row r="885" spans="1:25" x14ac:dyDescent="0.25">
      <c r="A885" s="3">
        <v>346577</v>
      </c>
      <c r="B885" t="s">
        <v>172</v>
      </c>
      <c r="C885" t="s">
        <v>8</v>
      </c>
      <c r="D885" t="s">
        <v>11</v>
      </c>
      <c r="E885" t="s">
        <v>1</v>
      </c>
      <c r="F885" s="5">
        <v>41030</v>
      </c>
      <c r="G885">
        <v>34</v>
      </c>
      <c r="H885">
        <v>174</v>
      </c>
      <c r="I885" s="1">
        <v>29301.599999999999</v>
      </c>
      <c r="J885" s="1">
        <v>3646.3</v>
      </c>
      <c r="K885">
        <v>12.4440303601168</v>
      </c>
      <c r="L885" s="4">
        <f>VLOOKUP(N885,rates,VLOOKUP(CONCATENATE('[1]Exposure Report'!$B$11,'[1]Exposure Report'!$B$13),rate_lookup_table,4,FALSE),FALSE)</f>
        <v>168.39966666666669</v>
      </c>
      <c r="M885" t="s">
        <v>0</v>
      </c>
      <c r="N885" t="str">
        <f>IF(VLOOKUP(B885,title_rename,2,FALSE)=0,B885,VLOOKUP(B885,title_rename,2,FALSE))</f>
        <v>05-01 Arizona Diamondbacks @ Washington Nationals</v>
      </c>
      <c r="O885" s="3" t="str">
        <f>LEFT(IF(VLOOKUP(C885,brand_rename,2,FALSE)=0,C885,VLOOKUP(C885,brand_rename,2,FALSE)),LEN(IF(VLOOKUP(C885,brand_rename,2,FALSE)=0,C885,VLOOKUP(C885,brand_rename,2,FALSE)))-6)</f>
        <v>Washington National Logo</v>
      </c>
      <c r="P885" t="str">
        <f>IF(VLOOKUP(D885,location_rename,2,FALSE)=0,D885,VLOOKUP(D885,location_rename,2,FALSE))</f>
        <v>Static Outfield Wall</v>
      </c>
      <c r="Q885">
        <f>IF($L885=0,0,G885)</f>
        <v>34</v>
      </c>
      <c r="R885">
        <f>IF($L885=0,0,H885)</f>
        <v>174</v>
      </c>
      <c r="S885" s="1">
        <f>R885*L885</f>
        <v>29301.542000000005</v>
      </c>
      <c r="T885" s="1">
        <f>S885*(K885/100)</f>
        <v>3646.2927824623762</v>
      </c>
      <c r="U885" t="str">
        <f t="shared" si="26"/>
        <v>Washington National LogoStatic Outfield Wall</v>
      </c>
      <c r="V885" t="str">
        <f t="shared" si="27"/>
        <v>05-01 Arizona Diamondbacks @ Washington NationalsWashington National LogoStatic Outfield Wall</v>
      </c>
      <c r="W885" t="str">
        <f>CONCATENATE(M885,O885)</f>
        <v>Regular SeasonWashington National Logo</v>
      </c>
      <c r="X885" t="str">
        <f>CONCATENATE(M885,P885)</f>
        <v>Regular SeasonStatic Outfield Wall</v>
      </c>
      <c r="Y885" t="str">
        <f>CONCATENATE(M885,O885,P885)</f>
        <v>Regular SeasonWashington National LogoStatic Outfield Wall</v>
      </c>
    </row>
    <row r="886" spans="1:25" x14ac:dyDescent="0.25">
      <c r="A886" s="3">
        <v>346577</v>
      </c>
      <c r="B886" t="s">
        <v>172</v>
      </c>
      <c r="C886" t="s">
        <v>8</v>
      </c>
      <c r="D886" t="s">
        <v>9</v>
      </c>
      <c r="E886" t="s">
        <v>1</v>
      </c>
      <c r="F886" s="5">
        <v>41030</v>
      </c>
      <c r="G886">
        <v>5</v>
      </c>
      <c r="H886">
        <v>58</v>
      </c>
      <c r="I886" s="1">
        <v>9767.2000000000007</v>
      </c>
      <c r="J886" s="1">
        <v>1145.0899999999999</v>
      </c>
      <c r="K886">
        <v>11.723830780571699</v>
      </c>
      <c r="L886" s="4">
        <f>VLOOKUP(N886,rates,VLOOKUP(CONCATENATE('[1]Exposure Report'!$B$11,'[1]Exposure Report'!$B$13),rate_lookup_table,4,FALSE),FALSE)</f>
        <v>168.39966666666669</v>
      </c>
      <c r="M886" t="s">
        <v>0</v>
      </c>
      <c r="N886" t="str">
        <f>IF(VLOOKUP(B886,title_rename,2,FALSE)=0,B886,VLOOKUP(B886,title_rename,2,FALSE))</f>
        <v>05-01 Arizona Diamondbacks @ Washington Nationals</v>
      </c>
      <c r="O886" s="3" t="str">
        <f>LEFT(IF(VLOOKUP(C886,brand_rename,2,FALSE)=0,C886,VLOOKUP(C886,brand_rename,2,FALSE)),LEN(IF(VLOOKUP(C886,brand_rename,2,FALSE)=0,C886,VLOOKUP(C886,brand_rename,2,FALSE)))-6)</f>
        <v>Washington National Logo</v>
      </c>
      <c r="P886" t="str">
        <f>IF(VLOOKUP(D886,location_rename,2,FALSE)=0,D886,VLOOKUP(D886,location_rename,2,FALSE))</f>
        <v>Static Upper Billboard</v>
      </c>
      <c r="Q886">
        <f>IF($L886=0,0,G886)</f>
        <v>5</v>
      </c>
      <c r="R886">
        <f>IF($L886=0,0,H886)</f>
        <v>58</v>
      </c>
      <c r="S886" s="1">
        <f>R886*L886</f>
        <v>9767.1806666666671</v>
      </c>
      <c r="T886" s="1">
        <f>S886*(K886/100)</f>
        <v>1145.0877333927149</v>
      </c>
      <c r="U886" t="str">
        <f t="shared" si="26"/>
        <v>Washington National LogoStatic Upper Billboard</v>
      </c>
      <c r="V886" t="str">
        <f t="shared" si="27"/>
        <v>05-01 Arizona Diamondbacks @ Washington NationalsWashington National LogoStatic Upper Billboard</v>
      </c>
      <c r="W886" t="str">
        <f>CONCATENATE(M886,O886)</f>
        <v>Regular SeasonWashington National Logo</v>
      </c>
      <c r="X886" t="str">
        <f>CONCATENATE(M886,P886)</f>
        <v>Regular SeasonStatic Upper Billboard</v>
      </c>
      <c r="Y886" t="str">
        <f>CONCATENATE(M886,O886,P886)</f>
        <v>Regular SeasonWashington National LogoStatic Upper Billboard</v>
      </c>
    </row>
    <row r="887" spans="1:25" x14ac:dyDescent="0.25">
      <c r="A887" s="3">
        <v>346577</v>
      </c>
      <c r="B887" t="s">
        <v>172</v>
      </c>
      <c r="C887" t="s">
        <v>77</v>
      </c>
      <c r="D887" t="s">
        <v>19</v>
      </c>
      <c r="E887" t="s">
        <v>1</v>
      </c>
      <c r="F887" s="5">
        <v>41030</v>
      </c>
      <c r="G887">
        <v>1</v>
      </c>
      <c r="H887">
        <v>3</v>
      </c>
      <c r="I887" s="1">
        <v>505.2</v>
      </c>
      <c r="J887" s="1">
        <v>107.91</v>
      </c>
      <c r="K887">
        <v>21.359857482185198</v>
      </c>
      <c r="L887" s="4">
        <f>VLOOKUP(N887,rates,VLOOKUP(CONCATENATE('[1]Exposure Report'!$B$11,'[1]Exposure Report'!$B$13),rate_lookup_table,4,FALSE),FALSE)</f>
        <v>168.39966666666669</v>
      </c>
      <c r="M887" t="s">
        <v>0</v>
      </c>
      <c r="N887" t="str">
        <f>IF(VLOOKUP(B887,title_rename,2,FALSE)=0,B887,VLOOKUP(B887,title_rename,2,FALSE))</f>
        <v>05-01 Arizona Diamondbacks @ Washington Nationals</v>
      </c>
      <c r="O887" s="3" t="str">
        <f>LEFT(IF(VLOOKUP(C887,brand_rename,2,FALSE)=0,C887,VLOOKUP(C887,brand_rename,2,FALSE)),LEN(IF(VLOOKUP(C887,brand_rename,2,FALSE)=0,C887,VLOOKUP(C887,brand_rename,2,FALSE)))-6)</f>
        <v>Waste Management</v>
      </c>
      <c r="P887" t="str">
        <f>IF(VLOOKUP(D887,location_rename,2,FALSE)=0,D887,VLOOKUP(D887,location_rename,2,FALSE))</f>
        <v>LED Outfield Wall</v>
      </c>
      <c r="Q887">
        <f>IF($L887=0,0,G887)</f>
        <v>1</v>
      </c>
      <c r="R887">
        <f>IF($L887=0,0,H887)</f>
        <v>3</v>
      </c>
      <c r="S887" s="1">
        <f>R887*L887</f>
        <v>505.19900000000007</v>
      </c>
      <c r="T887" s="1">
        <f>S887*(K887/100)</f>
        <v>107.90978640142482</v>
      </c>
      <c r="U887" t="str">
        <f t="shared" si="26"/>
        <v>Waste ManagementLED Outfield Wall</v>
      </c>
      <c r="V887" t="str">
        <f t="shared" si="27"/>
        <v>05-01 Arizona Diamondbacks @ Washington NationalsWaste ManagementLED Outfield Wall</v>
      </c>
      <c r="W887" t="str">
        <f>CONCATENATE(M887,O887)</f>
        <v>Regular SeasonWaste Management</v>
      </c>
      <c r="X887" t="str">
        <f>CONCATENATE(M887,P887)</f>
        <v>Regular SeasonLED Outfield Wall</v>
      </c>
      <c r="Y887" t="str">
        <f>CONCATENATE(M887,O887,P887)</f>
        <v>Regular SeasonWaste ManagementLED Outfield Wall</v>
      </c>
    </row>
    <row r="888" spans="1:25" x14ac:dyDescent="0.25">
      <c r="A888" s="3">
        <v>346577</v>
      </c>
      <c r="B888" t="s">
        <v>172</v>
      </c>
      <c r="C888" t="s">
        <v>5</v>
      </c>
      <c r="D888" t="s">
        <v>2</v>
      </c>
      <c r="E888" t="s">
        <v>1</v>
      </c>
      <c r="F888" s="5">
        <v>41030</v>
      </c>
      <c r="G888">
        <v>1</v>
      </c>
      <c r="H888">
        <v>1</v>
      </c>
      <c r="I888" s="1">
        <v>168.4</v>
      </c>
      <c r="J888" s="1">
        <v>38.5</v>
      </c>
      <c r="K888">
        <v>22.862232779097301</v>
      </c>
      <c r="L888" s="4">
        <f>VLOOKUP(N888,rates,VLOOKUP(CONCATENATE('[1]Exposure Report'!$B$11,'[1]Exposure Report'!$B$13),rate_lookup_table,4,FALSE),FALSE)</f>
        <v>168.39966666666669</v>
      </c>
      <c r="M888" t="s">
        <v>0</v>
      </c>
      <c r="N888" t="str">
        <f>IF(VLOOKUP(B888,title_rename,2,FALSE)=0,B888,VLOOKUP(B888,title_rename,2,FALSE))</f>
        <v>05-01 Arizona Diamondbacks @ Washington Nationals</v>
      </c>
      <c r="O888" s="3" t="str">
        <f>LEFT(IF(VLOOKUP(C888,brand_rename,2,FALSE)=0,C888,VLOOKUP(C888,brand_rename,2,FALSE)),LEN(IF(VLOOKUP(C888,brand_rename,2,FALSE)=0,C888,VLOOKUP(C888,brand_rename,2,FALSE)))-6)</f>
        <v>Website - Washingtonnationalsdreamfoundation.org</v>
      </c>
      <c r="P888" t="str">
        <f>IF(VLOOKUP(D888,location_rename,2,FALSE)=0,D888,VLOOKUP(D888,location_rename,2,FALSE))</f>
        <v>Rotational Field Level Home Plate</v>
      </c>
      <c r="Q888">
        <f>IF($L888=0,0,G888)</f>
        <v>1</v>
      </c>
      <c r="R888">
        <f>IF($L888=0,0,H888)</f>
        <v>1</v>
      </c>
      <c r="S888" s="1">
        <f>R888*L888</f>
        <v>168.39966666666669</v>
      </c>
      <c r="T888" s="1">
        <f>S888*(K888/100)</f>
        <v>38.499923792557269</v>
      </c>
      <c r="U888" t="str">
        <f t="shared" si="26"/>
        <v>Website - Washingtonnationalsdreamfoundation.orgRotational Field Level Home Plate</v>
      </c>
      <c r="V888" t="str">
        <f t="shared" si="27"/>
        <v>05-01 Arizona Diamondbacks @ Washington NationalsWebsite - Washingtonnationalsdreamfoundation.orgRotational Field Level Home Plate</v>
      </c>
      <c r="W888" t="str">
        <f>CONCATENATE(M888,O888)</f>
        <v>Regular SeasonWebsite - Washingtonnationalsdreamfoundation.org</v>
      </c>
      <c r="X888" t="str">
        <f>CONCATENATE(M888,P888)</f>
        <v>Regular SeasonRotational Field Level Home Plate</v>
      </c>
      <c r="Y888" t="str">
        <f>CONCATENATE(M888,O888,P888)</f>
        <v>Regular SeasonWebsite - Washingtonnationalsdreamfoundation.orgRotational Field Level Home Plate</v>
      </c>
    </row>
    <row r="889" spans="1:25" x14ac:dyDescent="0.25">
      <c r="A889" s="3">
        <v>346577</v>
      </c>
      <c r="B889" t="s">
        <v>172</v>
      </c>
      <c r="C889" t="s">
        <v>5</v>
      </c>
      <c r="D889" t="s">
        <v>45</v>
      </c>
      <c r="E889" t="s">
        <v>1</v>
      </c>
      <c r="F889" s="5">
        <v>41030</v>
      </c>
      <c r="G889">
        <v>3</v>
      </c>
      <c r="H889">
        <v>5</v>
      </c>
      <c r="I889" s="1">
        <v>842</v>
      </c>
      <c r="J889" s="1">
        <v>225.89</v>
      </c>
      <c r="K889">
        <v>26.8277909738717</v>
      </c>
      <c r="L889" s="4">
        <f>VLOOKUP(N889,rates,VLOOKUP(CONCATENATE('[1]Exposure Report'!$B$11,'[1]Exposure Report'!$B$13),rate_lookup_table,4,FALSE),FALSE)</f>
        <v>168.39966666666669</v>
      </c>
      <c r="M889" t="s">
        <v>0</v>
      </c>
      <c r="N889" t="str">
        <f>IF(VLOOKUP(B889,title_rename,2,FALSE)=0,B889,VLOOKUP(B889,title_rename,2,FALSE))</f>
        <v>05-01 Arizona Diamondbacks @ Washington Nationals</v>
      </c>
      <c r="O889" s="3" t="str">
        <f>LEFT(IF(VLOOKUP(C889,brand_rename,2,FALSE)=0,C889,VLOOKUP(C889,brand_rename,2,FALSE)),LEN(IF(VLOOKUP(C889,brand_rename,2,FALSE)=0,C889,VLOOKUP(C889,brand_rename,2,FALSE)))-6)</f>
        <v>Website - Washingtonnationalsdreamfoundation.org</v>
      </c>
      <c r="P889" t="str">
        <f>IF(VLOOKUP(D889,location_rename,2,FALSE)=0,D889,VLOOKUP(D889,location_rename,2,FALSE))</f>
        <v>Static Field Level Foul Ball Line</v>
      </c>
      <c r="Q889">
        <f>IF($L889=0,0,G889)</f>
        <v>3</v>
      </c>
      <c r="R889">
        <f>IF($L889=0,0,H889)</f>
        <v>5</v>
      </c>
      <c r="S889" s="1">
        <f>R889*L889</f>
        <v>841.99833333333345</v>
      </c>
      <c r="T889" s="1">
        <f>S889*(K889/100)</f>
        <v>225.8895528701502</v>
      </c>
      <c r="U889" t="str">
        <f t="shared" si="26"/>
        <v>Website - Washingtonnationalsdreamfoundation.orgStatic Field Level Foul Ball Line</v>
      </c>
      <c r="V889" t="str">
        <f t="shared" si="27"/>
        <v>05-01 Arizona Diamondbacks @ Washington NationalsWebsite - Washingtonnationalsdreamfoundation.orgStatic Field Level Foul Ball Line</v>
      </c>
      <c r="W889" t="str">
        <f>CONCATENATE(M889,O889)</f>
        <v>Regular SeasonWebsite - Washingtonnationalsdreamfoundation.org</v>
      </c>
      <c r="X889" t="str">
        <f>CONCATENATE(M889,P889)</f>
        <v>Regular SeasonStatic Field Level Foul Ball Line</v>
      </c>
      <c r="Y889" t="str">
        <f>CONCATENATE(M889,O889,P889)</f>
        <v>Regular SeasonWebsite - Washingtonnationalsdreamfoundation.orgStatic Field Level Foul Ball Line</v>
      </c>
    </row>
    <row r="890" spans="1:25" x14ac:dyDescent="0.25">
      <c r="A890" s="3">
        <v>346577</v>
      </c>
      <c r="B890" t="s">
        <v>172</v>
      </c>
      <c r="C890" t="s">
        <v>3</v>
      </c>
      <c r="D890" t="s">
        <v>2</v>
      </c>
      <c r="E890" t="s">
        <v>1</v>
      </c>
      <c r="F890" s="5">
        <v>41030</v>
      </c>
      <c r="G890">
        <v>11</v>
      </c>
      <c r="H890">
        <v>53</v>
      </c>
      <c r="I890" s="1">
        <v>8925.2000000000007</v>
      </c>
      <c r="J890" s="1">
        <v>2305.6</v>
      </c>
      <c r="K890">
        <v>25.832474342311599</v>
      </c>
      <c r="L890" s="4">
        <f>VLOOKUP(N890,rates,VLOOKUP(CONCATENATE('[1]Exposure Report'!$B$11,'[1]Exposure Report'!$B$13),rate_lookup_table,4,FALSE),FALSE)</f>
        <v>168.39966666666669</v>
      </c>
      <c r="M890" t="s">
        <v>0</v>
      </c>
      <c r="N890" t="str">
        <f>IF(VLOOKUP(B890,title_rename,2,FALSE)=0,B890,VLOOKUP(B890,title_rename,2,FALSE))</f>
        <v>05-01 Arizona Diamondbacks @ Washington Nationals</v>
      </c>
      <c r="O890" s="3" t="str">
        <f>LEFT(IF(VLOOKUP(C890,brand_rename,2,FALSE)=0,C890,VLOOKUP(C890,brand_rename,2,FALSE)),LEN(IF(VLOOKUP(C890,brand_rename,2,FALSE)=0,C890,VLOOKUP(C890,brand_rename,2,FALSE)))-6)</f>
        <v>Windstream</v>
      </c>
      <c r="P890" t="str">
        <f>IF(VLOOKUP(D890,location_rename,2,FALSE)=0,D890,VLOOKUP(D890,location_rename,2,FALSE))</f>
        <v>Rotational Field Level Home Plate</v>
      </c>
      <c r="Q890">
        <f>IF($L890=0,0,G890)</f>
        <v>11</v>
      </c>
      <c r="R890">
        <f>IF($L890=0,0,H890)</f>
        <v>53</v>
      </c>
      <c r="S890" s="1">
        <f>R890*L890</f>
        <v>8925.1823333333341</v>
      </c>
      <c r="T890" s="1">
        <f>S890*(K890/100)</f>
        <v>2305.5954362628613</v>
      </c>
      <c r="U890" t="str">
        <f t="shared" si="26"/>
        <v>WindstreamRotational Field Level Home Plate</v>
      </c>
      <c r="V890" t="str">
        <f t="shared" si="27"/>
        <v>05-01 Arizona Diamondbacks @ Washington NationalsWindstreamRotational Field Level Home Plate</v>
      </c>
      <c r="W890" t="str">
        <f>CONCATENATE(M890,O890)</f>
        <v>Regular SeasonWindstream</v>
      </c>
      <c r="X890" t="str">
        <f>CONCATENATE(M890,P890)</f>
        <v>Regular SeasonRotational Field Level Home Plate</v>
      </c>
      <c r="Y890" t="str">
        <f>CONCATENATE(M890,O890,P890)</f>
        <v>Regular SeasonWindstreamRotational Field Level Home Plate</v>
      </c>
    </row>
    <row r="891" spans="1:25" x14ac:dyDescent="0.25">
      <c r="A891" s="3">
        <v>346642</v>
      </c>
      <c r="B891" t="s">
        <v>171</v>
      </c>
      <c r="C891" t="s">
        <v>75</v>
      </c>
      <c r="D891" t="s">
        <v>2</v>
      </c>
      <c r="E891" t="s">
        <v>1</v>
      </c>
      <c r="F891" s="5">
        <v>41031</v>
      </c>
      <c r="G891">
        <v>9</v>
      </c>
      <c r="H891">
        <v>41</v>
      </c>
      <c r="I891" s="1">
        <v>8546.0400000000009</v>
      </c>
      <c r="J891" s="1">
        <v>2181.9699999999998</v>
      </c>
      <c r="K891">
        <v>25.531942279699098</v>
      </c>
      <c r="L891" s="4">
        <f>VLOOKUP(N891,rates,VLOOKUP(CONCATENATE('[1]Exposure Report'!$B$11,'[1]Exposure Report'!$B$13),rate_lookup_table,4,FALSE),FALSE)</f>
        <v>208.44133333333335</v>
      </c>
      <c r="M891" t="s">
        <v>0</v>
      </c>
      <c r="N891" t="str">
        <f>IF(VLOOKUP(B891,title_rename,2,FALSE)=0,B891,VLOOKUP(B891,title_rename,2,FALSE))</f>
        <v>05-02 Arizona Diamondbacks @ Washington Nationals</v>
      </c>
      <c r="O891" s="3" t="str">
        <f>LEFT(IF(VLOOKUP(C891,brand_rename,2,FALSE)=0,C891,VLOOKUP(C891,brand_rename,2,FALSE)),LEN(IF(VLOOKUP(C891,brand_rename,2,FALSE)=0,C891,VLOOKUP(C891,brand_rename,2,FALSE)))-6)</f>
        <v>American University</v>
      </c>
      <c r="P891" t="str">
        <f>IF(VLOOKUP(D891,location_rename,2,FALSE)=0,D891,VLOOKUP(D891,location_rename,2,FALSE))</f>
        <v>Rotational Field Level Home Plate</v>
      </c>
      <c r="Q891">
        <f>IF($L891=0,0,G891)</f>
        <v>9</v>
      </c>
      <c r="R891">
        <f>IF($L891=0,0,H891)</f>
        <v>41</v>
      </c>
      <c r="S891" s="1">
        <f>R891*L891</f>
        <v>8546.0946666666678</v>
      </c>
      <c r="T891" s="1">
        <f>S891*(K891/100)</f>
        <v>2181.9839574617768</v>
      </c>
      <c r="U891" t="str">
        <f t="shared" si="26"/>
        <v>American UniversityRotational Field Level Home Plate</v>
      </c>
      <c r="V891" t="str">
        <f t="shared" si="27"/>
        <v>05-02 Arizona Diamondbacks @ Washington NationalsAmerican UniversityRotational Field Level Home Plate</v>
      </c>
      <c r="W891" t="str">
        <f>CONCATENATE(M891,O891)</f>
        <v>Regular SeasonAmerican University</v>
      </c>
      <c r="X891" t="str">
        <f>CONCATENATE(M891,P891)</f>
        <v>Regular SeasonRotational Field Level Home Plate</v>
      </c>
      <c r="Y891" t="str">
        <f>CONCATENATE(M891,O891,P891)</f>
        <v>Regular SeasonAmerican UniversityRotational Field Level Home Plate</v>
      </c>
    </row>
    <row r="892" spans="1:25" x14ac:dyDescent="0.25">
      <c r="A892" s="3">
        <v>346642</v>
      </c>
      <c r="B892" t="s">
        <v>171</v>
      </c>
      <c r="C892" t="s">
        <v>74</v>
      </c>
      <c r="D892" t="s">
        <v>12</v>
      </c>
      <c r="E892" t="s">
        <v>1</v>
      </c>
      <c r="F892" s="5">
        <v>41031</v>
      </c>
      <c r="G892">
        <v>16</v>
      </c>
      <c r="H892">
        <v>37</v>
      </c>
      <c r="I892" s="1">
        <v>7712.28</v>
      </c>
      <c r="J892" s="1">
        <v>1350.17</v>
      </c>
      <c r="K892">
        <v>17.506755460123301</v>
      </c>
      <c r="L892" s="4">
        <f>VLOOKUP(N892,rates,VLOOKUP(CONCATENATE('[1]Exposure Report'!$B$11,'[1]Exposure Report'!$B$13),rate_lookup_table,4,FALSE),FALSE)</f>
        <v>208.44133333333335</v>
      </c>
      <c r="M892" t="s">
        <v>0</v>
      </c>
      <c r="N892" t="str">
        <f>IF(VLOOKUP(B892,title_rename,2,FALSE)=0,B892,VLOOKUP(B892,title_rename,2,FALSE))</f>
        <v>05-02 Arizona Diamondbacks @ Washington Nationals</v>
      </c>
      <c r="O892" s="3" t="str">
        <f>LEFT(IF(VLOOKUP(C892,brand_rename,2,FALSE)=0,C892,VLOOKUP(C892,brand_rename,2,FALSE)),LEN(IF(VLOOKUP(C892,brand_rename,2,FALSE)=0,C892,VLOOKUP(C892,brand_rename,2,FALSE)))-6)</f>
        <v>ANC</v>
      </c>
      <c r="P892" t="str">
        <f>IF(VLOOKUP(D892,location_rename,2,FALSE)=0,D892,VLOOKUP(D892,location_rename,2,FALSE))</f>
        <v>Static Field Level Home Plate</v>
      </c>
      <c r="Q892">
        <f>IF($L892=0,0,G892)</f>
        <v>16</v>
      </c>
      <c r="R892">
        <f>IF($L892=0,0,H892)</f>
        <v>37</v>
      </c>
      <c r="S892" s="1">
        <f>R892*L892</f>
        <v>7712.329333333334</v>
      </c>
      <c r="T892" s="1">
        <f>S892*(K892/100)</f>
        <v>1350.1786366660244</v>
      </c>
      <c r="U892" t="str">
        <f t="shared" si="26"/>
        <v>ANCStatic Field Level Home Plate</v>
      </c>
      <c r="V892" t="str">
        <f t="shared" si="27"/>
        <v>05-02 Arizona Diamondbacks @ Washington NationalsANCStatic Field Level Home Plate</v>
      </c>
      <c r="W892" t="str">
        <f>CONCATENATE(M892,O892)</f>
        <v>Regular SeasonANC</v>
      </c>
      <c r="X892" t="str">
        <f>CONCATENATE(M892,P892)</f>
        <v>Regular SeasonStatic Field Level Home Plate</v>
      </c>
      <c r="Y892" t="str">
        <f>CONCATENATE(M892,O892,P892)</f>
        <v>Regular SeasonANCStatic Field Level Home Plate</v>
      </c>
    </row>
    <row r="893" spans="1:25" x14ac:dyDescent="0.25">
      <c r="A893" s="3">
        <v>346642</v>
      </c>
      <c r="B893" t="s">
        <v>171</v>
      </c>
      <c r="C893" t="s">
        <v>70</v>
      </c>
      <c r="D893" t="s">
        <v>2</v>
      </c>
      <c r="E893" t="s">
        <v>1</v>
      </c>
      <c r="F893" s="5">
        <v>41031</v>
      </c>
      <c r="G893">
        <v>16</v>
      </c>
      <c r="H893">
        <v>81</v>
      </c>
      <c r="I893" s="1">
        <v>16883.64</v>
      </c>
      <c r="J893" s="1">
        <v>4341.8900000000003</v>
      </c>
      <c r="K893">
        <v>25.716551644076699</v>
      </c>
      <c r="L893" s="4">
        <f>VLOOKUP(N893,rates,VLOOKUP(CONCATENATE('[1]Exposure Report'!$B$11,'[1]Exposure Report'!$B$13),rate_lookup_table,4,FALSE),FALSE)</f>
        <v>208.44133333333335</v>
      </c>
      <c r="M893" t="s">
        <v>0</v>
      </c>
      <c r="N893" t="str">
        <f>IF(VLOOKUP(B893,title_rename,2,FALSE)=0,B893,VLOOKUP(B893,title_rename,2,FALSE))</f>
        <v>05-02 Arizona Diamondbacks @ Washington Nationals</v>
      </c>
      <c r="O893" s="3" t="str">
        <f>LEFT(IF(VLOOKUP(C893,brand_rename,2,FALSE)=0,C893,VLOOKUP(C893,brand_rename,2,FALSE)),LEN(IF(VLOOKUP(C893,brand_rename,2,FALSE)=0,C893,VLOOKUP(C893,brand_rename,2,FALSE)))-6)</f>
        <v>Capital One</v>
      </c>
      <c r="P893" t="str">
        <f>IF(VLOOKUP(D893,location_rename,2,FALSE)=0,D893,VLOOKUP(D893,location_rename,2,FALSE))</f>
        <v>Rotational Field Level Home Plate</v>
      </c>
      <c r="Q893">
        <f>IF($L893=0,0,G893)</f>
        <v>16</v>
      </c>
      <c r="R893">
        <f>IF($L893=0,0,H893)</f>
        <v>81</v>
      </c>
      <c r="S893" s="1">
        <f>R893*L893</f>
        <v>16883.748</v>
      </c>
      <c r="T893" s="1">
        <f>S893*(K893/100)</f>
        <v>4341.9177738757662</v>
      </c>
      <c r="U893" t="str">
        <f t="shared" si="26"/>
        <v>Capital OneRotational Field Level Home Plate</v>
      </c>
      <c r="V893" t="str">
        <f t="shared" si="27"/>
        <v>05-02 Arizona Diamondbacks @ Washington NationalsCapital OneRotational Field Level Home Plate</v>
      </c>
      <c r="W893" t="str">
        <f>CONCATENATE(M893,O893)</f>
        <v>Regular SeasonCapital One</v>
      </c>
      <c r="X893" t="str">
        <f>CONCATENATE(M893,P893)</f>
        <v>Regular SeasonRotational Field Level Home Plate</v>
      </c>
      <c r="Y893" t="str">
        <f>CONCATENATE(M893,O893,P893)</f>
        <v>Regular SeasonCapital OneRotational Field Level Home Plate</v>
      </c>
    </row>
    <row r="894" spans="1:25" x14ac:dyDescent="0.25">
      <c r="A894" s="3">
        <v>346642</v>
      </c>
      <c r="B894" t="s">
        <v>171</v>
      </c>
      <c r="C894" t="s">
        <v>69</v>
      </c>
      <c r="D894" t="s">
        <v>19</v>
      </c>
      <c r="E894" t="s">
        <v>1</v>
      </c>
      <c r="F894" s="5">
        <v>41031</v>
      </c>
      <c r="G894">
        <v>1</v>
      </c>
      <c r="H894">
        <v>3</v>
      </c>
      <c r="I894" s="1">
        <v>625.32000000000005</v>
      </c>
      <c r="J894" s="1">
        <v>151.26</v>
      </c>
      <c r="K894">
        <v>24.1892151218576</v>
      </c>
      <c r="L894" s="4">
        <f>VLOOKUP(N894,rates,VLOOKUP(CONCATENATE('[1]Exposure Report'!$B$11,'[1]Exposure Report'!$B$13),rate_lookup_table,4,FALSE),FALSE)</f>
        <v>208.44133333333335</v>
      </c>
      <c r="M894" t="s">
        <v>0</v>
      </c>
      <c r="N894" t="str">
        <f>IF(VLOOKUP(B894,title_rename,2,FALSE)=0,B894,VLOOKUP(B894,title_rename,2,FALSE))</f>
        <v>05-02 Arizona Diamondbacks @ Washington Nationals</v>
      </c>
      <c r="O894" s="3" t="str">
        <f>LEFT(IF(VLOOKUP(C894,brand_rename,2,FALSE)=0,C894,VLOOKUP(C894,brand_rename,2,FALSE)),LEN(IF(VLOOKUP(C894,brand_rename,2,FALSE)=0,C894,VLOOKUP(C894,brand_rename,2,FALSE)))-6)</f>
        <v>CareFirst BlueCross BlueShield</v>
      </c>
      <c r="P894" t="str">
        <f>IF(VLOOKUP(D894,location_rename,2,FALSE)=0,D894,VLOOKUP(D894,location_rename,2,FALSE))</f>
        <v>LED Outfield Wall</v>
      </c>
      <c r="Q894">
        <f>IF($L894=0,0,G894)</f>
        <v>1</v>
      </c>
      <c r="R894">
        <f>IF($L894=0,0,H894)</f>
        <v>3</v>
      </c>
      <c r="S894" s="1">
        <f>R894*L894</f>
        <v>625.32400000000007</v>
      </c>
      <c r="T894" s="1">
        <f>S894*(K894/100)</f>
        <v>151.26096756860483</v>
      </c>
      <c r="U894" t="str">
        <f t="shared" si="26"/>
        <v>CareFirst BlueCross BlueShieldLED Outfield Wall</v>
      </c>
      <c r="V894" t="str">
        <f t="shared" si="27"/>
        <v>05-02 Arizona Diamondbacks @ Washington NationalsCareFirst BlueCross BlueShieldLED Outfield Wall</v>
      </c>
      <c r="W894" t="str">
        <f>CONCATENATE(M894,O894)</f>
        <v>Regular SeasonCareFirst BlueCross BlueShield</v>
      </c>
      <c r="X894" t="str">
        <f>CONCATENATE(M894,P894)</f>
        <v>Regular SeasonLED Outfield Wall</v>
      </c>
      <c r="Y894" t="str">
        <f>CONCATENATE(M894,O894,P894)</f>
        <v>Regular SeasonCareFirst BlueCross BlueShieldLED Outfield Wall</v>
      </c>
    </row>
    <row r="895" spans="1:25" x14ac:dyDescent="0.25">
      <c r="A895" s="3">
        <v>346642</v>
      </c>
      <c r="B895" t="s">
        <v>171</v>
      </c>
      <c r="C895" t="s">
        <v>68</v>
      </c>
      <c r="D895" t="s">
        <v>11</v>
      </c>
      <c r="E895" t="s">
        <v>1</v>
      </c>
      <c r="F895" s="5">
        <v>41031</v>
      </c>
      <c r="G895">
        <v>4</v>
      </c>
      <c r="H895">
        <v>11</v>
      </c>
      <c r="I895" s="1">
        <v>2292.84</v>
      </c>
      <c r="J895" s="1">
        <v>374.32</v>
      </c>
      <c r="K895">
        <v>16.325604926641098</v>
      </c>
      <c r="L895" s="4">
        <f>VLOOKUP(N895,rates,VLOOKUP(CONCATENATE('[1]Exposure Report'!$B$11,'[1]Exposure Report'!$B$13),rate_lookup_table,4,FALSE),FALSE)</f>
        <v>208.44133333333335</v>
      </c>
      <c r="M895" t="s">
        <v>0</v>
      </c>
      <c r="N895" t="str">
        <f>IF(VLOOKUP(B895,title_rename,2,FALSE)=0,B895,VLOOKUP(B895,title_rename,2,FALSE))</f>
        <v>05-02 Arizona Diamondbacks @ Washington Nationals</v>
      </c>
      <c r="O895" s="3" t="str">
        <f>LEFT(IF(VLOOKUP(C895,brand_rename,2,FALSE)=0,C895,VLOOKUP(C895,brand_rename,2,FALSE)),LEN(IF(VLOOKUP(C895,brand_rename,2,FALSE)=0,C895,VLOOKUP(C895,brand_rename,2,FALSE)))-6)</f>
        <v>Charity - Washington Nationals Dream Foundation</v>
      </c>
      <c r="P895" t="str">
        <f>IF(VLOOKUP(D895,location_rename,2,FALSE)=0,D895,VLOOKUP(D895,location_rename,2,FALSE))</f>
        <v>Static Outfield Wall</v>
      </c>
      <c r="Q895">
        <f>IF($L895=0,0,G895)</f>
        <v>4</v>
      </c>
      <c r="R895">
        <f>IF($L895=0,0,H895)</f>
        <v>11</v>
      </c>
      <c r="S895" s="1">
        <f>R895*L895</f>
        <v>2292.8546666666666</v>
      </c>
      <c r="T895" s="1">
        <f>S895*(K895/100)</f>
        <v>374.32239442205366</v>
      </c>
      <c r="U895" t="str">
        <f t="shared" si="26"/>
        <v>Charity - Washington Nationals Dream FoundationStatic Outfield Wall</v>
      </c>
      <c r="V895" t="str">
        <f t="shared" si="27"/>
        <v>05-02 Arizona Diamondbacks @ Washington NationalsCharity - Washington Nationals Dream FoundationStatic Outfield Wall</v>
      </c>
      <c r="W895" t="str">
        <f>CONCATENATE(M895,O895)</f>
        <v>Regular SeasonCharity - Washington Nationals Dream Foundation</v>
      </c>
      <c r="X895" t="str">
        <f>CONCATENATE(M895,P895)</f>
        <v>Regular SeasonStatic Outfield Wall</v>
      </c>
      <c r="Y895" t="str">
        <f>CONCATENATE(M895,O895,P895)</f>
        <v>Regular SeasonCharity - Washington Nationals Dream FoundationStatic Outfield Wall</v>
      </c>
    </row>
    <row r="896" spans="1:25" x14ac:dyDescent="0.25">
      <c r="A896" s="3">
        <v>346642</v>
      </c>
      <c r="B896" t="s">
        <v>171</v>
      </c>
      <c r="C896" t="s">
        <v>67</v>
      </c>
      <c r="D896" t="s">
        <v>2</v>
      </c>
      <c r="E896" t="s">
        <v>1</v>
      </c>
      <c r="F896" s="5">
        <v>41031</v>
      </c>
      <c r="G896">
        <v>19</v>
      </c>
      <c r="H896">
        <v>129</v>
      </c>
      <c r="I896" s="1">
        <v>26888.76</v>
      </c>
      <c r="J896" s="1">
        <v>6309</v>
      </c>
      <c r="K896">
        <v>23.4633356093773</v>
      </c>
      <c r="L896" s="4">
        <f>VLOOKUP(N896,rates,VLOOKUP(CONCATENATE('[1]Exposure Report'!$B$11,'[1]Exposure Report'!$B$13),rate_lookup_table,4,FALSE),FALSE)</f>
        <v>208.44133333333335</v>
      </c>
      <c r="M896" t="s">
        <v>0</v>
      </c>
      <c r="N896" t="str">
        <f>IF(VLOOKUP(B896,title_rename,2,FALSE)=0,B896,VLOOKUP(B896,title_rename,2,FALSE))</f>
        <v>05-02 Arizona Diamondbacks @ Washington Nationals</v>
      </c>
      <c r="O896" s="3" t="str">
        <f>LEFT(IF(VLOOKUP(C896,brand_rename,2,FALSE)=0,C896,VLOOKUP(C896,brand_rename,2,FALSE)),LEN(IF(VLOOKUP(C896,brand_rename,2,FALSE)=0,C896,VLOOKUP(C896,brand_rename,2,FALSE)))-6)</f>
        <v>Cholula Hot Sauce</v>
      </c>
      <c r="P896" t="str">
        <f>IF(VLOOKUP(D896,location_rename,2,FALSE)=0,D896,VLOOKUP(D896,location_rename,2,FALSE))</f>
        <v>Rotational Field Level Home Plate</v>
      </c>
      <c r="Q896">
        <f>IF($L896=0,0,G896)</f>
        <v>19</v>
      </c>
      <c r="R896">
        <f>IF($L896=0,0,H896)</f>
        <v>129</v>
      </c>
      <c r="S896" s="1">
        <f>R896*L896</f>
        <v>26888.932000000001</v>
      </c>
      <c r="T896" s="1">
        <f>S896*(K896/100)</f>
        <v>6309.0403569372484</v>
      </c>
      <c r="U896" t="str">
        <f t="shared" si="26"/>
        <v>Cholula Hot SauceRotational Field Level Home Plate</v>
      </c>
      <c r="V896" t="str">
        <f t="shared" si="27"/>
        <v>05-02 Arizona Diamondbacks @ Washington NationalsCholula Hot SauceRotational Field Level Home Plate</v>
      </c>
      <c r="W896" t="str">
        <f>CONCATENATE(M896,O896)</f>
        <v>Regular SeasonCholula Hot Sauce</v>
      </c>
      <c r="X896" t="str">
        <f>CONCATENATE(M896,P896)</f>
        <v>Regular SeasonRotational Field Level Home Plate</v>
      </c>
      <c r="Y896" t="str">
        <f>CONCATENATE(M896,O896,P896)</f>
        <v>Regular SeasonCholula Hot SauceRotational Field Level Home Plate</v>
      </c>
    </row>
    <row r="897" spans="1:25" x14ac:dyDescent="0.25">
      <c r="A897" s="3">
        <v>346642</v>
      </c>
      <c r="B897" t="s">
        <v>171</v>
      </c>
      <c r="C897" t="s">
        <v>65</v>
      </c>
      <c r="D897" t="s">
        <v>9</v>
      </c>
      <c r="E897" t="s">
        <v>1</v>
      </c>
      <c r="F897" s="5">
        <v>41031</v>
      </c>
      <c r="G897">
        <v>34</v>
      </c>
      <c r="H897">
        <v>241</v>
      </c>
      <c r="I897" s="1">
        <v>50234.04</v>
      </c>
      <c r="J897" s="1">
        <v>5591.15</v>
      </c>
      <c r="K897">
        <v>11.1302017516409</v>
      </c>
      <c r="L897" s="4">
        <f>VLOOKUP(N897,rates,VLOOKUP(CONCATENATE('[1]Exposure Report'!$B$11,'[1]Exposure Report'!$B$13),rate_lookup_table,4,FALSE),FALSE)</f>
        <v>208.44133333333335</v>
      </c>
      <c r="M897" t="s">
        <v>0</v>
      </c>
      <c r="N897" t="str">
        <f>IF(VLOOKUP(B897,title_rename,2,FALSE)=0,B897,VLOOKUP(B897,title_rename,2,FALSE))</f>
        <v>05-02 Arizona Diamondbacks @ Washington Nationals</v>
      </c>
      <c r="O897" s="3" t="str">
        <f>LEFT(IF(VLOOKUP(C897,brand_rename,2,FALSE)=0,C897,VLOOKUP(C897,brand_rename,2,FALSE)),LEN(IF(VLOOKUP(C897,brand_rename,2,FALSE)=0,C897,VLOOKUP(C897,brand_rename,2,FALSE)))-6)</f>
        <v>Coca-Cola</v>
      </c>
      <c r="P897" t="str">
        <f>IF(VLOOKUP(D897,location_rename,2,FALSE)=0,D897,VLOOKUP(D897,location_rename,2,FALSE))</f>
        <v>Static Upper Billboard</v>
      </c>
      <c r="Q897">
        <f>IF($L897=0,0,G897)</f>
        <v>34</v>
      </c>
      <c r="R897">
        <f>IF($L897=0,0,H897)</f>
        <v>241</v>
      </c>
      <c r="S897" s="1">
        <f>R897*L897</f>
        <v>50234.361333333334</v>
      </c>
      <c r="T897" s="1">
        <f>S897*(K897/100)</f>
        <v>5591.1857650482862</v>
      </c>
      <c r="U897" t="str">
        <f t="shared" si="26"/>
        <v>Coca-ColaStatic Upper Billboard</v>
      </c>
      <c r="V897" t="str">
        <f t="shared" si="27"/>
        <v>05-02 Arizona Diamondbacks @ Washington NationalsCoca-ColaStatic Upper Billboard</v>
      </c>
      <c r="W897" t="str">
        <f>CONCATENATE(M897,O897)</f>
        <v>Regular SeasonCoca-Cola</v>
      </c>
      <c r="X897" t="str">
        <f>CONCATENATE(M897,P897)</f>
        <v>Regular SeasonStatic Upper Billboard</v>
      </c>
      <c r="Y897" t="str">
        <f>CONCATENATE(M897,O897,P897)</f>
        <v>Regular SeasonCoca-ColaStatic Upper Billboard</v>
      </c>
    </row>
    <row r="898" spans="1:25" x14ac:dyDescent="0.25">
      <c r="A898" s="3">
        <v>346642</v>
      </c>
      <c r="B898" t="s">
        <v>171</v>
      </c>
      <c r="C898" t="s">
        <v>64</v>
      </c>
      <c r="D898" t="s">
        <v>17</v>
      </c>
      <c r="E898" t="s">
        <v>1</v>
      </c>
      <c r="F898" s="5">
        <v>41031</v>
      </c>
      <c r="G898">
        <v>6</v>
      </c>
      <c r="H898">
        <v>21</v>
      </c>
      <c r="I898" s="1">
        <v>4377.24</v>
      </c>
      <c r="J898" s="1">
        <v>1454.12</v>
      </c>
      <c r="K898">
        <v>33.220019921228896</v>
      </c>
      <c r="L898" s="4">
        <f>VLOOKUP(N898,rates,VLOOKUP(CONCATENATE('[1]Exposure Report'!$B$11,'[1]Exposure Report'!$B$13),rate_lookup_table,4,FALSE),FALSE)</f>
        <v>208.44133333333335</v>
      </c>
      <c r="M898" t="s">
        <v>0</v>
      </c>
      <c r="N898" t="str">
        <f>IF(VLOOKUP(B898,title_rename,2,FALSE)=0,B898,VLOOKUP(B898,title_rename,2,FALSE))</f>
        <v>05-02 Arizona Diamondbacks @ Washington Nationals</v>
      </c>
      <c r="O898" s="3" t="str">
        <f>LEFT(IF(VLOOKUP(C898,brand_rename,2,FALSE)=0,C898,VLOOKUP(C898,brand_rename,2,FALSE)),LEN(IF(VLOOKUP(C898,brand_rename,2,FALSE)=0,C898,VLOOKUP(C898,brand_rename,2,FALSE)))-6)</f>
        <v>Coke Zero</v>
      </c>
      <c r="P898" t="str">
        <f>IF(VLOOKUP(D898,location_rename,2,FALSE)=0,D898,VLOOKUP(D898,location_rename,2,FALSE))</f>
        <v>LED Upper Tiered</v>
      </c>
      <c r="Q898">
        <f>IF($L898=0,0,G898)</f>
        <v>6</v>
      </c>
      <c r="R898">
        <f>IF($L898=0,0,H898)</f>
        <v>21</v>
      </c>
      <c r="S898" s="1">
        <f>R898*L898</f>
        <v>4377.268</v>
      </c>
      <c r="T898" s="1">
        <f>S898*(K898/100)</f>
        <v>1454.1293016055777</v>
      </c>
      <c r="U898" t="str">
        <f t="shared" ref="U898:U961" si="28">CONCATENATE(O898,P898)</f>
        <v>Coke ZeroLED Upper Tiered</v>
      </c>
      <c r="V898" t="str">
        <f t="shared" ref="V898:V961" si="29">CONCATENATE(N898,U898)</f>
        <v>05-02 Arizona Diamondbacks @ Washington NationalsCoke ZeroLED Upper Tiered</v>
      </c>
      <c r="W898" t="str">
        <f>CONCATENATE(M898,O898)</f>
        <v>Regular SeasonCoke Zero</v>
      </c>
      <c r="X898" t="str">
        <f>CONCATENATE(M898,P898)</f>
        <v>Regular SeasonLED Upper Tiered</v>
      </c>
      <c r="Y898" t="str">
        <f>CONCATENATE(M898,O898,P898)</f>
        <v>Regular SeasonCoke ZeroLED Upper Tiered</v>
      </c>
    </row>
    <row r="899" spans="1:25" x14ac:dyDescent="0.25">
      <c r="A899" s="3">
        <v>346642</v>
      </c>
      <c r="B899" t="s">
        <v>171</v>
      </c>
      <c r="C899" t="s">
        <v>107</v>
      </c>
      <c r="D899" t="s">
        <v>19</v>
      </c>
      <c r="E899" t="s">
        <v>1</v>
      </c>
      <c r="F899" s="5">
        <v>41031</v>
      </c>
      <c r="G899">
        <v>8</v>
      </c>
      <c r="H899">
        <v>22</v>
      </c>
      <c r="I899" s="1">
        <v>4585.68</v>
      </c>
      <c r="J899" s="1">
        <v>1507.73</v>
      </c>
      <c r="K899">
        <v>32.8790931770206</v>
      </c>
      <c r="L899" s="4">
        <f>VLOOKUP(N899,rates,VLOOKUP(CONCATENATE('[1]Exposure Report'!$B$11,'[1]Exposure Report'!$B$13),rate_lookup_table,4,FALSE),FALSE)</f>
        <v>208.44133333333335</v>
      </c>
      <c r="M899" t="s">
        <v>0</v>
      </c>
      <c r="N899" t="str">
        <f>IF(VLOOKUP(B899,title_rename,2,FALSE)=0,B899,VLOOKUP(B899,title_rename,2,FALSE))</f>
        <v>05-02 Arizona Diamondbacks @ Washington Nationals</v>
      </c>
      <c r="O899" s="3" t="str">
        <f>LEFT(IF(VLOOKUP(C899,brand_rename,2,FALSE)=0,C899,VLOOKUP(C899,brand_rename,2,FALSE)),LEN(IF(VLOOKUP(C899,brand_rename,2,FALSE)=0,C899,VLOOKUP(C899,brand_rename,2,FALSE)))-6)</f>
        <v>Cropp-Metcalfe</v>
      </c>
      <c r="P899" t="str">
        <f>IF(VLOOKUP(D899,location_rename,2,FALSE)=0,D899,VLOOKUP(D899,location_rename,2,FALSE))</f>
        <v>LED Outfield Wall</v>
      </c>
      <c r="Q899">
        <f>IF($L899=0,0,G899)</f>
        <v>8</v>
      </c>
      <c r="R899">
        <f>IF($L899=0,0,H899)</f>
        <v>22</v>
      </c>
      <c r="S899" s="1">
        <f>R899*L899</f>
        <v>4585.7093333333332</v>
      </c>
      <c r="T899" s="1">
        <f>S899*(K899/100)</f>
        <v>1507.7396445339969</v>
      </c>
      <c r="U899" t="str">
        <f t="shared" si="28"/>
        <v>Cropp-MetcalfeLED Outfield Wall</v>
      </c>
      <c r="V899" t="str">
        <f t="shared" si="29"/>
        <v>05-02 Arizona Diamondbacks @ Washington NationalsCropp-MetcalfeLED Outfield Wall</v>
      </c>
      <c r="W899" t="str">
        <f>CONCATENATE(M899,O899)</f>
        <v>Regular SeasonCropp-Metcalfe</v>
      </c>
      <c r="X899" t="str">
        <f>CONCATENATE(M899,P899)</f>
        <v>Regular SeasonLED Outfield Wall</v>
      </c>
      <c r="Y899" t="str">
        <f>CONCATENATE(M899,O899,P899)</f>
        <v>Regular SeasonCropp-MetcalfeLED Outfield Wall</v>
      </c>
    </row>
    <row r="900" spans="1:25" x14ac:dyDescent="0.25">
      <c r="A900" s="3">
        <v>346642</v>
      </c>
      <c r="B900" t="s">
        <v>171</v>
      </c>
      <c r="C900" t="s">
        <v>63</v>
      </c>
      <c r="D900" t="s">
        <v>19</v>
      </c>
      <c r="E900" t="s">
        <v>1</v>
      </c>
      <c r="F900" s="5">
        <v>41031</v>
      </c>
      <c r="G900">
        <v>1</v>
      </c>
      <c r="H900">
        <v>1</v>
      </c>
      <c r="I900" s="1">
        <v>208.44</v>
      </c>
      <c r="J900" s="1">
        <v>38.54</v>
      </c>
      <c r="K900">
        <v>18.489733256572599</v>
      </c>
      <c r="L900" s="4">
        <f>VLOOKUP(N900,rates,VLOOKUP(CONCATENATE('[1]Exposure Report'!$B$11,'[1]Exposure Report'!$B$13),rate_lookup_table,4,FALSE),FALSE)</f>
        <v>208.44133333333335</v>
      </c>
      <c r="M900" t="s">
        <v>0</v>
      </c>
      <c r="N900" t="str">
        <f>IF(VLOOKUP(B900,title_rename,2,FALSE)=0,B900,VLOOKUP(B900,title_rename,2,FALSE))</f>
        <v>05-02 Arizona Diamondbacks @ Washington Nationals</v>
      </c>
      <c r="O900" s="3" t="str">
        <f>LEFT(IF(VLOOKUP(C900,brand_rename,2,FALSE)=0,C900,VLOOKUP(C900,brand_rename,2,FALSE)),LEN(IF(VLOOKUP(C900,brand_rename,2,FALSE)=0,C900,VLOOKUP(C900,brand_rename,2,FALSE)))-6)</f>
        <v>CSX</v>
      </c>
      <c r="P900" t="str">
        <f>IF(VLOOKUP(D900,location_rename,2,FALSE)=0,D900,VLOOKUP(D900,location_rename,2,FALSE))</f>
        <v>LED Outfield Wall</v>
      </c>
      <c r="Q900">
        <f>IF($L900=0,0,G900)</f>
        <v>1</v>
      </c>
      <c r="R900">
        <f>IF($L900=0,0,H900)</f>
        <v>1</v>
      </c>
      <c r="S900" s="1">
        <f>R900*L900</f>
        <v>208.44133333333335</v>
      </c>
      <c r="T900" s="1">
        <f>S900*(K900/100)</f>
        <v>38.540246529776681</v>
      </c>
      <c r="U900" t="str">
        <f t="shared" si="28"/>
        <v>CSXLED Outfield Wall</v>
      </c>
      <c r="V900" t="str">
        <f t="shared" si="29"/>
        <v>05-02 Arizona Diamondbacks @ Washington NationalsCSXLED Outfield Wall</v>
      </c>
      <c r="W900" t="str">
        <f>CONCATENATE(M900,O900)</f>
        <v>Regular SeasonCSX</v>
      </c>
      <c r="X900" t="str">
        <f>CONCATENATE(M900,P900)</f>
        <v>Regular SeasonLED Outfield Wall</v>
      </c>
      <c r="Y900" t="str">
        <f>CONCATENATE(M900,O900,P900)</f>
        <v>Regular SeasonCSXLED Outfield Wall</v>
      </c>
    </row>
    <row r="901" spans="1:25" x14ac:dyDescent="0.25">
      <c r="A901" s="3">
        <v>346642</v>
      </c>
      <c r="B901" t="s">
        <v>171</v>
      </c>
      <c r="C901" t="s">
        <v>61</v>
      </c>
      <c r="D901" t="s">
        <v>17</v>
      </c>
      <c r="E901" t="s">
        <v>1</v>
      </c>
      <c r="F901" s="5">
        <v>41031</v>
      </c>
      <c r="G901">
        <v>4</v>
      </c>
      <c r="H901">
        <v>10</v>
      </c>
      <c r="I901" s="1">
        <v>2084.4</v>
      </c>
      <c r="J901" s="1">
        <v>727.08</v>
      </c>
      <c r="K901">
        <v>34.881980426021798</v>
      </c>
      <c r="L901" s="4">
        <f>VLOOKUP(N901,rates,VLOOKUP(CONCATENATE('[1]Exposure Report'!$B$11,'[1]Exposure Report'!$B$13),rate_lookup_table,4,FALSE),FALSE)</f>
        <v>208.44133333333335</v>
      </c>
      <c r="M901" t="s">
        <v>0</v>
      </c>
      <c r="N901" t="str">
        <f>IF(VLOOKUP(B901,title_rename,2,FALSE)=0,B901,VLOOKUP(B901,title_rename,2,FALSE))</f>
        <v>05-02 Arizona Diamondbacks @ Washington Nationals</v>
      </c>
      <c r="O901" s="3" t="str">
        <f>LEFT(IF(VLOOKUP(C901,brand_rename,2,FALSE)=0,C901,VLOOKUP(C901,brand_rename,2,FALSE)),LEN(IF(VLOOKUP(C901,brand_rename,2,FALSE)=0,C901,VLOOKUP(C901,brand_rename,2,FALSE)))-6)</f>
        <v>Exxonmobil</v>
      </c>
      <c r="P901" t="str">
        <f>IF(VLOOKUP(D901,location_rename,2,FALSE)=0,D901,VLOOKUP(D901,location_rename,2,FALSE))</f>
        <v>LED Upper Tiered</v>
      </c>
      <c r="Q901">
        <f>IF($L901=0,0,G901)</f>
        <v>4</v>
      </c>
      <c r="R901">
        <f>IF($L901=0,0,H901)</f>
        <v>10</v>
      </c>
      <c r="S901" s="1">
        <f>R901*L901</f>
        <v>2084.4133333333334</v>
      </c>
      <c r="T901" s="1">
        <f>S901*(K901/100)</f>
        <v>727.08465093072186</v>
      </c>
      <c r="U901" t="str">
        <f t="shared" si="28"/>
        <v>ExxonmobilLED Upper Tiered</v>
      </c>
      <c r="V901" t="str">
        <f t="shared" si="29"/>
        <v>05-02 Arizona Diamondbacks @ Washington NationalsExxonmobilLED Upper Tiered</v>
      </c>
      <c r="W901" t="str">
        <f>CONCATENATE(M901,O901)</f>
        <v>Regular SeasonExxonmobil</v>
      </c>
      <c r="X901" t="str">
        <f>CONCATENATE(M901,P901)</f>
        <v>Regular SeasonLED Upper Tiered</v>
      </c>
      <c r="Y901" t="str">
        <f>CONCATENATE(M901,O901,P901)</f>
        <v>Regular SeasonExxonmobilLED Upper Tiered</v>
      </c>
    </row>
    <row r="902" spans="1:25" x14ac:dyDescent="0.25">
      <c r="A902" s="3">
        <v>346642</v>
      </c>
      <c r="B902" t="s">
        <v>171</v>
      </c>
      <c r="C902" t="s">
        <v>61</v>
      </c>
      <c r="D902" t="s">
        <v>2</v>
      </c>
      <c r="E902" t="s">
        <v>1</v>
      </c>
      <c r="F902" s="5">
        <v>41031</v>
      </c>
      <c r="G902">
        <v>29</v>
      </c>
      <c r="H902">
        <v>254</v>
      </c>
      <c r="I902" s="1">
        <v>52943.76</v>
      </c>
      <c r="J902" s="1">
        <v>12656.44</v>
      </c>
      <c r="K902">
        <v>23.905442303304401</v>
      </c>
      <c r="L902" s="4">
        <f>VLOOKUP(N902,rates,VLOOKUP(CONCATENATE('[1]Exposure Report'!$B$11,'[1]Exposure Report'!$B$13),rate_lookup_table,4,FALSE),FALSE)</f>
        <v>208.44133333333335</v>
      </c>
      <c r="M902" t="s">
        <v>0</v>
      </c>
      <c r="N902" t="str">
        <f>IF(VLOOKUP(B902,title_rename,2,FALSE)=0,B902,VLOOKUP(B902,title_rename,2,FALSE))</f>
        <v>05-02 Arizona Diamondbacks @ Washington Nationals</v>
      </c>
      <c r="O902" s="3" t="str">
        <f>LEFT(IF(VLOOKUP(C902,brand_rename,2,FALSE)=0,C902,VLOOKUP(C902,brand_rename,2,FALSE)),LEN(IF(VLOOKUP(C902,brand_rename,2,FALSE)=0,C902,VLOOKUP(C902,brand_rename,2,FALSE)))-6)</f>
        <v>Exxonmobil</v>
      </c>
      <c r="P902" t="str">
        <f>IF(VLOOKUP(D902,location_rename,2,FALSE)=0,D902,VLOOKUP(D902,location_rename,2,FALSE))</f>
        <v>Rotational Field Level Home Plate</v>
      </c>
      <c r="Q902">
        <f>IF($L902=0,0,G902)</f>
        <v>29</v>
      </c>
      <c r="R902">
        <f>IF($L902=0,0,H902)</f>
        <v>254</v>
      </c>
      <c r="S902" s="1">
        <f>R902*L902</f>
        <v>52944.098666666672</v>
      </c>
      <c r="T902" s="1">
        <f>S902*(K902/100)</f>
        <v>12656.520959764555</v>
      </c>
      <c r="U902" t="str">
        <f t="shared" si="28"/>
        <v>ExxonmobilRotational Field Level Home Plate</v>
      </c>
      <c r="V902" t="str">
        <f t="shared" si="29"/>
        <v>05-02 Arizona Diamondbacks @ Washington NationalsExxonmobilRotational Field Level Home Plate</v>
      </c>
      <c r="W902" t="str">
        <f>CONCATENATE(M902,O902)</f>
        <v>Regular SeasonExxonmobil</v>
      </c>
      <c r="X902" t="str">
        <f>CONCATENATE(M902,P902)</f>
        <v>Regular SeasonRotational Field Level Home Plate</v>
      </c>
      <c r="Y902" t="str">
        <f>CONCATENATE(M902,O902,P902)</f>
        <v>Regular SeasonExxonmobilRotational Field Level Home Plate</v>
      </c>
    </row>
    <row r="903" spans="1:25" x14ac:dyDescent="0.25">
      <c r="A903" s="3">
        <v>346642</v>
      </c>
      <c r="B903" t="s">
        <v>171</v>
      </c>
      <c r="C903" t="s">
        <v>61</v>
      </c>
      <c r="D903" t="s">
        <v>11</v>
      </c>
      <c r="E903" t="s">
        <v>1</v>
      </c>
      <c r="F903" s="5">
        <v>41031</v>
      </c>
      <c r="G903">
        <v>35</v>
      </c>
      <c r="H903">
        <v>130</v>
      </c>
      <c r="I903" s="1">
        <v>27097.200000000001</v>
      </c>
      <c r="J903" s="1">
        <v>3298.79</v>
      </c>
      <c r="K903">
        <v>12.1739146480079</v>
      </c>
      <c r="L903" s="4">
        <f>VLOOKUP(N903,rates,VLOOKUP(CONCATENATE('[1]Exposure Report'!$B$11,'[1]Exposure Report'!$B$13),rate_lookup_table,4,FALSE),FALSE)</f>
        <v>208.44133333333335</v>
      </c>
      <c r="M903" t="s">
        <v>0</v>
      </c>
      <c r="N903" t="str">
        <f>IF(VLOOKUP(B903,title_rename,2,FALSE)=0,B903,VLOOKUP(B903,title_rename,2,FALSE))</f>
        <v>05-02 Arizona Diamondbacks @ Washington Nationals</v>
      </c>
      <c r="O903" s="3" t="str">
        <f>LEFT(IF(VLOOKUP(C903,brand_rename,2,FALSE)=0,C903,VLOOKUP(C903,brand_rename,2,FALSE)),LEN(IF(VLOOKUP(C903,brand_rename,2,FALSE)=0,C903,VLOOKUP(C903,brand_rename,2,FALSE)))-6)</f>
        <v>Exxonmobil</v>
      </c>
      <c r="P903" t="str">
        <f>IF(VLOOKUP(D903,location_rename,2,FALSE)=0,D903,VLOOKUP(D903,location_rename,2,FALSE))</f>
        <v>Static Outfield Wall</v>
      </c>
      <c r="Q903">
        <f>IF($L903=0,0,G903)</f>
        <v>35</v>
      </c>
      <c r="R903">
        <f>IF($L903=0,0,H903)</f>
        <v>130</v>
      </c>
      <c r="S903" s="1">
        <f>R903*L903</f>
        <v>27097.373333333337</v>
      </c>
      <c r="T903" s="1">
        <f>S903*(K903/100)</f>
        <v>3298.8111014520537</v>
      </c>
      <c r="U903" t="str">
        <f t="shared" si="28"/>
        <v>ExxonmobilStatic Outfield Wall</v>
      </c>
      <c r="V903" t="str">
        <f t="shared" si="29"/>
        <v>05-02 Arizona Diamondbacks @ Washington NationalsExxonmobilStatic Outfield Wall</v>
      </c>
      <c r="W903" t="str">
        <f>CONCATENATE(M903,O903)</f>
        <v>Regular SeasonExxonmobil</v>
      </c>
      <c r="X903" t="str">
        <f>CONCATENATE(M903,P903)</f>
        <v>Regular SeasonStatic Outfield Wall</v>
      </c>
      <c r="Y903" t="str">
        <f>CONCATENATE(M903,O903,P903)</f>
        <v>Regular SeasonExxonmobilStatic Outfield Wall</v>
      </c>
    </row>
    <row r="904" spans="1:25" x14ac:dyDescent="0.25">
      <c r="A904" s="3">
        <v>346642</v>
      </c>
      <c r="B904" t="s">
        <v>171</v>
      </c>
      <c r="C904" t="s">
        <v>60</v>
      </c>
      <c r="D904" t="s">
        <v>34</v>
      </c>
      <c r="E904" t="s">
        <v>1</v>
      </c>
      <c r="F904" s="5">
        <v>41031</v>
      </c>
      <c r="G904">
        <v>1</v>
      </c>
      <c r="H904">
        <v>3</v>
      </c>
      <c r="I904" s="1">
        <v>625.32000000000005</v>
      </c>
      <c r="J904" s="1">
        <v>208.36</v>
      </c>
      <c r="K904">
        <v>33.320539883579599</v>
      </c>
      <c r="L904" s="4">
        <f>VLOOKUP(N904,rates,VLOOKUP(CONCATENATE('[1]Exposure Report'!$B$11,'[1]Exposure Report'!$B$13),rate_lookup_table,4,FALSE),FALSE)</f>
        <v>208.44133333333335</v>
      </c>
      <c r="M904" t="s">
        <v>0</v>
      </c>
      <c r="N904" t="str">
        <f>IF(VLOOKUP(B904,title_rename,2,FALSE)=0,B904,VLOOKUP(B904,title_rename,2,FALSE))</f>
        <v>05-02 Arizona Diamondbacks @ Washington Nationals</v>
      </c>
      <c r="O904" s="3" t="str">
        <f>LEFT(IF(VLOOKUP(C904,brand_rename,2,FALSE)=0,C904,VLOOKUP(C904,brand_rename,2,FALSE)),LEN(IF(VLOOKUP(C904,brand_rename,2,FALSE)=0,C904,VLOOKUP(C904,brand_rename,2,FALSE)))-6)</f>
        <v>Frito-Lay</v>
      </c>
      <c r="P904" t="str">
        <f>IF(VLOOKUP(D904,location_rename,2,FALSE)=0,D904,VLOOKUP(D904,location_rename,2,FALSE))</f>
        <v>General Merchandise</v>
      </c>
      <c r="Q904">
        <f>IF($L904=0,0,G904)</f>
        <v>1</v>
      </c>
      <c r="R904">
        <f>IF($L904=0,0,H904)</f>
        <v>3</v>
      </c>
      <c r="S904" s="1">
        <f>R904*L904</f>
        <v>625.32400000000007</v>
      </c>
      <c r="T904" s="1">
        <f>S904*(K904/100)</f>
        <v>208.36133282159531</v>
      </c>
      <c r="U904" t="str">
        <f t="shared" si="28"/>
        <v>Frito-LayGeneral Merchandise</v>
      </c>
      <c r="V904" t="str">
        <f t="shared" si="29"/>
        <v>05-02 Arizona Diamondbacks @ Washington NationalsFrito-LayGeneral Merchandise</v>
      </c>
      <c r="W904" t="str">
        <f>CONCATENATE(M904,O904)</f>
        <v>Regular SeasonFrito-Lay</v>
      </c>
      <c r="X904" t="str">
        <f>CONCATENATE(M904,P904)</f>
        <v>Regular SeasonGeneral Merchandise</v>
      </c>
      <c r="Y904" t="str">
        <f>CONCATENATE(M904,O904,P904)</f>
        <v>Regular SeasonFrito-LayGeneral Merchandise</v>
      </c>
    </row>
    <row r="905" spans="1:25" x14ac:dyDescent="0.25">
      <c r="A905" s="3">
        <v>346642</v>
      </c>
      <c r="B905" t="s">
        <v>171</v>
      </c>
      <c r="C905" t="s">
        <v>55</v>
      </c>
      <c r="D905" t="s">
        <v>59</v>
      </c>
      <c r="E905" t="s">
        <v>1</v>
      </c>
      <c r="F905" s="5">
        <v>41031</v>
      </c>
      <c r="G905">
        <v>1</v>
      </c>
      <c r="H905">
        <v>3</v>
      </c>
      <c r="I905" s="1">
        <v>625.32000000000005</v>
      </c>
      <c r="J905" s="1">
        <v>249.75</v>
      </c>
      <c r="K905">
        <v>39.939550949913603</v>
      </c>
      <c r="L905" s="4">
        <f>VLOOKUP(N905,rates,VLOOKUP(CONCATENATE('[1]Exposure Report'!$B$11,'[1]Exposure Report'!$B$13),rate_lookup_table,4,FALSE),FALSE)</f>
        <v>208.44133333333335</v>
      </c>
      <c r="M905" t="s">
        <v>0</v>
      </c>
      <c r="N905" t="str">
        <f>IF(VLOOKUP(B905,title_rename,2,FALSE)=0,B905,VLOOKUP(B905,title_rename,2,FALSE))</f>
        <v>05-02 Arizona Diamondbacks @ Washington Nationals</v>
      </c>
      <c r="O905" s="3" t="str">
        <f>LEFT(IF(VLOOKUP(C905,brand_rename,2,FALSE)=0,C905,VLOOKUP(C905,brand_rename,2,FALSE)),LEN(IF(VLOOKUP(C905,brand_rename,2,FALSE)=0,C905,VLOOKUP(C905,brand_rename,2,FALSE)))-6)</f>
        <v>Gatorade</v>
      </c>
      <c r="P905" t="str">
        <f>IF(VLOOKUP(D905,location_rename,2,FALSE)=0,D905,VLOOKUP(D905,location_rename,2,FALSE))</f>
        <v>Active Cup</v>
      </c>
      <c r="Q905">
        <f>IF($L905=0,0,G905)</f>
        <v>1</v>
      </c>
      <c r="R905">
        <f>IF($L905=0,0,H905)</f>
        <v>3</v>
      </c>
      <c r="S905" s="1">
        <f>R905*L905</f>
        <v>625.32400000000007</v>
      </c>
      <c r="T905" s="1">
        <f>S905*(K905/100)</f>
        <v>249.75159758203779</v>
      </c>
      <c r="U905" t="str">
        <f t="shared" si="28"/>
        <v>GatoradeActive Cup</v>
      </c>
      <c r="V905" t="str">
        <f t="shared" si="29"/>
        <v>05-02 Arizona Diamondbacks @ Washington NationalsGatoradeActive Cup</v>
      </c>
      <c r="W905" t="str">
        <f>CONCATENATE(M905,O905)</f>
        <v>Regular SeasonGatorade</v>
      </c>
      <c r="X905" t="str">
        <f>CONCATENATE(M905,P905)</f>
        <v>Regular SeasonActive Cup</v>
      </c>
      <c r="Y905" t="str">
        <f>CONCATENATE(M905,O905,P905)</f>
        <v>Regular SeasonGatoradeActive Cup</v>
      </c>
    </row>
    <row r="906" spans="1:25" x14ac:dyDescent="0.25">
      <c r="A906" s="3">
        <v>346642</v>
      </c>
      <c r="B906" t="s">
        <v>171</v>
      </c>
      <c r="C906" t="s">
        <v>55</v>
      </c>
      <c r="D906" t="s">
        <v>59</v>
      </c>
      <c r="E906" t="s">
        <v>1</v>
      </c>
      <c r="F906" s="5">
        <v>41031</v>
      </c>
      <c r="G906">
        <v>1</v>
      </c>
      <c r="H906">
        <v>11</v>
      </c>
      <c r="I906" s="1">
        <v>2292.84</v>
      </c>
      <c r="J906" s="1">
        <v>271.7</v>
      </c>
      <c r="K906">
        <v>11.849932834388699</v>
      </c>
      <c r="L906" s="4">
        <f>VLOOKUP(N906,rates,VLOOKUP(CONCATENATE('[1]Exposure Report'!$B$11,'[1]Exposure Report'!$B$13),rate_lookup_table,4,FALSE),FALSE)</f>
        <v>208.44133333333335</v>
      </c>
      <c r="M906" t="s">
        <v>0</v>
      </c>
      <c r="N906" t="str">
        <f>IF(VLOOKUP(B906,title_rename,2,FALSE)=0,B906,VLOOKUP(B906,title_rename,2,FALSE))</f>
        <v>05-02 Arizona Diamondbacks @ Washington Nationals</v>
      </c>
      <c r="O906" s="3" t="str">
        <f>LEFT(IF(VLOOKUP(C906,brand_rename,2,FALSE)=0,C906,VLOOKUP(C906,brand_rename,2,FALSE)),LEN(IF(VLOOKUP(C906,brand_rename,2,FALSE)=0,C906,VLOOKUP(C906,brand_rename,2,FALSE)))-6)</f>
        <v>Gatorade</v>
      </c>
      <c r="P906" t="str">
        <f>IF(VLOOKUP(D906,location_rename,2,FALSE)=0,D906,VLOOKUP(D906,location_rename,2,FALSE))</f>
        <v>Active Cup</v>
      </c>
      <c r="Q906">
        <f>IF($L906=0,0,G906)</f>
        <v>1</v>
      </c>
      <c r="R906">
        <f>IF($L906=0,0,H906)</f>
        <v>11</v>
      </c>
      <c r="S906" s="1">
        <f>R906*L906</f>
        <v>2292.8546666666666</v>
      </c>
      <c r="T906" s="1">
        <f>S906*(K906/100)</f>
        <v>271.70173799014691</v>
      </c>
      <c r="U906" t="str">
        <f t="shared" si="28"/>
        <v>GatoradeActive Cup</v>
      </c>
      <c r="V906" t="str">
        <f t="shared" si="29"/>
        <v>05-02 Arizona Diamondbacks @ Washington NationalsGatoradeActive Cup</v>
      </c>
      <c r="W906" t="str">
        <f>CONCATENATE(M906,O906)</f>
        <v>Regular SeasonGatorade</v>
      </c>
      <c r="X906" t="str">
        <f>CONCATENATE(M906,P906)</f>
        <v>Regular SeasonActive Cup</v>
      </c>
      <c r="Y906" t="str">
        <f>CONCATENATE(M906,O906,P906)</f>
        <v>Regular SeasonGatoradeActive Cup</v>
      </c>
    </row>
    <row r="907" spans="1:25" x14ac:dyDescent="0.25">
      <c r="A907" s="3">
        <v>346642</v>
      </c>
      <c r="B907" t="s">
        <v>171</v>
      </c>
      <c r="C907" t="s">
        <v>55</v>
      </c>
      <c r="D907" t="s">
        <v>58</v>
      </c>
      <c r="E907" t="s">
        <v>1</v>
      </c>
      <c r="F907" s="5">
        <v>41031</v>
      </c>
      <c r="G907">
        <v>2</v>
      </c>
      <c r="H907">
        <v>8</v>
      </c>
      <c r="I907" s="1">
        <v>1667.52</v>
      </c>
      <c r="J907" s="1">
        <v>559.02</v>
      </c>
      <c r="K907">
        <v>33.524035693724798</v>
      </c>
      <c r="L907" s="4">
        <f>VLOOKUP(N907,rates,VLOOKUP(CONCATENATE('[1]Exposure Report'!$B$11,'[1]Exposure Report'!$B$13),rate_lookup_table,4,FALSE),FALSE)</f>
        <v>208.44133333333335</v>
      </c>
      <c r="M907" t="s">
        <v>0</v>
      </c>
      <c r="N907" t="str">
        <f>IF(VLOOKUP(B907,title_rename,2,FALSE)=0,B907,VLOOKUP(B907,title_rename,2,FALSE))</f>
        <v>05-02 Arizona Diamondbacks @ Washington Nationals</v>
      </c>
      <c r="O907" s="3" t="str">
        <f>LEFT(IF(VLOOKUP(C907,brand_rename,2,FALSE)=0,C907,VLOOKUP(C907,brand_rename,2,FALSE)),LEN(IF(VLOOKUP(C907,brand_rename,2,FALSE)=0,C907,VLOOKUP(C907,brand_rename,2,FALSE)))-6)</f>
        <v>Gatorade</v>
      </c>
      <c r="P907" t="str">
        <f>IF(VLOOKUP(D907,location_rename,2,FALSE)=0,D907,VLOOKUP(D907,location_rename,2,FALSE))</f>
        <v>Cooler Partial Branded</v>
      </c>
      <c r="Q907">
        <f>IF($L907=0,0,G907)</f>
        <v>2</v>
      </c>
      <c r="R907">
        <f>IF($L907=0,0,H907)</f>
        <v>8</v>
      </c>
      <c r="S907" s="1">
        <f>R907*L907</f>
        <v>1667.5306666666668</v>
      </c>
      <c r="T907" s="1">
        <f>S907*(K907/100)</f>
        <v>559.0235758971404</v>
      </c>
      <c r="U907" t="str">
        <f t="shared" si="28"/>
        <v>GatoradeCooler Partial Branded</v>
      </c>
      <c r="V907" t="str">
        <f t="shared" si="29"/>
        <v>05-02 Arizona Diamondbacks @ Washington NationalsGatoradeCooler Partial Branded</v>
      </c>
      <c r="W907" t="str">
        <f>CONCATENATE(M907,O907)</f>
        <v>Regular SeasonGatorade</v>
      </c>
      <c r="X907" t="str">
        <f>CONCATENATE(M907,P907)</f>
        <v>Regular SeasonCooler Partial Branded</v>
      </c>
      <c r="Y907" t="str">
        <f>CONCATENATE(M907,O907,P907)</f>
        <v>Regular SeasonGatoradeCooler Partial Branded</v>
      </c>
    </row>
    <row r="908" spans="1:25" x14ac:dyDescent="0.25">
      <c r="A908" s="3">
        <v>346642</v>
      </c>
      <c r="B908" t="s">
        <v>171</v>
      </c>
      <c r="C908" t="s">
        <v>55</v>
      </c>
      <c r="D908" t="s">
        <v>58</v>
      </c>
      <c r="E908" t="s">
        <v>1</v>
      </c>
      <c r="F908" s="5">
        <v>41031</v>
      </c>
      <c r="G908">
        <v>4</v>
      </c>
      <c r="H908">
        <v>4</v>
      </c>
      <c r="I908" s="1">
        <v>833.76</v>
      </c>
      <c r="J908" s="1">
        <v>202.33</v>
      </c>
      <c r="K908">
        <v>24.267175206294301</v>
      </c>
      <c r="L908" s="4">
        <f>VLOOKUP(N908,rates,VLOOKUP(CONCATENATE('[1]Exposure Report'!$B$11,'[1]Exposure Report'!$B$13),rate_lookup_table,4,FALSE),FALSE)</f>
        <v>208.44133333333335</v>
      </c>
      <c r="M908" t="s">
        <v>0</v>
      </c>
      <c r="N908" t="str">
        <f>IF(VLOOKUP(B908,title_rename,2,FALSE)=0,B908,VLOOKUP(B908,title_rename,2,FALSE))</f>
        <v>05-02 Arizona Diamondbacks @ Washington Nationals</v>
      </c>
      <c r="O908" s="3" t="str">
        <f>LEFT(IF(VLOOKUP(C908,brand_rename,2,FALSE)=0,C908,VLOOKUP(C908,brand_rename,2,FALSE)),LEN(IF(VLOOKUP(C908,brand_rename,2,FALSE)=0,C908,VLOOKUP(C908,brand_rename,2,FALSE)))-6)</f>
        <v>Gatorade</v>
      </c>
      <c r="P908" t="str">
        <f>IF(VLOOKUP(D908,location_rename,2,FALSE)=0,D908,VLOOKUP(D908,location_rename,2,FALSE))</f>
        <v>Cooler Partial Branded</v>
      </c>
      <c r="Q908">
        <f>IF($L908=0,0,G908)</f>
        <v>4</v>
      </c>
      <c r="R908">
        <f>IF($L908=0,0,H908)</f>
        <v>4</v>
      </c>
      <c r="S908" s="1">
        <f>R908*L908</f>
        <v>833.76533333333339</v>
      </c>
      <c r="T908" s="1">
        <f>S908*(K908/100)</f>
        <v>202.3312942493437</v>
      </c>
      <c r="U908" t="str">
        <f t="shared" si="28"/>
        <v>GatoradeCooler Partial Branded</v>
      </c>
      <c r="V908" t="str">
        <f t="shared" si="29"/>
        <v>05-02 Arizona Diamondbacks @ Washington NationalsGatoradeCooler Partial Branded</v>
      </c>
      <c r="W908" t="str">
        <f>CONCATENATE(M908,O908)</f>
        <v>Regular SeasonGatorade</v>
      </c>
      <c r="X908" t="str">
        <f>CONCATENATE(M908,P908)</f>
        <v>Regular SeasonCooler Partial Branded</v>
      </c>
      <c r="Y908" t="str">
        <f>CONCATENATE(M908,O908,P908)</f>
        <v>Regular SeasonGatoradeCooler Partial Branded</v>
      </c>
    </row>
    <row r="909" spans="1:25" x14ac:dyDescent="0.25">
      <c r="A909" s="3">
        <v>346642</v>
      </c>
      <c r="B909" t="s">
        <v>171</v>
      </c>
      <c r="C909" t="s">
        <v>55</v>
      </c>
      <c r="D909" t="s">
        <v>102</v>
      </c>
      <c r="E909" t="s">
        <v>1</v>
      </c>
      <c r="F909" s="5">
        <v>41031</v>
      </c>
      <c r="G909">
        <v>4</v>
      </c>
      <c r="H909">
        <v>14</v>
      </c>
      <c r="I909" s="1">
        <v>2918.16</v>
      </c>
      <c r="J909" s="1">
        <v>748.78</v>
      </c>
      <c r="K909">
        <v>25.659319571236601</v>
      </c>
      <c r="L909" s="4">
        <f>VLOOKUP(N909,rates,VLOOKUP(CONCATENATE('[1]Exposure Report'!$B$11,'[1]Exposure Report'!$B$13),rate_lookup_table,4,FALSE),FALSE)</f>
        <v>208.44133333333335</v>
      </c>
      <c r="M909" t="s">
        <v>0</v>
      </c>
      <c r="N909" t="str">
        <f>IF(VLOOKUP(B909,title_rename,2,FALSE)=0,B909,VLOOKUP(B909,title_rename,2,FALSE))</f>
        <v>05-02 Arizona Diamondbacks @ Washington Nationals</v>
      </c>
      <c r="O909" s="3" t="str">
        <f>LEFT(IF(VLOOKUP(C909,brand_rename,2,FALSE)=0,C909,VLOOKUP(C909,brand_rename,2,FALSE)),LEN(IF(VLOOKUP(C909,brand_rename,2,FALSE)=0,C909,VLOOKUP(C909,brand_rename,2,FALSE)))-6)</f>
        <v>Gatorade</v>
      </c>
      <c r="P909" t="str">
        <f>IF(VLOOKUP(D909,location_rename,2,FALSE)=0,D909,VLOOKUP(D909,location_rename,2,FALSE))</f>
        <v>Ice Chest Full Branded</v>
      </c>
      <c r="Q909">
        <f>IF($L909=0,0,G909)</f>
        <v>4</v>
      </c>
      <c r="R909">
        <f>IF($L909=0,0,H909)</f>
        <v>14</v>
      </c>
      <c r="S909" s="1">
        <f>R909*L909</f>
        <v>2918.1786666666667</v>
      </c>
      <c r="T909" s="1">
        <f>S909*(K909/100)</f>
        <v>748.78478973965127</v>
      </c>
      <c r="U909" t="str">
        <f t="shared" si="28"/>
        <v>GatoradeIce Chest Full Branded</v>
      </c>
      <c r="V909" t="str">
        <f t="shared" si="29"/>
        <v>05-02 Arizona Diamondbacks @ Washington NationalsGatoradeIce Chest Full Branded</v>
      </c>
      <c r="W909" t="str">
        <f>CONCATENATE(M909,O909)</f>
        <v>Regular SeasonGatorade</v>
      </c>
      <c r="X909" t="str">
        <f>CONCATENATE(M909,P909)</f>
        <v>Regular SeasonIce Chest Full Branded</v>
      </c>
      <c r="Y909" t="str">
        <f>CONCATENATE(M909,O909,P909)</f>
        <v>Regular SeasonGatoradeIce Chest Full Branded</v>
      </c>
    </row>
    <row r="910" spans="1:25" x14ac:dyDescent="0.25">
      <c r="A910" s="3">
        <v>346642</v>
      </c>
      <c r="B910" t="s">
        <v>171</v>
      </c>
      <c r="C910" t="s">
        <v>55</v>
      </c>
      <c r="D910" t="s">
        <v>57</v>
      </c>
      <c r="E910" t="s">
        <v>1</v>
      </c>
      <c r="F910" s="5">
        <v>41031</v>
      </c>
      <c r="G910">
        <v>4</v>
      </c>
      <c r="H910">
        <v>4</v>
      </c>
      <c r="I910" s="1">
        <v>833.76</v>
      </c>
      <c r="J910" s="1">
        <v>218.47</v>
      </c>
      <c r="K910">
        <v>26.202984072155001</v>
      </c>
      <c r="L910" s="4">
        <f>VLOOKUP(N910,rates,VLOOKUP(CONCATENATE('[1]Exposure Report'!$B$11,'[1]Exposure Report'!$B$13),rate_lookup_table,4,FALSE),FALSE)</f>
        <v>208.44133333333335</v>
      </c>
      <c r="M910" t="s">
        <v>0</v>
      </c>
      <c r="N910" t="str">
        <f>IF(VLOOKUP(B910,title_rename,2,FALSE)=0,B910,VLOOKUP(B910,title_rename,2,FALSE))</f>
        <v>05-02 Arizona Diamondbacks @ Washington Nationals</v>
      </c>
      <c r="O910" s="3" t="str">
        <f>LEFT(IF(VLOOKUP(C910,brand_rename,2,FALSE)=0,C910,VLOOKUP(C910,brand_rename,2,FALSE)),LEN(IF(VLOOKUP(C910,brand_rename,2,FALSE)=0,C910,VLOOKUP(C910,brand_rename,2,FALSE)))-6)</f>
        <v>Gatorade</v>
      </c>
      <c r="P910" t="str">
        <f>IF(VLOOKUP(D910,location_rename,2,FALSE)=0,D910,VLOOKUP(D910,location_rename,2,FALSE))</f>
        <v>Ice Chest Partial Branded</v>
      </c>
      <c r="Q910">
        <f>IF($L910=0,0,G910)</f>
        <v>4</v>
      </c>
      <c r="R910">
        <f>IF($L910=0,0,H910)</f>
        <v>4</v>
      </c>
      <c r="S910" s="1">
        <f>R910*L910</f>
        <v>833.76533333333339</v>
      </c>
      <c r="T910" s="1">
        <f>S910*(K910/100)</f>
        <v>218.47139749248339</v>
      </c>
      <c r="U910" t="str">
        <f t="shared" si="28"/>
        <v>GatoradeIce Chest Partial Branded</v>
      </c>
      <c r="V910" t="str">
        <f t="shared" si="29"/>
        <v>05-02 Arizona Diamondbacks @ Washington NationalsGatoradeIce Chest Partial Branded</v>
      </c>
      <c r="W910" t="str">
        <f>CONCATENATE(M910,O910)</f>
        <v>Regular SeasonGatorade</v>
      </c>
      <c r="X910" t="str">
        <f>CONCATENATE(M910,P910)</f>
        <v>Regular SeasonIce Chest Partial Branded</v>
      </c>
      <c r="Y910" t="str">
        <f>CONCATENATE(M910,O910,P910)</f>
        <v>Regular SeasonGatoradeIce Chest Partial Branded</v>
      </c>
    </row>
    <row r="911" spans="1:25" x14ac:dyDescent="0.25">
      <c r="A911" s="3">
        <v>346642</v>
      </c>
      <c r="B911" t="s">
        <v>171</v>
      </c>
      <c r="C911" t="s">
        <v>55</v>
      </c>
      <c r="D911" t="s">
        <v>56</v>
      </c>
      <c r="E911" t="s">
        <v>1</v>
      </c>
      <c r="F911" s="5">
        <v>41031</v>
      </c>
      <c r="G911">
        <v>1</v>
      </c>
      <c r="H911">
        <v>2</v>
      </c>
      <c r="I911" s="1">
        <v>416.88</v>
      </c>
      <c r="J911" s="1">
        <v>76.08</v>
      </c>
      <c r="K911">
        <v>18.2498560736902</v>
      </c>
      <c r="L911" s="4">
        <f>VLOOKUP(N911,rates,VLOOKUP(CONCATENATE('[1]Exposure Report'!$B$11,'[1]Exposure Report'!$B$13),rate_lookup_table,4,FALSE),FALSE)</f>
        <v>208.44133333333335</v>
      </c>
      <c r="M911" t="s">
        <v>0</v>
      </c>
      <c r="N911" t="str">
        <f>IF(VLOOKUP(B911,title_rename,2,FALSE)=0,B911,VLOOKUP(B911,title_rename,2,FALSE))</f>
        <v>05-02 Arizona Diamondbacks @ Washington Nationals</v>
      </c>
      <c r="O911" s="3" t="str">
        <f>LEFT(IF(VLOOKUP(C911,brand_rename,2,FALSE)=0,C911,VLOOKUP(C911,brand_rename,2,FALSE)),LEN(IF(VLOOKUP(C911,brand_rename,2,FALSE)=0,C911,VLOOKUP(C911,brand_rename,2,FALSE)))-6)</f>
        <v>Gatorade</v>
      </c>
      <c r="P911" t="str">
        <f>IF(VLOOKUP(D911,location_rename,2,FALSE)=0,D911,VLOOKUP(D911,location_rename,2,FALSE))</f>
        <v>Passive Cup</v>
      </c>
      <c r="Q911">
        <f>IF($L911=0,0,G911)</f>
        <v>1</v>
      </c>
      <c r="R911">
        <f>IF($L911=0,0,H911)</f>
        <v>2</v>
      </c>
      <c r="S911" s="1">
        <f>R911*L911</f>
        <v>416.88266666666669</v>
      </c>
      <c r="T911" s="1">
        <f>S911*(K911/100)</f>
        <v>76.080486662828335</v>
      </c>
      <c r="U911" t="str">
        <f t="shared" si="28"/>
        <v>GatoradePassive Cup</v>
      </c>
      <c r="V911" t="str">
        <f t="shared" si="29"/>
        <v>05-02 Arizona Diamondbacks @ Washington NationalsGatoradePassive Cup</v>
      </c>
      <c r="W911" t="str">
        <f>CONCATENATE(M911,O911)</f>
        <v>Regular SeasonGatorade</v>
      </c>
      <c r="X911" t="str">
        <f>CONCATENATE(M911,P911)</f>
        <v>Regular SeasonPassive Cup</v>
      </c>
      <c r="Y911" t="str">
        <f>CONCATENATE(M911,O911,P911)</f>
        <v>Regular SeasonGatoradePassive Cup</v>
      </c>
    </row>
    <row r="912" spans="1:25" x14ac:dyDescent="0.25">
      <c r="A912" s="3">
        <v>346642</v>
      </c>
      <c r="B912" t="s">
        <v>171</v>
      </c>
      <c r="C912" t="s">
        <v>55</v>
      </c>
      <c r="D912" t="s">
        <v>56</v>
      </c>
      <c r="E912" t="s">
        <v>1</v>
      </c>
      <c r="F912" s="5">
        <v>41031</v>
      </c>
      <c r="G912">
        <v>2</v>
      </c>
      <c r="H912">
        <v>3</v>
      </c>
      <c r="I912" s="1">
        <v>625.32000000000005</v>
      </c>
      <c r="J912" s="1">
        <v>109.95</v>
      </c>
      <c r="K912">
        <v>17.582997505277199</v>
      </c>
      <c r="L912" s="4">
        <f>VLOOKUP(N912,rates,VLOOKUP(CONCATENATE('[1]Exposure Report'!$B$11,'[1]Exposure Report'!$B$13),rate_lookup_table,4,FALSE),FALSE)</f>
        <v>208.44133333333335</v>
      </c>
      <c r="M912" t="s">
        <v>0</v>
      </c>
      <c r="N912" t="str">
        <f>IF(VLOOKUP(B912,title_rename,2,FALSE)=0,B912,VLOOKUP(B912,title_rename,2,FALSE))</f>
        <v>05-02 Arizona Diamondbacks @ Washington Nationals</v>
      </c>
      <c r="O912" s="3" t="str">
        <f>LEFT(IF(VLOOKUP(C912,brand_rename,2,FALSE)=0,C912,VLOOKUP(C912,brand_rename,2,FALSE)),LEN(IF(VLOOKUP(C912,brand_rename,2,FALSE)=0,C912,VLOOKUP(C912,brand_rename,2,FALSE)))-6)</f>
        <v>Gatorade</v>
      </c>
      <c r="P912" t="str">
        <f>IF(VLOOKUP(D912,location_rename,2,FALSE)=0,D912,VLOOKUP(D912,location_rename,2,FALSE))</f>
        <v>Passive Cup</v>
      </c>
      <c r="Q912">
        <f>IF($L912=0,0,G912)</f>
        <v>2</v>
      </c>
      <c r="R912">
        <f>IF($L912=0,0,H912)</f>
        <v>3</v>
      </c>
      <c r="S912" s="1">
        <f>R912*L912</f>
        <v>625.32400000000007</v>
      </c>
      <c r="T912" s="1">
        <f>S912*(K912/100)</f>
        <v>109.9507033198996</v>
      </c>
      <c r="U912" t="str">
        <f t="shared" si="28"/>
        <v>GatoradePassive Cup</v>
      </c>
      <c r="V912" t="str">
        <f t="shared" si="29"/>
        <v>05-02 Arizona Diamondbacks @ Washington NationalsGatoradePassive Cup</v>
      </c>
      <c r="W912" t="str">
        <f>CONCATENATE(M912,O912)</f>
        <v>Regular SeasonGatorade</v>
      </c>
      <c r="X912" t="str">
        <f>CONCATENATE(M912,P912)</f>
        <v>Regular SeasonPassive Cup</v>
      </c>
      <c r="Y912" t="str">
        <f>CONCATENATE(M912,O912,P912)</f>
        <v>Regular SeasonGatoradePassive Cup</v>
      </c>
    </row>
    <row r="913" spans="1:25" x14ac:dyDescent="0.25">
      <c r="A913" s="3">
        <v>346642</v>
      </c>
      <c r="B913" t="s">
        <v>171</v>
      </c>
      <c r="C913" t="s">
        <v>53</v>
      </c>
      <c r="D913" t="s">
        <v>19</v>
      </c>
      <c r="E913" t="s">
        <v>1</v>
      </c>
      <c r="F913" s="5">
        <v>41031</v>
      </c>
      <c r="G913">
        <v>1</v>
      </c>
      <c r="H913">
        <v>1</v>
      </c>
      <c r="I913" s="1">
        <v>208.44</v>
      </c>
      <c r="J913" s="1">
        <v>37.92</v>
      </c>
      <c r="K913">
        <v>18.192285549798498</v>
      </c>
      <c r="L913" s="4">
        <f>VLOOKUP(N913,rates,VLOOKUP(CONCATENATE('[1]Exposure Report'!$B$11,'[1]Exposure Report'!$B$13),rate_lookup_table,4,FALSE),FALSE)</f>
        <v>208.44133333333335</v>
      </c>
      <c r="M913" t="s">
        <v>0</v>
      </c>
      <c r="N913" t="str">
        <f>IF(VLOOKUP(B913,title_rename,2,FALSE)=0,B913,VLOOKUP(B913,title_rename,2,FALSE))</f>
        <v>05-02 Arizona Diamondbacks @ Washington Nationals</v>
      </c>
      <c r="O913" s="3" t="str">
        <f>LEFT(IF(VLOOKUP(C913,brand_rename,2,FALSE)=0,C913,VLOOKUP(C913,brand_rename,2,FALSE)),LEN(IF(VLOOKUP(C913,brand_rename,2,FALSE)=0,C913,VLOOKUP(C913,brand_rename,2,FALSE)))-6)</f>
        <v>GEICO</v>
      </c>
      <c r="P913" t="str">
        <f>IF(VLOOKUP(D913,location_rename,2,FALSE)=0,D913,VLOOKUP(D913,location_rename,2,FALSE))</f>
        <v>LED Outfield Wall</v>
      </c>
      <c r="Q913">
        <f>IF($L913=0,0,G913)</f>
        <v>1</v>
      </c>
      <c r="R913">
        <f>IF($L913=0,0,H913)</f>
        <v>1</v>
      </c>
      <c r="S913" s="1">
        <f>R913*L913</f>
        <v>208.44133333333335</v>
      </c>
      <c r="T913" s="1">
        <f>S913*(K913/100)</f>
        <v>37.920242563807321</v>
      </c>
      <c r="U913" t="str">
        <f t="shared" si="28"/>
        <v>GEICOLED Outfield Wall</v>
      </c>
      <c r="V913" t="str">
        <f t="shared" si="29"/>
        <v>05-02 Arizona Diamondbacks @ Washington NationalsGEICOLED Outfield Wall</v>
      </c>
      <c r="W913" t="str">
        <f>CONCATENATE(M913,O913)</f>
        <v>Regular SeasonGEICO</v>
      </c>
      <c r="X913" t="str">
        <f>CONCATENATE(M913,P913)</f>
        <v>Regular SeasonLED Outfield Wall</v>
      </c>
      <c r="Y913" t="str">
        <f>CONCATENATE(M913,O913,P913)</f>
        <v>Regular SeasonGEICOLED Outfield Wall</v>
      </c>
    </row>
    <row r="914" spans="1:25" x14ac:dyDescent="0.25">
      <c r="A914" s="3">
        <v>346642</v>
      </c>
      <c r="B914" t="s">
        <v>171</v>
      </c>
      <c r="C914" t="s">
        <v>53</v>
      </c>
      <c r="D914" t="s">
        <v>2</v>
      </c>
      <c r="E914" t="s">
        <v>1</v>
      </c>
      <c r="F914" s="5">
        <v>41031</v>
      </c>
      <c r="G914">
        <v>37</v>
      </c>
      <c r="H914">
        <v>114</v>
      </c>
      <c r="I914" s="1">
        <v>23762.16</v>
      </c>
      <c r="J914" s="1">
        <v>5172.54</v>
      </c>
      <c r="K914">
        <v>21.7679705885323</v>
      </c>
      <c r="L914" s="4">
        <f>VLOOKUP(N914,rates,VLOOKUP(CONCATENATE('[1]Exposure Report'!$B$11,'[1]Exposure Report'!$B$13),rate_lookup_table,4,FALSE),FALSE)</f>
        <v>208.44133333333335</v>
      </c>
      <c r="M914" t="s">
        <v>0</v>
      </c>
      <c r="N914" t="str">
        <f>IF(VLOOKUP(B914,title_rename,2,FALSE)=0,B914,VLOOKUP(B914,title_rename,2,FALSE))</f>
        <v>05-02 Arizona Diamondbacks @ Washington Nationals</v>
      </c>
      <c r="O914" s="3" t="str">
        <f>LEFT(IF(VLOOKUP(C914,brand_rename,2,FALSE)=0,C914,VLOOKUP(C914,brand_rename,2,FALSE)),LEN(IF(VLOOKUP(C914,brand_rename,2,FALSE)=0,C914,VLOOKUP(C914,brand_rename,2,FALSE)))-6)</f>
        <v>GEICO</v>
      </c>
      <c r="P914" t="str">
        <f>IF(VLOOKUP(D914,location_rename,2,FALSE)=0,D914,VLOOKUP(D914,location_rename,2,FALSE))</f>
        <v>Rotational Field Level Home Plate</v>
      </c>
      <c r="Q914">
        <f>IF($L914=0,0,G914)</f>
        <v>37</v>
      </c>
      <c r="R914">
        <f>IF($L914=0,0,H914)</f>
        <v>114</v>
      </c>
      <c r="S914" s="1">
        <f>R914*L914</f>
        <v>23762.312000000002</v>
      </c>
      <c r="T914" s="1">
        <f>S914*(K914/100)</f>
        <v>5172.5730873152816</v>
      </c>
      <c r="U914" t="str">
        <f t="shared" si="28"/>
        <v>GEICORotational Field Level Home Plate</v>
      </c>
      <c r="V914" t="str">
        <f t="shared" si="29"/>
        <v>05-02 Arizona Diamondbacks @ Washington NationalsGEICORotational Field Level Home Plate</v>
      </c>
      <c r="W914" t="str">
        <f>CONCATENATE(M914,O914)</f>
        <v>Regular SeasonGEICO</v>
      </c>
      <c r="X914" t="str">
        <f>CONCATENATE(M914,P914)</f>
        <v>Regular SeasonRotational Field Level Home Plate</v>
      </c>
      <c r="Y914" t="str">
        <f>CONCATENATE(M914,O914,P914)</f>
        <v>Regular SeasonGEICORotational Field Level Home Plate</v>
      </c>
    </row>
    <row r="915" spans="1:25" x14ac:dyDescent="0.25">
      <c r="A915" s="3">
        <v>346642</v>
      </c>
      <c r="B915" t="s">
        <v>171</v>
      </c>
      <c r="C915" t="s">
        <v>53</v>
      </c>
      <c r="D915" t="s">
        <v>11</v>
      </c>
      <c r="E915" t="s">
        <v>1</v>
      </c>
      <c r="F915" s="5">
        <v>41031</v>
      </c>
      <c r="G915">
        <v>87</v>
      </c>
      <c r="H915">
        <v>338</v>
      </c>
      <c r="I915" s="1">
        <v>70452.72</v>
      </c>
      <c r="J915" s="1">
        <v>9637.6</v>
      </c>
      <c r="K915">
        <v>13.6795286257223</v>
      </c>
      <c r="L915" s="4">
        <f>VLOOKUP(N915,rates,VLOOKUP(CONCATENATE('[1]Exposure Report'!$B$11,'[1]Exposure Report'!$B$13),rate_lookup_table,4,FALSE),FALSE)</f>
        <v>208.44133333333335</v>
      </c>
      <c r="M915" t="s">
        <v>0</v>
      </c>
      <c r="N915" t="str">
        <f>IF(VLOOKUP(B915,title_rename,2,FALSE)=0,B915,VLOOKUP(B915,title_rename,2,FALSE))</f>
        <v>05-02 Arizona Diamondbacks @ Washington Nationals</v>
      </c>
      <c r="O915" s="3" t="str">
        <f>LEFT(IF(VLOOKUP(C915,brand_rename,2,FALSE)=0,C915,VLOOKUP(C915,brand_rename,2,FALSE)),LEN(IF(VLOOKUP(C915,brand_rename,2,FALSE)=0,C915,VLOOKUP(C915,brand_rename,2,FALSE)))-6)</f>
        <v>GEICO</v>
      </c>
      <c r="P915" t="str">
        <f>IF(VLOOKUP(D915,location_rename,2,FALSE)=0,D915,VLOOKUP(D915,location_rename,2,FALSE))</f>
        <v>Static Outfield Wall</v>
      </c>
      <c r="Q915">
        <f>IF($L915=0,0,G915)</f>
        <v>87</v>
      </c>
      <c r="R915">
        <f>IF($L915=0,0,H915)</f>
        <v>338</v>
      </c>
      <c r="S915" s="1">
        <f>R915*L915</f>
        <v>70453.170666666672</v>
      </c>
      <c r="T915" s="1">
        <f>S915*(K915/100)</f>
        <v>9637.6616490756551</v>
      </c>
      <c r="U915" t="str">
        <f t="shared" si="28"/>
        <v>GEICOStatic Outfield Wall</v>
      </c>
      <c r="V915" t="str">
        <f t="shared" si="29"/>
        <v>05-02 Arizona Diamondbacks @ Washington NationalsGEICOStatic Outfield Wall</v>
      </c>
      <c r="W915" t="str">
        <f>CONCATENATE(M915,O915)</f>
        <v>Regular SeasonGEICO</v>
      </c>
      <c r="X915" t="str">
        <f>CONCATENATE(M915,P915)</f>
        <v>Regular SeasonStatic Outfield Wall</v>
      </c>
      <c r="Y915" t="str">
        <f>CONCATENATE(M915,O915,P915)</f>
        <v>Regular SeasonGEICOStatic Outfield Wall</v>
      </c>
    </row>
    <row r="916" spans="1:25" x14ac:dyDescent="0.25">
      <c r="A916" s="3">
        <v>346642</v>
      </c>
      <c r="B916" t="s">
        <v>171</v>
      </c>
      <c r="C916" t="s">
        <v>123</v>
      </c>
      <c r="D916" t="s">
        <v>34</v>
      </c>
      <c r="E916" t="s">
        <v>1</v>
      </c>
      <c r="F916" s="5">
        <v>41031</v>
      </c>
      <c r="G916">
        <v>1</v>
      </c>
      <c r="H916">
        <v>6</v>
      </c>
      <c r="I916" s="1">
        <v>1250.6400000000001</v>
      </c>
      <c r="J916" s="1">
        <v>403.71</v>
      </c>
      <c r="K916">
        <v>32.280272500479697</v>
      </c>
      <c r="L916" s="4">
        <f>VLOOKUP(N916,rates,VLOOKUP(CONCATENATE('[1]Exposure Report'!$B$11,'[1]Exposure Report'!$B$13),rate_lookup_table,4,FALSE),FALSE)</f>
        <v>208.44133333333335</v>
      </c>
      <c r="M916" t="s">
        <v>0</v>
      </c>
      <c r="N916" t="str">
        <f>IF(VLOOKUP(B916,title_rename,2,FALSE)=0,B916,VLOOKUP(B916,title_rename,2,FALSE))</f>
        <v>05-02 Arizona Diamondbacks @ Washington Nationals</v>
      </c>
      <c r="O916" s="3" t="str">
        <f>LEFT(IF(VLOOKUP(C916,brand_rename,2,FALSE)=0,C916,VLOOKUP(C916,brand_rename,2,FALSE)),LEN(IF(VLOOKUP(C916,brand_rename,2,FALSE)=0,C916,VLOOKUP(C916,brand_rename,2,FALSE)))-6)</f>
        <v>Giants Sunflower Seeds</v>
      </c>
      <c r="P916" t="str">
        <f>IF(VLOOKUP(D916,location_rename,2,FALSE)=0,D916,VLOOKUP(D916,location_rename,2,FALSE))</f>
        <v>General Merchandise</v>
      </c>
      <c r="Q916">
        <f>IF($L916=0,0,G916)</f>
        <v>1</v>
      </c>
      <c r="R916">
        <f>IF($L916=0,0,H916)</f>
        <v>6</v>
      </c>
      <c r="S916" s="1">
        <f>R916*L916</f>
        <v>1250.6480000000001</v>
      </c>
      <c r="T916" s="1">
        <f>S916*(K916/100)</f>
        <v>403.71258242179937</v>
      </c>
      <c r="U916" t="str">
        <f t="shared" si="28"/>
        <v>Giants Sunflower SeedsGeneral Merchandise</v>
      </c>
      <c r="V916" t="str">
        <f t="shared" si="29"/>
        <v>05-02 Arizona Diamondbacks @ Washington NationalsGiants Sunflower SeedsGeneral Merchandise</v>
      </c>
      <c r="W916" t="str">
        <f>CONCATENATE(M916,O916)</f>
        <v>Regular SeasonGiants Sunflower Seeds</v>
      </c>
      <c r="X916" t="str">
        <f>CONCATENATE(M916,P916)</f>
        <v>Regular SeasonGeneral Merchandise</v>
      </c>
      <c r="Y916" t="str">
        <f>CONCATENATE(M916,O916,P916)</f>
        <v>Regular SeasonGiants Sunflower SeedsGeneral Merchandise</v>
      </c>
    </row>
    <row r="917" spans="1:25" x14ac:dyDescent="0.25">
      <c r="A917" s="3">
        <v>346642</v>
      </c>
      <c r="B917" t="s">
        <v>171</v>
      </c>
      <c r="C917" t="s">
        <v>52</v>
      </c>
      <c r="D917" t="s">
        <v>2</v>
      </c>
      <c r="E917" t="s">
        <v>1</v>
      </c>
      <c r="F917" s="5">
        <v>41031</v>
      </c>
      <c r="G917">
        <v>35</v>
      </c>
      <c r="H917">
        <v>270</v>
      </c>
      <c r="I917" s="1">
        <v>56278.8</v>
      </c>
      <c r="J917" s="1">
        <v>13548.27</v>
      </c>
      <c r="K917">
        <v>24.073487707626999</v>
      </c>
      <c r="L917" s="4">
        <f>VLOOKUP(N917,rates,VLOOKUP(CONCATENATE('[1]Exposure Report'!$B$11,'[1]Exposure Report'!$B$13),rate_lookup_table,4,FALSE),FALSE)</f>
        <v>208.44133333333335</v>
      </c>
      <c r="M917" t="s">
        <v>0</v>
      </c>
      <c r="N917" t="str">
        <f>IF(VLOOKUP(B917,title_rename,2,FALSE)=0,B917,VLOOKUP(B917,title_rename,2,FALSE))</f>
        <v>05-02 Arizona Diamondbacks @ Washington Nationals</v>
      </c>
      <c r="O917" s="3" t="str">
        <f>LEFT(IF(VLOOKUP(C917,brand_rename,2,FALSE)=0,C917,VLOOKUP(C917,brand_rename,2,FALSE)),LEN(IF(VLOOKUP(C917,brand_rename,2,FALSE)=0,C917,VLOOKUP(C917,brand_rename,2,FALSE)))-6)</f>
        <v>Hankook Tire</v>
      </c>
      <c r="P917" t="str">
        <f>IF(VLOOKUP(D917,location_rename,2,FALSE)=0,D917,VLOOKUP(D917,location_rename,2,FALSE))</f>
        <v>Rotational Field Level Home Plate</v>
      </c>
      <c r="Q917">
        <f>IF($L917=0,0,G917)</f>
        <v>35</v>
      </c>
      <c r="R917">
        <f>IF($L917=0,0,H917)</f>
        <v>270</v>
      </c>
      <c r="S917" s="1">
        <f>R917*L917</f>
        <v>56279.16</v>
      </c>
      <c r="T917" s="1">
        <f>S917*(K917/100)</f>
        <v>13548.356664555731</v>
      </c>
      <c r="U917" t="str">
        <f t="shared" si="28"/>
        <v>Hankook TireRotational Field Level Home Plate</v>
      </c>
      <c r="V917" t="str">
        <f t="shared" si="29"/>
        <v>05-02 Arizona Diamondbacks @ Washington NationalsHankook TireRotational Field Level Home Plate</v>
      </c>
      <c r="W917" t="str">
        <f>CONCATENATE(M917,O917)</f>
        <v>Regular SeasonHankook Tire</v>
      </c>
      <c r="X917" t="str">
        <f>CONCATENATE(M917,P917)</f>
        <v>Regular SeasonRotational Field Level Home Plate</v>
      </c>
      <c r="Y917" t="str">
        <f>CONCATENATE(M917,O917,P917)</f>
        <v>Regular SeasonHankook TireRotational Field Level Home Plate</v>
      </c>
    </row>
    <row r="918" spans="1:25" x14ac:dyDescent="0.25">
      <c r="A918" s="3">
        <v>346642</v>
      </c>
      <c r="B918" t="s">
        <v>171</v>
      </c>
      <c r="C918" t="s">
        <v>51</v>
      </c>
      <c r="D918" t="s">
        <v>18</v>
      </c>
      <c r="E918" t="s">
        <v>1</v>
      </c>
      <c r="F918" s="5">
        <v>41031</v>
      </c>
      <c r="G918">
        <v>14</v>
      </c>
      <c r="H918">
        <v>33</v>
      </c>
      <c r="I918" s="1">
        <v>6878.52</v>
      </c>
      <c r="J918" s="1">
        <v>1892.74</v>
      </c>
      <c r="K918">
        <v>27.516675098713002</v>
      </c>
      <c r="L918" s="4">
        <f>VLOOKUP(N918,rates,VLOOKUP(CONCATENATE('[1]Exposure Report'!$B$11,'[1]Exposure Report'!$B$13),rate_lookup_table,4,FALSE),FALSE)</f>
        <v>208.44133333333335</v>
      </c>
      <c r="M918" t="s">
        <v>0</v>
      </c>
      <c r="N918" t="str">
        <f>IF(VLOOKUP(B918,title_rename,2,FALSE)=0,B918,VLOOKUP(B918,title_rename,2,FALSE))</f>
        <v>05-02 Arizona Diamondbacks @ Washington Nationals</v>
      </c>
      <c r="O918" s="3" t="str">
        <f>LEFT(IF(VLOOKUP(C918,brand_rename,2,FALSE)=0,C918,VLOOKUP(C918,brand_rename,2,FALSE)),LEN(IF(VLOOKUP(C918,brand_rename,2,FALSE)=0,C918,VLOOKUP(C918,brand_rename,2,FALSE)))-6)</f>
        <v>Harris Teeter</v>
      </c>
      <c r="P918" t="str">
        <f>IF(VLOOKUP(D918,location_rename,2,FALSE)=0,D918,VLOOKUP(D918,location_rename,2,FALSE))</f>
        <v>LED Upper Billboard</v>
      </c>
      <c r="Q918">
        <f>IF($L918=0,0,G918)</f>
        <v>14</v>
      </c>
      <c r="R918">
        <f>IF($L918=0,0,H918)</f>
        <v>33</v>
      </c>
      <c r="S918" s="1">
        <f>R918*L918</f>
        <v>6878.5640000000003</v>
      </c>
      <c r="T918" s="1">
        <f>S918*(K918/100)</f>
        <v>1892.7521073370369</v>
      </c>
      <c r="U918" t="str">
        <f t="shared" si="28"/>
        <v>Harris TeeterLED Upper Billboard</v>
      </c>
      <c r="V918" t="str">
        <f t="shared" si="29"/>
        <v>05-02 Arizona Diamondbacks @ Washington NationalsHarris TeeterLED Upper Billboard</v>
      </c>
      <c r="W918" t="str">
        <f>CONCATENATE(M918,O918)</f>
        <v>Regular SeasonHarris Teeter</v>
      </c>
      <c r="X918" t="str">
        <f>CONCATENATE(M918,P918)</f>
        <v>Regular SeasonLED Upper Billboard</v>
      </c>
      <c r="Y918" t="str">
        <f>CONCATENATE(M918,O918,P918)</f>
        <v>Regular SeasonHarris TeeterLED Upper Billboard</v>
      </c>
    </row>
    <row r="919" spans="1:25" x14ac:dyDescent="0.25">
      <c r="A919" s="3">
        <v>346642</v>
      </c>
      <c r="B919" t="s">
        <v>171</v>
      </c>
      <c r="C919" t="s">
        <v>51</v>
      </c>
      <c r="D919" t="s">
        <v>9</v>
      </c>
      <c r="E919" t="s">
        <v>1</v>
      </c>
      <c r="F919" s="5">
        <v>41031</v>
      </c>
      <c r="G919">
        <v>5</v>
      </c>
      <c r="H919">
        <v>10</v>
      </c>
      <c r="I919" s="1">
        <v>2084.4</v>
      </c>
      <c r="J919" s="1">
        <v>500.15</v>
      </c>
      <c r="K919">
        <v>23.994914603722801</v>
      </c>
      <c r="L919" s="4">
        <f>VLOOKUP(N919,rates,VLOOKUP(CONCATENATE('[1]Exposure Report'!$B$11,'[1]Exposure Report'!$B$13),rate_lookup_table,4,FALSE),FALSE)</f>
        <v>208.44133333333335</v>
      </c>
      <c r="M919" t="s">
        <v>0</v>
      </c>
      <c r="N919" t="str">
        <f>IF(VLOOKUP(B919,title_rename,2,FALSE)=0,B919,VLOOKUP(B919,title_rename,2,FALSE))</f>
        <v>05-02 Arizona Diamondbacks @ Washington Nationals</v>
      </c>
      <c r="O919" s="3" t="str">
        <f>LEFT(IF(VLOOKUP(C919,brand_rename,2,FALSE)=0,C919,VLOOKUP(C919,brand_rename,2,FALSE)),LEN(IF(VLOOKUP(C919,brand_rename,2,FALSE)=0,C919,VLOOKUP(C919,brand_rename,2,FALSE)))-6)</f>
        <v>Harris Teeter</v>
      </c>
      <c r="P919" t="str">
        <f>IF(VLOOKUP(D919,location_rename,2,FALSE)=0,D919,VLOOKUP(D919,location_rename,2,FALSE))</f>
        <v>Static Upper Billboard</v>
      </c>
      <c r="Q919">
        <f>IF($L919=0,0,G919)</f>
        <v>5</v>
      </c>
      <c r="R919">
        <f>IF($L919=0,0,H919)</f>
        <v>10</v>
      </c>
      <c r="S919" s="1">
        <f>R919*L919</f>
        <v>2084.4133333333334</v>
      </c>
      <c r="T919" s="1">
        <f>S919*(K919/100)</f>
        <v>500.15319932194524</v>
      </c>
      <c r="U919" t="str">
        <f t="shared" si="28"/>
        <v>Harris TeeterStatic Upper Billboard</v>
      </c>
      <c r="V919" t="str">
        <f t="shared" si="29"/>
        <v>05-02 Arizona Diamondbacks @ Washington NationalsHarris TeeterStatic Upper Billboard</v>
      </c>
      <c r="W919" t="str">
        <f>CONCATENATE(M919,O919)</f>
        <v>Regular SeasonHarris Teeter</v>
      </c>
      <c r="X919" t="str">
        <f>CONCATENATE(M919,P919)</f>
        <v>Regular SeasonStatic Upper Billboard</v>
      </c>
      <c r="Y919" t="str">
        <f>CONCATENATE(M919,O919,P919)</f>
        <v>Regular SeasonHarris TeeterStatic Upper Billboard</v>
      </c>
    </row>
    <row r="920" spans="1:25" x14ac:dyDescent="0.25">
      <c r="A920" s="3">
        <v>346642</v>
      </c>
      <c r="B920" t="s">
        <v>171</v>
      </c>
      <c r="C920" t="s">
        <v>50</v>
      </c>
      <c r="D920" t="s">
        <v>19</v>
      </c>
      <c r="E920" t="s">
        <v>1</v>
      </c>
      <c r="F920" s="5">
        <v>41031</v>
      </c>
      <c r="G920">
        <v>14</v>
      </c>
      <c r="H920">
        <v>44</v>
      </c>
      <c r="I920" s="1">
        <v>9171.36</v>
      </c>
      <c r="J920" s="1">
        <v>2746.26</v>
      </c>
      <c r="K920">
        <v>29.943868739205499</v>
      </c>
      <c r="L920" s="4">
        <f>VLOOKUP(N920,rates,VLOOKUP(CONCATENATE('[1]Exposure Report'!$B$11,'[1]Exposure Report'!$B$13),rate_lookup_table,4,FALSE),FALSE)</f>
        <v>208.44133333333335</v>
      </c>
      <c r="M920" t="s">
        <v>0</v>
      </c>
      <c r="N920" t="str">
        <f>IF(VLOOKUP(B920,title_rename,2,FALSE)=0,B920,VLOOKUP(B920,title_rename,2,FALSE))</f>
        <v>05-02 Arizona Diamondbacks @ Washington Nationals</v>
      </c>
      <c r="O920" s="3" t="str">
        <f>LEFT(IF(VLOOKUP(C920,brand_rename,2,FALSE)=0,C920,VLOOKUP(C920,brand_rename,2,FALSE)),LEN(IF(VLOOKUP(C920,brand_rename,2,FALSE)=0,C920,VLOOKUP(C920,brand_rename,2,FALSE)))-6)</f>
        <v>JK Moving and Storage Inc</v>
      </c>
      <c r="P920" t="str">
        <f>IF(VLOOKUP(D920,location_rename,2,FALSE)=0,D920,VLOOKUP(D920,location_rename,2,FALSE))</f>
        <v>LED Outfield Wall</v>
      </c>
      <c r="Q920">
        <f>IF($L920=0,0,G920)</f>
        <v>14</v>
      </c>
      <c r="R920">
        <f>IF($L920=0,0,H920)</f>
        <v>44</v>
      </c>
      <c r="S920" s="1">
        <f>R920*L920</f>
        <v>9171.4186666666665</v>
      </c>
      <c r="T920" s="1">
        <f>S920*(K920/100)</f>
        <v>2746.2775670696578</v>
      </c>
      <c r="U920" t="str">
        <f t="shared" si="28"/>
        <v>JK Moving and Storage IncLED Outfield Wall</v>
      </c>
      <c r="V920" t="str">
        <f t="shared" si="29"/>
        <v>05-02 Arizona Diamondbacks @ Washington NationalsJK Moving and Storage IncLED Outfield Wall</v>
      </c>
      <c r="W920" t="str">
        <f>CONCATENATE(M920,O920)</f>
        <v>Regular SeasonJK Moving and Storage Inc</v>
      </c>
      <c r="X920" t="str">
        <f>CONCATENATE(M920,P920)</f>
        <v>Regular SeasonLED Outfield Wall</v>
      </c>
      <c r="Y920" t="str">
        <f>CONCATENATE(M920,O920,P920)</f>
        <v>Regular SeasonJK Moving and Storage IncLED Outfield Wall</v>
      </c>
    </row>
    <row r="921" spans="1:25" x14ac:dyDescent="0.25">
      <c r="A921" s="3">
        <v>346642</v>
      </c>
      <c r="B921" t="s">
        <v>171</v>
      </c>
      <c r="C921" t="s">
        <v>49</v>
      </c>
      <c r="D921" t="s">
        <v>7</v>
      </c>
      <c r="E921" t="s">
        <v>1</v>
      </c>
      <c r="F921" s="5">
        <v>41031</v>
      </c>
      <c r="G921">
        <v>398</v>
      </c>
      <c r="H921">
        <v>3022</v>
      </c>
      <c r="I921" s="1">
        <v>629905.68000000005</v>
      </c>
      <c r="J921" s="1">
        <v>106525.75999999999</v>
      </c>
      <c r="K921">
        <v>16.9113826692275</v>
      </c>
      <c r="L921" s="4">
        <f>VLOOKUP(N921,rates,VLOOKUP(CONCATENATE('[1]Exposure Report'!$B$11,'[1]Exposure Report'!$B$13),rate_lookup_table,4,FALSE),FALSE)</f>
        <v>208.44133333333335</v>
      </c>
      <c r="M921" t="s">
        <v>0</v>
      </c>
      <c r="N921" t="str">
        <f>IF(VLOOKUP(B921,title_rename,2,FALSE)=0,B921,VLOOKUP(B921,title_rename,2,FALSE))</f>
        <v>05-02 Arizona Diamondbacks @ Washington Nationals</v>
      </c>
      <c r="O921" s="3" t="str">
        <f>LEFT(IF(VLOOKUP(C921,brand_rename,2,FALSE)=0,C921,VLOOKUP(C921,brand_rename,2,FALSE)),LEN(IF(VLOOKUP(C921,brand_rename,2,FALSE)=0,C921,VLOOKUP(C921,brand_rename,2,FALSE)))-6)</f>
        <v>Lexus</v>
      </c>
      <c r="P921" t="str">
        <f>IF(VLOOKUP(D921,location_rename,2,FALSE)=0,D921,VLOOKUP(D921,location_rename,2,FALSE))</f>
        <v>Static Upper Home Plate</v>
      </c>
      <c r="Q921">
        <f>IF($L921=0,0,G921)</f>
        <v>398</v>
      </c>
      <c r="R921">
        <f>IF($L921=0,0,H921)</f>
        <v>3022</v>
      </c>
      <c r="S921" s="1">
        <f>R921*L921</f>
        <v>629909.70933333342</v>
      </c>
      <c r="T921" s="1">
        <f>S921*(K921/100)</f>
        <v>106526.44141597867</v>
      </c>
      <c r="U921" t="str">
        <f t="shared" si="28"/>
        <v>LexusStatic Upper Home Plate</v>
      </c>
      <c r="V921" t="str">
        <f t="shared" si="29"/>
        <v>05-02 Arizona Diamondbacks @ Washington NationalsLexusStatic Upper Home Plate</v>
      </c>
      <c r="W921" t="str">
        <f>CONCATENATE(M921,O921)</f>
        <v>Regular SeasonLexus</v>
      </c>
      <c r="X921" t="str">
        <f>CONCATENATE(M921,P921)</f>
        <v>Regular SeasonStatic Upper Home Plate</v>
      </c>
      <c r="Y921" t="str">
        <f>CONCATENATE(M921,O921,P921)</f>
        <v>Regular SeasonLexusStatic Upper Home Plate</v>
      </c>
    </row>
    <row r="922" spans="1:25" x14ac:dyDescent="0.25">
      <c r="A922" s="3">
        <v>346642</v>
      </c>
      <c r="B922" t="s">
        <v>171</v>
      </c>
      <c r="C922" t="s">
        <v>47</v>
      </c>
      <c r="D922" t="s">
        <v>2</v>
      </c>
      <c r="E922" t="s">
        <v>1</v>
      </c>
      <c r="F922" s="5">
        <v>41031</v>
      </c>
      <c r="G922">
        <v>17</v>
      </c>
      <c r="H922">
        <v>139</v>
      </c>
      <c r="I922" s="1">
        <v>28973.16</v>
      </c>
      <c r="J922" s="1">
        <v>6860.11</v>
      </c>
      <c r="K922">
        <v>23.677465626807699</v>
      </c>
      <c r="L922" s="4">
        <f>VLOOKUP(N922,rates,VLOOKUP(CONCATENATE('[1]Exposure Report'!$B$11,'[1]Exposure Report'!$B$13),rate_lookup_table,4,FALSE),FALSE)</f>
        <v>208.44133333333335</v>
      </c>
      <c r="M922" t="s">
        <v>0</v>
      </c>
      <c r="N922" t="str">
        <f>IF(VLOOKUP(B922,title_rename,2,FALSE)=0,B922,VLOOKUP(B922,title_rename,2,FALSE))</f>
        <v>05-02 Arizona Diamondbacks @ Washington Nationals</v>
      </c>
      <c r="O922" s="3" t="str">
        <f>LEFT(IF(VLOOKUP(C922,brand_rename,2,FALSE)=0,C922,VLOOKUP(C922,brand_rename,2,FALSE)),LEN(IF(VLOOKUP(C922,brand_rename,2,FALSE)=0,C922,VLOOKUP(C922,brand_rename,2,FALSE)))-6)</f>
        <v>Maxxis Tires</v>
      </c>
      <c r="P922" t="str">
        <f>IF(VLOOKUP(D922,location_rename,2,FALSE)=0,D922,VLOOKUP(D922,location_rename,2,FALSE))</f>
        <v>Rotational Field Level Home Plate</v>
      </c>
      <c r="Q922">
        <f>IF($L922=0,0,G922)</f>
        <v>17</v>
      </c>
      <c r="R922">
        <f>IF($L922=0,0,H922)</f>
        <v>139</v>
      </c>
      <c r="S922" s="1">
        <f>R922*L922</f>
        <v>28973.345333333335</v>
      </c>
      <c r="T922" s="1">
        <f>S922*(K922/100)</f>
        <v>6860.1538822362927</v>
      </c>
      <c r="U922" t="str">
        <f t="shared" si="28"/>
        <v>Maxxis TiresRotational Field Level Home Plate</v>
      </c>
      <c r="V922" t="str">
        <f t="shared" si="29"/>
        <v>05-02 Arizona Diamondbacks @ Washington NationalsMaxxis TiresRotational Field Level Home Plate</v>
      </c>
      <c r="W922" t="str">
        <f>CONCATENATE(M922,O922)</f>
        <v>Regular SeasonMaxxis Tires</v>
      </c>
      <c r="X922" t="str">
        <f>CONCATENATE(M922,P922)</f>
        <v>Regular SeasonRotational Field Level Home Plate</v>
      </c>
      <c r="Y922" t="str">
        <f>CONCATENATE(M922,O922,P922)</f>
        <v>Regular SeasonMaxxis TiresRotational Field Level Home Plate</v>
      </c>
    </row>
    <row r="923" spans="1:25" x14ac:dyDescent="0.25">
      <c r="A923" s="3">
        <v>346642</v>
      </c>
      <c r="B923" t="s">
        <v>171</v>
      </c>
      <c r="C923" t="s">
        <v>46</v>
      </c>
      <c r="D923" t="s">
        <v>17</v>
      </c>
      <c r="E923" t="s">
        <v>1</v>
      </c>
      <c r="F923" s="5">
        <v>41031</v>
      </c>
      <c r="G923">
        <v>7</v>
      </c>
      <c r="H923">
        <v>21</v>
      </c>
      <c r="I923" s="1">
        <v>4377.24</v>
      </c>
      <c r="J923" s="1">
        <v>1502.98</v>
      </c>
      <c r="K923">
        <v>34.336248412241503</v>
      </c>
      <c r="L923" s="4">
        <f>VLOOKUP(N923,rates,VLOOKUP(CONCATENATE('[1]Exposure Report'!$B$11,'[1]Exposure Report'!$B$13),rate_lookup_table,4,FALSE),FALSE)</f>
        <v>208.44133333333335</v>
      </c>
      <c r="M923" t="s">
        <v>0</v>
      </c>
      <c r="N923" t="str">
        <f>IF(VLOOKUP(B923,title_rename,2,FALSE)=0,B923,VLOOKUP(B923,title_rename,2,FALSE))</f>
        <v>05-02 Arizona Diamondbacks @ Washington Nationals</v>
      </c>
      <c r="O923" s="3" t="str">
        <f>LEFT(IF(VLOOKUP(C923,brand_rename,2,FALSE)=0,C923,VLOOKUP(C923,brand_rename,2,FALSE)),LEN(IF(VLOOKUP(C923,brand_rename,2,FALSE)=0,C923,VLOOKUP(C923,brand_rename,2,FALSE)))-6)</f>
        <v>MedStar Health</v>
      </c>
      <c r="P923" t="str">
        <f>IF(VLOOKUP(D923,location_rename,2,FALSE)=0,D923,VLOOKUP(D923,location_rename,2,FALSE))</f>
        <v>LED Upper Tiered</v>
      </c>
      <c r="Q923">
        <f>IF($L923=0,0,G923)</f>
        <v>7</v>
      </c>
      <c r="R923">
        <f>IF($L923=0,0,H923)</f>
        <v>21</v>
      </c>
      <c r="S923" s="1">
        <f>R923*L923</f>
        <v>4377.268</v>
      </c>
      <c r="T923" s="1">
        <f>S923*(K923/100)</f>
        <v>1502.9896141495556</v>
      </c>
      <c r="U923" t="str">
        <f t="shared" si="28"/>
        <v>MedStar HealthLED Upper Tiered</v>
      </c>
      <c r="V923" t="str">
        <f t="shared" si="29"/>
        <v>05-02 Arizona Diamondbacks @ Washington NationalsMedStar HealthLED Upper Tiered</v>
      </c>
      <c r="W923" t="str">
        <f>CONCATENATE(M923,O923)</f>
        <v>Regular SeasonMedStar Health</v>
      </c>
      <c r="X923" t="str">
        <f>CONCATENATE(M923,P923)</f>
        <v>Regular SeasonLED Upper Tiered</v>
      </c>
      <c r="Y923" t="str">
        <f>CONCATENATE(M923,O923,P923)</f>
        <v>Regular SeasonMedStar HealthLED Upper Tiered</v>
      </c>
    </row>
    <row r="924" spans="1:25" x14ac:dyDescent="0.25">
      <c r="A924" s="3">
        <v>346642</v>
      </c>
      <c r="B924" t="s">
        <v>171</v>
      </c>
      <c r="C924" t="s">
        <v>44</v>
      </c>
      <c r="D924" t="s">
        <v>17</v>
      </c>
      <c r="E924" t="s">
        <v>1</v>
      </c>
      <c r="F924" s="5">
        <v>41031</v>
      </c>
      <c r="G924">
        <v>3</v>
      </c>
      <c r="H924">
        <v>4</v>
      </c>
      <c r="I924" s="1">
        <v>833.76</v>
      </c>
      <c r="J924" s="1">
        <v>286.23</v>
      </c>
      <c r="K924">
        <v>34.330023028209503</v>
      </c>
      <c r="L924" s="4">
        <f>VLOOKUP(N924,rates,VLOOKUP(CONCATENATE('[1]Exposure Report'!$B$11,'[1]Exposure Report'!$B$13),rate_lookup_table,4,FALSE),FALSE)</f>
        <v>208.44133333333335</v>
      </c>
      <c r="M924" t="s">
        <v>0</v>
      </c>
      <c r="N924" t="str">
        <f>IF(VLOOKUP(B924,title_rename,2,FALSE)=0,B924,VLOOKUP(B924,title_rename,2,FALSE))</f>
        <v>05-02 Arizona Diamondbacks @ Washington Nationals</v>
      </c>
      <c r="O924" s="3" t="str">
        <f>LEFT(IF(VLOOKUP(C924,brand_rename,2,FALSE)=0,C924,VLOOKUP(C924,brand_rename,2,FALSE)),LEN(IF(VLOOKUP(C924,brand_rename,2,FALSE)=0,C924,VLOOKUP(C924,brand_rename,2,FALSE)))-6)</f>
        <v>Miller Lite</v>
      </c>
      <c r="P924" t="str">
        <f>IF(VLOOKUP(D924,location_rename,2,FALSE)=0,D924,VLOOKUP(D924,location_rename,2,FALSE))</f>
        <v>LED Upper Tiered</v>
      </c>
      <c r="Q924">
        <f>IF($L924=0,0,G924)</f>
        <v>3</v>
      </c>
      <c r="R924">
        <f>IF($L924=0,0,H924)</f>
        <v>4</v>
      </c>
      <c r="S924" s="1">
        <f>R924*L924</f>
        <v>833.76533333333339</v>
      </c>
      <c r="T924" s="1">
        <f>S924*(K924/100)</f>
        <v>286.23183093456112</v>
      </c>
      <c r="U924" t="str">
        <f t="shared" si="28"/>
        <v>Miller LiteLED Upper Tiered</v>
      </c>
      <c r="V924" t="str">
        <f t="shared" si="29"/>
        <v>05-02 Arizona Diamondbacks @ Washington NationalsMiller LiteLED Upper Tiered</v>
      </c>
      <c r="W924" t="str">
        <f>CONCATENATE(M924,O924)</f>
        <v>Regular SeasonMiller Lite</v>
      </c>
      <c r="X924" t="str">
        <f>CONCATENATE(M924,P924)</f>
        <v>Regular SeasonLED Upper Tiered</v>
      </c>
      <c r="Y924" t="str">
        <f>CONCATENATE(M924,O924,P924)</f>
        <v>Regular SeasonMiller LiteLED Upper Tiered</v>
      </c>
    </row>
    <row r="925" spans="1:25" x14ac:dyDescent="0.25">
      <c r="A925" s="3">
        <v>346642</v>
      </c>
      <c r="B925" t="s">
        <v>171</v>
      </c>
      <c r="C925" t="s">
        <v>44</v>
      </c>
      <c r="D925" t="s">
        <v>2</v>
      </c>
      <c r="E925" t="s">
        <v>1</v>
      </c>
      <c r="F925" s="5">
        <v>41031</v>
      </c>
      <c r="G925">
        <v>20</v>
      </c>
      <c r="H925">
        <v>132</v>
      </c>
      <c r="I925" s="1">
        <v>27514.080000000002</v>
      </c>
      <c r="J925" s="1">
        <v>6765.94</v>
      </c>
      <c r="K925">
        <v>24.590827678046999</v>
      </c>
      <c r="L925" s="4">
        <f>VLOOKUP(N925,rates,VLOOKUP(CONCATENATE('[1]Exposure Report'!$B$11,'[1]Exposure Report'!$B$13),rate_lookup_table,4,FALSE),FALSE)</f>
        <v>208.44133333333335</v>
      </c>
      <c r="M925" t="s">
        <v>0</v>
      </c>
      <c r="N925" t="str">
        <f>IF(VLOOKUP(B925,title_rename,2,FALSE)=0,B925,VLOOKUP(B925,title_rename,2,FALSE))</f>
        <v>05-02 Arizona Diamondbacks @ Washington Nationals</v>
      </c>
      <c r="O925" s="3" t="str">
        <f>LEFT(IF(VLOOKUP(C925,brand_rename,2,FALSE)=0,C925,VLOOKUP(C925,brand_rename,2,FALSE)),LEN(IF(VLOOKUP(C925,brand_rename,2,FALSE)=0,C925,VLOOKUP(C925,brand_rename,2,FALSE)))-6)</f>
        <v>Miller Lite</v>
      </c>
      <c r="P925" t="str">
        <f>IF(VLOOKUP(D925,location_rename,2,FALSE)=0,D925,VLOOKUP(D925,location_rename,2,FALSE))</f>
        <v>Rotational Field Level Home Plate</v>
      </c>
      <c r="Q925">
        <f>IF($L925=0,0,G925)</f>
        <v>20</v>
      </c>
      <c r="R925">
        <f>IF($L925=0,0,H925)</f>
        <v>132</v>
      </c>
      <c r="S925" s="1">
        <f>R925*L925</f>
        <v>27514.256000000001</v>
      </c>
      <c r="T925" s="1">
        <f>S925*(K925/100)</f>
        <v>6765.9832798567077</v>
      </c>
      <c r="U925" t="str">
        <f t="shared" si="28"/>
        <v>Miller LiteRotational Field Level Home Plate</v>
      </c>
      <c r="V925" t="str">
        <f t="shared" si="29"/>
        <v>05-02 Arizona Diamondbacks @ Washington NationalsMiller LiteRotational Field Level Home Plate</v>
      </c>
      <c r="W925" t="str">
        <f>CONCATENATE(M925,O925)</f>
        <v>Regular SeasonMiller Lite</v>
      </c>
      <c r="X925" t="str">
        <f>CONCATENATE(M925,P925)</f>
        <v>Regular SeasonRotational Field Level Home Plate</v>
      </c>
      <c r="Y925" t="str">
        <f>CONCATENATE(M925,O925,P925)</f>
        <v>Regular SeasonMiller LiteRotational Field Level Home Plate</v>
      </c>
    </row>
    <row r="926" spans="1:25" x14ac:dyDescent="0.25">
      <c r="A926" s="3">
        <v>346642</v>
      </c>
      <c r="B926" t="s">
        <v>171</v>
      </c>
      <c r="C926" t="s">
        <v>44</v>
      </c>
      <c r="D926" t="s">
        <v>45</v>
      </c>
      <c r="E926" t="s">
        <v>1</v>
      </c>
      <c r="F926" s="5">
        <v>41031</v>
      </c>
      <c r="G926">
        <v>10</v>
      </c>
      <c r="H926">
        <v>33</v>
      </c>
      <c r="I926" s="1">
        <v>6878.52</v>
      </c>
      <c r="J926" s="1">
        <v>1532.51</v>
      </c>
      <c r="K926">
        <v>22.2796473660031</v>
      </c>
      <c r="L926" s="4">
        <f>VLOOKUP(N926,rates,VLOOKUP(CONCATENATE('[1]Exposure Report'!$B$11,'[1]Exposure Report'!$B$13),rate_lookup_table,4,FALSE),FALSE)</f>
        <v>208.44133333333335</v>
      </c>
      <c r="M926" t="s">
        <v>0</v>
      </c>
      <c r="N926" t="str">
        <f>IF(VLOOKUP(B926,title_rename,2,FALSE)=0,B926,VLOOKUP(B926,title_rename,2,FALSE))</f>
        <v>05-02 Arizona Diamondbacks @ Washington Nationals</v>
      </c>
      <c r="O926" s="3" t="str">
        <f>LEFT(IF(VLOOKUP(C926,brand_rename,2,FALSE)=0,C926,VLOOKUP(C926,brand_rename,2,FALSE)),LEN(IF(VLOOKUP(C926,brand_rename,2,FALSE)=0,C926,VLOOKUP(C926,brand_rename,2,FALSE)))-6)</f>
        <v>Miller Lite</v>
      </c>
      <c r="P926" t="str">
        <f>IF(VLOOKUP(D926,location_rename,2,FALSE)=0,D926,VLOOKUP(D926,location_rename,2,FALSE))</f>
        <v>Static Field Level Foul Ball Line</v>
      </c>
      <c r="Q926">
        <f>IF($L926=0,0,G926)</f>
        <v>10</v>
      </c>
      <c r="R926">
        <f>IF($L926=0,0,H926)</f>
        <v>33</v>
      </c>
      <c r="S926" s="1">
        <f>R926*L926</f>
        <v>6878.5640000000003</v>
      </c>
      <c r="T926" s="1">
        <f>S926*(K926/100)</f>
        <v>1532.5198030448375</v>
      </c>
      <c r="U926" t="str">
        <f t="shared" si="28"/>
        <v>Miller LiteStatic Field Level Foul Ball Line</v>
      </c>
      <c r="V926" t="str">
        <f t="shared" si="29"/>
        <v>05-02 Arizona Diamondbacks @ Washington NationalsMiller LiteStatic Field Level Foul Ball Line</v>
      </c>
      <c r="W926" t="str">
        <f>CONCATENATE(M926,O926)</f>
        <v>Regular SeasonMiller Lite</v>
      </c>
      <c r="X926" t="str">
        <f>CONCATENATE(M926,P926)</f>
        <v>Regular SeasonStatic Field Level Foul Ball Line</v>
      </c>
      <c r="Y926" t="str">
        <f>CONCATENATE(M926,O926,P926)</f>
        <v>Regular SeasonMiller LiteStatic Field Level Foul Ball Line</v>
      </c>
    </row>
    <row r="927" spans="1:25" x14ac:dyDescent="0.25">
      <c r="A927" s="3">
        <v>346642</v>
      </c>
      <c r="B927" t="s">
        <v>171</v>
      </c>
      <c r="C927" t="s">
        <v>44</v>
      </c>
      <c r="D927" t="s">
        <v>9</v>
      </c>
      <c r="E927" t="s">
        <v>1</v>
      </c>
      <c r="F927" s="5">
        <v>41031</v>
      </c>
      <c r="G927">
        <v>27</v>
      </c>
      <c r="H927">
        <v>179</v>
      </c>
      <c r="I927" s="1">
        <v>37310.76</v>
      </c>
      <c r="J927" s="1">
        <v>4531.8</v>
      </c>
      <c r="K927">
        <v>12.1460940490089</v>
      </c>
      <c r="L927" s="4">
        <f>VLOOKUP(N927,rates,VLOOKUP(CONCATENATE('[1]Exposure Report'!$B$11,'[1]Exposure Report'!$B$13),rate_lookup_table,4,FALSE),FALSE)</f>
        <v>208.44133333333335</v>
      </c>
      <c r="M927" t="s">
        <v>0</v>
      </c>
      <c r="N927" t="str">
        <f>IF(VLOOKUP(B927,title_rename,2,FALSE)=0,B927,VLOOKUP(B927,title_rename,2,FALSE))</f>
        <v>05-02 Arizona Diamondbacks @ Washington Nationals</v>
      </c>
      <c r="O927" s="3" t="str">
        <f>LEFT(IF(VLOOKUP(C927,brand_rename,2,FALSE)=0,C927,VLOOKUP(C927,brand_rename,2,FALSE)),LEN(IF(VLOOKUP(C927,brand_rename,2,FALSE)=0,C927,VLOOKUP(C927,brand_rename,2,FALSE)))-6)</f>
        <v>Miller Lite</v>
      </c>
      <c r="P927" t="str">
        <f>IF(VLOOKUP(D927,location_rename,2,FALSE)=0,D927,VLOOKUP(D927,location_rename,2,FALSE))</f>
        <v>Static Upper Billboard</v>
      </c>
      <c r="Q927">
        <f>IF($L927=0,0,G927)</f>
        <v>27</v>
      </c>
      <c r="R927">
        <f>IF($L927=0,0,H927)</f>
        <v>179</v>
      </c>
      <c r="S927" s="1">
        <f>R927*L927</f>
        <v>37310.998666666666</v>
      </c>
      <c r="T927" s="1">
        <f>S927*(K927/100)</f>
        <v>4531.8289886777902</v>
      </c>
      <c r="U927" t="str">
        <f t="shared" si="28"/>
        <v>Miller LiteStatic Upper Billboard</v>
      </c>
      <c r="V927" t="str">
        <f t="shared" si="29"/>
        <v>05-02 Arizona Diamondbacks @ Washington NationalsMiller LiteStatic Upper Billboard</v>
      </c>
      <c r="W927" t="str">
        <f>CONCATENATE(M927,O927)</f>
        <v>Regular SeasonMiller Lite</v>
      </c>
      <c r="X927" t="str">
        <f>CONCATENATE(M927,P927)</f>
        <v>Regular SeasonStatic Upper Billboard</v>
      </c>
      <c r="Y927" t="str">
        <f>CONCATENATE(M927,O927,P927)</f>
        <v>Regular SeasonMiller LiteStatic Upper Billboard</v>
      </c>
    </row>
    <row r="928" spans="1:25" x14ac:dyDescent="0.25">
      <c r="A928" s="3">
        <v>346642</v>
      </c>
      <c r="B928" t="s">
        <v>171</v>
      </c>
      <c r="C928" t="s">
        <v>43</v>
      </c>
      <c r="D928" t="s">
        <v>17</v>
      </c>
      <c r="E928" t="s">
        <v>1</v>
      </c>
      <c r="F928" s="5">
        <v>41031</v>
      </c>
      <c r="G928">
        <v>4</v>
      </c>
      <c r="H928">
        <v>4</v>
      </c>
      <c r="I928" s="1">
        <v>833.76</v>
      </c>
      <c r="J928" s="1">
        <v>285.77</v>
      </c>
      <c r="K928">
        <v>34.274851276146599</v>
      </c>
      <c r="L928" s="4">
        <f>VLOOKUP(N928,rates,VLOOKUP(CONCATENATE('[1]Exposure Report'!$B$11,'[1]Exposure Report'!$B$13),rate_lookup_table,4,FALSE),FALSE)</f>
        <v>208.44133333333335</v>
      </c>
      <c r="M928" t="s">
        <v>0</v>
      </c>
      <c r="N928" t="str">
        <f>IF(VLOOKUP(B928,title_rename,2,FALSE)=0,B928,VLOOKUP(B928,title_rename,2,FALSE))</f>
        <v>05-02 Arizona Diamondbacks @ Washington Nationals</v>
      </c>
      <c r="O928" s="3" t="str">
        <f>LEFT(IF(VLOOKUP(C928,brand_rename,2,FALSE)=0,C928,VLOOKUP(C928,brand_rename,2,FALSE)),LEN(IF(VLOOKUP(C928,brand_rename,2,FALSE)=0,C928,VLOOKUP(C928,brand_rename,2,FALSE)))-6)</f>
        <v>Mini U Storage</v>
      </c>
      <c r="P928" t="str">
        <f>IF(VLOOKUP(D928,location_rename,2,FALSE)=0,D928,VLOOKUP(D928,location_rename,2,FALSE))</f>
        <v>LED Upper Tiered</v>
      </c>
      <c r="Q928">
        <f>IF($L928=0,0,G928)</f>
        <v>4</v>
      </c>
      <c r="R928">
        <f>IF($L928=0,0,H928)</f>
        <v>4</v>
      </c>
      <c r="S928" s="1">
        <f>R928*L928</f>
        <v>833.76533333333339</v>
      </c>
      <c r="T928" s="1">
        <f>S928*(K928/100)</f>
        <v>285.77182799206798</v>
      </c>
      <c r="U928" t="str">
        <f t="shared" si="28"/>
        <v>Mini U StorageLED Upper Tiered</v>
      </c>
      <c r="V928" t="str">
        <f t="shared" si="29"/>
        <v>05-02 Arizona Diamondbacks @ Washington NationalsMini U StorageLED Upper Tiered</v>
      </c>
      <c r="W928" t="str">
        <f>CONCATENATE(M928,O928)</f>
        <v>Regular SeasonMini U Storage</v>
      </c>
      <c r="X928" t="str">
        <f>CONCATENATE(M928,P928)</f>
        <v>Regular SeasonLED Upper Tiered</v>
      </c>
      <c r="Y928" t="str">
        <f>CONCATENATE(M928,O928,P928)</f>
        <v>Regular SeasonMini U StorageLED Upper Tiered</v>
      </c>
    </row>
    <row r="929" spans="1:25" x14ac:dyDescent="0.25">
      <c r="A929" s="3">
        <v>346642</v>
      </c>
      <c r="B929" t="s">
        <v>171</v>
      </c>
      <c r="C929" t="s">
        <v>41</v>
      </c>
      <c r="D929" t="s">
        <v>15</v>
      </c>
      <c r="E929" t="s">
        <v>1</v>
      </c>
      <c r="F929" s="5">
        <v>41031</v>
      </c>
      <c r="G929">
        <v>1</v>
      </c>
      <c r="H929">
        <v>1</v>
      </c>
      <c r="I929" s="1">
        <v>208.44</v>
      </c>
      <c r="J929" s="1">
        <v>60.34</v>
      </c>
      <c r="K929">
        <v>28.9483784302437</v>
      </c>
      <c r="L929" s="4">
        <f>VLOOKUP(N929,rates,VLOOKUP(CONCATENATE('[1]Exposure Report'!$B$11,'[1]Exposure Report'!$B$13),rate_lookup_table,4,FALSE),FALSE)</f>
        <v>208.44133333333335</v>
      </c>
      <c r="M929" t="s">
        <v>0</v>
      </c>
      <c r="N929" t="str">
        <f>IF(VLOOKUP(B929,title_rename,2,FALSE)=0,B929,VLOOKUP(B929,title_rename,2,FALSE))</f>
        <v>05-02 Arizona Diamondbacks @ Washington Nationals</v>
      </c>
      <c r="O929" s="3" t="str">
        <f>LEFT(IF(VLOOKUP(C929,brand_rename,2,FALSE)=0,C929,VLOOKUP(C929,brand_rename,2,FALSE)),LEN(IF(VLOOKUP(C929,brand_rename,2,FALSE)=0,C929,VLOOKUP(C929,brand_rename,2,FALSE)))-6)</f>
        <v>Nationals Park</v>
      </c>
      <c r="P929" t="str">
        <f>IF(VLOOKUP(D929,location_rename,2,FALSE)=0,D929,VLOOKUP(D929,location_rename,2,FALSE))</f>
        <v>Special Structure Signage</v>
      </c>
      <c r="Q929">
        <f>IF($L929=0,0,G929)</f>
        <v>1</v>
      </c>
      <c r="R929">
        <f>IF($L929=0,0,H929)</f>
        <v>1</v>
      </c>
      <c r="S929" s="1">
        <f>R929*L929</f>
        <v>208.44133333333335</v>
      </c>
      <c r="T929" s="1">
        <f>S929*(K929/100)</f>
        <v>60.340385978379039</v>
      </c>
      <c r="U929" t="str">
        <f t="shared" si="28"/>
        <v>Nationals ParkSpecial Structure Signage</v>
      </c>
      <c r="V929" t="str">
        <f t="shared" si="29"/>
        <v>05-02 Arizona Diamondbacks @ Washington NationalsNationals ParkSpecial Structure Signage</v>
      </c>
      <c r="W929" t="str">
        <f>CONCATENATE(M929,O929)</f>
        <v>Regular SeasonNationals Park</v>
      </c>
      <c r="X929" t="str">
        <f>CONCATENATE(M929,P929)</f>
        <v>Regular SeasonSpecial Structure Signage</v>
      </c>
      <c r="Y929" t="str">
        <f>CONCATENATE(M929,O929,P929)</f>
        <v>Regular SeasonNationals ParkSpecial Structure Signage</v>
      </c>
    </row>
    <row r="930" spans="1:25" x14ac:dyDescent="0.25">
      <c r="A930" s="3">
        <v>346642</v>
      </c>
      <c r="B930" t="s">
        <v>171</v>
      </c>
      <c r="C930" t="s">
        <v>41</v>
      </c>
      <c r="D930" t="s">
        <v>14</v>
      </c>
      <c r="E930" t="s">
        <v>1</v>
      </c>
      <c r="F930" s="5">
        <v>41031</v>
      </c>
      <c r="G930">
        <v>14</v>
      </c>
      <c r="H930">
        <v>86</v>
      </c>
      <c r="I930" s="1">
        <v>17925.84</v>
      </c>
      <c r="J930" s="1">
        <v>1597.44</v>
      </c>
      <c r="K930">
        <v>8.9113815586884595</v>
      </c>
      <c r="L930" s="4">
        <f>VLOOKUP(N930,rates,VLOOKUP(CONCATENATE('[1]Exposure Report'!$B$11,'[1]Exposure Report'!$B$13),rate_lookup_table,4,FALSE),FALSE)</f>
        <v>208.44133333333335</v>
      </c>
      <c r="M930" t="s">
        <v>0</v>
      </c>
      <c r="N930" t="str">
        <f>IF(VLOOKUP(B930,title_rename,2,FALSE)=0,B930,VLOOKUP(B930,title_rename,2,FALSE))</f>
        <v>05-02 Arizona Diamondbacks @ Washington Nationals</v>
      </c>
      <c r="O930" s="3" t="str">
        <f>LEFT(IF(VLOOKUP(C930,brand_rename,2,FALSE)=0,C930,VLOOKUP(C930,brand_rename,2,FALSE)),LEN(IF(VLOOKUP(C930,brand_rename,2,FALSE)=0,C930,VLOOKUP(C930,brand_rename,2,FALSE)))-6)</f>
        <v>Nationals Park</v>
      </c>
      <c r="P930" t="str">
        <f>IF(VLOOKUP(D930,location_rename,2,FALSE)=0,D930,VLOOKUP(D930,location_rename,2,FALSE))</f>
        <v>Static Dugout Roof</v>
      </c>
      <c r="Q930">
        <f>IF($L930=0,0,G930)</f>
        <v>14</v>
      </c>
      <c r="R930">
        <f>IF($L930=0,0,H930)</f>
        <v>86</v>
      </c>
      <c r="S930" s="1">
        <f>R930*L930</f>
        <v>17925.954666666668</v>
      </c>
      <c r="T930" s="1">
        <f>S930*(K930/100)</f>
        <v>1597.4502183841869</v>
      </c>
      <c r="U930" t="str">
        <f t="shared" si="28"/>
        <v>Nationals ParkStatic Dugout Roof</v>
      </c>
      <c r="V930" t="str">
        <f t="shared" si="29"/>
        <v>05-02 Arizona Diamondbacks @ Washington NationalsNationals ParkStatic Dugout Roof</v>
      </c>
      <c r="W930" t="str">
        <f>CONCATENATE(M930,O930)</f>
        <v>Regular SeasonNationals Park</v>
      </c>
      <c r="X930" t="str">
        <f>CONCATENATE(M930,P930)</f>
        <v>Regular SeasonStatic Dugout Roof</v>
      </c>
      <c r="Y930" t="str">
        <f>CONCATENATE(M930,O930,P930)</f>
        <v>Regular SeasonNationals ParkStatic Dugout Roof</v>
      </c>
    </row>
    <row r="931" spans="1:25" x14ac:dyDescent="0.25">
      <c r="A931" s="3">
        <v>346642</v>
      </c>
      <c r="B931" t="s">
        <v>171</v>
      </c>
      <c r="C931" t="s">
        <v>41</v>
      </c>
      <c r="D931" t="s">
        <v>12</v>
      </c>
      <c r="E931" t="s">
        <v>1</v>
      </c>
      <c r="F931" s="5">
        <v>41031</v>
      </c>
      <c r="G931">
        <v>320</v>
      </c>
      <c r="H931">
        <v>2034</v>
      </c>
      <c r="I931" s="1">
        <v>423966.96</v>
      </c>
      <c r="J931" s="1">
        <v>98795.66</v>
      </c>
      <c r="K931">
        <v>23.3026790578209</v>
      </c>
      <c r="L931" s="4">
        <f>VLOOKUP(N931,rates,VLOOKUP(CONCATENATE('[1]Exposure Report'!$B$11,'[1]Exposure Report'!$B$13),rate_lookup_table,4,FALSE),FALSE)</f>
        <v>208.44133333333335</v>
      </c>
      <c r="M931" t="s">
        <v>0</v>
      </c>
      <c r="N931" t="str">
        <f>IF(VLOOKUP(B931,title_rename,2,FALSE)=0,B931,VLOOKUP(B931,title_rename,2,FALSE))</f>
        <v>05-02 Arizona Diamondbacks @ Washington Nationals</v>
      </c>
      <c r="O931" s="3" t="str">
        <f>LEFT(IF(VLOOKUP(C931,brand_rename,2,FALSE)=0,C931,VLOOKUP(C931,brand_rename,2,FALSE)),LEN(IF(VLOOKUP(C931,brand_rename,2,FALSE)=0,C931,VLOOKUP(C931,brand_rename,2,FALSE)))-6)</f>
        <v>Nationals Park</v>
      </c>
      <c r="P931" t="str">
        <f>IF(VLOOKUP(D931,location_rename,2,FALSE)=0,D931,VLOOKUP(D931,location_rename,2,FALSE))</f>
        <v>Static Field Level Home Plate</v>
      </c>
      <c r="Q931">
        <f>IF($L931=0,0,G931)</f>
        <v>320</v>
      </c>
      <c r="R931">
        <f>IF($L931=0,0,H931)</f>
        <v>2034</v>
      </c>
      <c r="S931" s="1">
        <f>R931*L931</f>
        <v>423969.67200000002</v>
      </c>
      <c r="T931" s="1">
        <f>S931*(K931/100)</f>
        <v>98796.291968655962</v>
      </c>
      <c r="U931" t="str">
        <f t="shared" si="28"/>
        <v>Nationals ParkStatic Field Level Home Plate</v>
      </c>
      <c r="V931" t="str">
        <f t="shared" si="29"/>
        <v>05-02 Arizona Diamondbacks @ Washington NationalsNationals ParkStatic Field Level Home Plate</v>
      </c>
      <c r="W931" t="str">
        <f>CONCATENATE(M931,O931)</f>
        <v>Regular SeasonNationals Park</v>
      </c>
      <c r="X931" t="str">
        <f>CONCATENATE(M931,P931)</f>
        <v>Regular SeasonStatic Field Level Home Plate</v>
      </c>
      <c r="Y931" t="str">
        <f>CONCATENATE(M931,O931,P931)</f>
        <v>Regular SeasonNationals ParkStatic Field Level Home Plate</v>
      </c>
    </row>
    <row r="932" spans="1:25" x14ac:dyDescent="0.25">
      <c r="A932" s="3">
        <v>346642</v>
      </c>
      <c r="B932" t="s">
        <v>171</v>
      </c>
      <c r="C932" t="s">
        <v>41</v>
      </c>
      <c r="D932" t="s">
        <v>10</v>
      </c>
      <c r="E932" t="s">
        <v>1</v>
      </c>
      <c r="F932" s="5">
        <v>41031</v>
      </c>
      <c r="G932">
        <v>5</v>
      </c>
      <c r="H932">
        <v>7</v>
      </c>
      <c r="I932" s="1">
        <v>1459.08</v>
      </c>
      <c r="J932" s="1">
        <v>275.85000000000002</v>
      </c>
      <c r="K932">
        <v>18.905748828028599</v>
      </c>
      <c r="L932" s="4">
        <f>VLOOKUP(N932,rates,VLOOKUP(CONCATENATE('[1]Exposure Report'!$B$11,'[1]Exposure Report'!$B$13),rate_lookup_table,4,FALSE),FALSE)</f>
        <v>208.44133333333335</v>
      </c>
      <c r="M932" t="s">
        <v>0</v>
      </c>
      <c r="N932" t="str">
        <f>IF(VLOOKUP(B932,title_rename,2,FALSE)=0,B932,VLOOKUP(B932,title_rename,2,FALSE))</f>
        <v>05-02 Arizona Diamondbacks @ Washington Nationals</v>
      </c>
      <c r="O932" s="3" t="str">
        <f>LEFT(IF(VLOOKUP(C932,brand_rename,2,FALSE)=0,C932,VLOOKUP(C932,brand_rename,2,FALSE)),LEN(IF(VLOOKUP(C932,brand_rename,2,FALSE)=0,C932,VLOOKUP(C932,brand_rename,2,FALSE)))-6)</f>
        <v>Nationals Park</v>
      </c>
      <c r="P932" t="str">
        <f>IF(VLOOKUP(D932,location_rename,2,FALSE)=0,D932,VLOOKUP(D932,location_rename,2,FALSE))</f>
        <v>Static Outside Billboard</v>
      </c>
      <c r="Q932">
        <f>IF($L932=0,0,G932)</f>
        <v>5</v>
      </c>
      <c r="R932">
        <f>IF($L932=0,0,H932)</f>
        <v>7</v>
      </c>
      <c r="S932" s="1">
        <f>R932*L932</f>
        <v>1459.0893333333333</v>
      </c>
      <c r="T932" s="1">
        <f>S932*(K932/100)</f>
        <v>275.85176453655697</v>
      </c>
      <c r="U932" t="str">
        <f t="shared" si="28"/>
        <v>Nationals ParkStatic Outside Billboard</v>
      </c>
      <c r="V932" t="str">
        <f t="shared" si="29"/>
        <v>05-02 Arizona Diamondbacks @ Washington NationalsNationals ParkStatic Outside Billboard</v>
      </c>
      <c r="W932" t="str">
        <f>CONCATENATE(M932,O932)</f>
        <v>Regular SeasonNationals Park</v>
      </c>
      <c r="X932" t="str">
        <f>CONCATENATE(M932,P932)</f>
        <v>Regular SeasonStatic Outside Billboard</v>
      </c>
      <c r="Y932" t="str">
        <f>CONCATENATE(M932,O932,P932)</f>
        <v>Regular SeasonNationals ParkStatic Outside Billboard</v>
      </c>
    </row>
    <row r="933" spans="1:25" x14ac:dyDescent="0.25">
      <c r="A933" s="3">
        <v>346642</v>
      </c>
      <c r="B933" t="s">
        <v>171</v>
      </c>
      <c r="C933" t="s">
        <v>41</v>
      </c>
      <c r="D933" t="s">
        <v>9</v>
      </c>
      <c r="E933" t="s">
        <v>1</v>
      </c>
      <c r="F933" s="5">
        <v>41031</v>
      </c>
      <c r="G933">
        <v>13</v>
      </c>
      <c r="H933">
        <v>82</v>
      </c>
      <c r="I933" s="1">
        <v>17092.080000000002</v>
      </c>
      <c r="J933" s="1">
        <v>2276.71</v>
      </c>
      <c r="K933">
        <v>13.3202629521977</v>
      </c>
      <c r="L933" s="4">
        <f>VLOOKUP(N933,rates,VLOOKUP(CONCATENATE('[1]Exposure Report'!$B$11,'[1]Exposure Report'!$B$13),rate_lookup_table,4,FALSE),FALSE)</f>
        <v>208.44133333333335</v>
      </c>
      <c r="M933" t="s">
        <v>0</v>
      </c>
      <c r="N933" t="str">
        <f>IF(VLOOKUP(B933,title_rename,2,FALSE)=0,B933,VLOOKUP(B933,title_rename,2,FALSE))</f>
        <v>05-02 Arizona Diamondbacks @ Washington Nationals</v>
      </c>
      <c r="O933" s="3" t="str">
        <f>LEFT(IF(VLOOKUP(C933,brand_rename,2,FALSE)=0,C933,VLOOKUP(C933,brand_rename,2,FALSE)),LEN(IF(VLOOKUP(C933,brand_rename,2,FALSE)=0,C933,VLOOKUP(C933,brand_rename,2,FALSE)))-6)</f>
        <v>Nationals Park</v>
      </c>
      <c r="P933" t="str">
        <f>IF(VLOOKUP(D933,location_rename,2,FALSE)=0,D933,VLOOKUP(D933,location_rename,2,FALSE))</f>
        <v>Static Upper Billboard</v>
      </c>
      <c r="Q933">
        <f>IF($L933=0,0,G933)</f>
        <v>13</v>
      </c>
      <c r="R933">
        <f>IF($L933=0,0,H933)</f>
        <v>82</v>
      </c>
      <c r="S933" s="1">
        <f>R933*L933</f>
        <v>17092.189333333336</v>
      </c>
      <c r="T933" s="1">
        <f>S933*(K933/100)</f>
        <v>2276.7245634874876</v>
      </c>
      <c r="U933" t="str">
        <f t="shared" si="28"/>
        <v>Nationals ParkStatic Upper Billboard</v>
      </c>
      <c r="V933" t="str">
        <f t="shared" si="29"/>
        <v>05-02 Arizona Diamondbacks @ Washington NationalsNationals ParkStatic Upper Billboard</v>
      </c>
      <c r="W933" t="str">
        <f>CONCATENATE(M933,O933)</f>
        <v>Regular SeasonNationals Park</v>
      </c>
      <c r="X933" t="str">
        <f>CONCATENATE(M933,P933)</f>
        <v>Regular SeasonStatic Upper Billboard</v>
      </c>
      <c r="Y933" t="str">
        <f>CONCATENATE(M933,O933,P933)</f>
        <v>Regular SeasonNationals ParkStatic Upper Billboard</v>
      </c>
    </row>
    <row r="934" spans="1:25" x14ac:dyDescent="0.25">
      <c r="A934" s="3">
        <v>346642</v>
      </c>
      <c r="B934" t="s">
        <v>171</v>
      </c>
      <c r="C934" t="s">
        <v>40</v>
      </c>
      <c r="D934" t="s">
        <v>11</v>
      </c>
      <c r="E934" t="s">
        <v>1</v>
      </c>
      <c r="F934" s="5">
        <v>41031</v>
      </c>
      <c r="G934">
        <v>8</v>
      </c>
      <c r="H934">
        <v>14</v>
      </c>
      <c r="I934" s="1">
        <v>2918.16</v>
      </c>
      <c r="J934" s="1">
        <v>503.3</v>
      </c>
      <c r="K934">
        <v>17.247169449241898</v>
      </c>
      <c r="L934" s="4">
        <f>VLOOKUP(N934,rates,VLOOKUP(CONCATENATE('[1]Exposure Report'!$B$11,'[1]Exposure Report'!$B$13),rate_lookup_table,4,FALSE),FALSE)</f>
        <v>208.44133333333335</v>
      </c>
      <c r="M934" t="s">
        <v>0</v>
      </c>
      <c r="N934" t="str">
        <f>IF(VLOOKUP(B934,title_rename,2,FALSE)=0,B934,VLOOKUP(B934,title_rename,2,FALSE))</f>
        <v>05-02 Arizona Diamondbacks @ Washington Nationals</v>
      </c>
      <c r="O934" s="3" t="str">
        <f>LEFT(IF(VLOOKUP(C934,brand_rename,2,FALSE)=0,C934,VLOOKUP(C934,brand_rename,2,FALSE)),LEN(IF(VLOOKUP(C934,brand_rename,2,FALSE)=0,C934,VLOOKUP(C934,brand_rename,2,FALSE)))-6)</f>
        <v>Nationals Youth Baseball Academy</v>
      </c>
      <c r="P934" t="str">
        <f>IF(VLOOKUP(D934,location_rename,2,FALSE)=0,D934,VLOOKUP(D934,location_rename,2,FALSE))</f>
        <v>Static Outfield Wall</v>
      </c>
      <c r="Q934">
        <f>IF($L934=0,0,G934)</f>
        <v>8</v>
      </c>
      <c r="R934">
        <f>IF($L934=0,0,H934)</f>
        <v>14</v>
      </c>
      <c r="S934" s="1">
        <f>R934*L934</f>
        <v>2918.1786666666667</v>
      </c>
      <c r="T934" s="1">
        <f>S934*(K934/100)</f>
        <v>503.30321947162787</v>
      </c>
      <c r="U934" t="str">
        <f t="shared" si="28"/>
        <v>Nationals Youth Baseball AcademyStatic Outfield Wall</v>
      </c>
      <c r="V934" t="str">
        <f t="shared" si="29"/>
        <v>05-02 Arizona Diamondbacks @ Washington NationalsNationals Youth Baseball AcademyStatic Outfield Wall</v>
      </c>
      <c r="W934" t="str">
        <f>CONCATENATE(M934,O934)</f>
        <v>Regular SeasonNationals Youth Baseball Academy</v>
      </c>
      <c r="X934" t="str">
        <f>CONCATENATE(M934,P934)</f>
        <v>Regular SeasonStatic Outfield Wall</v>
      </c>
      <c r="Y934" t="str">
        <f>CONCATENATE(M934,O934,P934)</f>
        <v>Regular SeasonNationals Youth Baseball AcademyStatic Outfield Wall</v>
      </c>
    </row>
    <row r="935" spans="1:25" x14ac:dyDescent="0.25">
      <c r="A935" s="3">
        <v>346642</v>
      </c>
      <c r="B935" t="s">
        <v>171</v>
      </c>
      <c r="C935" t="s">
        <v>39</v>
      </c>
      <c r="D935" t="s">
        <v>13</v>
      </c>
      <c r="E935" t="s">
        <v>1</v>
      </c>
      <c r="F935" s="5">
        <v>41031</v>
      </c>
      <c r="G935">
        <v>9</v>
      </c>
      <c r="H935">
        <v>28</v>
      </c>
      <c r="I935" s="1">
        <v>5836.32</v>
      </c>
      <c r="J935" s="1">
        <v>1150.1500000000001</v>
      </c>
      <c r="K935">
        <v>19.706767278010801</v>
      </c>
      <c r="L935" s="4">
        <f>VLOOKUP(N935,rates,VLOOKUP(CONCATENATE('[1]Exposure Report'!$B$11,'[1]Exposure Report'!$B$13),rate_lookup_table,4,FALSE),FALSE)</f>
        <v>208.44133333333335</v>
      </c>
      <c r="M935" t="s">
        <v>0</v>
      </c>
      <c r="N935" t="str">
        <f>IF(VLOOKUP(B935,title_rename,2,FALSE)=0,B935,VLOOKUP(B935,title_rename,2,FALSE))</f>
        <v>05-02 Arizona Diamondbacks @ Washington Nationals</v>
      </c>
      <c r="O935" s="3" t="str">
        <f>LEFT(IF(VLOOKUP(C935,brand_rename,2,FALSE)=0,C935,VLOOKUP(C935,brand_rename,2,FALSE)),LEN(IF(VLOOKUP(C935,brand_rename,2,FALSE)=0,C935,VLOOKUP(C935,brand_rename,2,FALSE)))-6)</f>
        <v>New Era</v>
      </c>
      <c r="P935" t="str">
        <f>IF(VLOOKUP(D935,location_rename,2,FALSE)=0,D935,VLOOKUP(D935,location_rename,2,FALSE))</f>
        <v>Static Dugout Wall</v>
      </c>
      <c r="Q935">
        <f>IF($L935=0,0,G935)</f>
        <v>9</v>
      </c>
      <c r="R935">
        <f>IF($L935=0,0,H935)</f>
        <v>28</v>
      </c>
      <c r="S935" s="1">
        <f>R935*L935</f>
        <v>5836.3573333333334</v>
      </c>
      <c r="T935" s="1">
        <f>S935*(K935/100)</f>
        <v>1150.1573571931172</v>
      </c>
      <c r="U935" t="str">
        <f t="shared" si="28"/>
        <v>New EraStatic Dugout Wall</v>
      </c>
      <c r="V935" t="str">
        <f t="shared" si="29"/>
        <v>05-02 Arizona Diamondbacks @ Washington NationalsNew EraStatic Dugout Wall</v>
      </c>
      <c r="W935" t="str">
        <f>CONCATENATE(M935,O935)</f>
        <v>Regular SeasonNew Era</v>
      </c>
      <c r="X935" t="str">
        <f>CONCATENATE(M935,P935)</f>
        <v>Regular SeasonStatic Dugout Wall</v>
      </c>
      <c r="Y935" t="str">
        <f>CONCATENATE(M935,O935,P935)</f>
        <v>Regular SeasonNew EraStatic Dugout Wall</v>
      </c>
    </row>
    <row r="936" spans="1:25" x14ac:dyDescent="0.25">
      <c r="A936" s="3">
        <v>346642</v>
      </c>
      <c r="B936" t="s">
        <v>171</v>
      </c>
      <c r="C936" t="s">
        <v>37</v>
      </c>
      <c r="D936" t="s">
        <v>2</v>
      </c>
      <c r="E936" t="s">
        <v>1</v>
      </c>
      <c r="F936" s="5">
        <v>41031</v>
      </c>
      <c r="G936">
        <v>17</v>
      </c>
      <c r="H936">
        <v>131</v>
      </c>
      <c r="I936" s="1">
        <v>27305.64</v>
      </c>
      <c r="J936" s="1">
        <v>6003.57</v>
      </c>
      <c r="K936">
        <v>21.9865566234668</v>
      </c>
      <c r="L936" s="4">
        <f>VLOOKUP(N936,rates,VLOOKUP(CONCATENATE('[1]Exposure Report'!$B$11,'[1]Exposure Report'!$B$13),rate_lookup_table,4,FALSE),FALSE)</f>
        <v>208.44133333333335</v>
      </c>
      <c r="M936" t="s">
        <v>0</v>
      </c>
      <c r="N936" t="str">
        <f>IF(VLOOKUP(B936,title_rename,2,FALSE)=0,B936,VLOOKUP(B936,title_rename,2,FALSE))</f>
        <v>05-02 Arizona Diamondbacks @ Washington Nationals</v>
      </c>
      <c r="O936" s="3" t="str">
        <f>LEFT(IF(VLOOKUP(C936,brand_rename,2,FALSE)=0,C936,VLOOKUP(C936,brand_rename,2,FALSE)),LEN(IF(VLOOKUP(C936,brand_rename,2,FALSE)=0,C936,VLOOKUP(C936,brand_rename,2,FALSE)))-6)</f>
        <v>Papa John's</v>
      </c>
      <c r="P936" t="str">
        <f>IF(VLOOKUP(D936,location_rename,2,FALSE)=0,D936,VLOOKUP(D936,location_rename,2,FALSE))</f>
        <v>Rotational Field Level Home Plate</v>
      </c>
      <c r="Q936">
        <f>IF($L936=0,0,G936)</f>
        <v>17</v>
      </c>
      <c r="R936">
        <f>IF($L936=0,0,H936)</f>
        <v>131</v>
      </c>
      <c r="S936" s="1">
        <f>R936*L936</f>
        <v>27305.814666666669</v>
      </c>
      <c r="T936" s="1">
        <f>S936*(K936/100)</f>
        <v>6003.6084031855689</v>
      </c>
      <c r="U936" t="str">
        <f t="shared" si="28"/>
        <v>Papa John'sRotational Field Level Home Plate</v>
      </c>
      <c r="V936" t="str">
        <f t="shared" si="29"/>
        <v>05-02 Arizona Diamondbacks @ Washington NationalsPapa John'sRotational Field Level Home Plate</v>
      </c>
      <c r="W936" t="str">
        <f>CONCATENATE(M936,O936)</f>
        <v>Regular SeasonPapa John's</v>
      </c>
      <c r="X936" t="str">
        <f>CONCATENATE(M936,P936)</f>
        <v>Regular SeasonRotational Field Level Home Plate</v>
      </c>
      <c r="Y936" t="str">
        <f>CONCATENATE(M936,O936,P936)</f>
        <v>Regular SeasonPapa John'sRotational Field Level Home Plate</v>
      </c>
    </row>
    <row r="937" spans="1:25" x14ac:dyDescent="0.25">
      <c r="A937" s="3">
        <v>346642</v>
      </c>
      <c r="B937" t="s">
        <v>171</v>
      </c>
      <c r="C937" t="s">
        <v>36</v>
      </c>
      <c r="D937" t="s">
        <v>19</v>
      </c>
      <c r="E937" t="s">
        <v>1</v>
      </c>
      <c r="F937" s="5">
        <v>41031</v>
      </c>
      <c r="G937">
        <v>3</v>
      </c>
      <c r="H937">
        <v>9</v>
      </c>
      <c r="I937" s="1">
        <v>1875.96</v>
      </c>
      <c r="J937" s="1">
        <v>662.01</v>
      </c>
      <c r="K937">
        <v>35.289131964434198</v>
      </c>
      <c r="L937" s="4">
        <f>VLOOKUP(N937,rates,VLOOKUP(CONCATENATE('[1]Exposure Report'!$B$11,'[1]Exposure Report'!$B$13),rate_lookup_table,4,FALSE),FALSE)</f>
        <v>208.44133333333335</v>
      </c>
      <c r="M937" t="s">
        <v>0</v>
      </c>
      <c r="N937" t="str">
        <f>IF(VLOOKUP(B937,title_rename,2,FALSE)=0,B937,VLOOKUP(B937,title_rename,2,FALSE))</f>
        <v>05-02 Arizona Diamondbacks @ Washington Nationals</v>
      </c>
      <c r="O937" s="3" t="str">
        <f>LEFT(IF(VLOOKUP(C937,brand_rename,2,FALSE)=0,C937,VLOOKUP(C937,brand_rename,2,FALSE)),LEN(IF(VLOOKUP(C937,brand_rename,2,FALSE)=0,C937,VLOOKUP(C937,brand_rename,2,FALSE)))-6)</f>
        <v>PNC Bank</v>
      </c>
      <c r="P937" t="str">
        <f>IF(VLOOKUP(D937,location_rename,2,FALSE)=0,D937,VLOOKUP(D937,location_rename,2,FALSE))</f>
        <v>LED Outfield Wall</v>
      </c>
      <c r="Q937">
        <f>IF($L937=0,0,G937)</f>
        <v>3</v>
      </c>
      <c r="R937">
        <f>IF($L937=0,0,H937)</f>
        <v>9</v>
      </c>
      <c r="S937" s="1">
        <f>R937*L937</f>
        <v>1875.9720000000002</v>
      </c>
      <c r="T937" s="1">
        <f>S937*(K937/100)</f>
        <v>662.01423469583551</v>
      </c>
      <c r="U937" t="str">
        <f t="shared" si="28"/>
        <v>PNC BankLED Outfield Wall</v>
      </c>
      <c r="V937" t="str">
        <f t="shared" si="29"/>
        <v>05-02 Arizona Diamondbacks @ Washington NationalsPNC BankLED Outfield Wall</v>
      </c>
      <c r="W937" t="str">
        <f>CONCATENATE(M937,O937)</f>
        <v>Regular SeasonPNC Bank</v>
      </c>
      <c r="X937" t="str">
        <f>CONCATENATE(M937,P937)</f>
        <v>Regular SeasonLED Outfield Wall</v>
      </c>
      <c r="Y937" t="str">
        <f>CONCATENATE(M937,O937,P937)</f>
        <v>Regular SeasonPNC BankLED Outfield Wall</v>
      </c>
    </row>
    <row r="938" spans="1:25" x14ac:dyDescent="0.25">
      <c r="A938" s="3">
        <v>346642</v>
      </c>
      <c r="B938" t="s">
        <v>171</v>
      </c>
      <c r="C938" t="s">
        <v>36</v>
      </c>
      <c r="D938" t="s">
        <v>17</v>
      </c>
      <c r="E938" t="s">
        <v>1</v>
      </c>
      <c r="F938" s="5">
        <v>41031</v>
      </c>
      <c r="G938">
        <v>5</v>
      </c>
      <c r="H938">
        <v>10</v>
      </c>
      <c r="I938" s="1">
        <v>2084.4</v>
      </c>
      <c r="J938" s="1">
        <v>691.81</v>
      </c>
      <c r="K938">
        <v>33.189886777969598</v>
      </c>
      <c r="L938" s="4">
        <f>VLOOKUP(N938,rates,VLOOKUP(CONCATENATE('[1]Exposure Report'!$B$11,'[1]Exposure Report'!$B$13),rate_lookup_table,4,FALSE),FALSE)</f>
        <v>208.44133333333335</v>
      </c>
      <c r="M938" t="s">
        <v>0</v>
      </c>
      <c r="N938" t="str">
        <f>IF(VLOOKUP(B938,title_rename,2,FALSE)=0,B938,VLOOKUP(B938,title_rename,2,FALSE))</f>
        <v>05-02 Arizona Diamondbacks @ Washington Nationals</v>
      </c>
      <c r="O938" s="3" t="str">
        <f>LEFT(IF(VLOOKUP(C938,brand_rename,2,FALSE)=0,C938,VLOOKUP(C938,brand_rename,2,FALSE)),LEN(IF(VLOOKUP(C938,brand_rename,2,FALSE)=0,C938,VLOOKUP(C938,brand_rename,2,FALSE)))-6)</f>
        <v>PNC Bank</v>
      </c>
      <c r="P938" t="str">
        <f>IF(VLOOKUP(D938,location_rename,2,FALSE)=0,D938,VLOOKUP(D938,location_rename,2,FALSE))</f>
        <v>LED Upper Tiered</v>
      </c>
      <c r="Q938">
        <f>IF($L938=0,0,G938)</f>
        <v>5</v>
      </c>
      <c r="R938">
        <f>IF($L938=0,0,H938)</f>
        <v>10</v>
      </c>
      <c r="S938" s="1">
        <f>R938*L938</f>
        <v>2084.4133333333334</v>
      </c>
      <c r="T938" s="1">
        <f>S938*(K938/100)</f>
        <v>691.81442531823529</v>
      </c>
      <c r="U938" t="str">
        <f t="shared" si="28"/>
        <v>PNC BankLED Upper Tiered</v>
      </c>
      <c r="V938" t="str">
        <f t="shared" si="29"/>
        <v>05-02 Arizona Diamondbacks @ Washington NationalsPNC BankLED Upper Tiered</v>
      </c>
      <c r="W938" t="str">
        <f>CONCATENATE(M938,O938)</f>
        <v>Regular SeasonPNC Bank</v>
      </c>
      <c r="X938" t="str">
        <f>CONCATENATE(M938,P938)</f>
        <v>Regular SeasonLED Upper Tiered</v>
      </c>
      <c r="Y938" t="str">
        <f>CONCATENATE(M938,O938,P938)</f>
        <v>Regular SeasonPNC BankLED Upper Tiered</v>
      </c>
    </row>
    <row r="939" spans="1:25" x14ac:dyDescent="0.25">
      <c r="A939" s="3">
        <v>346642</v>
      </c>
      <c r="B939" t="s">
        <v>171</v>
      </c>
      <c r="C939" t="s">
        <v>36</v>
      </c>
      <c r="D939" t="s">
        <v>2</v>
      </c>
      <c r="E939" t="s">
        <v>1</v>
      </c>
      <c r="F939" s="5">
        <v>41031</v>
      </c>
      <c r="G939">
        <v>40</v>
      </c>
      <c r="H939">
        <v>310</v>
      </c>
      <c r="I939" s="1">
        <v>64616.4</v>
      </c>
      <c r="J939" s="1">
        <v>15191.17</v>
      </c>
      <c r="K939">
        <v>23.509774608303701</v>
      </c>
      <c r="L939" s="4">
        <f>VLOOKUP(N939,rates,VLOOKUP(CONCATENATE('[1]Exposure Report'!$B$11,'[1]Exposure Report'!$B$13),rate_lookup_table,4,FALSE),FALSE)</f>
        <v>208.44133333333335</v>
      </c>
      <c r="M939" t="s">
        <v>0</v>
      </c>
      <c r="N939" t="str">
        <f>IF(VLOOKUP(B939,title_rename,2,FALSE)=0,B939,VLOOKUP(B939,title_rename,2,FALSE))</f>
        <v>05-02 Arizona Diamondbacks @ Washington Nationals</v>
      </c>
      <c r="O939" s="3" t="str">
        <f>LEFT(IF(VLOOKUP(C939,brand_rename,2,FALSE)=0,C939,VLOOKUP(C939,brand_rename,2,FALSE)),LEN(IF(VLOOKUP(C939,brand_rename,2,FALSE)=0,C939,VLOOKUP(C939,brand_rename,2,FALSE)))-6)</f>
        <v>PNC Bank</v>
      </c>
      <c r="P939" t="str">
        <f>IF(VLOOKUP(D939,location_rename,2,FALSE)=0,D939,VLOOKUP(D939,location_rename,2,FALSE))</f>
        <v>Rotational Field Level Home Plate</v>
      </c>
      <c r="Q939">
        <f>IF($L939=0,0,G939)</f>
        <v>40</v>
      </c>
      <c r="R939">
        <f>IF($L939=0,0,H939)</f>
        <v>310</v>
      </c>
      <c r="S939" s="1">
        <f>R939*L939</f>
        <v>64616.813333333339</v>
      </c>
      <c r="T939" s="1">
        <f>S939*(K939/100)</f>
        <v>15191.267173735003</v>
      </c>
      <c r="U939" t="str">
        <f t="shared" si="28"/>
        <v>PNC BankRotational Field Level Home Plate</v>
      </c>
      <c r="V939" t="str">
        <f t="shared" si="29"/>
        <v>05-02 Arizona Diamondbacks @ Washington NationalsPNC BankRotational Field Level Home Plate</v>
      </c>
      <c r="W939" t="str">
        <f>CONCATENATE(M939,O939)</f>
        <v>Regular SeasonPNC Bank</v>
      </c>
      <c r="X939" t="str">
        <f>CONCATENATE(M939,P939)</f>
        <v>Regular SeasonRotational Field Level Home Plate</v>
      </c>
      <c r="Y939" t="str">
        <f>CONCATENATE(M939,O939,P939)</f>
        <v>Regular SeasonPNC BankRotational Field Level Home Plate</v>
      </c>
    </row>
    <row r="940" spans="1:25" x14ac:dyDescent="0.25">
      <c r="A940" s="3">
        <v>346642</v>
      </c>
      <c r="B940" t="s">
        <v>171</v>
      </c>
      <c r="C940" t="s">
        <v>36</v>
      </c>
      <c r="D940" t="s">
        <v>9</v>
      </c>
      <c r="E940" t="s">
        <v>1</v>
      </c>
      <c r="F940" s="5">
        <v>41031</v>
      </c>
      <c r="G940">
        <v>13</v>
      </c>
      <c r="H940">
        <v>96</v>
      </c>
      <c r="I940" s="1">
        <v>20010.240000000002</v>
      </c>
      <c r="J940" s="1">
        <v>2183.37</v>
      </c>
      <c r="K940">
        <v>10.911263433122199</v>
      </c>
      <c r="L940" s="4">
        <f>VLOOKUP(N940,rates,VLOOKUP(CONCATENATE('[1]Exposure Report'!$B$11,'[1]Exposure Report'!$B$13),rate_lookup_table,4,FALSE),FALSE)</f>
        <v>208.44133333333335</v>
      </c>
      <c r="M940" t="s">
        <v>0</v>
      </c>
      <c r="N940" t="str">
        <f>IF(VLOOKUP(B940,title_rename,2,FALSE)=0,B940,VLOOKUP(B940,title_rename,2,FALSE))</f>
        <v>05-02 Arizona Diamondbacks @ Washington Nationals</v>
      </c>
      <c r="O940" s="3" t="str">
        <f>LEFT(IF(VLOOKUP(C940,brand_rename,2,FALSE)=0,C940,VLOOKUP(C940,brand_rename,2,FALSE)),LEN(IF(VLOOKUP(C940,brand_rename,2,FALSE)=0,C940,VLOOKUP(C940,brand_rename,2,FALSE)))-6)</f>
        <v>PNC Bank</v>
      </c>
      <c r="P940" t="str">
        <f>IF(VLOOKUP(D940,location_rename,2,FALSE)=0,D940,VLOOKUP(D940,location_rename,2,FALSE))</f>
        <v>Static Upper Billboard</v>
      </c>
      <c r="Q940">
        <f>IF($L940=0,0,G940)</f>
        <v>13</v>
      </c>
      <c r="R940">
        <f>IF($L940=0,0,H940)</f>
        <v>96</v>
      </c>
      <c r="S940" s="1">
        <f>R940*L940</f>
        <v>20010.368000000002</v>
      </c>
      <c r="T940" s="1">
        <f>S940*(K940/100)</f>
        <v>2183.3839664171865</v>
      </c>
      <c r="U940" t="str">
        <f t="shared" si="28"/>
        <v>PNC BankStatic Upper Billboard</v>
      </c>
      <c r="V940" t="str">
        <f t="shared" si="29"/>
        <v>05-02 Arizona Diamondbacks @ Washington NationalsPNC BankStatic Upper Billboard</v>
      </c>
      <c r="W940" t="str">
        <f>CONCATENATE(M940,O940)</f>
        <v>Regular SeasonPNC Bank</v>
      </c>
      <c r="X940" t="str">
        <f>CONCATENATE(M940,P940)</f>
        <v>Regular SeasonStatic Upper Billboard</v>
      </c>
      <c r="Y940" t="str">
        <f>CONCATENATE(M940,O940,P940)</f>
        <v>Regular SeasonPNC BankStatic Upper Billboard</v>
      </c>
    </row>
    <row r="941" spans="1:25" x14ac:dyDescent="0.25">
      <c r="A941" s="3">
        <v>346642</v>
      </c>
      <c r="B941" t="s">
        <v>171</v>
      </c>
      <c r="C941" t="s">
        <v>33</v>
      </c>
      <c r="D941" t="s">
        <v>17</v>
      </c>
      <c r="E941" t="s">
        <v>1</v>
      </c>
      <c r="F941" s="5">
        <v>41031</v>
      </c>
      <c r="G941">
        <v>2</v>
      </c>
      <c r="H941">
        <v>3</v>
      </c>
      <c r="I941" s="1">
        <v>625.32000000000005</v>
      </c>
      <c r="J941" s="1">
        <v>125.48</v>
      </c>
      <c r="K941">
        <v>20.066525938719298</v>
      </c>
      <c r="L941" s="4">
        <f>VLOOKUP(N941,rates,VLOOKUP(CONCATENATE('[1]Exposure Report'!$B$11,'[1]Exposure Report'!$B$13),rate_lookup_table,4,FALSE),FALSE)</f>
        <v>208.44133333333335</v>
      </c>
      <c r="M941" t="s">
        <v>0</v>
      </c>
      <c r="N941" t="str">
        <f>IF(VLOOKUP(B941,title_rename,2,FALSE)=0,B941,VLOOKUP(B941,title_rename,2,FALSE))</f>
        <v>05-02 Arizona Diamondbacks @ Washington Nationals</v>
      </c>
      <c r="O941" s="3" t="str">
        <f>LEFT(IF(VLOOKUP(C941,brand_rename,2,FALSE)=0,C941,VLOOKUP(C941,brand_rename,2,FALSE)),LEN(IF(VLOOKUP(C941,brand_rename,2,FALSE)=0,C941,VLOOKUP(C941,brand_rename,2,FALSE)))-6)</f>
        <v>Radio - 106.7 The Fan</v>
      </c>
      <c r="P941" t="str">
        <f>IF(VLOOKUP(D941,location_rename,2,FALSE)=0,D941,VLOOKUP(D941,location_rename,2,FALSE))</f>
        <v>LED Upper Tiered</v>
      </c>
      <c r="Q941">
        <f>IF($L941=0,0,G941)</f>
        <v>2</v>
      </c>
      <c r="R941">
        <f>IF($L941=0,0,H941)</f>
        <v>3</v>
      </c>
      <c r="S941" s="1">
        <f>R941*L941</f>
        <v>625.32400000000007</v>
      </c>
      <c r="T941" s="1">
        <f>S941*(K941/100)</f>
        <v>125.48080266103707</v>
      </c>
      <c r="U941" t="str">
        <f t="shared" si="28"/>
        <v>Radio - 106.7 The FanLED Upper Tiered</v>
      </c>
      <c r="V941" t="str">
        <f t="shared" si="29"/>
        <v>05-02 Arizona Diamondbacks @ Washington NationalsRadio - 106.7 The FanLED Upper Tiered</v>
      </c>
      <c r="W941" t="str">
        <f>CONCATENATE(M941,O941)</f>
        <v>Regular SeasonRadio - 106.7 The Fan</v>
      </c>
      <c r="X941" t="str">
        <f>CONCATENATE(M941,P941)</f>
        <v>Regular SeasonLED Upper Tiered</v>
      </c>
      <c r="Y941" t="str">
        <f>CONCATENATE(M941,O941,P941)</f>
        <v>Regular SeasonRadio - 106.7 The FanLED Upper Tiered</v>
      </c>
    </row>
    <row r="942" spans="1:25" x14ac:dyDescent="0.25">
      <c r="A942" s="3">
        <v>346642</v>
      </c>
      <c r="B942" t="s">
        <v>171</v>
      </c>
      <c r="C942" t="s">
        <v>33</v>
      </c>
      <c r="D942" t="s">
        <v>9</v>
      </c>
      <c r="E942" t="s">
        <v>1</v>
      </c>
      <c r="F942" s="5">
        <v>41031</v>
      </c>
      <c r="G942">
        <v>45</v>
      </c>
      <c r="H942">
        <v>149</v>
      </c>
      <c r="I942" s="1">
        <v>31057.56</v>
      </c>
      <c r="J942" s="1">
        <v>4475.0600000000004</v>
      </c>
      <c r="K942">
        <v>14.4089233024101</v>
      </c>
      <c r="L942" s="4">
        <f>VLOOKUP(N942,rates,VLOOKUP(CONCATENATE('[1]Exposure Report'!$B$11,'[1]Exposure Report'!$B$13),rate_lookup_table,4,FALSE),FALSE)</f>
        <v>208.44133333333335</v>
      </c>
      <c r="M942" t="s">
        <v>0</v>
      </c>
      <c r="N942" t="str">
        <f>IF(VLOOKUP(B942,title_rename,2,FALSE)=0,B942,VLOOKUP(B942,title_rename,2,FALSE))</f>
        <v>05-02 Arizona Diamondbacks @ Washington Nationals</v>
      </c>
      <c r="O942" s="3" t="str">
        <f>LEFT(IF(VLOOKUP(C942,brand_rename,2,FALSE)=0,C942,VLOOKUP(C942,brand_rename,2,FALSE)),LEN(IF(VLOOKUP(C942,brand_rename,2,FALSE)=0,C942,VLOOKUP(C942,brand_rename,2,FALSE)))-6)</f>
        <v>Radio - 106.7 The Fan</v>
      </c>
      <c r="P942" t="str">
        <f>IF(VLOOKUP(D942,location_rename,2,FALSE)=0,D942,VLOOKUP(D942,location_rename,2,FALSE))</f>
        <v>Static Upper Billboard</v>
      </c>
      <c r="Q942">
        <f>IF($L942=0,0,G942)</f>
        <v>45</v>
      </c>
      <c r="R942">
        <f>IF($L942=0,0,H942)</f>
        <v>149</v>
      </c>
      <c r="S942" s="1">
        <f>R942*L942</f>
        <v>31057.758666666668</v>
      </c>
      <c r="T942" s="1">
        <f>S942*(K942/100)</f>
        <v>4475.0886257276261</v>
      </c>
      <c r="U942" t="str">
        <f t="shared" si="28"/>
        <v>Radio - 106.7 The FanStatic Upper Billboard</v>
      </c>
      <c r="V942" t="str">
        <f t="shared" si="29"/>
        <v>05-02 Arizona Diamondbacks @ Washington NationalsRadio - 106.7 The FanStatic Upper Billboard</v>
      </c>
      <c r="W942" t="str">
        <f>CONCATENATE(M942,O942)</f>
        <v>Regular SeasonRadio - 106.7 The Fan</v>
      </c>
      <c r="X942" t="str">
        <f>CONCATENATE(M942,P942)</f>
        <v>Regular SeasonStatic Upper Billboard</v>
      </c>
      <c r="Y942" t="str">
        <f>CONCATENATE(M942,O942,P942)</f>
        <v>Regular SeasonRadio - 106.7 The FanStatic Upper Billboard</v>
      </c>
    </row>
    <row r="943" spans="1:25" x14ac:dyDescent="0.25">
      <c r="A943" s="3">
        <v>346642</v>
      </c>
      <c r="B943" t="s">
        <v>171</v>
      </c>
      <c r="C943" t="s">
        <v>31</v>
      </c>
      <c r="D943" t="s">
        <v>9</v>
      </c>
      <c r="E943" t="s">
        <v>1</v>
      </c>
      <c r="F943" s="5">
        <v>41031</v>
      </c>
      <c r="G943">
        <v>3</v>
      </c>
      <c r="H943">
        <v>4</v>
      </c>
      <c r="I943" s="1">
        <v>833.76</v>
      </c>
      <c r="J943" s="1">
        <v>133.21</v>
      </c>
      <c r="K943">
        <v>15.977019765879801</v>
      </c>
      <c r="L943" s="4">
        <f>VLOOKUP(N943,rates,VLOOKUP(CONCATENATE('[1]Exposure Report'!$B$11,'[1]Exposure Report'!$B$13),rate_lookup_table,4,FALSE),FALSE)</f>
        <v>208.44133333333335</v>
      </c>
      <c r="M943" t="s">
        <v>0</v>
      </c>
      <c r="N943" t="str">
        <f>IF(VLOOKUP(B943,title_rename,2,FALSE)=0,B943,VLOOKUP(B943,title_rename,2,FALSE))</f>
        <v>05-02 Arizona Diamondbacks @ Washington Nationals</v>
      </c>
      <c r="O943" s="3" t="str">
        <f>LEFT(IF(VLOOKUP(C943,brand_rename,2,FALSE)=0,C943,VLOOKUP(C943,brand_rename,2,FALSE)),LEN(IF(VLOOKUP(C943,brand_rename,2,FALSE)=0,C943,VLOOKUP(C943,brand_rename,2,FALSE)))-6)</f>
        <v>Red Porch</v>
      </c>
      <c r="P943" t="str">
        <f>IF(VLOOKUP(D943,location_rename,2,FALSE)=0,D943,VLOOKUP(D943,location_rename,2,FALSE))</f>
        <v>Static Upper Billboard</v>
      </c>
      <c r="Q943">
        <f>IF($L943=0,0,G943)</f>
        <v>3</v>
      </c>
      <c r="R943">
        <f>IF($L943=0,0,H943)</f>
        <v>4</v>
      </c>
      <c r="S943" s="1">
        <f>R943*L943</f>
        <v>833.76533333333339</v>
      </c>
      <c r="T943" s="1">
        <f>S943*(K943/100)</f>
        <v>133.21085210772029</v>
      </c>
      <c r="U943" t="str">
        <f t="shared" si="28"/>
        <v>Red PorchStatic Upper Billboard</v>
      </c>
      <c r="V943" t="str">
        <f t="shared" si="29"/>
        <v>05-02 Arizona Diamondbacks @ Washington NationalsRed PorchStatic Upper Billboard</v>
      </c>
      <c r="W943" t="str">
        <f>CONCATENATE(M943,O943)</f>
        <v>Regular SeasonRed Porch</v>
      </c>
      <c r="X943" t="str">
        <f>CONCATENATE(M943,P943)</f>
        <v>Regular SeasonStatic Upper Billboard</v>
      </c>
      <c r="Y943" t="str">
        <f>CONCATENATE(M943,O943,P943)</f>
        <v>Regular SeasonRed PorchStatic Upper Billboard</v>
      </c>
    </row>
    <row r="944" spans="1:25" x14ac:dyDescent="0.25">
      <c r="A944" s="3">
        <v>346642</v>
      </c>
      <c r="B944" t="s">
        <v>171</v>
      </c>
      <c r="C944" t="s">
        <v>80</v>
      </c>
      <c r="D944" t="s">
        <v>11</v>
      </c>
      <c r="E944" t="s">
        <v>1</v>
      </c>
      <c r="F944" s="5">
        <v>41031</v>
      </c>
      <c r="G944">
        <v>18</v>
      </c>
      <c r="H944">
        <v>59</v>
      </c>
      <c r="I944" s="1">
        <v>12297.96</v>
      </c>
      <c r="J944" s="1">
        <v>1934.64</v>
      </c>
      <c r="K944">
        <v>15.731389596323201</v>
      </c>
      <c r="L944" s="4">
        <f>VLOOKUP(N944,rates,VLOOKUP(CONCATENATE('[1]Exposure Report'!$B$11,'[1]Exposure Report'!$B$13),rate_lookup_table,4,FALSE),FALSE)</f>
        <v>208.44133333333335</v>
      </c>
      <c r="M944" t="s">
        <v>0</v>
      </c>
      <c r="N944" t="str">
        <f>IF(VLOOKUP(B944,title_rename,2,FALSE)=0,B944,VLOOKUP(B944,title_rename,2,FALSE))</f>
        <v>05-02 Arizona Diamondbacks @ Washington Nationals</v>
      </c>
      <c r="O944" s="3" t="str">
        <f>LEFT(IF(VLOOKUP(C944,brand_rename,2,FALSE)=0,C944,VLOOKUP(C944,brand_rename,2,FALSE)),LEN(IF(VLOOKUP(C944,brand_rename,2,FALSE)=0,C944,VLOOKUP(C944,brand_rename,2,FALSE)))-6)</f>
        <v>Retired Players Tribute</v>
      </c>
      <c r="P944" t="str">
        <f>IF(VLOOKUP(D944,location_rename,2,FALSE)=0,D944,VLOOKUP(D944,location_rename,2,FALSE))</f>
        <v>Static Outfield Wall</v>
      </c>
      <c r="Q944">
        <f>IF($L944=0,0,G944)</f>
        <v>18</v>
      </c>
      <c r="R944">
        <f>IF($L944=0,0,H944)</f>
        <v>59</v>
      </c>
      <c r="S944" s="1">
        <f>R944*L944</f>
        <v>12298.038666666667</v>
      </c>
      <c r="T944" s="1">
        <f>S944*(K944/100)</f>
        <v>1934.6523753598044</v>
      </c>
      <c r="U944" t="str">
        <f t="shared" si="28"/>
        <v>Retired Players TributeStatic Outfield Wall</v>
      </c>
      <c r="V944" t="str">
        <f t="shared" si="29"/>
        <v>05-02 Arizona Diamondbacks @ Washington NationalsRetired Players TributeStatic Outfield Wall</v>
      </c>
      <c r="W944" t="str">
        <f>CONCATENATE(M944,O944)</f>
        <v>Regular SeasonRetired Players Tribute</v>
      </c>
      <c r="X944" t="str">
        <f>CONCATENATE(M944,P944)</f>
        <v>Regular SeasonStatic Outfield Wall</v>
      </c>
      <c r="Y944" t="str">
        <f>CONCATENATE(M944,O944,P944)</f>
        <v>Regular SeasonRetired Players TributeStatic Outfield Wall</v>
      </c>
    </row>
    <row r="945" spans="1:25" x14ac:dyDescent="0.25">
      <c r="A945" s="3">
        <v>346642</v>
      </c>
      <c r="B945" t="s">
        <v>171</v>
      </c>
      <c r="C945" t="s">
        <v>113</v>
      </c>
      <c r="D945" t="s">
        <v>2</v>
      </c>
      <c r="E945" t="s">
        <v>1</v>
      </c>
      <c r="F945" s="5">
        <v>41031</v>
      </c>
      <c r="G945">
        <v>14</v>
      </c>
      <c r="H945">
        <v>137</v>
      </c>
      <c r="I945" s="1">
        <v>28556.28</v>
      </c>
      <c r="J945" s="1">
        <v>6606.57</v>
      </c>
      <c r="K945">
        <v>23.135261315549499</v>
      </c>
      <c r="L945" s="4">
        <f>VLOOKUP(N945,rates,VLOOKUP(CONCATENATE('[1]Exposure Report'!$B$11,'[1]Exposure Report'!$B$13),rate_lookup_table,4,FALSE),FALSE)</f>
        <v>208.44133333333335</v>
      </c>
      <c r="M945" t="s">
        <v>0</v>
      </c>
      <c r="N945" t="str">
        <f>IF(VLOOKUP(B945,title_rename,2,FALSE)=0,B945,VLOOKUP(B945,title_rename,2,FALSE))</f>
        <v>05-02 Arizona Diamondbacks @ Washington Nationals</v>
      </c>
      <c r="O945" s="3" t="str">
        <f>LEFT(IF(VLOOKUP(C945,brand_rename,2,FALSE)=0,C945,VLOOKUP(C945,brand_rename,2,FALSE)),LEN(IF(VLOOKUP(C945,brand_rename,2,FALSE)=0,C945,VLOOKUP(C945,brand_rename,2,FALSE)))-6)</f>
        <v>Team Promotion - Capital City View Seats</v>
      </c>
      <c r="P945" t="str">
        <f>IF(VLOOKUP(D945,location_rename,2,FALSE)=0,D945,VLOOKUP(D945,location_rename,2,FALSE))</f>
        <v>Rotational Field Level Home Plate</v>
      </c>
      <c r="Q945">
        <f>IF($L945=0,0,G945)</f>
        <v>14</v>
      </c>
      <c r="R945">
        <f>IF($L945=0,0,H945)</f>
        <v>137</v>
      </c>
      <c r="S945" s="1">
        <f>R945*L945</f>
        <v>28556.46266666667</v>
      </c>
      <c r="T945" s="1">
        <f>S945*(K945/100)</f>
        <v>6606.6122604106686</v>
      </c>
      <c r="U945" t="str">
        <f t="shared" si="28"/>
        <v>Team Promotion - Capital City View SeatsRotational Field Level Home Plate</v>
      </c>
      <c r="V945" t="str">
        <f t="shared" si="29"/>
        <v>05-02 Arizona Diamondbacks @ Washington NationalsTeam Promotion - Capital City View SeatsRotational Field Level Home Plate</v>
      </c>
      <c r="W945" t="str">
        <f>CONCATENATE(M945,O945)</f>
        <v>Regular SeasonTeam Promotion - Capital City View Seats</v>
      </c>
      <c r="X945" t="str">
        <f>CONCATENATE(M945,P945)</f>
        <v>Regular SeasonRotational Field Level Home Plate</v>
      </c>
      <c r="Y945" t="str">
        <f>CONCATENATE(M945,O945,P945)</f>
        <v>Regular SeasonTeam Promotion - Capital City View SeatsRotational Field Level Home Plate</v>
      </c>
    </row>
    <row r="946" spans="1:25" x14ac:dyDescent="0.25">
      <c r="A946" s="3">
        <v>346642</v>
      </c>
      <c r="B946" t="s">
        <v>171</v>
      </c>
      <c r="C946" t="s">
        <v>27</v>
      </c>
      <c r="D946" t="s">
        <v>17</v>
      </c>
      <c r="E946" t="s">
        <v>1</v>
      </c>
      <c r="F946" s="5">
        <v>41031</v>
      </c>
      <c r="G946">
        <v>1</v>
      </c>
      <c r="H946">
        <v>1</v>
      </c>
      <c r="I946" s="1">
        <v>208.44</v>
      </c>
      <c r="J946" s="1">
        <v>46.63</v>
      </c>
      <c r="K946">
        <v>22.370946075609201</v>
      </c>
      <c r="L946" s="4">
        <f>VLOOKUP(N946,rates,VLOOKUP(CONCATENATE('[1]Exposure Report'!$B$11,'[1]Exposure Report'!$B$13),rate_lookup_table,4,FALSE),FALSE)</f>
        <v>208.44133333333335</v>
      </c>
      <c r="M946" t="s">
        <v>0</v>
      </c>
      <c r="N946" t="str">
        <f>IF(VLOOKUP(B946,title_rename,2,FALSE)=0,B946,VLOOKUP(B946,title_rename,2,FALSE))</f>
        <v>05-02 Arizona Diamondbacks @ Washington Nationals</v>
      </c>
      <c r="O946" s="3" t="str">
        <f>LEFT(IF(VLOOKUP(C946,brand_rename,2,FALSE)=0,C946,VLOOKUP(C946,brand_rename,2,FALSE)),LEN(IF(VLOOKUP(C946,brand_rename,2,FALSE)=0,C946,VLOOKUP(C946,brand_rename,2,FALSE)))-6)</f>
        <v>Team Website - Nationals.com</v>
      </c>
      <c r="P946" t="str">
        <f>IF(VLOOKUP(D946,location_rename,2,FALSE)=0,D946,VLOOKUP(D946,location_rename,2,FALSE))</f>
        <v>LED Upper Tiered</v>
      </c>
      <c r="Q946">
        <f>IF($L946=0,0,G946)</f>
        <v>1</v>
      </c>
      <c r="R946">
        <f>IF($L946=0,0,H946)</f>
        <v>1</v>
      </c>
      <c r="S946" s="1">
        <f>R946*L946</f>
        <v>208.44133333333335</v>
      </c>
      <c r="T946" s="1">
        <f>S946*(K946/100)</f>
        <v>46.630298279280829</v>
      </c>
      <c r="U946" t="str">
        <f t="shared" si="28"/>
        <v>Team Website - Nationals.comLED Upper Tiered</v>
      </c>
      <c r="V946" t="str">
        <f t="shared" si="29"/>
        <v>05-02 Arizona Diamondbacks @ Washington NationalsTeam Website - Nationals.comLED Upper Tiered</v>
      </c>
      <c r="W946" t="str">
        <f>CONCATENATE(M946,O946)</f>
        <v>Regular SeasonTeam Website - Nationals.com</v>
      </c>
      <c r="X946" t="str">
        <f>CONCATENATE(M946,P946)</f>
        <v>Regular SeasonLED Upper Tiered</v>
      </c>
      <c r="Y946" t="str">
        <f>CONCATENATE(M946,O946,P946)</f>
        <v>Regular SeasonTeam Website - Nationals.comLED Upper Tiered</v>
      </c>
    </row>
    <row r="947" spans="1:25" x14ac:dyDescent="0.25">
      <c r="A947" s="3">
        <v>346642</v>
      </c>
      <c r="B947" t="s">
        <v>171</v>
      </c>
      <c r="C947" t="s">
        <v>27</v>
      </c>
      <c r="D947" t="s">
        <v>28</v>
      </c>
      <c r="E947" t="s">
        <v>1</v>
      </c>
      <c r="F947" s="5">
        <v>41031</v>
      </c>
      <c r="G947">
        <v>28</v>
      </c>
      <c r="H947">
        <v>95</v>
      </c>
      <c r="I947" s="1">
        <v>19801.8</v>
      </c>
      <c r="J947" s="1">
        <v>4439.42</v>
      </c>
      <c r="K947">
        <v>22.419275015402601</v>
      </c>
      <c r="L947" s="4">
        <f>VLOOKUP(N947,rates,VLOOKUP(CONCATENATE('[1]Exposure Report'!$B$11,'[1]Exposure Report'!$B$13),rate_lookup_table,4,FALSE),FALSE)</f>
        <v>208.44133333333335</v>
      </c>
      <c r="M947" t="s">
        <v>0</v>
      </c>
      <c r="N947" t="str">
        <f>IF(VLOOKUP(B947,title_rename,2,FALSE)=0,B947,VLOOKUP(B947,title_rename,2,FALSE))</f>
        <v>05-02 Arizona Diamondbacks @ Washington Nationals</v>
      </c>
      <c r="O947" s="3" t="str">
        <f>LEFT(IF(VLOOKUP(C947,brand_rename,2,FALSE)=0,C947,VLOOKUP(C947,brand_rename,2,FALSE)),LEN(IF(VLOOKUP(C947,brand_rename,2,FALSE)=0,C947,VLOOKUP(C947,brand_rename,2,FALSE)))-6)</f>
        <v>Team Website - Nationals.com</v>
      </c>
      <c r="P947" t="str">
        <f>IF(VLOOKUP(D947,location_rename,2,FALSE)=0,D947,VLOOKUP(D947,location_rename,2,FALSE))</f>
        <v>Static Dugout Railing</v>
      </c>
      <c r="Q947">
        <f>IF($L947=0,0,G947)</f>
        <v>28</v>
      </c>
      <c r="R947">
        <f>IF($L947=0,0,H947)</f>
        <v>95</v>
      </c>
      <c r="S947" s="1">
        <f>R947*L947</f>
        <v>19801.926666666666</v>
      </c>
      <c r="T947" s="1">
        <f>S947*(K947/100)</f>
        <v>4439.4483977483451</v>
      </c>
      <c r="U947" t="str">
        <f t="shared" si="28"/>
        <v>Team Website - Nationals.comStatic Dugout Railing</v>
      </c>
      <c r="V947" t="str">
        <f t="shared" si="29"/>
        <v>05-02 Arizona Diamondbacks @ Washington NationalsTeam Website - Nationals.comStatic Dugout Railing</v>
      </c>
      <c r="W947" t="str">
        <f>CONCATENATE(M947,O947)</f>
        <v>Regular SeasonTeam Website - Nationals.com</v>
      </c>
      <c r="X947" t="str">
        <f>CONCATENATE(M947,P947)</f>
        <v>Regular SeasonStatic Dugout Railing</v>
      </c>
      <c r="Y947" t="str">
        <f>CONCATENATE(M947,O947,P947)</f>
        <v>Regular SeasonTeam Website - Nationals.comStatic Dugout Railing</v>
      </c>
    </row>
    <row r="948" spans="1:25" x14ac:dyDescent="0.25">
      <c r="A948" s="3">
        <v>346642</v>
      </c>
      <c r="B948" t="s">
        <v>171</v>
      </c>
      <c r="C948" t="s">
        <v>27</v>
      </c>
      <c r="D948" t="s">
        <v>14</v>
      </c>
      <c r="E948" t="s">
        <v>1</v>
      </c>
      <c r="F948" s="5">
        <v>41031</v>
      </c>
      <c r="G948">
        <v>19</v>
      </c>
      <c r="H948">
        <v>71</v>
      </c>
      <c r="I948" s="1">
        <v>14799.24</v>
      </c>
      <c r="J948" s="1">
        <v>2598.33</v>
      </c>
      <c r="K948">
        <v>17.557185368978399</v>
      </c>
      <c r="L948" s="4">
        <f>VLOOKUP(N948,rates,VLOOKUP(CONCATENATE('[1]Exposure Report'!$B$11,'[1]Exposure Report'!$B$13),rate_lookup_table,4,FALSE),FALSE)</f>
        <v>208.44133333333335</v>
      </c>
      <c r="M948" t="s">
        <v>0</v>
      </c>
      <c r="N948" t="str">
        <f>IF(VLOOKUP(B948,title_rename,2,FALSE)=0,B948,VLOOKUP(B948,title_rename,2,FALSE))</f>
        <v>05-02 Arizona Diamondbacks @ Washington Nationals</v>
      </c>
      <c r="O948" s="3" t="str">
        <f>LEFT(IF(VLOOKUP(C948,brand_rename,2,FALSE)=0,C948,VLOOKUP(C948,brand_rename,2,FALSE)),LEN(IF(VLOOKUP(C948,brand_rename,2,FALSE)=0,C948,VLOOKUP(C948,brand_rename,2,FALSE)))-6)</f>
        <v>Team Website - Nationals.com</v>
      </c>
      <c r="P948" t="str">
        <f>IF(VLOOKUP(D948,location_rename,2,FALSE)=0,D948,VLOOKUP(D948,location_rename,2,FALSE))</f>
        <v>Static Dugout Roof</v>
      </c>
      <c r="Q948">
        <f>IF($L948=0,0,G948)</f>
        <v>19</v>
      </c>
      <c r="R948">
        <f>IF($L948=0,0,H948)</f>
        <v>71</v>
      </c>
      <c r="S948" s="1">
        <f>R948*L948</f>
        <v>14799.334666666668</v>
      </c>
      <c r="T948" s="1">
        <f>S948*(K948/100)</f>
        <v>2598.3466208021482</v>
      </c>
      <c r="U948" t="str">
        <f t="shared" si="28"/>
        <v>Team Website - Nationals.comStatic Dugout Roof</v>
      </c>
      <c r="V948" t="str">
        <f t="shared" si="29"/>
        <v>05-02 Arizona Diamondbacks @ Washington NationalsTeam Website - Nationals.comStatic Dugout Roof</v>
      </c>
      <c r="W948" t="str">
        <f>CONCATENATE(M948,O948)</f>
        <v>Regular SeasonTeam Website - Nationals.com</v>
      </c>
      <c r="X948" t="str">
        <f>CONCATENATE(M948,P948)</f>
        <v>Regular SeasonStatic Dugout Roof</v>
      </c>
      <c r="Y948" t="str">
        <f>CONCATENATE(M948,O948,P948)</f>
        <v>Regular SeasonTeam Website - Nationals.comStatic Dugout Roof</v>
      </c>
    </row>
    <row r="949" spans="1:25" x14ac:dyDescent="0.25">
      <c r="A949" s="3">
        <v>346642</v>
      </c>
      <c r="B949" t="s">
        <v>171</v>
      </c>
      <c r="C949" t="s">
        <v>27</v>
      </c>
      <c r="D949" t="s">
        <v>9</v>
      </c>
      <c r="E949" t="s">
        <v>1</v>
      </c>
      <c r="F949" s="5">
        <v>41031</v>
      </c>
      <c r="G949">
        <v>6</v>
      </c>
      <c r="H949">
        <v>17</v>
      </c>
      <c r="I949" s="1">
        <v>3543.48</v>
      </c>
      <c r="J949" s="1">
        <v>656.32</v>
      </c>
      <c r="K949">
        <v>18.521905019923899</v>
      </c>
      <c r="L949" s="4">
        <f>VLOOKUP(N949,rates,VLOOKUP(CONCATENATE('[1]Exposure Report'!$B$11,'[1]Exposure Report'!$B$13),rate_lookup_table,4,FALSE),FALSE)</f>
        <v>208.44133333333335</v>
      </c>
      <c r="M949" t="s">
        <v>0</v>
      </c>
      <c r="N949" t="str">
        <f>IF(VLOOKUP(B949,title_rename,2,FALSE)=0,B949,VLOOKUP(B949,title_rename,2,FALSE))</f>
        <v>05-02 Arizona Diamondbacks @ Washington Nationals</v>
      </c>
      <c r="O949" s="3" t="str">
        <f>LEFT(IF(VLOOKUP(C949,brand_rename,2,FALSE)=0,C949,VLOOKUP(C949,brand_rename,2,FALSE)),LEN(IF(VLOOKUP(C949,brand_rename,2,FALSE)=0,C949,VLOOKUP(C949,brand_rename,2,FALSE)))-6)</f>
        <v>Team Website - Nationals.com</v>
      </c>
      <c r="P949" t="str">
        <f>IF(VLOOKUP(D949,location_rename,2,FALSE)=0,D949,VLOOKUP(D949,location_rename,2,FALSE))</f>
        <v>Static Upper Billboard</v>
      </c>
      <c r="Q949">
        <f>IF($L949=0,0,G949)</f>
        <v>6</v>
      </c>
      <c r="R949">
        <f>IF($L949=0,0,H949)</f>
        <v>17</v>
      </c>
      <c r="S949" s="1">
        <f>R949*L949</f>
        <v>3543.5026666666668</v>
      </c>
      <c r="T949" s="1">
        <f>S949*(K949/100)</f>
        <v>656.32419829847061</v>
      </c>
      <c r="U949" t="str">
        <f t="shared" si="28"/>
        <v>Team Website - Nationals.comStatic Upper Billboard</v>
      </c>
      <c r="V949" t="str">
        <f t="shared" si="29"/>
        <v>05-02 Arizona Diamondbacks @ Washington NationalsTeam Website - Nationals.comStatic Upper Billboard</v>
      </c>
      <c r="W949" t="str">
        <f>CONCATENATE(M949,O949)</f>
        <v>Regular SeasonTeam Website - Nationals.com</v>
      </c>
      <c r="X949" t="str">
        <f>CONCATENATE(M949,P949)</f>
        <v>Regular SeasonStatic Upper Billboard</v>
      </c>
      <c r="Y949" t="str">
        <f>CONCATENATE(M949,O949,P949)</f>
        <v>Regular SeasonTeam Website - Nationals.comStatic Upper Billboard</v>
      </c>
    </row>
    <row r="950" spans="1:25" x14ac:dyDescent="0.25">
      <c r="A950" s="3">
        <v>346642</v>
      </c>
      <c r="B950" t="s">
        <v>171</v>
      </c>
      <c r="C950" t="s">
        <v>93</v>
      </c>
      <c r="D950" t="s">
        <v>19</v>
      </c>
      <c r="E950" t="s">
        <v>1</v>
      </c>
      <c r="F950" s="5">
        <v>41031</v>
      </c>
      <c r="G950">
        <v>1</v>
      </c>
      <c r="H950">
        <v>4</v>
      </c>
      <c r="I950" s="1">
        <v>833.76</v>
      </c>
      <c r="J950" s="1">
        <v>329.84</v>
      </c>
      <c r="K950">
        <v>39.5605450009595</v>
      </c>
      <c r="L950" s="4">
        <f>VLOOKUP(N950,rates,VLOOKUP(CONCATENATE('[1]Exposure Report'!$B$11,'[1]Exposure Report'!$B$13),rate_lookup_table,4,FALSE),FALSE)</f>
        <v>208.44133333333335</v>
      </c>
      <c r="M950" t="s">
        <v>0</v>
      </c>
      <c r="N950" t="str">
        <f>IF(VLOOKUP(B950,title_rename,2,FALSE)=0,B950,VLOOKUP(B950,title_rename,2,FALSE))</f>
        <v>05-02 Arizona Diamondbacks @ Washington Nationals</v>
      </c>
      <c r="O950" s="3" t="str">
        <f>LEFT(IF(VLOOKUP(C950,brand_rename,2,FALSE)=0,C950,VLOOKUP(C950,brand_rename,2,FALSE)),LEN(IF(VLOOKUP(C950,brand_rename,2,FALSE)=0,C950,VLOOKUP(C950,brand_rename,2,FALSE)))-6)</f>
        <v>The Washington Post</v>
      </c>
      <c r="P950" t="str">
        <f>IF(VLOOKUP(D950,location_rename,2,FALSE)=0,D950,VLOOKUP(D950,location_rename,2,FALSE))</f>
        <v>LED Outfield Wall</v>
      </c>
      <c r="Q950">
        <f>IF($L950=0,0,G950)</f>
        <v>1</v>
      </c>
      <c r="R950">
        <f>IF($L950=0,0,H950)</f>
        <v>4</v>
      </c>
      <c r="S950" s="1">
        <f>R950*L950</f>
        <v>833.76533333333339</v>
      </c>
      <c r="T950" s="1">
        <f>S950*(K950/100)</f>
        <v>329.84210989573336</v>
      </c>
      <c r="U950" t="str">
        <f t="shared" si="28"/>
        <v>The Washington PostLED Outfield Wall</v>
      </c>
      <c r="V950" t="str">
        <f t="shared" si="29"/>
        <v>05-02 Arizona Diamondbacks @ Washington NationalsThe Washington PostLED Outfield Wall</v>
      </c>
      <c r="W950" t="str">
        <f>CONCATENATE(M950,O950)</f>
        <v>Regular SeasonThe Washington Post</v>
      </c>
      <c r="X950" t="str">
        <f>CONCATENATE(M950,P950)</f>
        <v>Regular SeasonLED Outfield Wall</v>
      </c>
      <c r="Y950" t="str">
        <f>CONCATENATE(M950,O950,P950)</f>
        <v>Regular SeasonThe Washington PostLED Outfield Wall</v>
      </c>
    </row>
    <row r="951" spans="1:25" x14ac:dyDescent="0.25">
      <c r="A951" s="3">
        <v>346642</v>
      </c>
      <c r="B951" t="s">
        <v>171</v>
      </c>
      <c r="C951" t="s">
        <v>93</v>
      </c>
      <c r="D951" t="s">
        <v>9</v>
      </c>
      <c r="E951" t="s">
        <v>1</v>
      </c>
      <c r="F951" s="5">
        <v>41031</v>
      </c>
      <c r="G951">
        <v>3</v>
      </c>
      <c r="H951">
        <v>17</v>
      </c>
      <c r="I951" s="1">
        <v>3543.48</v>
      </c>
      <c r="J951" s="1">
        <v>393.2</v>
      </c>
      <c r="K951">
        <v>11.096436271687701</v>
      </c>
      <c r="L951" s="4">
        <f>VLOOKUP(N951,rates,VLOOKUP(CONCATENATE('[1]Exposure Report'!$B$11,'[1]Exposure Report'!$B$13),rate_lookup_table,4,FALSE),FALSE)</f>
        <v>208.44133333333335</v>
      </c>
      <c r="M951" t="s">
        <v>0</v>
      </c>
      <c r="N951" t="str">
        <f>IF(VLOOKUP(B951,title_rename,2,FALSE)=0,B951,VLOOKUP(B951,title_rename,2,FALSE))</f>
        <v>05-02 Arizona Diamondbacks @ Washington Nationals</v>
      </c>
      <c r="O951" s="3" t="str">
        <f>LEFT(IF(VLOOKUP(C951,brand_rename,2,FALSE)=0,C951,VLOOKUP(C951,brand_rename,2,FALSE)),LEN(IF(VLOOKUP(C951,brand_rename,2,FALSE)=0,C951,VLOOKUP(C951,brand_rename,2,FALSE)))-6)</f>
        <v>The Washington Post</v>
      </c>
      <c r="P951" t="str">
        <f>IF(VLOOKUP(D951,location_rename,2,FALSE)=0,D951,VLOOKUP(D951,location_rename,2,FALSE))</f>
        <v>Static Upper Billboard</v>
      </c>
      <c r="Q951">
        <f>IF($L951=0,0,G951)</f>
        <v>3</v>
      </c>
      <c r="R951">
        <f>IF($L951=0,0,H951)</f>
        <v>17</v>
      </c>
      <c r="S951" s="1">
        <f>R951*L951</f>
        <v>3543.5026666666668</v>
      </c>
      <c r="T951" s="1">
        <f>S951*(K951/100)</f>
        <v>393.20251519222091</v>
      </c>
      <c r="U951" t="str">
        <f t="shared" si="28"/>
        <v>The Washington PostStatic Upper Billboard</v>
      </c>
      <c r="V951" t="str">
        <f t="shared" si="29"/>
        <v>05-02 Arizona Diamondbacks @ Washington NationalsThe Washington PostStatic Upper Billboard</v>
      </c>
      <c r="W951" t="str">
        <f>CONCATENATE(M951,O951)</f>
        <v>Regular SeasonThe Washington Post</v>
      </c>
      <c r="X951" t="str">
        <f>CONCATENATE(M951,P951)</f>
        <v>Regular SeasonStatic Upper Billboard</v>
      </c>
      <c r="Y951" t="str">
        <f>CONCATENATE(M951,O951,P951)</f>
        <v>Regular SeasonThe Washington PostStatic Upper Billboard</v>
      </c>
    </row>
    <row r="952" spans="1:25" x14ac:dyDescent="0.25">
      <c r="A952" s="3">
        <v>346642</v>
      </c>
      <c r="B952" t="s">
        <v>171</v>
      </c>
      <c r="C952" t="s">
        <v>26</v>
      </c>
      <c r="D952" t="s">
        <v>19</v>
      </c>
      <c r="E952" t="s">
        <v>1</v>
      </c>
      <c r="F952" s="5">
        <v>41031</v>
      </c>
      <c r="G952">
        <v>1</v>
      </c>
      <c r="H952">
        <v>7</v>
      </c>
      <c r="I952" s="1">
        <v>1459.08</v>
      </c>
      <c r="J952" s="1">
        <v>242.65</v>
      </c>
      <c r="K952">
        <v>16.630342407544401</v>
      </c>
      <c r="L952" s="4">
        <f>VLOOKUP(N952,rates,VLOOKUP(CONCATENATE('[1]Exposure Report'!$B$11,'[1]Exposure Report'!$B$13),rate_lookup_table,4,FALSE),FALSE)</f>
        <v>208.44133333333335</v>
      </c>
      <c r="M952" t="s">
        <v>0</v>
      </c>
      <c r="N952" t="str">
        <f>IF(VLOOKUP(B952,title_rename,2,FALSE)=0,B952,VLOOKUP(B952,title_rename,2,FALSE))</f>
        <v>05-02 Arizona Diamondbacks @ Washington Nationals</v>
      </c>
      <c r="O952" s="3" t="str">
        <f>LEFT(IF(VLOOKUP(C952,brand_rename,2,FALSE)=0,C952,VLOOKUP(C952,brand_rename,2,FALSE)),LEN(IF(VLOOKUP(C952,brand_rename,2,FALSE)=0,C952,VLOOKUP(C952,brand_rename,2,FALSE)))-6)</f>
        <v>Toyota</v>
      </c>
      <c r="P952" t="str">
        <f>IF(VLOOKUP(D952,location_rename,2,FALSE)=0,D952,VLOOKUP(D952,location_rename,2,FALSE))</f>
        <v>LED Outfield Wall</v>
      </c>
      <c r="Q952">
        <f>IF($L952=0,0,G952)</f>
        <v>1</v>
      </c>
      <c r="R952">
        <f>IF($L952=0,0,H952)</f>
        <v>7</v>
      </c>
      <c r="S952" s="1">
        <f>R952*L952</f>
        <v>1459.0893333333333</v>
      </c>
      <c r="T952" s="1">
        <f>S952*(K952/100)</f>
        <v>242.65155216529024</v>
      </c>
      <c r="U952" t="str">
        <f t="shared" si="28"/>
        <v>ToyotaLED Outfield Wall</v>
      </c>
      <c r="V952" t="str">
        <f t="shared" si="29"/>
        <v>05-02 Arizona Diamondbacks @ Washington NationalsToyotaLED Outfield Wall</v>
      </c>
      <c r="W952" t="str">
        <f>CONCATENATE(M952,O952)</f>
        <v>Regular SeasonToyota</v>
      </c>
      <c r="X952" t="str">
        <f>CONCATENATE(M952,P952)</f>
        <v>Regular SeasonLED Outfield Wall</v>
      </c>
      <c r="Y952" t="str">
        <f>CONCATENATE(M952,O952,P952)</f>
        <v>Regular SeasonToyotaLED Outfield Wall</v>
      </c>
    </row>
    <row r="953" spans="1:25" x14ac:dyDescent="0.25">
      <c r="A953" s="3">
        <v>346642</v>
      </c>
      <c r="B953" t="s">
        <v>171</v>
      </c>
      <c r="C953" t="s">
        <v>26</v>
      </c>
      <c r="D953" t="s">
        <v>17</v>
      </c>
      <c r="E953" t="s">
        <v>1</v>
      </c>
      <c r="F953" s="5">
        <v>41031</v>
      </c>
      <c r="G953">
        <v>1</v>
      </c>
      <c r="H953">
        <v>2</v>
      </c>
      <c r="I953" s="1">
        <v>416.88</v>
      </c>
      <c r="J953" s="1">
        <v>173.13</v>
      </c>
      <c r="K953">
        <v>41.529936672423702</v>
      </c>
      <c r="L953" s="4">
        <f>VLOOKUP(N953,rates,VLOOKUP(CONCATENATE('[1]Exposure Report'!$B$11,'[1]Exposure Report'!$B$13),rate_lookup_table,4,FALSE),FALSE)</f>
        <v>208.44133333333335</v>
      </c>
      <c r="M953" t="s">
        <v>0</v>
      </c>
      <c r="N953" t="str">
        <f>IF(VLOOKUP(B953,title_rename,2,FALSE)=0,B953,VLOOKUP(B953,title_rename,2,FALSE))</f>
        <v>05-02 Arizona Diamondbacks @ Washington Nationals</v>
      </c>
      <c r="O953" s="3" t="str">
        <f>LEFT(IF(VLOOKUP(C953,brand_rename,2,FALSE)=0,C953,VLOOKUP(C953,brand_rename,2,FALSE)),LEN(IF(VLOOKUP(C953,brand_rename,2,FALSE)=0,C953,VLOOKUP(C953,brand_rename,2,FALSE)))-6)</f>
        <v>Toyota</v>
      </c>
      <c r="P953" t="str">
        <f>IF(VLOOKUP(D953,location_rename,2,FALSE)=0,D953,VLOOKUP(D953,location_rename,2,FALSE))</f>
        <v>LED Upper Tiered</v>
      </c>
      <c r="Q953">
        <f>IF($L953=0,0,G953)</f>
        <v>1</v>
      </c>
      <c r="R953">
        <f>IF($L953=0,0,H953)</f>
        <v>2</v>
      </c>
      <c r="S953" s="1">
        <f>R953*L953</f>
        <v>416.88266666666669</v>
      </c>
      <c r="T953" s="1">
        <f>S953*(K953/100)</f>
        <v>173.13110746497787</v>
      </c>
      <c r="U953" t="str">
        <f t="shared" si="28"/>
        <v>ToyotaLED Upper Tiered</v>
      </c>
      <c r="V953" t="str">
        <f t="shared" si="29"/>
        <v>05-02 Arizona Diamondbacks @ Washington NationalsToyotaLED Upper Tiered</v>
      </c>
      <c r="W953" t="str">
        <f>CONCATENATE(M953,O953)</f>
        <v>Regular SeasonToyota</v>
      </c>
      <c r="X953" t="str">
        <f>CONCATENATE(M953,P953)</f>
        <v>Regular SeasonLED Upper Tiered</v>
      </c>
      <c r="Y953" t="str">
        <f>CONCATENATE(M953,O953,P953)</f>
        <v>Regular SeasonToyotaLED Upper Tiered</v>
      </c>
    </row>
    <row r="954" spans="1:25" x14ac:dyDescent="0.25">
      <c r="A954" s="3">
        <v>346642</v>
      </c>
      <c r="B954" t="s">
        <v>171</v>
      </c>
      <c r="C954" t="s">
        <v>25</v>
      </c>
      <c r="D954" t="s">
        <v>45</v>
      </c>
      <c r="E954" t="s">
        <v>1</v>
      </c>
      <c r="F954" s="5">
        <v>41031</v>
      </c>
      <c r="G954">
        <v>7</v>
      </c>
      <c r="H954">
        <v>13</v>
      </c>
      <c r="I954" s="1">
        <v>2709.72</v>
      </c>
      <c r="J954" s="1">
        <v>792.51</v>
      </c>
      <c r="K954">
        <v>29.246933262477299</v>
      </c>
      <c r="L954" s="4">
        <f>VLOOKUP(N954,rates,VLOOKUP(CONCATENATE('[1]Exposure Report'!$B$11,'[1]Exposure Report'!$B$13),rate_lookup_table,4,FALSE),FALSE)</f>
        <v>208.44133333333335</v>
      </c>
      <c r="M954" t="s">
        <v>0</v>
      </c>
      <c r="N954" t="str">
        <f>IF(VLOOKUP(B954,title_rename,2,FALSE)=0,B954,VLOOKUP(B954,title_rename,2,FALSE))</f>
        <v>05-02 Arizona Diamondbacks @ Washington Nationals</v>
      </c>
      <c r="O954" s="3" t="str">
        <f>LEFT(IF(VLOOKUP(C954,brand_rename,2,FALSE)=0,C954,VLOOKUP(C954,brand_rename,2,FALSE)),LEN(IF(VLOOKUP(C954,brand_rename,2,FALSE)=0,C954,VLOOKUP(C954,brand_rename,2,FALSE)))-6)</f>
        <v>TV Station - MLB Network</v>
      </c>
      <c r="P954" t="str">
        <f>IF(VLOOKUP(D954,location_rename,2,FALSE)=0,D954,VLOOKUP(D954,location_rename,2,FALSE))</f>
        <v>Static Field Level Foul Ball Line</v>
      </c>
      <c r="Q954">
        <f>IF($L954=0,0,G954)</f>
        <v>7</v>
      </c>
      <c r="R954">
        <f>IF($L954=0,0,H954)</f>
        <v>13</v>
      </c>
      <c r="S954" s="1">
        <f>R954*L954</f>
        <v>2709.7373333333335</v>
      </c>
      <c r="T954" s="1">
        <f>S954*(K954/100)</f>
        <v>792.5150694684321</v>
      </c>
      <c r="U954" t="str">
        <f t="shared" si="28"/>
        <v>TV Station - MLB NetworkStatic Field Level Foul Ball Line</v>
      </c>
      <c r="V954" t="str">
        <f t="shared" si="29"/>
        <v>05-02 Arizona Diamondbacks @ Washington NationalsTV Station - MLB NetworkStatic Field Level Foul Ball Line</v>
      </c>
      <c r="W954" t="str">
        <f>CONCATENATE(M954,O954)</f>
        <v>Regular SeasonTV Station - MLB Network</v>
      </c>
      <c r="X954" t="str">
        <f>CONCATENATE(M954,P954)</f>
        <v>Regular SeasonStatic Field Level Foul Ball Line</v>
      </c>
      <c r="Y954" t="str">
        <f>CONCATENATE(M954,O954,P954)</f>
        <v>Regular SeasonTV Station - MLB NetworkStatic Field Level Foul Ball Line</v>
      </c>
    </row>
    <row r="955" spans="1:25" x14ac:dyDescent="0.25">
      <c r="A955" s="3">
        <v>346642</v>
      </c>
      <c r="B955" t="s">
        <v>171</v>
      </c>
      <c r="C955" t="s">
        <v>24</v>
      </c>
      <c r="D955" t="s">
        <v>19</v>
      </c>
      <c r="E955" t="s">
        <v>1</v>
      </c>
      <c r="F955" s="5">
        <v>41031</v>
      </c>
      <c r="G955">
        <v>2</v>
      </c>
      <c r="H955">
        <v>2</v>
      </c>
      <c r="I955" s="1">
        <v>416.88</v>
      </c>
      <c r="J955" s="1">
        <v>89.13</v>
      </c>
      <c r="K955">
        <v>21.3802533103051</v>
      </c>
      <c r="L955" s="4">
        <f>VLOOKUP(N955,rates,VLOOKUP(CONCATENATE('[1]Exposure Report'!$B$11,'[1]Exposure Report'!$B$13),rate_lookup_table,4,FALSE),FALSE)</f>
        <v>208.44133333333335</v>
      </c>
      <c r="M955" t="s">
        <v>0</v>
      </c>
      <c r="N955" t="str">
        <f>IF(VLOOKUP(B955,title_rename,2,FALSE)=0,B955,VLOOKUP(B955,title_rename,2,FALSE))</f>
        <v>05-02 Arizona Diamondbacks @ Washington Nationals</v>
      </c>
      <c r="O955" s="3" t="str">
        <f>LEFT(IF(VLOOKUP(C955,brand_rename,2,FALSE)=0,C955,VLOOKUP(C955,brand_rename,2,FALSE)),LEN(IF(VLOOKUP(C955,brand_rename,2,FALSE)=0,C955,VLOOKUP(C955,brand_rename,2,FALSE)))-6)</f>
        <v>Twisted Tea</v>
      </c>
      <c r="P955" t="str">
        <f>IF(VLOOKUP(D955,location_rename,2,FALSE)=0,D955,VLOOKUP(D955,location_rename,2,FALSE))</f>
        <v>LED Outfield Wall</v>
      </c>
      <c r="Q955">
        <f>IF($L955=0,0,G955)</f>
        <v>2</v>
      </c>
      <c r="R955">
        <f>IF($L955=0,0,H955)</f>
        <v>2</v>
      </c>
      <c r="S955" s="1">
        <f>R955*L955</f>
        <v>416.88266666666669</v>
      </c>
      <c r="T955" s="1">
        <f>S955*(K955/100)</f>
        <v>89.130570140088182</v>
      </c>
      <c r="U955" t="str">
        <f t="shared" si="28"/>
        <v>Twisted TeaLED Outfield Wall</v>
      </c>
      <c r="V955" t="str">
        <f t="shared" si="29"/>
        <v>05-02 Arizona Diamondbacks @ Washington NationalsTwisted TeaLED Outfield Wall</v>
      </c>
      <c r="W955" t="str">
        <f>CONCATENATE(M955,O955)</f>
        <v>Regular SeasonTwisted Tea</v>
      </c>
      <c r="X955" t="str">
        <f>CONCATENATE(M955,P955)</f>
        <v>Regular SeasonLED Outfield Wall</v>
      </c>
      <c r="Y955" t="str">
        <f>CONCATENATE(M955,O955,P955)</f>
        <v>Regular SeasonTwisted TeaLED Outfield Wall</v>
      </c>
    </row>
    <row r="956" spans="1:25" x14ac:dyDescent="0.25">
      <c r="A956" s="3">
        <v>346642</v>
      </c>
      <c r="B956" t="s">
        <v>171</v>
      </c>
      <c r="C956" t="s">
        <v>24</v>
      </c>
      <c r="D956" t="s">
        <v>11</v>
      </c>
      <c r="E956" t="s">
        <v>1</v>
      </c>
      <c r="F956" s="5">
        <v>41031</v>
      </c>
      <c r="G956">
        <v>27</v>
      </c>
      <c r="H956">
        <v>55</v>
      </c>
      <c r="I956" s="1">
        <v>11464.2</v>
      </c>
      <c r="J956" s="1">
        <v>1959.4</v>
      </c>
      <c r="K956">
        <v>17.0914673505347</v>
      </c>
      <c r="L956" s="4">
        <f>VLOOKUP(N956,rates,VLOOKUP(CONCATENATE('[1]Exposure Report'!$B$11,'[1]Exposure Report'!$B$13),rate_lookup_table,4,FALSE),FALSE)</f>
        <v>208.44133333333335</v>
      </c>
      <c r="M956" t="s">
        <v>0</v>
      </c>
      <c r="N956" t="str">
        <f>IF(VLOOKUP(B956,title_rename,2,FALSE)=0,B956,VLOOKUP(B956,title_rename,2,FALSE))</f>
        <v>05-02 Arizona Diamondbacks @ Washington Nationals</v>
      </c>
      <c r="O956" s="3" t="str">
        <f>LEFT(IF(VLOOKUP(C956,brand_rename,2,FALSE)=0,C956,VLOOKUP(C956,brand_rename,2,FALSE)),LEN(IF(VLOOKUP(C956,brand_rename,2,FALSE)=0,C956,VLOOKUP(C956,brand_rename,2,FALSE)))-6)</f>
        <v>Twisted Tea</v>
      </c>
      <c r="P956" t="str">
        <f>IF(VLOOKUP(D956,location_rename,2,FALSE)=0,D956,VLOOKUP(D956,location_rename,2,FALSE))</f>
        <v>Static Outfield Wall</v>
      </c>
      <c r="Q956">
        <f>IF($L956=0,0,G956)</f>
        <v>27</v>
      </c>
      <c r="R956">
        <f>IF($L956=0,0,H956)</f>
        <v>55</v>
      </c>
      <c r="S956" s="1">
        <f>R956*L956</f>
        <v>11464.273333333334</v>
      </c>
      <c r="T956" s="1">
        <f>S956*(K956/100)</f>
        <v>1959.4125337427231</v>
      </c>
      <c r="U956" t="str">
        <f t="shared" si="28"/>
        <v>Twisted TeaStatic Outfield Wall</v>
      </c>
      <c r="V956" t="str">
        <f t="shared" si="29"/>
        <v>05-02 Arizona Diamondbacks @ Washington NationalsTwisted TeaStatic Outfield Wall</v>
      </c>
      <c r="W956" t="str">
        <f>CONCATENATE(M956,O956)</f>
        <v>Regular SeasonTwisted Tea</v>
      </c>
      <c r="X956" t="str">
        <f>CONCATENATE(M956,P956)</f>
        <v>Regular SeasonStatic Outfield Wall</v>
      </c>
      <c r="Y956" t="str">
        <f>CONCATENATE(M956,O956,P956)</f>
        <v>Regular SeasonTwisted TeaStatic Outfield Wall</v>
      </c>
    </row>
    <row r="957" spans="1:25" x14ac:dyDescent="0.25">
      <c r="A957" s="3">
        <v>346642</v>
      </c>
      <c r="B957" t="s">
        <v>171</v>
      </c>
      <c r="C957" t="s">
        <v>21</v>
      </c>
      <c r="D957" t="s">
        <v>17</v>
      </c>
      <c r="E957" t="s">
        <v>1</v>
      </c>
      <c r="F957" s="5">
        <v>41031</v>
      </c>
      <c r="G957">
        <v>10</v>
      </c>
      <c r="H957">
        <v>22</v>
      </c>
      <c r="I957" s="1">
        <v>4585.68</v>
      </c>
      <c r="J957" s="1">
        <v>1323.41</v>
      </c>
      <c r="K957">
        <v>28.859623872577199</v>
      </c>
      <c r="L957" s="4">
        <f>VLOOKUP(N957,rates,VLOOKUP(CONCATENATE('[1]Exposure Report'!$B$11,'[1]Exposure Report'!$B$13),rate_lookup_table,4,FALSE),FALSE)</f>
        <v>208.44133333333335</v>
      </c>
      <c r="M957" t="s">
        <v>0</v>
      </c>
      <c r="N957" t="str">
        <f>IF(VLOOKUP(B957,title_rename,2,FALSE)=0,B957,VLOOKUP(B957,title_rename,2,FALSE))</f>
        <v>05-02 Arizona Diamondbacks @ Washington Nationals</v>
      </c>
      <c r="O957" s="3" t="str">
        <f>LEFT(IF(VLOOKUP(C957,brand_rename,2,FALSE)=0,C957,VLOOKUP(C957,brand_rename,2,FALSE)),LEN(IF(VLOOKUP(C957,brand_rename,2,FALSE)=0,C957,VLOOKUP(C957,brand_rename,2,FALSE)))-6)</f>
        <v>United Airlines</v>
      </c>
      <c r="P957" t="str">
        <f>IF(VLOOKUP(D957,location_rename,2,FALSE)=0,D957,VLOOKUP(D957,location_rename,2,FALSE))</f>
        <v>LED Upper Tiered</v>
      </c>
      <c r="Q957">
        <f>IF($L957=0,0,G957)</f>
        <v>10</v>
      </c>
      <c r="R957">
        <f>IF($L957=0,0,H957)</f>
        <v>22</v>
      </c>
      <c r="S957" s="1">
        <f>R957*L957</f>
        <v>4585.7093333333332</v>
      </c>
      <c r="T957" s="1">
        <f>S957*(K957/100)</f>
        <v>1323.4184654896674</v>
      </c>
      <c r="U957" t="str">
        <f t="shared" si="28"/>
        <v>United AirlinesLED Upper Tiered</v>
      </c>
      <c r="V957" t="str">
        <f t="shared" si="29"/>
        <v>05-02 Arizona Diamondbacks @ Washington NationalsUnited AirlinesLED Upper Tiered</v>
      </c>
      <c r="W957" t="str">
        <f>CONCATENATE(M957,O957)</f>
        <v>Regular SeasonUnited Airlines</v>
      </c>
      <c r="X957" t="str">
        <f>CONCATENATE(M957,P957)</f>
        <v>Regular SeasonLED Upper Tiered</v>
      </c>
      <c r="Y957" t="str">
        <f>CONCATENATE(M957,O957,P957)</f>
        <v>Regular SeasonUnited AirlinesLED Upper Tiered</v>
      </c>
    </row>
    <row r="958" spans="1:25" x14ac:dyDescent="0.25">
      <c r="A958" s="3">
        <v>346642</v>
      </c>
      <c r="B958" t="s">
        <v>171</v>
      </c>
      <c r="C958" t="s">
        <v>21</v>
      </c>
      <c r="D958" t="s">
        <v>2</v>
      </c>
      <c r="E958" t="s">
        <v>1</v>
      </c>
      <c r="F958" s="5">
        <v>41031</v>
      </c>
      <c r="G958">
        <v>31</v>
      </c>
      <c r="H958">
        <v>199</v>
      </c>
      <c r="I958" s="1">
        <v>41479.56</v>
      </c>
      <c r="J958" s="1">
        <v>10195.01</v>
      </c>
      <c r="K958">
        <v>24.578394756357099</v>
      </c>
      <c r="L958" s="4">
        <f>VLOOKUP(N958,rates,VLOOKUP(CONCATENATE('[1]Exposure Report'!$B$11,'[1]Exposure Report'!$B$13),rate_lookup_table,4,FALSE),FALSE)</f>
        <v>208.44133333333335</v>
      </c>
      <c r="M958" t="s">
        <v>0</v>
      </c>
      <c r="N958" t="str">
        <f>IF(VLOOKUP(B958,title_rename,2,FALSE)=0,B958,VLOOKUP(B958,title_rename,2,FALSE))</f>
        <v>05-02 Arizona Diamondbacks @ Washington Nationals</v>
      </c>
      <c r="O958" s="3" t="str">
        <f>LEFT(IF(VLOOKUP(C958,brand_rename,2,FALSE)=0,C958,VLOOKUP(C958,brand_rename,2,FALSE)),LEN(IF(VLOOKUP(C958,brand_rename,2,FALSE)=0,C958,VLOOKUP(C958,brand_rename,2,FALSE)))-6)</f>
        <v>United Airlines</v>
      </c>
      <c r="P958" t="str">
        <f>IF(VLOOKUP(D958,location_rename,2,FALSE)=0,D958,VLOOKUP(D958,location_rename,2,FALSE))</f>
        <v>Rotational Field Level Home Plate</v>
      </c>
      <c r="Q958">
        <f>IF($L958=0,0,G958)</f>
        <v>31</v>
      </c>
      <c r="R958">
        <f>IF($L958=0,0,H958)</f>
        <v>199</v>
      </c>
      <c r="S958" s="1">
        <f>R958*L958</f>
        <v>41479.825333333334</v>
      </c>
      <c r="T958" s="1">
        <f>S958*(K958/100)</f>
        <v>10195.075214674083</v>
      </c>
      <c r="U958" t="str">
        <f t="shared" si="28"/>
        <v>United AirlinesRotational Field Level Home Plate</v>
      </c>
      <c r="V958" t="str">
        <f t="shared" si="29"/>
        <v>05-02 Arizona Diamondbacks @ Washington NationalsUnited AirlinesRotational Field Level Home Plate</v>
      </c>
      <c r="W958" t="str">
        <f>CONCATENATE(M958,O958)</f>
        <v>Regular SeasonUnited Airlines</v>
      </c>
      <c r="X958" t="str">
        <f>CONCATENATE(M958,P958)</f>
        <v>Regular SeasonRotational Field Level Home Plate</v>
      </c>
      <c r="Y958" t="str">
        <f>CONCATENATE(M958,O958,P958)</f>
        <v>Regular SeasonUnited AirlinesRotational Field Level Home Plate</v>
      </c>
    </row>
    <row r="959" spans="1:25" x14ac:dyDescent="0.25">
      <c r="A959" s="3">
        <v>346642</v>
      </c>
      <c r="B959" t="s">
        <v>171</v>
      </c>
      <c r="C959" t="s">
        <v>21</v>
      </c>
      <c r="D959" t="s">
        <v>11</v>
      </c>
      <c r="E959" t="s">
        <v>1</v>
      </c>
      <c r="F959" s="5">
        <v>41031</v>
      </c>
      <c r="G959">
        <v>26</v>
      </c>
      <c r="H959">
        <v>58</v>
      </c>
      <c r="I959" s="1">
        <v>12089.52</v>
      </c>
      <c r="J959" s="1">
        <v>2049.44</v>
      </c>
      <c r="K959">
        <v>16.9522032305666</v>
      </c>
      <c r="L959" s="4">
        <f>VLOOKUP(N959,rates,VLOOKUP(CONCATENATE('[1]Exposure Report'!$B$11,'[1]Exposure Report'!$B$13),rate_lookup_table,4,FALSE),FALSE)</f>
        <v>208.44133333333335</v>
      </c>
      <c r="M959" t="s">
        <v>0</v>
      </c>
      <c r="N959" t="str">
        <f>IF(VLOOKUP(B959,title_rename,2,FALSE)=0,B959,VLOOKUP(B959,title_rename,2,FALSE))</f>
        <v>05-02 Arizona Diamondbacks @ Washington Nationals</v>
      </c>
      <c r="O959" s="3" t="str">
        <f>LEFT(IF(VLOOKUP(C959,brand_rename,2,FALSE)=0,C959,VLOOKUP(C959,brand_rename,2,FALSE)),LEN(IF(VLOOKUP(C959,brand_rename,2,FALSE)=0,C959,VLOOKUP(C959,brand_rename,2,FALSE)))-6)</f>
        <v>United Airlines</v>
      </c>
      <c r="P959" t="str">
        <f>IF(VLOOKUP(D959,location_rename,2,FALSE)=0,D959,VLOOKUP(D959,location_rename,2,FALSE))</f>
        <v>Static Outfield Wall</v>
      </c>
      <c r="Q959">
        <f>IF($L959=0,0,G959)</f>
        <v>26</v>
      </c>
      <c r="R959">
        <f>IF($L959=0,0,H959)</f>
        <v>58</v>
      </c>
      <c r="S959" s="1">
        <f>R959*L959</f>
        <v>12089.597333333335</v>
      </c>
      <c r="T959" s="1">
        <f>S959*(K959/100)</f>
        <v>2049.4531097038271</v>
      </c>
      <c r="U959" t="str">
        <f t="shared" si="28"/>
        <v>United AirlinesStatic Outfield Wall</v>
      </c>
      <c r="V959" t="str">
        <f t="shared" si="29"/>
        <v>05-02 Arizona Diamondbacks @ Washington NationalsUnited AirlinesStatic Outfield Wall</v>
      </c>
      <c r="W959" t="str">
        <f>CONCATENATE(M959,O959)</f>
        <v>Regular SeasonUnited Airlines</v>
      </c>
      <c r="X959" t="str">
        <f>CONCATENATE(M959,P959)</f>
        <v>Regular SeasonStatic Outfield Wall</v>
      </c>
      <c r="Y959" t="str">
        <f>CONCATENATE(M959,O959,P959)</f>
        <v>Regular SeasonUnited AirlinesStatic Outfield Wall</v>
      </c>
    </row>
    <row r="960" spans="1:25" x14ac:dyDescent="0.25">
      <c r="A960" s="3">
        <v>346642</v>
      </c>
      <c r="B960" t="s">
        <v>171</v>
      </c>
      <c r="C960" t="s">
        <v>20</v>
      </c>
      <c r="D960" t="s">
        <v>11</v>
      </c>
      <c r="E960" t="s">
        <v>1</v>
      </c>
      <c r="F960" s="5">
        <v>41031</v>
      </c>
      <c r="G960">
        <v>78</v>
      </c>
      <c r="H960">
        <v>347</v>
      </c>
      <c r="I960" s="1">
        <v>72328.679999999993</v>
      </c>
      <c r="J960" s="1">
        <v>10514.59</v>
      </c>
      <c r="K960">
        <v>14.537234745608499</v>
      </c>
      <c r="L960" s="4">
        <f>VLOOKUP(N960,rates,VLOOKUP(CONCATENATE('[1]Exposure Report'!$B$11,'[1]Exposure Report'!$B$13),rate_lookup_table,4,FALSE),FALSE)</f>
        <v>208.44133333333335</v>
      </c>
      <c r="M960" t="s">
        <v>0</v>
      </c>
      <c r="N960" t="str">
        <f>IF(VLOOKUP(B960,title_rename,2,FALSE)=0,B960,VLOOKUP(B960,title_rename,2,FALSE))</f>
        <v>05-02 Arizona Diamondbacks @ Washington Nationals</v>
      </c>
      <c r="O960" s="3" t="str">
        <f>LEFT(IF(VLOOKUP(C960,brand_rename,2,FALSE)=0,C960,VLOOKUP(C960,brand_rename,2,FALSE)),LEN(IF(VLOOKUP(C960,brand_rename,2,FALSE)=0,C960,VLOOKUP(C960,brand_rename,2,FALSE)))-6)</f>
        <v>W.B. Mason</v>
      </c>
      <c r="P960" t="str">
        <f>IF(VLOOKUP(D960,location_rename,2,FALSE)=0,D960,VLOOKUP(D960,location_rename,2,FALSE))</f>
        <v>Static Outfield Wall</v>
      </c>
      <c r="Q960">
        <f>IF($L960=0,0,G960)</f>
        <v>78</v>
      </c>
      <c r="R960">
        <f>IF($L960=0,0,H960)</f>
        <v>347</v>
      </c>
      <c r="S960" s="1">
        <f>R960*L960</f>
        <v>72329.142666666667</v>
      </c>
      <c r="T960" s="1">
        <f>S960*(K960/100)</f>
        <v>10514.657258939409</v>
      </c>
      <c r="U960" t="str">
        <f t="shared" si="28"/>
        <v>W.B. MasonStatic Outfield Wall</v>
      </c>
      <c r="V960" t="str">
        <f t="shared" si="29"/>
        <v>05-02 Arizona Diamondbacks @ Washington NationalsW.B. MasonStatic Outfield Wall</v>
      </c>
      <c r="W960" t="str">
        <f>CONCATENATE(M960,O960)</f>
        <v>Regular SeasonW.B. Mason</v>
      </c>
      <c r="X960" t="str">
        <f>CONCATENATE(M960,P960)</f>
        <v>Regular SeasonStatic Outfield Wall</v>
      </c>
      <c r="Y960" t="str">
        <f>CONCATENATE(M960,O960,P960)</f>
        <v>Regular SeasonW.B. MasonStatic Outfield Wall</v>
      </c>
    </row>
    <row r="961" spans="1:25" x14ac:dyDescent="0.25">
      <c r="A961" s="3">
        <v>346642</v>
      </c>
      <c r="B961" t="s">
        <v>171</v>
      </c>
      <c r="C961" t="s">
        <v>8</v>
      </c>
      <c r="D961" t="s">
        <v>34</v>
      </c>
      <c r="E961" t="s">
        <v>1</v>
      </c>
      <c r="F961" s="5">
        <v>41031</v>
      </c>
      <c r="G961">
        <v>5</v>
      </c>
      <c r="H961">
        <v>5</v>
      </c>
      <c r="I961" s="1">
        <v>1042.2</v>
      </c>
      <c r="J961" s="1">
        <v>222.7</v>
      </c>
      <c r="K961">
        <v>21.368259451160998</v>
      </c>
      <c r="L961" s="4">
        <f>VLOOKUP(N961,rates,VLOOKUP(CONCATENATE('[1]Exposure Report'!$B$11,'[1]Exposure Report'!$B$13),rate_lookup_table,4,FALSE),FALSE)</f>
        <v>208.44133333333335</v>
      </c>
      <c r="M961" t="s">
        <v>0</v>
      </c>
      <c r="N961" t="str">
        <f>IF(VLOOKUP(B961,title_rename,2,FALSE)=0,B961,VLOOKUP(B961,title_rename,2,FALSE))</f>
        <v>05-02 Arizona Diamondbacks @ Washington Nationals</v>
      </c>
      <c r="O961" s="3" t="str">
        <f>LEFT(IF(VLOOKUP(C961,brand_rename,2,FALSE)=0,C961,VLOOKUP(C961,brand_rename,2,FALSE)),LEN(IF(VLOOKUP(C961,brand_rename,2,FALSE)=0,C961,VLOOKUP(C961,brand_rename,2,FALSE)))-6)</f>
        <v>Washington National Logo</v>
      </c>
      <c r="P961" t="str">
        <f>IF(VLOOKUP(D961,location_rename,2,FALSE)=0,D961,VLOOKUP(D961,location_rename,2,FALSE))</f>
        <v>General Merchandise</v>
      </c>
      <c r="Q961">
        <f>IF($L961=0,0,G961)</f>
        <v>5</v>
      </c>
      <c r="R961">
        <f>IF($L961=0,0,H961)</f>
        <v>5</v>
      </c>
      <c r="S961" s="1">
        <f>R961*L961</f>
        <v>1042.2066666666667</v>
      </c>
      <c r="T961" s="1">
        <f>S961*(K961/100)</f>
        <v>222.70142455063001</v>
      </c>
      <c r="U961" t="str">
        <f t="shared" si="28"/>
        <v>Washington National LogoGeneral Merchandise</v>
      </c>
      <c r="V961" t="str">
        <f t="shared" si="29"/>
        <v>05-02 Arizona Diamondbacks @ Washington NationalsWashington National LogoGeneral Merchandise</v>
      </c>
      <c r="W961" t="str">
        <f>CONCATENATE(M961,O961)</f>
        <v>Regular SeasonWashington National Logo</v>
      </c>
      <c r="X961" t="str">
        <f>CONCATENATE(M961,P961)</f>
        <v>Regular SeasonGeneral Merchandise</v>
      </c>
      <c r="Y961" t="str">
        <f>CONCATENATE(M961,O961,P961)</f>
        <v>Regular SeasonWashington National LogoGeneral Merchandise</v>
      </c>
    </row>
    <row r="962" spans="1:25" x14ac:dyDescent="0.25">
      <c r="A962" s="3">
        <v>346642</v>
      </c>
      <c r="B962" t="s">
        <v>171</v>
      </c>
      <c r="C962" t="s">
        <v>8</v>
      </c>
      <c r="D962" t="s">
        <v>19</v>
      </c>
      <c r="E962" t="s">
        <v>1</v>
      </c>
      <c r="F962" s="5">
        <v>41031</v>
      </c>
      <c r="G962">
        <v>13</v>
      </c>
      <c r="H962">
        <v>56</v>
      </c>
      <c r="I962" s="1">
        <v>11672.64</v>
      </c>
      <c r="J962" s="1">
        <v>2226.12</v>
      </c>
      <c r="K962">
        <v>19.0712640842174</v>
      </c>
      <c r="L962" s="4">
        <f>VLOOKUP(N962,rates,VLOOKUP(CONCATENATE('[1]Exposure Report'!$B$11,'[1]Exposure Report'!$B$13),rate_lookup_table,4,FALSE),FALSE)</f>
        <v>208.44133333333335</v>
      </c>
      <c r="M962" t="s">
        <v>0</v>
      </c>
      <c r="N962" t="str">
        <f>IF(VLOOKUP(B962,title_rename,2,FALSE)=0,B962,VLOOKUP(B962,title_rename,2,FALSE))</f>
        <v>05-02 Arizona Diamondbacks @ Washington Nationals</v>
      </c>
      <c r="O962" s="3" t="str">
        <f>LEFT(IF(VLOOKUP(C962,brand_rename,2,FALSE)=0,C962,VLOOKUP(C962,brand_rename,2,FALSE)),LEN(IF(VLOOKUP(C962,brand_rename,2,FALSE)=0,C962,VLOOKUP(C962,brand_rename,2,FALSE)))-6)</f>
        <v>Washington National Logo</v>
      </c>
      <c r="P962" t="str">
        <f>IF(VLOOKUP(D962,location_rename,2,FALSE)=0,D962,VLOOKUP(D962,location_rename,2,FALSE))</f>
        <v>LED Outfield Wall</v>
      </c>
      <c r="Q962">
        <f>IF($L962=0,0,G962)</f>
        <v>13</v>
      </c>
      <c r="R962">
        <f>IF($L962=0,0,H962)</f>
        <v>56</v>
      </c>
      <c r="S962" s="1">
        <f>R962*L962</f>
        <v>11672.714666666667</v>
      </c>
      <c r="T962" s="1">
        <f>S962*(K962/100)</f>
        <v>2226.1342398771772</v>
      </c>
      <c r="U962" t="str">
        <f t="shared" ref="U962:U1025" si="30">CONCATENATE(O962,P962)</f>
        <v>Washington National LogoLED Outfield Wall</v>
      </c>
      <c r="V962" t="str">
        <f t="shared" ref="V962:V1025" si="31">CONCATENATE(N962,U962)</f>
        <v>05-02 Arizona Diamondbacks @ Washington NationalsWashington National LogoLED Outfield Wall</v>
      </c>
      <c r="W962" t="str">
        <f>CONCATENATE(M962,O962)</f>
        <v>Regular SeasonWashington National Logo</v>
      </c>
      <c r="X962" t="str">
        <f>CONCATENATE(M962,P962)</f>
        <v>Regular SeasonLED Outfield Wall</v>
      </c>
      <c r="Y962" t="str">
        <f>CONCATENATE(M962,O962,P962)</f>
        <v>Regular SeasonWashington National LogoLED Outfield Wall</v>
      </c>
    </row>
    <row r="963" spans="1:25" x14ac:dyDescent="0.25">
      <c r="A963" s="3">
        <v>346642</v>
      </c>
      <c r="B963" t="s">
        <v>171</v>
      </c>
      <c r="C963" t="s">
        <v>8</v>
      </c>
      <c r="D963" t="s">
        <v>17</v>
      </c>
      <c r="E963" t="s">
        <v>1</v>
      </c>
      <c r="F963" s="5">
        <v>41031</v>
      </c>
      <c r="G963">
        <v>7</v>
      </c>
      <c r="H963">
        <v>11</v>
      </c>
      <c r="I963" s="1">
        <v>2292.84</v>
      </c>
      <c r="J963" s="1">
        <v>575.38</v>
      </c>
      <c r="K963">
        <v>25.094642452155401</v>
      </c>
      <c r="L963" s="4">
        <f>VLOOKUP(N963,rates,VLOOKUP(CONCATENATE('[1]Exposure Report'!$B$11,'[1]Exposure Report'!$B$13),rate_lookup_table,4,FALSE),FALSE)</f>
        <v>208.44133333333335</v>
      </c>
      <c r="M963" t="s">
        <v>0</v>
      </c>
      <c r="N963" t="str">
        <f>IF(VLOOKUP(B963,title_rename,2,FALSE)=0,B963,VLOOKUP(B963,title_rename,2,FALSE))</f>
        <v>05-02 Arizona Diamondbacks @ Washington Nationals</v>
      </c>
      <c r="O963" s="3" t="str">
        <f>LEFT(IF(VLOOKUP(C963,brand_rename,2,FALSE)=0,C963,VLOOKUP(C963,brand_rename,2,FALSE)),LEN(IF(VLOOKUP(C963,brand_rename,2,FALSE)=0,C963,VLOOKUP(C963,brand_rename,2,FALSE)))-6)</f>
        <v>Washington National Logo</v>
      </c>
      <c r="P963" t="str">
        <f>IF(VLOOKUP(D963,location_rename,2,FALSE)=0,D963,VLOOKUP(D963,location_rename,2,FALSE))</f>
        <v>LED Upper Tiered</v>
      </c>
      <c r="Q963">
        <f>IF($L963=0,0,G963)</f>
        <v>7</v>
      </c>
      <c r="R963">
        <f>IF($L963=0,0,H963)</f>
        <v>11</v>
      </c>
      <c r="S963" s="1">
        <f>R963*L963</f>
        <v>2292.8546666666666</v>
      </c>
      <c r="T963" s="1">
        <f>S963*(K963/100)</f>
        <v>575.38368054755961</v>
      </c>
      <c r="U963" t="str">
        <f t="shared" si="30"/>
        <v>Washington National LogoLED Upper Tiered</v>
      </c>
      <c r="V963" t="str">
        <f t="shared" si="31"/>
        <v>05-02 Arizona Diamondbacks @ Washington NationalsWashington National LogoLED Upper Tiered</v>
      </c>
      <c r="W963" t="str">
        <f>CONCATENATE(M963,O963)</f>
        <v>Regular SeasonWashington National Logo</v>
      </c>
      <c r="X963" t="str">
        <f>CONCATENATE(M963,P963)</f>
        <v>Regular SeasonLED Upper Tiered</v>
      </c>
      <c r="Y963" t="str">
        <f>CONCATENATE(M963,O963,P963)</f>
        <v>Regular SeasonWashington National LogoLED Upper Tiered</v>
      </c>
    </row>
    <row r="964" spans="1:25" x14ac:dyDescent="0.25">
      <c r="A964" s="3">
        <v>346642</v>
      </c>
      <c r="B964" t="s">
        <v>171</v>
      </c>
      <c r="C964" t="s">
        <v>8</v>
      </c>
      <c r="D964" t="s">
        <v>16</v>
      </c>
      <c r="E964" t="s">
        <v>1</v>
      </c>
      <c r="F964" s="5">
        <v>41031</v>
      </c>
      <c r="G964">
        <v>314</v>
      </c>
      <c r="H964">
        <v>2023</v>
      </c>
      <c r="I964" s="1">
        <v>421674.12</v>
      </c>
      <c r="J964" s="1">
        <v>90209.91</v>
      </c>
      <c r="K964">
        <v>21.393276400268501</v>
      </c>
      <c r="L964" s="4">
        <f>VLOOKUP(N964,rates,VLOOKUP(CONCATENATE('[1]Exposure Report'!$B$11,'[1]Exposure Report'!$B$13),rate_lookup_table,4,FALSE),FALSE)</f>
        <v>208.44133333333335</v>
      </c>
      <c r="M964" t="s">
        <v>0</v>
      </c>
      <c r="N964" t="str">
        <f>IF(VLOOKUP(B964,title_rename,2,FALSE)=0,B964,VLOOKUP(B964,title_rename,2,FALSE))</f>
        <v>05-02 Arizona Diamondbacks @ Washington Nationals</v>
      </c>
      <c r="O964" s="3" t="str">
        <f>LEFT(IF(VLOOKUP(C964,brand_rename,2,FALSE)=0,C964,VLOOKUP(C964,brand_rename,2,FALSE)),LEN(IF(VLOOKUP(C964,brand_rename,2,FALSE)=0,C964,VLOOKUP(C964,brand_rename,2,FALSE)))-6)</f>
        <v>Washington National Logo</v>
      </c>
      <c r="P964" t="str">
        <f>IF(VLOOKUP(D964,location_rename,2,FALSE)=0,D964,VLOOKUP(D964,location_rename,2,FALSE))</f>
        <v>On Surface Branding</v>
      </c>
      <c r="Q964">
        <f>IF($L964=0,0,G964)</f>
        <v>314</v>
      </c>
      <c r="R964">
        <f>IF($L964=0,0,H964)</f>
        <v>2023</v>
      </c>
      <c r="S964" s="1">
        <f>R964*L964</f>
        <v>421676.81733333337</v>
      </c>
      <c r="T964" s="1">
        <f>S964*(K964/100)</f>
        <v>90210.48704797533</v>
      </c>
      <c r="U964" t="str">
        <f t="shared" si="30"/>
        <v>Washington National LogoOn Surface Branding</v>
      </c>
      <c r="V964" t="str">
        <f t="shared" si="31"/>
        <v>05-02 Arizona Diamondbacks @ Washington NationalsWashington National LogoOn Surface Branding</v>
      </c>
      <c r="W964" t="str">
        <f>CONCATENATE(M964,O964)</f>
        <v>Regular SeasonWashington National Logo</v>
      </c>
      <c r="X964" t="str">
        <f>CONCATENATE(M964,P964)</f>
        <v>Regular SeasonOn Surface Branding</v>
      </c>
      <c r="Y964" t="str">
        <f>CONCATENATE(M964,O964,P964)</f>
        <v>Regular SeasonWashington National LogoOn Surface Branding</v>
      </c>
    </row>
    <row r="965" spans="1:25" x14ac:dyDescent="0.25">
      <c r="A965" s="3">
        <v>346642</v>
      </c>
      <c r="B965" t="s">
        <v>171</v>
      </c>
      <c r="C965" t="s">
        <v>8</v>
      </c>
      <c r="D965" t="s">
        <v>15</v>
      </c>
      <c r="E965" t="s">
        <v>1</v>
      </c>
      <c r="F965" s="5">
        <v>41031</v>
      </c>
      <c r="G965">
        <v>11</v>
      </c>
      <c r="H965">
        <v>73</v>
      </c>
      <c r="I965" s="1">
        <v>15216.12</v>
      </c>
      <c r="J965" s="1">
        <v>1760.4</v>
      </c>
      <c r="K965">
        <v>11.569309390304401</v>
      </c>
      <c r="L965" s="4">
        <f>VLOOKUP(N965,rates,VLOOKUP(CONCATENATE('[1]Exposure Report'!$B$11,'[1]Exposure Report'!$B$13),rate_lookup_table,4,FALSE),FALSE)</f>
        <v>208.44133333333335</v>
      </c>
      <c r="M965" t="s">
        <v>0</v>
      </c>
      <c r="N965" t="str">
        <f>IF(VLOOKUP(B965,title_rename,2,FALSE)=0,B965,VLOOKUP(B965,title_rename,2,FALSE))</f>
        <v>05-02 Arizona Diamondbacks @ Washington Nationals</v>
      </c>
      <c r="O965" s="3" t="str">
        <f>LEFT(IF(VLOOKUP(C965,brand_rename,2,FALSE)=0,C965,VLOOKUP(C965,brand_rename,2,FALSE)),LEN(IF(VLOOKUP(C965,brand_rename,2,FALSE)=0,C965,VLOOKUP(C965,brand_rename,2,FALSE)))-6)</f>
        <v>Washington National Logo</v>
      </c>
      <c r="P965" t="str">
        <f>IF(VLOOKUP(D965,location_rename,2,FALSE)=0,D965,VLOOKUP(D965,location_rename,2,FALSE))</f>
        <v>Special Structure Signage</v>
      </c>
      <c r="Q965">
        <f>IF($L965=0,0,G965)</f>
        <v>11</v>
      </c>
      <c r="R965">
        <f>IF($L965=0,0,H965)</f>
        <v>73</v>
      </c>
      <c r="S965" s="1">
        <f>R965*L965</f>
        <v>15216.217333333334</v>
      </c>
      <c r="T965" s="1">
        <f>S965*(K965/100)</f>
        <v>1760.4112607944594</v>
      </c>
      <c r="U965" t="str">
        <f t="shared" si="30"/>
        <v>Washington National LogoSpecial Structure Signage</v>
      </c>
      <c r="V965" t="str">
        <f t="shared" si="31"/>
        <v>05-02 Arizona Diamondbacks @ Washington NationalsWashington National LogoSpecial Structure Signage</v>
      </c>
      <c r="W965" t="str">
        <f>CONCATENATE(M965,O965)</f>
        <v>Regular SeasonWashington National Logo</v>
      </c>
      <c r="X965" t="str">
        <f>CONCATENATE(M965,P965)</f>
        <v>Regular SeasonSpecial Structure Signage</v>
      </c>
      <c r="Y965" t="str">
        <f>CONCATENATE(M965,O965,P965)</f>
        <v>Regular SeasonWashington National LogoSpecial Structure Signage</v>
      </c>
    </row>
    <row r="966" spans="1:25" x14ac:dyDescent="0.25">
      <c r="A966" s="3">
        <v>346642</v>
      </c>
      <c r="B966" t="s">
        <v>171</v>
      </c>
      <c r="C966" t="s">
        <v>8</v>
      </c>
      <c r="D966" t="s">
        <v>14</v>
      </c>
      <c r="E966" t="s">
        <v>1</v>
      </c>
      <c r="F966" s="5">
        <v>41031</v>
      </c>
      <c r="G966">
        <v>11</v>
      </c>
      <c r="H966">
        <v>38</v>
      </c>
      <c r="I966" s="1">
        <v>7920.72</v>
      </c>
      <c r="J966" s="1">
        <v>787.28</v>
      </c>
      <c r="K966">
        <v>9.9395004494540906</v>
      </c>
      <c r="L966" s="4">
        <f>VLOOKUP(N966,rates,VLOOKUP(CONCATENATE('[1]Exposure Report'!$B$11,'[1]Exposure Report'!$B$13),rate_lookup_table,4,FALSE),FALSE)</f>
        <v>208.44133333333335</v>
      </c>
      <c r="M966" t="s">
        <v>0</v>
      </c>
      <c r="N966" t="str">
        <f>IF(VLOOKUP(B966,title_rename,2,FALSE)=0,B966,VLOOKUP(B966,title_rename,2,FALSE))</f>
        <v>05-02 Arizona Diamondbacks @ Washington Nationals</v>
      </c>
      <c r="O966" s="3" t="str">
        <f>LEFT(IF(VLOOKUP(C966,brand_rename,2,FALSE)=0,C966,VLOOKUP(C966,brand_rename,2,FALSE)),LEN(IF(VLOOKUP(C966,brand_rename,2,FALSE)=0,C966,VLOOKUP(C966,brand_rename,2,FALSE)))-6)</f>
        <v>Washington National Logo</v>
      </c>
      <c r="P966" t="str">
        <f>IF(VLOOKUP(D966,location_rename,2,FALSE)=0,D966,VLOOKUP(D966,location_rename,2,FALSE))</f>
        <v>Static Dugout Roof</v>
      </c>
      <c r="Q966">
        <f>IF($L966=0,0,G966)</f>
        <v>11</v>
      </c>
      <c r="R966">
        <f>IF($L966=0,0,H966)</f>
        <v>38</v>
      </c>
      <c r="S966" s="1">
        <f>R966*L966</f>
        <v>7920.7706666666672</v>
      </c>
      <c r="T966" s="1">
        <f>S966*(K966/100)</f>
        <v>787.28503601356113</v>
      </c>
      <c r="U966" t="str">
        <f t="shared" si="30"/>
        <v>Washington National LogoStatic Dugout Roof</v>
      </c>
      <c r="V966" t="str">
        <f t="shared" si="31"/>
        <v>05-02 Arizona Diamondbacks @ Washington NationalsWashington National LogoStatic Dugout Roof</v>
      </c>
      <c r="W966" t="str">
        <f>CONCATENATE(M966,O966)</f>
        <v>Regular SeasonWashington National Logo</v>
      </c>
      <c r="X966" t="str">
        <f>CONCATENATE(M966,P966)</f>
        <v>Regular SeasonStatic Dugout Roof</v>
      </c>
      <c r="Y966" t="str">
        <f>CONCATENATE(M966,O966,P966)</f>
        <v>Regular SeasonWashington National LogoStatic Dugout Roof</v>
      </c>
    </row>
    <row r="967" spans="1:25" x14ac:dyDescent="0.25">
      <c r="A967" s="3">
        <v>346642</v>
      </c>
      <c r="B967" t="s">
        <v>171</v>
      </c>
      <c r="C967" t="s">
        <v>8</v>
      </c>
      <c r="D967" t="s">
        <v>13</v>
      </c>
      <c r="E967" t="s">
        <v>1</v>
      </c>
      <c r="F967" s="5">
        <v>41031</v>
      </c>
      <c r="G967">
        <v>8</v>
      </c>
      <c r="H967">
        <v>11</v>
      </c>
      <c r="I967" s="1">
        <v>2292.84</v>
      </c>
      <c r="J967" s="1">
        <v>443.1</v>
      </c>
      <c r="K967">
        <v>19.325378133668199</v>
      </c>
      <c r="L967" s="4">
        <f>VLOOKUP(N967,rates,VLOOKUP(CONCATENATE('[1]Exposure Report'!$B$11,'[1]Exposure Report'!$B$13),rate_lookup_table,4,FALSE),FALSE)</f>
        <v>208.44133333333335</v>
      </c>
      <c r="M967" t="s">
        <v>0</v>
      </c>
      <c r="N967" t="str">
        <f>IF(VLOOKUP(B967,title_rename,2,FALSE)=0,B967,VLOOKUP(B967,title_rename,2,FALSE))</f>
        <v>05-02 Arizona Diamondbacks @ Washington Nationals</v>
      </c>
      <c r="O967" s="3" t="str">
        <f>LEFT(IF(VLOOKUP(C967,brand_rename,2,FALSE)=0,C967,VLOOKUP(C967,brand_rename,2,FALSE)),LEN(IF(VLOOKUP(C967,brand_rename,2,FALSE)=0,C967,VLOOKUP(C967,brand_rename,2,FALSE)))-6)</f>
        <v>Washington National Logo</v>
      </c>
      <c r="P967" t="str">
        <f>IF(VLOOKUP(D967,location_rename,2,FALSE)=0,D967,VLOOKUP(D967,location_rename,2,FALSE))</f>
        <v>Static Dugout Wall</v>
      </c>
      <c r="Q967">
        <f>IF($L967=0,0,G967)</f>
        <v>8</v>
      </c>
      <c r="R967">
        <f>IF($L967=0,0,H967)</f>
        <v>11</v>
      </c>
      <c r="S967" s="1">
        <f>R967*L967</f>
        <v>2292.8546666666666</v>
      </c>
      <c r="T967" s="1">
        <f>S967*(K967/100)</f>
        <v>443.10283438879088</v>
      </c>
      <c r="U967" t="str">
        <f t="shared" si="30"/>
        <v>Washington National LogoStatic Dugout Wall</v>
      </c>
      <c r="V967" t="str">
        <f t="shared" si="31"/>
        <v>05-02 Arizona Diamondbacks @ Washington NationalsWashington National LogoStatic Dugout Wall</v>
      </c>
      <c r="W967" t="str">
        <f>CONCATENATE(M967,O967)</f>
        <v>Regular SeasonWashington National Logo</v>
      </c>
      <c r="X967" t="str">
        <f>CONCATENATE(M967,P967)</f>
        <v>Regular SeasonStatic Dugout Wall</v>
      </c>
      <c r="Y967" t="str">
        <f>CONCATENATE(M967,O967,P967)</f>
        <v>Regular SeasonWashington National LogoStatic Dugout Wall</v>
      </c>
    </row>
    <row r="968" spans="1:25" x14ac:dyDescent="0.25">
      <c r="A968" s="3">
        <v>346642</v>
      </c>
      <c r="B968" t="s">
        <v>171</v>
      </c>
      <c r="C968" t="s">
        <v>8</v>
      </c>
      <c r="D968" t="s">
        <v>12</v>
      </c>
      <c r="E968" t="s">
        <v>1</v>
      </c>
      <c r="F968" s="5">
        <v>41031</v>
      </c>
      <c r="G968">
        <v>246</v>
      </c>
      <c r="H968">
        <v>968</v>
      </c>
      <c r="I968" s="1">
        <v>201769.92</v>
      </c>
      <c r="J968" s="1">
        <v>41238.870000000003</v>
      </c>
      <c r="K968">
        <v>20.438561902586802</v>
      </c>
      <c r="L968" s="4">
        <f>VLOOKUP(N968,rates,VLOOKUP(CONCATENATE('[1]Exposure Report'!$B$11,'[1]Exposure Report'!$B$13),rate_lookup_table,4,FALSE),FALSE)</f>
        <v>208.44133333333335</v>
      </c>
      <c r="M968" t="s">
        <v>0</v>
      </c>
      <c r="N968" t="str">
        <f>IF(VLOOKUP(B968,title_rename,2,FALSE)=0,B968,VLOOKUP(B968,title_rename,2,FALSE))</f>
        <v>05-02 Arizona Diamondbacks @ Washington Nationals</v>
      </c>
      <c r="O968" s="3" t="str">
        <f>LEFT(IF(VLOOKUP(C968,brand_rename,2,FALSE)=0,C968,VLOOKUP(C968,brand_rename,2,FALSE)),LEN(IF(VLOOKUP(C968,brand_rename,2,FALSE)=0,C968,VLOOKUP(C968,brand_rename,2,FALSE)))-6)</f>
        <v>Washington National Logo</v>
      </c>
      <c r="P968" t="str">
        <f>IF(VLOOKUP(D968,location_rename,2,FALSE)=0,D968,VLOOKUP(D968,location_rename,2,FALSE))</f>
        <v>Static Field Level Home Plate</v>
      </c>
      <c r="Q968">
        <f>IF($L968=0,0,G968)</f>
        <v>246</v>
      </c>
      <c r="R968">
        <f>IF($L968=0,0,H968)</f>
        <v>968</v>
      </c>
      <c r="S968" s="1">
        <f>R968*L968</f>
        <v>201771.21066666668</v>
      </c>
      <c r="T968" s="1">
        <f>S968*(K968/100)</f>
        <v>41239.133793705492</v>
      </c>
      <c r="U968" t="str">
        <f t="shared" si="30"/>
        <v>Washington National LogoStatic Field Level Home Plate</v>
      </c>
      <c r="V968" t="str">
        <f t="shared" si="31"/>
        <v>05-02 Arizona Diamondbacks @ Washington NationalsWashington National LogoStatic Field Level Home Plate</v>
      </c>
      <c r="W968" t="str">
        <f>CONCATENATE(M968,O968)</f>
        <v>Regular SeasonWashington National Logo</v>
      </c>
      <c r="X968" t="str">
        <f>CONCATENATE(M968,P968)</f>
        <v>Regular SeasonStatic Field Level Home Plate</v>
      </c>
      <c r="Y968" t="str">
        <f>CONCATENATE(M968,O968,P968)</f>
        <v>Regular SeasonWashington National LogoStatic Field Level Home Plate</v>
      </c>
    </row>
    <row r="969" spans="1:25" x14ac:dyDescent="0.25">
      <c r="A969" s="3">
        <v>346642</v>
      </c>
      <c r="B969" t="s">
        <v>171</v>
      </c>
      <c r="C969" t="s">
        <v>8</v>
      </c>
      <c r="D969" t="s">
        <v>11</v>
      </c>
      <c r="E969" t="s">
        <v>1</v>
      </c>
      <c r="F969" s="5">
        <v>41031</v>
      </c>
      <c r="G969">
        <v>57</v>
      </c>
      <c r="H969">
        <v>301</v>
      </c>
      <c r="I969" s="1">
        <v>62740.44</v>
      </c>
      <c r="J969" s="1">
        <v>7757.39</v>
      </c>
      <c r="K969">
        <v>12.3642582041184</v>
      </c>
      <c r="L969" s="4">
        <f>VLOOKUP(N969,rates,VLOOKUP(CONCATENATE('[1]Exposure Report'!$B$11,'[1]Exposure Report'!$B$13),rate_lookup_table,4,FALSE),FALSE)</f>
        <v>208.44133333333335</v>
      </c>
      <c r="M969" t="s">
        <v>0</v>
      </c>
      <c r="N969" t="str">
        <f>IF(VLOOKUP(B969,title_rename,2,FALSE)=0,B969,VLOOKUP(B969,title_rename,2,FALSE))</f>
        <v>05-02 Arizona Diamondbacks @ Washington Nationals</v>
      </c>
      <c r="O969" s="3" t="str">
        <f>LEFT(IF(VLOOKUP(C969,brand_rename,2,FALSE)=0,C969,VLOOKUP(C969,brand_rename,2,FALSE)),LEN(IF(VLOOKUP(C969,brand_rename,2,FALSE)=0,C969,VLOOKUP(C969,brand_rename,2,FALSE)))-6)</f>
        <v>Washington National Logo</v>
      </c>
      <c r="P969" t="str">
        <f>IF(VLOOKUP(D969,location_rename,2,FALSE)=0,D969,VLOOKUP(D969,location_rename,2,FALSE))</f>
        <v>Static Outfield Wall</v>
      </c>
      <c r="Q969">
        <f>IF($L969=0,0,G969)</f>
        <v>57</v>
      </c>
      <c r="R969">
        <f>IF($L969=0,0,H969)</f>
        <v>301</v>
      </c>
      <c r="S969" s="1">
        <f>R969*L969</f>
        <v>62740.841333333337</v>
      </c>
      <c r="T969" s="1">
        <f>S969*(K969/100)</f>
        <v>7757.4396218895754</v>
      </c>
      <c r="U969" t="str">
        <f t="shared" si="30"/>
        <v>Washington National LogoStatic Outfield Wall</v>
      </c>
      <c r="V969" t="str">
        <f t="shared" si="31"/>
        <v>05-02 Arizona Diamondbacks @ Washington NationalsWashington National LogoStatic Outfield Wall</v>
      </c>
      <c r="W969" t="str">
        <f>CONCATENATE(M969,O969)</f>
        <v>Regular SeasonWashington National Logo</v>
      </c>
      <c r="X969" t="str">
        <f>CONCATENATE(M969,P969)</f>
        <v>Regular SeasonStatic Outfield Wall</v>
      </c>
      <c r="Y969" t="str">
        <f>CONCATENATE(M969,O969,P969)</f>
        <v>Regular SeasonWashington National LogoStatic Outfield Wall</v>
      </c>
    </row>
    <row r="970" spans="1:25" x14ac:dyDescent="0.25">
      <c r="A970" s="3">
        <v>346642</v>
      </c>
      <c r="B970" t="s">
        <v>171</v>
      </c>
      <c r="C970" t="s">
        <v>8</v>
      </c>
      <c r="D970" t="s">
        <v>10</v>
      </c>
      <c r="E970" t="s">
        <v>1</v>
      </c>
      <c r="F970" s="5">
        <v>41031</v>
      </c>
      <c r="G970">
        <v>4</v>
      </c>
      <c r="H970">
        <v>6</v>
      </c>
      <c r="I970" s="1">
        <v>1250.6400000000001</v>
      </c>
      <c r="J970" s="1">
        <v>247.36</v>
      </c>
      <c r="K970">
        <v>19.778673319260498</v>
      </c>
      <c r="L970" s="4">
        <f>VLOOKUP(N970,rates,VLOOKUP(CONCATENATE('[1]Exposure Report'!$B$11,'[1]Exposure Report'!$B$13),rate_lookup_table,4,FALSE),FALSE)</f>
        <v>208.44133333333335</v>
      </c>
      <c r="M970" t="s">
        <v>0</v>
      </c>
      <c r="N970" t="str">
        <f>IF(VLOOKUP(B970,title_rename,2,FALSE)=0,B970,VLOOKUP(B970,title_rename,2,FALSE))</f>
        <v>05-02 Arizona Diamondbacks @ Washington Nationals</v>
      </c>
      <c r="O970" s="3" t="str">
        <f>LEFT(IF(VLOOKUP(C970,brand_rename,2,FALSE)=0,C970,VLOOKUP(C970,brand_rename,2,FALSE)),LEN(IF(VLOOKUP(C970,brand_rename,2,FALSE)=0,C970,VLOOKUP(C970,brand_rename,2,FALSE)))-6)</f>
        <v>Washington National Logo</v>
      </c>
      <c r="P970" t="str">
        <f>IF(VLOOKUP(D970,location_rename,2,FALSE)=0,D970,VLOOKUP(D970,location_rename,2,FALSE))</f>
        <v>Static Outside Billboard</v>
      </c>
      <c r="Q970">
        <f>IF($L970=0,0,G970)</f>
        <v>4</v>
      </c>
      <c r="R970">
        <f>IF($L970=0,0,H970)</f>
        <v>6</v>
      </c>
      <c r="S970" s="1">
        <f>R970*L970</f>
        <v>1250.6480000000001</v>
      </c>
      <c r="T970" s="1">
        <f>S970*(K970/100)</f>
        <v>247.36158229386507</v>
      </c>
      <c r="U970" t="str">
        <f t="shared" si="30"/>
        <v>Washington National LogoStatic Outside Billboard</v>
      </c>
      <c r="V970" t="str">
        <f t="shared" si="31"/>
        <v>05-02 Arizona Diamondbacks @ Washington NationalsWashington National LogoStatic Outside Billboard</v>
      </c>
      <c r="W970" t="str">
        <f>CONCATENATE(M970,O970)</f>
        <v>Regular SeasonWashington National Logo</v>
      </c>
      <c r="X970" t="str">
        <f>CONCATENATE(M970,P970)</f>
        <v>Regular SeasonStatic Outside Billboard</v>
      </c>
      <c r="Y970" t="str">
        <f>CONCATENATE(M970,O970,P970)</f>
        <v>Regular SeasonWashington National LogoStatic Outside Billboard</v>
      </c>
    </row>
    <row r="971" spans="1:25" x14ac:dyDescent="0.25">
      <c r="A971" s="3">
        <v>346642</v>
      </c>
      <c r="B971" t="s">
        <v>171</v>
      </c>
      <c r="C971" t="s">
        <v>8</v>
      </c>
      <c r="D971" t="s">
        <v>9</v>
      </c>
      <c r="E971" t="s">
        <v>1</v>
      </c>
      <c r="F971" s="5">
        <v>41031</v>
      </c>
      <c r="G971">
        <v>29</v>
      </c>
      <c r="H971">
        <v>169</v>
      </c>
      <c r="I971" s="1">
        <v>35226.36</v>
      </c>
      <c r="J971" s="1">
        <v>4447.34</v>
      </c>
      <c r="K971">
        <v>12.625034207337899</v>
      </c>
      <c r="L971" s="4">
        <f>VLOOKUP(N971,rates,VLOOKUP(CONCATENATE('[1]Exposure Report'!$B$11,'[1]Exposure Report'!$B$13),rate_lookup_table,4,FALSE),FALSE)</f>
        <v>208.44133333333335</v>
      </c>
      <c r="M971" t="s">
        <v>0</v>
      </c>
      <c r="N971" t="str">
        <f>IF(VLOOKUP(B971,title_rename,2,FALSE)=0,B971,VLOOKUP(B971,title_rename,2,FALSE))</f>
        <v>05-02 Arizona Diamondbacks @ Washington Nationals</v>
      </c>
      <c r="O971" s="3" t="str">
        <f>LEFT(IF(VLOOKUP(C971,brand_rename,2,FALSE)=0,C971,VLOOKUP(C971,brand_rename,2,FALSE)),LEN(IF(VLOOKUP(C971,brand_rename,2,FALSE)=0,C971,VLOOKUP(C971,brand_rename,2,FALSE)))-6)</f>
        <v>Washington National Logo</v>
      </c>
      <c r="P971" t="str">
        <f>IF(VLOOKUP(D971,location_rename,2,FALSE)=0,D971,VLOOKUP(D971,location_rename,2,FALSE))</f>
        <v>Static Upper Billboard</v>
      </c>
      <c r="Q971">
        <f>IF($L971=0,0,G971)</f>
        <v>29</v>
      </c>
      <c r="R971">
        <f>IF($L971=0,0,H971)</f>
        <v>169</v>
      </c>
      <c r="S971" s="1">
        <f>R971*L971</f>
        <v>35226.585333333336</v>
      </c>
      <c r="T971" s="1">
        <f>S971*(K971/100)</f>
        <v>4447.3684484104087</v>
      </c>
      <c r="U971" t="str">
        <f t="shared" si="30"/>
        <v>Washington National LogoStatic Upper Billboard</v>
      </c>
      <c r="V971" t="str">
        <f t="shared" si="31"/>
        <v>05-02 Arizona Diamondbacks @ Washington NationalsWashington National LogoStatic Upper Billboard</v>
      </c>
      <c r="W971" t="str">
        <f>CONCATENATE(M971,O971)</f>
        <v>Regular SeasonWashington National Logo</v>
      </c>
      <c r="X971" t="str">
        <f>CONCATENATE(M971,P971)</f>
        <v>Regular SeasonStatic Upper Billboard</v>
      </c>
      <c r="Y971" t="str">
        <f>CONCATENATE(M971,O971,P971)</f>
        <v>Regular SeasonWashington National LogoStatic Upper Billboard</v>
      </c>
    </row>
    <row r="972" spans="1:25" x14ac:dyDescent="0.25">
      <c r="A972" s="3">
        <v>346642</v>
      </c>
      <c r="B972" t="s">
        <v>171</v>
      </c>
      <c r="C972" t="s">
        <v>77</v>
      </c>
      <c r="D972" t="s">
        <v>19</v>
      </c>
      <c r="E972" t="s">
        <v>1</v>
      </c>
      <c r="F972" s="5">
        <v>41031</v>
      </c>
      <c r="G972">
        <v>8</v>
      </c>
      <c r="H972">
        <v>30</v>
      </c>
      <c r="I972" s="1">
        <v>6253.2</v>
      </c>
      <c r="J972" s="1">
        <v>1202.49</v>
      </c>
      <c r="K972">
        <v>19.229994242947601</v>
      </c>
      <c r="L972" s="4">
        <f>VLOOKUP(N972,rates,VLOOKUP(CONCATENATE('[1]Exposure Report'!$B$11,'[1]Exposure Report'!$B$13),rate_lookup_table,4,FALSE),FALSE)</f>
        <v>208.44133333333335</v>
      </c>
      <c r="M972" t="s">
        <v>0</v>
      </c>
      <c r="N972" t="str">
        <f>IF(VLOOKUP(B972,title_rename,2,FALSE)=0,B972,VLOOKUP(B972,title_rename,2,FALSE))</f>
        <v>05-02 Arizona Diamondbacks @ Washington Nationals</v>
      </c>
      <c r="O972" s="3" t="str">
        <f>LEFT(IF(VLOOKUP(C972,brand_rename,2,FALSE)=0,C972,VLOOKUP(C972,brand_rename,2,FALSE)),LEN(IF(VLOOKUP(C972,brand_rename,2,FALSE)=0,C972,VLOOKUP(C972,brand_rename,2,FALSE)))-6)</f>
        <v>Waste Management</v>
      </c>
      <c r="P972" t="str">
        <f>IF(VLOOKUP(D972,location_rename,2,FALSE)=0,D972,VLOOKUP(D972,location_rename,2,FALSE))</f>
        <v>LED Outfield Wall</v>
      </c>
      <c r="Q972">
        <f>IF($L972=0,0,G972)</f>
        <v>8</v>
      </c>
      <c r="R972">
        <f>IF($L972=0,0,H972)</f>
        <v>30</v>
      </c>
      <c r="S972" s="1">
        <f>R972*L972</f>
        <v>6253.2400000000007</v>
      </c>
      <c r="T972" s="1">
        <f>S972*(K972/100)</f>
        <v>1202.4976919976966</v>
      </c>
      <c r="U972" t="str">
        <f t="shared" si="30"/>
        <v>Waste ManagementLED Outfield Wall</v>
      </c>
      <c r="V972" t="str">
        <f t="shared" si="31"/>
        <v>05-02 Arizona Diamondbacks @ Washington NationalsWaste ManagementLED Outfield Wall</v>
      </c>
      <c r="W972" t="str">
        <f>CONCATENATE(M972,O972)</f>
        <v>Regular SeasonWaste Management</v>
      </c>
      <c r="X972" t="str">
        <f>CONCATENATE(M972,P972)</f>
        <v>Regular SeasonLED Outfield Wall</v>
      </c>
      <c r="Y972" t="str">
        <f>CONCATENATE(M972,O972,P972)</f>
        <v>Regular SeasonWaste ManagementLED Outfield Wall</v>
      </c>
    </row>
    <row r="973" spans="1:25" x14ac:dyDescent="0.25">
      <c r="A973" s="3">
        <v>346642</v>
      </c>
      <c r="B973" t="s">
        <v>171</v>
      </c>
      <c r="C973" t="s">
        <v>5</v>
      </c>
      <c r="D973" t="s">
        <v>2</v>
      </c>
      <c r="E973" t="s">
        <v>1</v>
      </c>
      <c r="F973" s="5">
        <v>41031</v>
      </c>
      <c r="G973">
        <v>14</v>
      </c>
      <c r="H973">
        <v>101</v>
      </c>
      <c r="I973" s="1">
        <v>21052.44</v>
      </c>
      <c r="J973" s="1">
        <v>4130.18</v>
      </c>
      <c r="K973">
        <v>19.618533528655099</v>
      </c>
      <c r="L973" s="4">
        <f>VLOOKUP(N973,rates,VLOOKUP(CONCATENATE('[1]Exposure Report'!$B$11,'[1]Exposure Report'!$B$13),rate_lookup_table,4,FALSE),FALSE)</f>
        <v>208.44133333333335</v>
      </c>
      <c r="M973" t="s">
        <v>0</v>
      </c>
      <c r="N973" t="str">
        <f>IF(VLOOKUP(B973,title_rename,2,FALSE)=0,B973,VLOOKUP(B973,title_rename,2,FALSE))</f>
        <v>05-02 Arizona Diamondbacks @ Washington Nationals</v>
      </c>
      <c r="O973" s="3" t="str">
        <f>LEFT(IF(VLOOKUP(C973,brand_rename,2,FALSE)=0,C973,VLOOKUP(C973,brand_rename,2,FALSE)),LEN(IF(VLOOKUP(C973,brand_rename,2,FALSE)=0,C973,VLOOKUP(C973,brand_rename,2,FALSE)))-6)</f>
        <v>Website - Washingtonnationalsdreamfoundation.org</v>
      </c>
      <c r="P973" t="str">
        <f>IF(VLOOKUP(D973,location_rename,2,FALSE)=0,D973,VLOOKUP(D973,location_rename,2,FALSE))</f>
        <v>Rotational Field Level Home Plate</v>
      </c>
      <c r="Q973">
        <f>IF($L973=0,0,G973)</f>
        <v>14</v>
      </c>
      <c r="R973">
        <f>IF($L973=0,0,H973)</f>
        <v>101</v>
      </c>
      <c r="S973" s="1">
        <f>R973*L973</f>
        <v>21052.574666666667</v>
      </c>
      <c r="T973" s="1">
        <f>S973*(K973/100)</f>
        <v>4130.2064196251495</v>
      </c>
      <c r="U973" t="str">
        <f t="shared" si="30"/>
        <v>Website - Washingtonnationalsdreamfoundation.orgRotational Field Level Home Plate</v>
      </c>
      <c r="V973" t="str">
        <f t="shared" si="31"/>
        <v>05-02 Arizona Diamondbacks @ Washington NationalsWebsite - Washingtonnationalsdreamfoundation.orgRotational Field Level Home Plate</v>
      </c>
      <c r="W973" t="str">
        <f>CONCATENATE(M973,O973)</f>
        <v>Regular SeasonWebsite - Washingtonnationalsdreamfoundation.org</v>
      </c>
      <c r="X973" t="str">
        <f>CONCATENATE(M973,P973)</f>
        <v>Regular SeasonRotational Field Level Home Plate</v>
      </c>
      <c r="Y973" t="str">
        <f>CONCATENATE(M973,O973,P973)</f>
        <v>Regular SeasonWebsite - Washingtonnationalsdreamfoundation.orgRotational Field Level Home Plate</v>
      </c>
    </row>
    <row r="974" spans="1:25" x14ac:dyDescent="0.25">
      <c r="A974" s="3">
        <v>346642</v>
      </c>
      <c r="B974" t="s">
        <v>171</v>
      </c>
      <c r="C974" t="s">
        <v>5</v>
      </c>
      <c r="D974" t="s">
        <v>45</v>
      </c>
      <c r="E974" t="s">
        <v>1</v>
      </c>
      <c r="F974" s="5">
        <v>41031</v>
      </c>
      <c r="G974">
        <v>5</v>
      </c>
      <c r="H974">
        <v>11</v>
      </c>
      <c r="I974" s="1">
        <v>2292.84</v>
      </c>
      <c r="J974" s="1">
        <v>538.71</v>
      </c>
      <c r="K974">
        <v>23.495315852828799</v>
      </c>
      <c r="L974" s="4">
        <f>VLOOKUP(N974,rates,VLOOKUP(CONCATENATE('[1]Exposure Report'!$B$11,'[1]Exposure Report'!$B$13),rate_lookup_table,4,FALSE),FALSE)</f>
        <v>208.44133333333335</v>
      </c>
      <c r="M974" t="s">
        <v>0</v>
      </c>
      <c r="N974" t="str">
        <f>IF(VLOOKUP(B974,title_rename,2,FALSE)=0,B974,VLOOKUP(B974,title_rename,2,FALSE))</f>
        <v>05-02 Arizona Diamondbacks @ Washington Nationals</v>
      </c>
      <c r="O974" s="3" t="str">
        <f>LEFT(IF(VLOOKUP(C974,brand_rename,2,FALSE)=0,C974,VLOOKUP(C974,brand_rename,2,FALSE)),LEN(IF(VLOOKUP(C974,brand_rename,2,FALSE)=0,C974,VLOOKUP(C974,brand_rename,2,FALSE)))-6)</f>
        <v>Website - Washingtonnationalsdreamfoundation.org</v>
      </c>
      <c r="P974" t="str">
        <f>IF(VLOOKUP(D974,location_rename,2,FALSE)=0,D974,VLOOKUP(D974,location_rename,2,FALSE))</f>
        <v>Static Field Level Foul Ball Line</v>
      </c>
      <c r="Q974">
        <f>IF($L974=0,0,G974)</f>
        <v>5</v>
      </c>
      <c r="R974">
        <f>IF($L974=0,0,H974)</f>
        <v>11</v>
      </c>
      <c r="S974" s="1">
        <f>R974*L974</f>
        <v>2292.8546666666666</v>
      </c>
      <c r="T974" s="1">
        <f>S974*(K974/100)</f>
        <v>538.71344597965822</v>
      </c>
      <c r="U974" t="str">
        <f t="shared" si="30"/>
        <v>Website - Washingtonnationalsdreamfoundation.orgStatic Field Level Foul Ball Line</v>
      </c>
      <c r="V974" t="str">
        <f t="shared" si="31"/>
        <v>05-02 Arizona Diamondbacks @ Washington NationalsWebsite - Washingtonnationalsdreamfoundation.orgStatic Field Level Foul Ball Line</v>
      </c>
      <c r="W974" t="str">
        <f>CONCATENATE(M974,O974)</f>
        <v>Regular SeasonWebsite - Washingtonnationalsdreamfoundation.org</v>
      </c>
      <c r="X974" t="str">
        <f>CONCATENATE(M974,P974)</f>
        <v>Regular SeasonStatic Field Level Foul Ball Line</v>
      </c>
      <c r="Y974" t="str">
        <f>CONCATENATE(M974,O974,P974)</f>
        <v>Regular SeasonWebsite - Washingtonnationalsdreamfoundation.orgStatic Field Level Foul Ball Line</v>
      </c>
    </row>
    <row r="975" spans="1:25" x14ac:dyDescent="0.25">
      <c r="A975" s="3">
        <v>346642</v>
      </c>
      <c r="B975" t="s">
        <v>171</v>
      </c>
      <c r="C975" t="s">
        <v>5</v>
      </c>
      <c r="D975" t="s">
        <v>9</v>
      </c>
      <c r="E975" t="s">
        <v>1</v>
      </c>
      <c r="F975" s="5">
        <v>41031</v>
      </c>
      <c r="G975">
        <v>3</v>
      </c>
      <c r="H975">
        <v>3</v>
      </c>
      <c r="I975" s="1">
        <v>625.32000000000005</v>
      </c>
      <c r="J975" s="1">
        <v>141.24</v>
      </c>
      <c r="K975">
        <v>22.586835540203399</v>
      </c>
      <c r="L975" s="4">
        <f>VLOOKUP(N975,rates,VLOOKUP(CONCATENATE('[1]Exposure Report'!$B$11,'[1]Exposure Report'!$B$13),rate_lookup_table,4,FALSE),FALSE)</f>
        <v>208.44133333333335</v>
      </c>
      <c r="M975" t="s">
        <v>0</v>
      </c>
      <c r="N975" t="str">
        <f>IF(VLOOKUP(B975,title_rename,2,FALSE)=0,B975,VLOOKUP(B975,title_rename,2,FALSE))</f>
        <v>05-02 Arizona Diamondbacks @ Washington Nationals</v>
      </c>
      <c r="O975" s="3" t="str">
        <f>LEFT(IF(VLOOKUP(C975,brand_rename,2,FALSE)=0,C975,VLOOKUP(C975,brand_rename,2,FALSE)),LEN(IF(VLOOKUP(C975,brand_rename,2,FALSE)=0,C975,VLOOKUP(C975,brand_rename,2,FALSE)))-6)</f>
        <v>Website - Washingtonnationalsdreamfoundation.org</v>
      </c>
      <c r="P975" t="str">
        <f>IF(VLOOKUP(D975,location_rename,2,FALSE)=0,D975,VLOOKUP(D975,location_rename,2,FALSE))</f>
        <v>Static Upper Billboard</v>
      </c>
      <c r="Q975">
        <f>IF($L975=0,0,G975)</f>
        <v>3</v>
      </c>
      <c r="R975">
        <f>IF($L975=0,0,H975)</f>
        <v>3</v>
      </c>
      <c r="S975" s="1">
        <f>R975*L975</f>
        <v>625.32400000000007</v>
      </c>
      <c r="T975" s="1">
        <f>S975*(K975/100)</f>
        <v>141.24090347342153</v>
      </c>
      <c r="U975" t="str">
        <f t="shared" si="30"/>
        <v>Website - Washingtonnationalsdreamfoundation.orgStatic Upper Billboard</v>
      </c>
      <c r="V975" t="str">
        <f t="shared" si="31"/>
        <v>05-02 Arizona Diamondbacks @ Washington NationalsWebsite - Washingtonnationalsdreamfoundation.orgStatic Upper Billboard</v>
      </c>
      <c r="W975" t="str">
        <f>CONCATENATE(M975,O975)</f>
        <v>Regular SeasonWebsite - Washingtonnationalsdreamfoundation.org</v>
      </c>
      <c r="X975" t="str">
        <f>CONCATENATE(M975,P975)</f>
        <v>Regular SeasonStatic Upper Billboard</v>
      </c>
      <c r="Y975" t="str">
        <f>CONCATENATE(M975,O975,P975)</f>
        <v>Regular SeasonWebsite - Washingtonnationalsdreamfoundation.orgStatic Upper Billboard</v>
      </c>
    </row>
    <row r="976" spans="1:25" x14ac:dyDescent="0.25">
      <c r="A976" s="3">
        <v>346642</v>
      </c>
      <c r="B976" t="s">
        <v>171</v>
      </c>
      <c r="C976" t="s">
        <v>3</v>
      </c>
      <c r="D976" t="s">
        <v>2</v>
      </c>
      <c r="E976" t="s">
        <v>1</v>
      </c>
      <c r="F976" s="5">
        <v>41031</v>
      </c>
      <c r="G976">
        <v>10</v>
      </c>
      <c r="H976">
        <v>58</v>
      </c>
      <c r="I976" s="1">
        <v>12089.52</v>
      </c>
      <c r="J976" s="1">
        <v>3058.19</v>
      </c>
      <c r="K976">
        <v>25.2962069627247</v>
      </c>
      <c r="L976" s="4">
        <f>VLOOKUP(N976,rates,VLOOKUP(CONCATENATE('[1]Exposure Report'!$B$11,'[1]Exposure Report'!$B$13),rate_lookup_table,4,FALSE),FALSE)</f>
        <v>208.44133333333335</v>
      </c>
      <c r="M976" t="s">
        <v>0</v>
      </c>
      <c r="N976" t="str">
        <f>IF(VLOOKUP(B976,title_rename,2,FALSE)=0,B976,VLOOKUP(B976,title_rename,2,FALSE))</f>
        <v>05-02 Arizona Diamondbacks @ Washington Nationals</v>
      </c>
      <c r="O976" s="3" t="str">
        <f>LEFT(IF(VLOOKUP(C976,brand_rename,2,FALSE)=0,C976,VLOOKUP(C976,brand_rename,2,FALSE)),LEN(IF(VLOOKUP(C976,brand_rename,2,FALSE)=0,C976,VLOOKUP(C976,brand_rename,2,FALSE)))-6)</f>
        <v>Windstream</v>
      </c>
      <c r="P976" t="str">
        <f>IF(VLOOKUP(D976,location_rename,2,FALSE)=0,D976,VLOOKUP(D976,location_rename,2,FALSE))</f>
        <v>Rotational Field Level Home Plate</v>
      </c>
      <c r="Q976">
        <f>IF($L976=0,0,G976)</f>
        <v>10</v>
      </c>
      <c r="R976">
        <f>IF($L976=0,0,H976)</f>
        <v>58</v>
      </c>
      <c r="S976" s="1">
        <f>R976*L976</f>
        <v>12089.597333333335</v>
      </c>
      <c r="T976" s="1">
        <f>S976*(K976/100)</f>
        <v>3058.2095624000467</v>
      </c>
      <c r="U976" t="str">
        <f t="shared" si="30"/>
        <v>WindstreamRotational Field Level Home Plate</v>
      </c>
      <c r="V976" t="str">
        <f t="shared" si="31"/>
        <v>05-02 Arizona Diamondbacks @ Washington NationalsWindstreamRotational Field Level Home Plate</v>
      </c>
      <c r="W976" t="str">
        <f>CONCATENATE(M976,O976)</f>
        <v>Regular SeasonWindstream</v>
      </c>
      <c r="X976" t="str">
        <f>CONCATENATE(M976,P976)</f>
        <v>Regular SeasonRotational Field Level Home Plate</v>
      </c>
      <c r="Y976" t="str">
        <f>CONCATENATE(M976,O976,P976)</f>
        <v>Regular SeasonWindstreamRotational Field Level Home Plate</v>
      </c>
    </row>
    <row r="977" spans="1:25" x14ac:dyDescent="0.25">
      <c r="A977" s="3">
        <v>346655</v>
      </c>
      <c r="B977" t="s">
        <v>170</v>
      </c>
      <c r="C977" t="s">
        <v>75</v>
      </c>
      <c r="D977" t="s">
        <v>2</v>
      </c>
      <c r="E977" t="s">
        <v>1</v>
      </c>
      <c r="F977" s="5">
        <v>41032</v>
      </c>
      <c r="G977">
        <v>13</v>
      </c>
      <c r="H977">
        <v>90</v>
      </c>
      <c r="I977" s="1">
        <v>19390.5</v>
      </c>
      <c r="J977" s="1">
        <v>4613.0200000000004</v>
      </c>
      <c r="K977">
        <v>23.790103401149999</v>
      </c>
      <c r="L977" s="4">
        <f>VLOOKUP(N977,rates,VLOOKUP(CONCATENATE('[1]Exposure Report'!$B$11,'[1]Exposure Report'!$B$13),rate_lookup_table,4,FALSE),FALSE)</f>
        <v>215.44533333333334</v>
      </c>
      <c r="M977" t="s">
        <v>0</v>
      </c>
      <c r="N977" t="str">
        <f>IF(VLOOKUP(B977,title_rename,2,FALSE)=0,B977,VLOOKUP(B977,title_rename,2,FALSE))</f>
        <v>05-03 Arizona Diamondbacks @ Washington Nationals</v>
      </c>
      <c r="O977" s="3" t="str">
        <f>LEFT(IF(VLOOKUP(C977,brand_rename,2,FALSE)=0,C977,VLOOKUP(C977,brand_rename,2,FALSE)),LEN(IF(VLOOKUP(C977,brand_rename,2,FALSE)=0,C977,VLOOKUP(C977,brand_rename,2,FALSE)))-6)</f>
        <v>American University</v>
      </c>
      <c r="P977" t="str">
        <f>IF(VLOOKUP(D977,location_rename,2,FALSE)=0,D977,VLOOKUP(D977,location_rename,2,FALSE))</f>
        <v>Rotational Field Level Home Plate</v>
      </c>
      <c r="Q977">
        <f>IF($L977=0,0,G977)</f>
        <v>13</v>
      </c>
      <c r="R977">
        <f>IF($L977=0,0,H977)</f>
        <v>90</v>
      </c>
      <c r="S977" s="1">
        <f>R977*L977</f>
        <v>19390.080000000002</v>
      </c>
      <c r="T977" s="1">
        <f>S977*(K977/100)</f>
        <v>4612.9200815657059</v>
      </c>
      <c r="U977" t="str">
        <f t="shared" si="30"/>
        <v>American UniversityRotational Field Level Home Plate</v>
      </c>
      <c r="V977" t="str">
        <f t="shared" si="31"/>
        <v>05-03 Arizona Diamondbacks @ Washington NationalsAmerican UniversityRotational Field Level Home Plate</v>
      </c>
      <c r="W977" t="str">
        <f>CONCATENATE(M977,O977)</f>
        <v>Regular SeasonAmerican University</v>
      </c>
      <c r="X977" t="str">
        <f>CONCATENATE(M977,P977)</f>
        <v>Regular SeasonRotational Field Level Home Plate</v>
      </c>
      <c r="Y977" t="str">
        <f>CONCATENATE(M977,O977,P977)</f>
        <v>Regular SeasonAmerican UniversityRotational Field Level Home Plate</v>
      </c>
    </row>
    <row r="978" spans="1:25" x14ac:dyDescent="0.25">
      <c r="A978" s="3">
        <v>346655</v>
      </c>
      <c r="B978" t="s">
        <v>170</v>
      </c>
      <c r="C978" t="s">
        <v>74</v>
      </c>
      <c r="D978" t="s">
        <v>12</v>
      </c>
      <c r="E978" t="s">
        <v>1</v>
      </c>
      <c r="F978" s="5">
        <v>41032</v>
      </c>
      <c r="G978">
        <v>5</v>
      </c>
      <c r="H978">
        <v>7</v>
      </c>
      <c r="I978" s="1">
        <v>1508.15</v>
      </c>
      <c r="J978" s="1">
        <v>248.41</v>
      </c>
      <c r="K978">
        <v>16.471173291781302</v>
      </c>
      <c r="L978" s="4">
        <f>VLOOKUP(N978,rates,VLOOKUP(CONCATENATE('[1]Exposure Report'!$B$11,'[1]Exposure Report'!$B$13),rate_lookup_table,4,FALSE),FALSE)</f>
        <v>215.44533333333334</v>
      </c>
      <c r="M978" t="s">
        <v>0</v>
      </c>
      <c r="N978" t="str">
        <f>IF(VLOOKUP(B978,title_rename,2,FALSE)=0,B978,VLOOKUP(B978,title_rename,2,FALSE))</f>
        <v>05-03 Arizona Diamondbacks @ Washington Nationals</v>
      </c>
      <c r="O978" s="3" t="str">
        <f>LEFT(IF(VLOOKUP(C978,brand_rename,2,FALSE)=0,C978,VLOOKUP(C978,brand_rename,2,FALSE)),LEN(IF(VLOOKUP(C978,brand_rename,2,FALSE)=0,C978,VLOOKUP(C978,brand_rename,2,FALSE)))-6)</f>
        <v>ANC</v>
      </c>
      <c r="P978" t="str">
        <f>IF(VLOOKUP(D978,location_rename,2,FALSE)=0,D978,VLOOKUP(D978,location_rename,2,FALSE))</f>
        <v>Static Field Level Home Plate</v>
      </c>
      <c r="Q978">
        <f>IF($L978=0,0,G978)</f>
        <v>5</v>
      </c>
      <c r="R978">
        <f>IF($L978=0,0,H978)</f>
        <v>7</v>
      </c>
      <c r="S978" s="1">
        <f>R978*L978</f>
        <v>1508.1173333333334</v>
      </c>
      <c r="T978" s="1">
        <f>S978*(K978/100)</f>
        <v>248.40461941672439</v>
      </c>
      <c r="U978" t="str">
        <f t="shared" si="30"/>
        <v>ANCStatic Field Level Home Plate</v>
      </c>
      <c r="V978" t="str">
        <f t="shared" si="31"/>
        <v>05-03 Arizona Diamondbacks @ Washington NationalsANCStatic Field Level Home Plate</v>
      </c>
      <c r="W978" t="str">
        <f>CONCATENATE(M978,O978)</f>
        <v>Regular SeasonANC</v>
      </c>
      <c r="X978" t="str">
        <f>CONCATENATE(M978,P978)</f>
        <v>Regular SeasonStatic Field Level Home Plate</v>
      </c>
      <c r="Y978" t="str">
        <f>CONCATENATE(M978,O978,P978)</f>
        <v>Regular SeasonANCStatic Field Level Home Plate</v>
      </c>
    </row>
    <row r="979" spans="1:25" x14ac:dyDescent="0.25">
      <c r="A979" s="3">
        <v>346655</v>
      </c>
      <c r="B979" t="s">
        <v>170</v>
      </c>
      <c r="C979" t="s">
        <v>72</v>
      </c>
      <c r="D979" t="s">
        <v>17</v>
      </c>
      <c r="E979" t="s">
        <v>1</v>
      </c>
      <c r="F979" s="5">
        <v>41032</v>
      </c>
      <c r="G979">
        <v>1</v>
      </c>
      <c r="H979">
        <v>5</v>
      </c>
      <c r="I979" s="1">
        <v>1077.25</v>
      </c>
      <c r="J979" s="1">
        <v>313.37</v>
      </c>
      <c r="K979">
        <v>29.0898120213506</v>
      </c>
      <c r="L979" s="4">
        <f>VLOOKUP(N979,rates,VLOOKUP(CONCATENATE('[1]Exposure Report'!$B$11,'[1]Exposure Report'!$B$13),rate_lookup_table,4,FALSE),FALSE)</f>
        <v>215.44533333333334</v>
      </c>
      <c r="M979" t="s">
        <v>0</v>
      </c>
      <c r="N979" t="str">
        <f>IF(VLOOKUP(B979,title_rename,2,FALSE)=0,B979,VLOOKUP(B979,title_rename,2,FALSE))</f>
        <v>05-03 Arizona Diamondbacks @ Washington Nationals</v>
      </c>
      <c r="O979" s="3" t="str">
        <f>LEFT(IF(VLOOKUP(C979,brand_rename,2,FALSE)=0,C979,VLOOKUP(C979,brand_rename,2,FALSE)),LEN(IF(VLOOKUP(C979,brand_rename,2,FALSE)=0,C979,VLOOKUP(C979,brand_rename,2,FALSE)))-6)</f>
        <v>Bens Chili Bowl</v>
      </c>
      <c r="P979" t="str">
        <f>IF(VLOOKUP(D979,location_rename,2,FALSE)=0,D979,VLOOKUP(D979,location_rename,2,FALSE))</f>
        <v>LED Upper Tiered</v>
      </c>
      <c r="Q979">
        <f>IF($L979=0,0,G979)</f>
        <v>1</v>
      </c>
      <c r="R979">
        <f>IF($L979=0,0,H979)</f>
        <v>5</v>
      </c>
      <c r="S979" s="1">
        <f>R979*L979</f>
        <v>1077.2266666666667</v>
      </c>
      <c r="T979" s="1">
        <f>S979*(K979/100)</f>
        <v>313.36321237719432</v>
      </c>
      <c r="U979" t="str">
        <f t="shared" si="30"/>
        <v>Bens Chili BowlLED Upper Tiered</v>
      </c>
      <c r="V979" t="str">
        <f t="shared" si="31"/>
        <v>05-03 Arizona Diamondbacks @ Washington NationalsBens Chili BowlLED Upper Tiered</v>
      </c>
      <c r="W979" t="str">
        <f>CONCATENATE(M979,O979)</f>
        <v>Regular SeasonBens Chili Bowl</v>
      </c>
      <c r="X979" t="str">
        <f>CONCATENATE(M979,P979)</f>
        <v>Regular SeasonLED Upper Tiered</v>
      </c>
      <c r="Y979" t="str">
        <f>CONCATENATE(M979,O979,P979)</f>
        <v>Regular SeasonBens Chili BowlLED Upper Tiered</v>
      </c>
    </row>
    <row r="980" spans="1:25" x14ac:dyDescent="0.25">
      <c r="A980" s="3">
        <v>346655</v>
      </c>
      <c r="B980" t="s">
        <v>170</v>
      </c>
      <c r="C980" t="s">
        <v>70</v>
      </c>
      <c r="D980" t="s">
        <v>2</v>
      </c>
      <c r="E980" t="s">
        <v>1</v>
      </c>
      <c r="F980" s="5">
        <v>41032</v>
      </c>
      <c r="G980">
        <v>24</v>
      </c>
      <c r="H980">
        <v>149</v>
      </c>
      <c r="I980" s="1">
        <v>32102.05</v>
      </c>
      <c r="J980" s="1">
        <v>7920.46</v>
      </c>
      <c r="K980">
        <v>24.672754543712902</v>
      </c>
      <c r="L980" s="4">
        <f>VLOOKUP(N980,rates,VLOOKUP(CONCATENATE('[1]Exposure Report'!$B$11,'[1]Exposure Report'!$B$13),rate_lookup_table,4,FALSE),FALSE)</f>
        <v>215.44533333333334</v>
      </c>
      <c r="M980" t="s">
        <v>0</v>
      </c>
      <c r="N980" t="str">
        <f>IF(VLOOKUP(B980,title_rename,2,FALSE)=0,B980,VLOOKUP(B980,title_rename,2,FALSE))</f>
        <v>05-03 Arizona Diamondbacks @ Washington Nationals</v>
      </c>
      <c r="O980" s="3" t="str">
        <f>LEFT(IF(VLOOKUP(C980,brand_rename,2,FALSE)=0,C980,VLOOKUP(C980,brand_rename,2,FALSE)),LEN(IF(VLOOKUP(C980,brand_rename,2,FALSE)=0,C980,VLOOKUP(C980,brand_rename,2,FALSE)))-6)</f>
        <v>Capital One</v>
      </c>
      <c r="P980" t="str">
        <f>IF(VLOOKUP(D980,location_rename,2,FALSE)=0,D980,VLOOKUP(D980,location_rename,2,FALSE))</f>
        <v>Rotational Field Level Home Plate</v>
      </c>
      <c r="Q980">
        <f>IF($L980=0,0,G980)</f>
        <v>24</v>
      </c>
      <c r="R980">
        <f>IF($L980=0,0,H980)</f>
        <v>149</v>
      </c>
      <c r="S980" s="1">
        <f>R980*L980</f>
        <v>32101.354666666666</v>
      </c>
      <c r="T980" s="1">
        <f>S980*(K980/100)</f>
        <v>7920.288442113394</v>
      </c>
      <c r="U980" t="str">
        <f t="shared" si="30"/>
        <v>Capital OneRotational Field Level Home Plate</v>
      </c>
      <c r="V980" t="str">
        <f t="shared" si="31"/>
        <v>05-03 Arizona Diamondbacks @ Washington NationalsCapital OneRotational Field Level Home Plate</v>
      </c>
      <c r="W980" t="str">
        <f>CONCATENATE(M980,O980)</f>
        <v>Regular SeasonCapital One</v>
      </c>
      <c r="X980" t="str">
        <f>CONCATENATE(M980,P980)</f>
        <v>Regular SeasonRotational Field Level Home Plate</v>
      </c>
      <c r="Y980" t="str">
        <f>CONCATENATE(M980,O980,P980)</f>
        <v>Regular SeasonCapital OneRotational Field Level Home Plate</v>
      </c>
    </row>
    <row r="981" spans="1:25" x14ac:dyDescent="0.25">
      <c r="A981" s="3">
        <v>346655</v>
      </c>
      <c r="B981" t="s">
        <v>170</v>
      </c>
      <c r="C981" t="s">
        <v>69</v>
      </c>
      <c r="D981" t="s">
        <v>17</v>
      </c>
      <c r="E981" t="s">
        <v>1</v>
      </c>
      <c r="F981" s="5">
        <v>41032</v>
      </c>
      <c r="G981">
        <v>1</v>
      </c>
      <c r="H981">
        <v>1</v>
      </c>
      <c r="I981" s="1">
        <v>215.45</v>
      </c>
      <c r="J981" s="1">
        <v>53.3</v>
      </c>
      <c r="K981">
        <v>24.7389185425852</v>
      </c>
      <c r="L981" s="4">
        <f>VLOOKUP(N981,rates,VLOOKUP(CONCATENATE('[1]Exposure Report'!$B$11,'[1]Exposure Report'!$B$13),rate_lookup_table,4,FALSE),FALSE)</f>
        <v>215.44533333333334</v>
      </c>
      <c r="M981" t="s">
        <v>0</v>
      </c>
      <c r="N981" t="str">
        <f>IF(VLOOKUP(B981,title_rename,2,FALSE)=0,B981,VLOOKUP(B981,title_rename,2,FALSE))</f>
        <v>05-03 Arizona Diamondbacks @ Washington Nationals</v>
      </c>
      <c r="O981" s="3" t="str">
        <f>LEFT(IF(VLOOKUP(C981,brand_rename,2,FALSE)=0,C981,VLOOKUP(C981,brand_rename,2,FALSE)),LEN(IF(VLOOKUP(C981,brand_rename,2,FALSE)=0,C981,VLOOKUP(C981,brand_rename,2,FALSE)))-6)</f>
        <v>CareFirst BlueCross BlueShield</v>
      </c>
      <c r="P981" t="str">
        <f>IF(VLOOKUP(D981,location_rename,2,FALSE)=0,D981,VLOOKUP(D981,location_rename,2,FALSE))</f>
        <v>LED Upper Tiered</v>
      </c>
      <c r="Q981">
        <f>IF($L981=0,0,G981)</f>
        <v>1</v>
      </c>
      <c r="R981">
        <f>IF($L981=0,0,H981)</f>
        <v>1</v>
      </c>
      <c r="S981" s="1">
        <f>R981*L981</f>
        <v>215.44533333333334</v>
      </c>
      <c r="T981" s="1">
        <f>S981*(K981/100)</f>
        <v>53.298845517134495</v>
      </c>
      <c r="U981" t="str">
        <f t="shared" si="30"/>
        <v>CareFirst BlueCross BlueShieldLED Upper Tiered</v>
      </c>
      <c r="V981" t="str">
        <f t="shared" si="31"/>
        <v>05-03 Arizona Diamondbacks @ Washington NationalsCareFirst BlueCross BlueShieldLED Upper Tiered</v>
      </c>
      <c r="W981" t="str">
        <f>CONCATENATE(M981,O981)</f>
        <v>Regular SeasonCareFirst BlueCross BlueShield</v>
      </c>
      <c r="X981" t="str">
        <f>CONCATENATE(M981,P981)</f>
        <v>Regular SeasonLED Upper Tiered</v>
      </c>
      <c r="Y981" t="str">
        <f>CONCATENATE(M981,O981,P981)</f>
        <v>Regular SeasonCareFirst BlueCross BlueShieldLED Upper Tiered</v>
      </c>
    </row>
    <row r="982" spans="1:25" x14ac:dyDescent="0.25">
      <c r="A982" s="3">
        <v>346655</v>
      </c>
      <c r="B982" t="s">
        <v>170</v>
      </c>
      <c r="C982" t="s">
        <v>68</v>
      </c>
      <c r="D982" t="s">
        <v>11</v>
      </c>
      <c r="E982" t="s">
        <v>1</v>
      </c>
      <c r="F982" s="5">
        <v>41032</v>
      </c>
      <c r="G982">
        <v>8</v>
      </c>
      <c r="H982">
        <v>16</v>
      </c>
      <c r="I982" s="1">
        <v>3447.2</v>
      </c>
      <c r="J982" s="1">
        <v>802.87</v>
      </c>
      <c r="K982">
        <v>23.290496634950099</v>
      </c>
      <c r="L982" s="4">
        <f>VLOOKUP(N982,rates,VLOOKUP(CONCATENATE('[1]Exposure Report'!$B$11,'[1]Exposure Report'!$B$13),rate_lookup_table,4,FALSE),FALSE)</f>
        <v>215.44533333333334</v>
      </c>
      <c r="M982" t="s">
        <v>0</v>
      </c>
      <c r="N982" t="str">
        <f>IF(VLOOKUP(B982,title_rename,2,FALSE)=0,B982,VLOOKUP(B982,title_rename,2,FALSE))</f>
        <v>05-03 Arizona Diamondbacks @ Washington Nationals</v>
      </c>
      <c r="O982" s="3" t="str">
        <f>LEFT(IF(VLOOKUP(C982,brand_rename,2,FALSE)=0,C982,VLOOKUP(C982,brand_rename,2,FALSE)),LEN(IF(VLOOKUP(C982,brand_rename,2,FALSE)=0,C982,VLOOKUP(C982,brand_rename,2,FALSE)))-6)</f>
        <v>Charity - Washington Nationals Dream Foundation</v>
      </c>
      <c r="P982" t="str">
        <f>IF(VLOOKUP(D982,location_rename,2,FALSE)=0,D982,VLOOKUP(D982,location_rename,2,FALSE))</f>
        <v>Static Outfield Wall</v>
      </c>
      <c r="Q982">
        <f>IF($L982=0,0,G982)</f>
        <v>8</v>
      </c>
      <c r="R982">
        <f>IF($L982=0,0,H982)</f>
        <v>16</v>
      </c>
      <c r="S982" s="1">
        <f>R982*L982</f>
        <v>3447.1253333333334</v>
      </c>
      <c r="T982" s="1">
        <f>S982*(K982/100)</f>
        <v>802.85260976251232</v>
      </c>
      <c r="U982" t="str">
        <f t="shared" si="30"/>
        <v>Charity - Washington Nationals Dream FoundationStatic Outfield Wall</v>
      </c>
      <c r="V982" t="str">
        <f t="shared" si="31"/>
        <v>05-03 Arizona Diamondbacks @ Washington NationalsCharity - Washington Nationals Dream FoundationStatic Outfield Wall</v>
      </c>
      <c r="W982" t="str">
        <f>CONCATENATE(M982,O982)</f>
        <v>Regular SeasonCharity - Washington Nationals Dream Foundation</v>
      </c>
      <c r="X982" t="str">
        <f>CONCATENATE(M982,P982)</f>
        <v>Regular SeasonStatic Outfield Wall</v>
      </c>
      <c r="Y982" t="str">
        <f>CONCATENATE(M982,O982,P982)</f>
        <v>Regular SeasonCharity - Washington Nationals Dream FoundationStatic Outfield Wall</v>
      </c>
    </row>
    <row r="983" spans="1:25" x14ac:dyDescent="0.25">
      <c r="A983" s="3">
        <v>346655</v>
      </c>
      <c r="B983" t="s">
        <v>170</v>
      </c>
      <c r="C983" t="s">
        <v>67</v>
      </c>
      <c r="D983" t="s">
        <v>2</v>
      </c>
      <c r="E983" t="s">
        <v>1</v>
      </c>
      <c r="F983" s="5">
        <v>41032</v>
      </c>
      <c r="G983">
        <v>7</v>
      </c>
      <c r="H983">
        <v>35</v>
      </c>
      <c r="I983" s="1">
        <v>7540.75</v>
      </c>
      <c r="J983" s="1">
        <v>2024</v>
      </c>
      <c r="K983">
        <v>26.840831482279601</v>
      </c>
      <c r="L983" s="4">
        <f>VLOOKUP(N983,rates,VLOOKUP(CONCATENATE('[1]Exposure Report'!$B$11,'[1]Exposure Report'!$B$13),rate_lookup_table,4,FALSE),FALSE)</f>
        <v>215.44533333333334</v>
      </c>
      <c r="M983" t="s">
        <v>0</v>
      </c>
      <c r="N983" t="str">
        <f>IF(VLOOKUP(B983,title_rename,2,FALSE)=0,B983,VLOOKUP(B983,title_rename,2,FALSE))</f>
        <v>05-03 Arizona Diamondbacks @ Washington Nationals</v>
      </c>
      <c r="O983" s="3" t="str">
        <f>LEFT(IF(VLOOKUP(C983,brand_rename,2,FALSE)=0,C983,VLOOKUP(C983,brand_rename,2,FALSE)),LEN(IF(VLOOKUP(C983,brand_rename,2,FALSE)=0,C983,VLOOKUP(C983,brand_rename,2,FALSE)))-6)</f>
        <v>Cholula Hot Sauce</v>
      </c>
      <c r="P983" t="str">
        <f>IF(VLOOKUP(D983,location_rename,2,FALSE)=0,D983,VLOOKUP(D983,location_rename,2,FALSE))</f>
        <v>Rotational Field Level Home Plate</v>
      </c>
      <c r="Q983">
        <f>IF($L983=0,0,G983)</f>
        <v>7</v>
      </c>
      <c r="R983">
        <f>IF($L983=0,0,H983)</f>
        <v>35</v>
      </c>
      <c r="S983" s="1">
        <f>R983*L983</f>
        <v>7540.586666666667</v>
      </c>
      <c r="T983" s="1">
        <f>S983*(K983/100)</f>
        <v>2023.9561599752449</v>
      </c>
      <c r="U983" t="str">
        <f t="shared" si="30"/>
        <v>Cholula Hot SauceRotational Field Level Home Plate</v>
      </c>
      <c r="V983" t="str">
        <f t="shared" si="31"/>
        <v>05-03 Arizona Diamondbacks @ Washington NationalsCholula Hot SauceRotational Field Level Home Plate</v>
      </c>
      <c r="W983" t="str">
        <f>CONCATENATE(M983,O983)</f>
        <v>Regular SeasonCholula Hot Sauce</v>
      </c>
      <c r="X983" t="str">
        <f>CONCATENATE(M983,P983)</f>
        <v>Regular SeasonRotational Field Level Home Plate</v>
      </c>
      <c r="Y983" t="str">
        <f>CONCATENATE(M983,O983,P983)</f>
        <v>Regular SeasonCholula Hot SauceRotational Field Level Home Plate</v>
      </c>
    </row>
    <row r="984" spans="1:25" x14ac:dyDescent="0.25">
      <c r="A984" s="3">
        <v>346655</v>
      </c>
      <c r="B984" t="s">
        <v>170</v>
      </c>
      <c r="C984" t="s">
        <v>65</v>
      </c>
      <c r="D984" t="s">
        <v>19</v>
      </c>
      <c r="E984" t="s">
        <v>1</v>
      </c>
      <c r="F984" s="5">
        <v>41032</v>
      </c>
      <c r="G984">
        <v>2</v>
      </c>
      <c r="H984">
        <v>6</v>
      </c>
      <c r="I984" s="1">
        <v>1292.7</v>
      </c>
      <c r="J984" s="1">
        <v>335.02</v>
      </c>
      <c r="K984">
        <v>25.916299218689499</v>
      </c>
      <c r="L984" s="4">
        <f>VLOOKUP(N984,rates,VLOOKUP(CONCATENATE('[1]Exposure Report'!$B$11,'[1]Exposure Report'!$B$13),rate_lookup_table,4,FALSE),FALSE)</f>
        <v>215.44533333333334</v>
      </c>
      <c r="M984" t="s">
        <v>0</v>
      </c>
      <c r="N984" t="str">
        <f>IF(VLOOKUP(B984,title_rename,2,FALSE)=0,B984,VLOOKUP(B984,title_rename,2,FALSE))</f>
        <v>05-03 Arizona Diamondbacks @ Washington Nationals</v>
      </c>
      <c r="O984" s="3" t="str">
        <f>LEFT(IF(VLOOKUP(C984,brand_rename,2,FALSE)=0,C984,VLOOKUP(C984,brand_rename,2,FALSE)),LEN(IF(VLOOKUP(C984,brand_rename,2,FALSE)=0,C984,VLOOKUP(C984,brand_rename,2,FALSE)))-6)</f>
        <v>Coca-Cola</v>
      </c>
      <c r="P984" t="str">
        <f>IF(VLOOKUP(D984,location_rename,2,FALSE)=0,D984,VLOOKUP(D984,location_rename,2,FALSE))</f>
        <v>LED Outfield Wall</v>
      </c>
      <c r="Q984">
        <f>IF($L984=0,0,G984)</f>
        <v>2</v>
      </c>
      <c r="R984">
        <f>IF($L984=0,0,H984)</f>
        <v>6</v>
      </c>
      <c r="S984" s="1">
        <f>R984*L984</f>
        <v>1292.672</v>
      </c>
      <c r="T984" s="1">
        <f>S984*(K984/100)</f>
        <v>335.01274343621793</v>
      </c>
      <c r="U984" t="str">
        <f t="shared" si="30"/>
        <v>Coca-ColaLED Outfield Wall</v>
      </c>
      <c r="V984" t="str">
        <f t="shared" si="31"/>
        <v>05-03 Arizona Diamondbacks @ Washington NationalsCoca-ColaLED Outfield Wall</v>
      </c>
      <c r="W984" t="str">
        <f>CONCATENATE(M984,O984)</f>
        <v>Regular SeasonCoca-Cola</v>
      </c>
      <c r="X984" t="str">
        <f>CONCATENATE(M984,P984)</f>
        <v>Regular SeasonLED Outfield Wall</v>
      </c>
      <c r="Y984" t="str">
        <f>CONCATENATE(M984,O984,P984)</f>
        <v>Regular SeasonCoca-ColaLED Outfield Wall</v>
      </c>
    </row>
    <row r="985" spans="1:25" x14ac:dyDescent="0.25">
      <c r="A985" s="3">
        <v>346655</v>
      </c>
      <c r="B985" t="s">
        <v>170</v>
      </c>
      <c r="C985" t="s">
        <v>65</v>
      </c>
      <c r="D985" t="s">
        <v>17</v>
      </c>
      <c r="E985" t="s">
        <v>1</v>
      </c>
      <c r="F985" s="5">
        <v>41032</v>
      </c>
      <c r="G985">
        <v>2</v>
      </c>
      <c r="H985">
        <v>9</v>
      </c>
      <c r="I985" s="1">
        <v>1939.05</v>
      </c>
      <c r="J985" s="1">
        <v>400.95</v>
      </c>
      <c r="K985">
        <v>20.677651427245301</v>
      </c>
      <c r="L985" s="4">
        <f>VLOOKUP(N985,rates,VLOOKUP(CONCATENATE('[1]Exposure Report'!$B$11,'[1]Exposure Report'!$B$13),rate_lookup_table,4,FALSE),FALSE)</f>
        <v>215.44533333333334</v>
      </c>
      <c r="M985" t="s">
        <v>0</v>
      </c>
      <c r="N985" t="str">
        <f>IF(VLOOKUP(B985,title_rename,2,FALSE)=0,B985,VLOOKUP(B985,title_rename,2,FALSE))</f>
        <v>05-03 Arizona Diamondbacks @ Washington Nationals</v>
      </c>
      <c r="O985" s="3" t="str">
        <f>LEFT(IF(VLOOKUP(C985,brand_rename,2,FALSE)=0,C985,VLOOKUP(C985,brand_rename,2,FALSE)),LEN(IF(VLOOKUP(C985,brand_rename,2,FALSE)=0,C985,VLOOKUP(C985,brand_rename,2,FALSE)))-6)</f>
        <v>Coca-Cola</v>
      </c>
      <c r="P985" t="str">
        <f>IF(VLOOKUP(D985,location_rename,2,FALSE)=0,D985,VLOOKUP(D985,location_rename,2,FALSE))</f>
        <v>LED Upper Tiered</v>
      </c>
      <c r="Q985">
        <f>IF($L985=0,0,G985)</f>
        <v>2</v>
      </c>
      <c r="R985">
        <f>IF($L985=0,0,H985)</f>
        <v>9</v>
      </c>
      <c r="S985" s="1">
        <f>R985*L985</f>
        <v>1939.008</v>
      </c>
      <c r="T985" s="1">
        <f>S985*(K985/100)</f>
        <v>400.94131538640062</v>
      </c>
      <c r="U985" t="str">
        <f t="shared" si="30"/>
        <v>Coca-ColaLED Upper Tiered</v>
      </c>
      <c r="V985" t="str">
        <f t="shared" si="31"/>
        <v>05-03 Arizona Diamondbacks @ Washington NationalsCoca-ColaLED Upper Tiered</v>
      </c>
      <c r="W985" t="str">
        <f>CONCATENATE(M985,O985)</f>
        <v>Regular SeasonCoca-Cola</v>
      </c>
      <c r="X985" t="str">
        <f>CONCATENATE(M985,P985)</f>
        <v>Regular SeasonLED Upper Tiered</v>
      </c>
      <c r="Y985" t="str">
        <f>CONCATENATE(M985,O985,P985)</f>
        <v>Regular SeasonCoca-ColaLED Upper Tiered</v>
      </c>
    </row>
    <row r="986" spans="1:25" x14ac:dyDescent="0.25">
      <c r="A986" s="3">
        <v>346655</v>
      </c>
      <c r="B986" t="s">
        <v>170</v>
      </c>
      <c r="C986" t="s">
        <v>65</v>
      </c>
      <c r="D986" t="s">
        <v>9</v>
      </c>
      <c r="E986" t="s">
        <v>1</v>
      </c>
      <c r="F986" s="5">
        <v>41032</v>
      </c>
      <c r="G986">
        <v>10</v>
      </c>
      <c r="H986">
        <v>60</v>
      </c>
      <c r="I986" s="1">
        <v>12927</v>
      </c>
      <c r="J986" s="1">
        <v>1419.32</v>
      </c>
      <c r="K986">
        <v>10.9795002707511</v>
      </c>
      <c r="L986" s="4">
        <f>VLOOKUP(N986,rates,VLOOKUP(CONCATENATE('[1]Exposure Report'!$B$11,'[1]Exposure Report'!$B$13),rate_lookup_table,4,FALSE),FALSE)</f>
        <v>215.44533333333334</v>
      </c>
      <c r="M986" t="s">
        <v>0</v>
      </c>
      <c r="N986" t="str">
        <f>IF(VLOOKUP(B986,title_rename,2,FALSE)=0,B986,VLOOKUP(B986,title_rename,2,FALSE))</f>
        <v>05-03 Arizona Diamondbacks @ Washington Nationals</v>
      </c>
      <c r="O986" s="3" t="str">
        <f>LEFT(IF(VLOOKUP(C986,brand_rename,2,FALSE)=0,C986,VLOOKUP(C986,brand_rename,2,FALSE)),LEN(IF(VLOOKUP(C986,brand_rename,2,FALSE)=0,C986,VLOOKUP(C986,brand_rename,2,FALSE)))-6)</f>
        <v>Coca-Cola</v>
      </c>
      <c r="P986" t="str">
        <f>IF(VLOOKUP(D986,location_rename,2,FALSE)=0,D986,VLOOKUP(D986,location_rename,2,FALSE))</f>
        <v>Static Upper Billboard</v>
      </c>
      <c r="Q986">
        <f>IF($L986=0,0,G986)</f>
        <v>10</v>
      </c>
      <c r="R986">
        <f>IF($L986=0,0,H986)</f>
        <v>60</v>
      </c>
      <c r="S986" s="1">
        <f>R986*L986</f>
        <v>12926.720000000001</v>
      </c>
      <c r="T986" s="1">
        <f>S986*(K986/100)</f>
        <v>1419.2892573992367</v>
      </c>
      <c r="U986" t="str">
        <f t="shared" si="30"/>
        <v>Coca-ColaStatic Upper Billboard</v>
      </c>
      <c r="V986" t="str">
        <f t="shared" si="31"/>
        <v>05-03 Arizona Diamondbacks @ Washington NationalsCoca-ColaStatic Upper Billboard</v>
      </c>
      <c r="W986" t="str">
        <f>CONCATENATE(M986,O986)</f>
        <v>Regular SeasonCoca-Cola</v>
      </c>
      <c r="X986" t="str">
        <f>CONCATENATE(M986,P986)</f>
        <v>Regular SeasonStatic Upper Billboard</v>
      </c>
      <c r="Y986" t="str">
        <f>CONCATENATE(M986,O986,P986)</f>
        <v>Regular SeasonCoca-ColaStatic Upper Billboard</v>
      </c>
    </row>
    <row r="987" spans="1:25" x14ac:dyDescent="0.25">
      <c r="A987" s="3">
        <v>346655</v>
      </c>
      <c r="B987" t="s">
        <v>170</v>
      </c>
      <c r="C987" t="s">
        <v>107</v>
      </c>
      <c r="D987" t="s">
        <v>19</v>
      </c>
      <c r="E987" t="s">
        <v>1</v>
      </c>
      <c r="F987" s="5">
        <v>41032</v>
      </c>
      <c r="G987">
        <v>4</v>
      </c>
      <c r="H987">
        <v>6</v>
      </c>
      <c r="I987" s="1">
        <v>1292.7</v>
      </c>
      <c r="J987" s="1">
        <v>417.37</v>
      </c>
      <c r="K987">
        <v>32.286686779608502</v>
      </c>
      <c r="L987" s="4">
        <f>VLOOKUP(N987,rates,VLOOKUP(CONCATENATE('[1]Exposure Report'!$B$11,'[1]Exposure Report'!$B$13),rate_lookup_table,4,FALSE),FALSE)</f>
        <v>215.44533333333334</v>
      </c>
      <c r="M987" t="s">
        <v>0</v>
      </c>
      <c r="N987" t="str">
        <f>IF(VLOOKUP(B987,title_rename,2,FALSE)=0,B987,VLOOKUP(B987,title_rename,2,FALSE))</f>
        <v>05-03 Arizona Diamondbacks @ Washington Nationals</v>
      </c>
      <c r="O987" s="3" t="str">
        <f>LEFT(IF(VLOOKUP(C987,brand_rename,2,FALSE)=0,C987,VLOOKUP(C987,brand_rename,2,FALSE)),LEN(IF(VLOOKUP(C987,brand_rename,2,FALSE)=0,C987,VLOOKUP(C987,brand_rename,2,FALSE)))-6)</f>
        <v>Cropp-Metcalfe</v>
      </c>
      <c r="P987" t="str">
        <f>IF(VLOOKUP(D987,location_rename,2,FALSE)=0,D987,VLOOKUP(D987,location_rename,2,FALSE))</f>
        <v>LED Outfield Wall</v>
      </c>
      <c r="Q987">
        <f>IF($L987=0,0,G987)</f>
        <v>4</v>
      </c>
      <c r="R987">
        <f>IF($L987=0,0,H987)</f>
        <v>6</v>
      </c>
      <c r="S987" s="1">
        <f>R987*L987</f>
        <v>1292.672</v>
      </c>
      <c r="T987" s="1">
        <f>S987*(K987/100)</f>
        <v>417.36095972770084</v>
      </c>
      <c r="U987" t="str">
        <f t="shared" si="30"/>
        <v>Cropp-MetcalfeLED Outfield Wall</v>
      </c>
      <c r="V987" t="str">
        <f t="shared" si="31"/>
        <v>05-03 Arizona Diamondbacks @ Washington NationalsCropp-MetcalfeLED Outfield Wall</v>
      </c>
      <c r="W987" t="str">
        <f>CONCATENATE(M987,O987)</f>
        <v>Regular SeasonCropp-Metcalfe</v>
      </c>
      <c r="X987" t="str">
        <f>CONCATENATE(M987,P987)</f>
        <v>Regular SeasonLED Outfield Wall</v>
      </c>
      <c r="Y987" t="str">
        <f>CONCATENATE(M987,O987,P987)</f>
        <v>Regular SeasonCropp-MetcalfeLED Outfield Wall</v>
      </c>
    </row>
    <row r="988" spans="1:25" x14ac:dyDescent="0.25">
      <c r="A988" s="3">
        <v>346655</v>
      </c>
      <c r="B988" t="s">
        <v>170</v>
      </c>
      <c r="C988" t="s">
        <v>61</v>
      </c>
      <c r="D988" t="s">
        <v>2</v>
      </c>
      <c r="E988" t="s">
        <v>1</v>
      </c>
      <c r="F988" s="5">
        <v>41032</v>
      </c>
      <c r="G988">
        <v>26</v>
      </c>
      <c r="H988">
        <v>187</v>
      </c>
      <c r="I988" s="1">
        <v>40289.15</v>
      </c>
      <c r="J988" s="1">
        <v>9243.75</v>
      </c>
      <c r="K988">
        <v>22.943522015232301</v>
      </c>
      <c r="L988" s="4">
        <f>VLOOKUP(N988,rates,VLOOKUP(CONCATENATE('[1]Exposure Report'!$B$11,'[1]Exposure Report'!$B$13),rate_lookup_table,4,FALSE),FALSE)</f>
        <v>215.44533333333334</v>
      </c>
      <c r="M988" t="s">
        <v>0</v>
      </c>
      <c r="N988" t="str">
        <f>IF(VLOOKUP(B988,title_rename,2,FALSE)=0,B988,VLOOKUP(B988,title_rename,2,FALSE))</f>
        <v>05-03 Arizona Diamondbacks @ Washington Nationals</v>
      </c>
      <c r="O988" s="3" t="str">
        <f>LEFT(IF(VLOOKUP(C988,brand_rename,2,FALSE)=0,C988,VLOOKUP(C988,brand_rename,2,FALSE)),LEN(IF(VLOOKUP(C988,brand_rename,2,FALSE)=0,C988,VLOOKUP(C988,brand_rename,2,FALSE)))-6)</f>
        <v>Exxonmobil</v>
      </c>
      <c r="P988" t="str">
        <f>IF(VLOOKUP(D988,location_rename,2,FALSE)=0,D988,VLOOKUP(D988,location_rename,2,FALSE))</f>
        <v>Rotational Field Level Home Plate</v>
      </c>
      <c r="Q988">
        <f>IF($L988=0,0,G988)</f>
        <v>26</v>
      </c>
      <c r="R988">
        <f>IF($L988=0,0,H988)</f>
        <v>187</v>
      </c>
      <c r="S988" s="1">
        <f>R988*L988</f>
        <v>40288.277333333332</v>
      </c>
      <c r="T988" s="1">
        <f>S988*(K988/100)</f>
        <v>9243.5497795311785</v>
      </c>
      <c r="U988" t="str">
        <f t="shared" si="30"/>
        <v>ExxonmobilRotational Field Level Home Plate</v>
      </c>
      <c r="V988" t="str">
        <f t="shared" si="31"/>
        <v>05-03 Arizona Diamondbacks @ Washington NationalsExxonmobilRotational Field Level Home Plate</v>
      </c>
      <c r="W988" t="str">
        <f>CONCATENATE(M988,O988)</f>
        <v>Regular SeasonExxonmobil</v>
      </c>
      <c r="X988" t="str">
        <f>CONCATENATE(M988,P988)</f>
        <v>Regular SeasonRotational Field Level Home Plate</v>
      </c>
      <c r="Y988" t="str">
        <f>CONCATENATE(M988,O988,P988)</f>
        <v>Regular SeasonExxonmobilRotational Field Level Home Plate</v>
      </c>
    </row>
    <row r="989" spans="1:25" x14ac:dyDescent="0.25">
      <c r="A989" s="3">
        <v>346655</v>
      </c>
      <c r="B989" t="s">
        <v>170</v>
      </c>
      <c r="C989" t="s">
        <v>61</v>
      </c>
      <c r="D989" t="s">
        <v>11</v>
      </c>
      <c r="E989" t="s">
        <v>1</v>
      </c>
      <c r="F989" s="5">
        <v>41032</v>
      </c>
      <c r="G989">
        <v>12</v>
      </c>
      <c r="H989">
        <v>26</v>
      </c>
      <c r="I989" s="1">
        <v>5601.7</v>
      </c>
      <c r="J989" s="1">
        <v>1306.57</v>
      </c>
      <c r="K989">
        <v>23.324526483031899</v>
      </c>
      <c r="L989" s="4">
        <f>VLOOKUP(N989,rates,VLOOKUP(CONCATENATE('[1]Exposure Report'!$B$11,'[1]Exposure Report'!$B$13),rate_lookup_table,4,FALSE),FALSE)</f>
        <v>215.44533333333334</v>
      </c>
      <c r="M989" t="s">
        <v>0</v>
      </c>
      <c r="N989" t="str">
        <f>IF(VLOOKUP(B989,title_rename,2,FALSE)=0,B989,VLOOKUP(B989,title_rename,2,FALSE))</f>
        <v>05-03 Arizona Diamondbacks @ Washington Nationals</v>
      </c>
      <c r="O989" s="3" t="str">
        <f>LEFT(IF(VLOOKUP(C989,brand_rename,2,FALSE)=0,C989,VLOOKUP(C989,brand_rename,2,FALSE)),LEN(IF(VLOOKUP(C989,brand_rename,2,FALSE)=0,C989,VLOOKUP(C989,brand_rename,2,FALSE)))-6)</f>
        <v>Exxonmobil</v>
      </c>
      <c r="P989" t="str">
        <f>IF(VLOOKUP(D989,location_rename,2,FALSE)=0,D989,VLOOKUP(D989,location_rename,2,FALSE))</f>
        <v>Static Outfield Wall</v>
      </c>
      <c r="Q989">
        <f>IF($L989=0,0,G989)</f>
        <v>12</v>
      </c>
      <c r="R989">
        <f>IF($L989=0,0,H989)</f>
        <v>26</v>
      </c>
      <c r="S989" s="1">
        <f>R989*L989</f>
        <v>5601.5786666666663</v>
      </c>
      <c r="T989" s="1">
        <f>S989*(K989/100)</f>
        <v>1306.5416995745318</v>
      </c>
      <c r="U989" t="str">
        <f t="shared" si="30"/>
        <v>ExxonmobilStatic Outfield Wall</v>
      </c>
      <c r="V989" t="str">
        <f t="shared" si="31"/>
        <v>05-03 Arizona Diamondbacks @ Washington NationalsExxonmobilStatic Outfield Wall</v>
      </c>
      <c r="W989" t="str">
        <f>CONCATENATE(M989,O989)</f>
        <v>Regular SeasonExxonmobil</v>
      </c>
      <c r="X989" t="str">
        <f>CONCATENATE(M989,P989)</f>
        <v>Regular SeasonStatic Outfield Wall</v>
      </c>
      <c r="Y989" t="str">
        <f>CONCATENATE(M989,O989,P989)</f>
        <v>Regular SeasonExxonmobilStatic Outfield Wall</v>
      </c>
    </row>
    <row r="990" spans="1:25" x14ac:dyDescent="0.25">
      <c r="A990" s="3">
        <v>346655</v>
      </c>
      <c r="B990" t="s">
        <v>170</v>
      </c>
      <c r="C990" t="s">
        <v>60</v>
      </c>
      <c r="D990" t="s">
        <v>34</v>
      </c>
      <c r="E990" t="s">
        <v>1</v>
      </c>
      <c r="F990" s="5">
        <v>41032</v>
      </c>
      <c r="G990">
        <v>2</v>
      </c>
      <c r="H990">
        <v>2</v>
      </c>
      <c r="I990" s="1">
        <v>430.9</v>
      </c>
      <c r="J990" s="1">
        <v>111.9</v>
      </c>
      <c r="K990">
        <v>25.968902297516799</v>
      </c>
      <c r="L990" s="4">
        <f>VLOOKUP(N990,rates,VLOOKUP(CONCATENATE('[1]Exposure Report'!$B$11,'[1]Exposure Report'!$B$13),rate_lookup_table,4,FALSE),FALSE)</f>
        <v>215.44533333333334</v>
      </c>
      <c r="M990" t="s">
        <v>0</v>
      </c>
      <c r="N990" t="str">
        <f>IF(VLOOKUP(B990,title_rename,2,FALSE)=0,B990,VLOOKUP(B990,title_rename,2,FALSE))</f>
        <v>05-03 Arizona Diamondbacks @ Washington Nationals</v>
      </c>
      <c r="O990" s="3" t="str">
        <f>LEFT(IF(VLOOKUP(C990,brand_rename,2,FALSE)=0,C990,VLOOKUP(C990,brand_rename,2,FALSE)),LEN(IF(VLOOKUP(C990,brand_rename,2,FALSE)=0,C990,VLOOKUP(C990,brand_rename,2,FALSE)))-6)</f>
        <v>Frito-Lay</v>
      </c>
      <c r="P990" t="str">
        <f>IF(VLOOKUP(D990,location_rename,2,FALSE)=0,D990,VLOOKUP(D990,location_rename,2,FALSE))</f>
        <v>General Merchandise</v>
      </c>
      <c r="Q990">
        <f>IF($L990=0,0,G990)</f>
        <v>2</v>
      </c>
      <c r="R990">
        <f>IF($L990=0,0,H990)</f>
        <v>2</v>
      </c>
      <c r="S990" s="1">
        <f>R990*L990</f>
        <v>430.89066666666668</v>
      </c>
      <c r="T990" s="1">
        <f>S990*(K990/100)</f>
        <v>111.89757623578545</v>
      </c>
      <c r="U990" t="str">
        <f t="shared" si="30"/>
        <v>Frito-LayGeneral Merchandise</v>
      </c>
      <c r="V990" t="str">
        <f t="shared" si="31"/>
        <v>05-03 Arizona Diamondbacks @ Washington NationalsFrito-LayGeneral Merchandise</v>
      </c>
      <c r="W990" t="str">
        <f>CONCATENATE(M990,O990)</f>
        <v>Regular SeasonFrito-Lay</v>
      </c>
      <c r="X990" t="str">
        <f>CONCATENATE(M990,P990)</f>
        <v>Regular SeasonGeneral Merchandise</v>
      </c>
      <c r="Y990" t="str">
        <f>CONCATENATE(M990,O990,P990)</f>
        <v>Regular SeasonFrito-LayGeneral Merchandise</v>
      </c>
    </row>
    <row r="991" spans="1:25" x14ac:dyDescent="0.25">
      <c r="A991" s="3">
        <v>346655</v>
      </c>
      <c r="B991" t="s">
        <v>170</v>
      </c>
      <c r="C991" t="s">
        <v>55</v>
      </c>
      <c r="D991" t="s">
        <v>59</v>
      </c>
      <c r="E991" t="s">
        <v>1</v>
      </c>
      <c r="F991" s="5">
        <v>41032</v>
      </c>
      <c r="G991">
        <v>1</v>
      </c>
      <c r="H991">
        <v>1</v>
      </c>
      <c r="I991" s="1">
        <v>215.45</v>
      </c>
      <c r="J991" s="1">
        <v>56.38</v>
      </c>
      <c r="K991">
        <v>26.168484567184901</v>
      </c>
      <c r="L991" s="4">
        <f>VLOOKUP(N991,rates,VLOOKUP(CONCATENATE('[1]Exposure Report'!$B$11,'[1]Exposure Report'!$B$13),rate_lookup_table,4,FALSE),FALSE)</f>
        <v>215.44533333333334</v>
      </c>
      <c r="M991" t="s">
        <v>0</v>
      </c>
      <c r="N991" t="str">
        <f>IF(VLOOKUP(B991,title_rename,2,FALSE)=0,B991,VLOOKUP(B991,title_rename,2,FALSE))</f>
        <v>05-03 Arizona Diamondbacks @ Washington Nationals</v>
      </c>
      <c r="O991" s="3" t="str">
        <f>LEFT(IF(VLOOKUP(C991,brand_rename,2,FALSE)=0,C991,VLOOKUP(C991,brand_rename,2,FALSE)),LEN(IF(VLOOKUP(C991,brand_rename,2,FALSE)=0,C991,VLOOKUP(C991,brand_rename,2,FALSE)))-6)</f>
        <v>Gatorade</v>
      </c>
      <c r="P991" t="str">
        <f>IF(VLOOKUP(D991,location_rename,2,FALSE)=0,D991,VLOOKUP(D991,location_rename,2,FALSE))</f>
        <v>Active Cup</v>
      </c>
      <c r="Q991">
        <f>IF($L991=0,0,G991)</f>
        <v>1</v>
      </c>
      <c r="R991">
        <f>IF($L991=0,0,H991)</f>
        <v>1</v>
      </c>
      <c r="S991" s="1">
        <f>R991*L991</f>
        <v>215.44533333333334</v>
      </c>
      <c r="T991" s="1">
        <f>S991*(K991/100)</f>
        <v>56.378778804053404</v>
      </c>
      <c r="U991" t="str">
        <f t="shared" si="30"/>
        <v>GatoradeActive Cup</v>
      </c>
      <c r="V991" t="str">
        <f t="shared" si="31"/>
        <v>05-03 Arizona Diamondbacks @ Washington NationalsGatoradeActive Cup</v>
      </c>
      <c r="W991" t="str">
        <f>CONCATENATE(M991,O991)</f>
        <v>Regular SeasonGatorade</v>
      </c>
      <c r="X991" t="str">
        <f>CONCATENATE(M991,P991)</f>
        <v>Regular SeasonActive Cup</v>
      </c>
      <c r="Y991" t="str">
        <f>CONCATENATE(M991,O991,P991)</f>
        <v>Regular SeasonGatoradeActive Cup</v>
      </c>
    </row>
    <row r="992" spans="1:25" x14ac:dyDescent="0.25">
      <c r="A992" s="3">
        <v>346655</v>
      </c>
      <c r="B992" t="s">
        <v>170</v>
      </c>
      <c r="C992" t="s">
        <v>55</v>
      </c>
      <c r="D992" t="s">
        <v>58</v>
      </c>
      <c r="E992" t="s">
        <v>1</v>
      </c>
      <c r="F992" s="5">
        <v>41032</v>
      </c>
      <c r="G992">
        <v>3</v>
      </c>
      <c r="H992">
        <v>5</v>
      </c>
      <c r="I992" s="1">
        <v>1077.25</v>
      </c>
      <c r="J992" s="1">
        <v>403.39</v>
      </c>
      <c r="K992">
        <v>37.446275237874197</v>
      </c>
      <c r="L992" s="4">
        <f>VLOOKUP(N992,rates,VLOOKUP(CONCATENATE('[1]Exposure Report'!$B$11,'[1]Exposure Report'!$B$13),rate_lookup_table,4,FALSE),FALSE)</f>
        <v>215.44533333333334</v>
      </c>
      <c r="M992" t="s">
        <v>0</v>
      </c>
      <c r="N992" t="str">
        <f>IF(VLOOKUP(B992,title_rename,2,FALSE)=0,B992,VLOOKUP(B992,title_rename,2,FALSE))</f>
        <v>05-03 Arizona Diamondbacks @ Washington Nationals</v>
      </c>
      <c r="O992" s="3" t="str">
        <f>LEFT(IF(VLOOKUP(C992,brand_rename,2,FALSE)=0,C992,VLOOKUP(C992,brand_rename,2,FALSE)),LEN(IF(VLOOKUP(C992,brand_rename,2,FALSE)=0,C992,VLOOKUP(C992,brand_rename,2,FALSE)))-6)</f>
        <v>Gatorade</v>
      </c>
      <c r="P992" t="str">
        <f>IF(VLOOKUP(D992,location_rename,2,FALSE)=0,D992,VLOOKUP(D992,location_rename,2,FALSE))</f>
        <v>Cooler Partial Branded</v>
      </c>
      <c r="Q992">
        <f>IF($L992=0,0,G992)</f>
        <v>3</v>
      </c>
      <c r="R992">
        <f>IF($L992=0,0,H992)</f>
        <v>5</v>
      </c>
      <c r="S992" s="1">
        <f>R992*L992</f>
        <v>1077.2266666666667</v>
      </c>
      <c r="T992" s="1">
        <f>S992*(K992/100)</f>
        <v>403.38126253577764</v>
      </c>
      <c r="U992" t="str">
        <f t="shared" si="30"/>
        <v>GatoradeCooler Partial Branded</v>
      </c>
      <c r="V992" t="str">
        <f t="shared" si="31"/>
        <v>05-03 Arizona Diamondbacks @ Washington NationalsGatoradeCooler Partial Branded</v>
      </c>
      <c r="W992" t="str">
        <f>CONCATENATE(M992,O992)</f>
        <v>Regular SeasonGatorade</v>
      </c>
      <c r="X992" t="str">
        <f>CONCATENATE(M992,P992)</f>
        <v>Regular SeasonCooler Partial Branded</v>
      </c>
      <c r="Y992" t="str">
        <f>CONCATENATE(M992,O992,P992)</f>
        <v>Regular SeasonGatoradeCooler Partial Branded</v>
      </c>
    </row>
    <row r="993" spans="1:25" x14ac:dyDescent="0.25">
      <c r="A993" s="3">
        <v>346655</v>
      </c>
      <c r="B993" t="s">
        <v>170</v>
      </c>
      <c r="C993" t="s">
        <v>55</v>
      </c>
      <c r="D993" t="s">
        <v>102</v>
      </c>
      <c r="E993" t="s">
        <v>1</v>
      </c>
      <c r="F993" s="5">
        <v>41032</v>
      </c>
      <c r="G993">
        <v>3</v>
      </c>
      <c r="H993">
        <v>5</v>
      </c>
      <c r="I993" s="1">
        <v>1077.25</v>
      </c>
      <c r="J993" s="1">
        <v>329.14</v>
      </c>
      <c r="K993">
        <v>30.5537247621257</v>
      </c>
      <c r="L993" s="4">
        <f>VLOOKUP(N993,rates,VLOOKUP(CONCATENATE('[1]Exposure Report'!$B$11,'[1]Exposure Report'!$B$13),rate_lookup_table,4,FALSE),FALSE)</f>
        <v>215.44533333333334</v>
      </c>
      <c r="M993" t="s">
        <v>0</v>
      </c>
      <c r="N993" t="str">
        <f>IF(VLOOKUP(B993,title_rename,2,FALSE)=0,B993,VLOOKUP(B993,title_rename,2,FALSE))</f>
        <v>05-03 Arizona Diamondbacks @ Washington Nationals</v>
      </c>
      <c r="O993" s="3" t="str">
        <f>LEFT(IF(VLOOKUP(C993,brand_rename,2,FALSE)=0,C993,VLOOKUP(C993,brand_rename,2,FALSE)),LEN(IF(VLOOKUP(C993,brand_rename,2,FALSE)=0,C993,VLOOKUP(C993,brand_rename,2,FALSE)))-6)</f>
        <v>Gatorade</v>
      </c>
      <c r="P993" t="str">
        <f>IF(VLOOKUP(D993,location_rename,2,FALSE)=0,D993,VLOOKUP(D993,location_rename,2,FALSE))</f>
        <v>Ice Chest Full Branded</v>
      </c>
      <c r="Q993">
        <f>IF($L993=0,0,G993)</f>
        <v>3</v>
      </c>
      <c r="R993">
        <f>IF($L993=0,0,H993)</f>
        <v>5</v>
      </c>
      <c r="S993" s="1">
        <f>R993*L993</f>
        <v>1077.2266666666667</v>
      </c>
      <c r="T993" s="1">
        <f>S993*(K993/100)</f>
        <v>329.13287079755463</v>
      </c>
      <c r="U993" t="str">
        <f t="shared" si="30"/>
        <v>GatoradeIce Chest Full Branded</v>
      </c>
      <c r="V993" t="str">
        <f t="shared" si="31"/>
        <v>05-03 Arizona Diamondbacks @ Washington NationalsGatoradeIce Chest Full Branded</v>
      </c>
      <c r="W993" t="str">
        <f>CONCATENATE(M993,O993)</f>
        <v>Regular SeasonGatorade</v>
      </c>
      <c r="X993" t="str">
        <f>CONCATENATE(M993,P993)</f>
        <v>Regular SeasonIce Chest Full Branded</v>
      </c>
      <c r="Y993" t="str">
        <f>CONCATENATE(M993,O993,P993)</f>
        <v>Regular SeasonGatoradeIce Chest Full Branded</v>
      </c>
    </row>
    <row r="994" spans="1:25" x14ac:dyDescent="0.25">
      <c r="A994" s="3">
        <v>346655</v>
      </c>
      <c r="B994" t="s">
        <v>170</v>
      </c>
      <c r="C994" t="s">
        <v>55</v>
      </c>
      <c r="D994" t="s">
        <v>57</v>
      </c>
      <c r="E994" t="s">
        <v>1</v>
      </c>
      <c r="F994" s="5">
        <v>41032</v>
      </c>
      <c r="G994">
        <v>10</v>
      </c>
      <c r="H994">
        <v>16</v>
      </c>
      <c r="I994" s="1">
        <v>3447.2</v>
      </c>
      <c r="J994" s="1">
        <v>816.51</v>
      </c>
      <c r="K994">
        <v>23.686180088187498</v>
      </c>
      <c r="L994" s="4">
        <f>VLOOKUP(N994,rates,VLOOKUP(CONCATENATE('[1]Exposure Report'!$B$11,'[1]Exposure Report'!$B$13),rate_lookup_table,4,FALSE),FALSE)</f>
        <v>215.44533333333334</v>
      </c>
      <c r="M994" t="s">
        <v>0</v>
      </c>
      <c r="N994" t="str">
        <f>IF(VLOOKUP(B994,title_rename,2,FALSE)=0,B994,VLOOKUP(B994,title_rename,2,FALSE))</f>
        <v>05-03 Arizona Diamondbacks @ Washington Nationals</v>
      </c>
      <c r="O994" s="3" t="str">
        <f>LEFT(IF(VLOOKUP(C994,brand_rename,2,FALSE)=0,C994,VLOOKUP(C994,brand_rename,2,FALSE)),LEN(IF(VLOOKUP(C994,brand_rename,2,FALSE)=0,C994,VLOOKUP(C994,brand_rename,2,FALSE)))-6)</f>
        <v>Gatorade</v>
      </c>
      <c r="P994" t="str">
        <f>IF(VLOOKUP(D994,location_rename,2,FALSE)=0,D994,VLOOKUP(D994,location_rename,2,FALSE))</f>
        <v>Ice Chest Partial Branded</v>
      </c>
      <c r="Q994">
        <f>IF($L994=0,0,G994)</f>
        <v>10</v>
      </c>
      <c r="R994">
        <f>IF($L994=0,0,H994)</f>
        <v>16</v>
      </c>
      <c r="S994" s="1">
        <f>R994*L994</f>
        <v>3447.1253333333334</v>
      </c>
      <c r="T994" s="1">
        <f>S994*(K994/100)</f>
        <v>816.49231431886687</v>
      </c>
      <c r="U994" t="str">
        <f t="shared" si="30"/>
        <v>GatoradeIce Chest Partial Branded</v>
      </c>
      <c r="V994" t="str">
        <f t="shared" si="31"/>
        <v>05-03 Arizona Diamondbacks @ Washington NationalsGatoradeIce Chest Partial Branded</v>
      </c>
      <c r="W994" t="str">
        <f>CONCATENATE(M994,O994)</f>
        <v>Regular SeasonGatorade</v>
      </c>
      <c r="X994" t="str">
        <f>CONCATENATE(M994,P994)</f>
        <v>Regular SeasonIce Chest Partial Branded</v>
      </c>
      <c r="Y994" t="str">
        <f>CONCATENATE(M994,O994,P994)</f>
        <v>Regular SeasonGatoradeIce Chest Partial Branded</v>
      </c>
    </row>
    <row r="995" spans="1:25" x14ac:dyDescent="0.25">
      <c r="A995" s="3">
        <v>346655</v>
      </c>
      <c r="B995" t="s">
        <v>170</v>
      </c>
      <c r="C995" t="s">
        <v>55</v>
      </c>
      <c r="D995" t="s">
        <v>56</v>
      </c>
      <c r="E995" t="s">
        <v>1</v>
      </c>
      <c r="F995" s="5">
        <v>41032</v>
      </c>
      <c r="G995">
        <v>1</v>
      </c>
      <c r="H995">
        <v>4</v>
      </c>
      <c r="I995" s="1">
        <v>861.8</v>
      </c>
      <c r="J995" s="1">
        <v>162.36000000000001</v>
      </c>
      <c r="K995">
        <v>18.8396379670457</v>
      </c>
      <c r="L995" s="4">
        <f>VLOOKUP(N995,rates,VLOOKUP(CONCATENATE('[1]Exposure Report'!$B$11,'[1]Exposure Report'!$B$13),rate_lookup_table,4,FALSE),FALSE)</f>
        <v>215.44533333333334</v>
      </c>
      <c r="M995" t="s">
        <v>0</v>
      </c>
      <c r="N995" t="str">
        <f>IF(VLOOKUP(B995,title_rename,2,FALSE)=0,B995,VLOOKUP(B995,title_rename,2,FALSE))</f>
        <v>05-03 Arizona Diamondbacks @ Washington Nationals</v>
      </c>
      <c r="O995" s="3" t="str">
        <f>LEFT(IF(VLOOKUP(C995,brand_rename,2,FALSE)=0,C995,VLOOKUP(C995,brand_rename,2,FALSE)),LEN(IF(VLOOKUP(C995,brand_rename,2,FALSE)=0,C995,VLOOKUP(C995,brand_rename,2,FALSE)))-6)</f>
        <v>Gatorade</v>
      </c>
      <c r="P995" t="str">
        <f>IF(VLOOKUP(D995,location_rename,2,FALSE)=0,D995,VLOOKUP(D995,location_rename,2,FALSE))</f>
        <v>Passive Cup</v>
      </c>
      <c r="Q995">
        <f>IF($L995=0,0,G995)</f>
        <v>1</v>
      </c>
      <c r="R995">
        <f>IF($L995=0,0,H995)</f>
        <v>4</v>
      </c>
      <c r="S995" s="1">
        <f>R995*L995</f>
        <v>861.78133333333335</v>
      </c>
      <c r="T995" s="1">
        <f>S995*(K995/100)</f>
        <v>162.35648326757934</v>
      </c>
      <c r="U995" t="str">
        <f t="shared" si="30"/>
        <v>GatoradePassive Cup</v>
      </c>
      <c r="V995" t="str">
        <f t="shared" si="31"/>
        <v>05-03 Arizona Diamondbacks @ Washington NationalsGatoradePassive Cup</v>
      </c>
      <c r="W995" t="str">
        <f>CONCATENATE(M995,O995)</f>
        <v>Regular SeasonGatorade</v>
      </c>
      <c r="X995" t="str">
        <f>CONCATENATE(M995,P995)</f>
        <v>Regular SeasonPassive Cup</v>
      </c>
      <c r="Y995" t="str">
        <f>CONCATENATE(M995,O995,P995)</f>
        <v>Regular SeasonGatoradePassive Cup</v>
      </c>
    </row>
    <row r="996" spans="1:25" x14ac:dyDescent="0.25">
      <c r="A996" s="3">
        <v>346655</v>
      </c>
      <c r="B996" t="s">
        <v>170</v>
      </c>
      <c r="C996" t="s">
        <v>85</v>
      </c>
      <c r="D996" t="s">
        <v>17</v>
      </c>
      <c r="E996" t="s">
        <v>1</v>
      </c>
      <c r="F996" s="5">
        <v>41032</v>
      </c>
      <c r="G996">
        <v>1</v>
      </c>
      <c r="H996">
        <v>2</v>
      </c>
      <c r="I996" s="1">
        <v>430.9</v>
      </c>
      <c r="J996" s="1">
        <v>137.59</v>
      </c>
      <c r="K996">
        <v>31.930842422835902</v>
      </c>
      <c r="L996" s="4">
        <f>VLOOKUP(N996,rates,VLOOKUP(CONCATENATE('[1]Exposure Report'!$B$11,'[1]Exposure Report'!$B$13),rate_lookup_table,4,FALSE),FALSE)</f>
        <v>215.44533333333334</v>
      </c>
      <c r="M996" t="s">
        <v>0</v>
      </c>
      <c r="N996" t="str">
        <f>IF(VLOOKUP(B996,title_rename,2,FALSE)=0,B996,VLOOKUP(B996,title_rename,2,FALSE))</f>
        <v>05-03 Arizona Diamondbacks @ Washington Nationals</v>
      </c>
      <c r="O996" s="3" t="str">
        <f>LEFT(IF(VLOOKUP(C996,brand_rename,2,FALSE)=0,C996,VLOOKUP(C996,brand_rename,2,FALSE)),LEN(IF(VLOOKUP(C996,brand_rename,2,FALSE)=0,C996,VLOOKUP(C996,brand_rename,2,FALSE)))-6)</f>
        <v>Gaylord National Resort</v>
      </c>
      <c r="P996" t="str">
        <f>IF(VLOOKUP(D996,location_rename,2,FALSE)=0,D996,VLOOKUP(D996,location_rename,2,FALSE))</f>
        <v>LED Upper Tiered</v>
      </c>
      <c r="Q996">
        <f>IF($L996=0,0,G996)</f>
        <v>1</v>
      </c>
      <c r="R996">
        <f>IF($L996=0,0,H996)</f>
        <v>2</v>
      </c>
      <c r="S996" s="1">
        <f>R996*L996</f>
        <v>430.89066666666668</v>
      </c>
      <c r="T996" s="1">
        <f>S996*(K996/100)</f>
        <v>137.58701978804044</v>
      </c>
      <c r="U996" t="str">
        <f t="shared" si="30"/>
        <v>Gaylord National ResortLED Upper Tiered</v>
      </c>
      <c r="V996" t="str">
        <f t="shared" si="31"/>
        <v>05-03 Arizona Diamondbacks @ Washington NationalsGaylord National ResortLED Upper Tiered</v>
      </c>
      <c r="W996" t="str">
        <f>CONCATENATE(M996,O996)</f>
        <v>Regular SeasonGaylord National Resort</v>
      </c>
      <c r="X996" t="str">
        <f>CONCATENATE(M996,P996)</f>
        <v>Regular SeasonLED Upper Tiered</v>
      </c>
      <c r="Y996" t="str">
        <f>CONCATENATE(M996,O996,P996)</f>
        <v>Regular SeasonGaylord National ResortLED Upper Tiered</v>
      </c>
    </row>
    <row r="997" spans="1:25" x14ac:dyDescent="0.25">
      <c r="A997" s="3">
        <v>346655</v>
      </c>
      <c r="B997" t="s">
        <v>170</v>
      </c>
      <c r="C997" t="s">
        <v>53</v>
      </c>
      <c r="D997" t="s">
        <v>19</v>
      </c>
      <c r="E997" t="s">
        <v>1</v>
      </c>
      <c r="F997" s="5">
        <v>41032</v>
      </c>
      <c r="G997">
        <v>1</v>
      </c>
      <c r="H997">
        <v>3</v>
      </c>
      <c r="I997" s="1">
        <v>646.35</v>
      </c>
      <c r="J997" s="1">
        <v>138.97</v>
      </c>
      <c r="K997">
        <v>21.500734895954199</v>
      </c>
      <c r="L997" s="4">
        <f>VLOOKUP(N997,rates,VLOOKUP(CONCATENATE('[1]Exposure Report'!$B$11,'[1]Exposure Report'!$B$13),rate_lookup_table,4,FALSE),FALSE)</f>
        <v>215.44533333333334</v>
      </c>
      <c r="M997" t="s">
        <v>0</v>
      </c>
      <c r="N997" t="str">
        <f>IF(VLOOKUP(B997,title_rename,2,FALSE)=0,B997,VLOOKUP(B997,title_rename,2,FALSE))</f>
        <v>05-03 Arizona Diamondbacks @ Washington Nationals</v>
      </c>
      <c r="O997" s="3" t="str">
        <f>LEFT(IF(VLOOKUP(C997,brand_rename,2,FALSE)=0,C997,VLOOKUP(C997,brand_rename,2,FALSE)),LEN(IF(VLOOKUP(C997,brand_rename,2,FALSE)=0,C997,VLOOKUP(C997,brand_rename,2,FALSE)))-6)</f>
        <v>GEICO</v>
      </c>
      <c r="P997" t="str">
        <f>IF(VLOOKUP(D997,location_rename,2,FALSE)=0,D997,VLOOKUP(D997,location_rename,2,FALSE))</f>
        <v>LED Outfield Wall</v>
      </c>
      <c r="Q997">
        <f>IF($L997=0,0,G997)</f>
        <v>1</v>
      </c>
      <c r="R997">
        <f>IF($L997=0,0,H997)</f>
        <v>3</v>
      </c>
      <c r="S997" s="1">
        <f>R997*L997</f>
        <v>646.33600000000001</v>
      </c>
      <c r="T997" s="1">
        <f>S997*(K997/100)</f>
        <v>138.96698989711453</v>
      </c>
      <c r="U997" t="str">
        <f t="shared" si="30"/>
        <v>GEICOLED Outfield Wall</v>
      </c>
      <c r="V997" t="str">
        <f t="shared" si="31"/>
        <v>05-03 Arizona Diamondbacks @ Washington NationalsGEICOLED Outfield Wall</v>
      </c>
      <c r="W997" t="str">
        <f>CONCATENATE(M997,O997)</f>
        <v>Regular SeasonGEICO</v>
      </c>
      <c r="X997" t="str">
        <f>CONCATENATE(M997,P997)</f>
        <v>Regular SeasonLED Outfield Wall</v>
      </c>
      <c r="Y997" t="str">
        <f>CONCATENATE(M997,O997,P997)</f>
        <v>Regular SeasonGEICOLED Outfield Wall</v>
      </c>
    </row>
    <row r="998" spans="1:25" x14ac:dyDescent="0.25">
      <c r="A998" s="3">
        <v>346655</v>
      </c>
      <c r="B998" t="s">
        <v>170</v>
      </c>
      <c r="C998" t="s">
        <v>53</v>
      </c>
      <c r="D998" t="s">
        <v>6</v>
      </c>
      <c r="E998" t="s">
        <v>1</v>
      </c>
      <c r="F998" s="5">
        <v>41032</v>
      </c>
      <c r="G998">
        <v>2</v>
      </c>
      <c r="H998">
        <v>2</v>
      </c>
      <c r="I998" s="1">
        <v>430.9</v>
      </c>
      <c r="J998" s="1">
        <v>83.31</v>
      </c>
      <c r="K998">
        <v>19.333952193084201</v>
      </c>
      <c r="L998" s="4">
        <f>VLOOKUP(N998,rates,VLOOKUP(CONCATENATE('[1]Exposure Report'!$B$11,'[1]Exposure Report'!$B$13),rate_lookup_table,4,FALSE),FALSE)</f>
        <v>215.44533333333334</v>
      </c>
      <c r="M998" t="s">
        <v>0</v>
      </c>
      <c r="N998" t="str">
        <f>IF(VLOOKUP(B998,title_rename,2,FALSE)=0,B998,VLOOKUP(B998,title_rename,2,FALSE))</f>
        <v>05-03 Arizona Diamondbacks @ Washington Nationals</v>
      </c>
      <c r="O998" s="3" t="str">
        <f>LEFT(IF(VLOOKUP(C998,brand_rename,2,FALSE)=0,C998,VLOOKUP(C998,brand_rename,2,FALSE)),LEN(IF(VLOOKUP(C998,brand_rename,2,FALSE)=0,C998,VLOOKUP(C998,brand_rename,2,FALSE)))-6)</f>
        <v>GEICO</v>
      </c>
      <c r="P998" t="str">
        <f>IF(VLOOKUP(D998,location_rename,2,FALSE)=0,D998,VLOOKUP(D998,location_rename,2,FALSE))</f>
        <v>Rotational Field Level Foul Ball Line</v>
      </c>
      <c r="Q998">
        <f>IF($L998=0,0,G998)</f>
        <v>2</v>
      </c>
      <c r="R998">
        <f>IF($L998=0,0,H998)</f>
        <v>2</v>
      </c>
      <c r="S998" s="1">
        <f>R998*L998</f>
        <v>430.89066666666668</v>
      </c>
      <c r="T998" s="1">
        <f>S998*(K998/100)</f>
        <v>83.308195497795126</v>
      </c>
      <c r="U998" t="str">
        <f t="shared" si="30"/>
        <v>GEICORotational Field Level Foul Ball Line</v>
      </c>
      <c r="V998" t="str">
        <f t="shared" si="31"/>
        <v>05-03 Arizona Diamondbacks @ Washington NationalsGEICORotational Field Level Foul Ball Line</v>
      </c>
      <c r="W998" t="str">
        <f>CONCATENATE(M998,O998)</f>
        <v>Regular SeasonGEICO</v>
      </c>
      <c r="X998" t="str">
        <f>CONCATENATE(M998,P998)</f>
        <v>Regular SeasonRotational Field Level Foul Ball Line</v>
      </c>
      <c r="Y998" t="str">
        <f>CONCATENATE(M998,O998,P998)</f>
        <v>Regular SeasonGEICORotational Field Level Foul Ball Line</v>
      </c>
    </row>
    <row r="999" spans="1:25" x14ac:dyDescent="0.25">
      <c r="A999" s="3">
        <v>346655</v>
      </c>
      <c r="B999" t="s">
        <v>170</v>
      </c>
      <c r="C999" t="s">
        <v>53</v>
      </c>
      <c r="D999" t="s">
        <v>2</v>
      </c>
      <c r="E999" t="s">
        <v>1</v>
      </c>
      <c r="F999" s="5">
        <v>41032</v>
      </c>
      <c r="G999">
        <v>9</v>
      </c>
      <c r="H999">
        <v>38</v>
      </c>
      <c r="I999" s="1">
        <v>8187.1</v>
      </c>
      <c r="J999" s="1">
        <v>2161.83</v>
      </c>
      <c r="K999">
        <v>26.405320565279499</v>
      </c>
      <c r="L999" s="4">
        <f>VLOOKUP(N999,rates,VLOOKUP(CONCATENATE('[1]Exposure Report'!$B$11,'[1]Exposure Report'!$B$13),rate_lookup_table,4,FALSE),FALSE)</f>
        <v>215.44533333333334</v>
      </c>
      <c r="M999" t="s">
        <v>0</v>
      </c>
      <c r="N999" t="str">
        <f>IF(VLOOKUP(B999,title_rename,2,FALSE)=0,B999,VLOOKUP(B999,title_rename,2,FALSE))</f>
        <v>05-03 Arizona Diamondbacks @ Washington Nationals</v>
      </c>
      <c r="O999" s="3" t="str">
        <f>LEFT(IF(VLOOKUP(C999,brand_rename,2,FALSE)=0,C999,VLOOKUP(C999,brand_rename,2,FALSE)),LEN(IF(VLOOKUP(C999,brand_rename,2,FALSE)=0,C999,VLOOKUP(C999,brand_rename,2,FALSE)))-6)</f>
        <v>GEICO</v>
      </c>
      <c r="P999" t="str">
        <f>IF(VLOOKUP(D999,location_rename,2,FALSE)=0,D999,VLOOKUP(D999,location_rename,2,FALSE))</f>
        <v>Rotational Field Level Home Plate</v>
      </c>
      <c r="Q999">
        <f>IF($L999=0,0,G999)</f>
        <v>9</v>
      </c>
      <c r="R999">
        <f>IF($L999=0,0,H999)</f>
        <v>38</v>
      </c>
      <c r="S999" s="1">
        <f>R999*L999</f>
        <v>8186.9226666666673</v>
      </c>
      <c r="T999" s="1">
        <f>S999*(K999/100)</f>
        <v>2161.7831745648623</v>
      </c>
      <c r="U999" t="str">
        <f t="shared" si="30"/>
        <v>GEICORotational Field Level Home Plate</v>
      </c>
      <c r="V999" t="str">
        <f t="shared" si="31"/>
        <v>05-03 Arizona Diamondbacks @ Washington NationalsGEICORotational Field Level Home Plate</v>
      </c>
      <c r="W999" t="str">
        <f>CONCATENATE(M999,O999)</f>
        <v>Regular SeasonGEICO</v>
      </c>
      <c r="X999" t="str">
        <f>CONCATENATE(M999,P999)</f>
        <v>Regular SeasonRotational Field Level Home Plate</v>
      </c>
      <c r="Y999" t="str">
        <f>CONCATENATE(M999,O999,P999)</f>
        <v>Regular SeasonGEICORotational Field Level Home Plate</v>
      </c>
    </row>
    <row r="1000" spans="1:25" x14ac:dyDescent="0.25">
      <c r="A1000" s="3">
        <v>346655</v>
      </c>
      <c r="B1000" t="s">
        <v>170</v>
      </c>
      <c r="C1000" t="s">
        <v>53</v>
      </c>
      <c r="D1000" t="s">
        <v>11</v>
      </c>
      <c r="E1000" t="s">
        <v>1</v>
      </c>
      <c r="F1000" s="5">
        <v>41032</v>
      </c>
      <c r="G1000">
        <v>39</v>
      </c>
      <c r="H1000">
        <v>97</v>
      </c>
      <c r="I1000" s="1">
        <v>20898.650000000001</v>
      </c>
      <c r="J1000" s="1">
        <v>3410.75</v>
      </c>
      <c r="K1000">
        <v>16.320432181026</v>
      </c>
      <c r="L1000" s="4">
        <f>VLOOKUP(N1000,rates,VLOOKUP(CONCATENATE('[1]Exposure Report'!$B$11,'[1]Exposure Report'!$B$13),rate_lookup_table,4,FALSE),FALSE)</f>
        <v>215.44533333333334</v>
      </c>
      <c r="M1000" t="s">
        <v>0</v>
      </c>
      <c r="N1000" t="str">
        <f>IF(VLOOKUP(B1000,title_rename,2,FALSE)=0,B1000,VLOOKUP(B1000,title_rename,2,FALSE))</f>
        <v>05-03 Arizona Diamondbacks @ Washington Nationals</v>
      </c>
      <c r="O1000" s="3" t="str">
        <f>LEFT(IF(VLOOKUP(C1000,brand_rename,2,FALSE)=0,C1000,VLOOKUP(C1000,brand_rename,2,FALSE)),LEN(IF(VLOOKUP(C1000,brand_rename,2,FALSE)=0,C1000,VLOOKUP(C1000,brand_rename,2,FALSE)))-6)</f>
        <v>GEICO</v>
      </c>
      <c r="P1000" t="str">
        <f>IF(VLOOKUP(D1000,location_rename,2,FALSE)=0,D1000,VLOOKUP(D1000,location_rename,2,FALSE))</f>
        <v>Static Outfield Wall</v>
      </c>
      <c r="Q1000">
        <f>IF($L1000=0,0,G1000)</f>
        <v>39</v>
      </c>
      <c r="R1000">
        <f>IF($L1000=0,0,H1000)</f>
        <v>97</v>
      </c>
      <c r="S1000" s="1">
        <f>R1000*L1000</f>
        <v>20898.197333333334</v>
      </c>
      <c r="T1000" s="1">
        <f>S1000*(K1000/100)</f>
        <v>3410.6761228436508</v>
      </c>
      <c r="U1000" t="str">
        <f t="shared" si="30"/>
        <v>GEICOStatic Outfield Wall</v>
      </c>
      <c r="V1000" t="str">
        <f t="shared" si="31"/>
        <v>05-03 Arizona Diamondbacks @ Washington NationalsGEICOStatic Outfield Wall</v>
      </c>
      <c r="W1000" t="str">
        <f>CONCATENATE(M1000,O1000)</f>
        <v>Regular SeasonGEICO</v>
      </c>
      <c r="X1000" t="str">
        <f>CONCATENATE(M1000,P1000)</f>
        <v>Regular SeasonStatic Outfield Wall</v>
      </c>
      <c r="Y1000" t="str">
        <f>CONCATENATE(M1000,O1000,P1000)</f>
        <v>Regular SeasonGEICOStatic Outfield Wall</v>
      </c>
    </row>
    <row r="1001" spans="1:25" x14ac:dyDescent="0.25">
      <c r="A1001" s="3">
        <v>346655</v>
      </c>
      <c r="B1001" t="s">
        <v>170</v>
      </c>
      <c r="C1001" t="s">
        <v>53</v>
      </c>
      <c r="D1001" t="s">
        <v>9</v>
      </c>
      <c r="E1001" t="s">
        <v>1</v>
      </c>
      <c r="F1001" s="5">
        <v>41032</v>
      </c>
      <c r="G1001">
        <v>1</v>
      </c>
      <c r="H1001">
        <v>10</v>
      </c>
      <c r="I1001" s="1">
        <v>2154.5</v>
      </c>
      <c r="J1001" s="1">
        <v>169.13</v>
      </c>
      <c r="K1001">
        <v>7.8500812253422998</v>
      </c>
      <c r="L1001" s="4">
        <f>VLOOKUP(N1001,rates,VLOOKUP(CONCATENATE('[1]Exposure Report'!$B$11,'[1]Exposure Report'!$B$13),rate_lookup_table,4,FALSE),FALSE)</f>
        <v>215.44533333333334</v>
      </c>
      <c r="M1001" t="s">
        <v>0</v>
      </c>
      <c r="N1001" t="str">
        <f>IF(VLOOKUP(B1001,title_rename,2,FALSE)=0,B1001,VLOOKUP(B1001,title_rename,2,FALSE))</f>
        <v>05-03 Arizona Diamondbacks @ Washington Nationals</v>
      </c>
      <c r="O1001" s="3" t="str">
        <f>LEFT(IF(VLOOKUP(C1001,brand_rename,2,FALSE)=0,C1001,VLOOKUP(C1001,brand_rename,2,FALSE)),LEN(IF(VLOOKUP(C1001,brand_rename,2,FALSE)=0,C1001,VLOOKUP(C1001,brand_rename,2,FALSE)))-6)</f>
        <v>GEICO</v>
      </c>
      <c r="P1001" t="str">
        <f>IF(VLOOKUP(D1001,location_rename,2,FALSE)=0,D1001,VLOOKUP(D1001,location_rename,2,FALSE))</f>
        <v>Static Upper Billboard</v>
      </c>
      <c r="Q1001">
        <f>IF($L1001=0,0,G1001)</f>
        <v>1</v>
      </c>
      <c r="R1001">
        <f>IF($L1001=0,0,H1001)</f>
        <v>10</v>
      </c>
      <c r="S1001" s="1">
        <f>R1001*L1001</f>
        <v>2154.4533333333334</v>
      </c>
      <c r="T1001" s="1">
        <f>S1001*(K1001/100)</f>
        <v>169.12633662876135</v>
      </c>
      <c r="U1001" t="str">
        <f t="shared" si="30"/>
        <v>GEICOStatic Upper Billboard</v>
      </c>
      <c r="V1001" t="str">
        <f t="shared" si="31"/>
        <v>05-03 Arizona Diamondbacks @ Washington NationalsGEICOStatic Upper Billboard</v>
      </c>
      <c r="W1001" t="str">
        <f>CONCATENATE(M1001,O1001)</f>
        <v>Regular SeasonGEICO</v>
      </c>
      <c r="X1001" t="str">
        <f>CONCATENATE(M1001,P1001)</f>
        <v>Regular SeasonStatic Upper Billboard</v>
      </c>
      <c r="Y1001" t="str">
        <f>CONCATENATE(M1001,O1001,P1001)</f>
        <v>Regular SeasonGEICOStatic Upper Billboard</v>
      </c>
    </row>
    <row r="1002" spans="1:25" x14ac:dyDescent="0.25">
      <c r="A1002" s="3">
        <v>346655</v>
      </c>
      <c r="B1002" t="s">
        <v>170</v>
      </c>
      <c r="C1002" t="s">
        <v>52</v>
      </c>
      <c r="D1002" t="s">
        <v>2</v>
      </c>
      <c r="E1002" t="s">
        <v>1</v>
      </c>
      <c r="F1002" s="5">
        <v>41032</v>
      </c>
      <c r="G1002">
        <v>24</v>
      </c>
      <c r="H1002">
        <v>216</v>
      </c>
      <c r="I1002" s="1">
        <v>46537.2</v>
      </c>
      <c r="J1002" s="1">
        <v>10781.48</v>
      </c>
      <c r="K1002">
        <v>23.167444538992399</v>
      </c>
      <c r="L1002" s="4">
        <f>VLOOKUP(N1002,rates,VLOOKUP(CONCATENATE('[1]Exposure Report'!$B$11,'[1]Exposure Report'!$B$13),rate_lookup_table,4,FALSE),FALSE)</f>
        <v>215.44533333333334</v>
      </c>
      <c r="M1002" t="s">
        <v>0</v>
      </c>
      <c r="N1002" t="str">
        <f>IF(VLOOKUP(B1002,title_rename,2,FALSE)=0,B1002,VLOOKUP(B1002,title_rename,2,FALSE))</f>
        <v>05-03 Arizona Diamondbacks @ Washington Nationals</v>
      </c>
      <c r="O1002" s="3" t="str">
        <f>LEFT(IF(VLOOKUP(C1002,brand_rename,2,FALSE)=0,C1002,VLOOKUP(C1002,brand_rename,2,FALSE)),LEN(IF(VLOOKUP(C1002,brand_rename,2,FALSE)=0,C1002,VLOOKUP(C1002,brand_rename,2,FALSE)))-6)</f>
        <v>Hankook Tire</v>
      </c>
      <c r="P1002" t="str">
        <f>IF(VLOOKUP(D1002,location_rename,2,FALSE)=0,D1002,VLOOKUP(D1002,location_rename,2,FALSE))</f>
        <v>Rotational Field Level Home Plate</v>
      </c>
      <c r="Q1002">
        <f>IF($L1002=0,0,G1002)</f>
        <v>24</v>
      </c>
      <c r="R1002">
        <f>IF($L1002=0,0,H1002)</f>
        <v>216</v>
      </c>
      <c r="S1002" s="1">
        <f>R1002*L1002</f>
        <v>46536.192000000003</v>
      </c>
      <c r="T1002" s="1">
        <f>S1002*(K1002/100)</f>
        <v>10781.246472159019</v>
      </c>
      <c r="U1002" t="str">
        <f t="shared" si="30"/>
        <v>Hankook TireRotational Field Level Home Plate</v>
      </c>
      <c r="V1002" t="str">
        <f t="shared" si="31"/>
        <v>05-03 Arizona Diamondbacks @ Washington NationalsHankook TireRotational Field Level Home Plate</v>
      </c>
      <c r="W1002" t="str">
        <f>CONCATENATE(M1002,O1002)</f>
        <v>Regular SeasonHankook Tire</v>
      </c>
      <c r="X1002" t="str">
        <f>CONCATENATE(M1002,P1002)</f>
        <v>Regular SeasonRotational Field Level Home Plate</v>
      </c>
      <c r="Y1002" t="str">
        <f>CONCATENATE(M1002,O1002,P1002)</f>
        <v>Regular SeasonHankook TireRotational Field Level Home Plate</v>
      </c>
    </row>
    <row r="1003" spans="1:25" x14ac:dyDescent="0.25">
      <c r="A1003" s="3">
        <v>346655</v>
      </c>
      <c r="B1003" t="s">
        <v>170</v>
      </c>
      <c r="C1003" t="s">
        <v>51</v>
      </c>
      <c r="D1003" t="s">
        <v>9</v>
      </c>
      <c r="E1003" t="s">
        <v>1</v>
      </c>
      <c r="F1003" s="5">
        <v>41032</v>
      </c>
      <c r="G1003">
        <v>10</v>
      </c>
      <c r="H1003">
        <v>18</v>
      </c>
      <c r="I1003" s="1">
        <v>3878.1</v>
      </c>
      <c r="J1003" s="1">
        <v>920.08</v>
      </c>
      <c r="K1003">
        <v>23.7250199840127</v>
      </c>
      <c r="L1003" s="4">
        <f>VLOOKUP(N1003,rates,VLOOKUP(CONCATENATE('[1]Exposure Report'!$B$11,'[1]Exposure Report'!$B$13),rate_lookup_table,4,FALSE),FALSE)</f>
        <v>215.44533333333334</v>
      </c>
      <c r="M1003" t="s">
        <v>0</v>
      </c>
      <c r="N1003" t="str">
        <f>IF(VLOOKUP(B1003,title_rename,2,FALSE)=0,B1003,VLOOKUP(B1003,title_rename,2,FALSE))</f>
        <v>05-03 Arizona Diamondbacks @ Washington Nationals</v>
      </c>
      <c r="O1003" s="3" t="str">
        <f>LEFT(IF(VLOOKUP(C1003,brand_rename,2,FALSE)=0,C1003,VLOOKUP(C1003,brand_rename,2,FALSE)),LEN(IF(VLOOKUP(C1003,brand_rename,2,FALSE)=0,C1003,VLOOKUP(C1003,brand_rename,2,FALSE)))-6)</f>
        <v>Harris Teeter</v>
      </c>
      <c r="P1003" t="str">
        <f>IF(VLOOKUP(D1003,location_rename,2,FALSE)=0,D1003,VLOOKUP(D1003,location_rename,2,FALSE))</f>
        <v>Static Upper Billboard</v>
      </c>
      <c r="Q1003">
        <f>IF($L1003=0,0,G1003)</f>
        <v>10</v>
      </c>
      <c r="R1003">
        <f>IF($L1003=0,0,H1003)</f>
        <v>18</v>
      </c>
      <c r="S1003" s="1">
        <f>R1003*L1003</f>
        <v>3878.0160000000001</v>
      </c>
      <c r="T1003" s="1">
        <f>S1003*(K1003/100)</f>
        <v>920.06007098320993</v>
      </c>
      <c r="U1003" t="str">
        <f t="shared" si="30"/>
        <v>Harris TeeterStatic Upper Billboard</v>
      </c>
      <c r="V1003" t="str">
        <f t="shared" si="31"/>
        <v>05-03 Arizona Diamondbacks @ Washington NationalsHarris TeeterStatic Upper Billboard</v>
      </c>
      <c r="W1003" t="str">
        <f>CONCATENATE(M1003,O1003)</f>
        <v>Regular SeasonHarris Teeter</v>
      </c>
      <c r="X1003" t="str">
        <f>CONCATENATE(M1003,P1003)</f>
        <v>Regular SeasonStatic Upper Billboard</v>
      </c>
      <c r="Y1003" t="str">
        <f>CONCATENATE(M1003,O1003,P1003)</f>
        <v>Regular SeasonHarris TeeterStatic Upper Billboard</v>
      </c>
    </row>
    <row r="1004" spans="1:25" x14ac:dyDescent="0.25">
      <c r="A1004" s="3">
        <v>346655</v>
      </c>
      <c r="B1004" t="s">
        <v>170</v>
      </c>
      <c r="C1004" t="s">
        <v>50</v>
      </c>
      <c r="D1004" t="s">
        <v>19</v>
      </c>
      <c r="E1004" t="s">
        <v>1</v>
      </c>
      <c r="F1004" s="5">
        <v>41032</v>
      </c>
      <c r="G1004">
        <v>1</v>
      </c>
      <c r="H1004">
        <v>1</v>
      </c>
      <c r="I1004" s="1">
        <v>215.45</v>
      </c>
      <c r="J1004" s="1">
        <v>49.38</v>
      </c>
      <c r="K1004">
        <v>22.9194708749129</v>
      </c>
      <c r="L1004" s="4">
        <f>VLOOKUP(N1004,rates,VLOOKUP(CONCATENATE('[1]Exposure Report'!$B$11,'[1]Exposure Report'!$B$13),rate_lookup_table,4,FALSE),FALSE)</f>
        <v>215.44533333333334</v>
      </c>
      <c r="M1004" t="s">
        <v>0</v>
      </c>
      <c r="N1004" t="str">
        <f>IF(VLOOKUP(B1004,title_rename,2,FALSE)=0,B1004,VLOOKUP(B1004,title_rename,2,FALSE))</f>
        <v>05-03 Arizona Diamondbacks @ Washington Nationals</v>
      </c>
      <c r="O1004" s="3" t="str">
        <f>LEFT(IF(VLOOKUP(C1004,brand_rename,2,FALSE)=0,C1004,VLOOKUP(C1004,brand_rename,2,FALSE)),LEN(IF(VLOOKUP(C1004,brand_rename,2,FALSE)=0,C1004,VLOOKUP(C1004,brand_rename,2,FALSE)))-6)</f>
        <v>JK Moving and Storage Inc</v>
      </c>
      <c r="P1004" t="str">
        <f>IF(VLOOKUP(D1004,location_rename,2,FALSE)=0,D1004,VLOOKUP(D1004,location_rename,2,FALSE))</f>
        <v>LED Outfield Wall</v>
      </c>
      <c r="Q1004">
        <f>IF($L1004=0,0,G1004)</f>
        <v>1</v>
      </c>
      <c r="R1004">
        <f>IF($L1004=0,0,H1004)</f>
        <v>1</v>
      </c>
      <c r="S1004" s="1">
        <f>R1004*L1004</f>
        <v>215.44533333333334</v>
      </c>
      <c r="T1004" s="1">
        <f>S1004*(K1004/100)</f>
        <v>49.378930424692349</v>
      </c>
      <c r="U1004" t="str">
        <f t="shared" si="30"/>
        <v>JK Moving and Storage IncLED Outfield Wall</v>
      </c>
      <c r="V1004" t="str">
        <f t="shared" si="31"/>
        <v>05-03 Arizona Diamondbacks @ Washington NationalsJK Moving and Storage IncLED Outfield Wall</v>
      </c>
      <c r="W1004" t="str">
        <f>CONCATENATE(M1004,O1004)</f>
        <v>Regular SeasonJK Moving and Storage Inc</v>
      </c>
      <c r="X1004" t="str">
        <f>CONCATENATE(M1004,P1004)</f>
        <v>Regular SeasonLED Outfield Wall</v>
      </c>
      <c r="Y1004" t="str">
        <f>CONCATENATE(M1004,O1004,P1004)</f>
        <v>Regular SeasonJK Moving and Storage IncLED Outfield Wall</v>
      </c>
    </row>
    <row r="1005" spans="1:25" x14ac:dyDescent="0.25">
      <c r="A1005" s="3">
        <v>346655</v>
      </c>
      <c r="B1005" t="s">
        <v>170</v>
      </c>
      <c r="C1005" t="s">
        <v>49</v>
      </c>
      <c r="D1005" t="s">
        <v>7</v>
      </c>
      <c r="E1005" t="s">
        <v>1</v>
      </c>
      <c r="F1005" s="5">
        <v>41032</v>
      </c>
      <c r="G1005">
        <v>314</v>
      </c>
      <c r="H1005">
        <v>2260</v>
      </c>
      <c r="I1005" s="1">
        <v>486917</v>
      </c>
      <c r="J1005" s="1">
        <v>84413.14</v>
      </c>
      <c r="K1005">
        <v>17.336248272292799</v>
      </c>
      <c r="L1005" s="4">
        <f>VLOOKUP(N1005,rates,VLOOKUP(CONCATENATE('[1]Exposure Report'!$B$11,'[1]Exposure Report'!$B$13),rate_lookup_table,4,FALSE),FALSE)</f>
        <v>215.44533333333334</v>
      </c>
      <c r="M1005" t="s">
        <v>0</v>
      </c>
      <c r="N1005" t="str">
        <f>IF(VLOOKUP(B1005,title_rename,2,FALSE)=0,B1005,VLOOKUP(B1005,title_rename,2,FALSE))</f>
        <v>05-03 Arizona Diamondbacks @ Washington Nationals</v>
      </c>
      <c r="O1005" s="3" t="str">
        <f>LEFT(IF(VLOOKUP(C1005,brand_rename,2,FALSE)=0,C1005,VLOOKUP(C1005,brand_rename,2,FALSE)),LEN(IF(VLOOKUP(C1005,brand_rename,2,FALSE)=0,C1005,VLOOKUP(C1005,brand_rename,2,FALSE)))-6)</f>
        <v>Lexus</v>
      </c>
      <c r="P1005" t="str">
        <f>IF(VLOOKUP(D1005,location_rename,2,FALSE)=0,D1005,VLOOKUP(D1005,location_rename,2,FALSE))</f>
        <v>Static Upper Home Plate</v>
      </c>
      <c r="Q1005">
        <f>IF($L1005=0,0,G1005)</f>
        <v>314</v>
      </c>
      <c r="R1005">
        <f>IF($L1005=0,0,H1005)</f>
        <v>2260</v>
      </c>
      <c r="S1005" s="1">
        <f>R1005*L1005</f>
        <v>486906.45333333337</v>
      </c>
      <c r="T1005" s="1">
        <f>S1005*(K1005/100)</f>
        <v>84411.311603682145</v>
      </c>
      <c r="U1005" t="str">
        <f t="shared" si="30"/>
        <v>LexusStatic Upper Home Plate</v>
      </c>
      <c r="V1005" t="str">
        <f t="shared" si="31"/>
        <v>05-03 Arizona Diamondbacks @ Washington NationalsLexusStatic Upper Home Plate</v>
      </c>
      <c r="W1005" t="str">
        <f>CONCATENATE(M1005,O1005)</f>
        <v>Regular SeasonLexus</v>
      </c>
      <c r="X1005" t="str">
        <f>CONCATENATE(M1005,P1005)</f>
        <v>Regular SeasonStatic Upper Home Plate</v>
      </c>
      <c r="Y1005" t="str">
        <f>CONCATENATE(M1005,O1005,P1005)</f>
        <v>Regular SeasonLexusStatic Upper Home Plate</v>
      </c>
    </row>
    <row r="1006" spans="1:25" x14ac:dyDescent="0.25">
      <c r="A1006" s="3">
        <v>346655</v>
      </c>
      <c r="B1006" t="s">
        <v>170</v>
      </c>
      <c r="C1006" t="s">
        <v>82</v>
      </c>
      <c r="D1006" t="s">
        <v>19</v>
      </c>
      <c r="E1006" t="s">
        <v>1</v>
      </c>
      <c r="F1006" s="5">
        <v>41032</v>
      </c>
      <c r="G1006">
        <v>2</v>
      </c>
      <c r="H1006">
        <v>14</v>
      </c>
      <c r="I1006" s="1">
        <v>3016.3</v>
      </c>
      <c r="J1006" s="1">
        <v>490.36</v>
      </c>
      <c r="K1006">
        <v>16.257003613698899</v>
      </c>
      <c r="L1006" s="4">
        <f>VLOOKUP(N1006,rates,VLOOKUP(CONCATENATE('[1]Exposure Report'!$B$11,'[1]Exposure Report'!$B$13),rate_lookup_table,4,FALSE),FALSE)</f>
        <v>215.44533333333334</v>
      </c>
      <c r="M1006" t="s">
        <v>0</v>
      </c>
      <c r="N1006" t="str">
        <f>IF(VLOOKUP(B1006,title_rename,2,FALSE)=0,B1006,VLOOKUP(B1006,title_rename,2,FALSE))</f>
        <v>05-03 Arizona Diamondbacks @ Washington Nationals</v>
      </c>
      <c r="O1006" s="3" t="str">
        <f>LEFT(IF(VLOOKUP(C1006,brand_rename,2,FALSE)=0,C1006,VLOOKUP(C1006,brand_rename,2,FALSE)),LEN(IF(VLOOKUP(C1006,brand_rename,2,FALSE)=0,C1006,VLOOKUP(C1006,brand_rename,2,FALSE)))-6)</f>
        <v>Majestic</v>
      </c>
      <c r="P1006" t="str">
        <f>IF(VLOOKUP(D1006,location_rename,2,FALSE)=0,D1006,VLOOKUP(D1006,location_rename,2,FALSE))</f>
        <v>LED Outfield Wall</v>
      </c>
      <c r="Q1006">
        <f>IF($L1006=0,0,G1006)</f>
        <v>2</v>
      </c>
      <c r="R1006">
        <f>IF($L1006=0,0,H1006)</f>
        <v>14</v>
      </c>
      <c r="S1006" s="1">
        <f>R1006*L1006</f>
        <v>3016.2346666666667</v>
      </c>
      <c r="T1006" s="1">
        <f>S1006*(K1006/100)</f>
        <v>490.34937875763893</v>
      </c>
      <c r="U1006" t="str">
        <f t="shared" si="30"/>
        <v>MajesticLED Outfield Wall</v>
      </c>
      <c r="V1006" t="str">
        <f t="shared" si="31"/>
        <v>05-03 Arizona Diamondbacks @ Washington NationalsMajesticLED Outfield Wall</v>
      </c>
      <c r="W1006" t="str">
        <f>CONCATENATE(M1006,O1006)</f>
        <v>Regular SeasonMajestic</v>
      </c>
      <c r="X1006" t="str">
        <f>CONCATENATE(M1006,P1006)</f>
        <v>Regular SeasonLED Outfield Wall</v>
      </c>
      <c r="Y1006" t="str">
        <f>CONCATENATE(M1006,O1006,P1006)</f>
        <v>Regular SeasonMajesticLED Outfield Wall</v>
      </c>
    </row>
    <row r="1007" spans="1:25" x14ac:dyDescent="0.25">
      <c r="A1007" s="3">
        <v>346655</v>
      </c>
      <c r="B1007" t="s">
        <v>170</v>
      </c>
      <c r="C1007" t="s">
        <v>47</v>
      </c>
      <c r="D1007" t="s">
        <v>2</v>
      </c>
      <c r="E1007" t="s">
        <v>1</v>
      </c>
      <c r="F1007" s="5">
        <v>41032</v>
      </c>
      <c r="G1007">
        <v>10</v>
      </c>
      <c r="H1007">
        <v>61</v>
      </c>
      <c r="I1007" s="1">
        <v>13142.45</v>
      </c>
      <c r="J1007" s="1">
        <v>3171.27</v>
      </c>
      <c r="K1007">
        <v>24.129975765553599</v>
      </c>
      <c r="L1007" s="4">
        <f>VLOOKUP(N1007,rates,VLOOKUP(CONCATENATE('[1]Exposure Report'!$B$11,'[1]Exposure Report'!$B$13),rate_lookup_table,4,FALSE),FALSE)</f>
        <v>215.44533333333334</v>
      </c>
      <c r="M1007" t="s">
        <v>0</v>
      </c>
      <c r="N1007" t="str">
        <f>IF(VLOOKUP(B1007,title_rename,2,FALSE)=0,B1007,VLOOKUP(B1007,title_rename,2,FALSE))</f>
        <v>05-03 Arizona Diamondbacks @ Washington Nationals</v>
      </c>
      <c r="O1007" s="3" t="str">
        <f>LEFT(IF(VLOOKUP(C1007,brand_rename,2,FALSE)=0,C1007,VLOOKUP(C1007,brand_rename,2,FALSE)),LEN(IF(VLOOKUP(C1007,brand_rename,2,FALSE)=0,C1007,VLOOKUP(C1007,brand_rename,2,FALSE)))-6)</f>
        <v>Maxxis Tires</v>
      </c>
      <c r="P1007" t="str">
        <f>IF(VLOOKUP(D1007,location_rename,2,FALSE)=0,D1007,VLOOKUP(D1007,location_rename,2,FALSE))</f>
        <v>Rotational Field Level Home Plate</v>
      </c>
      <c r="Q1007">
        <f>IF($L1007=0,0,G1007)</f>
        <v>10</v>
      </c>
      <c r="R1007">
        <f>IF($L1007=0,0,H1007)</f>
        <v>61</v>
      </c>
      <c r="S1007" s="1">
        <f>R1007*L1007</f>
        <v>13142.165333333334</v>
      </c>
      <c r="T1007" s="1">
        <f>S1007*(K1007/100)</f>
        <v>3171.20131000232</v>
      </c>
      <c r="U1007" t="str">
        <f t="shared" si="30"/>
        <v>Maxxis TiresRotational Field Level Home Plate</v>
      </c>
      <c r="V1007" t="str">
        <f t="shared" si="31"/>
        <v>05-03 Arizona Diamondbacks @ Washington NationalsMaxxis TiresRotational Field Level Home Plate</v>
      </c>
      <c r="W1007" t="str">
        <f>CONCATENATE(M1007,O1007)</f>
        <v>Regular SeasonMaxxis Tires</v>
      </c>
      <c r="X1007" t="str">
        <f>CONCATENATE(M1007,P1007)</f>
        <v>Regular SeasonRotational Field Level Home Plate</v>
      </c>
      <c r="Y1007" t="str">
        <f>CONCATENATE(M1007,O1007,P1007)</f>
        <v>Regular SeasonMaxxis TiresRotational Field Level Home Plate</v>
      </c>
    </row>
    <row r="1008" spans="1:25" x14ac:dyDescent="0.25">
      <c r="A1008" s="3">
        <v>346655</v>
      </c>
      <c r="B1008" t="s">
        <v>170</v>
      </c>
      <c r="C1008" t="s">
        <v>46</v>
      </c>
      <c r="D1008" t="s">
        <v>17</v>
      </c>
      <c r="E1008" t="s">
        <v>1</v>
      </c>
      <c r="F1008" s="5">
        <v>41032</v>
      </c>
      <c r="G1008">
        <v>7</v>
      </c>
      <c r="H1008">
        <v>12</v>
      </c>
      <c r="I1008" s="1">
        <v>2585.4</v>
      </c>
      <c r="J1008" s="1">
        <v>850.62</v>
      </c>
      <c r="K1008">
        <v>32.900905082385698</v>
      </c>
      <c r="L1008" s="4">
        <f>VLOOKUP(N1008,rates,VLOOKUP(CONCATENATE('[1]Exposure Report'!$B$11,'[1]Exposure Report'!$B$13),rate_lookup_table,4,FALSE),FALSE)</f>
        <v>215.44533333333334</v>
      </c>
      <c r="M1008" t="s">
        <v>0</v>
      </c>
      <c r="N1008" t="str">
        <f>IF(VLOOKUP(B1008,title_rename,2,FALSE)=0,B1008,VLOOKUP(B1008,title_rename,2,FALSE))</f>
        <v>05-03 Arizona Diamondbacks @ Washington Nationals</v>
      </c>
      <c r="O1008" s="3" t="str">
        <f>LEFT(IF(VLOOKUP(C1008,brand_rename,2,FALSE)=0,C1008,VLOOKUP(C1008,brand_rename,2,FALSE)),LEN(IF(VLOOKUP(C1008,brand_rename,2,FALSE)=0,C1008,VLOOKUP(C1008,brand_rename,2,FALSE)))-6)</f>
        <v>MedStar Health</v>
      </c>
      <c r="P1008" t="str">
        <f>IF(VLOOKUP(D1008,location_rename,2,FALSE)=0,D1008,VLOOKUP(D1008,location_rename,2,FALSE))</f>
        <v>LED Upper Tiered</v>
      </c>
      <c r="Q1008">
        <f>IF($L1008=0,0,G1008)</f>
        <v>7</v>
      </c>
      <c r="R1008">
        <f>IF($L1008=0,0,H1008)</f>
        <v>12</v>
      </c>
      <c r="S1008" s="1">
        <f>R1008*L1008</f>
        <v>2585.3440000000001</v>
      </c>
      <c r="T1008" s="1">
        <f>S1008*(K1008/100)</f>
        <v>850.60157549315375</v>
      </c>
      <c r="U1008" t="str">
        <f t="shared" si="30"/>
        <v>MedStar HealthLED Upper Tiered</v>
      </c>
      <c r="V1008" t="str">
        <f t="shared" si="31"/>
        <v>05-03 Arizona Diamondbacks @ Washington NationalsMedStar HealthLED Upper Tiered</v>
      </c>
      <c r="W1008" t="str">
        <f>CONCATENATE(M1008,O1008)</f>
        <v>Regular SeasonMedStar Health</v>
      </c>
      <c r="X1008" t="str">
        <f>CONCATENATE(M1008,P1008)</f>
        <v>Regular SeasonLED Upper Tiered</v>
      </c>
      <c r="Y1008" t="str">
        <f>CONCATENATE(M1008,O1008,P1008)</f>
        <v>Regular SeasonMedStar HealthLED Upper Tiered</v>
      </c>
    </row>
    <row r="1009" spans="1:25" x14ac:dyDescent="0.25">
      <c r="A1009" s="3">
        <v>346655</v>
      </c>
      <c r="B1009" t="s">
        <v>170</v>
      </c>
      <c r="C1009" t="s">
        <v>44</v>
      </c>
      <c r="D1009" t="s">
        <v>17</v>
      </c>
      <c r="E1009" t="s">
        <v>1</v>
      </c>
      <c r="F1009" s="5">
        <v>41032</v>
      </c>
      <c r="G1009">
        <v>5</v>
      </c>
      <c r="H1009">
        <v>8</v>
      </c>
      <c r="I1009" s="1">
        <v>1723.6</v>
      </c>
      <c r="J1009" s="1">
        <v>526.26</v>
      </c>
      <c r="K1009">
        <v>30.532606173125998</v>
      </c>
      <c r="L1009" s="4">
        <f>VLOOKUP(N1009,rates,VLOOKUP(CONCATENATE('[1]Exposure Report'!$B$11,'[1]Exposure Report'!$B$13),rate_lookup_table,4,FALSE),FALSE)</f>
        <v>215.44533333333334</v>
      </c>
      <c r="M1009" t="s">
        <v>0</v>
      </c>
      <c r="N1009" t="str">
        <f>IF(VLOOKUP(B1009,title_rename,2,FALSE)=0,B1009,VLOOKUP(B1009,title_rename,2,FALSE))</f>
        <v>05-03 Arizona Diamondbacks @ Washington Nationals</v>
      </c>
      <c r="O1009" s="3" t="str">
        <f>LEFT(IF(VLOOKUP(C1009,brand_rename,2,FALSE)=0,C1009,VLOOKUP(C1009,brand_rename,2,FALSE)),LEN(IF(VLOOKUP(C1009,brand_rename,2,FALSE)=0,C1009,VLOOKUP(C1009,brand_rename,2,FALSE)))-6)</f>
        <v>Miller Lite</v>
      </c>
      <c r="P1009" t="str">
        <f>IF(VLOOKUP(D1009,location_rename,2,FALSE)=0,D1009,VLOOKUP(D1009,location_rename,2,FALSE))</f>
        <v>LED Upper Tiered</v>
      </c>
      <c r="Q1009">
        <f>IF($L1009=0,0,G1009)</f>
        <v>5</v>
      </c>
      <c r="R1009">
        <f>IF($L1009=0,0,H1009)</f>
        <v>8</v>
      </c>
      <c r="S1009" s="1">
        <f>R1009*L1009</f>
        <v>1723.5626666666667</v>
      </c>
      <c r="T1009" s="1">
        <f>S1009*(K1009/100)</f>
        <v>526.24860116036177</v>
      </c>
      <c r="U1009" t="str">
        <f t="shared" si="30"/>
        <v>Miller LiteLED Upper Tiered</v>
      </c>
      <c r="V1009" t="str">
        <f t="shared" si="31"/>
        <v>05-03 Arizona Diamondbacks @ Washington NationalsMiller LiteLED Upper Tiered</v>
      </c>
      <c r="W1009" t="str">
        <f>CONCATENATE(M1009,O1009)</f>
        <v>Regular SeasonMiller Lite</v>
      </c>
      <c r="X1009" t="str">
        <f>CONCATENATE(M1009,P1009)</f>
        <v>Regular SeasonLED Upper Tiered</v>
      </c>
      <c r="Y1009" t="str">
        <f>CONCATENATE(M1009,O1009,P1009)</f>
        <v>Regular SeasonMiller LiteLED Upper Tiered</v>
      </c>
    </row>
    <row r="1010" spans="1:25" x14ac:dyDescent="0.25">
      <c r="A1010" s="3">
        <v>346655</v>
      </c>
      <c r="B1010" t="s">
        <v>170</v>
      </c>
      <c r="C1010" t="s">
        <v>44</v>
      </c>
      <c r="D1010" t="s">
        <v>2</v>
      </c>
      <c r="E1010" t="s">
        <v>1</v>
      </c>
      <c r="F1010" s="5">
        <v>41032</v>
      </c>
      <c r="G1010">
        <v>47</v>
      </c>
      <c r="H1010">
        <v>319</v>
      </c>
      <c r="I1010" s="1">
        <v>68728.55</v>
      </c>
      <c r="J1010" s="1">
        <v>16502.48</v>
      </c>
      <c r="K1010">
        <v>24.011098735532698</v>
      </c>
      <c r="L1010" s="4">
        <f>VLOOKUP(N1010,rates,VLOOKUP(CONCATENATE('[1]Exposure Report'!$B$11,'[1]Exposure Report'!$B$13),rate_lookup_table,4,FALSE),FALSE)</f>
        <v>215.44533333333334</v>
      </c>
      <c r="M1010" t="s">
        <v>0</v>
      </c>
      <c r="N1010" t="str">
        <f>IF(VLOOKUP(B1010,title_rename,2,FALSE)=0,B1010,VLOOKUP(B1010,title_rename,2,FALSE))</f>
        <v>05-03 Arizona Diamondbacks @ Washington Nationals</v>
      </c>
      <c r="O1010" s="3" t="str">
        <f>LEFT(IF(VLOOKUP(C1010,brand_rename,2,FALSE)=0,C1010,VLOOKUP(C1010,brand_rename,2,FALSE)),LEN(IF(VLOOKUP(C1010,brand_rename,2,FALSE)=0,C1010,VLOOKUP(C1010,brand_rename,2,FALSE)))-6)</f>
        <v>Miller Lite</v>
      </c>
      <c r="P1010" t="str">
        <f>IF(VLOOKUP(D1010,location_rename,2,FALSE)=0,D1010,VLOOKUP(D1010,location_rename,2,FALSE))</f>
        <v>Rotational Field Level Home Plate</v>
      </c>
      <c r="Q1010">
        <f>IF($L1010=0,0,G1010)</f>
        <v>47</v>
      </c>
      <c r="R1010">
        <f>IF($L1010=0,0,H1010)</f>
        <v>319</v>
      </c>
      <c r="S1010" s="1">
        <f>R1010*L1010</f>
        <v>68727.061333333331</v>
      </c>
      <c r="T1010" s="1">
        <f>S1010*(K1010/100)</f>
        <v>16502.122554776783</v>
      </c>
      <c r="U1010" t="str">
        <f t="shared" si="30"/>
        <v>Miller LiteRotational Field Level Home Plate</v>
      </c>
      <c r="V1010" t="str">
        <f t="shared" si="31"/>
        <v>05-03 Arizona Diamondbacks @ Washington NationalsMiller LiteRotational Field Level Home Plate</v>
      </c>
      <c r="W1010" t="str">
        <f>CONCATENATE(M1010,O1010)</f>
        <v>Regular SeasonMiller Lite</v>
      </c>
      <c r="X1010" t="str">
        <f>CONCATENATE(M1010,P1010)</f>
        <v>Regular SeasonRotational Field Level Home Plate</v>
      </c>
      <c r="Y1010" t="str">
        <f>CONCATENATE(M1010,O1010,P1010)</f>
        <v>Regular SeasonMiller LiteRotational Field Level Home Plate</v>
      </c>
    </row>
    <row r="1011" spans="1:25" x14ac:dyDescent="0.25">
      <c r="A1011" s="3">
        <v>346655</v>
      </c>
      <c r="B1011" t="s">
        <v>170</v>
      </c>
      <c r="C1011" t="s">
        <v>44</v>
      </c>
      <c r="D1011" t="s">
        <v>45</v>
      </c>
      <c r="E1011" t="s">
        <v>1</v>
      </c>
      <c r="F1011" s="5">
        <v>41032</v>
      </c>
      <c r="G1011">
        <v>1</v>
      </c>
      <c r="H1011">
        <v>7</v>
      </c>
      <c r="I1011" s="1">
        <v>1508.15</v>
      </c>
      <c r="J1011" s="1">
        <v>296.8</v>
      </c>
      <c r="K1011">
        <v>19.679740078904601</v>
      </c>
      <c r="L1011" s="4">
        <f>VLOOKUP(N1011,rates,VLOOKUP(CONCATENATE('[1]Exposure Report'!$B$11,'[1]Exposure Report'!$B$13),rate_lookup_table,4,FALSE),FALSE)</f>
        <v>215.44533333333334</v>
      </c>
      <c r="M1011" t="s">
        <v>0</v>
      </c>
      <c r="N1011" t="str">
        <f>IF(VLOOKUP(B1011,title_rename,2,FALSE)=0,B1011,VLOOKUP(B1011,title_rename,2,FALSE))</f>
        <v>05-03 Arizona Diamondbacks @ Washington Nationals</v>
      </c>
      <c r="O1011" s="3" t="str">
        <f>LEFT(IF(VLOOKUP(C1011,brand_rename,2,FALSE)=0,C1011,VLOOKUP(C1011,brand_rename,2,FALSE)),LEN(IF(VLOOKUP(C1011,brand_rename,2,FALSE)=0,C1011,VLOOKUP(C1011,brand_rename,2,FALSE)))-6)</f>
        <v>Miller Lite</v>
      </c>
      <c r="P1011" t="str">
        <f>IF(VLOOKUP(D1011,location_rename,2,FALSE)=0,D1011,VLOOKUP(D1011,location_rename,2,FALSE))</f>
        <v>Static Field Level Foul Ball Line</v>
      </c>
      <c r="Q1011">
        <f>IF($L1011=0,0,G1011)</f>
        <v>1</v>
      </c>
      <c r="R1011">
        <f>IF($L1011=0,0,H1011)</f>
        <v>7</v>
      </c>
      <c r="S1011" s="1">
        <f>R1011*L1011</f>
        <v>1508.1173333333334</v>
      </c>
      <c r="T1011" s="1">
        <f>S1011*(K1011/100)</f>
        <v>296.79357128490727</v>
      </c>
      <c r="U1011" t="str">
        <f t="shared" si="30"/>
        <v>Miller LiteStatic Field Level Foul Ball Line</v>
      </c>
      <c r="V1011" t="str">
        <f t="shared" si="31"/>
        <v>05-03 Arizona Diamondbacks @ Washington NationalsMiller LiteStatic Field Level Foul Ball Line</v>
      </c>
      <c r="W1011" t="str">
        <f>CONCATENATE(M1011,O1011)</f>
        <v>Regular SeasonMiller Lite</v>
      </c>
      <c r="X1011" t="str">
        <f>CONCATENATE(M1011,P1011)</f>
        <v>Regular SeasonStatic Field Level Foul Ball Line</v>
      </c>
      <c r="Y1011" t="str">
        <f>CONCATENATE(M1011,O1011,P1011)</f>
        <v>Regular SeasonMiller LiteStatic Field Level Foul Ball Line</v>
      </c>
    </row>
    <row r="1012" spans="1:25" x14ac:dyDescent="0.25">
      <c r="A1012" s="3">
        <v>346655</v>
      </c>
      <c r="B1012" t="s">
        <v>170</v>
      </c>
      <c r="C1012" t="s">
        <v>44</v>
      </c>
      <c r="D1012" t="s">
        <v>9</v>
      </c>
      <c r="E1012" t="s">
        <v>1</v>
      </c>
      <c r="F1012" s="5">
        <v>41032</v>
      </c>
      <c r="G1012">
        <v>10</v>
      </c>
      <c r="H1012">
        <v>63</v>
      </c>
      <c r="I1012" s="1">
        <v>13573.35</v>
      </c>
      <c r="J1012" s="1">
        <v>1635.2</v>
      </c>
      <c r="K1012">
        <v>12.0471364843608</v>
      </c>
      <c r="L1012" s="4">
        <f>VLOOKUP(N1012,rates,VLOOKUP(CONCATENATE('[1]Exposure Report'!$B$11,'[1]Exposure Report'!$B$13),rate_lookup_table,4,FALSE),FALSE)</f>
        <v>215.44533333333334</v>
      </c>
      <c r="M1012" t="s">
        <v>0</v>
      </c>
      <c r="N1012" t="str">
        <f>IF(VLOOKUP(B1012,title_rename,2,FALSE)=0,B1012,VLOOKUP(B1012,title_rename,2,FALSE))</f>
        <v>05-03 Arizona Diamondbacks @ Washington Nationals</v>
      </c>
      <c r="O1012" s="3" t="str">
        <f>LEFT(IF(VLOOKUP(C1012,brand_rename,2,FALSE)=0,C1012,VLOOKUP(C1012,brand_rename,2,FALSE)),LEN(IF(VLOOKUP(C1012,brand_rename,2,FALSE)=0,C1012,VLOOKUP(C1012,brand_rename,2,FALSE)))-6)</f>
        <v>Miller Lite</v>
      </c>
      <c r="P1012" t="str">
        <f>IF(VLOOKUP(D1012,location_rename,2,FALSE)=0,D1012,VLOOKUP(D1012,location_rename,2,FALSE))</f>
        <v>Static Upper Billboard</v>
      </c>
      <c r="Q1012">
        <f>IF($L1012=0,0,G1012)</f>
        <v>10</v>
      </c>
      <c r="R1012">
        <f>IF($L1012=0,0,H1012)</f>
        <v>63</v>
      </c>
      <c r="S1012" s="1">
        <f>R1012*L1012</f>
        <v>13573.056</v>
      </c>
      <c r="T1012" s="1">
        <f>S1012*(K1012/100)</f>
        <v>1635.1645814187227</v>
      </c>
      <c r="U1012" t="str">
        <f t="shared" si="30"/>
        <v>Miller LiteStatic Upper Billboard</v>
      </c>
      <c r="V1012" t="str">
        <f t="shared" si="31"/>
        <v>05-03 Arizona Diamondbacks @ Washington NationalsMiller LiteStatic Upper Billboard</v>
      </c>
      <c r="W1012" t="str">
        <f>CONCATENATE(M1012,O1012)</f>
        <v>Regular SeasonMiller Lite</v>
      </c>
      <c r="X1012" t="str">
        <f>CONCATENATE(M1012,P1012)</f>
        <v>Regular SeasonStatic Upper Billboard</v>
      </c>
      <c r="Y1012" t="str">
        <f>CONCATENATE(M1012,O1012,P1012)</f>
        <v>Regular SeasonMiller LiteStatic Upper Billboard</v>
      </c>
    </row>
    <row r="1013" spans="1:25" x14ac:dyDescent="0.25">
      <c r="A1013" s="3">
        <v>346655</v>
      </c>
      <c r="B1013" t="s">
        <v>170</v>
      </c>
      <c r="C1013" t="s">
        <v>43</v>
      </c>
      <c r="D1013" t="s">
        <v>17</v>
      </c>
      <c r="E1013" t="s">
        <v>1</v>
      </c>
      <c r="F1013" s="5">
        <v>41032</v>
      </c>
      <c r="G1013">
        <v>1</v>
      </c>
      <c r="H1013">
        <v>2</v>
      </c>
      <c r="I1013" s="1">
        <v>430.9</v>
      </c>
      <c r="J1013" s="1">
        <v>161.66999999999999</v>
      </c>
      <c r="K1013">
        <v>37.519145973543701</v>
      </c>
      <c r="L1013" s="4">
        <f>VLOOKUP(N1013,rates,VLOOKUP(CONCATENATE('[1]Exposure Report'!$B$11,'[1]Exposure Report'!$B$13),rate_lookup_table,4,FALSE),FALSE)</f>
        <v>215.44533333333334</v>
      </c>
      <c r="M1013" t="s">
        <v>0</v>
      </c>
      <c r="N1013" t="str">
        <f>IF(VLOOKUP(B1013,title_rename,2,FALSE)=0,B1013,VLOOKUP(B1013,title_rename,2,FALSE))</f>
        <v>05-03 Arizona Diamondbacks @ Washington Nationals</v>
      </c>
      <c r="O1013" s="3" t="str">
        <f>LEFT(IF(VLOOKUP(C1013,brand_rename,2,FALSE)=0,C1013,VLOOKUP(C1013,brand_rename,2,FALSE)),LEN(IF(VLOOKUP(C1013,brand_rename,2,FALSE)=0,C1013,VLOOKUP(C1013,brand_rename,2,FALSE)))-6)</f>
        <v>Mini U Storage</v>
      </c>
      <c r="P1013" t="str">
        <f>IF(VLOOKUP(D1013,location_rename,2,FALSE)=0,D1013,VLOOKUP(D1013,location_rename,2,FALSE))</f>
        <v>LED Upper Tiered</v>
      </c>
      <c r="Q1013">
        <f>IF($L1013=0,0,G1013)</f>
        <v>1</v>
      </c>
      <c r="R1013">
        <f>IF($L1013=0,0,H1013)</f>
        <v>2</v>
      </c>
      <c r="S1013" s="1">
        <f>R1013*L1013</f>
        <v>430.89066666666668</v>
      </c>
      <c r="T1013" s="1">
        <f>S1013*(K1013/100)</f>
        <v>161.66649821304227</v>
      </c>
      <c r="U1013" t="str">
        <f t="shared" si="30"/>
        <v>Mini U StorageLED Upper Tiered</v>
      </c>
      <c r="V1013" t="str">
        <f t="shared" si="31"/>
        <v>05-03 Arizona Diamondbacks @ Washington NationalsMini U StorageLED Upper Tiered</v>
      </c>
      <c r="W1013" t="str">
        <f>CONCATENATE(M1013,O1013)</f>
        <v>Regular SeasonMini U Storage</v>
      </c>
      <c r="X1013" t="str">
        <f>CONCATENATE(M1013,P1013)</f>
        <v>Regular SeasonLED Upper Tiered</v>
      </c>
      <c r="Y1013" t="str">
        <f>CONCATENATE(M1013,O1013,P1013)</f>
        <v>Regular SeasonMini U StorageLED Upper Tiered</v>
      </c>
    </row>
    <row r="1014" spans="1:25" x14ac:dyDescent="0.25">
      <c r="A1014" s="3">
        <v>346655</v>
      </c>
      <c r="B1014" t="s">
        <v>170</v>
      </c>
      <c r="C1014" t="s">
        <v>41</v>
      </c>
      <c r="D1014" t="s">
        <v>2</v>
      </c>
      <c r="E1014" t="s">
        <v>1</v>
      </c>
      <c r="F1014" s="5">
        <v>41032</v>
      </c>
      <c r="G1014">
        <v>19</v>
      </c>
      <c r="H1014">
        <v>168</v>
      </c>
      <c r="I1014" s="1">
        <v>36195.599999999999</v>
      </c>
      <c r="J1014" s="1">
        <v>8538.8700000000008</v>
      </c>
      <c r="K1014">
        <v>23.5909060769817</v>
      </c>
      <c r="L1014" s="4">
        <f>VLOOKUP(N1014,rates,VLOOKUP(CONCATENATE('[1]Exposure Report'!$B$11,'[1]Exposure Report'!$B$13),rate_lookup_table,4,FALSE),FALSE)</f>
        <v>215.44533333333334</v>
      </c>
      <c r="M1014" t="s">
        <v>0</v>
      </c>
      <c r="N1014" t="str">
        <f>IF(VLOOKUP(B1014,title_rename,2,FALSE)=0,B1014,VLOOKUP(B1014,title_rename,2,FALSE))</f>
        <v>05-03 Arizona Diamondbacks @ Washington Nationals</v>
      </c>
      <c r="O1014" s="3" t="str">
        <f>LEFT(IF(VLOOKUP(C1014,brand_rename,2,FALSE)=0,C1014,VLOOKUP(C1014,brand_rename,2,FALSE)),LEN(IF(VLOOKUP(C1014,brand_rename,2,FALSE)=0,C1014,VLOOKUP(C1014,brand_rename,2,FALSE)))-6)</f>
        <v>Nationals Park</v>
      </c>
      <c r="P1014" t="str">
        <f>IF(VLOOKUP(D1014,location_rename,2,FALSE)=0,D1014,VLOOKUP(D1014,location_rename,2,FALSE))</f>
        <v>Rotational Field Level Home Plate</v>
      </c>
      <c r="Q1014">
        <f>IF($L1014=0,0,G1014)</f>
        <v>19</v>
      </c>
      <c r="R1014">
        <f>IF($L1014=0,0,H1014)</f>
        <v>168</v>
      </c>
      <c r="S1014" s="1">
        <f>R1014*L1014</f>
        <v>36194.815999999999</v>
      </c>
      <c r="T1014" s="1">
        <f>S1014*(K1014/100)</f>
        <v>8538.6850472963433</v>
      </c>
      <c r="U1014" t="str">
        <f t="shared" si="30"/>
        <v>Nationals ParkRotational Field Level Home Plate</v>
      </c>
      <c r="V1014" t="str">
        <f t="shared" si="31"/>
        <v>05-03 Arizona Diamondbacks @ Washington NationalsNationals ParkRotational Field Level Home Plate</v>
      </c>
      <c r="W1014" t="str">
        <f>CONCATENATE(M1014,O1014)</f>
        <v>Regular SeasonNationals Park</v>
      </c>
      <c r="X1014" t="str">
        <f>CONCATENATE(M1014,P1014)</f>
        <v>Regular SeasonRotational Field Level Home Plate</v>
      </c>
      <c r="Y1014" t="str">
        <f>CONCATENATE(M1014,O1014,P1014)</f>
        <v>Regular SeasonNationals ParkRotational Field Level Home Plate</v>
      </c>
    </row>
    <row r="1015" spans="1:25" x14ac:dyDescent="0.25">
      <c r="A1015" s="3">
        <v>346655</v>
      </c>
      <c r="B1015" t="s">
        <v>170</v>
      </c>
      <c r="C1015" t="s">
        <v>41</v>
      </c>
      <c r="D1015" t="s">
        <v>14</v>
      </c>
      <c r="E1015" t="s">
        <v>1</v>
      </c>
      <c r="F1015" s="5">
        <v>41032</v>
      </c>
      <c r="G1015">
        <v>4</v>
      </c>
      <c r="H1015">
        <v>24</v>
      </c>
      <c r="I1015" s="1">
        <v>5170.8</v>
      </c>
      <c r="J1015" s="1">
        <v>401.02</v>
      </c>
      <c r="K1015">
        <v>7.7554730409220998</v>
      </c>
      <c r="L1015" s="4">
        <f>VLOOKUP(N1015,rates,VLOOKUP(CONCATENATE('[1]Exposure Report'!$B$11,'[1]Exposure Report'!$B$13),rate_lookup_table,4,FALSE),FALSE)</f>
        <v>215.44533333333334</v>
      </c>
      <c r="M1015" t="s">
        <v>0</v>
      </c>
      <c r="N1015" t="str">
        <f>IF(VLOOKUP(B1015,title_rename,2,FALSE)=0,B1015,VLOOKUP(B1015,title_rename,2,FALSE))</f>
        <v>05-03 Arizona Diamondbacks @ Washington Nationals</v>
      </c>
      <c r="O1015" s="3" t="str">
        <f>LEFT(IF(VLOOKUP(C1015,brand_rename,2,FALSE)=0,C1015,VLOOKUP(C1015,brand_rename,2,FALSE)),LEN(IF(VLOOKUP(C1015,brand_rename,2,FALSE)=0,C1015,VLOOKUP(C1015,brand_rename,2,FALSE)))-6)</f>
        <v>Nationals Park</v>
      </c>
      <c r="P1015" t="str">
        <f>IF(VLOOKUP(D1015,location_rename,2,FALSE)=0,D1015,VLOOKUP(D1015,location_rename,2,FALSE))</f>
        <v>Static Dugout Roof</v>
      </c>
      <c r="Q1015">
        <f>IF($L1015=0,0,G1015)</f>
        <v>4</v>
      </c>
      <c r="R1015">
        <f>IF($L1015=0,0,H1015)</f>
        <v>24</v>
      </c>
      <c r="S1015" s="1">
        <f>R1015*L1015</f>
        <v>5170.6880000000001</v>
      </c>
      <c r="T1015" s="1">
        <f>S1015*(K1015/100)</f>
        <v>401.0113138701941</v>
      </c>
      <c r="U1015" t="str">
        <f t="shared" si="30"/>
        <v>Nationals ParkStatic Dugout Roof</v>
      </c>
      <c r="V1015" t="str">
        <f t="shared" si="31"/>
        <v>05-03 Arizona Diamondbacks @ Washington NationalsNationals ParkStatic Dugout Roof</v>
      </c>
      <c r="W1015" t="str">
        <f>CONCATENATE(M1015,O1015)</f>
        <v>Regular SeasonNationals Park</v>
      </c>
      <c r="X1015" t="str">
        <f>CONCATENATE(M1015,P1015)</f>
        <v>Regular SeasonStatic Dugout Roof</v>
      </c>
      <c r="Y1015" t="str">
        <f>CONCATENATE(M1015,O1015,P1015)</f>
        <v>Regular SeasonNationals ParkStatic Dugout Roof</v>
      </c>
    </row>
    <row r="1016" spans="1:25" x14ac:dyDescent="0.25">
      <c r="A1016" s="3">
        <v>346655</v>
      </c>
      <c r="B1016" t="s">
        <v>170</v>
      </c>
      <c r="C1016" t="s">
        <v>41</v>
      </c>
      <c r="D1016" t="s">
        <v>12</v>
      </c>
      <c r="E1016" t="s">
        <v>1</v>
      </c>
      <c r="F1016" s="5">
        <v>41032</v>
      </c>
      <c r="G1016">
        <v>253</v>
      </c>
      <c r="H1016">
        <v>1715</v>
      </c>
      <c r="I1016" s="1">
        <v>369496.75</v>
      </c>
      <c r="J1016" s="1">
        <v>86049.8</v>
      </c>
      <c r="K1016">
        <v>23.288378043920499</v>
      </c>
      <c r="L1016" s="4">
        <f>VLOOKUP(N1016,rates,VLOOKUP(CONCATENATE('[1]Exposure Report'!$B$11,'[1]Exposure Report'!$B$13),rate_lookup_table,4,FALSE),FALSE)</f>
        <v>215.44533333333334</v>
      </c>
      <c r="M1016" t="s">
        <v>0</v>
      </c>
      <c r="N1016" t="str">
        <f>IF(VLOOKUP(B1016,title_rename,2,FALSE)=0,B1016,VLOOKUP(B1016,title_rename,2,FALSE))</f>
        <v>05-03 Arizona Diamondbacks @ Washington Nationals</v>
      </c>
      <c r="O1016" s="3" t="str">
        <f>LEFT(IF(VLOOKUP(C1016,brand_rename,2,FALSE)=0,C1016,VLOOKUP(C1016,brand_rename,2,FALSE)),LEN(IF(VLOOKUP(C1016,brand_rename,2,FALSE)=0,C1016,VLOOKUP(C1016,brand_rename,2,FALSE)))-6)</f>
        <v>Nationals Park</v>
      </c>
      <c r="P1016" t="str">
        <f>IF(VLOOKUP(D1016,location_rename,2,FALSE)=0,D1016,VLOOKUP(D1016,location_rename,2,FALSE))</f>
        <v>Static Field Level Home Plate</v>
      </c>
      <c r="Q1016">
        <f>IF($L1016=0,0,G1016)</f>
        <v>253</v>
      </c>
      <c r="R1016">
        <f>IF($L1016=0,0,H1016)</f>
        <v>1715</v>
      </c>
      <c r="S1016" s="1">
        <f>R1016*L1016</f>
        <v>369488.7466666667</v>
      </c>
      <c r="T1016" s="1">
        <f>S1016*(K1016/100)</f>
        <v>86047.936153477043</v>
      </c>
      <c r="U1016" t="str">
        <f t="shared" si="30"/>
        <v>Nationals ParkStatic Field Level Home Plate</v>
      </c>
      <c r="V1016" t="str">
        <f t="shared" si="31"/>
        <v>05-03 Arizona Diamondbacks @ Washington NationalsNationals ParkStatic Field Level Home Plate</v>
      </c>
      <c r="W1016" t="str">
        <f>CONCATENATE(M1016,O1016)</f>
        <v>Regular SeasonNationals Park</v>
      </c>
      <c r="X1016" t="str">
        <f>CONCATENATE(M1016,P1016)</f>
        <v>Regular SeasonStatic Field Level Home Plate</v>
      </c>
      <c r="Y1016" t="str">
        <f>CONCATENATE(M1016,O1016,P1016)</f>
        <v>Regular SeasonNationals ParkStatic Field Level Home Plate</v>
      </c>
    </row>
    <row r="1017" spans="1:25" x14ac:dyDescent="0.25">
      <c r="A1017" s="3">
        <v>346655</v>
      </c>
      <c r="B1017" t="s">
        <v>170</v>
      </c>
      <c r="C1017" t="s">
        <v>41</v>
      </c>
      <c r="D1017" t="s">
        <v>10</v>
      </c>
      <c r="E1017" t="s">
        <v>1</v>
      </c>
      <c r="F1017" s="5">
        <v>41032</v>
      </c>
      <c r="G1017">
        <v>2</v>
      </c>
      <c r="H1017">
        <v>8</v>
      </c>
      <c r="I1017" s="1">
        <v>1723.6</v>
      </c>
      <c r="J1017" s="1">
        <v>274.52999999999997</v>
      </c>
      <c r="K1017">
        <v>15.927709445346901</v>
      </c>
      <c r="L1017" s="4">
        <f>VLOOKUP(N1017,rates,VLOOKUP(CONCATENATE('[1]Exposure Report'!$B$11,'[1]Exposure Report'!$B$13),rate_lookup_table,4,FALSE),FALSE)</f>
        <v>215.44533333333334</v>
      </c>
      <c r="M1017" t="s">
        <v>0</v>
      </c>
      <c r="N1017" t="str">
        <f>IF(VLOOKUP(B1017,title_rename,2,FALSE)=0,B1017,VLOOKUP(B1017,title_rename,2,FALSE))</f>
        <v>05-03 Arizona Diamondbacks @ Washington Nationals</v>
      </c>
      <c r="O1017" s="3" t="str">
        <f>LEFT(IF(VLOOKUP(C1017,brand_rename,2,FALSE)=0,C1017,VLOOKUP(C1017,brand_rename,2,FALSE)),LEN(IF(VLOOKUP(C1017,brand_rename,2,FALSE)=0,C1017,VLOOKUP(C1017,brand_rename,2,FALSE)))-6)</f>
        <v>Nationals Park</v>
      </c>
      <c r="P1017" t="str">
        <f>IF(VLOOKUP(D1017,location_rename,2,FALSE)=0,D1017,VLOOKUP(D1017,location_rename,2,FALSE))</f>
        <v>Static Outside Billboard</v>
      </c>
      <c r="Q1017">
        <f>IF($L1017=0,0,G1017)</f>
        <v>2</v>
      </c>
      <c r="R1017">
        <f>IF($L1017=0,0,H1017)</f>
        <v>8</v>
      </c>
      <c r="S1017" s="1">
        <f>R1017*L1017</f>
        <v>1723.5626666666667</v>
      </c>
      <c r="T1017" s="1">
        <f>S1017*(K1017/100)</f>
        <v>274.5240536551396</v>
      </c>
      <c r="U1017" t="str">
        <f t="shared" si="30"/>
        <v>Nationals ParkStatic Outside Billboard</v>
      </c>
      <c r="V1017" t="str">
        <f t="shared" si="31"/>
        <v>05-03 Arizona Diamondbacks @ Washington NationalsNationals ParkStatic Outside Billboard</v>
      </c>
      <c r="W1017" t="str">
        <f>CONCATENATE(M1017,O1017)</f>
        <v>Regular SeasonNationals Park</v>
      </c>
      <c r="X1017" t="str">
        <f>CONCATENATE(M1017,P1017)</f>
        <v>Regular SeasonStatic Outside Billboard</v>
      </c>
      <c r="Y1017" t="str">
        <f>CONCATENATE(M1017,O1017,P1017)</f>
        <v>Regular SeasonNationals ParkStatic Outside Billboard</v>
      </c>
    </row>
    <row r="1018" spans="1:25" x14ac:dyDescent="0.25">
      <c r="A1018" s="3">
        <v>346655</v>
      </c>
      <c r="B1018" t="s">
        <v>170</v>
      </c>
      <c r="C1018" t="s">
        <v>41</v>
      </c>
      <c r="D1018" t="s">
        <v>9</v>
      </c>
      <c r="E1018" t="s">
        <v>1</v>
      </c>
      <c r="F1018" s="5">
        <v>41032</v>
      </c>
      <c r="G1018">
        <v>8</v>
      </c>
      <c r="H1018">
        <v>68</v>
      </c>
      <c r="I1018" s="1">
        <v>14650.6</v>
      </c>
      <c r="J1018" s="1">
        <v>1737.17</v>
      </c>
      <c r="K1018">
        <v>11.8573300752187</v>
      </c>
      <c r="L1018" s="4">
        <f>VLOOKUP(N1018,rates,VLOOKUP(CONCATENATE('[1]Exposure Report'!$B$11,'[1]Exposure Report'!$B$13),rate_lookup_table,4,FALSE),FALSE)</f>
        <v>215.44533333333334</v>
      </c>
      <c r="M1018" t="s">
        <v>0</v>
      </c>
      <c r="N1018" t="str">
        <f>IF(VLOOKUP(B1018,title_rename,2,FALSE)=0,B1018,VLOOKUP(B1018,title_rename,2,FALSE))</f>
        <v>05-03 Arizona Diamondbacks @ Washington Nationals</v>
      </c>
      <c r="O1018" s="3" t="str">
        <f>LEFT(IF(VLOOKUP(C1018,brand_rename,2,FALSE)=0,C1018,VLOOKUP(C1018,brand_rename,2,FALSE)),LEN(IF(VLOOKUP(C1018,brand_rename,2,FALSE)=0,C1018,VLOOKUP(C1018,brand_rename,2,FALSE)))-6)</f>
        <v>Nationals Park</v>
      </c>
      <c r="P1018" t="str">
        <f>IF(VLOOKUP(D1018,location_rename,2,FALSE)=0,D1018,VLOOKUP(D1018,location_rename,2,FALSE))</f>
        <v>Static Upper Billboard</v>
      </c>
      <c r="Q1018">
        <f>IF($L1018=0,0,G1018)</f>
        <v>8</v>
      </c>
      <c r="R1018">
        <f>IF($L1018=0,0,H1018)</f>
        <v>68</v>
      </c>
      <c r="S1018" s="1">
        <f>R1018*L1018</f>
        <v>14650.282666666666</v>
      </c>
      <c r="T1018" s="1">
        <f>S1018*(K1018/100)</f>
        <v>1737.1323727392187</v>
      </c>
      <c r="U1018" t="str">
        <f t="shared" si="30"/>
        <v>Nationals ParkStatic Upper Billboard</v>
      </c>
      <c r="V1018" t="str">
        <f t="shared" si="31"/>
        <v>05-03 Arizona Diamondbacks @ Washington NationalsNationals ParkStatic Upper Billboard</v>
      </c>
      <c r="W1018" t="str">
        <f>CONCATENATE(M1018,O1018)</f>
        <v>Regular SeasonNationals Park</v>
      </c>
      <c r="X1018" t="str">
        <f>CONCATENATE(M1018,P1018)</f>
        <v>Regular SeasonStatic Upper Billboard</v>
      </c>
      <c r="Y1018" t="str">
        <f>CONCATENATE(M1018,O1018,P1018)</f>
        <v>Regular SeasonNationals ParkStatic Upper Billboard</v>
      </c>
    </row>
    <row r="1019" spans="1:25" x14ac:dyDescent="0.25">
      <c r="A1019" s="3">
        <v>346655</v>
      </c>
      <c r="B1019" t="s">
        <v>170</v>
      </c>
      <c r="C1019" t="s">
        <v>40</v>
      </c>
      <c r="D1019" t="s">
        <v>11</v>
      </c>
      <c r="E1019" t="s">
        <v>1</v>
      </c>
      <c r="F1019" s="5">
        <v>41032</v>
      </c>
      <c r="G1019">
        <v>13</v>
      </c>
      <c r="H1019">
        <v>35</v>
      </c>
      <c r="I1019" s="1">
        <v>7540.75</v>
      </c>
      <c r="J1019" s="1">
        <v>1455.3</v>
      </c>
      <c r="K1019">
        <v>19.299141332095601</v>
      </c>
      <c r="L1019" s="4">
        <f>VLOOKUP(N1019,rates,VLOOKUP(CONCATENATE('[1]Exposure Report'!$B$11,'[1]Exposure Report'!$B$13),rate_lookup_table,4,FALSE),FALSE)</f>
        <v>215.44533333333334</v>
      </c>
      <c r="M1019" t="s">
        <v>0</v>
      </c>
      <c r="N1019" t="str">
        <f>IF(VLOOKUP(B1019,title_rename,2,FALSE)=0,B1019,VLOOKUP(B1019,title_rename,2,FALSE))</f>
        <v>05-03 Arizona Diamondbacks @ Washington Nationals</v>
      </c>
      <c r="O1019" s="3" t="str">
        <f>LEFT(IF(VLOOKUP(C1019,brand_rename,2,FALSE)=0,C1019,VLOOKUP(C1019,brand_rename,2,FALSE)),LEN(IF(VLOOKUP(C1019,brand_rename,2,FALSE)=0,C1019,VLOOKUP(C1019,brand_rename,2,FALSE)))-6)</f>
        <v>Nationals Youth Baseball Academy</v>
      </c>
      <c r="P1019" t="str">
        <f>IF(VLOOKUP(D1019,location_rename,2,FALSE)=0,D1019,VLOOKUP(D1019,location_rename,2,FALSE))</f>
        <v>Static Outfield Wall</v>
      </c>
      <c r="Q1019">
        <f>IF($L1019=0,0,G1019)</f>
        <v>13</v>
      </c>
      <c r="R1019">
        <f>IF($L1019=0,0,H1019)</f>
        <v>35</v>
      </c>
      <c r="S1019" s="1">
        <f>R1019*L1019</f>
        <v>7540.586666666667</v>
      </c>
      <c r="T1019" s="1">
        <f>S1019*(K1019/100)</f>
        <v>1455.2684780691568</v>
      </c>
      <c r="U1019" t="str">
        <f t="shared" si="30"/>
        <v>Nationals Youth Baseball AcademyStatic Outfield Wall</v>
      </c>
      <c r="V1019" t="str">
        <f t="shared" si="31"/>
        <v>05-03 Arizona Diamondbacks @ Washington NationalsNationals Youth Baseball AcademyStatic Outfield Wall</v>
      </c>
      <c r="W1019" t="str">
        <f>CONCATENATE(M1019,O1019)</f>
        <v>Regular SeasonNationals Youth Baseball Academy</v>
      </c>
      <c r="X1019" t="str">
        <f>CONCATENATE(M1019,P1019)</f>
        <v>Regular SeasonStatic Outfield Wall</v>
      </c>
      <c r="Y1019" t="str">
        <f>CONCATENATE(M1019,O1019,P1019)</f>
        <v>Regular SeasonNationals Youth Baseball AcademyStatic Outfield Wall</v>
      </c>
    </row>
    <row r="1020" spans="1:25" x14ac:dyDescent="0.25">
      <c r="A1020" s="3">
        <v>346655</v>
      </c>
      <c r="B1020" t="s">
        <v>170</v>
      </c>
      <c r="C1020" t="s">
        <v>39</v>
      </c>
      <c r="D1020" t="s">
        <v>13</v>
      </c>
      <c r="E1020" t="s">
        <v>1</v>
      </c>
      <c r="F1020" s="5">
        <v>41032</v>
      </c>
      <c r="G1020">
        <v>29</v>
      </c>
      <c r="H1020">
        <v>88</v>
      </c>
      <c r="I1020" s="1">
        <v>18959.599999999999</v>
      </c>
      <c r="J1020" s="1">
        <v>4418.0600000000004</v>
      </c>
      <c r="K1020">
        <v>23.302495833245398</v>
      </c>
      <c r="L1020" s="4">
        <f>VLOOKUP(N1020,rates,VLOOKUP(CONCATENATE('[1]Exposure Report'!$B$11,'[1]Exposure Report'!$B$13),rate_lookup_table,4,FALSE),FALSE)</f>
        <v>215.44533333333334</v>
      </c>
      <c r="M1020" t="s">
        <v>0</v>
      </c>
      <c r="N1020" t="str">
        <f>IF(VLOOKUP(B1020,title_rename,2,FALSE)=0,B1020,VLOOKUP(B1020,title_rename,2,FALSE))</f>
        <v>05-03 Arizona Diamondbacks @ Washington Nationals</v>
      </c>
      <c r="O1020" s="3" t="str">
        <f>LEFT(IF(VLOOKUP(C1020,brand_rename,2,FALSE)=0,C1020,VLOOKUP(C1020,brand_rename,2,FALSE)),LEN(IF(VLOOKUP(C1020,brand_rename,2,FALSE)=0,C1020,VLOOKUP(C1020,brand_rename,2,FALSE)))-6)</f>
        <v>New Era</v>
      </c>
      <c r="P1020" t="str">
        <f>IF(VLOOKUP(D1020,location_rename,2,FALSE)=0,D1020,VLOOKUP(D1020,location_rename,2,FALSE))</f>
        <v>Static Dugout Wall</v>
      </c>
      <c r="Q1020">
        <f>IF($L1020=0,0,G1020)</f>
        <v>29</v>
      </c>
      <c r="R1020">
        <f>IF($L1020=0,0,H1020)</f>
        <v>88</v>
      </c>
      <c r="S1020" s="1">
        <f>R1020*L1020</f>
        <v>18959.189333333336</v>
      </c>
      <c r="T1020" s="1">
        <f>S1020*(K1020/100)</f>
        <v>4417.9643044171062</v>
      </c>
      <c r="U1020" t="str">
        <f t="shared" si="30"/>
        <v>New EraStatic Dugout Wall</v>
      </c>
      <c r="V1020" t="str">
        <f t="shared" si="31"/>
        <v>05-03 Arizona Diamondbacks @ Washington NationalsNew EraStatic Dugout Wall</v>
      </c>
      <c r="W1020" t="str">
        <f>CONCATENATE(M1020,O1020)</f>
        <v>Regular SeasonNew Era</v>
      </c>
      <c r="X1020" t="str">
        <f>CONCATENATE(M1020,P1020)</f>
        <v>Regular SeasonStatic Dugout Wall</v>
      </c>
      <c r="Y1020" t="str">
        <f>CONCATENATE(M1020,O1020,P1020)</f>
        <v>Regular SeasonNew EraStatic Dugout Wall</v>
      </c>
    </row>
    <row r="1021" spans="1:25" x14ac:dyDescent="0.25">
      <c r="A1021" s="3">
        <v>346655</v>
      </c>
      <c r="B1021" t="s">
        <v>170</v>
      </c>
      <c r="C1021" t="s">
        <v>37</v>
      </c>
      <c r="D1021" t="s">
        <v>2</v>
      </c>
      <c r="E1021" t="s">
        <v>1</v>
      </c>
      <c r="F1021" s="5">
        <v>41032</v>
      </c>
      <c r="G1021">
        <v>15</v>
      </c>
      <c r="H1021">
        <v>95</v>
      </c>
      <c r="I1021" s="1">
        <v>20467.75</v>
      </c>
      <c r="J1021" s="1">
        <v>4853.38</v>
      </c>
      <c r="K1021">
        <v>23.7123279305248</v>
      </c>
      <c r="L1021" s="4">
        <f>VLOOKUP(N1021,rates,VLOOKUP(CONCATENATE('[1]Exposure Report'!$B$11,'[1]Exposure Report'!$B$13),rate_lookup_table,4,FALSE),FALSE)</f>
        <v>215.44533333333334</v>
      </c>
      <c r="M1021" t="s">
        <v>0</v>
      </c>
      <c r="N1021" t="str">
        <f>IF(VLOOKUP(B1021,title_rename,2,FALSE)=0,B1021,VLOOKUP(B1021,title_rename,2,FALSE))</f>
        <v>05-03 Arizona Diamondbacks @ Washington Nationals</v>
      </c>
      <c r="O1021" s="3" t="str">
        <f>LEFT(IF(VLOOKUP(C1021,brand_rename,2,FALSE)=0,C1021,VLOOKUP(C1021,brand_rename,2,FALSE)),LEN(IF(VLOOKUP(C1021,brand_rename,2,FALSE)=0,C1021,VLOOKUP(C1021,brand_rename,2,FALSE)))-6)</f>
        <v>Papa John's</v>
      </c>
      <c r="P1021" t="str">
        <f>IF(VLOOKUP(D1021,location_rename,2,FALSE)=0,D1021,VLOOKUP(D1021,location_rename,2,FALSE))</f>
        <v>Rotational Field Level Home Plate</v>
      </c>
      <c r="Q1021">
        <f>IF($L1021=0,0,G1021)</f>
        <v>15</v>
      </c>
      <c r="R1021">
        <f>IF($L1021=0,0,H1021)</f>
        <v>95</v>
      </c>
      <c r="S1021" s="1">
        <f>R1021*L1021</f>
        <v>20467.306666666667</v>
      </c>
      <c r="T1021" s="1">
        <f>S1021*(K1021/100)</f>
        <v>4853.2748753461647</v>
      </c>
      <c r="U1021" t="str">
        <f t="shared" si="30"/>
        <v>Papa John'sRotational Field Level Home Plate</v>
      </c>
      <c r="V1021" t="str">
        <f t="shared" si="31"/>
        <v>05-03 Arizona Diamondbacks @ Washington NationalsPapa John'sRotational Field Level Home Plate</v>
      </c>
      <c r="W1021" t="str">
        <f>CONCATENATE(M1021,O1021)</f>
        <v>Regular SeasonPapa John's</v>
      </c>
      <c r="X1021" t="str">
        <f>CONCATENATE(M1021,P1021)</f>
        <v>Regular SeasonRotational Field Level Home Plate</v>
      </c>
      <c r="Y1021" t="str">
        <f>CONCATENATE(M1021,O1021,P1021)</f>
        <v>Regular SeasonPapa John'sRotational Field Level Home Plate</v>
      </c>
    </row>
    <row r="1022" spans="1:25" x14ac:dyDescent="0.25">
      <c r="A1022" s="3">
        <v>346655</v>
      </c>
      <c r="B1022" t="s">
        <v>170</v>
      </c>
      <c r="C1022" t="s">
        <v>36</v>
      </c>
      <c r="D1022" t="s">
        <v>19</v>
      </c>
      <c r="E1022" t="s">
        <v>1</v>
      </c>
      <c r="F1022" s="5">
        <v>41032</v>
      </c>
      <c r="G1022">
        <v>1</v>
      </c>
      <c r="H1022">
        <v>4</v>
      </c>
      <c r="I1022" s="1">
        <v>861.8</v>
      </c>
      <c r="J1022" s="1">
        <v>296.8</v>
      </c>
      <c r="K1022">
        <v>34.439545138082998</v>
      </c>
      <c r="L1022" s="4">
        <f>VLOOKUP(N1022,rates,VLOOKUP(CONCATENATE('[1]Exposure Report'!$B$11,'[1]Exposure Report'!$B$13),rate_lookup_table,4,FALSE),FALSE)</f>
        <v>215.44533333333334</v>
      </c>
      <c r="M1022" t="s">
        <v>0</v>
      </c>
      <c r="N1022" t="str">
        <f>IF(VLOOKUP(B1022,title_rename,2,FALSE)=0,B1022,VLOOKUP(B1022,title_rename,2,FALSE))</f>
        <v>05-03 Arizona Diamondbacks @ Washington Nationals</v>
      </c>
      <c r="O1022" s="3" t="str">
        <f>LEFT(IF(VLOOKUP(C1022,brand_rename,2,FALSE)=0,C1022,VLOOKUP(C1022,brand_rename,2,FALSE)),LEN(IF(VLOOKUP(C1022,brand_rename,2,FALSE)=0,C1022,VLOOKUP(C1022,brand_rename,2,FALSE)))-6)</f>
        <v>PNC Bank</v>
      </c>
      <c r="P1022" t="str">
        <f>IF(VLOOKUP(D1022,location_rename,2,FALSE)=0,D1022,VLOOKUP(D1022,location_rename,2,FALSE))</f>
        <v>LED Outfield Wall</v>
      </c>
      <c r="Q1022">
        <f>IF($L1022=0,0,G1022)</f>
        <v>1</v>
      </c>
      <c r="R1022">
        <f>IF($L1022=0,0,H1022)</f>
        <v>4</v>
      </c>
      <c r="S1022" s="1">
        <f>R1022*L1022</f>
        <v>861.78133333333335</v>
      </c>
      <c r="T1022" s="1">
        <f>S1022*(K1022/100)</f>
        <v>296.79357128490688</v>
      </c>
      <c r="U1022" t="str">
        <f t="shared" si="30"/>
        <v>PNC BankLED Outfield Wall</v>
      </c>
      <c r="V1022" t="str">
        <f t="shared" si="31"/>
        <v>05-03 Arizona Diamondbacks @ Washington NationalsPNC BankLED Outfield Wall</v>
      </c>
      <c r="W1022" t="str">
        <f>CONCATENATE(M1022,O1022)</f>
        <v>Regular SeasonPNC Bank</v>
      </c>
      <c r="X1022" t="str">
        <f>CONCATENATE(M1022,P1022)</f>
        <v>Regular SeasonLED Outfield Wall</v>
      </c>
      <c r="Y1022" t="str">
        <f>CONCATENATE(M1022,O1022,P1022)</f>
        <v>Regular SeasonPNC BankLED Outfield Wall</v>
      </c>
    </row>
    <row r="1023" spans="1:25" x14ac:dyDescent="0.25">
      <c r="A1023" s="3">
        <v>346655</v>
      </c>
      <c r="B1023" t="s">
        <v>170</v>
      </c>
      <c r="C1023" t="s">
        <v>36</v>
      </c>
      <c r="D1023" t="s">
        <v>17</v>
      </c>
      <c r="E1023" t="s">
        <v>1</v>
      </c>
      <c r="F1023" s="5">
        <v>41032</v>
      </c>
      <c r="G1023">
        <v>2</v>
      </c>
      <c r="H1023">
        <v>4</v>
      </c>
      <c r="I1023" s="1">
        <v>861.8</v>
      </c>
      <c r="J1023" s="1">
        <v>251.65</v>
      </c>
      <c r="K1023">
        <v>29.200510559294401</v>
      </c>
      <c r="L1023" s="4">
        <f>VLOOKUP(N1023,rates,VLOOKUP(CONCATENATE('[1]Exposure Report'!$B$11,'[1]Exposure Report'!$B$13),rate_lookup_table,4,FALSE),FALSE)</f>
        <v>215.44533333333334</v>
      </c>
      <c r="M1023" t="s">
        <v>0</v>
      </c>
      <c r="N1023" t="str">
        <f>IF(VLOOKUP(B1023,title_rename,2,FALSE)=0,B1023,VLOOKUP(B1023,title_rename,2,FALSE))</f>
        <v>05-03 Arizona Diamondbacks @ Washington Nationals</v>
      </c>
      <c r="O1023" s="3" t="str">
        <f>LEFT(IF(VLOOKUP(C1023,brand_rename,2,FALSE)=0,C1023,VLOOKUP(C1023,brand_rename,2,FALSE)),LEN(IF(VLOOKUP(C1023,brand_rename,2,FALSE)=0,C1023,VLOOKUP(C1023,brand_rename,2,FALSE)))-6)</f>
        <v>PNC Bank</v>
      </c>
      <c r="P1023" t="str">
        <f>IF(VLOOKUP(D1023,location_rename,2,FALSE)=0,D1023,VLOOKUP(D1023,location_rename,2,FALSE))</f>
        <v>LED Upper Tiered</v>
      </c>
      <c r="Q1023">
        <f>IF($L1023=0,0,G1023)</f>
        <v>2</v>
      </c>
      <c r="R1023">
        <f>IF($L1023=0,0,H1023)</f>
        <v>4</v>
      </c>
      <c r="S1023" s="1">
        <f>R1023*L1023</f>
        <v>861.78133333333335</v>
      </c>
      <c r="T1023" s="1">
        <f>S1023*(K1023/100)</f>
        <v>251.64454923802808</v>
      </c>
      <c r="U1023" t="str">
        <f t="shared" si="30"/>
        <v>PNC BankLED Upper Tiered</v>
      </c>
      <c r="V1023" t="str">
        <f t="shared" si="31"/>
        <v>05-03 Arizona Diamondbacks @ Washington NationalsPNC BankLED Upper Tiered</v>
      </c>
      <c r="W1023" t="str">
        <f>CONCATENATE(M1023,O1023)</f>
        <v>Regular SeasonPNC Bank</v>
      </c>
      <c r="X1023" t="str">
        <f>CONCATENATE(M1023,P1023)</f>
        <v>Regular SeasonLED Upper Tiered</v>
      </c>
      <c r="Y1023" t="str">
        <f>CONCATENATE(M1023,O1023,P1023)</f>
        <v>Regular SeasonPNC BankLED Upper Tiered</v>
      </c>
    </row>
    <row r="1024" spans="1:25" x14ac:dyDescent="0.25">
      <c r="A1024" s="3">
        <v>346655</v>
      </c>
      <c r="B1024" t="s">
        <v>170</v>
      </c>
      <c r="C1024" t="s">
        <v>36</v>
      </c>
      <c r="D1024" t="s">
        <v>2</v>
      </c>
      <c r="E1024" t="s">
        <v>1</v>
      </c>
      <c r="F1024" s="5">
        <v>41032</v>
      </c>
      <c r="G1024">
        <v>12</v>
      </c>
      <c r="H1024">
        <v>88</v>
      </c>
      <c r="I1024" s="1">
        <v>18959.599999999999</v>
      </c>
      <c r="J1024" s="1">
        <v>4426.29</v>
      </c>
      <c r="K1024">
        <v>23.345903922023599</v>
      </c>
      <c r="L1024" s="4">
        <f>VLOOKUP(N1024,rates,VLOOKUP(CONCATENATE('[1]Exposure Report'!$B$11,'[1]Exposure Report'!$B$13),rate_lookup_table,4,FALSE),FALSE)</f>
        <v>215.44533333333334</v>
      </c>
      <c r="M1024" t="s">
        <v>0</v>
      </c>
      <c r="N1024" t="str">
        <f>IF(VLOOKUP(B1024,title_rename,2,FALSE)=0,B1024,VLOOKUP(B1024,title_rename,2,FALSE))</f>
        <v>05-03 Arizona Diamondbacks @ Washington Nationals</v>
      </c>
      <c r="O1024" s="3" t="str">
        <f>LEFT(IF(VLOOKUP(C1024,brand_rename,2,FALSE)=0,C1024,VLOOKUP(C1024,brand_rename,2,FALSE)),LEN(IF(VLOOKUP(C1024,brand_rename,2,FALSE)=0,C1024,VLOOKUP(C1024,brand_rename,2,FALSE)))-6)</f>
        <v>PNC Bank</v>
      </c>
      <c r="P1024" t="str">
        <f>IF(VLOOKUP(D1024,location_rename,2,FALSE)=0,D1024,VLOOKUP(D1024,location_rename,2,FALSE))</f>
        <v>Rotational Field Level Home Plate</v>
      </c>
      <c r="Q1024">
        <f>IF($L1024=0,0,G1024)</f>
        <v>12</v>
      </c>
      <c r="R1024">
        <f>IF($L1024=0,0,H1024)</f>
        <v>88</v>
      </c>
      <c r="S1024" s="1">
        <f>R1024*L1024</f>
        <v>18959.189333333336</v>
      </c>
      <c r="T1024" s="1">
        <f>S1024*(K1024/100)</f>
        <v>4426.1941261545471</v>
      </c>
      <c r="U1024" t="str">
        <f t="shared" si="30"/>
        <v>PNC BankRotational Field Level Home Plate</v>
      </c>
      <c r="V1024" t="str">
        <f t="shared" si="31"/>
        <v>05-03 Arizona Diamondbacks @ Washington NationalsPNC BankRotational Field Level Home Plate</v>
      </c>
      <c r="W1024" t="str">
        <f>CONCATENATE(M1024,O1024)</f>
        <v>Regular SeasonPNC Bank</v>
      </c>
      <c r="X1024" t="str">
        <f>CONCATENATE(M1024,P1024)</f>
        <v>Regular SeasonRotational Field Level Home Plate</v>
      </c>
      <c r="Y1024" t="str">
        <f>CONCATENATE(M1024,O1024,P1024)</f>
        <v>Regular SeasonPNC BankRotational Field Level Home Plate</v>
      </c>
    </row>
    <row r="1025" spans="1:25" x14ac:dyDescent="0.25">
      <c r="A1025" s="3">
        <v>346655</v>
      </c>
      <c r="B1025" t="s">
        <v>170</v>
      </c>
      <c r="C1025" t="s">
        <v>36</v>
      </c>
      <c r="D1025" t="s">
        <v>9</v>
      </c>
      <c r="E1025" t="s">
        <v>1</v>
      </c>
      <c r="F1025" s="5">
        <v>41032</v>
      </c>
      <c r="G1025">
        <v>5</v>
      </c>
      <c r="H1025">
        <v>29</v>
      </c>
      <c r="I1025" s="1">
        <v>6248.05</v>
      </c>
      <c r="J1025" s="1">
        <v>676.3</v>
      </c>
      <c r="K1025">
        <v>10.824177143268599</v>
      </c>
      <c r="L1025" s="4">
        <f>VLOOKUP(N1025,rates,VLOOKUP(CONCATENATE('[1]Exposure Report'!$B$11,'[1]Exposure Report'!$B$13),rate_lookup_table,4,FALSE),FALSE)</f>
        <v>215.44533333333334</v>
      </c>
      <c r="M1025" t="s">
        <v>0</v>
      </c>
      <c r="N1025" t="str">
        <f>IF(VLOOKUP(B1025,title_rename,2,FALSE)=0,B1025,VLOOKUP(B1025,title_rename,2,FALSE))</f>
        <v>05-03 Arizona Diamondbacks @ Washington Nationals</v>
      </c>
      <c r="O1025" s="3" t="str">
        <f>LEFT(IF(VLOOKUP(C1025,brand_rename,2,FALSE)=0,C1025,VLOOKUP(C1025,brand_rename,2,FALSE)),LEN(IF(VLOOKUP(C1025,brand_rename,2,FALSE)=0,C1025,VLOOKUP(C1025,brand_rename,2,FALSE)))-6)</f>
        <v>PNC Bank</v>
      </c>
      <c r="P1025" t="str">
        <f>IF(VLOOKUP(D1025,location_rename,2,FALSE)=0,D1025,VLOOKUP(D1025,location_rename,2,FALSE))</f>
        <v>Static Upper Billboard</v>
      </c>
      <c r="Q1025">
        <f>IF($L1025=0,0,G1025)</f>
        <v>5</v>
      </c>
      <c r="R1025">
        <f>IF($L1025=0,0,H1025)</f>
        <v>29</v>
      </c>
      <c r="S1025" s="1">
        <f>R1025*L1025</f>
        <v>6247.9146666666666</v>
      </c>
      <c r="T1025" s="1">
        <f>S1025*(K1025/100)</f>
        <v>676.28535128025987</v>
      </c>
      <c r="U1025" t="str">
        <f t="shared" si="30"/>
        <v>PNC BankStatic Upper Billboard</v>
      </c>
      <c r="V1025" t="str">
        <f t="shared" si="31"/>
        <v>05-03 Arizona Diamondbacks @ Washington NationalsPNC BankStatic Upper Billboard</v>
      </c>
      <c r="W1025" t="str">
        <f>CONCATENATE(M1025,O1025)</f>
        <v>Regular SeasonPNC Bank</v>
      </c>
      <c r="X1025" t="str">
        <f>CONCATENATE(M1025,P1025)</f>
        <v>Regular SeasonStatic Upper Billboard</v>
      </c>
      <c r="Y1025" t="str">
        <f>CONCATENATE(M1025,O1025,P1025)</f>
        <v>Regular SeasonPNC BankStatic Upper Billboard</v>
      </c>
    </row>
    <row r="1026" spans="1:25" x14ac:dyDescent="0.25">
      <c r="A1026" s="3">
        <v>346655</v>
      </c>
      <c r="B1026" t="s">
        <v>170</v>
      </c>
      <c r="C1026" t="s">
        <v>33</v>
      </c>
      <c r="D1026" t="s">
        <v>9</v>
      </c>
      <c r="E1026" t="s">
        <v>1</v>
      </c>
      <c r="F1026" s="5">
        <v>41032</v>
      </c>
      <c r="G1026">
        <v>13</v>
      </c>
      <c r="H1026">
        <v>33</v>
      </c>
      <c r="I1026" s="1">
        <v>7109.85</v>
      </c>
      <c r="J1026" s="1">
        <v>1289.43</v>
      </c>
      <c r="K1026">
        <v>18.135825650330101</v>
      </c>
      <c r="L1026" s="4">
        <f>VLOOKUP(N1026,rates,VLOOKUP(CONCATENATE('[1]Exposure Report'!$B$11,'[1]Exposure Report'!$B$13),rate_lookup_table,4,FALSE),FALSE)</f>
        <v>215.44533333333334</v>
      </c>
      <c r="M1026" t="s">
        <v>0</v>
      </c>
      <c r="N1026" t="str">
        <f>IF(VLOOKUP(B1026,title_rename,2,FALSE)=0,B1026,VLOOKUP(B1026,title_rename,2,FALSE))</f>
        <v>05-03 Arizona Diamondbacks @ Washington Nationals</v>
      </c>
      <c r="O1026" s="3" t="str">
        <f>LEFT(IF(VLOOKUP(C1026,brand_rename,2,FALSE)=0,C1026,VLOOKUP(C1026,brand_rename,2,FALSE)),LEN(IF(VLOOKUP(C1026,brand_rename,2,FALSE)=0,C1026,VLOOKUP(C1026,brand_rename,2,FALSE)))-6)</f>
        <v>Radio - 106.7 The Fan</v>
      </c>
      <c r="P1026" t="str">
        <f>IF(VLOOKUP(D1026,location_rename,2,FALSE)=0,D1026,VLOOKUP(D1026,location_rename,2,FALSE))</f>
        <v>Static Upper Billboard</v>
      </c>
      <c r="Q1026">
        <f>IF($L1026=0,0,G1026)</f>
        <v>13</v>
      </c>
      <c r="R1026">
        <f>IF($L1026=0,0,H1026)</f>
        <v>33</v>
      </c>
      <c r="S1026" s="1">
        <f>R1026*L1026</f>
        <v>7109.6959999999999</v>
      </c>
      <c r="T1026" s="1">
        <f>S1026*(K1026/100)</f>
        <v>1289.4020708284932</v>
      </c>
      <c r="U1026" t="str">
        <f t="shared" ref="U1026:U1089" si="32">CONCATENATE(O1026,P1026)</f>
        <v>Radio - 106.7 The FanStatic Upper Billboard</v>
      </c>
      <c r="V1026" t="str">
        <f t="shared" ref="V1026:V1089" si="33">CONCATENATE(N1026,U1026)</f>
        <v>05-03 Arizona Diamondbacks @ Washington NationalsRadio - 106.7 The FanStatic Upper Billboard</v>
      </c>
      <c r="W1026" t="str">
        <f>CONCATENATE(M1026,O1026)</f>
        <v>Regular SeasonRadio - 106.7 The Fan</v>
      </c>
      <c r="X1026" t="str">
        <f>CONCATENATE(M1026,P1026)</f>
        <v>Regular SeasonStatic Upper Billboard</v>
      </c>
      <c r="Y1026" t="str">
        <f>CONCATENATE(M1026,O1026,P1026)</f>
        <v>Regular SeasonRadio - 106.7 The FanStatic Upper Billboard</v>
      </c>
    </row>
    <row r="1027" spans="1:25" x14ac:dyDescent="0.25">
      <c r="A1027" s="3">
        <v>346655</v>
      </c>
      <c r="B1027" t="s">
        <v>170</v>
      </c>
      <c r="C1027" t="s">
        <v>32</v>
      </c>
      <c r="D1027" t="s">
        <v>17</v>
      </c>
      <c r="E1027" t="s">
        <v>1</v>
      </c>
      <c r="F1027" s="5">
        <v>41032</v>
      </c>
      <c r="G1027">
        <v>3</v>
      </c>
      <c r="H1027">
        <v>4</v>
      </c>
      <c r="I1027" s="1">
        <v>861.8</v>
      </c>
      <c r="J1027" s="1">
        <v>310.2</v>
      </c>
      <c r="K1027">
        <v>35.994430262241799</v>
      </c>
      <c r="L1027" s="4">
        <f>VLOOKUP(N1027,rates,VLOOKUP(CONCATENATE('[1]Exposure Report'!$B$11,'[1]Exposure Report'!$B$13),rate_lookup_table,4,FALSE),FALSE)</f>
        <v>215.44533333333334</v>
      </c>
      <c r="M1027" t="s">
        <v>0</v>
      </c>
      <c r="N1027" t="str">
        <f>IF(VLOOKUP(B1027,title_rename,2,FALSE)=0,B1027,VLOOKUP(B1027,title_rename,2,FALSE))</f>
        <v>05-03 Arizona Diamondbacks @ Washington Nationals</v>
      </c>
      <c r="O1027" s="3" t="str">
        <f>LEFT(IF(VLOOKUP(C1027,brand_rename,2,FALSE)=0,C1027,VLOOKUP(C1027,brand_rename,2,FALSE)),LEN(IF(VLOOKUP(C1027,brand_rename,2,FALSE)=0,C1027,VLOOKUP(C1027,brand_rename,2,FALSE)))-6)</f>
        <v>Radio - WTOP</v>
      </c>
      <c r="P1027" t="str">
        <f>IF(VLOOKUP(D1027,location_rename,2,FALSE)=0,D1027,VLOOKUP(D1027,location_rename,2,FALSE))</f>
        <v>LED Upper Tiered</v>
      </c>
      <c r="Q1027">
        <f>IF($L1027=0,0,G1027)</f>
        <v>3</v>
      </c>
      <c r="R1027">
        <f>IF($L1027=0,0,H1027)</f>
        <v>4</v>
      </c>
      <c r="S1027" s="1">
        <f>R1027*L1027</f>
        <v>861.78133333333335</v>
      </c>
      <c r="T1027" s="1">
        <f>S1027*(K1027/100)</f>
        <v>310.19328103968422</v>
      </c>
      <c r="U1027" t="str">
        <f t="shared" si="32"/>
        <v>Radio - WTOPLED Upper Tiered</v>
      </c>
      <c r="V1027" t="str">
        <f t="shared" si="33"/>
        <v>05-03 Arizona Diamondbacks @ Washington NationalsRadio - WTOPLED Upper Tiered</v>
      </c>
      <c r="W1027" t="str">
        <f>CONCATENATE(M1027,O1027)</f>
        <v>Regular SeasonRadio - WTOP</v>
      </c>
      <c r="X1027" t="str">
        <f>CONCATENATE(M1027,P1027)</f>
        <v>Regular SeasonLED Upper Tiered</v>
      </c>
      <c r="Y1027" t="str">
        <f>CONCATENATE(M1027,O1027,P1027)</f>
        <v>Regular SeasonRadio - WTOPLED Upper Tiered</v>
      </c>
    </row>
    <row r="1028" spans="1:25" x14ac:dyDescent="0.25">
      <c r="A1028" s="3">
        <v>346655</v>
      </c>
      <c r="B1028" t="s">
        <v>170</v>
      </c>
      <c r="C1028" t="s">
        <v>113</v>
      </c>
      <c r="D1028" t="s">
        <v>2</v>
      </c>
      <c r="E1028" t="s">
        <v>1</v>
      </c>
      <c r="F1028" s="5">
        <v>41032</v>
      </c>
      <c r="G1028">
        <v>13</v>
      </c>
      <c r="H1028">
        <v>118</v>
      </c>
      <c r="I1028" s="1">
        <v>25423.1</v>
      </c>
      <c r="J1028" s="1">
        <v>6092.45</v>
      </c>
      <c r="K1028">
        <v>23.964229381940001</v>
      </c>
      <c r="L1028" s="4">
        <f>VLOOKUP(N1028,rates,VLOOKUP(CONCATENATE('[1]Exposure Report'!$B$11,'[1]Exposure Report'!$B$13),rate_lookup_table,4,FALSE),FALSE)</f>
        <v>215.44533333333334</v>
      </c>
      <c r="M1028" t="s">
        <v>0</v>
      </c>
      <c r="N1028" t="str">
        <f>IF(VLOOKUP(B1028,title_rename,2,FALSE)=0,B1028,VLOOKUP(B1028,title_rename,2,FALSE))</f>
        <v>05-03 Arizona Diamondbacks @ Washington Nationals</v>
      </c>
      <c r="O1028" s="3" t="str">
        <f>LEFT(IF(VLOOKUP(C1028,brand_rename,2,FALSE)=0,C1028,VLOOKUP(C1028,brand_rename,2,FALSE)),LEN(IF(VLOOKUP(C1028,brand_rename,2,FALSE)=0,C1028,VLOOKUP(C1028,brand_rename,2,FALSE)))-6)</f>
        <v>Team Promotion - Capital City View Seats</v>
      </c>
      <c r="P1028" t="str">
        <f>IF(VLOOKUP(D1028,location_rename,2,FALSE)=0,D1028,VLOOKUP(D1028,location_rename,2,FALSE))</f>
        <v>Rotational Field Level Home Plate</v>
      </c>
      <c r="Q1028">
        <f>IF($L1028=0,0,G1028)</f>
        <v>13</v>
      </c>
      <c r="R1028">
        <f>IF($L1028=0,0,H1028)</f>
        <v>118</v>
      </c>
      <c r="S1028" s="1">
        <f>R1028*L1028</f>
        <v>25422.549333333332</v>
      </c>
      <c r="T1028" s="1">
        <f>S1028*(K1028/100)</f>
        <v>6092.3180369768579</v>
      </c>
      <c r="U1028" t="str">
        <f t="shared" si="32"/>
        <v>Team Promotion - Capital City View SeatsRotational Field Level Home Plate</v>
      </c>
      <c r="V1028" t="str">
        <f t="shared" si="33"/>
        <v>05-03 Arizona Diamondbacks @ Washington NationalsTeam Promotion - Capital City View SeatsRotational Field Level Home Plate</v>
      </c>
      <c r="W1028" t="str">
        <f>CONCATENATE(M1028,O1028)</f>
        <v>Regular SeasonTeam Promotion - Capital City View Seats</v>
      </c>
      <c r="X1028" t="str">
        <f>CONCATENATE(M1028,P1028)</f>
        <v>Regular SeasonRotational Field Level Home Plate</v>
      </c>
      <c r="Y1028" t="str">
        <f>CONCATENATE(M1028,O1028,P1028)</f>
        <v>Regular SeasonTeam Promotion - Capital City View SeatsRotational Field Level Home Plate</v>
      </c>
    </row>
    <row r="1029" spans="1:25" x14ac:dyDescent="0.25">
      <c r="A1029" s="3">
        <v>346655</v>
      </c>
      <c r="B1029" t="s">
        <v>170</v>
      </c>
      <c r="C1029" t="s">
        <v>27</v>
      </c>
      <c r="D1029" t="s">
        <v>28</v>
      </c>
      <c r="E1029" t="s">
        <v>1</v>
      </c>
      <c r="F1029" s="5">
        <v>41032</v>
      </c>
      <c r="G1029">
        <v>22</v>
      </c>
      <c r="H1029">
        <v>93</v>
      </c>
      <c r="I1029" s="1">
        <v>20036.849999999999</v>
      </c>
      <c r="J1029" s="1">
        <v>4620.78</v>
      </c>
      <c r="K1029">
        <v>23.061409353266601</v>
      </c>
      <c r="L1029" s="4">
        <f>VLOOKUP(N1029,rates,VLOOKUP(CONCATENATE('[1]Exposure Report'!$B$11,'[1]Exposure Report'!$B$13),rate_lookup_table,4,FALSE),FALSE)</f>
        <v>215.44533333333334</v>
      </c>
      <c r="M1029" t="s">
        <v>0</v>
      </c>
      <c r="N1029" t="str">
        <f>IF(VLOOKUP(B1029,title_rename,2,FALSE)=0,B1029,VLOOKUP(B1029,title_rename,2,FALSE))</f>
        <v>05-03 Arizona Diamondbacks @ Washington Nationals</v>
      </c>
      <c r="O1029" s="3" t="str">
        <f>LEFT(IF(VLOOKUP(C1029,brand_rename,2,FALSE)=0,C1029,VLOOKUP(C1029,brand_rename,2,FALSE)),LEN(IF(VLOOKUP(C1029,brand_rename,2,FALSE)=0,C1029,VLOOKUP(C1029,brand_rename,2,FALSE)))-6)</f>
        <v>Team Website - Nationals.com</v>
      </c>
      <c r="P1029" t="str">
        <f>IF(VLOOKUP(D1029,location_rename,2,FALSE)=0,D1029,VLOOKUP(D1029,location_rename,2,FALSE))</f>
        <v>Static Dugout Railing</v>
      </c>
      <c r="Q1029">
        <f>IF($L1029=0,0,G1029)</f>
        <v>22</v>
      </c>
      <c r="R1029">
        <f>IF($L1029=0,0,H1029)</f>
        <v>93</v>
      </c>
      <c r="S1029" s="1">
        <f>R1029*L1029</f>
        <v>20036.416000000001</v>
      </c>
      <c r="T1029" s="1">
        <f>S1029*(K1029/100)</f>
        <v>4620.6799134834064</v>
      </c>
      <c r="U1029" t="str">
        <f t="shared" si="32"/>
        <v>Team Website - Nationals.comStatic Dugout Railing</v>
      </c>
      <c r="V1029" t="str">
        <f t="shared" si="33"/>
        <v>05-03 Arizona Diamondbacks @ Washington NationalsTeam Website - Nationals.comStatic Dugout Railing</v>
      </c>
      <c r="W1029" t="str">
        <f>CONCATENATE(M1029,O1029)</f>
        <v>Regular SeasonTeam Website - Nationals.com</v>
      </c>
      <c r="X1029" t="str">
        <f>CONCATENATE(M1029,P1029)</f>
        <v>Regular SeasonStatic Dugout Railing</v>
      </c>
      <c r="Y1029" t="str">
        <f>CONCATENATE(M1029,O1029,P1029)</f>
        <v>Regular SeasonTeam Website - Nationals.comStatic Dugout Railing</v>
      </c>
    </row>
    <row r="1030" spans="1:25" x14ac:dyDescent="0.25">
      <c r="A1030" s="3">
        <v>346655</v>
      </c>
      <c r="B1030" t="s">
        <v>170</v>
      </c>
      <c r="C1030" t="s">
        <v>27</v>
      </c>
      <c r="D1030" t="s">
        <v>14</v>
      </c>
      <c r="E1030" t="s">
        <v>1</v>
      </c>
      <c r="F1030" s="5">
        <v>41032</v>
      </c>
      <c r="G1030">
        <v>5</v>
      </c>
      <c r="H1030">
        <v>13</v>
      </c>
      <c r="I1030" s="1">
        <v>2800.85</v>
      </c>
      <c r="J1030" s="1">
        <v>552.59</v>
      </c>
      <c r="K1030">
        <v>19.729367870467801</v>
      </c>
      <c r="L1030" s="4">
        <f>VLOOKUP(N1030,rates,VLOOKUP(CONCATENATE('[1]Exposure Report'!$B$11,'[1]Exposure Report'!$B$13),rate_lookup_table,4,FALSE),FALSE)</f>
        <v>215.44533333333334</v>
      </c>
      <c r="M1030" t="s">
        <v>0</v>
      </c>
      <c r="N1030" t="str">
        <f>IF(VLOOKUP(B1030,title_rename,2,FALSE)=0,B1030,VLOOKUP(B1030,title_rename,2,FALSE))</f>
        <v>05-03 Arizona Diamondbacks @ Washington Nationals</v>
      </c>
      <c r="O1030" s="3" t="str">
        <f>LEFT(IF(VLOOKUP(C1030,brand_rename,2,FALSE)=0,C1030,VLOOKUP(C1030,brand_rename,2,FALSE)),LEN(IF(VLOOKUP(C1030,brand_rename,2,FALSE)=0,C1030,VLOOKUP(C1030,brand_rename,2,FALSE)))-6)</f>
        <v>Team Website - Nationals.com</v>
      </c>
      <c r="P1030" t="str">
        <f>IF(VLOOKUP(D1030,location_rename,2,FALSE)=0,D1030,VLOOKUP(D1030,location_rename,2,FALSE))</f>
        <v>Static Dugout Roof</v>
      </c>
      <c r="Q1030">
        <f>IF($L1030=0,0,G1030)</f>
        <v>5</v>
      </c>
      <c r="R1030">
        <f>IF($L1030=0,0,H1030)</f>
        <v>13</v>
      </c>
      <c r="S1030" s="1">
        <f>R1030*L1030</f>
        <v>2800.7893333333332</v>
      </c>
      <c r="T1030" s="1">
        <f>S1030*(K1030/100)</f>
        <v>552.57803085015598</v>
      </c>
      <c r="U1030" t="str">
        <f t="shared" si="32"/>
        <v>Team Website - Nationals.comStatic Dugout Roof</v>
      </c>
      <c r="V1030" t="str">
        <f t="shared" si="33"/>
        <v>05-03 Arizona Diamondbacks @ Washington NationalsTeam Website - Nationals.comStatic Dugout Roof</v>
      </c>
      <c r="W1030" t="str">
        <f>CONCATENATE(M1030,O1030)</f>
        <v>Regular SeasonTeam Website - Nationals.com</v>
      </c>
      <c r="X1030" t="str">
        <f>CONCATENATE(M1030,P1030)</f>
        <v>Regular SeasonStatic Dugout Roof</v>
      </c>
      <c r="Y1030" t="str">
        <f>CONCATENATE(M1030,O1030,P1030)</f>
        <v>Regular SeasonTeam Website - Nationals.comStatic Dugout Roof</v>
      </c>
    </row>
    <row r="1031" spans="1:25" x14ac:dyDescent="0.25">
      <c r="A1031" s="3">
        <v>346655</v>
      </c>
      <c r="B1031" t="s">
        <v>170</v>
      </c>
      <c r="C1031" t="s">
        <v>26</v>
      </c>
      <c r="D1031" t="s">
        <v>19</v>
      </c>
      <c r="E1031" t="s">
        <v>1</v>
      </c>
      <c r="F1031" s="5">
        <v>41032</v>
      </c>
      <c r="G1031">
        <v>2</v>
      </c>
      <c r="H1031">
        <v>5</v>
      </c>
      <c r="I1031" s="1">
        <v>1077.25</v>
      </c>
      <c r="J1031" s="1">
        <v>334.83</v>
      </c>
      <c r="K1031">
        <v>31.081921559526499</v>
      </c>
      <c r="L1031" s="4">
        <f>VLOOKUP(N1031,rates,VLOOKUP(CONCATENATE('[1]Exposure Report'!$B$11,'[1]Exposure Report'!$B$13),rate_lookup_table,4,FALSE),FALSE)</f>
        <v>215.44533333333334</v>
      </c>
      <c r="M1031" t="s">
        <v>0</v>
      </c>
      <c r="N1031" t="str">
        <f>IF(VLOOKUP(B1031,title_rename,2,FALSE)=0,B1031,VLOOKUP(B1031,title_rename,2,FALSE))</f>
        <v>05-03 Arizona Diamondbacks @ Washington Nationals</v>
      </c>
      <c r="O1031" s="3" t="str">
        <f>LEFT(IF(VLOOKUP(C1031,brand_rename,2,FALSE)=0,C1031,VLOOKUP(C1031,brand_rename,2,FALSE)),LEN(IF(VLOOKUP(C1031,brand_rename,2,FALSE)=0,C1031,VLOOKUP(C1031,brand_rename,2,FALSE)))-6)</f>
        <v>Toyota</v>
      </c>
      <c r="P1031" t="str">
        <f>IF(VLOOKUP(D1031,location_rename,2,FALSE)=0,D1031,VLOOKUP(D1031,location_rename,2,FALSE))</f>
        <v>LED Outfield Wall</v>
      </c>
      <c r="Q1031">
        <f>IF($L1031=0,0,G1031)</f>
        <v>2</v>
      </c>
      <c r="R1031">
        <f>IF($L1031=0,0,H1031)</f>
        <v>5</v>
      </c>
      <c r="S1031" s="1">
        <f>R1031*L1031</f>
        <v>1077.2266666666667</v>
      </c>
      <c r="T1031" s="1">
        <f>S1031*(K1031/100)</f>
        <v>334.8227475516353</v>
      </c>
      <c r="U1031" t="str">
        <f t="shared" si="32"/>
        <v>ToyotaLED Outfield Wall</v>
      </c>
      <c r="V1031" t="str">
        <f t="shared" si="33"/>
        <v>05-03 Arizona Diamondbacks @ Washington NationalsToyotaLED Outfield Wall</v>
      </c>
      <c r="W1031" t="str">
        <f>CONCATENATE(M1031,O1031)</f>
        <v>Regular SeasonToyota</v>
      </c>
      <c r="X1031" t="str">
        <f>CONCATENATE(M1031,P1031)</f>
        <v>Regular SeasonLED Outfield Wall</v>
      </c>
      <c r="Y1031" t="str">
        <f>CONCATENATE(M1031,O1031,P1031)</f>
        <v>Regular SeasonToyotaLED Outfield Wall</v>
      </c>
    </row>
    <row r="1032" spans="1:25" x14ac:dyDescent="0.25">
      <c r="A1032" s="3">
        <v>346655</v>
      </c>
      <c r="B1032" t="s">
        <v>170</v>
      </c>
      <c r="C1032" t="s">
        <v>25</v>
      </c>
      <c r="D1032" t="s">
        <v>45</v>
      </c>
      <c r="E1032" t="s">
        <v>1</v>
      </c>
      <c r="F1032" s="5">
        <v>41032</v>
      </c>
      <c r="G1032">
        <v>3</v>
      </c>
      <c r="H1032">
        <v>4</v>
      </c>
      <c r="I1032" s="1">
        <v>861.8</v>
      </c>
      <c r="J1032" s="1">
        <v>204.91</v>
      </c>
      <c r="K1032">
        <v>23.776978417266101</v>
      </c>
      <c r="L1032" s="4">
        <f>VLOOKUP(N1032,rates,VLOOKUP(CONCATENATE('[1]Exposure Report'!$B$11,'[1]Exposure Report'!$B$13),rate_lookup_table,4,FALSE),FALSE)</f>
        <v>215.44533333333334</v>
      </c>
      <c r="M1032" t="s">
        <v>0</v>
      </c>
      <c r="N1032" t="str">
        <f>IF(VLOOKUP(B1032,title_rename,2,FALSE)=0,B1032,VLOOKUP(B1032,title_rename,2,FALSE))</f>
        <v>05-03 Arizona Diamondbacks @ Washington Nationals</v>
      </c>
      <c r="O1032" s="3" t="str">
        <f>LEFT(IF(VLOOKUP(C1032,brand_rename,2,FALSE)=0,C1032,VLOOKUP(C1032,brand_rename,2,FALSE)),LEN(IF(VLOOKUP(C1032,brand_rename,2,FALSE)=0,C1032,VLOOKUP(C1032,brand_rename,2,FALSE)))-6)</f>
        <v>TV Station - MLB Network</v>
      </c>
      <c r="P1032" t="str">
        <f>IF(VLOOKUP(D1032,location_rename,2,FALSE)=0,D1032,VLOOKUP(D1032,location_rename,2,FALSE))</f>
        <v>Static Field Level Foul Ball Line</v>
      </c>
      <c r="Q1032">
        <f>IF($L1032=0,0,G1032)</f>
        <v>3</v>
      </c>
      <c r="R1032">
        <f>IF($L1032=0,0,H1032)</f>
        <v>4</v>
      </c>
      <c r="S1032" s="1">
        <f>R1032*L1032</f>
        <v>861.78133333333335</v>
      </c>
      <c r="T1032" s="1">
        <f>S1032*(K1032/100)</f>
        <v>204.90556163069471</v>
      </c>
      <c r="U1032" t="str">
        <f t="shared" si="32"/>
        <v>TV Station - MLB NetworkStatic Field Level Foul Ball Line</v>
      </c>
      <c r="V1032" t="str">
        <f t="shared" si="33"/>
        <v>05-03 Arizona Diamondbacks @ Washington NationalsTV Station - MLB NetworkStatic Field Level Foul Ball Line</v>
      </c>
      <c r="W1032" t="str">
        <f>CONCATENATE(M1032,O1032)</f>
        <v>Regular SeasonTV Station - MLB Network</v>
      </c>
      <c r="X1032" t="str">
        <f>CONCATENATE(M1032,P1032)</f>
        <v>Regular SeasonStatic Field Level Foul Ball Line</v>
      </c>
      <c r="Y1032" t="str">
        <f>CONCATENATE(M1032,O1032,P1032)</f>
        <v>Regular SeasonTV Station - MLB NetworkStatic Field Level Foul Ball Line</v>
      </c>
    </row>
    <row r="1033" spans="1:25" x14ac:dyDescent="0.25">
      <c r="A1033" s="3">
        <v>346655</v>
      </c>
      <c r="B1033" t="s">
        <v>170</v>
      </c>
      <c r="C1033" t="s">
        <v>24</v>
      </c>
      <c r="D1033" t="s">
        <v>19</v>
      </c>
      <c r="E1033" t="s">
        <v>1</v>
      </c>
      <c r="F1033" s="5">
        <v>41032</v>
      </c>
      <c r="G1033">
        <v>5</v>
      </c>
      <c r="H1033">
        <v>8</v>
      </c>
      <c r="I1033" s="1">
        <v>1723.6</v>
      </c>
      <c r="J1033" s="1">
        <v>603.55999999999995</v>
      </c>
      <c r="K1033">
        <v>35.0174054304943</v>
      </c>
      <c r="L1033" s="4">
        <f>VLOOKUP(N1033,rates,VLOOKUP(CONCATENATE('[1]Exposure Report'!$B$11,'[1]Exposure Report'!$B$13),rate_lookup_table,4,FALSE),FALSE)</f>
        <v>215.44533333333334</v>
      </c>
      <c r="M1033" t="s">
        <v>0</v>
      </c>
      <c r="N1033" t="str">
        <f>IF(VLOOKUP(B1033,title_rename,2,FALSE)=0,B1033,VLOOKUP(B1033,title_rename,2,FALSE))</f>
        <v>05-03 Arizona Diamondbacks @ Washington Nationals</v>
      </c>
      <c r="O1033" s="3" t="str">
        <f>LEFT(IF(VLOOKUP(C1033,brand_rename,2,FALSE)=0,C1033,VLOOKUP(C1033,brand_rename,2,FALSE)),LEN(IF(VLOOKUP(C1033,brand_rename,2,FALSE)=0,C1033,VLOOKUP(C1033,brand_rename,2,FALSE)))-6)</f>
        <v>Twisted Tea</v>
      </c>
      <c r="P1033" t="str">
        <f>IF(VLOOKUP(D1033,location_rename,2,FALSE)=0,D1033,VLOOKUP(D1033,location_rename,2,FALSE))</f>
        <v>LED Outfield Wall</v>
      </c>
      <c r="Q1033">
        <f>IF($L1033=0,0,G1033)</f>
        <v>5</v>
      </c>
      <c r="R1033">
        <f>IF($L1033=0,0,H1033)</f>
        <v>8</v>
      </c>
      <c r="S1033" s="1">
        <f>R1033*L1033</f>
        <v>1723.5626666666667</v>
      </c>
      <c r="T1033" s="1">
        <f>S1033*(K1033/100)</f>
        <v>603.54692683530561</v>
      </c>
      <c r="U1033" t="str">
        <f t="shared" si="32"/>
        <v>Twisted TeaLED Outfield Wall</v>
      </c>
      <c r="V1033" t="str">
        <f t="shared" si="33"/>
        <v>05-03 Arizona Diamondbacks @ Washington NationalsTwisted TeaLED Outfield Wall</v>
      </c>
      <c r="W1033" t="str">
        <f>CONCATENATE(M1033,O1033)</f>
        <v>Regular SeasonTwisted Tea</v>
      </c>
      <c r="X1033" t="str">
        <f>CONCATENATE(M1033,P1033)</f>
        <v>Regular SeasonLED Outfield Wall</v>
      </c>
      <c r="Y1033" t="str">
        <f>CONCATENATE(M1033,O1033,P1033)</f>
        <v>Regular SeasonTwisted TeaLED Outfield Wall</v>
      </c>
    </row>
    <row r="1034" spans="1:25" x14ac:dyDescent="0.25">
      <c r="A1034" s="3">
        <v>346655</v>
      </c>
      <c r="B1034" t="s">
        <v>170</v>
      </c>
      <c r="C1034" t="s">
        <v>24</v>
      </c>
      <c r="D1034" t="s">
        <v>11</v>
      </c>
      <c r="E1034" t="s">
        <v>1</v>
      </c>
      <c r="F1034" s="5">
        <v>41032</v>
      </c>
      <c r="G1034">
        <v>7</v>
      </c>
      <c r="H1034">
        <v>11</v>
      </c>
      <c r="I1034" s="1">
        <v>2369.9499999999998</v>
      </c>
      <c r="J1034" s="1">
        <v>390.96</v>
      </c>
      <c r="K1034">
        <v>16.496550560138299</v>
      </c>
      <c r="L1034" s="4">
        <f>VLOOKUP(N1034,rates,VLOOKUP(CONCATENATE('[1]Exposure Report'!$B$11,'[1]Exposure Report'!$B$13),rate_lookup_table,4,FALSE),FALSE)</f>
        <v>215.44533333333334</v>
      </c>
      <c r="M1034" t="s">
        <v>0</v>
      </c>
      <c r="N1034" t="str">
        <f>IF(VLOOKUP(B1034,title_rename,2,FALSE)=0,B1034,VLOOKUP(B1034,title_rename,2,FALSE))</f>
        <v>05-03 Arizona Diamondbacks @ Washington Nationals</v>
      </c>
      <c r="O1034" s="3" t="str">
        <f>LEFT(IF(VLOOKUP(C1034,brand_rename,2,FALSE)=0,C1034,VLOOKUP(C1034,brand_rename,2,FALSE)),LEN(IF(VLOOKUP(C1034,brand_rename,2,FALSE)=0,C1034,VLOOKUP(C1034,brand_rename,2,FALSE)))-6)</f>
        <v>Twisted Tea</v>
      </c>
      <c r="P1034" t="str">
        <f>IF(VLOOKUP(D1034,location_rename,2,FALSE)=0,D1034,VLOOKUP(D1034,location_rename,2,FALSE))</f>
        <v>Static Outfield Wall</v>
      </c>
      <c r="Q1034">
        <f>IF($L1034=0,0,G1034)</f>
        <v>7</v>
      </c>
      <c r="R1034">
        <f>IF($L1034=0,0,H1034)</f>
        <v>11</v>
      </c>
      <c r="S1034" s="1">
        <f>R1034*L1034</f>
        <v>2369.8986666666669</v>
      </c>
      <c r="T1034" s="1">
        <f>S1034*(K1034/100)</f>
        <v>390.95153177071012</v>
      </c>
      <c r="U1034" t="str">
        <f t="shared" si="32"/>
        <v>Twisted TeaStatic Outfield Wall</v>
      </c>
      <c r="V1034" t="str">
        <f t="shared" si="33"/>
        <v>05-03 Arizona Diamondbacks @ Washington NationalsTwisted TeaStatic Outfield Wall</v>
      </c>
      <c r="W1034" t="str">
        <f>CONCATENATE(M1034,O1034)</f>
        <v>Regular SeasonTwisted Tea</v>
      </c>
      <c r="X1034" t="str">
        <f>CONCATENATE(M1034,P1034)</f>
        <v>Regular SeasonStatic Outfield Wall</v>
      </c>
      <c r="Y1034" t="str">
        <f>CONCATENATE(M1034,O1034,P1034)</f>
        <v>Regular SeasonTwisted TeaStatic Outfield Wall</v>
      </c>
    </row>
    <row r="1035" spans="1:25" x14ac:dyDescent="0.25">
      <c r="A1035" s="3">
        <v>346655</v>
      </c>
      <c r="B1035" t="s">
        <v>170</v>
      </c>
      <c r="C1035" t="s">
        <v>21</v>
      </c>
      <c r="D1035" t="s">
        <v>17</v>
      </c>
      <c r="E1035" t="s">
        <v>1</v>
      </c>
      <c r="F1035" s="5">
        <v>41032</v>
      </c>
      <c r="G1035">
        <v>1</v>
      </c>
      <c r="H1035">
        <v>1</v>
      </c>
      <c r="I1035" s="1">
        <v>215.45</v>
      </c>
      <c r="J1035" s="1">
        <v>39.58</v>
      </c>
      <c r="K1035">
        <v>18.3708517057321</v>
      </c>
      <c r="L1035" s="4">
        <f>VLOOKUP(N1035,rates,VLOOKUP(CONCATENATE('[1]Exposure Report'!$B$11,'[1]Exposure Report'!$B$13),rate_lookup_table,4,FALSE),FALSE)</f>
        <v>215.44533333333334</v>
      </c>
      <c r="M1035" t="s">
        <v>0</v>
      </c>
      <c r="N1035" t="str">
        <f>IF(VLOOKUP(B1035,title_rename,2,FALSE)=0,B1035,VLOOKUP(B1035,title_rename,2,FALSE))</f>
        <v>05-03 Arizona Diamondbacks @ Washington Nationals</v>
      </c>
      <c r="O1035" s="3" t="str">
        <f>LEFT(IF(VLOOKUP(C1035,brand_rename,2,FALSE)=0,C1035,VLOOKUP(C1035,brand_rename,2,FALSE)),LEN(IF(VLOOKUP(C1035,brand_rename,2,FALSE)=0,C1035,VLOOKUP(C1035,brand_rename,2,FALSE)))-6)</f>
        <v>United Airlines</v>
      </c>
      <c r="P1035" t="str">
        <f>IF(VLOOKUP(D1035,location_rename,2,FALSE)=0,D1035,VLOOKUP(D1035,location_rename,2,FALSE))</f>
        <v>LED Upper Tiered</v>
      </c>
      <c r="Q1035">
        <f>IF($L1035=0,0,G1035)</f>
        <v>1</v>
      </c>
      <c r="R1035">
        <f>IF($L1035=0,0,H1035)</f>
        <v>1</v>
      </c>
      <c r="S1035" s="1">
        <f>R1035*L1035</f>
        <v>215.44533333333334</v>
      </c>
      <c r="T1035" s="1">
        <f>S1035*(K1035/100)</f>
        <v>39.579142693586874</v>
      </c>
      <c r="U1035" t="str">
        <f t="shared" si="32"/>
        <v>United AirlinesLED Upper Tiered</v>
      </c>
      <c r="V1035" t="str">
        <f t="shared" si="33"/>
        <v>05-03 Arizona Diamondbacks @ Washington NationalsUnited AirlinesLED Upper Tiered</v>
      </c>
      <c r="W1035" t="str">
        <f>CONCATENATE(M1035,O1035)</f>
        <v>Regular SeasonUnited Airlines</v>
      </c>
      <c r="X1035" t="str">
        <f>CONCATENATE(M1035,P1035)</f>
        <v>Regular SeasonLED Upper Tiered</v>
      </c>
      <c r="Y1035" t="str">
        <f>CONCATENATE(M1035,O1035,P1035)</f>
        <v>Regular SeasonUnited AirlinesLED Upper Tiered</v>
      </c>
    </row>
    <row r="1036" spans="1:25" x14ac:dyDescent="0.25">
      <c r="A1036" s="3">
        <v>346655</v>
      </c>
      <c r="B1036" t="s">
        <v>170</v>
      </c>
      <c r="C1036" t="s">
        <v>21</v>
      </c>
      <c r="D1036" t="s">
        <v>2</v>
      </c>
      <c r="E1036" t="s">
        <v>1</v>
      </c>
      <c r="F1036" s="5">
        <v>41032</v>
      </c>
      <c r="G1036">
        <v>10</v>
      </c>
      <c r="H1036">
        <v>53</v>
      </c>
      <c r="I1036" s="1">
        <v>11418.85</v>
      </c>
      <c r="J1036" s="1">
        <v>2918.46</v>
      </c>
      <c r="K1036">
        <v>25.558265499590501</v>
      </c>
      <c r="L1036" s="4">
        <f>VLOOKUP(N1036,rates,VLOOKUP(CONCATENATE('[1]Exposure Report'!$B$11,'[1]Exposure Report'!$B$13),rate_lookup_table,4,FALSE),FALSE)</f>
        <v>215.44533333333334</v>
      </c>
      <c r="M1036" t="s">
        <v>0</v>
      </c>
      <c r="N1036" t="str">
        <f>IF(VLOOKUP(B1036,title_rename,2,FALSE)=0,B1036,VLOOKUP(B1036,title_rename,2,FALSE))</f>
        <v>05-03 Arizona Diamondbacks @ Washington Nationals</v>
      </c>
      <c r="O1036" s="3" t="str">
        <f>LEFT(IF(VLOOKUP(C1036,brand_rename,2,FALSE)=0,C1036,VLOOKUP(C1036,brand_rename,2,FALSE)),LEN(IF(VLOOKUP(C1036,brand_rename,2,FALSE)=0,C1036,VLOOKUP(C1036,brand_rename,2,FALSE)))-6)</f>
        <v>United Airlines</v>
      </c>
      <c r="P1036" t="str">
        <f>IF(VLOOKUP(D1036,location_rename,2,FALSE)=0,D1036,VLOOKUP(D1036,location_rename,2,FALSE))</f>
        <v>Rotational Field Level Home Plate</v>
      </c>
      <c r="Q1036">
        <f>IF($L1036=0,0,G1036)</f>
        <v>10</v>
      </c>
      <c r="R1036">
        <f>IF($L1036=0,0,H1036)</f>
        <v>53</v>
      </c>
      <c r="S1036" s="1">
        <f>R1036*L1036</f>
        <v>11418.602666666668</v>
      </c>
      <c r="T1036" s="1">
        <f>S1036*(K1036/100)</f>
        <v>2918.3967858899878</v>
      </c>
      <c r="U1036" t="str">
        <f t="shared" si="32"/>
        <v>United AirlinesRotational Field Level Home Plate</v>
      </c>
      <c r="V1036" t="str">
        <f t="shared" si="33"/>
        <v>05-03 Arizona Diamondbacks @ Washington NationalsUnited AirlinesRotational Field Level Home Plate</v>
      </c>
      <c r="W1036" t="str">
        <f>CONCATENATE(M1036,O1036)</f>
        <v>Regular SeasonUnited Airlines</v>
      </c>
      <c r="X1036" t="str">
        <f>CONCATENATE(M1036,P1036)</f>
        <v>Regular SeasonRotational Field Level Home Plate</v>
      </c>
      <c r="Y1036" t="str">
        <f>CONCATENATE(M1036,O1036,P1036)</f>
        <v>Regular SeasonUnited AirlinesRotational Field Level Home Plate</v>
      </c>
    </row>
    <row r="1037" spans="1:25" x14ac:dyDescent="0.25">
      <c r="A1037" s="3">
        <v>346655</v>
      </c>
      <c r="B1037" t="s">
        <v>170</v>
      </c>
      <c r="C1037" t="s">
        <v>21</v>
      </c>
      <c r="D1037" t="s">
        <v>11</v>
      </c>
      <c r="E1037" t="s">
        <v>1</v>
      </c>
      <c r="F1037" s="5">
        <v>41032</v>
      </c>
      <c r="G1037">
        <v>12</v>
      </c>
      <c r="H1037">
        <v>25</v>
      </c>
      <c r="I1037" s="1">
        <v>5386.25</v>
      </c>
      <c r="J1037" s="1">
        <v>1045.49</v>
      </c>
      <c r="K1037">
        <v>19.410350429333899</v>
      </c>
      <c r="L1037" s="4">
        <f>VLOOKUP(N1037,rates,VLOOKUP(CONCATENATE('[1]Exposure Report'!$B$11,'[1]Exposure Report'!$B$13),rate_lookup_table,4,FALSE),FALSE)</f>
        <v>215.44533333333334</v>
      </c>
      <c r="M1037" t="s">
        <v>0</v>
      </c>
      <c r="N1037" t="str">
        <f>IF(VLOOKUP(B1037,title_rename,2,FALSE)=0,B1037,VLOOKUP(B1037,title_rename,2,FALSE))</f>
        <v>05-03 Arizona Diamondbacks @ Washington Nationals</v>
      </c>
      <c r="O1037" s="3" t="str">
        <f>LEFT(IF(VLOOKUP(C1037,brand_rename,2,FALSE)=0,C1037,VLOOKUP(C1037,brand_rename,2,FALSE)),LEN(IF(VLOOKUP(C1037,brand_rename,2,FALSE)=0,C1037,VLOOKUP(C1037,brand_rename,2,FALSE)))-6)</f>
        <v>United Airlines</v>
      </c>
      <c r="P1037" t="str">
        <f>IF(VLOOKUP(D1037,location_rename,2,FALSE)=0,D1037,VLOOKUP(D1037,location_rename,2,FALSE))</f>
        <v>Static Outfield Wall</v>
      </c>
      <c r="Q1037">
        <f>IF($L1037=0,0,G1037)</f>
        <v>12</v>
      </c>
      <c r="R1037">
        <f>IF($L1037=0,0,H1037)</f>
        <v>25</v>
      </c>
      <c r="S1037" s="1">
        <f>R1037*L1037</f>
        <v>5386.1333333333332</v>
      </c>
      <c r="T1037" s="1">
        <f>S1037*(K1037/100)</f>
        <v>1045.467354591163</v>
      </c>
      <c r="U1037" t="str">
        <f t="shared" si="32"/>
        <v>United AirlinesStatic Outfield Wall</v>
      </c>
      <c r="V1037" t="str">
        <f t="shared" si="33"/>
        <v>05-03 Arizona Diamondbacks @ Washington NationalsUnited AirlinesStatic Outfield Wall</v>
      </c>
      <c r="W1037" t="str">
        <f>CONCATENATE(M1037,O1037)</f>
        <v>Regular SeasonUnited Airlines</v>
      </c>
      <c r="X1037" t="str">
        <f>CONCATENATE(M1037,P1037)</f>
        <v>Regular SeasonStatic Outfield Wall</v>
      </c>
      <c r="Y1037" t="str">
        <f>CONCATENATE(M1037,O1037,P1037)</f>
        <v>Regular SeasonUnited AirlinesStatic Outfield Wall</v>
      </c>
    </row>
    <row r="1038" spans="1:25" x14ac:dyDescent="0.25">
      <c r="A1038" s="3">
        <v>346655</v>
      </c>
      <c r="B1038" t="s">
        <v>170</v>
      </c>
      <c r="C1038" t="s">
        <v>20</v>
      </c>
      <c r="D1038" t="s">
        <v>11</v>
      </c>
      <c r="E1038" t="s">
        <v>1</v>
      </c>
      <c r="F1038" s="5">
        <v>41032</v>
      </c>
      <c r="G1038">
        <v>29</v>
      </c>
      <c r="H1038">
        <v>82</v>
      </c>
      <c r="I1038" s="1">
        <v>17666.900000000001</v>
      </c>
      <c r="J1038" s="1">
        <v>3264.89</v>
      </c>
      <c r="K1038">
        <v>18.4802653549858</v>
      </c>
      <c r="L1038" s="4">
        <f>VLOOKUP(N1038,rates,VLOOKUP(CONCATENATE('[1]Exposure Report'!$B$11,'[1]Exposure Report'!$B$13),rate_lookup_table,4,FALSE),FALSE)</f>
        <v>215.44533333333334</v>
      </c>
      <c r="M1038" t="s">
        <v>0</v>
      </c>
      <c r="N1038" t="str">
        <f>IF(VLOOKUP(B1038,title_rename,2,FALSE)=0,B1038,VLOOKUP(B1038,title_rename,2,FALSE))</f>
        <v>05-03 Arizona Diamondbacks @ Washington Nationals</v>
      </c>
      <c r="O1038" s="3" t="str">
        <f>LEFT(IF(VLOOKUP(C1038,brand_rename,2,FALSE)=0,C1038,VLOOKUP(C1038,brand_rename,2,FALSE)),LEN(IF(VLOOKUP(C1038,brand_rename,2,FALSE)=0,C1038,VLOOKUP(C1038,brand_rename,2,FALSE)))-6)</f>
        <v>W.B. Mason</v>
      </c>
      <c r="P1038" t="str">
        <f>IF(VLOOKUP(D1038,location_rename,2,FALSE)=0,D1038,VLOOKUP(D1038,location_rename,2,FALSE))</f>
        <v>Static Outfield Wall</v>
      </c>
      <c r="Q1038">
        <f>IF($L1038=0,0,G1038)</f>
        <v>29</v>
      </c>
      <c r="R1038">
        <f>IF($L1038=0,0,H1038)</f>
        <v>82</v>
      </c>
      <c r="S1038" s="1">
        <f>R1038*L1038</f>
        <v>17666.517333333333</v>
      </c>
      <c r="T1038" s="1">
        <f>S1038*(K1038/100)</f>
        <v>3264.8192821845614</v>
      </c>
      <c r="U1038" t="str">
        <f t="shared" si="32"/>
        <v>W.B. MasonStatic Outfield Wall</v>
      </c>
      <c r="V1038" t="str">
        <f t="shared" si="33"/>
        <v>05-03 Arizona Diamondbacks @ Washington NationalsW.B. MasonStatic Outfield Wall</v>
      </c>
      <c r="W1038" t="str">
        <f>CONCATENATE(M1038,O1038)</f>
        <v>Regular SeasonW.B. Mason</v>
      </c>
      <c r="X1038" t="str">
        <f>CONCATENATE(M1038,P1038)</f>
        <v>Regular SeasonStatic Outfield Wall</v>
      </c>
      <c r="Y1038" t="str">
        <f>CONCATENATE(M1038,O1038,P1038)</f>
        <v>Regular SeasonW.B. MasonStatic Outfield Wall</v>
      </c>
    </row>
    <row r="1039" spans="1:25" x14ac:dyDescent="0.25">
      <c r="A1039" s="3">
        <v>346655</v>
      </c>
      <c r="B1039" t="s">
        <v>170</v>
      </c>
      <c r="C1039" t="s">
        <v>77</v>
      </c>
      <c r="D1039" t="s">
        <v>19</v>
      </c>
      <c r="E1039" t="s">
        <v>1</v>
      </c>
      <c r="F1039" s="5">
        <v>41032</v>
      </c>
      <c r="G1039">
        <v>5</v>
      </c>
      <c r="H1039">
        <v>12</v>
      </c>
      <c r="I1039" s="1">
        <v>2585.4</v>
      </c>
      <c r="J1039" s="1">
        <v>789.28</v>
      </c>
      <c r="K1039">
        <v>30.528351512338499</v>
      </c>
      <c r="L1039" s="4">
        <f>VLOOKUP(N1039,rates,VLOOKUP(CONCATENATE('[1]Exposure Report'!$B$11,'[1]Exposure Report'!$B$13),rate_lookup_table,4,FALSE),FALSE)</f>
        <v>215.44533333333334</v>
      </c>
      <c r="M1039" t="s">
        <v>0</v>
      </c>
      <c r="N1039" t="str">
        <f>IF(VLOOKUP(B1039,title_rename,2,FALSE)=0,B1039,VLOOKUP(B1039,title_rename,2,FALSE))</f>
        <v>05-03 Arizona Diamondbacks @ Washington Nationals</v>
      </c>
      <c r="O1039" s="3" t="str">
        <f>LEFT(IF(VLOOKUP(C1039,brand_rename,2,FALSE)=0,C1039,VLOOKUP(C1039,brand_rename,2,FALSE)),LEN(IF(VLOOKUP(C1039,brand_rename,2,FALSE)=0,C1039,VLOOKUP(C1039,brand_rename,2,FALSE)))-6)</f>
        <v>Waste Management</v>
      </c>
      <c r="P1039" t="str">
        <f>IF(VLOOKUP(D1039,location_rename,2,FALSE)=0,D1039,VLOOKUP(D1039,location_rename,2,FALSE))</f>
        <v>LED Outfield Wall</v>
      </c>
      <c r="Q1039">
        <f>IF($L1039=0,0,G1039)</f>
        <v>5</v>
      </c>
      <c r="R1039">
        <f>IF($L1039=0,0,H1039)</f>
        <v>12</v>
      </c>
      <c r="S1039" s="1">
        <f>R1039*L1039</f>
        <v>2585.3440000000001</v>
      </c>
      <c r="T1039" s="1">
        <f>S1039*(K1039/100)</f>
        <v>789.26290412315257</v>
      </c>
      <c r="U1039" t="str">
        <f t="shared" si="32"/>
        <v>Waste ManagementLED Outfield Wall</v>
      </c>
      <c r="V1039" t="str">
        <f t="shared" si="33"/>
        <v>05-03 Arizona Diamondbacks @ Washington NationalsWaste ManagementLED Outfield Wall</v>
      </c>
      <c r="W1039" t="str">
        <f>CONCATENATE(M1039,O1039)</f>
        <v>Regular SeasonWaste Management</v>
      </c>
      <c r="X1039" t="str">
        <f>CONCATENATE(M1039,P1039)</f>
        <v>Regular SeasonLED Outfield Wall</v>
      </c>
      <c r="Y1039" t="str">
        <f>CONCATENATE(M1039,O1039,P1039)</f>
        <v>Regular SeasonWaste ManagementLED Outfield Wall</v>
      </c>
    </row>
    <row r="1040" spans="1:25" x14ac:dyDescent="0.25">
      <c r="A1040" s="3">
        <v>346655</v>
      </c>
      <c r="B1040" t="s">
        <v>170</v>
      </c>
      <c r="C1040" t="s">
        <v>91</v>
      </c>
      <c r="D1040" t="s">
        <v>34</v>
      </c>
      <c r="E1040" t="s">
        <v>1</v>
      </c>
      <c r="F1040" s="5">
        <v>41032</v>
      </c>
      <c r="G1040">
        <v>1</v>
      </c>
      <c r="H1040">
        <v>9</v>
      </c>
      <c r="I1040" s="1">
        <v>1939.05</v>
      </c>
      <c r="J1040" s="1">
        <v>658.11</v>
      </c>
      <c r="K1040">
        <v>33.9398158892241</v>
      </c>
      <c r="L1040" s="4">
        <f>VLOOKUP(N1040,rates,VLOOKUP(CONCATENATE('[1]Exposure Report'!$B$11,'[1]Exposure Report'!$B$13),rate_lookup_table,4,FALSE),FALSE)</f>
        <v>215.44533333333334</v>
      </c>
      <c r="M1040" t="s">
        <v>0</v>
      </c>
      <c r="N1040" t="str">
        <f>IF(VLOOKUP(B1040,title_rename,2,FALSE)=0,B1040,VLOOKUP(B1040,title_rename,2,FALSE))</f>
        <v>05-03 Arizona Diamondbacks @ Washington Nationals</v>
      </c>
      <c r="O1040" s="3" t="str">
        <f>LEFT(IF(VLOOKUP(C1040,brand_rename,2,FALSE)=0,C1040,VLOOKUP(C1040,brand_rename,2,FALSE)),LEN(IF(VLOOKUP(C1040,brand_rename,2,FALSE)=0,C1040,VLOOKUP(C1040,brand_rename,2,FALSE)))-6)</f>
        <v>Website - Masnsports.com</v>
      </c>
      <c r="P1040" t="str">
        <f>IF(VLOOKUP(D1040,location_rename,2,FALSE)=0,D1040,VLOOKUP(D1040,location_rename,2,FALSE))</f>
        <v>General Merchandise</v>
      </c>
      <c r="Q1040">
        <f>IF($L1040=0,0,G1040)</f>
        <v>1</v>
      </c>
      <c r="R1040">
        <f>IF($L1040=0,0,H1040)</f>
        <v>9</v>
      </c>
      <c r="S1040" s="1">
        <f>R1040*L1040</f>
        <v>1939.008</v>
      </c>
      <c r="T1040" s="1">
        <f>S1040*(K1040/100)</f>
        <v>658.0957452773265</v>
      </c>
      <c r="U1040" t="str">
        <f t="shared" si="32"/>
        <v>Website - Masnsports.comGeneral Merchandise</v>
      </c>
      <c r="V1040" t="str">
        <f t="shared" si="33"/>
        <v>05-03 Arizona Diamondbacks @ Washington NationalsWebsite - Masnsports.comGeneral Merchandise</v>
      </c>
      <c r="W1040" t="str">
        <f>CONCATENATE(M1040,O1040)</f>
        <v>Regular SeasonWebsite - Masnsports.com</v>
      </c>
      <c r="X1040" t="str">
        <f>CONCATENATE(M1040,P1040)</f>
        <v>Regular SeasonGeneral Merchandise</v>
      </c>
      <c r="Y1040" t="str">
        <f>CONCATENATE(M1040,O1040,P1040)</f>
        <v>Regular SeasonWebsite - Masnsports.comGeneral Merchandise</v>
      </c>
    </row>
    <row r="1041" spans="1:25" x14ac:dyDescent="0.25">
      <c r="A1041" s="3">
        <v>346655</v>
      </c>
      <c r="B1041" t="s">
        <v>170</v>
      </c>
      <c r="C1041" t="s">
        <v>3</v>
      </c>
      <c r="D1041" t="s">
        <v>2</v>
      </c>
      <c r="E1041" t="s">
        <v>1</v>
      </c>
      <c r="F1041" s="5">
        <v>41032</v>
      </c>
      <c r="G1041">
        <v>21</v>
      </c>
      <c r="H1041">
        <v>130</v>
      </c>
      <c r="I1041" s="1">
        <v>28008.5</v>
      </c>
      <c r="J1041" s="1">
        <v>6845.21</v>
      </c>
      <c r="K1041">
        <v>24.439759358766</v>
      </c>
      <c r="L1041" s="4">
        <f>VLOOKUP(N1041,rates,VLOOKUP(CONCATENATE('[1]Exposure Report'!$B$11,'[1]Exposure Report'!$B$13),rate_lookup_table,4,FALSE),FALSE)</f>
        <v>215.44533333333334</v>
      </c>
      <c r="M1041" t="s">
        <v>0</v>
      </c>
      <c r="N1041" t="str">
        <f>IF(VLOOKUP(B1041,title_rename,2,FALSE)=0,B1041,VLOOKUP(B1041,title_rename,2,FALSE))</f>
        <v>05-03 Arizona Diamondbacks @ Washington Nationals</v>
      </c>
      <c r="O1041" s="3" t="str">
        <f>LEFT(IF(VLOOKUP(C1041,brand_rename,2,FALSE)=0,C1041,VLOOKUP(C1041,brand_rename,2,FALSE)),LEN(IF(VLOOKUP(C1041,brand_rename,2,FALSE)=0,C1041,VLOOKUP(C1041,brand_rename,2,FALSE)))-6)</f>
        <v>Windstream</v>
      </c>
      <c r="P1041" t="str">
        <f>IF(VLOOKUP(D1041,location_rename,2,FALSE)=0,D1041,VLOOKUP(D1041,location_rename,2,FALSE))</f>
        <v>Rotational Field Level Home Plate</v>
      </c>
      <c r="Q1041">
        <f>IF($L1041=0,0,G1041)</f>
        <v>21</v>
      </c>
      <c r="R1041">
        <f>IF($L1041=0,0,H1041)</f>
        <v>130</v>
      </c>
      <c r="S1041" s="1">
        <f>R1041*L1041</f>
        <v>28007.893333333333</v>
      </c>
      <c r="T1041" s="1">
        <f>S1041*(K1041/100)</f>
        <v>6845.0617321265318</v>
      </c>
      <c r="U1041" t="str">
        <f t="shared" si="32"/>
        <v>WindstreamRotational Field Level Home Plate</v>
      </c>
      <c r="V1041" t="str">
        <f t="shared" si="33"/>
        <v>05-03 Arizona Diamondbacks @ Washington NationalsWindstreamRotational Field Level Home Plate</v>
      </c>
      <c r="W1041" t="str">
        <f>CONCATENATE(M1041,O1041)</f>
        <v>Regular SeasonWindstream</v>
      </c>
      <c r="X1041" t="str">
        <f>CONCATENATE(M1041,P1041)</f>
        <v>Regular SeasonRotational Field Level Home Plate</v>
      </c>
      <c r="Y1041" t="str">
        <f>CONCATENATE(M1041,O1041,P1041)</f>
        <v>Regular SeasonWindstreamRotational Field Level Home Plate</v>
      </c>
    </row>
    <row r="1042" spans="1:25" x14ac:dyDescent="0.25">
      <c r="A1042" s="3">
        <v>346705</v>
      </c>
      <c r="B1042" t="s">
        <v>169</v>
      </c>
      <c r="C1042" t="s">
        <v>75</v>
      </c>
      <c r="D1042" t="s">
        <v>17</v>
      </c>
      <c r="E1042" t="s">
        <v>1</v>
      </c>
      <c r="F1042" s="5">
        <v>41033</v>
      </c>
      <c r="G1042">
        <v>1</v>
      </c>
      <c r="H1042">
        <v>9</v>
      </c>
      <c r="I1042" s="1">
        <v>3186</v>
      </c>
      <c r="J1042" s="1">
        <v>739.47</v>
      </c>
      <c r="K1042">
        <v>23.209981167608198</v>
      </c>
      <c r="L1042" s="4">
        <f>VLOOKUP(N1042,rates,VLOOKUP(CONCATENATE('[1]Exposure Report'!$B$11,'[1]Exposure Report'!$B$13),rate_lookup_table,4,FALSE),FALSE)</f>
        <v>353.99716666666666</v>
      </c>
      <c r="M1042" t="s">
        <v>0</v>
      </c>
      <c r="N1042" t="str">
        <f>IF(VLOOKUP(B1042,title_rename,2,FALSE)=0,B1042,VLOOKUP(B1042,title_rename,2,FALSE))</f>
        <v>05-04 Philadelphia Phillies @ Washington Nationals</v>
      </c>
      <c r="O1042" s="3" t="str">
        <f>LEFT(IF(VLOOKUP(C1042,brand_rename,2,FALSE)=0,C1042,VLOOKUP(C1042,brand_rename,2,FALSE)),LEN(IF(VLOOKUP(C1042,brand_rename,2,FALSE)=0,C1042,VLOOKUP(C1042,brand_rename,2,FALSE)))-6)</f>
        <v>American University</v>
      </c>
      <c r="P1042" t="str">
        <f>IF(VLOOKUP(D1042,location_rename,2,FALSE)=0,D1042,VLOOKUP(D1042,location_rename,2,FALSE))</f>
        <v>LED Upper Tiered</v>
      </c>
      <c r="Q1042">
        <f>IF($L1042=0,0,G1042)</f>
        <v>1</v>
      </c>
      <c r="R1042">
        <f>IF($L1042=0,0,H1042)</f>
        <v>9</v>
      </c>
      <c r="S1042" s="1">
        <f>R1042*L1042</f>
        <v>3185.9744999999998</v>
      </c>
      <c r="T1042" s="1">
        <f>S1042*(K1042/100)</f>
        <v>739.46408145479938</v>
      </c>
      <c r="U1042" t="str">
        <f t="shared" si="32"/>
        <v>American UniversityLED Upper Tiered</v>
      </c>
      <c r="V1042" t="str">
        <f t="shared" si="33"/>
        <v>05-04 Philadelphia Phillies @ Washington NationalsAmerican UniversityLED Upper Tiered</v>
      </c>
      <c r="W1042" t="str">
        <f>CONCATENATE(M1042,O1042)</f>
        <v>Regular SeasonAmerican University</v>
      </c>
      <c r="X1042" t="str">
        <f>CONCATENATE(M1042,P1042)</f>
        <v>Regular SeasonLED Upper Tiered</v>
      </c>
      <c r="Y1042" t="str">
        <f>CONCATENATE(M1042,O1042,P1042)</f>
        <v>Regular SeasonAmerican UniversityLED Upper Tiered</v>
      </c>
    </row>
    <row r="1043" spans="1:25" x14ac:dyDescent="0.25">
      <c r="A1043" s="3">
        <v>346705</v>
      </c>
      <c r="B1043" t="s">
        <v>169</v>
      </c>
      <c r="C1043" t="s">
        <v>75</v>
      </c>
      <c r="D1043" t="s">
        <v>2</v>
      </c>
      <c r="E1043" t="s">
        <v>1</v>
      </c>
      <c r="F1043" s="5">
        <v>41033</v>
      </c>
      <c r="G1043">
        <v>7</v>
      </c>
      <c r="H1043">
        <v>33</v>
      </c>
      <c r="I1043" s="1">
        <v>11682</v>
      </c>
      <c r="J1043" s="1">
        <v>2974.8</v>
      </c>
      <c r="K1043">
        <v>25.464817668207399</v>
      </c>
      <c r="L1043" s="4">
        <f>VLOOKUP(N1043,rates,VLOOKUP(CONCATENATE('[1]Exposure Report'!$B$11,'[1]Exposure Report'!$B$13),rate_lookup_table,4,FALSE),FALSE)</f>
        <v>353.99716666666666</v>
      </c>
      <c r="M1043" t="s">
        <v>0</v>
      </c>
      <c r="N1043" t="str">
        <f>IF(VLOOKUP(B1043,title_rename,2,FALSE)=0,B1043,VLOOKUP(B1043,title_rename,2,FALSE))</f>
        <v>05-04 Philadelphia Phillies @ Washington Nationals</v>
      </c>
      <c r="O1043" s="3" t="str">
        <f>LEFT(IF(VLOOKUP(C1043,brand_rename,2,FALSE)=0,C1043,VLOOKUP(C1043,brand_rename,2,FALSE)),LEN(IF(VLOOKUP(C1043,brand_rename,2,FALSE)=0,C1043,VLOOKUP(C1043,brand_rename,2,FALSE)))-6)</f>
        <v>American University</v>
      </c>
      <c r="P1043" t="str">
        <f>IF(VLOOKUP(D1043,location_rename,2,FALSE)=0,D1043,VLOOKUP(D1043,location_rename,2,FALSE))</f>
        <v>Rotational Field Level Home Plate</v>
      </c>
      <c r="Q1043">
        <f>IF($L1043=0,0,G1043)</f>
        <v>7</v>
      </c>
      <c r="R1043">
        <f>IF($L1043=0,0,H1043)</f>
        <v>33</v>
      </c>
      <c r="S1043" s="1">
        <f>R1043*L1043</f>
        <v>11681.906499999999</v>
      </c>
      <c r="T1043" s="1">
        <f>S1043*(K1043/100)</f>
        <v>2974.7761903954688</v>
      </c>
      <c r="U1043" t="str">
        <f t="shared" si="32"/>
        <v>American UniversityRotational Field Level Home Plate</v>
      </c>
      <c r="V1043" t="str">
        <f t="shared" si="33"/>
        <v>05-04 Philadelphia Phillies @ Washington NationalsAmerican UniversityRotational Field Level Home Plate</v>
      </c>
      <c r="W1043" t="str">
        <f>CONCATENATE(M1043,O1043)</f>
        <v>Regular SeasonAmerican University</v>
      </c>
      <c r="X1043" t="str">
        <f>CONCATENATE(M1043,P1043)</f>
        <v>Regular SeasonRotational Field Level Home Plate</v>
      </c>
      <c r="Y1043" t="str">
        <f>CONCATENATE(M1043,O1043,P1043)</f>
        <v>Regular SeasonAmerican UniversityRotational Field Level Home Plate</v>
      </c>
    </row>
    <row r="1044" spans="1:25" x14ac:dyDescent="0.25">
      <c r="A1044" s="3">
        <v>346705</v>
      </c>
      <c r="B1044" t="s">
        <v>169</v>
      </c>
      <c r="C1044" t="s">
        <v>74</v>
      </c>
      <c r="D1044" t="s">
        <v>12</v>
      </c>
      <c r="E1044" t="s">
        <v>1</v>
      </c>
      <c r="F1044" s="5">
        <v>41033</v>
      </c>
      <c r="G1044">
        <v>9</v>
      </c>
      <c r="H1044">
        <v>17</v>
      </c>
      <c r="I1044" s="1">
        <v>6018</v>
      </c>
      <c r="J1044" s="1">
        <v>1067.8800000000001</v>
      </c>
      <c r="K1044">
        <v>17.7447657028913</v>
      </c>
      <c r="L1044" s="4">
        <f>VLOOKUP(N1044,rates,VLOOKUP(CONCATENATE('[1]Exposure Report'!$B$11,'[1]Exposure Report'!$B$13),rate_lookup_table,4,FALSE),FALSE)</f>
        <v>353.99716666666666</v>
      </c>
      <c r="M1044" t="s">
        <v>0</v>
      </c>
      <c r="N1044" t="str">
        <f>IF(VLOOKUP(B1044,title_rename,2,FALSE)=0,B1044,VLOOKUP(B1044,title_rename,2,FALSE))</f>
        <v>05-04 Philadelphia Phillies @ Washington Nationals</v>
      </c>
      <c r="O1044" s="3" t="str">
        <f>LEFT(IF(VLOOKUP(C1044,brand_rename,2,FALSE)=0,C1044,VLOOKUP(C1044,brand_rename,2,FALSE)),LEN(IF(VLOOKUP(C1044,brand_rename,2,FALSE)=0,C1044,VLOOKUP(C1044,brand_rename,2,FALSE)))-6)</f>
        <v>ANC</v>
      </c>
      <c r="P1044" t="str">
        <f>IF(VLOOKUP(D1044,location_rename,2,FALSE)=0,D1044,VLOOKUP(D1044,location_rename,2,FALSE))</f>
        <v>Static Field Level Home Plate</v>
      </c>
      <c r="Q1044">
        <f>IF($L1044=0,0,G1044)</f>
        <v>9</v>
      </c>
      <c r="R1044">
        <f>IF($L1044=0,0,H1044)</f>
        <v>17</v>
      </c>
      <c r="S1044" s="1">
        <f>R1044*L1044</f>
        <v>6017.9518333333335</v>
      </c>
      <c r="T1044" s="1">
        <f>S1044*(K1044/100)</f>
        <v>1067.8714529378515</v>
      </c>
      <c r="U1044" t="str">
        <f t="shared" si="32"/>
        <v>ANCStatic Field Level Home Plate</v>
      </c>
      <c r="V1044" t="str">
        <f t="shared" si="33"/>
        <v>05-04 Philadelphia Phillies @ Washington NationalsANCStatic Field Level Home Plate</v>
      </c>
      <c r="W1044" t="str">
        <f>CONCATENATE(M1044,O1044)</f>
        <v>Regular SeasonANC</v>
      </c>
      <c r="X1044" t="str">
        <f>CONCATENATE(M1044,P1044)</f>
        <v>Regular SeasonStatic Field Level Home Plate</v>
      </c>
      <c r="Y1044" t="str">
        <f>CONCATENATE(M1044,O1044,P1044)</f>
        <v>Regular SeasonANCStatic Field Level Home Plate</v>
      </c>
    </row>
    <row r="1045" spans="1:25" x14ac:dyDescent="0.25">
      <c r="A1045" s="3">
        <v>346705</v>
      </c>
      <c r="B1045" t="s">
        <v>169</v>
      </c>
      <c r="C1045" t="s">
        <v>72</v>
      </c>
      <c r="D1045" t="s">
        <v>17</v>
      </c>
      <c r="E1045" t="s">
        <v>1</v>
      </c>
      <c r="F1045" s="5">
        <v>41033</v>
      </c>
      <c r="G1045">
        <v>15</v>
      </c>
      <c r="H1045">
        <v>50</v>
      </c>
      <c r="I1045" s="1">
        <v>17700</v>
      </c>
      <c r="J1045" s="1">
        <v>4397.67</v>
      </c>
      <c r="K1045">
        <v>24.845593220338898</v>
      </c>
      <c r="L1045" s="4">
        <f>VLOOKUP(N1045,rates,VLOOKUP(CONCATENATE('[1]Exposure Report'!$B$11,'[1]Exposure Report'!$B$13),rate_lookup_table,4,FALSE),FALSE)</f>
        <v>353.99716666666666</v>
      </c>
      <c r="M1045" t="s">
        <v>0</v>
      </c>
      <c r="N1045" t="str">
        <f>IF(VLOOKUP(B1045,title_rename,2,FALSE)=0,B1045,VLOOKUP(B1045,title_rename,2,FALSE))</f>
        <v>05-04 Philadelphia Phillies @ Washington Nationals</v>
      </c>
      <c r="O1045" s="3" t="str">
        <f>LEFT(IF(VLOOKUP(C1045,brand_rename,2,FALSE)=0,C1045,VLOOKUP(C1045,brand_rename,2,FALSE)),LEN(IF(VLOOKUP(C1045,brand_rename,2,FALSE)=0,C1045,VLOOKUP(C1045,brand_rename,2,FALSE)))-6)</f>
        <v>Bens Chili Bowl</v>
      </c>
      <c r="P1045" t="str">
        <f>IF(VLOOKUP(D1045,location_rename,2,FALSE)=0,D1045,VLOOKUP(D1045,location_rename,2,FALSE))</f>
        <v>LED Upper Tiered</v>
      </c>
      <c r="Q1045">
        <f>IF($L1045=0,0,G1045)</f>
        <v>15</v>
      </c>
      <c r="R1045">
        <f>IF($L1045=0,0,H1045)</f>
        <v>50</v>
      </c>
      <c r="S1045" s="1">
        <f>R1045*L1045</f>
        <v>17699.858333333334</v>
      </c>
      <c r="T1045" s="1">
        <f>S1045*(K1045/100)</f>
        <v>4397.6348020762562</v>
      </c>
      <c r="U1045" t="str">
        <f t="shared" si="32"/>
        <v>Bens Chili BowlLED Upper Tiered</v>
      </c>
      <c r="V1045" t="str">
        <f t="shared" si="33"/>
        <v>05-04 Philadelphia Phillies @ Washington NationalsBens Chili BowlLED Upper Tiered</v>
      </c>
      <c r="W1045" t="str">
        <f>CONCATENATE(M1045,O1045)</f>
        <v>Regular SeasonBens Chili Bowl</v>
      </c>
      <c r="X1045" t="str">
        <f>CONCATENATE(M1045,P1045)</f>
        <v>Regular SeasonLED Upper Tiered</v>
      </c>
      <c r="Y1045" t="str">
        <f>CONCATENATE(M1045,O1045,P1045)</f>
        <v>Regular SeasonBens Chili BowlLED Upper Tiered</v>
      </c>
    </row>
    <row r="1046" spans="1:25" x14ac:dyDescent="0.25">
      <c r="A1046" s="3">
        <v>346705</v>
      </c>
      <c r="B1046" t="s">
        <v>169</v>
      </c>
      <c r="C1046" t="s">
        <v>70</v>
      </c>
      <c r="D1046" t="s">
        <v>2</v>
      </c>
      <c r="E1046" t="s">
        <v>1</v>
      </c>
      <c r="F1046" s="5">
        <v>41033</v>
      </c>
      <c r="G1046">
        <v>44</v>
      </c>
      <c r="H1046">
        <v>345</v>
      </c>
      <c r="I1046" s="1">
        <v>122130</v>
      </c>
      <c r="J1046" s="1">
        <v>28915.39</v>
      </c>
      <c r="K1046">
        <v>23.6759109145991</v>
      </c>
      <c r="L1046" s="4">
        <f>VLOOKUP(N1046,rates,VLOOKUP(CONCATENATE('[1]Exposure Report'!$B$11,'[1]Exposure Report'!$B$13),rate_lookup_table,4,FALSE),FALSE)</f>
        <v>353.99716666666666</v>
      </c>
      <c r="M1046" t="s">
        <v>0</v>
      </c>
      <c r="N1046" t="str">
        <f>IF(VLOOKUP(B1046,title_rename,2,FALSE)=0,B1046,VLOOKUP(B1046,title_rename,2,FALSE))</f>
        <v>05-04 Philadelphia Phillies @ Washington Nationals</v>
      </c>
      <c r="O1046" s="3" t="str">
        <f>LEFT(IF(VLOOKUP(C1046,brand_rename,2,FALSE)=0,C1046,VLOOKUP(C1046,brand_rename,2,FALSE)),LEN(IF(VLOOKUP(C1046,brand_rename,2,FALSE)=0,C1046,VLOOKUP(C1046,brand_rename,2,FALSE)))-6)</f>
        <v>Capital One</v>
      </c>
      <c r="P1046" t="str">
        <f>IF(VLOOKUP(D1046,location_rename,2,FALSE)=0,D1046,VLOOKUP(D1046,location_rename,2,FALSE))</f>
        <v>Rotational Field Level Home Plate</v>
      </c>
      <c r="Q1046">
        <f>IF($L1046=0,0,G1046)</f>
        <v>44</v>
      </c>
      <c r="R1046">
        <f>IF($L1046=0,0,H1046)</f>
        <v>345</v>
      </c>
      <c r="S1046" s="1">
        <f>R1046*L1046</f>
        <v>122129.02249999999</v>
      </c>
      <c r="T1046" s="1">
        <f>S1046*(K1046/100)</f>
        <v>28915.158567970688</v>
      </c>
      <c r="U1046" t="str">
        <f t="shared" si="32"/>
        <v>Capital OneRotational Field Level Home Plate</v>
      </c>
      <c r="V1046" t="str">
        <f t="shared" si="33"/>
        <v>05-04 Philadelphia Phillies @ Washington NationalsCapital OneRotational Field Level Home Plate</v>
      </c>
      <c r="W1046" t="str">
        <f>CONCATENATE(M1046,O1046)</f>
        <v>Regular SeasonCapital One</v>
      </c>
      <c r="X1046" t="str">
        <f>CONCATENATE(M1046,P1046)</f>
        <v>Regular SeasonRotational Field Level Home Plate</v>
      </c>
      <c r="Y1046" t="str">
        <f>CONCATENATE(M1046,O1046,P1046)</f>
        <v>Regular SeasonCapital OneRotational Field Level Home Plate</v>
      </c>
    </row>
    <row r="1047" spans="1:25" x14ac:dyDescent="0.25">
      <c r="A1047" s="3">
        <v>346705</v>
      </c>
      <c r="B1047" t="s">
        <v>169</v>
      </c>
      <c r="C1047" t="s">
        <v>69</v>
      </c>
      <c r="D1047" t="s">
        <v>17</v>
      </c>
      <c r="E1047" t="s">
        <v>1</v>
      </c>
      <c r="F1047" s="5">
        <v>41033</v>
      </c>
      <c r="G1047">
        <v>5</v>
      </c>
      <c r="H1047">
        <v>9</v>
      </c>
      <c r="I1047" s="1">
        <v>3186</v>
      </c>
      <c r="J1047" s="1">
        <v>986.78</v>
      </c>
      <c r="K1047">
        <v>30.972379158819798</v>
      </c>
      <c r="L1047" s="4">
        <f>VLOOKUP(N1047,rates,VLOOKUP(CONCATENATE('[1]Exposure Report'!$B$11,'[1]Exposure Report'!$B$13),rate_lookup_table,4,FALSE),FALSE)</f>
        <v>353.99716666666666</v>
      </c>
      <c r="M1047" t="s">
        <v>0</v>
      </c>
      <c r="N1047" t="str">
        <f>IF(VLOOKUP(B1047,title_rename,2,FALSE)=0,B1047,VLOOKUP(B1047,title_rename,2,FALSE))</f>
        <v>05-04 Philadelphia Phillies @ Washington Nationals</v>
      </c>
      <c r="O1047" s="3" t="str">
        <f>LEFT(IF(VLOOKUP(C1047,brand_rename,2,FALSE)=0,C1047,VLOOKUP(C1047,brand_rename,2,FALSE)),LEN(IF(VLOOKUP(C1047,brand_rename,2,FALSE)=0,C1047,VLOOKUP(C1047,brand_rename,2,FALSE)))-6)</f>
        <v>CareFirst BlueCross BlueShield</v>
      </c>
      <c r="P1047" t="str">
        <f>IF(VLOOKUP(D1047,location_rename,2,FALSE)=0,D1047,VLOOKUP(D1047,location_rename,2,FALSE))</f>
        <v>LED Upper Tiered</v>
      </c>
      <c r="Q1047">
        <f>IF($L1047=0,0,G1047)</f>
        <v>5</v>
      </c>
      <c r="R1047">
        <f>IF($L1047=0,0,H1047)</f>
        <v>9</v>
      </c>
      <c r="S1047" s="1">
        <f>R1047*L1047</f>
        <v>3185.9744999999998</v>
      </c>
      <c r="T1047" s="1">
        <f>S1047*(K1047/100)</f>
        <v>986.77210204331311</v>
      </c>
      <c r="U1047" t="str">
        <f t="shared" si="32"/>
        <v>CareFirst BlueCross BlueShieldLED Upper Tiered</v>
      </c>
      <c r="V1047" t="str">
        <f t="shared" si="33"/>
        <v>05-04 Philadelphia Phillies @ Washington NationalsCareFirst BlueCross BlueShieldLED Upper Tiered</v>
      </c>
      <c r="W1047" t="str">
        <f>CONCATENATE(M1047,O1047)</f>
        <v>Regular SeasonCareFirst BlueCross BlueShield</v>
      </c>
      <c r="X1047" t="str">
        <f>CONCATENATE(M1047,P1047)</f>
        <v>Regular SeasonLED Upper Tiered</v>
      </c>
      <c r="Y1047" t="str">
        <f>CONCATENATE(M1047,O1047,P1047)</f>
        <v>Regular SeasonCareFirst BlueCross BlueShieldLED Upper Tiered</v>
      </c>
    </row>
    <row r="1048" spans="1:25" x14ac:dyDescent="0.25">
      <c r="A1048" s="3">
        <v>346705</v>
      </c>
      <c r="B1048" t="s">
        <v>169</v>
      </c>
      <c r="C1048" t="s">
        <v>162</v>
      </c>
      <c r="D1048" t="s">
        <v>71</v>
      </c>
      <c r="E1048" t="s">
        <v>1</v>
      </c>
      <c r="F1048" s="5">
        <v>41033</v>
      </c>
      <c r="G1048">
        <v>2</v>
      </c>
      <c r="H1048">
        <v>8</v>
      </c>
      <c r="I1048" s="1">
        <v>2832</v>
      </c>
      <c r="J1048" s="1">
        <v>571.85</v>
      </c>
      <c r="K1048">
        <v>20.192443502824801</v>
      </c>
      <c r="L1048" s="4">
        <f>VLOOKUP(N1048,rates,VLOOKUP(CONCATENATE('[1]Exposure Report'!$B$11,'[1]Exposure Report'!$B$13),rate_lookup_table,4,FALSE),FALSE)</f>
        <v>353.99716666666666</v>
      </c>
      <c r="M1048" t="s">
        <v>0</v>
      </c>
      <c r="N1048" t="str">
        <f>IF(VLOOKUP(B1048,title_rename,2,FALSE)=0,B1048,VLOOKUP(B1048,title_rename,2,FALSE))</f>
        <v>05-04 Philadelphia Phillies @ Washington Nationals</v>
      </c>
      <c r="O1048" s="3" t="str">
        <f>LEFT(IF(VLOOKUP(C1048,brand_rename,2,FALSE)=0,C1048,VLOOKUP(C1048,brand_rename,2,FALSE)),LEN(IF(VLOOKUP(C1048,brand_rename,2,FALSE)=0,C1048,VLOOKUP(C1048,brand_rename,2,FALSE)))-6)</f>
        <v>Carter</v>
      </c>
      <c r="P1048" t="str">
        <f>IF(VLOOKUP(D1048,location_rename,2,FALSE)=0,D1048,VLOOKUP(D1048,location_rename,2,FALSE))</f>
        <v>Static Upper Tiered</v>
      </c>
      <c r="Q1048">
        <f>IF($L1048=0,0,G1048)</f>
        <v>2</v>
      </c>
      <c r="R1048">
        <f>IF($L1048=0,0,H1048)</f>
        <v>8</v>
      </c>
      <c r="S1048" s="1">
        <f>R1048*L1048</f>
        <v>2831.9773333333333</v>
      </c>
      <c r="T1048" s="1">
        <f>S1048*(K1048/100)</f>
        <v>571.84542304613774</v>
      </c>
      <c r="U1048" t="str">
        <f t="shared" si="32"/>
        <v>CarterStatic Upper Tiered</v>
      </c>
      <c r="V1048" t="str">
        <f t="shared" si="33"/>
        <v>05-04 Philadelphia Phillies @ Washington NationalsCarterStatic Upper Tiered</v>
      </c>
      <c r="W1048" t="str">
        <f>CONCATENATE(M1048,O1048)</f>
        <v>Regular SeasonCarter</v>
      </c>
      <c r="X1048" t="str">
        <f>CONCATENATE(M1048,P1048)</f>
        <v>Regular SeasonStatic Upper Tiered</v>
      </c>
      <c r="Y1048" t="str">
        <f>CONCATENATE(M1048,O1048,P1048)</f>
        <v>Regular SeasonCarterStatic Upper Tiered</v>
      </c>
    </row>
    <row r="1049" spans="1:25" x14ac:dyDescent="0.25">
      <c r="A1049" s="3">
        <v>346705</v>
      </c>
      <c r="B1049" t="s">
        <v>169</v>
      </c>
      <c r="C1049" t="s">
        <v>68</v>
      </c>
      <c r="D1049" t="s">
        <v>11</v>
      </c>
      <c r="E1049" t="s">
        <v>1</v>
      </c>
      <c r="F1049" s="5">
        <v>41033</v>
      </c>
      <c r="G1049">
        <v>3</v>
      </c>
      <c r="H1049">
        <v>9</v>
      </c>
      <c r="I1049" s="1">
        <v>3186</v>
      </c>
      <c r="J1049" s="1">
        <v>649.45000000000005</v>
      </c>
      <c r="K1049">
        <v>20.3844946641556</v>
      </c>
      <c r="L1049" s="4">
        <f>VLOOKUP(N1049,rates,VLOOKUP(CONCATENATE('[1]Exposure Report'!$B$11,'[1]Exposure Report'!$B$13),rate_lookup_table,4,FALSE),FALSE)</f>
        <v>353.99716666666666</v>
      </c>
      <c r="M1049" t="s">
        <v>0</v>
      </c>
      <c r="N1049" t="str">
        <f>IF(VLOOKUP(B1049,title_rename,2,FALSE)=0,B1049,VLOOKUP(B1049,title_rename,2,FALSE))</f>
        <v>05-04 Philadelphia Phillies @ Washington Nationals</v>
      </c>
      <c r="O1049" s="3" t="str">
        <f>LEFT(IF(VLOOKUP(C1049,brand_rename,2,FALSE)=0,C1049,VLOOKUP(C1049,brand_rename,2,FALSE)),LEN(IF(VLOOKUP(C1049,brand_rename,2,FALSE)=0,C1049,VLOOKUP(C1049,brand_rename,2,FALSE)))-6)</f>
        <v>Charity - Washington Nationals Dream Foundation</v>
      </c>
      <c r="P1049" t="str">
        <f>IF(VLOOKUP(D1049,location_rename,2,FALSE)=0,D1049,VLOOKUP(D1049,location_rename,2,FALSE))</f>
        <v>Static Outfield Wall</v>
      </c>
      <c r="Q1049">
        <f>IF($L1049=0,0,G1049)</f>
        <v>3</v>
      </c>
      <c r="R1049">
        <f>IF($L1049=0,0,H1049)</f>
        <v>9</v>
      </c>
      <c r="S1049" s="1">
        <f>R1049*L1049</f>
        <v>3185.9744999999998</v>
      </c>
      <c r="T1049" s="1">
        <f>S1049*(K1049/100)</f>
        <v>649.44480195385802</v>
      </c>
      <c r="U1049" t="str">
        <f t="shared" si="32"/>
        <v>Charity - Washington Nationals Dream FoundationStatic Outfield Wall</v>
      </c>
      <c r="V1049" t="str">
        <f t="shared" si="33"/>
        <v>05-04 Philadelphia Phillies @ Washington NationalsCharity - Washington Nationals Dream FoundationStatic Outfield Wall</v>
      </c>
      <c r="W1049" t="str">
        <f>CONCATENATE(M1049,O1049)</f>
        <v>Regular SeasonCharity - Washington Nationals Dream Foundation</v>
      </c>
      <c r="X1049" t="str">
        <f>CONCATENATE(M1049,P1049)</f>
        <v>Regular SeasonStatic Outfield Wall</v>
      </c>
      <c r="Y1049" t="str">
        <f>CONCATENATE(M1049,O1049,P1049)</f>
        <v>Regular SeasonCharity - Washington Nationals Dream FoundationStatic Outfield Wall</v>
      </c>
    </row>
    <row r="1050" spans="1:25" x14ac:dyDescent="0.25">
      <c r="A1050" s="3">
        <v>346705</v>
      </c>
      <c r="B1050" t="s">
        <v>169</v>
      </c>
      <c r="C1050" t="s">
        <v>68</v>
      </c>
      <c r="D1050" t="s">
        <v>71</v>
      </c>
      <c r="E1050" t="s">
        <v>1</v>
      </c>
      <c r="F1050" s="5">
        <v>41033</v>
      </c>
      <c r="G1050">
        <v>3</v>
      </c>
      <c r="H1050">
        <v>4</v>
      </c>
      <c r="I1050" s="1">
        <v>1416</v>
      </c>
      <c r="J1050" s="1">
        <v>318.32</v>
      </c>
      <c r="K1050">
        <v>22.4802259887005</v>
      </c>
      <c r="L1050" s="4">
        <f>VLOOKUP(N1050,rates,VLOOKUP(CONCATENATE('[1]Exposure Report'!$B$11,'[1]Exposure Report'!$B$13),rate_lookup_table,4,FALSE),FALSE)</f>
        <v>353.99716666666666</v>
      </c>
      <c r="M1050" t="s">
        <v>0</v>
      </c>
      <c r="N1050" t="str">
        <f>IF(VLOOKUP(B1050,title_rename,2,FALSE)=0,B1050,VLOOKUP(B1050,title_rename,2,FALSE))</f>
        <v>05-04 Philadelphia Phillies @ Washington Nationals</v>
      </c>
      <c r="O1050" s="3" t="str">
        <f>LEFT(IF(VLOOKUP(C1050,brand_rename,2,FALSE)=0,C1050,VLOOKUP(C1050,brand_rename,2,FALSE)),LEN(IF(VLOOKUP(C1050,brand_rename,2,FALSE)=0,C1050,VLOOKUP(C1050,brand_rename,2,FALSE)))-6)</f>
        <v>Charity - Washington Nationals Dream Foundation</v>
      </c>
      <c r="P1050" t="str">
        <f>IF(VLOOKUP(D1050,location_rename,2,FALSE)=0,D1050,VLOOKUP(D1050,location_rename,2,FALSE))</f>
        <v>Static Upper Tiered</v>
      </c>
      <c r="Q1050">
        <f>IF($L1050=0,0,G1050)</f>
        <v>3</v>
      </c>
      <c r="R1050">
        <f>IF($L1050=0,0,H1050)</f>
        <v>4</v>
      </c>
      <c r="S1050" s="1">
        <f>R1050*L1050</f>
        <v>1415.9886666666666</v>
      </c>
      <c r="T1050" s="1">
        <f>S1050*(K1050/100)</f>
        <v>318.31745224105367</v>
      </c>
      <c r="U1050" t="str">
        <f t="shared" si="32"/>
        <v>Charity - Washington Nationals Dream FoundationStatic Upper Tiered</v>
      </c>
      <c r="V1050" t="str">
        <f t="shared" si="33"/>
        <v>05-04 Philadelphia Phillies @ Washington NationalsCharity - Washington Nationals Dream FoundationStatic Upper Tiered</v>
      </c>
      <c r="W1050" t="str">
        <f>CONCATENATE(M1050,O1050)</f>
        <v>Regular SeasonCharity - Washington Nationals Dream Foundation</v>
      </c>
      <c r="X1050" t="str">
        <f>CONCATENATE(M1050,P1050)</f>
        <v>Regular SeasonStatic Upper Tiered</v>
      </c>
      <c r="Y1050" t="str">
        <f>CONCATENATE(M1050,O1050,P1050)</f>
        <v>Regular SeasonCharity - Washington Nationals Dream FoundationStatic Upper Tiered</v>
      </c>
    </row>
    <row r="1051" spans="1:25" x14ac:dyDescent="0.25">
      <c r="A1051" s="3">
        <v>346705</v>
      </c>
      <c r="B1051" t="s">
        <v>169</v>
      </c>
      <c r="C1051" t="s">
        <v>67</v>
      </c>
      <c r="D1051" t="s">
        <v>17</v>
      </c>
      <c r="E1051" t="s">
        <v>1</v>
      </c>
      <c r="F1051" s="5">
        <v>41033</v>
      </c>
      <c r="G1051">
        <v>5</v>
      </c>
      <c r="H1051">
        <v>20</v>
      </c>
      <c r="I1051" s="1">
        <v>7080</v>
      </c>
      <c r="J1051" s="1">
        <v>1591.65</v>
      </c>
      <c r="K1051">
        <v>22.480932203389798</v>
      </c>
      <c r="L1051" s="4">
        <f>VLOOKUP(N1051,rates,VLOOKUP(CONCATENATE('[1]Exposure Report'!$B$11,'[1]Exposure Report'!$B$13),rate_lookup_table,4,FALSE),FALSE)</f>
        <v>353.99716666666666</v>
      </c>
      <c r="M1051" t="s">
        <v>0</v>
      </c>
      <c r="N1051" t="str">
        <f>IF(VLOOKUP(B1051,title_rename,2,FALSE)=0,B1051,VLOOKUP(B1051,title_rename,2,FALSE))</f>
        <v>05-04 Philadelphia Phillies @ Washington Nationals</v>
      </c>
      <c r="O1051" s="3" t="str">
        <f>LEFT(IF(VLOOKUP(C1051,brand_rename,2,FALSE)=0,C1051,VLOOKUP(C1051,brand_rename,2,FALSE)),LEN(IF(VLOOKUP(C1051,brand_rename,2,FALSE)=0,C1051,VLOOKUP(C1051,brand_rename,2,FALSE)))-6)</f>
        <v>Cholula Hot Sauce</v>
      </c>
      <c r="P1051" t="str">
        <f>IF(VLOOKUP(D1051,location_rename,2,FALSE)=0,D1051,VLOOKUP(D1051,location_rename,2,FALSE))</f>
        <v>LED Upper Tiered</v>
      </c>
      <c r="Q1051">
        <f>IF($L1051=0,0,G1051)</f>
        <v>5</v>
      </c>
      <c r="R1051">
        <f>IF($L1051=0,0,H1051)</f>
        <v>20</v>
      </c>
      <c r="S1051" s="1">
        <f>R1051*L1051</f>
        <v>7079.9433333333327</v>
      </c>
      <c r="T1051" s="1">
        <f>S1051*(K1051/100)</f>
        <v>1591.6372608050822</v>
      </c>
      <c r="U1051" t="str">
        <f t="shared" si="32"/>
        <v>Cholula Hot SauceLED Upper Tiered</v>
      </c>
      <c r="V1051" t="str">
        <f t="shared" si="33"/>
        <v>05-04 Philadelphia Phillies @ Washington NationalsCholula Hot SauceLED Upper Tiered</v>
      </c>
      <c r="W1051" t="str">
        <f>CONCATENATE(M1051,O1051)</f>
        <v>Regular SeasonCholula Hot Sauce</v>
      </c>
      <c r="X1051" t="str">
        <f>CONCATENATE(M1051,P1051)</f>
        <v>Regular SeasonLED Upper Tiered</v>
      </c>
      <c r="Y1051" t="str">
        <f>CONCATENATE(M1051,O1051,P1051)</f>
        <v>Regular SeasonCholula Hot SauceLED Upper Tiered</v>
      </c>
    </row>
    <row r="1052" spans="1:25" x14ac:dyDescent="0.25">
      <c r="A1052" s="3">
        <v>346705</v>
      </c>
      <c r="B1052" t="s">
        <v>169</v>
      </c>
      <c r="C1052" t="s">
        <v>67</v>
      </c>
      <c r="D1052" t="s">
        <v>2</v>
      </c>
      <c r="E1052" t="s">
        <v>1</v>
      </c>
      <c r="F1052" s="5">
        <v>41033</v>
      </c>
      <c r="G1052">
        <v>27</v>
      </c>
      <c r="H1052">
        <v>229</v>
      </c>
      <c r="I1052" s="1">
        <v>81066</v>
      </c>
      <c r="J1052" s="1">
        <v>18692.37</v>
      </c>
      <c r="K1052">
        <v>23.058211827399798</v>
      </c>
      <c r="L1052" s="4">
        <f>VLOOKUP(N1052,rates,VLOOKUP(CONCATENATE('[1]Exposure Report'!$B$11,'[1]Exposure Report'!$B$13),rate_lookup_table,4,FALSE),FALSE)</f>
        <v>353.99716666666666</v>
      </c>
      <c r="M1052" t="s">
        <v>0</v>
      </c>
      <c r="N1052" t="str">
        <f>IF(VLOOKUP(B1052,title_rename,2,FALSE)=0,B1052,VLOOKUP(B1052,title_rename,2,FALSE))</f>
        <v>05-04 Philadelphia Phillies @ Washington Nationals</v>
      </c>
      <c r="O1052" s="3" t="str">
        <f>LEFT(IF(VLOOKUP(C1052,brand_rename,2,FALSE)=0,C1052,VLOOKUP(C1052,brand_rename,2,FALSE)),LEN(IF(VLOOKUP(C1052,brand_rename,2,FALSE)=0,C1052,VLOOKUP(C1052,brand_rename,2,FALSE)))-6)</f>
        <v>Cholula Hot Sauce</v>
      </c>
      <c r="P1052" t="str">
        <f>IF(VLOOKUP(D1052,location_rename,2,FALSE)=0,D1052,VLOOKUP(D1052,location_rename,2,FALSE))</f>
        <v>Rotational Field Level Home Plate</v>
      </c>
      <c r="Q1052">
        <f>IF($L1052=0,0,G1052)</f>
        <v>27</v>
      </c>
      <c r="R1052">
        <f>IF($L1052=0,0,H1052)</f>
        <v>229</v>
      </c>
      <c r="S1052" s="1">
        <f>R1052*L1052</f>
        <v>81065.35116666666</v>
      </c>
      <c r="T1052" s="1">
        <f>S1052*(K1052/100)</f>
        <v>18692.220390635513</v>
      </c>
      <c r="U1052" t="str">
        <f t="shared" si="32"/>
        <v>Cholula Hot SauceRotational Field Level Home Plate</v>
      </c>
      <c r="V1052" t="str">
        <f t="shared" si="33"/>
        <v>05-04 Philadelphia Phillies @ Washington NationalsCholula Hot SauceRotational Field Level Home Plate</v>
      </c>
      <c r="W1052" t="str">
        <f>CONCATENATE(M1052,O1052)</f>
        <v>Regular SeasonCholula Hot Sauce</v>
      </c>
      <c r="X1052" t="str">
        <f>CONCATENATE(M1052,P1052)</f>
        <v>Regular SeasonRotational Field Level Home Plate</v>
      </c>
      <c r="Y1052" t="str">
        <f>CONCATENATE(M1052,O1052,P1052)</f>
        <v>Regular SeasonCholula Hot SauceRotational Field Level Home Plate</v>
      </c>
    </row>
    <row r="1053" spans="1:25" x14ac:dyDescent="0.25">
      <c r="A1053" s="3">
        <v>346705</v>
      </c>
      <c r="B1053" t="s">
        <v>169</v>
      </c>
      <c r="C1053" t="s">
        <v>65</v>
      </c>
      <c r="D1053" t="s">
        <v>17</v>
      </c>
      <c r="E1053" t="s">
        <v>1</v>
      </c>
      <c r="F1053" s="5">
        <v>41033</v>
      </c>
      <c r="G1053">
        <v>6</v>
      </c>
      <c r="H1053">
        <v>20</v>
      </c>
      <c r="I1053" s="1">
        <v>7080</v>
      </c>
      <c r="J1053" s="1">
        <v>1524.04</v>
      </c>
      <c r="K1053">
        <v>21.525988700564898</v>
      </c>
      <c r="L1053" s="4">
        <f>VLOOKUP(N1053,rates,VLOOKUP(CONCATENATE('[1]Exposure Report'!$B$11,'[1]Exposure Report'!$B$13),rate_lookup_table,4,FALSE),FALSE)</f>
        <v>353.99716666666666</v>
      </c>
      <c r="M1053" t="s">
        <v>0</v>
      </c>
      <c r="N1053" t="str">
        <f>IF(VLOOKUP(B1053,title_rename,2,FALSE)=0,B1053,VLOOKUP(B1053,title_rename,2,FALSE))</f>
        <v>05-04 Philadelphia Phillies @ Washington Nationals</v>
      </c>
      <c r="O1053" s="3" t="str">
        <f>LEFT(IF(VLOOKUP(C1053,brand_rename,2,FALSE)=0,C1053,VLOOKUP(C1053,brand_rename,2,FALSE)),LEN(IF(VLOOKUP(C1053,brand_rename,2,FALSE)=0,C1053,VLOOKUP(C1053,brand_rename,2,FALSE)))-6)</f>
        <v>Coca-Cola</v>
      </c>
      <c r="P1053" t="str">
        <f>IF(VLOOKUP(D1053,location_rename,2,FALSE)=0,D1053,VLOOKUP(D1053,location_rename,2,FALSE))</f>
        <v>LED Upper Tiered</v>
      </c>
      <c r="Q1053">
        <f>IF($L1053=0,0,G1053)</f>
        <v>6</v>
      </c>
      <c r="R1053">
        <f>IF($L1053=0,0,H1053)</f>
        <v>20</v>
      </c>
      <c r="S1053" s="1">
        <f>R1053*L1053</f>
        <v>7079.9433333333327</v>
      </c>
      <c r="T1053" s="1">
        <f>S1053*(K1053/100)</f>
        <v>1524.027801939731</v>
      </c>
      <c r="U1053" t="str">
        <f t="shared" si="32"/>
        <v>Coca-ColaLED Upper Tiered</v>
      </c>
      <c r="V1053" t="str">
        <f t="shared" si="33"/>
        <v>05-04 Philadelphia Phillies @ Washington NationalsCoca-ColaLED Upper Tiered</v>
      </c>
      <c r="W1053" t="str">
        <f>CONCATENATE(M1053,O1053)</f>
        <v>Regular SeasonCoca-Cola</v>
      </c>
      <c r="X1053" t="str">
        <f>CONCATENATE(M1053,P1053)</f>
        <v>Regular SeasonLED Upper Tiered</v>
      </c>
      <c r="Y1053" t="str">
        <f>CONCATENATE(M1053,O1053,P1053)</f>
        <v>Regular SeasonCoca-ColaLED Upper Tiered</v>
      </c>
    </row>
    <row r="1054" spans="1:25" x14ac:dyDescent="0.25">
      <c r="A1054" s="3">
        <v>346705</v>
      </c>
      <c r="B1054" t="s">
        <v>169</v>
      </c>
      <c r="C1054" t="s">
        <v>65</v>
      </c>
      <c r="D1054" t="s">
        <v>9</v>
      </c>
      <c r="E1054" t="s">
        <v>1</v>
      </c>
      <c r="F1054" s="5">
        <v>41033</v>
      </c>
      <c r="G1054">
        <v>44</v>
      </c>
      <c r="H1054">
        <v>231</v>
      </c>
      <c r="I1054" s="1">
        <v>81774</v>
      </c>
      <c r="J1054" s="1">
        <v>10211.59</v>
      </c>
      <c r="K1054">
        <v>12.4875755129992</v>
      </c>
      <c r="L1054" s="4">
        <f>VLOOKUP(N1054,rates,VLOOKUP(CONCATENATE('[1]Exposure Report'!$B$11,'[1]Exposure Report'!$B$13),rate_lookup_table,4,FALSE),FALSE)</f>
        <v>353.99716666666666</v>
      </c>
      <c r="M1054" t="s">
        <v>0</v>
      </c>
      <c r="N1054" t="str">
        <f>IF(VLOOKUP(B1054,title_rename,2,FALSE)=0,B1054,VLOOKUP(B1054,title_rename,2,FALSE))</f>
        <v>05-04 Philadelphia Phillies @ Washington Nationals</v>
      </c>
      <c r="O1054" s="3" t="str">
        <f>LEFT(IF(VLOOKUP(C1054,brand_rename,2,FALSE)=0,C1054,VLOOKUP(C1054,brand_rename,2,FALSE)),LEN(IF(VLOOKUP(C1054,brand_rename,2,FALSE)=0,C1054,VLOOKUP(C1054,brand_rename,2,FALSE)))-6)</f>
        <v>Coca-Cola</v>
      </c>
      <c r="P1054" t="str">
        <f>IF(VLOOKUP(D1054,location_rename,2,FALSE)=0,D1054,VLOOKUP(D1054,location_rename,2,FALSE))</f>
        <v>Static Upper Billboard</v>
      </c>
      <c r="Q1054">
        <f>IF($L1054=0,0,G1054)</f>
        <v>44</v>
      </c>
      <c r="R1054">
        <f>IF($L1054=0,0,H1054)</f>
        <v>231</v>
      </c>
      <c r="S1054" s="1">
        <f>R1054*L1054</f>
        <v>81773.345499999996</v>
      </c>
      <c r="T1054" s="1">
        <f>S1054*(K1054/100)</f>
        <v>10211.508268818232</v>
      </c>
      <c r="U1054" t="str">
        <f t="shared" si="32"/>
        <v>Coca-ColaStatic Upper Billboard</v>
      </c>
      <c r="V1054" t="str">
        <f t="shared" si="33"/>
        <v>05-04 Philadelphia Phillies @ Washington NationalsCoca-ColaStatic Upper Billboard</v>
      </c>
      <c r="W1054" t="str">
        <f>CONCATENATE(M1054,O1054)</f>
        <v>Regular SeasonCoca-Cola</v>
      </c>
      <c r="X1054" t="str">
        <f>CONCATENATE(M1054,P1054)</f>
        <v>Regular SeasonStatic Upper Billboard</v>
      </c>
      <c r="Y1054" t="str">
        <f>CONCATENATE(M1054,O1054,P1054)</f>
        <v>Regular SeasonCoca-ColaStatic Upper Billboard</v>
      </c>
    </row>
    <row r="1055" spans="1:25" x14ac:dyDescent="0.25">
      <c r="A1055" s="3">
        <v>346705</v>
      </c>
      <c r="B1055" t="s">
        <v>169</v>
      </c>
      <c r="C1055" t="s">
        <v>64</v>
      </c>
      <c r="D1055" t="s">
        <v>17</v>
      </c>
      <c r="E1055" t="s">
        <v>1</v>
      </c>
      <c r="F1055" s="5">
        <v>41033</v>
      </c>
      <c r="G1055">
        <v>6</v>
      </c>
      <c r="H1055">
        <v>15</v>
      </c>
      <c r="I1055" s="1">
        <v>5310</v>
      </c>
      <c r="J1055" s="1">
        <v>1388.35</v>
      </c>
      <c r="K1055">
        <v>26.145951035781501</v>
      </c>
      <c r="L1055" s="4">
        <f>VLOOKUP(N1055,rates,VLOOKUP(CONCATENATE('[1]Exposure Report'!$B$11,'[1]Exposure Report'!$B$13),rate_lookup_table,4,FALSE),FALSE)</f>
        <v>353.99716666666666</v>
      </c>
      <c r="M1055" t="s">
        <v>0</v>
      </c>
      <c r="N1055" t="str">
        <f>IF(VLOOKUP(B1055,title_rename,2,FALSE)=0,B1055,VLOOKUP(B1055,title_rename,2,FALSE))</f>
        <v>05-04 Philadelphia Phillies @ Washington Nationals</v>
      </c>
      <c r="O1055" s="3" t="str">
        <f>LEFT(IF(VLOOKUP(C1055,brand_rename,2,FALSE)=0,C1055,VLOOKUP(C1055,brand_rename,2,FALSE)),LEN(IF(VLOOKUP(C1055,brand_rename,2,FALSE)=0,C1055,VLOOKUP(C1055,brand_rename,2,FALSE)))-6)</f>
        <v>Coke Zero</v>
      </c>
      <c r="P1055" t="str">
        <f>IF(VLOOKUP(D1055,location_rename,2,FALSE)=0,D1055,VLOOKUP(D1055,location_rename,2,FALSE))</f>
        <v>LED Upper Tiered</v>
      </c>
      <c r="Q1055">
        <f>IF($L1055=0,0,G1055)</f>
        <v>6</v>
      </c>
      <c r="R1055">
        <f>IF($L1055=0,0,H1055)</f>
        <v>15</v>
      </c>
      <c r="S1055" s="1">
        <f>R1055*L1055</f>
        <v>5309.9574999999995</v>
      </c>
      <c r="T1055" s="1">
        <f>S1055*(K1055/100)</f>
        <v>1388.3388879708073</v>
      </c>
      <c r="U1055" t="str">
        <f t="shared" si="32"/>
        <v>Coke ZeroLED Upper Tiered</v>
      </c>
      <c r="V1055" t="str">
        <f t="shared" si="33"/>
        <v>05-04 Philadelphia Phillies @ Washington NationalsCoke ZeroLED Upper Tiered</v>
      </c>
      <c r="W1055" t="str">
        <f>CONCATENATE(M1055,O1055)</f>
        <v>Regular SeasonCoke Zero</v>
      </c>
      <c r="X1055" t="str">
        <f>CONCATENATE(M1055,P1055)</f>
        <v>Regular SeasonLED Upper Tiered</v>
      </c>
      <c r="Y1055" t="str">
        <f>CONCATENATE(M1055,O1055,P1055)</f>
        <v>Regular SeasonCoke ZeroLED Upper Tiered</v>
      </c>
    </row>
    <row r="1056" spans="1:25" x14ac:dyDescent="0.25">
      <c r="A1056" s="3">
        <v>346705</v>
      </c>
      <c r="B1056" t="s">
        <v>169</v>
      </c>
      <c r="C1056" t="s">
        <v>107</v>
      </c>
      <c r="D1056" t="s">
        <v>19</v>
      </c>
      <c r="E1056" t="s">
        <v>1</v>
      </c>
      <c r="F1056" s="5">
        <v>41033</v>
      </c>
      <c r="G1056">
        <v>1</v>
      </c>
      <c r="H1056">
        <v>6</v>
      </c>
      <c r="I1056" s="1">
        <v>2124</v>
      </c>
      <c r="J1056" s="1">
        <v>684.35</v>
      </c>
      <c r="K1056">
        <v>32.219868173258</v>
      </c>
      <c r="L1056" s="4">
        <f>VLOOKUP(N1056,rates,VLOOKUP(CONCATENATE('[1]Exposure Report'!$B$11,'[1]Exposure Report'!$B$13),rate_lookup_table,4,FALSE),FALSE)</f>
        <v>353.99716666666666</v>
      </c>
      <c r="M1056" t="s">
        <v>0</v>
      </c>
      <c r="N1056" t="str">
        <f>IF(VLOOKUP(B1056,title_rename,2,FALSE)=0,B1056,VLOOKUP(B1056,title_rename,2,FALSE))</f>
        <v>05-04 Philadelphia Phillies @ Washington Nationals</v>
      </c>
      <c r="O1056" s="3" t="str">
        <f>LEFT(IF(VLOOKUP(C1056,brand_rename,2,FALSE)=0,C1056,VLOOKUP(C1056,brand_rename,2,FALSE)),LEN(IF(VLOOKUP(C1056,brand_rename,2,FALSE)=0,C1056,VLOOKUP(C1056,brand_rename,2,FALSE)))-6)</f>
        <v>Cropp-Metcalfe</v>
      </c>
      <c r="P1056" t="str">
        <f>IF(VLOOKUP(D1056,location_rename,2,FALSE)=0,D1056,VLOOKUP(D1056,location_rename,2,FALSE))</f>
        <v>LED Outfield Wall</v>
      </c>
      <c r="Q1056">
        <f>IF($L1056=0,0,G1056)</f>
        <v>1</v>
      </c>
      <c r="R1056">
        <f>IF($L1056=0,0,H1056)</f>
        <v>6</v>
      </c>
      <c r="S1056" s="1">
        <f>R1056*L1056</f>
        <v>2123.9830000000002</v>
      </c>
      <c r="T1056" s="1">
        <f>S1056*(K1056/100)</f>
        <v>684.34452262241052</v>
      </c>
      <c r="U1056" t="str">
        <f t="shared" si="32"/>
        <v>Cropp-MetcalfeLED Outfield Wall</v>
      </c>
      <c r="V1056" t="str">
        <f t="shared" si="33"/>
        <v>05-04 Philadelphia Phillies @ Washington NationalsCropp-MetcalfeLED Outfield Wall</v>
      </c>
      <c r="W1056" t="str">
        <f>CONCATENATE(M1056,O1056)</f>
        <v>Regular SeasonCropp-Metcalfe</v>
      </c>
      <c r="X1056" t="str">
        <f>CONCATENATE(M1056,P1056)</f>
        <v>Regular SeasonLED Outfield Wall</v>
      </c>
      <c r="Y1056" t="str">
        <f>CONCATENATE(M1056,O1056,P1056)</f>
        <v>Regular SeasonCropp-MetcalfeLED Outfield Wall</v>
      </c>
    </row>
    <row r="1057" spans="1:25" x14ac:dyDescent="0.25">
      <c r="A1057" s="3">
        <v>346705</v>
      </c>
      <c r="B1057" t="s">
        <v>169</v>
      </c>
      <c r="C1057" t="s">
        <v>63</v>
      </c>
      <c r="D1057" t="s">
        <v>17</v>
      </c>
      <c r="E1057" t="s">
        <v>1</v>
      </c>
      <c r="F1057" s="5">
        <v>41033</v>
      </c>
      <c r="G1057">
        <v>3</v>
      </c>
      <c r="H1057">
        <v>6</v>
      </c>
      <c r="I1057" s="1">
        <v>2124</v>
      </c>
      <c r="J1057" s="1">
        <v>602.15</v>
      </c>
      <c r="K1057">
        <v>28.349811676082801</v>
      </c>
      <c r="L1057" s="4">
        <f>VLOOKUP(N1057,rates,VLOOKUP(CONCATENATE('[1]Exposure Report'!$B$11,'[1]Exposure Report'!$B$13),rate_lookup_table,4,FALSE),FALSE)</f>
        <v>353.99716666666666</v>
      </c>
      <c r="M1057" t="s">
        <v>0</v>
      </c>
      <c r="N1057" t="str">
        <f>IF(VLOOKUP(B1057,title_rename,2,FALSE)=0,B1057,VLOOKUP(B1057,title_rename,2,FALSE))</f>
        <v>05-04 Philadelphia Phillies @ Washington Nationals</v>
      </c>
      <c r="O1057" s="3" t="str">
        <f>LEFT(IF(VLOOKUP(C1057,brand_rename,2,FALSE)=0,C1057,VLOOKUP(C1057,brand_rename,2,FALSE)),LEN(IF(VLOOKUP(C1057,brand_rename,2,FALSE)=0,C1057,VLOOKUP(C1057,brand_rename,2,FALSE)))-6)</f>
        <v>CSX</v>
      </c>
      <c r="P1057" t="str">
        <f>IF(VLOOKUP(D1057,location_rename,2,FALSE)=0,D1057,VLOOKUP(D1057,location_rename,2,FALSE))</f>
        <v>LED Upper Tiered</v>
      </c>
      <c r="Q1057">
        <f>IF($L1057=0,0,G1057)</f>
        <v>3</v>
      </c>
      <c r="R1057">
        <f>IF($L1057=0,0,H1057)</f>
        <v>6</v>
      </c>
      <c r="S1057" s="1">
        <f>R1057*L1057</f>
        <v>2123.9830000000002</v>
      </c>
      <c r="T1057" s="1">
        <f>S1057*(K1057/100)</f>
        <v>602.14518053201391</v>
      </c>
      <c r="U1057" t="str">
        <f t="shared" si="32"/>
        <v>CSXLED Upper Tiered</v>
      </c>
      <c r="V1057" t="str">
        <f t="shared" si="33"/>
        <v>05-04 Philadelphia Phillies @ Washington NationalsCSXLED Upper Tiered</v>
      </c>
      <c r="W1057" t="str">
        <f>CONCATENATE(M1057,O1057)</f>
        <v>Regular SeasonCSX</v>
      </c>
      <c r="X1057" t="str">
        <f>CONCATENATE(M1057,P1057)</f>
        <v>Regular SeasonLED Upper Tiered</v>
      </c>
      <c r="Y1057" t="str">
        <f>CONCATENATE(M1057,O1057,P1057)</f>
        <v>Regular SeasonCSXLED Upper Tiered</v>
      </c>
    </row>
    <row r="1058" spans="1:25" x14ac:dyDescent="0.25">
      <c r="A1058" s="3">
        <v>346705</v>
      </c>
      <c r="B1058" t="s">
        <v>169</v>
      </c>
      <c r="C1058" t="s">
        <v>62</v>
      </c>
      <c r="D1058" t="s">
        <v>34</v>
      </c>
      <c r="E1058" t="s">
        <v>1</v>
      </c>
      <c r="F1058" s="5">
        <v>41033</v>
      </c>
      <c r="G1058">
        <v>1</v>
      </c>
      <c r="H1058">
        <v>1</v>
      </c>
      <c r="I1058" s="1">
        <v>354</v>
      </c>
      <c r="J1058" s="1">
        <v>81.489999999999995</v>
      </c>
      <c r="K1058">
        <v>23.0197740112994</v>
      </c>
      <c r="L1058" s="4">
        <f>VLOOKUP(N1058,rates,VLOOKUP(CONCATENATE('[1]Exposure Report'!$B$11,'[1]Exposure Report'!$B$13),rate_lookup_table,4,FALSE),FALSE)</f>
        <v>353.99716666666666</v>
      </c>
      <c r="M1058" t="s">
        <v>0</v>
      </c>
      <c r="N1058" t="str">
        <f>IF(VLOOKUP(B1058,title_rename,2,FALSE)=0,B1058,VLOOKUP(B1058,title_rename,2,FALSE))</f>
        <v>05-04 Philadelphia Phillies @ Washington Nationals</v>
      </c>
      <c r="O1058" s="3" t="str">
        <f>LEFT(IF(VLOOKUP(C1058,brand_rename,2,FALSE)=0,C1058,VLOOKUP(C1058,brand_rename,2,FALSE)),LEN(IF(VLOOKUP(C1058,brand_rename,2,FALSE)=0,C1058,VLOOKUP(C1058,brand_rename,2,FALSE)))-6)</f>
        <v>Dubble Bubble</v>
      </c>
      <c r="P1058" t="str">
        <f>IF(VLOOKUP(D1058,location_rename,2,FALSE)=0,D1058,VLOOKUP(D1058,location_rename,2,FALSE))</f>
        <v>General Merchandise</v>
      </c>
      <c r="Q1058">
        <f>IF($L1058=0,0,G1058)</f>
        <v>1</v>
      </c>
      <c r="R1058">
        <f>IF($L1058=0,0,H1058)</f>
        <v>1</v>
      </c>
      <c r="S1058" s="1">
        <f>R1058*L1058</f>
        <v>353.99716666666666</v>
      </c>
      <c r="T1058" s="1">
        <f>S1058*(K1058/100)</f>
        <v>81.489347773069554</v>
      </c>
      <c r="U1058" t="str">
        <f t="shared" si="32"/>
        <v>Dubble BubbleGeneral Merchandise</v>
      </c>
      <c r="V1058" t="str">
        <f t="shared" si="33"/>
        <v>05-04 Philadelphia Phillies @ Washington NationalsDubble BubbleGeneral Merchandise</v>
      </c>
      <c r="W1058" t="str">
        <f>CONCATENATE(M1058,O1058)</f>
        <v>Regular SeasonDubble Bubble</v>
      </c>
      <c r="X1058" t="str">
        <f>CONCATENATE(M1058,P1058)</f>
        <v>Regular SeasonGeneral Merchandise</v>
      </c>
      <c r="Y1058" t="str">
        <f>CONCATENATE(M1058,O1058,P1058)</f>
        <v>Regular SeasonDubble BubbleGeneral Merchandise</v>
      </c>
    </row>
    <row r="1059" spans="1:25" x14ac:dyDescent="0.25">
      <c r="A1059" s="3">
        <v>346705</v>
      </c>
      <c r="B1059" t="s">
        <v>169</v>
      </c>
      <c r="C1059" t="s">
        <v>61</v>
      </c>
      <c r="D1059" t="s">
        <v>17</v>
      </c>
      <c r="E1059" t="s">
        <v>1</v>
      </c>
      <c r="F1059" s="5">
        <v>41033</v>
      </c>
      <c r="G1059">
        <v>1</v>
      </c>
      <c r="H1059">
        <v>2</v>
      </c>
      <c r="I1059" s="1">
        <v>708</v>
      </c>
      <c r="J1059" s="1">
        <v>186.2</v>
      </c>
      <c r="K1059">
        <v>26.299435028248499</v>
      </c>
      <c r="L1059" s="4">
        <f>VLOOKUP(N1059,rates,VLOOKUP(CONCATENATE('[1]Exposure Report'!$B$11,'[1]Exposure Report'!$B$13),rate_lookup_table,4,FALSE),FALSE)</f>
        <v>353.99716666666666</v>
      </c>
      <c r="M1059" t="s">
        <v>0</v>
      </c>
      <c r="N1059" t="str">
        <f>IF(VLOOKUP(B1059,title_rename,2,FALSE)=0,B1059,VLOOKUP(B1059,title_rename,2,FALSE))</f>
        <v>05-04 Philadelphia Phillies @ Washington Nationals</v>
      </c>
      <c r="O1059" s="3" t="str">
        <f>LEFT(IF(VLOOKUP(C1059,brand_rename,2,FALSE)=0,C1059,VLOOKUP(C1059,brand_rename,2,FALSE)),LEN(IF(VLOOKUP(C1059,brand_rename,2,FALSE)=0,C1059,VLOOKUP(C1059,brand_rename,2,FALSE)))-6)</f>
        <v>Exxonmobil</v>
      </c>
      <c r="P1059" t="str">
        <f>IF(VLOOKUP(D1059,location_rename,2,FALSE)=0,D1059,VLOOKUP(D1059,location_rename,2,FALSE))</f>
        <v>LED Upper Tiered</v>
      </c>
      <c r="Q1059">
        <f>IF($L1059=0,0,G1059)</f>
        <v>1</v>
      </c>
      <c r="R1059">
        <f>IF($L1059=0,0,H1059)</f>
        <v>2</v>
      </c>
      <c r="S1059" s="1">
        <f>R1059*L1059</f>
        <v>707.99433333333332</v>
      </c>
      <c r="T1059" s="1">
        <f>S1059*(K1059/100)</f>
        <v>186.19850969868108</v>
      </c>
      <c r="U1059" t="str">
        <f t="shared" si="32"/>
        <v>ExxonmobilLED Upper Tiered</v>
      </c>
      <c r="V1059" t="str">
        <f t="shared" si="33"/>
        <v>05-04 Philadelphia Phillies @ Washington NationalsExxonmobilLED Upper Tiered</v>
      </c>
      <c r="W1059" t="str">
        <f>CONCATENATE(M1059,O1059)</f>
        <v>Regular SeasonExxonmobil</v>
      </c>
      <c r="X1059" t="str">
        <f>CONCATENATE(M1059,P1059)</f>
        <v>Regular SeasonLED Upper Tiered</v>
      </c>
      <c r="Y1059" t="str">
        <f>CONCATENATE(M1059,O1059,P1059)</f>
        <v>Regular SeasonExxonmobilLED Upper Tiered</v>
      </c>
    </row>
    <row r="1060" spans="1:25" x14ac:dyDescent="0.25">
      <c r="A1060" s="3">
        <v>346705</v>
      </c>
      <c r="B1060" t="s">
        <v>169</v>
      </c>
      <c r="C1060" t="s">
        <v>61</v>
      </c>
      <c r="D1060" t="s">
        <v>2</v>
      </c>
      <c r="E1060" t="s">
        <v>1</v>
      </c>
      <c r="F1060" s="5">
        <v>41033</v>
      </c>
      <c r="G1060">
        <v>18</v>
      </c>
      <c r="H1060">
        <v>87</v>
      </c>
      <c r="I1060" s="1">
        <v>30798</v>
      </c>
      <c r="J1060" s="1">
        <v>7892.36</v>
      </c>
      <c r="K1060">
        <v>25.6262094941229</v>
      </c>
      <c r="L1060" s="4">
        <f>VLOOKUP(N1060,rates,VLOOKUP(CONCATENATE('[1]Exposure Report'!$B$11,'[1]Exposure Report'!$B$13),rate_lookup_table,4,FALSE),FALSE)</f>
        <v>353.99716666666666</v>
      </c>
      <c r="M1060" t="s">
        <v>0</v>
      </c>
      <c r="N1060" t="str">
        <f>IF(VLOOKUP(B1060,title_rename,2,FALSE)=0,B1060,VLOOKUP(B1060,title_rename,2,FALSE))</f>
        <v>05-04 Philadelphia Phillies @ Washington Nationals</v>
      </c>
      <c r="O1060" s="3" t="str">
        <f>LEFT(IF(VLOOKUP(C1060,brand_rename,2,FALSE)=0,C1060,VLOOKUP(C1060,brand_rename,2,FALSE)),LEN(IF(VLOOKUP(C1060,brand_rename,2,FALSE)=0,C1060,VLOOKUP(C1060,brand_rename,2,FALSE)))-6)</f>
        <v>Exxonmobil</v>
      </c>
      <c r="P1060" t="str">
        <f>IF(VLOOKUP(D1060,location_rename,2,FALSE)=0,D1060,VLOOKUP(D1060,location_rename,2,FALSE))</f>
        <v>Rotational Field Level Home Plate</v>
      </c>
      <c r="Q1060">
        <f>IF($L1060=0,0,G1060)</f>
        <v>18</v>
      </c>
      <c r="R1060">
        <f>IF($L1060=0,0,H1060)</f>
        <v>87</v>
      </c>
      <c r="S1060" s="1">
        <f>R1060*L1060</f>
        <v>30797.753499999999</v>
      </c>
      <c r="T1060" s="1">
        <f>S1060*(K1060/100)</f>
        <v>7892.2968313935671</v>
      </c>
      <c r="U1060" t="str">
        <f t="shared" si="32"/>
        <v>ExxonmobilRotational Field Level Home Plate</v>
      </c>
      <c r="V1060" t="str">
        <f t="shared" si="33"/>
        <v>05-04 Philadelphia Phillies @ Washington NationalsExxonmobilRotational Field Level Home Plate</v>
      </c>
      <c r="W1060" t="str">
        <f>CONCATENATE(M1060,O1060)</f>
        <v>Regular SeasonExxonmobil</v>
      </c>
      <c r="X1060" t="str">
        <f>CONCATENATE(M1060,P1060)</f>
        <v>Regular SeasonRotational Field Level Home Plate</v>
      </c>
      <c r="Y1060" t="str">
        <f>CONCATENATE(M1060,O1060,P1060)</f>
        <v>Regular SeasonExxonmobilRotational Field Level Home Plate</v>
      </c>
    </row>
    <row r="1061" spans="1:25" x14ac:dyDescent="0.25">
      <c r="A1061" s="3">
        <v>346705</v>
      </c>
      <c r="B1061" t="s">
        <v>169</v>
      </c>
      <c r="C1061" t="s">
        <v>61</v>
      </c>
      <c r="D1061" t="s">
        <v>11</v>
      </c>
      <c r="E1061" t="s">
        <v>1</v>
      </c>
      <c r="F1061" s="5">
        <v>41033</v>
      </c>
      <c r="G1061">
        <v>19</v>
      </c>
      <c r="H1061">
        <v>66</v>
      </c>
      <c r="I1061" s="1">
        <v>23364</v>
      </c>
      <c r="J1061" s="1">
        <v>4090.08</v>
      </c>
      <c r="K1061">
        <v>17.5059065228556</v>
      </c>
      <c r="L1061" s="4">
        <f>VLOOKUP(N1061,rates,VLOOKUP(CONCATENATE('[1]Exposure Report'!$B$11,'[1]Exposure Report'!$B$13),rate_lookup_table,4,FALSE),FALSE)</f>
        <v>353.99716666666666</v>
      </c>
      <c r="M1061" t="s">
        <v>0</v>
      </c>
      <c r="N1061" t="str">
        <f>IF(VLOOKUP(B1061,title_rename,2,FALSE)=0,B1061,VLOOKUP(B1061,title_rename,2,FALSE))</f>
        <v>05-04 Philadelphia Phillies @ Washington Nationals</v>
      </c>
      <c r="O1061" s="3" t="str">
        <f>LEFT(IF(VLOOKUP(C1061,brand_rename,2,FALSE)=0,C1061,VLOOKUP(C1061,brand_rename,2,FALSE)),LEN(IF(VLOOKUP(C1061,brand_rename,2,FALSE)=0,C1061,VLOOKUP(C1061,brand_rename,2,FALSE)))-6)</f>
        <v>Exxonmobil</v>
      </c>
      <c r="P1061" t="str">
        <f>IF(VLOOKUP(D1061,location_rename,2,FALSE)=0,D1061,VLOOKUP(D1061,location_rename,2,FALSE))</f>
        <v>Static Outfield Wall</v>
      </c>
      <c r="Q1061">
        <f>IF($L1061=0,0,G1061)</f>
        <v>19</v>
      </c>
      <c r="R1061">
        <f>IF($L1061=0,0,H1061)</f>
        <v>66</v>
      </c>
      <c r="S1061" s="1">
        <f>R1061*L1061</f>
        <v>23363.812999999998</v>
      </c>
      <c r="T1061" s="1">
        <f>S1061*(K1061/100)</f>
        <v>4090.0472639547843</v>
      </c>
      <c r="U1061" t="str">
        <f t="shared" si="32"/>
        <v>ExxonmobilStatic Outfield Wall</v>
      </c>
      <c r="V1061" t="str">
        <f t="shared" si="33"/>
        <v>05-04 Philadelphia Phillies @ Washington NationalsExxonmobilStatic Outfield Wall</v>
      </c>
      <c r="W1061" t="str">
        <f>CONCATENATE(M1061,O1061)</f>
        <v>Regular SeasonExxonmobil</v>
      </c>
      <c r="X1061" t="str">
        <f>CONCATENATE(M1061,P1061)</f>
        <v>Regular SeasonStatic Outfield Wall</v>
      </c>
      <c r="Y1061" t="str">
        <f>CONCATENATE(M1061,O1061,P1061)</f>
        <v>Regular SeasonExxonmobilStatic Outfield Wall</v>
      </c>
    </row>
    <row r="1062" spans="1:25" x14ac:dyDescent="0.25">
      <c r="A1062" s="3">
        <v>346705</v>
      </c>
      <c r="B1062" t="s">
        <v>169</v>
      </c>
      <c r="C1062" t="s">
        <v>60</v>
      </c>
      <c r="D1062" t="s">
        <v>34</v>
      </c>
      <c r="E1062" t="s">
        <v>1</v>
      </c>
      <c r="F1062" s="5">
        <v>41033</v>
      </c>
      <c r="G1062">
        <v>3</v>
      </c>
      <c r="H1062">
        <v>7</v>
      </c>
      <c r="I1062" s="1">
        <v>2478</v>
      </c>
      <c r="J1062" s="1">
        <v>616.21</v>
      </c>
      <c r="K1062">
        <v>24.867231638418001</v>
      </c>
      <c r="L1062" s="4">
        <f>VLOOKUP(N1062,rates,VLOOKUP(CONCATENATE('[1]Exposure Report'!$B$11,'[1]Exposure Report'!$B$13),rate_lookup_table,4,FALSE),FALSE)</f>
        <v>353.99716666666666</v>
      </c>
      <c r="M1062" t="s">
        <v>0</v>
      </c>
      <c r="N1062" t="str">
        <f>IF(VLOOKUP(B1062,title_rename,2,FALSE)=0,B1062,VLOOKUP(B1062,title_rename,2,FALSE))</f>
        <v>05-04 Philadelphia Phillies @ Washington Nationals</v>
      </c>
      <c r="O1062" s="3" t="str">
        <f>LEFT(IF(VLOOKUP(C1062,brand_rename,2,FALSE)=0,C1062,VLOOKUP(C1062,brand_rename,2,FALSE)),LEN(IF(VLOOKUP(C1062,brand_rename,2,FALSE)=0,C1062,VLOOKUP(C1062,brand_rename,2,FALSE)))-6)</f>
        <v>Frito-Lay</v>
      </c>
      <c r="P1062" t="str">
        <f>IF(VLOOKUP(D1062,location_rename,2,FALSE)=0,D1062,VLOOKUP(D1062,location_rename,2,FALSE))</f>
        <v>General Merchandise</v>
      </c>
      <c r="Q1062">
        <f>IF($L1062=0,0,G1062)</f>
        <v>3</v>
      </c>
      <c r="R1062">
        <f>IF($L1062=0,0,H1062)</f>
        <v>7</v>
      </c>
      <c r="S1062" s="1">
        <f>R1062*L1062</f>
        <v>2477.9801666666667</v>
      </c>
      <c r="T1062" s="1">
        <f>S1062*(K1062/100)</f>
        <v>616.2050679990565</v>
      </c>
      <c r="U1062" t="str">
        <f t="shared" si="32"/>
        <v>Frito-LayGeneral Merchandise</v>
      </c>
      <c r="V1062" t="str">
        <f t="shared" si="33"/>
        <v>05-04 Philadelphia Phillies @ Washington NationalsFrito-LayGeneral Merchandise</v>
      </c>
      <c r="W1062" t="str">
        <f>CONCATENATE(M1062,O1062)</f>
        <v>Regular SeasonFrito-Lay</v>
      </c>
      <c r="X1062" t="str">
        <f>CONCATENATE(M1062,P1062)</f>
        <v>Regular SeasonGeneral Merchandise</v>
      </c>
      <c r="Y1062" t="str">
        <f>CONCATENATE(M1062,O1062,P1062)</f>
        <v>Regular SeasonFrito-LayGeneral Merchandise</v>
      </c>
    </row>
    <row r="1063" spans="1:25" x14ac:dyDescent="0.25">
      <c r="A1063" s="3">
        <v>346705</v>
      </c>
      <c r="B1063" t="s">
        <v>169</v>
      </c>
      <c r="C1063" t="s">
        <v>55</v>
      </c>
      <c r="D1063" t="s">
        <v>59</v>
      </c>
      <c r="E1063" t="s">
        <v>1</v>
      </c>
      <c r="F1063" s="5">
        <v>41033</v>
      </c>
      <c r="G1063">
        <v>1</v>
      </c>
      <c r="H1063">
        <v>2</v>
      </c>
      <c r="I1063" s="1">
        <v>708</v>
      </c>
      <c r="J1063" s="1">
        <v>216.65</v>
      </c>
      <c r="K1063">
        <v>30.600282485875699</v>
      </c>
      <c r="L1063" s="4">
        <f>VLOOKUP(N1063,rates,VLOOKUP(CONCATENATE('[1]Exposure Report'!$B$11,'[1]Exposure Report'!$B$13),rate_lookup_table,4,FALSE),FALSE)</f>
        <v>353.99716666666666</v>
      </c>
      <c r="M1063" t="s">
        <v>0</v>
      </c>
      <c r="N1063" t="str">
        <f>IF(VLOOKUP(B1063,title_rename,2,FALSE)=0,B1063,VLOOKUP(B1063,title_rename,2,FALSE))</f>
        <v>05-04 Philadelphia Phillies @ Washington Nationals</v>
      </c>
      <c r="O1063" s="3" t="str">
        <f>LEFT(IF(VLOOKUP(C1063,brand_rename,2,FALSE)=0,C1063,VLOOKUP(C1063,brand_rename,2,FALSE)),LEN(IF(VLOOKUP(C1063,brand_rename,2,FALSE)=0,C1063,VLOOKUP(C1063,brand_rename,2,FALSE)))-6)</f>
        <v>Gatorade</v>
      </c>
      <c r="P1063" t="str">
        <f>IF(VLOOKUP(D1063,location_rename,2,FALSE)=0,D1063,VLOOKUP(D1063,location_rename,2,FALSE))</f>
        <v>Active Cup</v>
      </c>
      <c r="Q1063">
        <f>IF($L1063=0,0,G1063)</f>
        <v>1</v>
      </c>
      <c r="R1063">
        <f>IF($L1063=0,0,H1063)</f>
        <v>2</v>
      </c>
      <c r="S1063" s="1">
        <f>R1063*L1063</f>
        <v>707.99433333333332</v>
      </c>
      <c r="T1063" s="1">
        <f>S1063*(K1063/100)</f>
        <v>216.64826598399239</v>
      </c>
      <c r="U1063" t="str">
        <f t="shared" si="32"/>
        <v>GatoradeActive Cup</v>
      </c>
      <c r="V1063" t="str">
        <f t="shared" si="33"/>
        <v>05-04 Philadelphia Phillies @ Washington NationalsGatoradeActive Cup</v>
      </c>
      <c r="W1063" t="str">
        <f>CONCATENATE(M1063,O1063)</f>
        <v>Regular SeasonGatorade</v>
      </c>
      <c r="X1063" t="str">
        <f>CONCATENATE(M1063,P1063)</f>
        <v>Regular SeasonActive Cup</v>
      </c>
      <c r="Y1063" t="str">
        <f>CONCATENATE(M1063,O1063,P1063)</f>
        <v>Regular SeasonGatoradeActive Cup</v>
      </c>
    </row>
    <row r="1064" spans="1:25" x14ac:dyDescent="0.25">
      <c r="A1064" s="3">
        <v>346705</v>
      </c>
      <c r="B1064" t="s">
        <v>169</v>
      </c>
      <c r="C1064" t="s">
        <v>55</v>
      </c>
      <c r="D1064" t="s">
        <v>59</v>
      </c>
      <c r="E1064" t="s">
        <v>1</v>
      </c>
      <c r="F1064" s="5">
        <v>41033</v>
      </c>
      <c r="G1064">
        <v>2</v>
      </c>
      <c r="H1064">
        <v>2</v>
      </c>
      <c r="I1064" s="1">
        <v>708</v>
      </c>
      <c r="J1064" s="1">
        <v>156.4</v>
      </c>
      <c r="K1064">
        <v>22.090395480225901</v>
      </c>
      <c r="L1064" s="4">
        <f>VLOOKUP(N1064,rates,VLOOKUP(CONCATENATE('[1]Exposure Report'!$B$11,'[1]Exposure Report'!$B$13),rate_lookup_table,4,FALSE),FALSE)</f>
        <v>353.99716666666666</v>
      </c>
      <c r="M1064" t="s">
        <v>0</v>
      </c>
      <c r="N1064" t="str">
        <f>IF(VLOOKUP(B1064,title_rename,2,FALSE)=0,B1064,VLOOKUP(B1064,title_rename,2,FALSE))</f>
        <v>05-04 Philadelphia Phillies @ Washington Nationals</v>
      </c>
      <c r="O1064" s="3" t="str">
        <f>LEFT(IF(VLOOKUP(C1064,brand_rename,2,FALSE)=0,C1064,VLOOKUP(C1064,brand_rename,2,FALSE)),LEN(IF(VLOOKUP(C1064,brand_rename,2,FALSE)=0,C1064,VLOOKUP(C1064,brand_rename,2,FALSE)))-6)</f>
        <v>Gatorade</v>
      </c>
      <c r="P1064" t="str">
        <f>IF(VLOOKUP(D1064,location_rename,2,FALSE)=0,D1064,VLOOKUP(D1064,location_rename,2,FALSE))</f>
        <v>Active Cup</v>
      </c>
      <c r="Q1064">
        <f>IF($L1064=0,0,G1064)</f>
        <v>2</v>
      </c>
      <c r="R1064">
        <f>IF($L1064=0,0,H1064)</f>
        <v>2</v>
      </c>
      <c r="S1064" s="1">
        <f>R1064*L1064</f>
        <v>707.99433333333332</v>
      </c>
      <c r="T1064" s="1">
        <f>S1064*(K1064/100)</f>
        <v>156.39874821092215</v>
      </c>
      <c r="U1064" t="str">
        <f t="shared" si="32"/>
        <v>GatoradeActive Cup</v>
      </c>
      <c r="V1064" t="str">
        <f t="shared" si="33"/>
        <v>05-04 Philadelphia Phillies @ Washington NationalsGatoradeActive Cup</v>
      </c>
      <c r="W1064" t="str">
        <f>CONCATENATE(M1064,O1064)</f>
        <v>Regular SeasonGatorade</v>
      </c>
      <c r="X1064" t="str">
        <f>CONCATENATE(M1064,P1064)</f>
        <v>Regular SeasonActive Cup</v>
      </c>
      <c r="Y1064" t="str">
        <f>CONCATENATE(M1064,O1064,P1064)</f>
        <v>Regular SeasonGatoradeActive Cup</v>
      </c>
    </row>
    <row r="1065" spans="1:25" x14ac:dyDescent="0.25">
      <c r="A1065" s="3">
        <v>346705</v>
      </c>
      <c r="B1065" t="s">
        <v>169</v>
      </c>
      <c r="C1065" t="s">
        <v>55</v>
      </c>
      <c r="D1065" t="s">
        <v>58</v>
      </c>
      <c r="E1065" t="s">
        <v>1</v>
      </c>
      <c r="F1065" s="5">
        <v>41033</v>
      </c>
      <c r="G1065">
        <v>3</v>
      </c>
      <c r="H1065">
        <v>6</v>
      </c>
      <c r="I1065" s="1">
        <v>2124</v>
      </c>
      <c r="J1065" s="1">
        <v>683.08</v>
      </c>
      <c r="K1065">
        <v>32.160075329566801</v>
      </c>
      <c r="L1065" s="4">
        <f>VLOOKUP(N1065,rates,VLOOKUP(CONCATENATE('[1]Exposure Report'!$B$11,'[1]Exposure Report'!$B$13),rate_lookup_table,4,FALSE),FALSE)</f>
        <v>353.99716666666666</v>
      </c>
      <c r="M1065" t="s">
        <v>0</v>
      </c>
      <c r="N1065" t="str">
        <f>IF(VLOOKUP(B1065,title_rename,2,FALSE)=0,B1065,VLOOKUP(B1065,title_rename,2,FALSE))</f>
        <v>05-04 Philadelphia Phillies @ Washington Nationals</v>
      </c>
      <c r="O1065" s="3" t="str">
        <f>LEFT(IF(VLOOKUP(C1065,brand_rename,2,FALSE)=0,C1065,VLOOKUP(C1065,brand_rename,2,FALSE)),LEN(IF(VLOOKUP(C1065,brand_rename,2,FALSE)=0,C1065,VLOOKUP(C1065,brand_rename,2,FALSE)))-6)</f>
        <v>Gatorade</v>
      </c>
      <c r="P1065" t="str">
        <f>IF(VLOOKUP(D1065,location_rename,2,FALSE)=0,D1065,VLOOKUP(D1065,location_rename,2,FALSE))</f>
        <v>Cooler Partial Branded</v>
      </c>
      <c r="Q1065">
        <f>IF($L1065=0,0,G1065)</f>
        <v>3</v>
      </c>
      <c r="R1065">
        <f>IF($L1065=0,0,H1065)</f>
        <v>6</v>
      </c>
      <c r="S1065" s="1">
        <f>R1065*L1065</f>
        <v>2123.9830000000002</v>
      </c>
      <c r="T1065" s="1">
        <f>S1065*(K1065/100)</f>
        <v>683.07453278719288</v>
      </c>
      <c r="U1065" t="str">
        <f t="shared" si="32"/>
        <v>GatoradeCooler Partial Branded</v>
      </c>
      <c r="V1065" t="str">
        <f t="shared" si="33"/>
        <v>05-04 Philadelphia Phillies @ Washington NationalsGatoradeCooler Partial Branded</v>
      </c>
      <c r="W1065" t="str">
        <f>CONCATENATE(M1065,O1065)</f>
        <v>Regular SeasonGatorade</v>
      </c>
      <c r="X1065" t="str">
        <f>CONCATENATE(M1065,P1065)</f>
        <v>Regular SeasonCooler Partial Branded</v>
      </c>
      <c r="Y1065" t="str">
        <f>CONCATENATE(M1065,O1065,P1065)</f>
        <v>Regular SeasonGatoradeCooler Partial Branded</v>
      </c>
    </row>
    <row r="1066" spans="1:25" x14ac:dyDescent="0.25">
      <c r="A1066" s="3">
        <v>346705</v>
      </c>
      <c r="B1066" t="s">
        <v>169</v>
      </c>
      <c r="C1066" t="s">
        <v>55</v>
      </c>
      <c r="D1066" t="s">
        <v>58</v>
      </c>
      <c r="E1066" t="s">
        <v>1</v>
      </c>
      <c r="F1066" s="5">
        <v>41033</v>
      </c>
      <c r="G1066">
        <v>9</v>
      </c>
      <c r="H1066">
        <v>20</v>
      </c>
      <c r="I1066" s="1">
        <v>7080</v>
      </c>
      <c r="J1066" s="1">
        <v>2164.21</v>
      </c>
      <c r="K1066">
        <v>30.567937853107299</v>
      </c>
      <c r="L1066" s="4">
        <f>VLOOKUP(N1066,rates,VLOOKUP(CONCATENATE('[1]Exposure Report'!$B$11,'[1]Exposure Report'!$B$13),rate_lookup_table,4,FALSE),FALSE)</f>
        <v>353.99716666666666</v>
      </c>
      <c r="M1066" t="s">
        <v>0</v>
      </c>
      <c r="N1066" t="str">
        <f>IF(VLOOKUP(B1066,title_rename,2,FALSE)=0,B1066,VLOOKUP(B1066,title_rename,2,FALSE))</f>
        <v>05-04 Philadelphia Phillies @ Washington Nationals</v>
      </c>
      <c r="O1066" s="3" t="str">
        <f>LEFT(IF(VLOOKUP(C1066,brand_rename,2,FALSE)=0,C1066,VLOOKUP(C1066,brand_rename,2,FALSE)),LEN(IF(VLOOKUP(C1066,brand_rename,2,FALSE)=0,C1066,VLOOKUP(C1066,brand_rename,2,FALSE)))-6)</f>
        <v>Gatorade</v>
      </c>
      <c r="P1066" t="str">
        <f>IF(VLOOKUP(D1066,location_rename,2,FALSE)=0,D1066,VLOOKUP(D1066,location_rename,2,FALSE))</f>
        <v>Cooler Partial Branded</v>
      </c>
      <c r="Q1066">
        <f>IF($L1066=0,0,G1066)</f>
        <v>9</v>
      </c>
      <c r="R1066">
        <f>IF($L1066=0,0,H1066)</f>
        <v>20</v>
      </c>
      <c r="S1066" s="1">
        <f>R1066*L1066</f>
        <v>7079.9433333333327</v>
      </c>
      <c r="T1066" s="1">
        <f>S1066*(K1066/100)</f>
        <v>2164.1926781685461</v>
      </c>
      <c r="U1066" t="str">
        <f t="shared" si="32"/>
        <v>GatoradeCooler Partial Branded</v>
      </c>
      <c r="V1066" t="str">
        <f t="shared" si="33"/>
        <v>05-04 Philadelphia Phillies @ Washington NationalsGatoradeCooler Partial Branded</v>
      </c>
      <c r="W1066" t="str">
        <f>CONCATENATE(M1066,O1066)</f>
        <v>Regular SeasonGatorade</v>
      </c>
      <c r="X1066" t="str">
        <f>CONCATENATE(M1066,P1066)</f>
        <v>Regular SeasonCooler Partial Branded</v>
      </c>
      <c r="Y1066" t="str">
        <f>CONCATENATE(M1066,O1066,P1066)</f>
        <v>Regular SeasonGatoradeCooler Partial Branded</v>
      </c>
    </row>
    <row r="1067" spans="1:25" x14ac:dyDescent="0.25">
      <c r="A1067" s="3">
        <v>346705</v>
      </c>
      <c r="B1067" t="s">
        <v>169</v>
      </c>
      <c r="C1067" t="s">
        <v>55</v>
      </c>
      <c r="D1067" t="s">
        <v>102</v>
      </c>
      <c r="E1067" t="s">
        <v>1</v>
      </c>
      <c r="F1067" s="5">
        <v>41033</v>
      </c>
      <c r="G1067">
        <v>1</v>
      </c>
      <c r="H1067">
        <v>3</v>
      </c>
      <c r="I1067" s="1">
        <v>1062</v>
      </c>
      <c r="J1067" s="1">
        <v>376.69</v>
      </c>
      <c r="K1067">
        <v>35.469868173258</v>
      </c>
      <c r="L1067" s="4">
        <f>VLOOKUP(N1067,rates,VLOOKUP(CONCATENATE('[1]Exposure Report'!$B$11,'[1]Exposure Report'!$B$13),rate_lookup_table,4,FALSE),FALSE)</f>
        <v>353.99716666666666</v>
      </c>
      <c r="M1067" t="s">
        <v>0</v>
      </c>
      <c r="N1067" t="str">
        <f>IF(VLOOKUP(B1067,title_rename,2,FALSE)=0,B1067,VLOOKUP(B1067,title_rename,2,FALSE))</f>
        <v>05-04 Philadelphia Phillies @ Washington Nationals</v>
      </c>
      <c r="O1067" s="3" t="str">
        <f>LEFT(IF(VLOOKUP(C1067,brand_rename,2,FALSE)=0,C1067,VLOOKUP(C1067,brand_rename,2,FALSE)),LEN(IF(VLOOKUP(C1067,brand_rename,2,FALSE)=0,C1067,VLOOKUP(C1067,brand_rename,2,FALSE)))-6)</f>
        <v>Gatorade</v>
      </c>
      <c r="P1067" t="str">
        <f>IF(VLOOKUP(D1067,location_rename,2,FALSE)=0,D1067,VLOOKUP(D1067,location_rename,2,FALSE))</f>
        <v>Ice Chest Full Branded</v>
      </c>
      <c r="Q1067">
        <f>IF($L1067=0,0,G1067)</f>
        <v>1</v>
      </c>
      <c r="R1067">
        <f>IF($L1067=0,0,H1067)</f>
        <v>3</v>
      </c>
      <c r="S1067" s="1">
        <f>R1067*L1067</f>
        <v>1061.9915000000001</v>
      </c>
      <c r="T1067" s="1">
        <f>S1067*(K1067/100)</f>
        <v>376.68698506120529</v>
      </c>
      <c r="U1067" t="str">
        <f t="shared" si="32"/>
        <v>GatoradeIce Chest Full Branded</v>
      </c>
      <c r="V1067" t="str">
        <f t="shared" si="33"/>
        <v>05-04 Philadelphia Phillies @ Washington NationalsGatoradeIce Chest Full Branded</v>
      </c>
      <c r="W1067" t="str">
        <f>CONCATENATE(M1067,O1067)</f>
        <v>Regular SeasonGatorade</v>
      </c>
      <c r="X1067" t="str">
        <f>CONCATENATE(M1067,P1067)</f>
        <v>Regular SeasonIce Chest Full Branded</v>
      </c>
      <c r="Y1067" t="str">
        <f>CONCATENATE(M1067,O1067,P1067)</f>
        <v>Regular SeasonGatoradeIce Chest Full Branded</v>
      </c>
    </row>
    <row r="1068" spans="1:25" x14ac:dyDescent="0.25">
      <c r="A1068" s="3">
        <v>346705</v>
      </c>
      <c r="B1068" t="s">
        <v>169</v>
      </c>
      <c r="C1068" t="s">
        <v>55</v>
      </c>
      <c r="D1068" t="s">
        <v>57</v>
      </c>
      <c r="E1068" t="s">
        <v>1</v>
      </c>
      <c r="F1068" s="5">
        <v>41033</v>
      </c>
      <c r="G1068">
        <v>6</v>
      </c>
      <c r="H1068">
        <v>14</v>
      </c>
      <c r="I1068" s="1">
        <v>4956</v>
      </c>
      <c r="J1068" s="1">
        <v>1728.76</v>
      </c>
      <c r="K1068">
        <v>34.8821630347054</v>
      </c>
      <c r="L1068" s="4">
        <f>VLOOKUP(N1068,rates,VLOOKUP(CONCATENATE('[1]Exposure Report'!$B$11,'[1]Exposure Report'!$B$13),rate_lookup_table,4,FALSE),FALSE)</f>
        <v>353.99716666666666</v>
      </c>
      <c r="M1068" t="s">
        <v>0</v>
      </c>
      <c r="N1068" t="str">
        <f>IF(VLOOKUP(B1068,title_rename,2,FALSE)=0,B1068,VLOOKUP(B1068,title_rename,2,FALSE))</f>
        <v>05-04 Philadelphia Phillies @ Washington Nationals</v>
      </c>
      <c r="O1068" s="3" t="str">
        <f>LEFT(IF(VLOOKUP(C1068,brand_rename,2,FALSE)=0,C1068,VLOOKUP(C1068,brand_rename,2,FALSE)),LEN(IF(VLOOKUP(C1068,brand_rename,2,FALSE)=0,C1068,VLOOKUP(C1068,brand_rename,2,FALSE)))-6)</f>
        <v>Gatorade</v>
      </c>
      <c r="P1068" t="str">
        <f>IF(VLOOKUP(D1068,location_rename,2,FALSE)=0,D1068,VLOOKUP(D1068,location_rename,2,FALSE))</f>
        <v>Ice Chest Partial Branded</v>
      </c>
      <c r="Q1068">
        <f>IF($L1068=0,0,G1068)</f>
        <v>6</v>
      </c>
      <c r="R1068">
        <f>IF($L1068=0,0,H1068)</f>
        <v>14</v>
      </c>
      <c r="S1068" s="1">
        <f>R1068*L1068</f>
        <v>4955.9603333333334</v>
      </c>
      <c r="T1068" s="1">
        <f>S1068*(K1068/100)</f>
        <v>1728.7461634086626</v>
      </c>
      <c r="U1068" t="str">
        <f t="shared" si="32"/>
        <v>GatoradeIce Chest Partial Branded</v>
      </c>
      <c r="V1068" t="str">
        <f t="shared" si="33"/>
        <v>05-04 Philadelphia Phillies @ Washington NationalsGatoradeIce Chest Partial Branded</v>
      </c>
      <c r="W1068" t="str">
        <f>CONCATENATE(M1068,O1068)</f>
        <v>Regular SeasonGatorade</v>
      </c>
      <c r="X1068" t="str">
        <f>CONCATENATE(M1068,P1068)</f>
        <v>Regular SeasonIce Chest Partial Branded</v>
      </c>
      <c r="Y1068" t="str">
        <f>CONCATENATE(M1068,O1068,P1068)</f>
        <v>Regular SeasonGatoradeIce Chest Partial Branded</v>
      </c>
    </row>
    <row r="1069" spans="1:25" x14ac:dyDescent="0.25">
      <c r="A1069" s="3">
        <v>346705</v>
      </c>
      <c r="B1069" t="s">
        <v>169</v>
      </c>
      <c r="C1069" t="s">
        <v>55</v>
      </c>
      <c r="D1069" t="s">
        <v>56</v>
      </c>
      <c r="E1069" t="s">
        <v>1</v>
      </c>
      <c r="F1069" s="5">
        <v>41033</v>
      </c>
      <c r="G1069">
        <v>1</v>
      </c>
      <c r="H1069">
        <v>3</v>
      </c>
      <c r="I1069" s="1">
        <v>1062</v>
      </c>
      <c r="J1069" s="1">
        <v>244.58</v>
      </c>
      <c r="K1069">
        <v>23.030131826741901</v>
      </c>
      <c r="L1069" s="4">
        <f>VLOOKUP(N1069,rates,VLOOKUP(CONCATENATE('[1]Exposure Report'!$B$11,'[1]Exposure Report'!$B$13),rate_lookup_table,4,FALSE),FALSE)</f>
        <v>353.99716666666666</v>
      </c>
      <c r="M1069" t="s">
        <v>0</v>
      </c>
      <c r="N1069" t="str">
        <f>IF(VLOOKUP(B1069,title_rename,2,FALSE)=0,B1069,VLOOKUP(B1069,title_rename,2,FALSE))</f>
        <v>05-04 Philadelphia Phillies @ Washington Nationals</v>
      </c>
      <c r="O1069" s="3" t="str">
        <f>LEFT(IF(VLOOKUP(C1069,brand_rename,2,FALSE)=0,C1069,VLOOKUP(C1069,brand_rename,2,FALSE)),LEN(IF(VLOOKUP(C1069,brand_rename,2,FALSE)=0,C1069,VLOOKUP(C1069,brand_rename,2,FALSE)))-6)</f>
        <v>Gatorade</v>
      </c>
      <c r="P1069" t="str">
        <f>IF(VLOOKUP(D1069,location_rename,2,FALSE)=0,D1069,VLOOKUP(D1069,location_rename,2,FALSE))</f>
        <v>Passive Cup</v>
      </c>
      <c r="Q1069">
        <f>IF($L1069=0,0,G1069)</f>
        <v>1</v>
      </c>
      <c r="R1069">
        <f>IF($L1069=0,0,H1069)</f>
        <v>3</v>
      </c>
      <c r="S1069" s="1">
        <f>R1069*L1069</f>
        <v>1061.9915000000001</v>
      </c>
      <c r="T1069" s="1">
        <f>S1069*(K1069/100)</f>
        <v>244.57804243879374</v>
      </c>
      <c r="U1069" t="str">
        <f t="shared" si="32"/>
        <v>GatoradePassive Cup</v>
      </c>
      <c r="V1069" t="str">
        <f t="shared" si="33"/>
        <v>05-04 Philadelphia Phillies @ Washington NationalsGatoradePassive Cup</v>
      </c>
      <c r="W1069" t="str">
        <f>CONCATENATE(M1069,O1069)</f>
        <v>Regular SeasonGatorade</v>
      </c>
      <c r="X1069" t="str">
        <f>CONCATENATE(M1069,P1069)</f>
        <v>Regular SeasonPassive Cup</v>
      </c>
      <c r="Y1069" t="str">
        <f>CONCATENATE(M1069,O1069,P1069)</f>
        <v>Regular SeasonGatoradePassive Cup</v>
      </c>
    </row>
    <row r="1070" spans="1:25" x14ac:dyDescent="0.25">
      <c r="A1070" s="3">
        <v>346705</v>
      </c>
      <c r="B1070" t="s">
        <v>169</v>
      </c>
      <c r="C1070" t="s">
        <v>55</v>
      </c>
      <c r="D1070" t="s">
        <v>56</v>
      </c>
      <c r="E1070" t="s">
        <v>1</v>
      </c>
      <c r="F1070" s="5">
        <v>41033</v>
      </c>
      <c r="G1070">
        <v>3</v>
      </c>
      <c r="H1070">
        <v>3</v>
      </c>
      <c r="I1070" s="1">
        <v>1062</v>
      </c>
      <c r="J1070" s="1">
        <v>229.29</v>
      </c>
      <c r="K1070">
        <v>21.590395480225901</v>
      </c>
      <c r="L1070" s="4">
        <f>VLOOKUP(N1070,rates,VLOOKUP(CONCATENATE('[1]Exposure Report'!$B$11,'[1]Exposure Report'!$B$13),rate_lookup_table,4,FALSE),FALSE)</f>
        <v>353.99716666666666</v>
      </c>
      <c r="M1070" t="s">
        <v>0</v>
      </c>
      <c r="N1070" t="str">
        <f>IF(VLOOKUP(B1070,title_rename,2,FALSE)=0,B1070,VLOOKUP(B1070,title_rename,2,FALSE))</f>
        <v>05-04 Philadelphia Phillies @ Washington Nationals</v>
      </c>
      <c r="O1070" s="3" t="str">
        <f>LEFT(IF(VLOOKUP(C1070,brand_rename,2,FALSE)=0,C1070,VLOOKUP(C1070,brand_rename,2,FALSE)),LEN(IF(VLOOKUP(C1070,brand_rename,2,FALSE)=0,C1070,VLOOKUP(C1070,brand_rename,2,FALSE)))-6)</f>
        <v>Gatorade</v>
      </c>
      <c r="P1070" t="str">
        <f>IF(VLOOKUP(D1070,location_rename,2,FALSE)=0,D1070,VLOOKUP(D1070,location_rename,2,FALSE))</f>
        <v>Passive Cup</v>
      </c>
      <c r="Q1070">
        <f>IF($L1070=0,0,G1070)</f>
        <v>3</v>
      </c>
      <c r="R1070">
        <f>IF($L1070=0,0,H1070)</f>
        <v>3</v>
      </c>
      <c r="S1070" s="1">
        <f>R1070*L1070</f>
        <v>1061.9915000000001</v>
      </c>
      <c r="T1070" s="1">
        <f>S1070*(K1070/100)</f>
        <v>229.28816481638327</v>
      </c>
      <c r="U1070" t="str">
        <f t="shared" si="32"/>
        <v>GatoradePassive Cup</v>
      </c>
      <c r="V1070" t="str">
        <f t="shared" si="33"/>
        <v>05-04 Philadelphia Phillies @ Washington NationalsGatoradePassive Cup</v>
      </c>
      <c r="W1070" t="str">
        <f>CONCATENATE(M1070,O1070)</f>
        <v>Regular SeasonGatorade</v>
      </c>
      <c r="X1070" t="str">
        <f>CONCATENATE(M1070,P1070)</f>
        <v>Regular SeasonPassive Cup</v>
      </c>
      <c r="Y1070" t="str">
        <f>CONCATENATE(M1070,O1070,P1070)</f>
        <v>Regular SeasonGatoradePassive Cup</v>
      </c>
    </row>
    <row r="1071" spans="1:25" x14ac:dyDescent="0.25">
      <c r="A1071" s="3">
        <v>346705</v>
      </c>
      <c r="B1071" t="s">
        <v>169</v>
      </c>
      <c r="C1071" t="s">
        <v>85</v>
      </c>
      <c r="D1071" t="s">
        <v>17</v>
      </c>
      <c r="E1071" t="s">
        <v>1</v>
      </c>
      <c r="F1071" s="5">
        <v>41033</v>
      </c>
      <c r="G1071">
        <v>2</v>
      </c>
      <c r="H1071">
        <v>4</v>
      </c>
      <c r="I1071" s="1">
        <v>1416</v>
      </c>
      <c r="J1071" s="1">
        <v>524.05999999999995</v>
      </c>
      <c r="K1071">
        <v>37.009887005649702</v>
      </c>
      <c r="L1071" s="4">
        <f>VLOOKUP(N1071,rates,VLOOKUP(CONCATENATE('[1]Exposure Report'!$B$11,'[1]Exposure Report'!$B$13),rate_lookup_table,4,FALSE),FALSE)</f>
        <v>353.99716666666666</v>
      </c>
      <c r="M1071" t="s">
        <v>0</v>
      </c>
      <c r="N1071" t="str">
        <f>IF(VLOOKUP(B1071,title_rename,2,FALSE)=0,B1071,VLOOKUP(B1071,title_rename,2,FALSE))</f>
        <v>05-04 Philadelphia Phillies @ Washington Nationals</v>
      </c>
      <c r="O1071" s="3" t="str">
        <f>LEFT(IF(VLOOKUP(C1071,brand_rename,2,FALSE)=0,C1071,VLOOKUP(C1071,brand_rename,2,FALSE)),LEN(IF(VLOOKUP(C1071,brand_rename,2,FALSE)=0,C1071,VLOOKUP(C1071,brand_rename,2,FALSE)))-6)</f>
        <v>Gaylord National Resort</v>
      </c>
      <c r="P1071" t="str">
        <f>IF(VLOOKUP(D1071,location_rename,2,FALSE)=0,D1071,VLOOKUP(D1071,location_rename,2,FALSE))</f>
        <v>LED Upper Tiered</v>
      </c>
      <c r="Q1071">
        <f>IF($L1071=0,0,G1071)</f>
        <v>2</v>
      </c>
      <c r="R1071">
        <f>IF($L1071=0,0,H1071)</f>
        <v>4</v>
      </c>
      <c r="S1071" s="1">
        <f>R1071*L1071</f>
        <v>1415.9886666666666</v>
      </c>
      <c r="T1071" s="1">
        <f>S1071*(K1071/100)</f>
        <v>524.05580554613914</v>
      </c>
      <c r="U1071" t="str">
        <f t="shared" si="32"/>
        <v>Gaylord National ResortLED Upper Tiered</v>
      </c>
      <c r="V1071" t="str">
        <f t="shared" si="33"/>
        <v>05-04 Philadelphia Phillies @ Washington NationalsGaylord National ResortLED Upper Tiered</v>
      </c>
      <c r="W1071" t="str">
        <f>CONCATENATE(M1071,O1071)</f>
        <v>Regular SeasonGaylord National Resort</v>
      </c>
      <c r="X1071" t="str">
        <f>CONCATENATE(M1071,P1071)</f>
        <v>Regular SeasonLED Upper Tiered</v>
      </c>
      <c r="Y1071" t="str">
        <f>CONCATENATE(M1071,O1071,P1071)</f>
        <v>Regular SeasonGaylord National ResortLED Upper Tiered</v>
      </c>
    </row>
    <row r="1072" spans="1:25" x14ac:dyDescent="0.25">
      <c r="A1072" s="3">
        <v>346705</v>
      </c>
      <c r="B1072" t="s">
        <v>169</v>
      </c>
      <c r="C1072" t="s">
        <v>53</v>
      </c>
      <c r="D1072" t="s">
        <v>19</v>
      </c>
      <c r="E1072" t="s">
        <v>1</v>
      </c>
      <c r="F1072" s="5">
        <v>41033</v>
      </c>
      <c r="G1072">
        <v>3</v>
      </c>
      <c r="H1072">
        <v>7</v>
      </c>
      <c r="I1072" s="1">
        <v>2478</v>
      </c>
      <c r="J1072" s="1">
        <v>594.65</v>
      </c>
      <c r="K1072">
        <v>23.997175141242899</v>
      </c>
      <c r="L1072" s="4">
        <f>VLOOKUP(N1072,rates,VLOOKUP(CONCATENATE('[1]Exposure Report'!$B$11,'[1]Exposure Report'!$B$13),rate_lookup_table,4,FALSE),FALSE)</f>
        <v>353.99716666666666</v>
      </c>
      <c r="M1072" t="s">
        <v>0</v>
      </c>
      <c r="N1072" t="str">
        <f>IF(VLOOKUP(B1072,title_rename,2,FALSE)=0,B1072,VLOOKUP(B1072,title_rename,2,FALSE))</f>
        <v>05-04 Philadelphia Phillies @ Washington Nationals</v>
      </c>
      <c r="O1072" s="3" t="str">
        <f>LEFT(IF(VLOOKUP(C1072,brand_rename,2,FALSE)=0,C1072,VLOOKUP(C1072,brand_rename,2,FALSE)),LEN(IF(VLOOKUP(C1072,brand_rename,2,FALSE)=0,C1072,VLOOKUP(C1072,brand_rename,2,FALSE)))-6)</f>
        <v>GEICO</v>
      </c>
      <c r="P1072" t="str">
        <f>IF(VLOOKUP(D1072,location_rename,2,FALSE)=0,D1072,VLOOKUP(D1072,location_rename,2,FALSE))</f>
        <v>LED Outfield Wall</v>
      </c>
      <c r="Q1072">
        <f>IF($L1072=0,0,G1072)</f>
        <v>3</v>
      </c>
      <c r="R1072">
        <f>IF($L1072=0,0,H1072)</f>
        <v>7</v>
      </c>
      <c r="S1072" s="1">
        <f>R1072*L1072</f>
        <v>2477.9801666666667</v>
      </c>
      <c r="T1072" s="1">
        <f>S1072*(K1072/100)</f>
        <v>594.64524056026266</v>
      </c>
      <c r="U1072" t="str">
        <f t="shared" si="32"/>
        <v>GEICOLED Outfield Wall</v>
      </c>
      <c r="V1072" t="str">
        <f t="shared" si="33"/>
        <v>05-04 Philadelphia Phillies @ Washington NationalsGEICOLED Outfield Wall</v>
      </c>
      <c r="W1072" t="str">
        <f>CONCATENATE(M1072,O1072)</f>
        <v>Regular SeasonGEICO</v>
      </c>
      <c r="X1072" t="str">
        <f>CONCATENATE(M1072,P1072)</f>
        <v>Regular SeasonLED Outfield Wall</v>
      </c>
      <c r="Y1072" t="str">
        <f>CONCATENATE(M1072,O1072,P1072)</f>
        <v>Regular SeasonGEICOLED Outfield Wall</v>
      </c>
    </row>
    <row r="1073" spans="1:25" x14ac:dyDescent="0.25">
      <c r="A1073" s="3">
        <v>346705</v>
      </c>
      <c r="B1073" t="s">
        <v>169</v>
      </c>
      <c r="C1073" t="s">
        <v>53</v>
      </c>
      <c r="D1073" t="s">
        <v>17</v>
      </c>
      <c r="E1073" t="s">
        <v>1</v>
      </c>
      <c r="F1073" s="5">
        <v>41033</v>
      </c>
      <c r="G1073">
        <v>3</v>
      </c>
      <c r="H1073">
        <v>8</v>
      </c>
      <c r="I1073" s="1">
        <v>2832</v>
      </c>
      <c r="J1073" s="1">
        <v>991.77</v>
      </c>
      <c r="K1073">
        <v>35.020127118643998</v>
      </c>
      <c r="L1073" s="4">
        <f>VLOOKUP(N1073,rates,VLOOKUP(CONCATENATE('[1]Exposure Report'!$B$11,'[1]Exposure Report'!$B$13),rate_lookup_table,4,FALSE),FALSE)</f>
        <v>353.99716666666666</v>
      </c>
      <c r="M1073" t="s">
        <v>0</v>
      </c>
      <c r="N1073" t="str">
        <f>IF(VLOOKUP(B1073,title_rename,2,FALSE)=0,B1073,VLOOKUP(B1073,title_rename,2,FALSE))</f>
        <v>05-04 Philadelphia Phillies @ Washington Nationals</v>
      </c>
      <c r="O1073" s="3" t="str">
        <f>LEFT(IF(VLOOKUP(C1073,brand_rename,2,FALSE)=0,C1073,VLOOKUP(C1073,brand_rename,2,FALSE)),LEN(IF(VLOOKUP(C1073,brand_rename,2,FALSE)=0,C1073,VLOOKUP(C1073,brand_rename,2,FALSE)))-6)</f>
        <v>GEICO</v>
      </c>
      <c r="P1073" t="str">
        <f>IF(VLOOKUP(D1073,location_rename,2,FALSE)=0,D1073,VLOOKUP(D1073,location_rename,2,FALSE))</f>
        <v>LED Upper Tiered</v>
      </c>
      <c r="Q1073">
        <f>IF($L1073=0,0,G1073)</f>
        <v>3</v>
      </c>
      <c r="R1073">
        <f>IF($L1073=0,0,H1073)</f>
        <v>8</v>
      </c>
      <c r="S1073" s="1">
        <f>R1073*L1073</f>
        <v>2831.9773333333333</v>
      </c>
      <c r="T1073" s="1">
        <f>S1073*(K1073/100)</f>
        <v>991.76206210451767</v>
      </c>
      <c r="U1073" t="str">
        <f t="shared" si="32"/>
        <v>GEICOLED Upper Tiered</v>
      </c>
      <c r="V1073" t="str">
        <f t="shared" si="33"/>
        <v>05-04 Philadelphia Phillies @ Washington NationalsGEICOLED Upper Tiered</v>
      </c>
      <c r="W1073" t="str">
        <f>CONCATENATE(M1073,O1073)</f>
        <v>Regular SeasonGEICO</v>
      </c>
      <c r="X1073" t="str">
        <f>CONCATENATE(M1073,P1073)</f>
        <v>Regular SeasonLED Upper Tiered</v>
      </c>
      <c r="Y1073" t="str">
        <f>CONCATENATE(M1073,O1073,P1073)</f>
        <v>Regular SeasonGEICOLED Upper Tiered</v>
      </c>
    </row>
    <row r="1074" spans="1:25" x14ac:dyDescent="0.25">
      <c r="A1074" s="3">
        <v>346705</v>
      </c>
      <c r="B1074" t="s">
        <v>169</v>
      </c>
      <c r="C1074" t="s">
        <v>53</v>
      </c>
      <c r="D1074" t="s">
        <v>2</v>
      </c>
      <c r="E1074" t="s">
        <v>1</v>
      </c>
      <c r="F1074" s="5">
        <v>41033</v>
      </c>
      <c r="G1074">
        <v>24</v>
      </c>
      <c r="H1074">
        <v>173</v>
      </c>
      <c r="I1074" s="1">
        <v>61242</v>
      </c>
      <c r="J1074" s="1">
        <v>14176.07</v>
      </c>
      <c r="K1074">
        <v>23.147627445217299</v>
      </c>
      <c r="L1074" s="4">
        <f>VLOOKUP(N1074,rates,VLOOKUP(CONCATENATE('[1]Exposure Report'!$B$11,'[1]Exposure Report'!$B$13),rate_lookup_table,4,FALSE),FALSE)</f>
        <v>353.99716666666666</v>
      </c>
      <c r="M1074" t="s">
        <v>0</v>
      </c>
      <c r="N1074" t="str">
        <f>IF(VLOOKUP(B1074,title_rename,2,FALSE)=0,B1074,VLOOKUP(B1074,title_rename,2,FALSE))</f>
        <v>05-04 Philadelphia Phillies @ Washington Nationals</v>
      </c>
      <c r="O1074" s="3" t="str">
        <f>LEFT(IF(VLOOKUP(C1074,brand_rename,2,FALSE)=0,C1074,VLOOKUP(C1074,brand_rename,2,FALSE)),LEN(IF(VLOOKUP(C1074,brand_rename,2,FALSE)=0,C1074,VLOOKUP(C1074,brand_rename,2,FALSE)))-6)</f>
        <v>GEICO</v>
      </c>
      <c r="P1074" t="str">
        <f>IF(VLOOKUP(D1074,location_rename,2,FALSE)=0,D1074,VLOOKUP(D1074,location_rename,2,FALSE))</f>
        <v>Rotational Field Level Home Plate</v>
      </c>
      <c r="Q1074">
        <f>IF($L1074=0,0,G1074)</f>
        <v>24</v>
      </c>
      <c r="R1074">
        <f>IF($L1074=0,0,H1074)</f>
        <v>173</v>
      </c>
      <c r="S1074" s="1">
        <f>R1074*L1074</f>
        <v>61241.50983333333</v>
      </c>
      <c r="T1074" s="1">
        <f>S1074*(K1074/100)</f>
        <v>14175.956538046117</v>
      </c>
      <c r="U1074" t="str">
        <f t="shared" si="32"/>
        <v>GEICORotational Field Level Home Plate</v>
      </c>
      <c r="V1074" t="str">
        <f t="shared" si="33"/>
        <v>05-04 Philadelphia Phillies @ Washington NationalsGEICORotational Field Level Home Plate</v>
      </c>
      <c r="W1074" t="str">
        <f>CONCATENATE(M1074,O1074)</f>
        <v>Regular SeasonGEICO</v>
      </c>
      <c r="X1074" t="str">
        <f>CONCATENATE(M1074,P1074)</f>
        <v>Regular SeasonRotational Field Level Home Plate</v>
      </c>
      <c r="Y1074" t="str">
        <f>CONCATENATE(M1074,O1074,P1074)</f>
        <v>Regular SeasonGEICORotational Field Level Home Plate</v>
      </c>
    </row>
    <row r="1075" spans="1:25" x14ac:dyDescent="0.25">
      <c r="A1075" s="3">
        <v>346705</v>
      </c>
      <c r="B1075" t="s">
        <v>169</v>
      </c>
      <c r="C1075" t="s">
        <v>53</v>
      </c>
      <c r="D1075" t="s">
        <v>11</v>
      </c>
      <c r="E1075" t="s">
        <v>1</v>
      </c>
      <c r="F1075" s="5">
        <v>41033</v>
      </c>
      <c r="G1075">
        <v>80</v>
      </c>
      <c r="H1075">
        <v>301</v>
      </c>
      <c r="I1075" s="1">
        <v>106554</v>
      </c>
      <c r="J1075" s="1">
        <v>15797.11</v>
      </c>
      <c r="K1075">
        <v>14.825450006569399</v>
      </c>
      <c r="L1075" s="4">
        <f>VLOOKUP(N1075,rates,VLOOKUP(CONCATENATE('[1]Exposure Report'!$B$11,'[1]Exposure Report'!$B$13),rate_lookup_table,4,FALSE),FALSE)</f>
        <v>353.99716666666666</v>
      </c>
      <c r="M1075" t="s">
        <v>0</v>
      </c>
      <c r="N1075" t="str">
        <f>IF(VLOOKUP(B1075,title_rename,2,FALSE)=0,B1075,VLOOKUP(B1075,title_rename,2,FALSE))</f>
        <v>05-04 Philadelphia Phillies @ Washington Nationals</v>
      </c>
      <c r="O1075" s="3" t="str">
        <f>LEFT(IF(VLOOKUP(C1075,brand_rename,2,FALSE)=0,C1075,VLOOKUP(C1075,brand_rename,2,FALSE)),LEN(IF(VLOOKUP(C1075,brand_rename,2,FALSE)=0,C1075,VLOOKUP(C1075,brand_rename,2,FALSE)))-6)</f>
        <v>GEICO</v>
      </c>
      <c r="P1075" t="str">
        <f>IF(VLOOKUP(D1075,location_rename,2,FALSE)=0,D1075,VLOOKUP(D1075,location_rename,2,FALSE))</f>
        <v>Static Outfield Wall</v>
      </c>
      <c r="Q1075">
        <f>IF($L1075=0,0,G1075)</f>
        <v>80</v>
      </c>
      <c r="R1075">
        <f>IF($L1075=0,0,H1075)</f>
        <v>301</v>
      </c>
      <c r="S1075" s="1">
        <f>R1075*L1075</f>
        <v>106553.14716666666</v>
      </c>
      <c r="T1075" s="1">
        <f>S1075*(K1075/100)</f>
        <v>15796.983563620484</v>
      </c>
      <c r="U1075" t="str">
        <f t="shared" si="32"/>
        <v>GEICOStatic Outfield Wall</v>
      </c>
      <c r="V1075" t="str">
        <f t="shared" si="33"/>
        <v>05-04 Philadelphia Phillies @ Washington NationalsGEICOStatic Outfield Wall</v>
      </c>
      <c r="W1075" t="str">
        <f>CONCATENATE(M1075,O1075)</f>
        <v>Regular SeasonGEICO</v>
      </c>
      <c r="X1075" t="str">
        <f>CONCATENATE(M1075,P1075)</f>
        <v>Regular SeasonStatic Outfield Wall</v>
      </c>
      <c r="Y1075" t="str">
        <f>CONCATENATE(M1075,O1075,P1075)</f>
        <v>Regular SeasonGEICOStatic Outfield Wall</v>
      </c>
    </row>
    <row r="1076" spans="1:25" x14ac:dyDescent="0.25">
      <c r="A1076" s="3">
        <v>346705</v>
      </c>
      <c r="B1076" t="s">
        <v>169</v>
      </c>
      <c r="C1076" t="s">
        <v>53</v>
      </c>
      <c r="D1076" t="s">
        <v>9</v>
      </c>
      <c r="E1076" t="s">
        <v>1</v>
      </c>
      <c r="F1076" s="5">
        <v>41033</v>
      </c>
      <c r="G1076">
        <v>2</v>
      </c>
      <c r="H1076">
        <v>22</v>
      </c>
      <c r="I1076" s="1">
        <v>7788</v>
      </c>
      <c r="J1076" s="1">
        <v>1126.5</v>
      </c>
      <c r="K1076">
        <v>14.4645608628659</v>
      </c>
      <c r="L1076" s="4">
        <f>VLOOKUP(N1076,rates,VLOOKUP(CONCATENATE('[1]Exposure Report'!$B$11,'[1]Exposure Report'!$B$13),rate_lookup_table,4,FALSE),FALSE)</f>
        <v>353.99716666666666</v>
      </c>
      <c r="M1076" t="s">
        <v>0</v>
      </c>
      <c r="N1076" t="str">
        <f>IF(VLOOKUP(B1076,title_rename,2,FALSE)=0,B1076,VLOOKUP(B1076,title_rename,2,FALSE))</f>
        <v>05-04 Philadelphia Phillies @ Washington Nationals</v>
      </c>
      <c r="O1076" s="3" t="str">
        <f>LEFT(IF(VLOOKUP(C1076,brand_rename,2,FALSE)=0,C1076,VLOOKUP(C1076,brand_rename,2,FALSE)),LEN(IF(VLOOKUP(C1076,brand_rename,2,FALSE)=0,C1076,VLOOKUP(C1076,brand_rename,2,FALSE)))-6)</f>
        <v>GEICO</v>
      </c>
      <c r="P1076" t="str">
        <f>IF(VLOOKUP(D1076,location_rename,2,FALSE)=0,D1076,VLOOKUP(D1076,location_rename,2,FALSE))</f>
        <v>Static Upper Billboard</v>
      </c>
      <c r="Q1076">
        <f>IF($L1076=0,0,G1076)</f>
        <v>2</v>
      </c>
      <c r="R1076">
        <f>IF($L1076=0,0,H1076)</f>
        <v>22</v>
      </c>
      <c r="S1076" s="1">
        <f>R1076*L1076</f>
        <v>7787.9376666666667</v>
      </c>
      <c r="T1076" s="1">
        <f>S1076*(K1076/100)</f>
        <v>1126.4909837570583</v>
      </c>
      <c r="U1076" t="str">
        <f t="shared" si="32"/>
        <v>GEICOStatic Upper Billboard</v>
      </c>
      <c r="V1076" t="str">
        <f t="shared" si="33"/>
        <v>05-04 Philadelphia Phillies @ Washington NationalsGEICOStatic Upper Billboard</v>
      </c>
      <c r="W1076" t="str">
        <f>CONCATENATE(M1076,O1076)</f>
        <v>Regular SeasonGEICO</v>
      </c>
      <c r="X1076" t="str">
        <f>CONCATENATE(M1076,P1076)</f>
        <v>Regular SeasonStatic Upper Billboard</v>
      </c>
      <c r="Y1076" t="str">
        <f>CONCATENATE(M1076,O1076,P1076)</f>
        <v>Regular SeasonGEICOStatic Upper Billboard</v>
      </c>
    </row>
    <row r="1077" spans="1:25" x14ac:dyDescent="0.25">
      <c r="A1077" s="3">
        <v>346705</v>
      </c>
      <c r="B1077" t="s">
        <v>169</v>
      </c>
      <c r="C1077" t="s">
        <v>52</v>
      </c>
      <c r="D1077" t="s">
        <v>2</v>
      </c>
      <c r="E1077" t="s">
        <v>1</v>
      </c>
      <c r="F1077" s="5">
        <v>41033</v>
      </c>
      <c r="G1077">
        <v>17</v>
      </c>
      <c r="H1077">
        <v>100</v>
      </c>
      <c r="I1077" s="1">
        <v>35400</v>
      </c>
      <c r="J1077" s="1">
        <v>9040.49</v>
      </c>
      <c r="K1077">
        <v>25.538107344632699</v>
      </c>
      <c r="L1077" s="4">
        <f>VLOOKUP(N1077,rates,VLOOKUP(CONCATENATE('[1]Exposure Report'!$B$11,'[1]Exposure Report'!$B$13),rate_lookup_table,4,FALSE),FALSE)</f>
        <v>353.99716666666666</v>
      </c>
      <c r="M1077" t="s">
        <v>0</v>
      </c>
      <c r="N1077" t="str">
        <f>IF(VLOOKUP(B1077,title_rename,2,FALSE)=0,B1077,VLOOKUP(B1077,title_rename,2,FALSE))</f>
        <v>05-04 Philadelphia Phillies @ Washington Nationals</v>
      </c>
      <c r="O1077" s="3" t="str">
        <f>LEFT(IF(VLOOKUP(C1077,brand_rename,2,FALSE)=0,C1077,VLOOKUP(C1077,brand_rename,2,FALSE)),LEN(IF(VLOOKUP(C1077,brand_rename,2,FALSE)=0,C1077,VLOOKUP(C1077,brand_rename,2,FALSE)))-6)</f>
        <v>Hankook Tire</v>
      </c>
      <c r="P1077" t="str">
        <f>IF(VLOOKUP(D1077,location_rename,2,FALSE)=0,D1077,VLOOKUP(D1077,location_rename,2,FALSE))</f>
        <v>Rotational Field Level Home Plate</v>
      </c>
      <c r="Q1077">
        <f>IF($L1077=0,0,G1077)</f>
        <v>17</v>
      </c>
      <c r="R1077">
        <f>IF($L1077=0,0,H1077)</f>
        <v>100</v>
      </c>
      <c r="S1077" s="1">
        <f>R1077*L1077</f>
        <v>35399.716666666667</v>
      </c>
      <c r="T1077" s="1">
        <f>S1077*(K1077/100)</f>
        <v>9040.417642029166</v>
      </c>
      <c r="U1077" t="str">
        <f t="shared" si="32"/>
        <v>Hankook TireRotational Field Level Home Plate</v>
      </c>
      <c r="V1077" t="str">
        <f t="shared" si="33"/>
        <v>05-04 Philadelphia Phillies @ Washington NationalsHankook TireRotational Field Level Home Plate</v>
      </c>
      <c r="W1077" t="str">
        <f>CONCATENATE(M1077,O1077)</f>
        <v>Regular SeasonHankook Tire</v>
      </c>
      <c r="X1077" t="str">
        <f>CONCATENATE(M1077,P1077)</f>
        <v>Regular SeasonRotational Field Level Home Plate</v>
      </c>
      <c r="Y1077" t="str">
        <f>CONCATENATE(M1077,O1077,P1077)</f>
        <v>Regular SeasonHankook TireRotational Field Level Home Plate</v>
      </c>
    </row>
    <row r="1078" spans="1:25" x14ac:dyDescent="0.25">
      <c r="A1078" s="3">
        <v>346705</v>
      </c>
      <c r="B1078" t="s">
        <v>169</v>
      </c>
      <c r="C1078" t="s">
        <v>51</v>
      </c>
      <c r="D1078" t="s">
        <v>9</v>
      </c>
      <c r="E1078" t="s">
        <v>1</v>
      </c>
      <c r="F1078" s="5">
        <v>41033</v>
      </c>
      <c r="G1078">
        <v>17</v>
      </c>
      <c r="H1078">
        <v>39</v>
      </c>
      <c r="I1078" s="1">
        <v>13806</v>
      </c>
      <c r="J1078" s="1">
        <v>3109.57</v>
      </c>
      <c r="K1078">
        <v>22.523323192814701</v>
      </c>
      <c r="L1078" s="4">
        <f>VLOOKUP(N1078,rates,VLOOKUP(CONCATENATE('[1]Exposure Report'!$B$11,'[1]Exposure Report'!$B$13),rate_lookup_table,4,FALSE),FALSE)</f>
        <v>353.99716666666666</v>
      </c>
      <c r="M1078" t="s">
        <v>0</v>
      </c>
      <c r="N1078" t="str">
        <f>IF(VLOOKUP(B1078,title_rename,2,FALSE)=0,B1078,VLOOKUP(B1078,title_rename,2,FALSE))</f>
        <v>05-04 Philadelphia Phillies @ Washington Nationals</v>
      </c>
      <c r="O1078" s="3" t="str">
        <f>LEFT(IF(VLOOKUP(C1078,brand_rename,2,FALSE)=0,C1078,VLOOKUP(C1078,brand_rename,2,FALSE)),LEN(IF(VLOOKUP(C1078,brand_rename,2,FALSE)=0,C1078,VLOOKUP(C1078,brand_rename,2,FALSE)))-6)</f>
        <v>Harris Teeter</v>
      </c>
      <c r="P1078" t="str">
        <f>IF(VLOOKUP(D1078,location_rename,2,FALSE)=0,D1078,VLOOKUP(D1078,location_rename,2,FALSE))</f>
        <v>Static Upper Billboard</v>
      </c>
      <c r="Q1078">
        <f>IF($L1078=0,0,G1078)</f>
        <v>17</v>
      </c>
      <c r="R1078">
        <f>IF($L1078=0,0,H1078)</f>
        <v>39</v>
      </c>
      <c r="S1078" s="1">
        <f>R1078*L1078</f>
        <v>13805.889499999999</v>
      </c>
      <c r="T1078" s="1">
        <f>S1078*(K1078/100)</f>
        <v>3109.5451117278694</v>
      </c>
      <c r="U1078" t="str">
        <f t="shared" si="32"/>
        <v>Harris TeeterStatic Upper Billboard</v>
      </c>
      <c r="V1078" t="str">
        <f t="shared" si="33"/>
        <v>05-04 Philadelphia Phillies @ Washington NationalsHarris TeeterStatic Upper Billboard</v>
      </c>
      <c r="W1078" t="str">
        <f>CONCATENATE(M1078,O1078)</f>
        <v>Regular SeasonHarris Teeter</v>
      </c>
      <c r="X1078" t="str">
        <f>CONCATENATE(M1078,P1078)</f>
        <v>Regular SeasonStatic Upper Billboard</v>
      </c>
      <c r="Y1078" t="str">
        <f>CONCATENATE(M1078,O1078,P1078)</f>
        <v>Regular SeasonHarris TeeterStatic Upper Billboard</v>
      </c>
    </row>
    <row r="1079" spans="1:25" x14ac:dyDescent="0.25">
      <c r="A1079" s="3">
        <v>346705</v>
      </c>
      <c r="B1079" t="s">
        <v>169</v>
      </c>
      <c r="C1079" t="s">
        <v>84</v>
      </c>
      <c r="D1079" t="s">
        <v>17</v>
      </c>
      <c r="E1079" t="s">
        <v>1</v>
      </c>
      <c r="F1079" s="5">
        <v>41033</v>
      </c>
      <c r="G1079">
        <v>4</v>
      </c>
      <c r="H1079">
        <v>16</v>
      </c>
      <c r="I1079" s="1">
        <v>5664</v>
      </c>
      <c r="J1079" s="1">
        <v>1233.0899999999999</v>
      </c>
      <c r="K1079">
        <v>21.770656779661</v>
      </c>
      <c r="L1079" s="4">
        <f>VLOOKUP(N1079,rates,VLOOKUP(CONCATENATE('[1]Exposure Report'!$B$11,'[1]Exposure Report'!$B$13),rate_lookup_table,4,FALSE),FALSE)</f>
        <v>353.99716666666666</v>
      </c>
      <c r="M1079" t="s">
        <v>0</v>
      </c>
      <c r="N1079" t="str">
        <f>IF(VLOOKUP(B1079,title_rename,2,FALSE)=0,B1079,VLOOKUP(B1079,title_rename,2,FALSE))</f>
        <v>05-04 Philadelphia Phillies @ Washington Nationals</v>
      </c>
      <c r="O1079" s="3" t="str">
        <f>LEFT(IF(VLOOKUP(C1079,brand_rename,2,FALSE)=0,C1079,VLOOKUP(C1079,brand_rename,2,FALSE)),LEN(IF(VLOOKUP(C1079,brand_rename,2,FALSE)=0,C1079,VLOOKUP(C1079,brand_rename,2,FALSE)))-6)</f>
        <v>Hebrew National</v>
      </c>
      <c r="P1079" t="str">
        <f>IF(VLOOKUP(D1079,location_rename,2,FALSE)=0,D1079,VLOOKUP(D1079,location_rename,2,FALSE))</f>
        <v>LED Upper Tiered</v>
      </c>
      <c r="Q1079">
        <f>IF($L1079=0,0,G1079)</f>
        <v>4</v>
      </c>
      <c r="R1079">
        <f>IF($L1079=0,0,H1079)</f>
        <v>16</v>
      </c>
      <c r="S1079" s="1">
        <f>R1079*L1079</f>
        <v>5663.9546666666665</v>
      </c>
      <c r="T1079" s="1">
        <f>S1079*(K1079/100)</f>
        <v>1233.0801306355922</v>
      </c>
      <c r="U1079" t="str">
        <f t="shared" si="32"/>
        <v>Hebrew NationalLED Upper Tiered</v>
      </c>
      <c r="V1079" t="str">
        <f t="shared" si="33"/>
        <v>05-04 Philadelphia Phillies @ Washington NationalsHebrew NationalLED Upper Tiered</v>
      </c>
      <c r="W1079" t="str">
        <f>CONCATENATE(M1079,O1079)</f>
        <v>Regular SeasonHebrew National</v>
      </c>
      <c r="X1079" t="str">
        <f>CONCATENATE(M1079,P1079)</f>
        <v>Regular SeasonLED Upper Tiered</v>
      </c>
      <c r="Y1079" t="str">
        <f>CONCATENATE(M1079,O1079,P1079)</f>
        <v>Regular SeasonHebrew NationalLED Upper Tiered</v>
      </c>
    </row>
    <row r="1080" spans="1:25" x14ac:dyDescent="0.25">
      <c r="A1080" s="3">
        <v>346705</v>
      </c>
      <c r="B1080" t="s">
        <v>169</v>
      </c>
      <c r="C1080" t="s">
        <v>50</v>
      </c>
      <c r="D1080" t="s">
        <v>19</v>
      </c>
      <c r="E1080" t="s">
        <v>1</v>
      </c>
      <c r="F1080" s="5">
        <v>41033</v>
      </c>
      <c r="G1080">
        <v>2</v>
      </c>
      <c r="H1080">
        <v>5</v>
      </c>
      <c r="I1080" s="1">
        <v>1770</v>
      </c>
      <c r="J1080" s="1">
        <v>552.24</v>
      </c>
      <c r="K1080">
        <v>31.2</v>
      </c>
      <c r="L1080" s="4">
        <f>VLOOKUP(N1080,rates,VLOOKUP(CONCATENATE('[1]Exposure Report'!$B$11,'[1]Exposure Report'!$B$13),rate_lookup_table,4,FALSE),FALSE)</f>
        <v>353.99716666666666</v>
      </c>
      <c r="M1080" t="s">
        <v>0</v>
      </c>
      <c r="N1080" t="str">
        <f>IF(VLOOKUP(B1080,title_rename,2,FALSE)=0,B1080,VLOOKUP(B1080,title_rename,2,FALSE))</f>
        <v>05-04 Philadelphia Phillies @ Washington Nationals</v>
      </c>
      <c r="O1080" s="3" t="str">
        <f>LEFT(IF(VLOOKUP(C1080,brand_rename,2,FALSE)=0,C1080,VLOOKUP(C1080,brand_rename,2,FALSE)),LEN(IF(VLOOKUP(C1080,brand_rename,2,FALSE)=0,C1080,VLOOKUP(C1080,brand_rename,2,FALSE)))-6)</f>
        <v>JK Moving and Storage Inc</v>
      </c>
      <c r="P1080" t="str">
        <f>IF(VLOOKUP(D1080,location_rename,2,FALSE)=0,D1080,VLOOKUP(D1080,location_rename,2,FALSE))</f>
        <v>LED Outfield Wall</v>
      </c>
      <c r="Q1080">
        <f>IF($L1080=0,0,G1080)</f>
        <v>2</v>
      </c>
      <c r="R1080">
        <f>IF($L1080=0,0,H1080)</f>
        <v>5</v>
      </c>
      <c r="S1080" s="1">
        <f>R1080*L1080</f>
        <v>1769.9858333333332</v>
      </c>
      <c r="T1080" s="1">
        <f>S1080*(K1080/100)</f>
        <v>552.23557999999991</v>
      </c>
      <c r="U1080" t="str">
        <f t="shared" si="32"/>
        <v>JK Moving and Storage IncLED Outfield Wall</v>
      </c>
      <c r="V1080" t="str">
        <f t="shared" si="33"/>
        <v>05-04 Philadelphia Phillies @ Washington NationalsJK Moving and Storage IncLED Outfield Wall</v>
      </c>
      <c r="W1080" t="str">
        <f>CONCATENATE(M1080,O1080)</f>
        <v>Regular SeasonJK Moving and Storage Inc</v>
      </c>
      <c r="X1080" t="str">
        <f>CONCATENATE(M1080,P1080)</f>
        <v>Regular SeasonLED Outfield Wall</v>
      </c>
      <c r="Y1080" t="str">
        <f>CONCATENATE(M1080,O1080,P1080)</f>
        <v>Regular SeasonJK Moving and Storage IncLED Outfield Wall</v>
      </c>
    </row>
    <row r="1081" spans="1:25" x14ac:dyDescent="0.25">
      <c r="A1081" s="3">
        <v>346705</v>
      </c>
      <c r="B1081" t="s">
        <v>169</v>
      </c>
      <c r="C1081" t="s">
        <v>49</v>
      </c>
      <c r="D1081" t="s">
        <v>34</v>
      </c>
      <c r="E1081" t="s">
        <v>1</v>
      </c>
      <c r="F1081" s="5">
        <v>41033</v>
      </c>
      <c r="G1081">
        <v>1</v>
      </c>
      <c r="H1081">
        <v>2</v>
      </c>
      <c r="I1081" s="1">
        <v>708</v>
      </c>
      <c r="J1081" s="1">
        <v>172.04</v>
      </c>
      <c r="K1081">
        <v>24.299435028248499</v>
      </c>
      <c r="L1081" s="4">
        <f>VLOOKUP(N1081,rates,VLOOKUP(CONCATENATE('[1]Exposure Report'!$B$11,'[1]Exposure Report'!$B$13),rate_lookup_table,4,FALSE),FALSE)</f>
        <v>353.99716666666666</v>
      </c>
      <c r="M1081" t="s">
        <v>0</v>
      </c>
      <c r="N1081" t="str">
        <f>IF(VLOOKUP(B1081,title_rename,2,FALSE)=0,B1081,VLOOKUP(B1081,title_rename,2,FALSE))</f>
        <v>05-04 Philadelphia Phillies @ Washington Nationals</v>
      </c>
      <c r="O1081" s="3" t="str">
        <f>LEFT(IF(VLOOKUP(C1081,brand_rename,2,FALSE)=0,C1081,VLOOKUP(C1081,brand_rename,2,FALSE)),LEN(IF(VLOOKUP(C1081,brand_rename,2,FALSE)=0,C1081,VLOOKUP(C1081,brand_rename,2,FALSE)))-6)</f>
        <v>Lexus</v>
      </c>
      <c r="P1081" t="str">
        <f>IF(VLOOKUP(D1081,location_rename,2,FALSE)=0,D1081,VLOOKUP(D1081,location_rename,2,FALSE))</f>
        <v>General Merchandise</v>
      </c>
      <c r="Q1081">
        <f>IF($L1081=0,0,G1081)</f>
        <v>1</v>
      </c>
      <c r="R1081">
        <f>IF($L1081=0,0,H1081)</f>
        <v>2</v>
      </c>
      <c r="S1081" s="1">
        <f>R1081*L1081</f>
        <v>707.99433333333332</v>
      </c>
      <c r="T1081" s="1">
        <f>S1081*(K1081/100)</f>
        <v>172.03862303201444</v>
      </c>
      <c r="U1081" t="str">
        <f t="shared" si="32"/>
        <v>LexusGeneral Merchandise</v>
      </c>
      <c r="V1081" t="str">
        <f t="shared" si="33"/>
        <v>05-04 Philadelphia Phillies @ Washington NationalsLexusGeneral Merchandise</v>
      </c>
      <c r="W1081" t="str">
        <f>CONCATENATE(M1081,O1081)</f>
        <v>Regular SeasonLexus</v>
      </c>
      <c r="X1081" t="str">
        <f>CONCATENATE(M1081,P1081)</f>
        <v>Regular SeasonGeneral Merchandise</v>
      </c>
      <c r="Y1081" t="str">
        <f>CONCATENATE(M1081,O1081,P1081)</f>
        <v>Regular SeasonLexusGeneral Merchandise</v>
      </c>
    </row>
    <row r="1082" spans="1:25" x14ac:dyDescent="0.25">
      <c r="A1082" s="3">
        <v>346705</v>
      </c>
      <c r="B1082" t="s">
        <v>169</v>
      </c>
      <c r="C1082" t="s">
        <v>49</v>
      </c>
      <c r="D1082" t="s">
        <v>7</v>
      </c>
      <c r="E1082" t="s">
        <v>1</v>
      </c>
      <c r="F1082" s="5">
        <v>41033</v>
      </c>
      <c r="G1082">
        <v>468</v>
      </c>
      <c r="H1082">
        <v>3419</v>
      </c>
      <c r="I1082" s="1">
        <v>1210326</v>
      </c>
      <c r="J1082" s="1">
        <v>203059</v>
      </c>
      <c r="K1082">
        <v>16.777215394860502</v>
      </c>
      <c r="L1082" s="4">
        <f>VLOOKUP(N1082,rates,VLOOKUP(CONCATENATE('[1]Exposure Report'!$B$11,'[1]Exposure Report'!$B$13),rate_lookup_table,4,FALSE),FALSE)</f>
        <v>353.99716666666666</v>
      </c>
      <c r="M1082" t="s">
        <v>0</v>
      </c>
      <c r="N1082" t="str">
        <f>IF(VLOOKUP(B1082,title_rename,2,FALSE)=0,B1082,VLOOKUP(B1082,title_rename,2,FALSE))</f>
        <v>05-04 Philadelphia Phillies @ Washington Nationals</v>
      </c>
      <c r="O1082" s="3" t="str">
        <f>LEFT(IF(VLOOKUP(C1082,brand_rename,2,FALSE)=0,C1082,VLOOKUP(C1082,brand_rename,2,FALSE)),LEN(IF(VLOOKUP(C1082,brand_rename,2,FALSE)=0,C1082,VLOOKUP(C1082,brand_rename,2,FALSE)))-6)</f>
        <v>Lexus</v>
      </c>
      <c r="P1082" t="str">
        <f>IF(VLOOKUP(D1082,location_rename,2,FALSE)=0,D1082,VLOOKUP(D1082,location_rename,2,FALSE))</f>
        <v>Static Upper Home Plate</v>
      </c>
      <c r="Q1082">
        <f>IF($L1082=0,0,G1082)</f>
        <v>468</v>
      </c>
      <c r="R1082">
        <f>IF($L1082=0,0,H1082)</f>
        <v>3419</v>
      </c>
      <c r="S1082" s="1">
        <f>R1082*L1082</f>
        <v>1210316.3128333334</v>
      </c>
      <c r="T1082" s="1">
        <f>S1082*(K1082/100)</f>
        <v>203057.37476318199</v>
      </c>
      <c r="U1082" t="str">
        <f t="shared" si="32"/>
        <v>LexusStatic Upper Home Plate</v>
      </c>
      <c r="V1082" t="str">
        <f t="shared" si="33"/>
        <v>05-04 Philadelphia Phillies @ Washington NationalsLexusStatic Upper Home Plate</v>
      </c>
      <c r="W1082" t="str">
        <f>CONCATENATE(M1082,O1082)</f>
        <v>Regular SeasonLexus</v>
      </c>
      <c r="X1082" t="str">
        <f>CONCATENATE(M1082,P1082)</f>
        <v>Regular SeasonStatic Upper Home Plate</v>
      </c>
      <c r="Y1082" t="str">
        <f>CONCATENATE(M1082,O1082,P1082)</f>
        <v>Regular SeasonLexusStatic Upper Home Plate</v>
      </c>
    </row>
    <row r="1083" spans="1:25" x14ac:dyDescent="0.25">
      <c r="A1083" s="3">
        <v>346705</v>
      </c>
      <c r="B1083" t="s">
        <v>169</v>
      </c>
      <c r="C1083" t="s">
        <v>82</v>
      </c>
      <c r="D1083" t="s">
        <v>19</v>
      </c>
      <c r="E1083" t="s">
        <v>1</v>
      </c>
      <c r="F1083" s="5">
        <v>41033</v>
      </c>
      <c r="G1083">
        <v>10</v>
      </c>
      <c r="H1083">
        <v>72</v>
      </c>
      <c r="I1083" s="1">
        <v>25488</v>
      </c>
      <c r="J1083" s="1">
        <v>4381.46</v>
      </c>
      <c r="K1083">
        <v>17.190285624607601</v>
      </c>
      <c r="L1083" s="4">
        <f>VLOOKUP(N1083,rates,VLOOKUP(CONCATENATE('[1]Exposure Report'!$B$11,'[1]Exposure Report'!$B$13),rate_lookup_table,4,FALSE),FALSE)</f>
        <v>353.99716666666666</v>
      </c>
      <c r="M1083" t="s">
        <v>0</v>
      </c>
      <c r="N1083" t="str">
        <f>IF(VLOOKUP(B1083,title_rename,2,FALSE)=0,B1083,VLOOKUP(B1083,title_rename,2,FALSE))</f>
        <v>05-04 Philadelphia Phillies @ Washington Nationals</v>
      </c>
      <c r="O1083" s="3" t="str">
        <f>LEFT(IF(VLOOKUP(C1083,brand_rename,2,FALSE)=0,C1083,VLOOKUP(C1083,brand_rename,2,FALSE)),LEN(IF(VLOOKUP(C1083,brand_rename,2,FALSE)=0,C1083,VLOOKUP(C1083,brand_rename,2,FALSE)))-6)</f>
        <v>Majestic</v>
      </c>
      <c r="P1083" t="str">
        <f>IF(VLOOKUP(D1083,location_rename,2,FALSE)=0,D1083,VLOOKUP(D1083,location_rename,2,FALSE))</f>
        <v>LED Outfield Wall</v>
      </c>
      <c r="Q1083">
        <f>IF($L1083=0,0,G1083)</f>
        <v>10</v>
      </c>
      <c r="R1083">
        <f>IF($L1083=0,0,H1083)</f>
        <v>72</v>
      </c>
      <c r="S1083" s="1">
        <f>R1083*L1083</f>
        <v>25487.795999999998</v>
      </c>
      <c r="T1083" s="1">
        <f>S1083*(K1083/100)</f>
        <v>4381.4249318173106</v>
      </c>
      <c r="U1083" t="str">
        <f t="shared" si="32"/>
        <v>MajesticLED Outfield Wall</v>
      </c>
      <c r="V1083" t="str">
        <f t="shared" si="33"/>
        <v>05-04 Philadelphia Phillies @ Washington NationalsMajesticLED Outfield Wall</v>
      </c>
      <c r="W1083" t="str">
        <f>CONCATENATE(M1083,O1083)</f>
        <v>Regular SeasonMajestic</v>
      </c>
      <c r="X1083" t="str">
        <f>CONCATENATE(M1083,P1083)</f>
        <v>Regular SeasonLED Outfield Wall</v>
      </c>
      <c r="Y1083" t="str">
        <f>CONCATENATE(M1083,O1083,P1083)</f>
        <v>Regular SeasonMajesticLED Outfield Wall</v>
      </c>
    </row>
    <row r="1084" spans="1:25" x14ac:dyDescent="0.25">
      <c r="A1084" s="3">
        <v>346705</v>
      </c>
      <c r="B1084" t="s">
        <v>169</v>
      </c>
      <c r="C1084" t="s">
        <v>47</v>
      </c>
      <c r="D1084" t="s">
        <v>2</v>
      </c>
      <c r="E1084" t="s">
        <v>1</v>
      </c>
      <c r="F1084" s="5">
        <v>41033</v>
      </c>
      <c r="G1084">
        <v>39</v>
      </c>
      <c r="H1084">
        <v>247</v>
      </c>
      <c r="I1084" s="1">
        <v>87438</v>
      </c>
      <c r="J1084" s="1">
        <v>21390.87</v>
      </c>
      <c r="K1084">
        <v>24.464043093391801</v>
      </c>
      <c r="L1084" s="4">
        <f>VLOOKUP(N1084,rates,VLOOKUP(CONCATENATE('[1]Exposure Report'!$B$11,'[1]Exposure Report'!$B$13),rate_lookup_table,4,FALSE),FALSE)</f>
        <v>353.99716666666666</v>
      </c>
      <c r="M1084" t="s">
        <v>0</v>
      </c>
      <c r="N1084" t="str">
        <f>IF(VLOOKUP(B1084,title_rename,2,FALSE)=0,B1084,VLOOKUP(B1084,title_rename,2,FALSE))</f>
        <v>05-04 Philadelphia Phillies @ Washington Nationals</v>
      </c>
      <c r="O1084" s="3" t="str">
        <f>LEFT(IF(VLOOKUP(C1084,brand_rename,2,FALSE)=0,C1084,VLOOKUP(C1084,brand_rename,2,FALSE)),LEN(IF(VLOOKUP(C1084,brand_rename,2,FALSE)=0,C1084,VLOOKUP(C1084,brand_rename,2,FALSE)))-6)</f>
        <v>Maxxis Tires</v>
      </c>
      <c r="P1084" t="str">
        <f>IF(VLOOKUP(D1084,location_rename,2,FALSE)=0,D1084,VLOOKUP(D1084,location_rename,2,FALSE))</f>
        <v>Rotational Field Level Home Plate</v>
      </c>
      <c r="Q1084">
        <f>IF($L1084=0,0,G1084)</f>
        <v>39</v>
      </c>
      <c r="R1084">
        <f>IF($L1084=0,0,H1084)</f>
        <v>247</v>
      </c>
      <c r="S1084" s="1">
        <f>R1084*L1084</f>
        <v>87437.300166666668</v>
      </c>
      <c r="T1084" s="1">
        <f>S1084*(K1084/100)</f>
        <v>21390.698792471674</v>
      </c>
      <c r="U1084" t="str">
        <f t="shared" si="32"/>
        <v>Maxxis TiresRotational Field Level Home Plate</v>
      </c>
      <c r="V1084" t="str">
        <f t="shared" si="33"/>
        <v>05-04 Philadelphia Phillies @ Washington NationalsMaxxis TiresRotational Field Level Home Plate</v>
      </c>
      <c r="W1084" t="str">
        <f>CONCATENATE(M1084,O1084)</f>
        <v>Regular SeasonMaxxis Tires</v>
      </c>
      <c r="X1084" t="str">
        <f>CONCATENATE(M1084,P1084)</f>
        <v>Regular SeasonRotational Field Level Home Plate</v>
      </c>
      <c r="Y1084" t="str">
        <f>CONCATENATE(M1084,O1084,P1084)</f>
        <v>Regular SeasonMaxxis TiresRotational Field Level Home Plate</v>
      </c>
    </row>
    <row r="1085" spans="1:25" x14ac:dyDescent="0.25">
      <c r="A1085" s="3">
        <v>346705</v>
      </c>
      <c r="B1085" t="s">
        <v>169</v>
      </c>
      <c r="C1085" t="s">
        <v>46</v>
      </c>
      <c r="D1085" t="s">
        <v>17</v>
      </c>
      <c r="E1085" t="s">
        <v>1</v>
      </c>
      <c r="F1085" s="5">
        <v>41033</v>
      </c>
      <c r="G1085">
        <v>1</v>
      </c>
      <c r="H1085">
        <v>1</v>
      </c>
      <c r="I1085" s="1">
        <v>354</v>
      </c>
      <c r="J1085" s="1">
        <v>65.38</v>
      </c>
      <c r="K1085">
        <v>18.468926553672301</v>
      </c>
      <c r="L1085" s="4">
        <f>VLOOKUP(N1085,rates,VLOOKUP(CONCATENATE('[1]Exposure Report'!$B$11,'[1]Exposure Report'!$B$13),rate_lookup_table,4,FALSE),FALSE)</f>
        <v>353.99716666666666</v>
      </c>
      <c r="M1085" t="s">
        <v>0</v>
      </c>
      <c r="N1085" t="str">
        <f>IF(VLOOKUP(B1085,title_rename,2,FALSE)=0,B1085,VLOOKUP(B1085,title_rename,2,FALSE))</f>
        <v>05-04 Philadelphia Phillies @ Washington Nationals</v>
      </c>
      <c r="O1085" s="3" t="str">
        <f>LEFT(IF(VLOOKUP(C1085,brand_rename,2,FALSE)=0,C1085,VLOOKUP(C1085,brand_rename,2,FALSE)),LEN(IF(VLOOKUP(C1085,brand_rename,2,FALSE)=0,C1085,VLOOKUP(C1085,brand_rename,2,FALSE)))-6)</f>
        <v>MedStar Health</v>
      </c>
      <c r="P1085" t="str">
        <f>IF(VLOOKUP(D1085,location_rename,2,FALSE)=0,D1085,VLOOKUP(D1085,location_rename,2,FALSE))</f>
        <v>LED Upper Tiered</v>
      </c>
      <c r="Q1085">
        <f>IF($L1085=0,0,G1085)</f>
        <v>1</v>
      </c>
      <c r="R1085">
        <f>IF($L1085=0,0,H1085)</f>
        <v>1</v>
      </c>
      <c r="S1085" s="1">
        <f>R1085*L1085</f>
        <v>353.99716666666666</v>
      </c>
      <c r="T1085" s="1">
        <f>S1085*(K1085/100)</f>
        <v>65.379476713747593</v>
      </c>
      <c r="U1085" t="str">
        <f t="shared" si="32"/>
        <v>MedStar HealthLED Upper Tiered</v>
      </c>
      <c r="V1085" t="str">
        <f t="shared" si="33"/>
        <v>05-04 Philadelphia Phillies @ Washington NationalsMedStar HealthLED Upper Tiered</v>
      </c>
      <c r="W1085" t="str">
        <f>CONCATENATE(M1085,O1085)</f>
        <v>Regular SeasonMedStar Health</v>
      </c>
      <c r="X1085" t="str">
        <f>CONCATENATE(M1085,P1085)</f>
        <v>Regular SeasonLED Upper Tiered</v>
      </c>
      <c r="Y1085" t="str">
        <f>CONCATENATE(M1085,O1085,P1085)</f>
        <v>Regular SeasonMedStar HealthLED Upper Tiered</v>
      </c>
    </row>
    <row r="1086" spans="1:25" x14ac:dyDescent="0.25">
      <c r="A1086" s="3">
        <v>346705</v>
      </c>
      <c r="B1086" t="s">
        <v>169</v>
      </c>
      <c r="C1086" t="s">
        <v>44</v>
      </c>
      <c r="D1086" t="s">
        <v>17</v>
      </c>
      <c r="E1086" t="s">
        <v>1</v>
      </c>
      <c r="F1086" s="5">
        <v>41033</v>
      </c>
      <c r="G1086">
        <v>1</v>
      </c>
      <c r="H1086">
        <v>6</v>
      </c>
      <c r="I1086" s="1">
        <v>2124</v>
      </c>
      <c r="J1086" s="1">
        <v>719.4</v>
      </c>
      <c r="K1086">
        <v>33.870056497175099</v>
      </c>
      <c r="L1086" s="4">
        <f>VLOOKUP(N1086,rates,VLOOKUP(CONCATENATE('[1]Exposure Report'!$B$11,'[1]Exposure Report'!$B$13),rate_lookup_table,4,FALSE),FALSE)</f>
        <v>353.99716666666666</v>
      </c>
      <c r="M1086" t="s">
        <v>0</v>
      </c>
      <c r="N1086" t="str">
        <f>IF(VLOOKUP(B1086,title_rename,2,FALSE)=0,B1086,VLOOKUP(B1086,title_rename,2,FALSE))</f>
        <v>05-04 Philadelphia Phillies @ Washington Nationals</v>
      </c>
      <c r="O1086" s="3" t="str">
        <f>LEFT(IF(VLOOKUP(C1086,brand_rename,2,FALSE)=0,C1086,VLOOKUP(C1086,brand_rename,2,FALSE)),LEN(IF(VLOOKUP(C1086,brand_rename,2,FALSE)=0,C1086,VLOOKUP(C1086,brand_rename,2,FALSE)))-6)</f>
        <v>Miller Lite</v>
      </c>
      <c r="P1086" t="str">
        <f>IF(VLOOKUP(D1086,location_rename,2,FALSE)=0,D1086,VLOOKUP(D1086,location_rename,2,FALSE))</f>
        <v>LED Upper Tiered</v>
      </c>
      <c r="Q1086">
        <f>IF($L1086=0,0,G1086)</f>
        <v>1</v>
      </c>
      <c r="R1086">
        <f>IF($L1086=0,0,H1086)</f>
        <v>6</v>
      </c>
      <c r="S1086" s="1">
        <f>R1086*L1086</f>
        <v>2123.9830000000002</v>
      </c>
      <c r="T1086" s="1">
        <f>S1086*(K1086/100)</f>
        <v>719.39424209039464</v>
      </c>
      <c r="U1086" t="str">
        <f t="shared" si="32"/>
        <v>Miller LiteLED Upper Tiered</v>
      </c>
      <c r="V1086" t="str">
        <f t="shared" si="33"/>
        <v>05-04 Philadelphia Phillies @ Washington NationalsMiller LiteLED Upper Tiered</v>
      </c>
      <c r="W1086" t="str">
        <f>CONCATENATE(M1086,O1086)</f>
        <v>Regular SeasonMiller Lite</v>
      </c>
      <c r="X1086" t="str">
        <f>CONCATENATE(M1086,P1086)</f>
        <v>Regular SeasonLED Upper Tiered</v>
      </c>
      <c r="Y1086" t="str">
        <f>CONCATENATE(M1086,O1086,P1086)</f>
        <v>Regular SeasonMiller LiteLED Upper Tiered</v>
      </c>
    </row>
    <row r="1087" spans="1:25" x14ac:dyDescent="0.25">
      <c r="A1087" s="3">
        <v>346705</v>
      </c>
      <c r="B1087" t="s">
        <v>169</v>
      </c>
      <c r="C1087" t="s">
        <v>44</v>
      </c>
      <c r="D1087" t="s">
        <v>2</v>
      </c>
      <c r="E1087" t="s">
        <v>1</v>
      </c>
      <c r="F1087" s="5">
        <v>41033</v>
      </c>
      <c r="G1087">
        <v>21</v>
      </c>
      <c r="H1087">
        <v>149</v>
      </c>
      <c r="I1087" s="1">
        <v>52746</v>
      </c>
      <c r="J1087" s="1">
        <v>12650.93</v>
      </c>
      <c r="K1087">
        <v>23.984624426496701</v>
      </c>
      <c r="L1087" s="4">
        <f>VLOOKUP(N1087,rates,VLOOKUP(CONCATENATE('[1]Exposure Report'!$B$11,'[1]Exposure Report'!$B$13),rate_lookup_table,4,FALSE),FALSE)</f>
        <v>353.99716666666666</v>
      </c>
      <c r="M1087" t="s">
        <v>0</v>
      </c>
      <c r="N1087" t="str">
        <f>IF(VLOOKUP(B1087,title_rename,2,FALSE)=0,B1087,VLOOKUP(B1087,title_rename,2,FALSE))</f>
        <v>05-04 Philadelphia Phillies @ Washington Nationals</v>
      </c>
      <c r="O1087" s="3" t="str">
        <f>LEFT(IF(VLOOKUP(C1087,brand_rename,2,FALSE)=0,C1087,VLOOKUP(C1087,brand_rename,2,FALSE)),LEN(IF(VLOOKUP(C1087,brand_rename,2,FALSE)=0,C1087,VLOOKUP(C1087,brand_rename,2,FALSE)))-6)</f>
        <v>Miller Lite</v>
      </c>
      <c r="P1087" t="str">
        <f>IF(VLOOKUP(D1087,location_rename,2,FALSE)=0,D1087,VLOOKUP(D1087,location_rename,2,FALSE))</f>
        <v>Rotational Field Level Home Plate</v>
      </c>
      <c r="Q1087">
        <f>IF($L1087=0,0,G1087)</f>
        <v>21</v>
      </c>
      <c r="R1087">
        <f>IF($L1087=0,0,H1087)</f>
        <v>149</v>
      </c>
      <c r="S1087" s="1">
        <f>R1087*L1087</f>
        <v>52745.577833333329</v>
      </c>
      <c r="T1087" s="1">
        <f>S1087*(K1087/100)</f>
        <v>12650.828744910496</v>
      </c>
      <c r="U1087" t="str">
        <f t="shared" si="32"/>
        <v>Miller LiteRotational Field Level Home Plate</v>
      </c>
      <c r="V1087" t="str">
        <f t="shared" si="33"/>
        <v>05-04 Philadelphia Phillies @ Washington NationalsMiller LiteRotational Field Level Home Plate</v>
      </c>
      <c r="W1087" t="str">
        <f>CONCATENATE(M1087,O1087)</f>
        <v>Regular SeasonMiller Lite</v>
      </c>
      <c r="X1087" t="str">
        <f>CONCATENATE(M1087,P1087)</f>
        <v>Regular SeasonRotational Field Level Home Plate</v>
      </c>
      <c r="Y1087" t="str">
        <f>CONCATENATE(M1087,O1087,P1087)</f>
        <v>Regular SeasonMiller LiteRotational Field Level Home Plate</v>
      </c>
    </row>
    <row r="1088" spans="1:25" x14ac:dyDescent="0.25">
      <c r="A1088" s="3">
        <v>346705</v>
      </c>
      <c r="B1088" t="s">
        <v>169</v>
      </c>
      <c r="C1088" t="s">
        <v>44</v>
      </c>
      <c r="D1088" t="s">
        <v>45</v>
      </c>
      <c r="E1088" t="s">
        <v>1</v>
      </c>
      <c r="F1088" s="5">
        <v>41033</v>
      </c>
      <c r="G1088">
        <v>10</v>
      </c>
      <c r="H1088">
        <v>28</v>
      </c>
      <c r="I1088" s="1">
        <v>9912</v>
      </c>
      <c r="J1088" s="1">
        <v>2637.19</v>
      </c>
      <c r="K1088">
        <v>26.606033091202502</v>
      </c>
      <c r="L1088" s="4">
        <f>VLOOKUP(N1088,rates,VLOOKUP(CONCATENATE('[1]Exposure Report'!$B$11,'[1]Exposure Report'!$B$13),rate_lookup_table,4,FALSE),FALSE)</f>
        <v>353.99716666666666</v>
      </c>
      <c r="M1088" t="s">
        <v>0</v>
      </c>
      <c r="N1088" t="str">
        <f>IF(VLOOKUP(B1088,title_rename,2,FALSE)=0,B1088,VLOOKUP(B1088,title_rename,2,FALSE))</f>
        <v>05-04 Philadelphia Phillies @ Washington Nationals</v>
      </c>
      <c r="O1088" s="3" t="str">
        <f>LEFT(IF(VLOOKUP(C1088,brand_rename,2,FALSE)=0,C1088,VLOOKUP(C1088,brand_rename,2,FALSE)),LEN(IF(VLOOKUP(C1088,brand_rename,2,FALSE)=0,C1088,VLOOKUP(C1088,brand_rename,2,FALSE)))-6)</f>
        <v>Miller Lite</v>
      </c>
      <c r="P1088" t="str">
        <f>IF(VLOOKUP(D1088,location_rename,2,FALSE)=0,D1088,VLOOKUP(D1088,location_rename,2,FALSE))</f>
        <v>Static Field Level Foul Ball Line</v>
      </c>
      <c r="Q1088">
        <f>IF($L1088=0,0,G1088)</f>
        <v>10</v>
      </c>
      <c r="R1088">
        <f>IF($L1088=0,0,H1088)</f>
        <v>28</v>
      </c>
      <c r="S1088" s="1">
        <f>R1088*L1088</f>
        <v>9911.9206666666669</v>
      </c>
      <c r="T1088" s="1">
        <f>S1088*(K1088/100)</f>
        <v>2637.168892547073</v>
      </c>
      <c r="U1088" t="str">
        <f t="shared" si="32"/>
        <v>Miller LiteStatic Field Level Foul Ball Line</v>
      </c>
      <c r="V1088" t="str">
        <f t="shared" si="33"/>
        <v>05-04 Philadelphia Phillies @ Washington NationalsMiller LiteStatic Field Level Foul Ball Line</v>
      </c>
      <c r="W1088" t="str">
        <f>CONCATENATE(M1088,O1088)</f>
        <v>Regular SeasonMiller Lite</v>
      </c>
      <c r="X1088" t="str">
        <f>CONCATENATE(M1088,P1088)</f>
        <v>Regular SeasonStatic Field Level Foul Ball Line</v>
      </c>
      <c r="Y1088" t="str">
        <f>CONCATENATE(M1088,O1088,P1088)</f>
        <v>Regular SeasonMiller LiteStatic Field Level Foul Ball Line</v>
      </c>
    </row>
    <row r="1089" spans="1:25" x14ac:dyDescent="0.25">
      <c r="A1089" s="3">
        <v>346705</v>
      </c>
      <c r="B1089" t="s">
        <v>169</v>
      </c>
      <c r="C1089" t="s">
        <v>44</v>
      </c>
      <c r="D1089" t="s">
        <v>9</v>
      </c>
      <c r="E1089" t="s">
        <v>1</v>
      </c>
      <c r="F1089" s="5">
        <v>41033</v>
      </c>
      <c r="G1089">
        <v>9</v>
      </c>
      <c r="H1089">
        <v>36</v>
      </c>
      <c r="I1089" s="1">
        <v>12744</v>
      </c>
      <c r="J1089" s="1">
        <v>1721.57</v>
      </c>
      <c r="K1089">
        <v>13.5088669177652</v>
      </c>
      <c r="L1089" s="4">
        <f>VLOOKUP(N1089,rates,VLOOKUP(CONCATENATE('[1]Exposure Report'!$B$11,'[1]Exposure Report'!$B$13),rate_lookup_table,4,FALSE),FALSE)</f>
        <v>353.99716666666666</v>
      </c>
      <c r="M1089" t="s">
        <v>0</v>
      </c>
      <c r="N1089" t="str">
        <f>IF(VLOOKUP(B1089,title_rename,2,FALSE)=0,B1089,VLOOKUP(B1089,title_rename,2,FALSE))</f>
        <v>05-04 Philadelphia Phillies @ Washington Nationals</v>
      </c>
      <c r="O1089" s="3" t="str">
        <f>LEFT(IF(VLOOKUP(C1089,brand_rename,2,FALSE)=0,C1089,VLOOKUP(C1089,brand_rename,2,FALSE)),LEN(IF(VLOOKUP(C1089,brand_rename,2,FALSE)=0,C1089,VLOOKUP(C1089,brand_rename,2,FALSE)))-6)</f>
        <v>Miller Lite</v>
      </c>
      <c r="P1089" t="str">
        <f>IF(VLOOKUP(D1089,location_rename,2,FALSE)=0,D1089,VLOOKUP(D1089,location_rename,2,FALSE))</f>
        <v>Static Upper Billboard</v>
      </c>
      <c r="Q1089">
        <f>IF($L1089=0,0,G1089)</f>
        <v>9</v>
      </c>
      <c r="R1089">
        <f>IF($L1089=0,0,H1089)</f>
        <v>36</v>
      </c>
      <c r="S1089" s="1">
        <f>R1089*L1089</f>
        <v>12743.897999999999</v>
      </c>
      <c r="T1089" s="1">
        <f>S1089*(K1089/100)</f>
        <v>1721.5562209557409</v>
      </c>
      <c r="U1089" t="str">
        <f t="shared" si="32"/>
        <v>Miller LiteStatic Upper Billboard</v>
      </c>
      <c r="V1089" t="str">
        <f t="shared" si="33"/>
        <v>05-04 Philadelphia Phillies @ Washington NationalsMiller LiteStatic Upper Billboard</v>
      </c>
      <c r="W1089" t="str">
        <f>CONCATENATE(M1089,O1089)</f>
        <v>Regular SeasonMiller Lite</v>
      </c>
      <c r="X1089" t="str">
        <f>CONCATENATE(M1089,P1089)</f>
        <v>Regular SeasonStatic Upper Billboard</v>
      </c>
      <c r="Y1089" t="str">
        <f>CONCATENATE(M1089,O1089,P1089)</f>
        <v>Regular SeasonMiller LiteStatic Upper Billboard</v>
      </c>
    </row>
    <row r="1090" spans="1:25" x14ac:dyDescent="0.25">
      <c r="A1090" s="3">
        <v>346705</v>
      </c>
      <c r="B1090" t="s">
        <v>169</v>
      </c>
      <c r="C1090" t="s">
        <v>43</v>
      </c>
      <c r="D1090" t="s">
        <v>17</v>
      </c>
      <c r="E1090" t="s">
        <v>1</v>
      </c>
      <c r="F1090" s="5">
        <v>41033</v>
      </c>
      <c r="G1090">
        <v>2</v>
      </c>
      <c r="H1090">
        <v>2</v>
      </c>
      <c r="I1090" s="1">
        <v>708</v>
      </c>
      <c r="J1090" s="1">
        <v>172.11</v>
      </c>
      <c r="K1090">
        <v>24.309322033898301</v>
      </c>
      <c r="L1090" s="4">
        <f>VLOOKUP(N1090,rates,VLOOKUP(CONCATENATE('[1]Exposure Report'!$B$11,'[1]Exposure Report'!$B$13),rate_lookup_table,4,FALSE),FALSE)</f>
        <v>353.99716666666666</v>
      </c>
      <c r="M1090" t="s">
        <v>0</v>
      </c>
      <c r="N1090" t="str">
        <f>IF(VLOOKUP(B1090,title_rename,2,FALSE)=0,B1090,VLOOKUP(B1090,title_rename,2,FALSE))</f>
        <v>05-04 Philadelphia Phillies @ Washington Nationals</v>
      </c>
      <c r="O1090" s="3" t="str">
        <f>LEFT(IF(VLOOKUP(C1090,brand_rename,2,FALSE)=0,C1090,VLOOKUP(C1090,brand_rename,2,FALSE)),LEN(IF(VLOOKUP(C1090,brand_rename,2,FALSE)=0,C1090,VLOOKUP(C1090,brand_rename,2,FALSE)))-6)</f>
        <v>Mini U Storage</v>
      </c>
      <c r="P1090" t="str">
        <f>IF(VLOOKUP(D1090,location_rename,2,FALSE)=0,D1090,VLOOKUP(D1090,location_rename,2,FALSE))</f>
        <v>LED Upper Tiered</v>
      </c>
      <c r="Q1090">
        <f>IF($L1090=0,0,G1090)</f>
        <v>2</v>
      </c>
      <c r="R1090">
        <f>IF($L1090=0,0,H1090)</f>
        <v>2</v>
      </c>
      <c r="S1090" s="1">
        <f>R1090*L1090</f>
        <v>707.99433333333332</v>
      </c>
      <c r="T1090" s="1">
        <f>S1090*(K1090/100)</f>
        <v>172.10862247175137</v>
      </c>
      <c r="U1090" t="str">
        <f t="shared" ref="U1090:U1153" si="34">CONCATENATE(O1090,P1090)</f>
        <v>Mini U StorageLED Upper Tiered</v>
      </c>
      <c r="V1090" t="str">
        <f t="shared" ref="V1090:V1153" si="35">CONCATENATE(N1090,U1090)</f>
        <v>05-04 Philadelphia Phillies @ Washington NationalsMini U StorageLED Upper Tiered</v>
      </c>
      <c r="W1090" t="str">
        <f>CONCATENATE(M1090,O1090)</f>
        <v>Regular SeasonMini U Storage</v>
      </c>
      <c r="X1090" t="str">
        <f>CONCATENATE(M1090,P1090)</f>
        <v>Regular SeasonLED Upper Tiered</v>
      </c>
      <c r="Y1090" t="str">
        <f>CONCATENATE(M1090,O1090,P1090)</f>
        <v>Regular SeasonMini U StorageLED Upper Tiered</v>
      </c>
    </row>
    <row r="1091" spans="1:25" x14ac:dyDescent="0.25">
      <c r="A1091" s="3">
        <v>346705</v>
      </c>
      <c r="B1091" t="s">
        <v>169</v>
      </c>
      <c r="C1091" t="s">
        <v>41</v>
      </c>
      <c r="D1091" t="s">
        <v>2</v>
      </c>
      <c r="E1091" t="s">
        <v>1</v>
      </c>
      <c r="F1091" s="5">
        <v>41033</v>
      </c>
      <c r="G1091">
        <v>55</v>
      </c>
      <c r="H1091">
        <v>443</v>
      </c>
      <c r="I1091" s="1">
        <v>156822</v>
      </c>
      <c r="J1091" s="1">
        <v>37240.300000000003</v>
      </c>
      <c r="K1091">
        <v>23.746859496754201</v>
      </c>
      <c r="L1091" s="4">
        <f>VLOOKUP(N1091,rates,VLOOKUP(CONCATENATE('[1]Exposure Report'!$B$11,'[1]Exposure Report'!$B$13),rate_lookup_table,4,FALSE),FALSE)</f>
        <v>353.99716666666666</v>
      </c>
      <c r="M1091" t="s">
        <v>0</v>
      </c>
      <c r="N1091" t="str">
        <f>IF(VLOOKUP(B1091,title_rename,2,FALSE)=0,B1091,VLOOKUP(B1091,title_rename,2,FALSE))</f>
        <v>05-04 Philadelphia Phillies @ Washington Nationals</v>
      </c>
      <c r="O1091" s="3" t="str">
        <f>LEFT(IF(VLOOKUP(C1091,brand_rename,2,FALSE)=0,C1091,VLOOKUP(C1091,brand_rename,2,FALSE)),LEN(IF(VLOOKUP(C1091,brand_rename,2,FALSE)=0,C1091,VLOOKUP(C1091,brand_rename,2,FALSE)))-6)</f>
        <v>Nationals Park</v>
      </c>
      <c r="P1091" t="str">
        <f>IF(VLOOKUP(D1091,location_rename,2,FALSE)=0,D1091,VLOOKUP(D1091,location_rename,2,FALSE))</f>
        <v>Rotational Field Level Home Plate</v>
      </c>
      <c r="Q1091">
        <f>IF($L1091=0,0,G1091)</f>
        <v>55</v>
      </c>
      <c r="R1091">
        <f>IF($L1091=0,0,H1091)</f>
        <v>443</v>
      </c>
      <c r="S1091" s="1">
        <f>R1091*L1091</f>
        <v>156820.74483333333</v>
      </c>
      <c r="T1091" s="1">
        <f>S1091*(K1091/100)</f>
        <v>37240.001937335088</v>
      </c>
      <c r="U1091" t="str">
        <f t="shared" si="34"/>
        <v>Nationals ParkRotational Field Level Home Plate</v>
      </c>
      <c r="V1091" t="str">
        <f t="shared" si="35"/>
        <v>05-04 Philadelphia Phillies @ Washington NationalsNationals ParkRotational Field Level Home Plate</v>
      </c>
      <c r="W1091" t="str">
        <f>CONCATENATE(M1091,O1091)</f>
        <v>Regular SeasonNationals Park</v>
      </c>
      <c r="X1091" t="str">
        <f>CONCATENATE(M1091,P1091)</f>
        <v>Regular SeasonRotational Field Level Home Plate</v>
      </c>
      <c r="Y1091" t="str">
        <f>CONCATENATE(M1091,O1091,P1091)</f>
        <v>Regular SeasonNationals ParkRotational Field Level Home Plate</v>
      </c>
    </row>
    <row r="1092" spans="1:25" x14ac:dyDescent="0.25">
      <c r="A1092" s="3">
        <v>346705</v>
      </c>
      <c r="B1092" t="s">
        <v>169</v>
      </c>
      <c r="C1092" t="s">
        <v>41</v>
      </c>
      <c r="D1092" t="s">
        <v>14</v>
      </c>
      <c r="E1092" t="s">
        <v>1</v>
      </c>
      <c r="F1092" s="5">
        <v>41033</v>
      </c>
      <c r="G1092">
        <v>15</v>
      </c>
      <c r="H1092">
        <v>66</v>
      </c>
      <c r="I1092" s="1">
        <v>23364</v>
      </c>
      <c r="J1092" s="1">
        <v>2929.07</v>
      </c>
      <c r="K1092">
        <v>12.5366803629515</v>
      </c>
      <c r="L1092" s="4">
        <f>VLOOKUP(N1092,rates,VLOOKUP(CONCATENATE('[1]Exposure Report'!$B$11,'[1]Exposure Report'!$B$13),rate_lookup_table,4,FALSE),FALSE)</f>
        <v>353.99716666666666</v>
      </c>
      <c r="M1092" t="s">
        <v>0</v>
      </c>
      <c r="N1092" t="str">
        <f>IF(VLOOKUP(B1092,title_rename,2,FALSE)=0,B1092,VLOOKUP(B1092,title_rename,2,FALSE))</f>
        <v>05-04 Philadelphia Phillies @ Washington Nationals</v>
      </c>
      <c r="O1092" s="3" t="str">
        <f>LEFT(IF(VLOOKUP(C1092,brand_rename,2,FALSE)=0,C1092,VLOOKUP(C1092,brand_rename,2,FALSE)),LEN(IF(VLOOKUP(C1092,brand_rename,2,FALSE)=0,C1092,VLOOKUP(C1092,brand_rename,2,FALSE)))-6)</f>
        <v>Nationals Park</v>
      </c>
      <c r="P1092" t="str">
        <f>IF(VLOOKUP(D1092,location_rename,2,FALSE)=0,D1092,VLOOKUP(D1092,location_rename,2,FALSE))</f>
        <v>Static Dugout Roof</v>
      </c>
      <c r="Q1092">
        <f>IF($L1092=0,0,G1092)</f>
        <v>15</v>
      </c>
      <c r="R1092">
        <f>IF($L1092=0,0,H1092)</f>
        <v>66</v>
      </c>
      <c r="S1092" s="1">
        <f>R1092*L1092</f>
        <v>23363.812999999998</v>
      </c>
      <c r="T1092" s="1">
        <f>S1092*(K1092/100)</f>
        <v>2929.0465564077094</v>
      </c>
      <c r="U1092" t="str">
        <f t="shared" si="34"/>
        <v>Nationals ParkStatic Dugout Roof</v>
      </c>
      <c r="V1092" t="str">
        <f t="shared" si="35"/>
        <v>05-04 Philadelphia Phillies @ Washington NationalsNationals ParkStatic Dugout Roof</v>
      </c>
      <c r="W1092" t="str">
        <f>CONCATENATE(M1092,O1092)</f>
        <v>Regular SeasonNationals Park</v>
      </c>
      <c r="X1092" t="str">
        <f>CONCATENATE(M1092,P1092)</f>
        <v>Regular SeasonStatic Dugout Roof</v>
      </c>
      <c r="Y1092" t="str">
        <f>CONCATENATE(M1092,O1092,P1092)</f>
        <v>Regular SeasonNationals ParkStatic Dugout Roof</v>
      </c>
    </row>
    <row r="1093" spans="1:25" x14ac:dyDescent="0.25">
      <c r="A1093" s="3">
        <v>346705</v>
      </c>
      <c r="B1093" t="s">
        <v>169</v>
      </c>
      <c r="C1093" t="s">
        <v>41</v>
      </c>
      <c r="D1093" t="s">
        <v>12</v>
      </c>
      <c r="E1093" t="s">
        <v>1</v>
      </c>
      <c r="F1093" s="5">
        <v>41033</v>
      </c>
      <c r="G1093">
        <v>394</v>
      </c>
      <c r="H1093">
        <v>2783</v>
      </c>
      <c r="I1093" s="1">
        <v>985182</v>
      </c>
      <c r="J1093" s="1">
        <v>216710.66</v>
      </c>
      <c r="K1093">
        <v>21.997017809907199</v>
      </c>
      <c r="L1093" s="4">
        <f>VLOOKUP(N1093,rates,VLOOKUP(CONCATENATE('[1]Exposure Report'!$B$11,'[1]Exposure Report'!$B$13),rate_lookup_table,4,FALSE),FALSE)</f>
        <v>353.99716666666666</v>
      </c>
      <c r="M1093" t="s">
        <v>0</v>
      </c>
      <c r="N1093" t="str">
        <f>IF(VLOOKUP(B1093,title_rename,2,FALSE)=0,B1093,VLOOKUP(B1093,title_rename,2,FALSE))</f>
        <v>05-04 Philadelphia Phillies @ Washington Nationals</v>
      </c>
      <c r="O1093" s="3" t="str">
        <f>LEFT(IF(VLOOKUP(C1093,brand_rename,2,FALSE)=0,C1093,VLOOKUP(C1093,brand_rename,2,FALSE)),LEN(IF(VLOOKUP(C1093,brand_rename,2,FALSE)=0,C1093,VLOOKUP(C1093,brand_rename,2,FALSE)))-6)</f>
        <v>Nationals Park</v>
      </c>
      <c r="P1093" t="str">
        <f>IF(VLOOKUP(D1093,location_rename,2,FALSE)=0,D1093,VLOOKUP(D1093,location_rename,2,FALSE))</f>
        <v>Static Field Level Home Plate</v>
      </c>
      <c r="Q1093">
        <f>IF($L1093=0,0,G1093)</f>
        <v>394</v>
      </c>
      <c r="R1093">
        <f>IF($L1093=0,0,H1093)</f>
        <v>2783</v>
      </c>
      <c r="S1093" s="1">
        <f>R1093*L1093</f>
        <v>985174.1148333333</v>
      </c>
      <c r="T1093" s="1">
        <f>S1093*(K1093/100)</f>
        <v>216708.92549848394</v>
      </c>
      <c r="U1093" t="str">
        <f t="shared" si="34"/>
        <v>Nationals ParkStatic Field Level Home Plate</v>
      </c>
      <c r="V1093" t="str">
        <f t="shared" si="35"/>
        <v>05-04 Philadelphia Phillies @ Washington NationalsNationals ParkStatic Field Level Home Plate</v>
      </c>
      <c r="W1093" t="str">
        <f>CONCATENATE(M1093,O1093)</f>
        <v>Regular SeasonNationals Park</v>
      </c>
      <c r="X1093" t="str">
        <f>CONCATENATE(M1093,P1093)</f>
        <v>Regular SeasonStatic Field Level Home Plate</v>
      </c>
      <c r="Y1093" t="str">
        <f>CONCATENATE(M1093,O1093,P1093)</f>
        <v>Regular SeasonNationals ParkStatic Field Level Home Plate</v>
      </c>
    </row>
    <row r="1094" spans="1:25" x14ac:dyDescent="0.25">
      <c r="A1094" s="3">
        <v>346705</v>
      </c>
      <c r="B1094" t="s">
        <v>169</v>
      </c>
      <c r="C1094" t="s">
        <v>41</v>
      </c>
      <c r="D1094" t="s">
        <v>9</v>
      </c>
      <c r="E1094" t="s">
        <v>1</v>
      </c>
      <c r="F1094" s="5">
        <v>41033</v>
      </c>
      <c r="G1094">
        <v>11</v>
      </c>
      <c r="H1094">
        <v>89</v>
      </c>
      <c r="I1094" s="1">
        <v>31506</v>
      </c>
      <c r="J1094" s="1">
        <v>4031.95</v>
      </c>
      <c r="K1094">
        <v>12.7974036691423</v>
      </c>
      <c r="L1094" s="4">
        <f>VLOOKUP(N1094,rates,VLOOKUP(CONCATENATE('[1]Exposure Report'!$B$11,'[1]Exposure Report'!$B$13),rate_lookup_table,4,FALSE),FALSE)</f>
        <v>353.99716666666666</v>
      </c>
      <c r="M1094" t="s">
        <v>0</v>
      </c>
      <c r="N1094" t="str">
        <f>IF(VLOOKUP(B1094,title_rename,2,FALSE)=0,B1094,VLOOKUP(B1094,title_rename,2,FALSE))</f>
        <v>05-04 Philadelphia Phillies @ Washington Nationals</v>
      </c>
      <c r="O1094" s="3" t="str">
        <f>LEFT(IF(VLOOKUP(C1094,brand_rename,2,FALSE)=0,C1094,VLOOKUP(C1094,brand_rename,2,FALSE)),LEN(IF(VLOOKUP(C1094,brand_rename,2,FALSE)=0,C1094,VLOOKUP(C1094,brand_rename,2,FALSE)))-6)</f>
        <v>Nationals Park</v>
      </c>
      <c r="P1094" t="str">
        <f>IF(VLOOKUP(D1094,location_rename,2,FALSE)=0,D1094,VLOOKUP(D1094,location_rename,2,FALSE))</f>
        <v>Static Upper Billboard</v>
      </c>
      <c r="Q1094">
        <f>IF($L1094=0,0,G1094)</f>
        <v>11</v>
      </c>
      <c r="R1094">
        <f>IF($L1094=0,0,H1094)</f>
        <v>89</v>
      </c>
      <c r="S1094" s="1">
        <f>R1094*L1094</f>
        <v>31505.747833333331</v>
      </c>
      <c r="T1094" s="1">
        <f>S1094*(K1094/100)</f>
        <v>4031.9177292137201</v>
      </c>
      <c r="U1094" t="str">
        <f t="shared" si="34"/>
        <v>Nationals ParkStatic Upper Billboard</v>
      </c>
      <c r="V1094" t="str">
        <f t="shared" si="35"/>
        <v>05-04 Philadelphia Phillies @ Washington NationalsNationals ParkStatic Upper Billboard</v>
      </c>
      <c r="W1094" t="str">
        <f>CONCATENATE(M1094,O1094)</f>
        <v>Regular SeasonNationals Park</v>
      </c>
      <c r="X1094" t="str">
        <f>CONCATENATE(M1094,P1094)</f>
        <v>Regular SeasonStatic Upper Billboard</v>
      </c>
      <c r="Y1094" t="str">
        <f>CONCATENATE(M1094,O1094,P1094)</f>
        <v>Regular SeasonNationals ParkStatic Upper Billboard</v>
      </c>
    </row>
    <row r="1095" spans="1:25" x14ac:dyDescent="0.25">
      <c r="A1095" s="3">
        <v>346705</v>
      </c>
      <c r="B1095" t="s">
        <v>169</v>
      </c>
      <c r="C1095" t="s">
        <v>40</v>
      </c>
      <c r="D1095" t="s">
        <v>11</v>
      </c>
      <c r="E1095" t="s">
        <v>1</v>
      </c>
      <c r="F1095" s="5">
        <v>41033</v>
      </c>
      <c r="G1095">
        <v>4</v>
      </c>
      <c r="H1095">
        <v>14</v>
      </c>
      <c r="I1095" s="1">
        <v>4956</v>
      </c>
      <c r="J1095" s="1">
        <v>1069.4000000000001</v>
      </c>
      <c r="K1095">
        <v>21.577885391444699</v>
      </c>
      <c r="L1095" s="4">
        <f>VLOOKUP(N1095,rates,VLOOKUP(CONCATENATE('[1]Exposure Report'!$B$11,'[1]Exposure Report'!$B$13),rate_lookup_table,4,FALSE),FALSE)</f>
        <v>353.99716666666666</v>
      </c>
      <c r="M1095" t="s">
        <v>0</v>
      </c>
      <c r="N1095" t="str">
        <f>IF(VLOOKUP(B1095,title_rename,2,FALSE)=0,B1095,VLOOKUP(B1095,title_rename,2,FALSE))</f>
        <v>05-04 Philadelphia Phillies @ Washington Nationals</v>
      </c>
      <c r="O1095" s="3" t="str">
        <f>LEFT(IF(VLOOKUP(C1095,brand_rename,2,FALSE)=0,C1095,VLOOKUP(C1095,brand_rename,2,FALSE)),LEN(IF(VLOOKUP(C1095,brand_rename,2,FALSE)=0,C1095,VLOOKUP(C1095,brand_rename,2,FALSE)))-6)</f>
        <v>Nationals Youth Baseball Academy</v>
      </c>
      <c r="P1095" t="str">
        <f>IF(VLOOKUP(D1095,location_rename,2,FALSE)=0,D1095,VLOOKUP(D1095,location_rename,2,FALSE))</f>
        <v>Static Outfield Wall</v>
      </c>
      <c r="Q1095">
        <f>IF($L1095=0,0,G1095)</f>
        <v>4</v>
      </c>
      <c r="R1095">
        <f>IF($L1095=0,0,H1095)</f>
        <v>14</v>
      </c>
      <c r="S1095" s="1">
        <f>R1095*L1095</f>
        <v>4955.9603333333334</v>
      </c>
      <c r="T1095" s="1">
        <f>S1095*(K1095/100)</f>
        <v>1069.3914407721272</v>
      </c>
      <c r="U1095" t="str">
        <f t="shared" si="34"/>
        <v>Nationals Youth Baseball AcademyStatic Outfield Wall</v>
      </c>
      <c r="V1095" t="str">
        <f t="shared" si="35"/>
        <v>05-04 Philadelphia Phillies @ Washington NationalsNationals Youth Baseball AcademyStatic Outfield Wall</v>
      </c>
      <c r="W1095" t="str">
        <f>CONCATENATE(M1095,O1095)</f>
        <v>Regular SeasonNationals Youth Baseball Academy</v>
      </c>
      <c r="X1095" t="str">
        <f>CONCATENATE(M1095,P1095)</f>
        <v>Regular SeasonStatic Outfield Wall</v>
      </c>
      <c r="Y1095" t="str">
        <f>CONCATENATE(M1095,O1095,P1095)</f>
        <v>Regular SeasonNationals Youth Baseball AcademyStatic Outfield Wall</v>
      </c>
    </row>
    <row r="1096" spans="1:25" x14ac:dyDescent="0.25">
      <c r="A1096" s="3">
        <v>346705</v>
      </c>
      <c r="B1096" t="s">
        <v>169</v>
      </c>
      <c r="C1096" t="s">
        <v>39</v>
      </c>
      <c r="D1096" t="s">
        <v>13</v>
      </c>
      <c r="E1096" t="s">
        <v>1</v>
      </c>
      <c r="F1096" s="5">
        <v>41033</v>
      </c>
      <c r="G1096">
        <v>24</v>
      </c>
      <c r="H1096">
        <v>84</v>
      </c>
      <c r="I1096" s="1">
        <v>29736</v>
      </c>
      <c r="J1096" s="1">
        <v>7055.54</v>
      </c>
      <c r="K1096">
        <v>23.7272666128598</v>
      </c>
      <c r="L1096" s="4">
        <f>VLOOKUP(N1096,rates,VLOOKUP(CONCATENATE('[1]Exposure Report'!$B$11,'[1]Exposure Report'!$B$13),rate_lookup_table,4,FALSE),FALSE)</f>
        <v>353.99716666666666</v>
      </c>
      <c r="M1096" t="s">
        <v>0</v>
      </c>
      <c r="N1096" t="str">
        <f>IF(VLOOKUP(B1096,title_rename,2,FALSE)=0,B1096,VLOOKUP(B1096,title_rename,2,FALSE))</f>
        <v>05-04 Philadelphia Phillies @ Washington Nationals</v>
      </c>
      <c r="O1096" s="3" t="str">
        <f>LEFT(IF(VLOOKUP(C1096,brand_rename,2,FALSE)=0,C1096,VLOOKUP(C1096,brand_rename,2,FALSE)),LEN(IF(VLOOKUP(C1096,brand_rename,2,FALSE)=0,C1096,VLOOKUP(C1096,brand_rename,2,FALSE)))-6)</f>
        <v>New Era</v>
      </c>
      <c r="P1096" t="str">
        <f>IF(VLOOKUP(D1096,location_rename,2,FALSE)=0,D1096,VLOOKUP(D1096,location_rename,2,FALSE))</f>
        <v>Static Dugout Wall</v>
      </c>
      <c r="Q1096">
        <f>IF($L1096=0,0,G1096)</f>
        <v>24</v>
      </c>
      <c r="R1096">
        <f>IF($L1096=0,0,H1096)</f>
        <v>84</v>
      </c>
      <c r="S1096" s="1">
        <f>R1096*L1096</f>
        <v>29735.761999999999</v>
      </c>
      <c r="T1096" s="1">
        <f>S1096*(K1096/100)</f>
        <v>7055.4835291054515</v>
      </c>
      <c r="U1096" t="str">
        <f t="shared" si="34"/>
        <v>New EraStatic Dugout Wall</v>
      </c>
      <c r="V1096" t="str">
        <f t="shared" si="35"/>
        <v>05-04 Philadelphia Phillies @ Washington NationalsNew EraStatic Dugout Wall</v>
      </c>
      <c r="W1096" t="str">
        <f>CONCATENATE(M1096,O1096)</f>
        <v>Regular SeasonNew Era</v>
      </c>
      <c r="X1096" t="str">
        <f>CONCATENATE(M1096,P1096)</f>
        <v>Regular SeasonStatic Dugout Wall</v>
      </c>
      <c r="Y1096" t="str">
        <f>CONCATENATE(M1096,O1096,P1096)</f>
        <v>Regular SeasonNew EraStatic Dugout Wall</v>
      </c>
    </row>
    <row r="1097" spans="1:25" x14ac:dyDescent="0.25">
      <c r="A1097" s="3">
        <v>346705</v>
      </c>
      <c r="B1097" t="s">
        <v>169</v>
      </c>
      <c r="C1097" t="s">
        <v>39</v>
      </c>
      <c r="D1097" t="s">
        <v>45</v>
      </c>
      <c r="E1097" t="s">
        <v>1</v>
      </c>
      <c r="F1097" s="5">
        <v>41033</v>
      </c>
      <c r="G1097">
        <v>1</v>
      </c>
      <c r="H1097">
        <v>1</v>
      </c>
      <c r="I1097" s="1">
        <v>354</v>
      </c>
      <c r="J1097" s="1">
        <v>82.52</v>
      </c>
      <c r="K1097">
        <v>23.310734463276798</v>
      </c>
      <c r="L1097" s="4">
        <f>VLOOKUP(N1097,rates,VLOOKUP(CONCATENATE('[1]Exposure Report'!$B$11,'[1]Exposure Report'!$B$13),rate_lookup_table,4,FALSE),FALSE)</f>
        <v>353.99716666666666</v>
      </c>
      <c r="M1097" t="s">
        <v>0</v>
      </c>
      <c r="N1097" t="str">
        <f>IF(VLOOKUP(B1097,title_rename,2,FALSE)=0,B1097,VLOOKUP(B1097,title_rename,2,FALSE))</f>
        <v>05-04 Philadelphia Phillies @ Washington Nationals</v>
      </c>
      <c r="O1097" s="3" t="str">
        <f>LEFT(IF(VLOOKUP(C1097,brand_rename,2,FALSE)=0,C1097,VLOOKUP(C1097,brand_rename,2,FALSE)),LEN(IF(VLOOKUP(C1097,brand_rename,2,FALSE)=0,C1097,VLOOKUP(C1097,brand_rename,2,FALSE)))-6)</f>
        <v>New Era</v>
      </c>
      <c r="P1097" t="str">
        <f>IF(VLOOKUP(D1097,location_rename,2,FALSE)=0,D1097,VLOOKUP(D1097,location_rename,2,FALSE))</f>
        <v>Static Field Level Foul Ball Line</v>
      </c>
      <c r="Q1097">
        <f>IF($L1097=0,0,G1097)</f>
        <v>1</v>
      </c>
      <c r="R1097">
        <f>IF($L1097=0,0,H1097)</f>
        <v>1</v>
      </c>
      <c r="S1097" s="1">
        <f>R1097*L1097</f>
        <v>353.99716666666666</v>
      </c>
      <c r="T1097" s="1">
        <f>S1097*(K1097/100)</f>
        <v>82.519339529190063</v>
      </c>
      <c r="U1097" t="str">
        <f t="shared" si="34"/>
        <v>New EraStatic Field Level Foul Ball Line</v>
      </c>
      <c r="V1097" t="str">
        <f t="shared" si="35"/>
        <v>05-04 Philadelphia Phillies @ Washington NationalsNew EraStatic Field Level Foul Ball Line</v>
      </c>
      <c r="W1097" t="str">
        <f>CONCATENATE(M1097,O1097)</f>
        <v>Regular SeasonNew Era</v>
      </c>
      <c r="X1097" t="str">
        <f>CONCATENATE(M1097,P1097)</f>
        <v>Regular SeasonStatic Field Level Foul Ball Line</v>
      </c>
      <c r="Y1097" t="str">
        <f>CONCATENATE(M1097,O1097,P1097)</f>
        <v>Regular SeasonNew EraStatic Field Level Foul Ball Line</v>
      </c>
    </row>
    <row r="1098" spans="1:25" x14ac:dyDescent="0.25">
      <c r="A1098" s="3">
        <v>346705</v>
      </c>
      <c r="B1098" t="s">
        <v>169</v>
      </c>
      <c r="C1098" t="s">
        <v>37</v>
      </c>
      <c r="D1098" t="s">
        <v>19</v>
      </c>
      <c r="E1098" t="s">
        <v>1</v>
      </c>
      <c r="F1098" s="5">
        <v>41033</v>
      </c>
      <c r="G1098">
        <v>1</v>
      </c>
      <c r="H1098">
        <v>4</v>
      </c>
      <c r="I1098" s="1">
        <v>1416</v>
      </c>
      <c r="J1098" s="1">
        <v>453.12</v>
      </c>
      <c r="K1098">
        <v>32</v>
      </c>
      <c r="L1098" s="4">
        <f>VLOOKUP(N1098,rates,VLOOKUP(CONCATENATE('[1]Exposure Report'!$B$11,'[1]Exposure Report'!$B$13),rate_lookup_table,4,FALSE),FALSE)</f>
        <v>353.99716666666666</v>
      </c>
      <c r="M1098" t="s">
        <v>0</v>
      </c>
      <c r="N1098" t="str">
        <f>IF(VLOOKUP(B1098,title_rename,2,FALSE)=0,B1098,VLOOKUP(B1098,title_rename,2,FALSE))</f>
        <v>05-04 Philadelphia Phillies @ Washington Nationals</v>
      </c>
      <c r="O1098" s="3" t="str">
        <f>LEFT(IF(VLOOKUP(C1098,brand_rename,2,FALSE)=0,C1098,VLOOKUP(C1098,brand_rename,2,FALSE)),LEN(IF(VLOOKUP(C1098,brand_rename,2,FALSE)=0,C1098,VLOOKUP(C1098,brand_rename,2,FALSE)))-6)</f>
        <v>Papa John's</v>
      </c>
      <c r="P1098" t="str">
        <f>IF(VLOOKUP(D1098,location_rename,2,FALSE)=0,D1098,VLOOKUP(D1098,location_rename,2,FALSE))</f>
        <v>LED Outfield Wall</v>
      </c>
      <c r="Q1098">
        <f>IF($L1098=0,0,G1098)</f>
        <v>1</v>
      </c>
      <c r="R1098">
        <f>IF($L1098=0,0,H1098)</f>
        <v>4</v>
      </c>
      <c r="S1098" s="1">
        <f>R1098*L1098</f>
        <v>1415.9886666666666</v>
      </c>
      <c r="T1098" s="1">
        <f>S1098*(K1098/100)</f>
        <v>453.11637333333334</v>
      </c>
      <c r="U1098" t="str">
        <f t="shared" si="34"/>
        <v>Papa John'sLED Outfield Wall</v>
      </c>
      <c r="V1098" t="str">
        <f t="shared" si="35"/>
        <v>05-04 Philadelphia Phillies @ Washington NationalsPapa John'sLED Outfield Wall</v>
      </c>
      <c r="W1098" t="str">
        <f>CONCATENATE(M1098,O1098)</f>
        <v>Regular SeasonPapa John's</v>
      </c>
      <c r="X1098" t="str">
        <f>CONCATENATE(M1098,P1098)</f>
        <v>Regular SeasonLED Outfield Wall</v>
      </c>
      <c r="Y1098" t="str">
        <f>CONCATENATE(M1098,O1098,P1098)</f>
        <v>Regular SeasonPapa John'sLED Outfield Wall</v>
      </c>
    </row>
    <row r="1099" spans="1:25" x14ac:dyDescent="0.25">
      <c r="A1099" s="3">
        <v>346705</v>
      </c>
      <c r="B1099" t="s">
        <v>169</v>
      </c>
      <c r="C1099" t="s">
        <v>37</v>
      </c>
      <c r="D1099" t="s">
        <v>2</v>
      </c>
      <c r="E1099" t="s">
        <v>1</v>
      </c>
      <c r="F1099" s="5">
        <v>41033</v>
      </c>
      <c r="G1099">
        <v>11</v>
      </c>
      <c r="H1099">
        <v>109</v>
      </c>
      <c r="I1099" s="1">
        <v>38586</v>
      </c>
      <c r="J1099" s="1">
        <v>8419.43</v>
      </c>
      <c r="K1099">
        <v>21.819908775203402</v>
      </c>
      <c r="L1099" s="4">
        <f>VLOOKUP(N1099,rates,VLOOKUP(CONCATENATE('[1]Exposure Report'!$B$11,'[1]Exposure Report'!$B$13),rate_lookup_table,4,FALSE),FALSE)</f>
        <v>353.99716666666666</v>
      </c>
      <c r="M1099" t="s">
        <v>0</v>
      </c>
      <c r="N1099" t="str">
        <f>IF(VLOOKUP(B1099,title_rename,2,FALSE)=0,B1099,VLOOKUP(B1099,title_rename,2,FALSE))</f>
        <v>05-04 Philadelphia Phillies @ Washington Nationals</v>
      </c>
      <c r="O1099" s="3" t="str">
        <f>LEFT(IF(VLOOKUP(C1099,brand_rename,2,FALSE)=0,C1099,VLOOKUP(C1099,brand_rename,2,FALSE)),LEN(IF(VLOOKUP(C1099,brand_rename,2,FALSE)=0,C1099,VLOOKUP(C1099,brand_rename,2,FALSE)))-6)</f>
        <v>Papa John's</v>
      </c>
      <c r="P1099" t="str">
        <f>IF(VLOOKUP(D1099,location_rename,2,FALSE)=0,D1099,VLOOKUP(D1099,location_rename,2,FALSE))</f>
        <v>Rotational Field Level Home Plate</v>
      </c>
      <c r="Q1099">
        <f>IF($L1099=0,0,G1099)</f>
        <v>11</v>
      </c>
      <c r="R1099">
        <f>IF($L1099=0,0,H1099)</f>
        <v>109</v>
      </c>
      <c r="S1099" s="1">
        <f>R1099*L1099</f>
        <v>38585.691166666664</v>
      </c>
      <c r="T1099" s="1">
        <f>S1099*(K1099/100)</f>
        <v>8419.3626128483829</v>
      </c>
      <c r="U1099" t="str">
        <f t="shared" si="34"/>
        <v>Papa John'sRotational Field Level Home Plate</v>
      </c>
      <c r="V1099" t="str">
        <f t="shared" si="35"/>
        <v>05-04 Philadelphia Phillies @ Washington NationalsPapa John'sRotational Field Level Home Plate</v>
      </c>
      <c r="W1099" t="str">
        <f>CONCATENATE(M1099,O1099)</f>
        <v>Regular SeasonPapa John's</v>
      </c>
      <c r="X1099" t="str">
        <f>CONCATENATE(M1099,P1099)</f>
        <v>Regular SeasonRotational Field Level Home Plate</v>
      </c>
      <c r="Y1099" t="str">
        <f>CONCATENATE(M1099,O1099,P1099)</f>
        <v>Regular SeasonPapa John'sRotational Field Level Home Plate</v>
      </c>
    </row>
    <row r="1100" spans="1:25" x14ac:dyDescent="0.25">
      <c r="A1100" s="3">
        <v>346705</v>
      </c>
      <c r="B1100" t="s">
        <v>169</v>
      </c>
      <c r="C1100" t="s">
        <v>36</v>
      </c>
      <c r="D1100" t="s">
        <v>19</v>
      </c>
      <c r="E1100" t="s">
        <v>1</v>
      </c>
      <c r="F1100" s="5">
        <v>41033</v>
      </c>
      <c r="G1100">
        <v>5</v>
      </c>
      <c r="H1100">
        <v>18</v>
      </c>
      <c r="I1100" s="1">
        <v>6372</v>
      </c>
      <c r="J1100" s="1">
        <v>2241.35</v>
      </c>
      <c r="K1100">
        <v>35.1749843063402</v>
      </c>
      <c r="L1100" s="4">
        <f>VLOOKUP(N1100,rates,VLOOKUP(CONCATENATE('[1]Exposure Report'!$B$11,'[1]Exposure Report'!$B$13),rate_lookup_table,4,FALSE),FALSE)</f>
        <v>353.99716666666666</v>
      </c>
      <c r="M1100" t="s">
        <v>0</v>
      </c>
      <c r="N1100" t="str">
        <f>IF(VLOOKUP(B1100,title_rename,2,FALSE)=0,B1100,VLOOKUP(B1100,title_rename,2,FALSE))</f>
        <v>05-04 Philadelphia Phillies @ Washington Nationals</v>
      </c>
      <c r="O1100" s="3" t="str">
        <f>LEFT(IF(VLOOKUP(C1100,brand_rename,2,FALSE)=0,C1100,VLOOKUP(C1100,brand_rename,2,FALSE)),LEN(IF(VLOOKUP(C1100,brand_rename,2,FALSE)=0,C1100,VLOOKUP(C1100,brand_rename,2,FALSE)))-6)</f>
        <v>PNC Bank</v>
      </c>
      <c r="P1100" t="str">
        <f>IF(VLOOKUP(D1100,location_rename,2,FALSE)=0,D1100,VLOOKUP(D1100,location_rename,2,FALSE))</f>
        <v>LED Outfield Wall</v>
      </c>
      <c r="Q1100">
        <f>IF($L1100=0,0,G1100)</f>
        <v>5</v>
      </c>
      <c r="R1100">
        <f>IF($L1100=0,0,H1100)</f>
        <v>18</v>
      </c>
      <c r="S1100" s="1">
        <f>R1100*L1100</f>
        <v>6371.9489999999996</v>
      </c>
      <c r="T1100" s="1">
        <f>S1100*(K1100/100)</f>
        <v>2241.3320607580013</v>
      </c>
      <c r="U1100" t="str">
        <f t="shared" si="34"/>
        <v>PNC BankLED Outfield Wall</v>
      </c>
      <c r="V1100" t="str">
        <f t="shared" si="35"/>
        <v>05-04 Philadelphia Phillies @ Washington NationalsPNC BankLED Outfield Wall</v>
      </c>
      <c r="W1100" t="str">
        <f>CONCATENATE(M1100,O1100)</f>
        <v>Regular SeasonPNC Bank</v>
      </c>
      <c r="X1100" t="str">
        <f>CONCATENATE(M1100,P1100)</f>
        <v>Regular SeasonLED Outfield Wall</v>
      </c>
      <c r="Y1100" t="str">
        <f>CONCATENATE(M1100,O1100,P1100)</f>
        <v>Regular SeasonPNC BankLED Outfield Wall</v>
      </c>
    </row>
    <row r="1101" spans="1:25" x14ac:dyDescent="0.25">
      <c r="A1101" s="3">
        <v>346705</v>
      </c>
      <c r="B1101" t="s">
        <v>169</v>
      </c>
      <c r="C1101" t="s">
        <v>36</v>
      </c>
      <c r="D1101" t="s">
        <v>17</v>
      </c>
      <c r="E1101" t="s">
        <v>1</v>
      </c>
      <c r="F1101" s="5">
        <v>41033</v>
      </c>
      <c r="G1101">
        <v>9</v>
      </c>
      <c r="H1101">
        <v>22</v>
      </c>
      <c r="I1101" s="1">
        <v>7788</v>
      </c>
      <c r="J1101" s="1">
        <v>2632.73</v>
      </c>
      <c r="K1101">
        <v>33.804956343091902</v>
      </c>
      <c r="L1101" s="4">
        <f>VLOOKUP(N1101,rates,VLOOKUP(CONCATENATE('[1]Exposure Report'!$B$11,'[1]Exposure Report'!$B$13),rate_lookup_table,4,FALSE),FALSE)</f>
        <v>353.99716666666666</v>
      </c>
      <c r="M1101" t="s">
        <v>0</v>
      </c>
      <c r="N1101" t="str">
        <f>IF(VLOOKUP(B1101,title_rename,2,FALSE)=0,B1101,VLOOKUP(B1101,title_rename,2,FALSE))</f>
        <v>05-04 Philadelphia Phillies @ Washington Nationals</v>
      </c>
      <c r="O1101" s="3" t="str">
        <f>LEFT(IF(VLOOKUP(C1101,brand_rename,2,FALSE)=0,C1101,VLOOKUP(C1101,brand_rename,2,FALSE)),LEN(IF(VLOOKUP(C1101,brand_rename,2,FALSE)=0,C1101,VLOOKUP(C1101,brand_rename,2,FALSE)))-6)</f>
        <v>PNC Bank</v>
      </c>
      <c r="P1101" t="str">
        <f>IF(VLOOKUP(D1101,location_rename,2,FALSE)=0,D1101,VLOOKUP(D1101,location_rename,2,FALSE))</f>
        <v>LED Upper Tiered</v>
      </c>
      <c r="Q1101">
        <f>IF($L1101=0,0,G1101)</f>
        <v>9</v>
      </c>
      <c r="R1101">
        <f>IF($L1101=0,0,H1101)</f>
        <v>22</v>
      </c>
      <c r="S1101" s="1">
        <f>R1101*L1101</f>
        <v>7787.9376666666667</v>
      </c>
      <c r="T1101" s="1">
        <f>S1101*(K1101/100)</f>
        <v>2632.7089282438769</v>
      </c>
      <c r="U1101" t="str">
        <f t="shared" si="34"/>
        <v>PNC BankLED Upper Tiered</v>
      </c>
      <c r="V1101" t="str">
        <f t="shared" si="35"/>
        <v>05-04 Philadelphia Phillies @ Washington NationalsPNC BankLED Upper Tiered</v>
      </c>
      <c r="W1101" t="str">
        <f>CONCATENATE(M1101,O1101)</f>
        <v>Regular SeasonPNC Bank</v>
      </c>
      <c r="X1101" t="str">
        <f>CONCATENATE(M1101,P1101)</f>
        <v>Regular SeasonLED Upper Tiered</v>
      </c>
      <c r="Y1101" t="str">
        <f>CONCATENATE(M1101,O1101,P1101)</f>
        <v>Regular SeasonPNC BankLED Upper Tiered</v>
      </c>
    </row>
    <row r="1102" spans="1:25" x14ac:dyDescent="0.25">
      <c r="A1102" s="3">
        <v>346705</v>
      </c>
      <c r="B1102" t="s">
        <v>169</v>
      </c>
      <c r="C1102" t="s">
        <v>36</v>
      </c>
      <c r="D1102" t="s">
        <v>2</v>
      </c>
      <c r="E1102" t="s">
        <v>1</v>
      </c>
      <c r="F1102" s="5">
        <v>41033</v>
      </c>
      <c r="G1102">
        <v>55</v>
      </c>
      <c r="H1102">
        <v>370</v>
      </c>
      <c r="I1102" s="1">
        <v>130980</v>
      </c>
      <c r="J1102" s="1">
        <v>32187.98</v>
      </c>
      <c r="K1102">
        <v>24.574728966254298</v>
      </c>
      <c r="L1102" s="4">
        <f>VLOOKUP(N1102,rates,VLOOKUP(CONCATENATE('[1]Exposure Report'!$B$11,'[1]Exposure Report'!$B$13),rate_lookup_table,4,FALSE),FALSE)</f>
        <v>353.99716666666666</v>
      </c>
      <c r="M1102" t="s">
        <v>0</v>
      </c>
      <c r="N1102" t="str">
        <f>IF(VLOOKUP(B1102,title_rename,2,FALSE)=0,B1102,VLOOKUP(B1102,title_rename,2,FALSE))</f>
        <v>05-04 Philadelphia Phillies @ Washington Nationals</v>
      </c>
      <c r="O1102" s="3" t="str">
        <f>LEFT(IF(VLOOKUP(C1102,brand_rename,2,FALSE)=0,C1102,VLOOKUP(C1102,brand_rename,2,FALSE)),LEN(IF(VLOOKUP(C1102,brand_rename,2,FALSE)=0,C1102,VLOOKUP(C1102,brand_rename,2,FALSE)))-6)</f>
        <v>PNC Bank</v>
      </c>
      <c r="P1102" t="str">
        <f>IF(VLOOKUP(D1102,location_rename,2,FALSE)=0,D1102,VLOOKUP(D1102,location_rename,2,FALSE))</f>
        <v>Rotational Field Level Home Plate</v>
      </c>
      <c r="Q1102">
        <f>IF($L1102=0,0,G1102)</f>
        <v>55</v>
      </c>
      <c r="R1102">
        <f>IF($L1102=0,0,H1102)</f>
        <v>370</v>
      </c>
      <c r="S1102" s="1">
        <f>R1102*L1102</f>
        <v>130978.95166666666</v>
      </c>
      <c r="T1102" s="1">
        <f>S1102*(K1102/100)</f>
        <v>32187.722374924546</v>
      </c>
      <c r="U1102" t="str">
        <f t="shared" si="34"/>
        <v>PNC BankRotational Field Level Home Plate</v>
      </c>
      <c r="V1102" t="str">
        <f t="shared" si="35"/>
        <v>05-04 Philadelphia Phillies @ Washington NationalsPNC BankRotational Field Level Home Plate</v>
      </c>
      <c r="W1102" t="str">
        <f>CONCATENATE(M1102,O1102)</f>
        <v>Regular SeasonPNC Bank</v>
      </c>
      <c r="X1102" t="str">
        <f>CONCATENATE(M1102,P1102)</f>
        <v>Regular SeasonRotational Field Level Home Plate</v>
      </c>
      <c r="Y1102" t="str">
        <f>CONCATENATE(M1102,O1102,P1102)</f>
        <v>Regular SeasonPNC BankRotational Field Level Home Plate</v>
      </c>
    </row>
    <row r="1103" spans="1:25" x14ac:dyDescent="0.25">
      <c r="A1103" s="3">
        <v>346705</v>
      </c>
      <c r="B1103" t="s">
        <v>169</v>
      </c>
      <c r="C1103" t="s">
        <v>36</v>
      </c>
      <c r="D1103" t="s">
        <v>9</v>
      </c>
      <c r="E1103" t="s">
        <v>1</v>
      </c>
      <c r="F1103" s="5">
        <v>41033</v>
      </c>
      <c r="G1103">
        <v>24</v>
      </c>
      <c r="H1103">
        <v>133</v>
      </c>
      <c r="I1103" s="1">
        <v>47082</v>
      </c>
      <c r="J1103" s="1">
        <v>5508.49</v>
      </c>
      <c r="K1103">
        <v>11.699779108788899</v>
      </c>
      <c r="L1103" s="4">
        <f>VLOOKUP(N1103,rates,VLOOKUP(CONCATENATE('[1]Exposure Report'!$B$11,'[1]Exposure Report'!$B$13),rate_lookup_table,4,FALSE),FALSE)</f>
        <v>353.99716666666666</v>
      </c>
      <c r="M1103" t="s">
        <v>0</v>
      </c>
      <c r="N1103" t="str">
        <f>IF(VLOOKUP(B1103,title_rename,2,FALSE)=0,B1103,VLOOKUP(B1103,title_rename,2,FALSE))</f>
        <v>05-04 Philadelphia Phillies @ Washington Nationals</v>
      </c>
      <c r="O1103" s="3" t="str">
        <f>LEFT(IF(VLOOKUP(C1103,brand_rename,2,FALSE)=0,C1103,VLOOKUP(C1103,brand_rename,2,FALSE)),LEN(IF(VLOOKUP(C1103,brand_rename,2,FALSE)=0,C1103,VLOOKUP(C1103,brand_rename,2,FALSE)))-6)</f>
        <v>PNC Bank</v>
      </c>
      <c r="P1103" t="str">
        <f>IF(VLOOKUP(D1103,location_rename,2,FALSE)=0,D1103,VLOOKUP(D1103,location_rename,2,FALSE))</f>
        <v>Static Upper Billboard</v>
      </c>
      <c r="Q1103">
        <f>IF($L1103=0,0,G1103)</f>
        <v>24</v>
      </c>
      <c r="R1103">
        <f>IF($L1103=0,0,H1103)</f>
        <v>133</v>
      </c>
      <c r="S1103" s="1">
        <f>R1103*L1103</f>
        <v>47081.623166666664</v>
      </c>
      <c r="T1103" s="1">
        <f>S1103*(K1103/100)</f>
        <v>5508.445911332381</v>
      </c>
      <c r="U1103" t="str">
        <f t="shared" si="34"/>
        <v>PNC BankStatic Upper Billboard</v>
      </c>
      <c r="V1103" t="str">
        <f t="shared" si="35"/>
        <v>05-04 Philadelphia Phillies @ Washington NationalsPNC BankStatic Upper Billboard</v>
      </c>
      <c r="W1103" t="str">
        <f>CONCATENATE(M1103,O1103)</f>
        <v>Regular SeasonPNC Bank</v>
      </c>
      <c r="X1103" t="str">
        <f>CONCATENATE(M1103,P1103)</f>
        <v>Regular SeasonStatic Upper Billboard</v>
      </c>
      <c r="Y1103" t="str">
        <f>CONCATENATE(M1103,O1103,P1103)</f>
        <v>Regular SeasonPNC BankStatic Upper Billboard</v>
      </c>
    </row>
    <row r="1104" spans="1:25" x14ac:dyDescent="0.25">
      <c r="A1104" s="3">
        <v>346705</v>
      </c>
      <c r="B1104" t="s">
        <v>169</v>
      </c>
      <c r="C1104" t="s">
        <v>36</v>
      </c>
      <c r="D1104" t="s">
        <v>71</v>
      </c>
      <c r="E1104" t="s">
        <v>1</v>
      </c>
      <c r="F1104" s="5">
        <v>41033</v>
      </c>
      <c r="G1104">
        <v>1</v>
      </c>
      <c r="H1104">
        <v>7</v>
      </c>
      <c r="I1104" s="1">
        <v>2478</v>
      </c>
      <c r="J1104" s="1">
        <v>241.11</v>
      </c>
      <c r="K1104">
        <v>9.73002421307506</v>
      </c>
      <c r="L1104" s="4">
        <f>VLOOKUP(N1104,rates,VLOOKUP(CONCATENATE('[1]Exposure Report'!$B$11,'[1]Exposure Report'!$B$13),rate_lookup_table,4,FALSE),FALSE)</f>
        <v>353.99716666666666</v>
      </c>
      <c r="M1104" t="s">
        <v>0</v>
      </c>
      <c r="N1104" t="str">
        <f>IF(VLOOKUP(B1104,title_rename,2,FALSE)=0,B1104,VLOOKUP(B1104,title_rename,2,FALSE))</f>
        <v>05-04 Philadelphia Phillies @ Washington Nationals</v>
      </c>
      <c r="O1104" s="3" t="str">
        <f>LEFT(IF(VLOOKUP(C1104,brand_rename,2,FALSE)=0,C1104,VLOOKUP(C1104,brand_rename,2,FALSE)),LEN(IF(VLOOKUP(C1104,brand_rename,2,FALSE)=0,C1104,VLOOKUP(C1104,brand_rename,2,FALSE)))-6)</f>
        <v>PNC Bank</v>
      </c>
      <c r="P1104" t="str">
        <f>IF(VLOOKUP(D1104,location_rename,2,FALSE)=0,D1104,VLOOKUP(D1104,location_rename,2,FALSE))</f>
        <v>Static Upper Tiered</v>
      </c>
      <c r="Q1104">
        <f>IF($L1104=0,0,G1104)</f>
        <v>1</v>
      </c>
      <c r="R1104">
        <f>IF($L1104=0,0,H1104)</f>
        <v>7</v>
      </c>
      <c r="S1104" s="1">
        <f>R1104*L1104</f>
        <v>2477.9801666666667</v>
      </c>
      <c r="T1104" s="1">
        <f>S1104*(K1104/100)</f>
        <v>241.1080702118644</v>
      </c>
      <c r="U1104" t="str">
        <f t="shared" si="34"/>
        <v>PNC BankStatic Upper Tiered</v>
      </c>
      <c r="V1104" t="str">
        <f t="shared" si="35"/>
        <v>05-04 Philadelphia Phillies @ Washington NationalsPNC BankStatic Upper Tiered</v>
      </c>
      <c r="W1104" t="str">
        <f>CONCATENATE(M1104,O1104)</f>
        <v>Regular SeasonPNC Bank</v>
      </c>
      <c r="X1104" t="str">
        <f>CONCATENATE(M1104,P1104)</f>
        <v>Regular SeasonStatic Upper Tiered</v>
      </c>
      <c r="Y1104" t="str">
        <f>CONCATENATE(M1104,O1104,P1104)</f>
        <v>Regular SeasonPNC BankStatic Upper Tiered</v>
      </c>
    </row>
    <row r="1105" spans="1:25" x14ac:dyDescent="0.25">
      <c r="A1105" s="3">
        <v>346705</v>
      </c>
      <c r="B1105" t="s">
        <v>169</v>
      </c>
      <c r="C1105" t="s">
        <v>33</v>
      </c>
      <c r="D1105" t="s">
        <v>17</v>
      </c>
      <c r="E1105" t="s">
        <v>1</v>
      </c>
      <c r="F1105" s="5">
        <v>41033</v>
      </c>
      <c r="G1105">
        <v>3</v>
      </c>
      <c r="H1105">
        <v>10</v>
      </c>
      <c r="I1105" s="1">
        <v>3540</v>
      </c>
      <c r="J1105" s="1">
        <v>934.84</v>
      </c>
      <c r="K1105">
        <v>26.407909604519698</v>
      </c>
      <c r="L1105" s="4">
        <f>VLOOKUP(N1105,rates,VLOOKUP(CONCATENATE('[1]Exposure Report'!$B$11,'[1]Exposure Report'!$B$13),rate_lookup_table,4,FALSE),FALSE)</f>
        <v>353.99716666666666</v>
      </c>
      <c r="M1105" t="s">
        <v>0</v>
      </c>
      <c r="N1105" t="str">
        <f>IF(VLOOKUP(B1105,title_rename,2,FALSE)=0,B1105,VLOOKUP(B1105,title_rename,2,FALSE))</f>
        <v>05-04 Philadelphia Phillies @ Washington Nationals</v>
      </c>
      <c r="O1105" s="3" t="str">
        <f>LEFT(IF(VLOOKUP(C1105,brand_rename,2,FALSE)=0,C1105,VLOOKUP(C1105,brand_rename,2,FALSE)),LEN(IF(VLOOKUP(C1105,brand_rename,2,FALSE)=0,C1105,VLOOKUP(C1105,brand_rename,2,FALSE)))-6)</f>
        <v>Radio - 106.7 The Fan</v>
      </c>
      <c r="P1105" t="str">
        <f>IF(VLOOKUP(D1105,location_rename,2,FALSE)=0,D1105,VLOOKUP(D1105,location_rename,2,FALSE))</f>
        <v>LED Upper Tiered</v>
      </c>
      <c r="Q1105">
        <f>IF($L1105=0,0,G1105)</f>
        <v>3</v>
      </c>
      <c r="R1105">
        <f>IF($L1105=0,0,H1105)</f>
        <v>10</v>
      </c>
      <c r="S1105" s="1">
        <f>R1105*L1105</f>
        <v>3539.9716666666664</v>
      </c>
      <c r="T1105" s="1">
        <f>S1105*(K1105/100)</f>
        <v>934.83251775894257</v>
      </c>
      <c r="U1105" t="str">
        <f t="shared" si="34"/>
        <v>Radio - 106.7 The FanLED Upper Tiered</v>
      </c>
      <c r="V1105" t="str">
        <f t="shared" si="35"/>
        <v>05-04 Philadelphia Phillies @ Washington NationalsRadio - 106.7 The FanLED Upper Tiered</v>
      </c>
      <c r="W1105" t="str">
        <f>CONCATENATE(M1105,O1105)</f>
        <v>Regular SeasonRadio - 106.7 The Fan</v>
      </c>
      <c r="X1105" t="str">
        <f>CONCATENATE(M1105,P1105)</f>
        <v>Regular SeasonLED Upper Tiered</v>
      </c>
      <c r="Y1105" t="str">
        <f>CONCATENATE(M1105,O1105,P1105)</f>
        <v>Regular SeasonRadio - 106.7 The FanLED Upper Tiered</v>
      </c>
    </row>
    <row r="1106" spans="1:25" x14ac:dyDescent="0.25">
      <c r="A1106" s="3">
        <v>346705</v>
      </c>
      <c r="B1106" t="s">
        <v>169</v>
      </c>
      <c r="C1106" t="s">
        <v>33</v>
      </c>
      <c r="D1106" t="s">
        <v>9</v>
      </c>
      <c r="E1106" t="s">
        <v>1</v>
      </c>
      <c r="F1106" s="5">
        <v>41033</v>
      </c>
      <c r="G1106">
        <v>41</v>
      </c>
      <c r="H1106">
        <v>117</v>
      </c>
      <c r="I1106" s="1">
        <v>41418</v>
      </c>
      <c r="J1106" s="1">
        <v>6998.05</v>
      </c>
      <c r="K1106">
        <v>16.896156260563</v>
      </c>
      <c r="L1106" s="4">
        <f>VLOOKUP(N1106,rates,VLOOKUP(CONCATENATE('[1]Exposure Report'!$B$11,'[1]Exposure Report'!$B$13),rate_lookup_table,4,FALSE),FALSE)</f>
        <v>353.99716666666666</v>
      </c>
      <c r="M1106" t="s">
        <v>0</v>
      </c>
      <c r="N1106" t="str">
        <f>IF(VLOOKUP(B1106,title_rename,2,FALSE)=0,B1106,VLOOKUP(B1106,title_rename,2,FALSE))</f>
        <v>05-04 Philadelphia Phillies @ Washington Nationals</v>
      </c>
      <c r="O1106" s="3" t="str">
        <f>LEFT(IF(VLOOKUP(C1106,brand_rename,2,FALSE)=0,C1106,VLOOKUP(C1106,brand_rename,2,FALSE)),LEN(IF(VLOOKUP(C1106,brand_rename,2,FALSE)=0,C1106,VLOOKUP(C1106,brand_rename,2,FALSE)))-6)</f>
        <v>Radio - 106.7 The Fan</v>
      </c>
      <c r="P1106" t="str">
        <f>IF(VLOOKUP(D1106,location_rename,2,FALSE)=0,D1106,VLOOKUP(D1106,location_rename,2,FALSE))</f>
        <v>Static Upper Billboard</v>
      </c>
      <c r="Q1106">
        <f>IF($L1106=0,0,G1106)</f>
        <v>41</v>
      </c>
      <c r="R1106">
        <f>IF($L1106=0,0,H1106)</f>
        <v>117</v>
      </c>
      <c r="S1106" s="1">
        <f>R1106*L1106</f>
        <v>41417.6685</v>
      </c>
      <c r="T1106" s="1">
        <f>S1106*(K1106/100)</f>
        <v>6997.9939892419798</v>
      </c>
      <c r="U1106" t="str">
        <f t="shared" si="34"/>
        <v>Radio - 106.7 The FanStatic Upper Billboard</v>
      </c>
      <c r="V1106" t="str">
        <f t="shared" si="35"/>
        <v>05-04 Philadelphia Phillies @ Washington NationalsRadio - 106.7 The FanStatic Upper Billboard</v>
      </c>
      <c r="W1106" t="str">
        <f>CONCATENATE(M1106,O1106)</f>
        <v>Regular SeasonRadio - 106.7 The Fan</v>
      </c>
      <c r="X1106" t="str">
        <f>CONCATENATE(M1106,P1106)</f>
        <v>Regular SeasonStatic Upper Billboard</v>
      </c>
      <c r="Y1106" t="str">
        <f>CONCATENATE(M1106,O1106,P1106)</f>
        <v>Regular SeasonRadio - 106.7 The FanStatic Upper Billboard</v>
      </c>
    </row>
    <row r="1107" spans="1:25" x14ac:dyDescent="0.25">
      <c r="A1107" s="3">
        <v>346705</v>
      </c>
      <c r="B1107" t="s">
        <v>169</v>
      </c>
      <c r="C1107" t="s">
        <v>32</v>
      </c>
      <c r="D1107" t="s">
        <v>17</v>
      </c>
      <c r="E1107" t="s">
        <v>1</v>
      </c>
      <c r="F1107" s="5">
        <v>41033</v>
      </c>
      <c r="G1107">
        <v>1</v>
      </c>
      <c r="H1107">
        <v>2</v>
      </c>
      <c r="I1107" s="1">
        <v>708</v>
      </c>
      <c r="J1107" s="1">
        <v>236.12</v>
      </c>
      <c r="K1107">
        <v>33.350282485875702</v>
      </c>
      <c r="L1107" s="4">
        <f>VLOOKUP(N1107,rates,VLOOKUP(CONCATENATE('[1]Exposure Report'!$B$11,'[1]Exposure Report'!$B$13),rate_lookup_table,4,FALSE),FALSE)</f>
        <v>353.99716666666666</v>
      </c>
      <c r="M1107" t="s">
        <v>0</v>
      </c>
      <c r="N1107" t="str">
        <f>IF(VLOOKUP(B1107,title_rename,2,FALSE)=0,B1107,VLOOKUP(B1107,title_rename,2,FALSE))</f>
        <v>05-04 Philadelphia Phillies @ Washington Nationals</v>
      </c>
      <c r="O1107" s="3" t="str">
        <f>LEFT(IF(VLOOKUP(C1107,brand_rename,2,FALSE)=0,C1107,VLOOKUP(C1107,brand_rename,2,FALSE)),LEN(IF(VLOOKUP(C1107,brand_rename,2,FALSE)=0,C1107,VLOOKUP(C1107,brand_rename,2,FALSE)))-6)</f>
        <v>Radio - WTOP</v>
      </c>
      <c r="P1107" t="str">
        <f>IF(VLOOKUP(D1107,location_rename,2,FALSE)=0,D1107,VLOOKUP(D1107,location_rename,2,FALSE))</f>
        <v>LED Upper Tiered</v>
      </c>
      <c r="Q1107">
        <f>IF($L1107=0,0,G1107)</f>
        <v>1</v>
      </c>
      <c r="R1107">
        <f>IF($L1107=0,0,H1107)</f>
        <v>2</v>
      </c>
      <c r="S1107" s="1">
        <f>R1107*L1107</f>
        <v>707.99433333333332</v>
      </c>
      <c r="T1107" s="1">
        <f>S1107*(K1107/100)</f>
        <v>236.11811015065911</v>
      </c>
      <c r="U1107" t="str">
        <f t="shared" si="34"/>
        <v>Radio - WTOPLED Upper Tiered</v>
      </c>
      <c r="V1107" t="str">
        <f t="shared" si="35"/>
        <v>05-04 Philadelphia Phillies @ Washington NationalsRadio - WTOPLED Upper Tiered</v>
      </c>
      <c r="W1107" t="str">
        <f>CONCATENATE(M1107,O1107)</f>
        <v>Regular SeasonRadio - WTOP</v>
      </c>
      <c r="X1107" t="str">
        <f>CONCATENATE(M1107,P1107)</f>
        <v>Regular SeasonLED Upper Tiered</v>
      </c>
      <c r="Y1107" t="str">
        <f>CONCATENATE(M1107,O1107,P1107)</f>
        <v>Regular SeasonRadio - WTOPLED Upper Tiered</v>
      </c>
    </row>
    <row r="1108" spans="1:25" x14ac:dyDescent="0.25">
      <c r="A1108" s="3">
        <v>346705</v>
      </c>
      <c r="B1108" t="s">
        <v>169</v>
      </c>
      <c r="C1108" t="s">
        <v>31</v>
      </c>
      <c r="D1108" t="s">
        <v>71</v>
      </c>
      <c r="E1108" t="s">
        <v>1</v>
      </c>
      <c r="F1108" s="5">
        <v>41033</v>
      </c>
      <c r="G1108">
        <v>4</v>
      </c>
      <c r="H1108">
        <v>8</v>
      </c>
      <c r="I1108" s="1">
        <v>2832</v>
      </c>
      <c r="J1108" s="1">
        <v>565.9</v>
      </c>
      <c r="K1108">
        <v>19.982344632768299</v>
      </c>
      <c r="L1108" s="4">
        <f>VLOOKUP(N1108,rates,VLOOKUP(CONCATENATE('[1]Exposure Report'!$B$11,'[1]Exposure Report'!$B$13),rate_lookup_table,4,FALSE),FALSE)</f>
        <v>353.99716666666666</v>
      </c>
      <c r="M1108" t="s">
        <v>0</v>
      </c>
      <c r="N1108" t="str">
        <f>IF(VLOOKUP(B1108,title_rename,2,FALSE)=0,B1108,VLOOKUP(B1108,title_rename,2,FALSE))</f>
        <v>05-04 Philadelphia Phillies @ Washington Nationals</v>
      </c>
      <c r="O1108" s="3" t="str">
        <f>LEFT(IF(VLOOKUP(C1108,brand_rename,2,FALSE)=0,C1108,VLOOKUP(C1108,brand_rename,2,FALSE)),LEN(IF(VLOOKUP(C1108,brand_rename,2,FALSE)=0,C1108,VLOOKUP(C1108,brand_rename,2,FALSE)))-6)</f>
        <v>Red Porch</v>
      </c>
      <c r="P1108" t="str">
        <f>IF(VLOOKUP(D1108,location_rename,2,FALSE)=0,D1108,VLOOKUP(D1108,location_rename,2,FALSE))</f>
        <v>Static Upper Tiered</v>
      </c>
      <c r="Q1108">
        <f>IF($L1108=0,0,G1108)</f>
        <v>4</v>
      </c>
      <c r="R1108">
        <f>IF($L1108=0,0,H1108)</f>
        <v>8</v>
      </c>
      <c r="S1108" s="1">
        <f>R1108*L1108</f>
        <v>2831.9773333333333</v>
      </c>
      <c r="T1108" s="1">
        <f>S1108*(K1108/100)</f>
        <v>565.89547066854811</v>
      </c>
      <c r="U1108" t="str">
        <f t="shared" si="34"/>
        <v>Red PorchStatic Upper Tiered</v>
      </c>
      <c r="V1108" t="str">
        <f t="shared" si="35"/>
        <v>05-04 Philadelphia Phillies @ Washington NationalsRed PorchStatic Upper Tiered</v>
      </c>
      <c r="W1108" t="str">
        <f>CONCATENATE(M1108,O1108)</f>
        <v>Regular SeasonRed Porch</v>
      </c>
      <c r="X1108" t="str">
        <f>CONCATENATE(M1108,P1108)</f>
        <v>Regular SeasonStatic Upper Tiered</v>
      </c>
      <c r="Y1108" t="str">
        <f>CONCATENATE(M1108,O1108,P1108)</f>
        <v>Regular SeasonRed PorchStatic Upper Tiered</v>
      </c>
    </row>
    <row r="1109" spans="1:25" x14ac:dyDescent="0.25">
      <c r="A1109" s="3">
        <v>346705</v>
      </c>
      <c r="B1109" t="s">
        <v>169</v>
      </c>
      <c r="C1109" t="s">
        <v>113</v>
      </c>
      <c r="D1109" t="s">
        <v>2</v>
      </c>
      <c r="E1109" t="s">
        <v>1</v>
      </c>
      <c r="F1109" s="5">
        <v>41033</v>
      </c>
      <c r="G1109">
        <v>18</v>
      </c>
      <c r="H1109">
        <v>179</v>
      </c>
      <c r="I1109" s="1">
        <v>63366</v>
      </c>
      <c r="J1109" s="1">
        <v>14957.14</v>
      </c>
      <c r="K1109">
        <v>23.6043619606729</v>
      </c>
      <c r="L1109" s="4">
        <f>VLOOKUP(N1109,rates,VLOOKUP(CONCATENATE('[1]Exposure Report'!$B$11,'[1]Exposure Report'!$B$13),rate_lookup_table,4,FALSE),FALSE)</f>
        <v>353.99716666666666</v>
      </c>
      <c r="M1109" t="s">
        <v>0</v>
      </c>
      <c r="N1109" t="str">
        <f>IF(VLOOKUP(B1109,title_rename,2,FALSE)=0,B1109,VLOOKUP(B1109,title_rename,2,FALSE))</f>
        <v>05-04 Philadelphia Phillies @ Washington Nationals</v>
      </c>
      <c r="O1109" s="3" t="str">
        <f>LEFT(IF(VLOOKUP(C1109,brand_rename,2,FALSE)=0,C1109,VLOOKUP(C1109,brand_rename,2,FALSE)),LEN(IF(VLOOKUP(C1109,brand_rename,2,FALSE)=0,C1109,VLOOKUP(C1109,brand_rename,2,FALSE)))-6)</f>
        <v>Team Promotion - Capital City View Seats</v>
      </c>
      <c r="P1109" t="str">
        <f>IF(VLOOKUP(D1109,location_rename,2,FALSE)=0,D1109,VLOOKUP(D1109,location_rename,2,FALSE))</f>
        <v>Rotational Field Level Home Plate</v>
      </c>
      <c r="Q1109">
        <f>IF($L1109=0,0,G1109)</f>
        <v>18</v>
      </c>
      <c r="R1109">
        <f>IF($L1109=0,0,H1109)</f>
        <v>179</v>
      </c>
      <c r="S1109" s="1">
        <f>R1109*L1109</f>
        <v>63365.49283333333</v>
      </c>
      <c r="T1109" s="1">
        <f>S1109*(K1109/100)</f>
        <v>14957.020286544246</v>
      </c>
      <c r="U1109" t="str">
        <f t="shared" si="34"/>
        <v>Team Promotion - Capital City View SeatsRotational Field Level Home Plate</v>
      </c>
      <c r="V1109" t="str">
        <f t="shared" si="35"/>
        <v>05-04 Philadelphia Phillies @ Washington NationalsTeam Promotion - Capital City View SeatsRotational Field Level Home Plate</v>
      </c>
      <c r="W1109" t="str">
        <f>CONCATENATE(M1109,O1109)</f>
        <v>Regular SeasonTeam Promotion - Capital City View Seats</v>
      </c>
      <c r="X1109" t="str">
        <f>CONCATENATE(M1109,P1109)</f>
        <v>Regular SeasonRotational Field Level Home Plate</v>
      </c>
      <c r="Y1109" t="str">
        <f>CONCATENATE(M1109,O1109,P1109)</f>
        <v>Regular SeasonTeam Promotion - Capital City View SeatsRotational Field Level Home Plate</v>
      </c>
    </row>
    <row r="1110" spans="1:25" x14ac:dyDescent="0.25">
      <c r="A1110" s="3">
        <v>346705</v>
      </c>
      <c r="B1110" t="s">
        <v>169</v>
      </c>
      <c r="C1110" t="s">
        <v>27</v>
      </c>
      <c r="D1110" t="s">
        <v>28</v>
      </c>
      <c r="E1110" t="s">
        <v>1</v>
      </c>
      <c r="F1110" s="5">
        <v>41033</v>
      </c>
      <c r="G1110">
        <v>22</v>
      </c>
      <c r="H1110">
        <v>65</v>
      </c>
      <c r="I1110" s="1">
        <v>23010</v>
      </c>
      <c r="J1110" s="1">
        <v>5610.02</v>
      </c>
      <c r="K1110">
        <v>24.3807909604519</v>
      </c>
      <c r="L1110" s="4">
        <f>VLOOKUP(N1110,rates,VLOOKUP(CONCATENATE('[1]Exposure Report'!$B$11,'[1]Exposure Report'!$B$13),rate_lookup_table,4,FALSE),FALSE)</f>
        <v>353.99716666666666</v>
      </c>
      <c r="M1110" t="s">
        <v>0</v>
      </c>
      <c r="N1110" t="str">
        <f>IF(VLOOKUP(B1110,title_rename,2,FALSE)=0,B1110,VLOOKUP(B1110,title_rename,2,FALSE))</f>
        <v>05-04 Philadelphia Phillies @ Washington Nationals</v>
      </c>
      <c r="O1110" s="3" t="str">
        <f>LEFT(IF(VLOOKUP(C1110,brand_rename,2,FALSE)=0,C1110,VLOOKUP(C1110,brand_rename,2,FALSE)),LEN(IF(VLOOKUP(C1110,brand_rename,2,FALSE)=0,C1110,VLOOKUP(C1110,brand_rename,2,FALSE)))-6)</f>
        <v>Team Website - Nationals.com</v>
      </c>
      <c r="P1110" t="str">
        <f>IF(VLOOKUP(D1110,location_rename,2,FALSE)=0,D1110,VLOOKUP(D1110,location_rename,2,FALSE))</f>
        <v>Static Dugout Railing</v>
      </c>
      <c r="Q1110">
        <f>IF($L1110=0,0,G1110)</f>
        <v>22</v>
      </c>
      <c r="R1110">
        <f>IF($L1110=0,0,H1110)</f>
        <v>65</v>
      </c>
      <c r="S1110" s="1">
        <f>R1110*L1110</f>
        <v>23009.815833333334</v>
      </c>
      <c r="T1110" s="1">
        <f>S1110*(K1110/100)</f>
        <v>5609.9750987099633</v>
      </c>
      <c r="U1110" t="str">
        <f t="shared" si="34"/>
        <v>Team Website - Nationals.comStatic Dugout Railing</v>
      </c>
      <c r="V1110" t="str">
        <f t="shared" si="35"/>
        <v>05-04 Philadelphia Phillies @ Washington NationalsTeam Website - Nationals.comStatic Dugout Railing</v>
      </c>
      <c r="W1110" t="str">
        <f>CONCATENATE(M1110,O1110)</f>
        <v>Regular SeasonTeam Website - Nationals.com</v>
      </c>
      <c r="X1110" t="str">
        <f>CONCATENATE(M1110,P1110)</f>
        <v>Regular SeasonStatic Dugout Railing</v>
      </c>
      <c r="Y1110" t="str">
        <f>CONCATENATE(M1110,O1110,P1110)</f>
        <v>Regular SeasonTeam Website - Nationals.comStatic Dugout Railing</v>
      </c>
    </row>
    <row r="1111" spans="1:25" x14ac:dyDescent="0.25">
      <c r="A1111" s="3">
        <v>346705</v>
      </c>
      <c r="B1111" t="s">
        <v>169</v>
      </c>
      <c r="C1111" t="s">
        <v>27</v>
      </c>
      <c r="D1111" t="s">
        <v>14</v>
      </c>
      <c r="E1111" t="s">
        <v>1</v>
      </c>
      <c r="F1111" s="5">
        <v>41033</v>
      </c>
      <c r="G1111">
        <v>21</v>
      </c>
      <c r="H1111">
        <v>37</v>
      </c>
      <c r="I1111" s="1">
        <v>13098</v>
      </c>
      <c r="J1111" s="1">
        <v>2463.1</v>
      </c>
      <c r="K1111">
        <v>18.805161093296601</v>
      </c>
      <c r="L1111" s="4">
        <f>VLOOKUP(N1111,rates,VLOOKUP(CONCATENATE('[1]Exposure Report'!$B$11,'[1]Exposure Report'!$B$13),rate_lookup_table,4,FALSE),FALSE)</f>
        <v>353.99716666666666</v>
      </c>
      <c r="M1111" t="s">
        <v>0</v>
      </c>
      <c r="N1111" t="str">
        <f>IF(VLOOKUP(B1111,title_rename,2,FALSE)=0,B1111,VLOOKUP(B1111,title_rename,2,FALSE))</f>
        <v>05-04 Philadelphia Phillies @ Washington Nationals</v>
      </c>
      <c r="O1111" s="3" t="str">
        <f>LEFT(IF(VLOOKUP(C1111,brand_rename,2,FALSE)=0,C1111,VLOOKUP(C1111,brand_rename,2,FALSE)),LEN(IF(VLOOKUP(C1111,brand_rename,2,FALSE)=0,C1111,VLOOKUP(C1111,brand_rename,2,FALSE)))-6)</f>
        <v>Team Website - Nationals.com</v>
      </c>
      <c r="P1111" t="str">
        <f>IF(VLOOKUP(D1111,location_rename,2,FALSE)=0,D1111,VLOOKUP(D1111,location_rename,2,FALSE))</f>
        <v>Static Dugout Roof</v>
      </c>
      <c r="Q1111">
        <f>IF($L1111=0,0,G1111)</f>
        <v>21</v>
      </c>
      <c r="R1111">
        <f>IF($L1111=0,0,H1111)</f>
        <v>37</v>
      </c>
      <c r="S1111" s="1">
        <f>R1111*L1111</f>
        <v>13097.895166666667</v>
      </c>
      <c r="T1111" s="1">
        <f>S1111*(K1111/100)</f>
        <v>2463.0802859227761</v>
      </c>
      <c r="U1111" t="str">
        <f t="shared" si="34"/>
        <v>Team Website - Nationals.comStatic Dugout Roof</v>
      </c>
      <c r="V1111" t="str">
        <f t="shared" si="35"/>
        <v>05-04 Philadelphia Phillies @ Washington NationalsTeam Website - Nationals.comStatic Dugout Roof</v>
      </c>
      <c r="W1111" t="str">
        <f>CONCATENATE(M1111,O1111)</f>
        <v>Regular SeasonTeam Website - Nationals.com</v>
      </c>
      <c r="X1111" t="str">
        <f>CONCATENATE(M1111,P1111)</f>
        <v>Regular SeasonStatic Dugout Roof</v>
      </c>
      <c r="Y1111" t="str">
        <f>CONCATENATE(M1111,O1111,P1111)</f>
        <v>Regular SeasonTeam Website - Nationals.comStatic Dugout Roof</v>
      </c>
    </row>
    <row r="1112" spans="1:25" x14ac:dyDescent="0.25">
      <c r="A1112" s="3">
        <v>346705</v>
      </c>
      <c r="B1112" t="s">
        <v>169</v>
      </c>
      <c r="C1112" t="s">
        <v>27</v>
      </c>
      <c r="D1112" t="s">
        <v>9</v>
      </c>
      <c r="E1112" t="s">
        <v>1</v>
      </c>
      <c r="F1112" s="5">
        <v>41033</v>
      </c>
      <c r="G1112">
        <v>9</v>
      </c>
      <c r="H1112">
        <v>19</v>
      </c>
      <c r="I1112" s="1">
        <v>6726</v>
      </c>
      <c r="J1112" s="1">
        <v>1268.67</v>
      </c>
      <c r="K1112">
        <v>18.862176628010701</v>
      </c>
      <c r="L1112" s="4">
        <f>VLOOKUP(N1112,rates,VLOOKUP(CONCATENATE('[1]Exposure Report'!$B$11,'[1]Exposure Report'!$B$13),rate_lookup_table,4,FALSE),FALSE)</f>
        <v>353.99716666666666</v>
      </c>
      <c r="M1112" t="s">
        <v>0</v>
      </c>
      <c r="N1112" t="str">
        <f>IF(VLOOKUP(B1112,title_rename,2,FALSE)=0,B1112,VLOOKUP(B1112,title_rename,2,FALSE))</f>
        <v>05-04 Philadelphia Phillies @ Washington Nationals</v>
      </c>
      <c r="O1112" s="3" t="str">
        <f>LEFT(IF(VLOOKUP(C1112,brand_rename,2,FALSE)=0,C1112,VLOOKUP(C1112,brand_rename,2,FALSE)),LEN(IF(VLOOKUP(C1112,brand_rename,2,FALSE)=0,C1112,VLOOKUP(C1112,brand_rename,2,FALSE)))-6)</f>
        <v>Team Website - Nationals.com</v>
      </c>
      <c r="P1112" t="str">
        <f>IF(VLOOKUP(D1112,location_rename,2,FALSE)=0,D1112,VLOOKUP(D1112,location_rename,2,FALSE))</f>
        <v>Static Upper Billboard</v>
      </c>
      <c r="Q1112">
        <f>IF($L1112=0,0,G1112)</f>
        <v>9</v>
      </c>
      <c r="R1112">
        <f>IF($L1112=0,0,H1112)</f>
        <v>19</v>
      </c>
      <c r="S1112" s="1">
        <f>R1112*L1112</f>
        <v>6725.9461666666666</v>
      </c>
      <c r="T1112" s="1">
        <f>S1112*(K1112/100)</f>
        <v>1268.6598458615817</v>
      </c>
      <c r="U1112" t="str">
        <f t="shared" si="34"/>
        <v>Team Website - Nationals.comStatic Upper Billboard</v>
      </c>
      <c r="V1112" t="str">
        <f t="shared" si="35"/>
        <v>05-04 Philadelphia Phillies @ Washington NationalsTeam Website - Nationals.comStatic Upper Billboard</v>
      </c>
      <c r="W1112" t="str">
        <f>CONCATENATE(M1112,O1112)</f>
        <v>Regular SeasonTeam Website - Nationals.com</v>
      </c>
      <c r="X1112" t="str">
        <f>CONCATENATE(M1112,P1112)</f>
        <v>Regular SeasonStatic Upper Billboard</v>
      </c>
      <c r="Y1112" t="str">
        <f>CONCATENATE(M1112,O1112,P1112)</f>
        <v>Regular SeasonTeam Website - Nationals.comStatic Upper Billboard</v>
      </c>
    </row>
    <row r="1113" spans="1:25" x14ac:dyDescent="0.25">
      <c r="A1113" s="3">
        <v>346705</v>
      </c>
      <c r="B1113" t="s">
        <v>169</v>
      </c>
      <c r="C1113" t="s">
        <v>93</v>
      </c>
      <c r="D1113" t="s">
        <v>19</v>
      </c>
      <c r="E1113" t="s">
        <v>1</v>
      </c>
      <c r="F1113" s="5">
        <v>41033</v>
      </c>
      <c r="G1113">
        <v>1</v>
      </c>
      <c r="H1113">
        <v>1</v>
      </c>
      <c r="I1113" s="1">
        <v>354</v>
      </c>
      <c r="J1113" s="1">
        <v>131.97</v>
      </c>
      <c r="K1113">
        <v>37.279661016949099</v>
      </c>
      <c r="L1113" s="4">
        <f>VLOOKUP(N1113,rates,VLOOKUP(CONCATENATE('[1]Exposure Report'!$B$11,'[1]Exposure Report'!$B$13),rate_lookup_table,4,FALSE),FALSE)</f>
        <v>353.99716666666666</v>
      </c>
      <c r="M1113" t="s">
        <v>0</v>
      </c>
      <c r="N1113" t="str">
        <f>IF(VLOOKUP(B1113,title_rename,2,FALSE)=0,B1113,VLOOKUP(B1113,title_rename,2,FALSE))</f>
        <v>05-04 Philadelphia Phillies @ Washington Nationals</v>
      </c>
      <c r="O1113" s="3" t="str">
        <f>LEFT(IF(VLOOKUP(C1113,brand_rename,2,FALSE)=0,C1113,VLOOKUP(C1113,brand_rename,2,FALSE)),LEN(IF(VLOOKUP(C1113,brand_rename,2,FALSE)=0,C1113,VLOOKUP(C1113,brand_rename,2,FALSE)))-6)</f>
        <v>The Washington Post</v>
      </c>
      <c r="P1113" t="str">
        <f>IF(VLOOKUP(D1113,location_rename,2,FALSE)=0,D1113,VLOOKUP(D1113,location_rename,2,FALSE))</f>
        <v>LED Outfield Wall</v>
      </c>
      <c r="Q1113">
        <f>IF($L1113=0,0,G1113)</f>
        <v>1</v>
      </c>
      <c r="R1113">
        <f>IF($L1113=0,0,H1113)</f>
        <v>1</v>
      </c>
      <c r="S1113" s="1">
        <f>R1113*L1113</f>
        <v>353.99716666666666</v>
      </c>
      <c r="T1113" s="1">
        <f>S1113*(K1113/100)</f>
        <v>131.96894374293765</v>
      </c>
      <c r="U1113" t="str">
        <f t="shared" si="34"/>
        <v>The Washington PostLED Outfield Wall</v>
      </c>
      <c r="V1113" t="str">
        <f t="shared" si="35"/>
        <v>05-04 Philadelphia Phillies @ Washington NationalsThe Washington PostLED Outfield Wall</v>
      </c>
      <c r="W1113" t="str">
        <f>CONCATENATE(M1113,O1113)</f>
        <v>Regular SeasonThe Washington Post</v>
      </c>
      <c r="X1113" t="str">
        <f>CONCATENATE(M1113,P1113)</f>
        <v>Regular SeasonLED Outfield Wall</v>
      </c>
      <c r="Y1113" t="str">
        <f>CONCATENATE(M1113,O1113,P1113)</f>
        <v>Regular SeasonThe Washington PostLED Outfield Wall</v>
      </c>
    </row>
    <row r="1114" spans="1:25" x14ac:dyDescent="0.25">
      <c r="A1114" s="3">
        <v>346705</v>
      </c>
      <c r="B1114" t="s">
        <v>169</v>
      </c>
      <c r="C1114" t="s">
        <v>93</v>
      </c>
      <c r="D1114" t="s">
        <v>9</v>
      </c>
      <c r="E1114" t="s">
        <v>1</v>
      </c>
      <c r="F1114" s="5">
        <v>41033</v>
      </c>
      <c r="G1114">
        <v>2</v>
      </c>
      <c r="H1114">
        <v>4</v>
      </c>
      <c r="I1114" s="1">
        <v>1416</v>
      </c>
      <c r="J1114" s="1">
        <v>290.35000000000002</v>
      </c>
      <c r="K1114">
        <v>20.504943502824801</v>
      </c>
      <c r="L1114" s="4">
        <f>VLOOKUP(N1114,rates,VLOOKUP(CONCATENATE('[1]Exposure Report'!$B$11,'[1]Exposure Report'!$B$13),rate_lookup_table,4,FALSE),FALSE)</f>
        <v>353.99716666666666</v>
      </c>
      <c r="M1114" t="s">
        <v>0</v>
      </c>
      <c r="N1114" t="str">
        <f>IF(VLOOKUP(B1114,title_rename,2,FALSE)=0,B1114,VLOOKUP(B1114,title_rename,2,FALSE))</f>
        <v>05-04 Philadelphia Phillies @ Washington Nationals</v>
      </c>
      <c r="O1114" s="3" t="str">
        <f>LEFT(IF(VLOOKUP(C1114,brand_rename,2,FALSE)=0,C1114,VLOOKUP(C1114,brand_rename,2,FALSE)),LEN(IF(VLOOKUP(C1114,brand_rename,2,FALSE)=0,C1114,VLOOKUP(C1114,brand_rename,2,FALSE)))-6)</f>
        <v>The Washington Post</v>
      </c>
      <c r="P1114" t="str">
        <f>IF(VLOOKUP(D1114,location_rename,2,FALSE)=0,D1114,VLOOKUP(D1114,location_rename,2,FALSE))</f>
        <v>Static Upper Billboard</v>
      </c>
      <c r="Q1114">
        <f>IF($L1114=0,0,G1114)</f>
        <v>2</v>
      </c>
      <c r="R1114">
        <f>IF($L1114=0,0,H1114)</f>
        <v>4</v>
      </c>
      <c r="S1114" s="1">
        <f>R1114*L1114</f>
        <v>1415.9886666666666</v>
      </c>
      <c r="T1114" s="1">
        <f>S1114*(K1114/100)</f>
        <v>290.34767610640222</v>
      </c>
      <c r="U1114" t="str">
        <f t="shared" si="34"/>
        <v>The Washington PostStatic Upper Billboard</v>
      </c>
      <c r="V1114" t="str">
        <f t="shared" si="35"/>
        <v>05-04 Philadelphia Phillies @ Washington NationalsThe Washington PostStatic Upper Billboard</v>
      </c>
      <c r="W1114" t="str">
        <f>CONCATENATE(M1114,O1114)</f>
        <v>Regular SeasonThe Washington Post</v>
      </c>
      <c r="X1114" t="str">
        <f>CONCATENATE(M1114,P1114)</f>
        <v>Regular SeasonStatic Upper Billboard</v>
      </c>
      <c r="Y1114" t="str">
        <f>CONCATENATE(M1114,O1114,P1114)</f>
        <v>Regular SeasonThe Washington PostStatic Upper Billboard</v>
      </c>
    </row>
    <row r="1115" spans="1:25" x14ac:dyDescent="0.25">
      <c r="A1115" s="3">
        <v>346705</v>
      </c>
      <c r="B1115" t="s">
        <v>169</v>
      </c>
      <c r="C1115" t="s">
        <v>26</v>
      </c>
      <c r="D1115" t="s">
        <v>19</v>
      </c>
      <c r="E1115" t="s">
        <v>1</v>
      </c>
      <c r="F1115" s="5">
        <v>41033</v>
      </c>
      <c r="G1115">
        <v>2</v>
      </c>
      <c r="H1115">
        <v>4</v>
      </c>
      <c r="I1115" s="1">
        <v>1416</v>
      </c>
      <c r="J1115" s="1">
        <v>396.13</v>
      </c>
      <c r="K1115">
        <v>27.975282485875699</v>
      </c>
      <c r="L1115" s="4">
        <f>VLOOKUP(N1115,rates,VLOOKUP(CONCATENATE('[1]Exposure Report'!$B$11,'[1]Exposure Report'!$B$13),rate_lookup_table,4,FALSE),FALSE)</f>
        <v>353.99716666666666</v>
      </c>
      <c r="M1115" t="s">
        <v>0</v>
      </c>
      <c r="N1115" t="str">
        <f>IF(VLOOKUP(B1115,title_rename,2,FALSE)=0,B1115,VLOOKUP(B1115,title_rename,2,FALSE))</f>
        <v>05-04 Philadelphia Phillies @ Washington Nationals</v>
      </c>
      <c r="O1115" s="3" t="str">
        <f>LEFT(IF(VLOOKUP(C1115,brand_rename,2,FALSE)=0,C1115,VLOOKUP(C1115,brand_rename,2,FALSE)),LEN(IF(VLOOKUP(C1115,brand_rename,2,FALSE)=0,C1115,VLOOKUP(C1115,brand_rename,2,FALSE)))-6)</f>
        <v>Toyota</v>
      </c>
      <c r="P1115" t="str">
        <f>IF(VLOOKUP(D1115,location_rename,2,FALSE)=0,D1115,VLOOKUP(D1115,location_rename,2,FALSE))</f>
        <v>LED Outfield Wall</v>
      </c>
      <c r="Q1115">
        <f>IF($L1115=0,0,G1115)</f>
        <v>2</v>
      </c>
      <c r="R1115">
        <f>IF($L1115=0,0,H1115)</f>
        <v>4</v>
      </c>
      <c r="S1115" s="1">
        <f>R1115*L1115</f>
        <v>1415.9886666666666</v>
      </c>
      <c r="T1115" s="1">
        <f>S1115*(K1115/100)</f>
        <v>396.12682946798481</v>
      </c>
      <c r="U1115" t="str">
        <f t="shared" si="34"/>
        <v>ToyotaLED Outfield Wall</v>
      </c>
      <c r="V1115" t="str">
        <f t="shared" si="35"/>
        <v>05-04 Philadelphia Phillies @ Washington NationalsToyotaLED Outfield Wall</v>
      </c>
      <c r="W1115" t="str">
        <f>CONCATENATE(M1115,O1115)</f>
        <v>Regular SeasonToyota</v>
      </c>
      <c r="X1115" t="str">
        <f>CONCATENATE(M1115,P1115)</f>
        <v>Regular SeasonLED Outfield Wall</v>
      </c>
      <c r="Y1115" t="str">
        <f>CONCATENATE(M1115,O1115,P1115)</f>
        <v>Regular SeasonToyotaLED Outfield Wall</v>
      </c>
    </row>
    <row r="1116" spans="1:25" x14ac:dyDescent="0.25">
      <c r="A1116" s="3">
        <v>346705</v>
      </c>
      <c r="B1116" t="s">
        <v>169</v>
      </c>
      <c r="C1116" t="s">
        <v>26</v>
      </c>
      <c r="D1116" t="s">
        <v>17</v>
      </c>
      <c r="E1116" t="s">
        <v>1</v>
      </c>
      <c r="F1116" s="5">
        <v>41033</v>
      </c>
      <c r="G1116">
        <v>2</v>
      </c>
      <c r="H1116">
        <v>3</v>
      </c>
      <c r="I1116" s="1">
        <v>1062</v>
      </c>
      <c r="J1116" s="1">
        <v>323.63</v>
      </c>
      <c r="K1116">
        <v>30.473634651600701</v>
      </c>
      <c r="L1116" s="4">
        <f>VLOOKUP(N1116,rates,VLOOKUP(CONCATENATE('[1]Exposure Report'!$B$11,'[1]Exposure Report'!$B$13),rate_lookup_table,4,FALSE),FALSE)</f>
        <v>353.99716666666666</v>
      </c>
      <c r="M1116" t="s">
        <v>0</v>
      </c>
      <c r="N1116" t="str">
        <f>IF(VLOOKUP(B1116,title_rename,2,FALSE)=0,B1116,VLOOKUP(B1116,title_rename,2,FALSE))</f>
        <v>05-04 Philadelphia Phillies @ Washington Nationals</v>
      </c>
      <c r="O1116" s="3" t="str">
        <f>LEFT(IF(VLOOKUP(C1116,brand_rename,2,FALSE)=0,C1116,VLOOKUP(C1116,brand_rename,2,FALSE)),LEN(IF(VLOOKUP(C1116,brand_rename,2,FALSE)=0,C1116,VLOOKUP(C1116,brand_rename,2,FALSE)))-6)</f>
        <v>Toyota</v>
      </c>
      <c r="P1116" t="str">
        <f>IF(VLOOKUP(D1116,location_rename,2,FALSE)=0,D1116,VLOOKUP(D1116,location_rename,2,FALSE))</f>
        <v>LED Upper Tiered</v>
      </c>
      <c r="Q1116">
        <f>IF($L1116=0,0,G1116)</f>
        <v>2</v>
      </c>
      <c r="R1116">
        <f>IF($L1116=0,0,H1116)</f>
        <v>3</v>
      </c>
      <c r="S1116" s="1">
        <f>R1116*L1116</f>
        <v>1061.9915000000001</v>
      </c>
      <c r="T1116" s="1">
        <f>S1116*(K1116/100)</f>
        <v>323.62740974105407</v>
      </c>
      <c r="U1116" t="str">
        <f t="shared" si="34"/>
        <v>ToyotaLED Upper Tiered</v>
      </c>
      <c r="V1116" t="str">
        <f t="shared" si="35"/>
        <v>05-04 Philadelphia Phillies @ Washington NationalsToyotaLED Upper Tiered</v>
      </c>
      <c r="W1116" t="str">
        <f>CONCATENATE(M1116,O1116)</f>
        <v>Regular SeasonToyota</v>
      </c>
      <c r="X1116" t="str">
        <f>CONCATENATE(M1116,P1116)</f>
        <v>Regular SeasonLED Upper Tiered</v>
      </c>
      <c r="Y1116" t="str">
        <f>CONCATENATE(M1116,O1116,P1116)</f>
        <v>Regular SeasonToyotaLED Upper Tiered</v>
      </c>
    </row>
    <row r="1117" spans="1:25" x14ac:dyDescent="0.25">
      <c r="A1117" s="3">
        <v>346705</v>
      </c>
      <c r="B1117" t="s">
        <v>169</v>
      </c>
      <c r="C1117" t="s">
        <v>25</v>
      </c>
      <c r="D1117" t="s">
        <v>45</v>
      </c>
      <c r="E1117" t="s">
        <v>1</v>
      </c>
      <c r="F1117" s="5">
        <v>41033</v>
      </c>
      <c r="G1117">
        <v>7</v>
      </c>
      <c r="H1117">
        <v>16</v>
      </c>
      <c r="I1117" s="1">
        <v>5664</v>
      </c>
      <c r="J1117" s="1">
        <v>1127.3499999999999</v>
      </c>
      <c r="K1117">
        <v>19.9037782485875</v>
      </c>
      <c r="L1117" s="4">
        <f>VLOOKUP(N1117,rates,VLOOKUP(CONCATENATE('[1]Exposure Report'!$B$11,'[1]Exposure Report'!$B$13),rate_lookup_table,4,FALSE),FALSE)</f>
        <v>353.99716666666666</v>
      </c>
      <c r="M1117" t="s">
        <v>0</v>
      </c>
      <c r="N1117" t="str">
        <f>IF(VLOOKUP(B1117,title_rename,2,FALSE)=0,B1117,VLOOKUP(B1117,title_rename,2,FALSE))</f>
        <v>05-04 Philadelphia Phillies @ Washington Nationals</v>
      </c>
      <c r="O1117" s="3" t="str">
        <f>LEFT(IF(VLOOKUP(C1117,brand_rename,2,FALSE)=0,C1117,VLOOKUP(C1117,brand_rename,2,FALSE)),LEN(IF(VLOOKUP(C1117,brand_rename,2,FALSE)=0,C1117,VLOOKUP(C1117,brand_rename,2,FALSE)))-6)</f>
        <v>TV Station - MLB Network</v>
      </c>
      <c r="P1117" t="str">
        <f>IF(VLOOKUP(D1117,location_rename,2,FALSE)=0,D1117,VLOOKUP(D1117,location_rename,2,FALSE))</f>
        <v>Static Field Level Foul Ball Line</v>
      </c>
      <c r="Q1117">
        <f>IF($L1117=0,0,G1117)</f>
        <v>7</v>
      </c>
      <c r="R1117">
        <f>IF($L1117=0,0,H1117)</f>
        <v>16</v>
      </c>
      <c r="S1117" s="1">
        <f>R1117*L1117</f>
        <v>5663.9546666666665</v>
      </c>
      <c r="T1117" s="1">
        <f>S1117*(K1117/100)</f>
        <v>1127.3409769538566</v>
      </c>
      <c r="U1117" t="str">
        <f t="shared" si="34"/>
        <v>TV Station - MLB NetworkStatic Field Level Foul Ball Line</v>
      </c>
      <c r="V1117" t="str">
        <f t="shared" si="35"/>
        <v>05-04 Philadelphia Phillies @ Washington NationalsTV Station - MLB NetworkStatic Field Level Foul Ball Line</v>
      </c>
      <c r="W1117" t="str">
        <f>CONCATENATE(M1117,O1117)</f>
        <v>Regular SeasonTV Station - MLB Network</v>
      </c>
      <c r="X1117" t="str">
        <f>CONCATENATE(M1117,P1117)</f>
        <v>Regular SeasonStatic Field Level Foul Ball Line</v>
      </c>
      <c r="Y1117" t="str">
        <f>CONCATENATE(M1117,O1117,P1117)</f>
        <v>Regular SeasonTV Station - MLB NetworkStatic Field Level Foul Ball Line</v>
      </c>
    </row>
    <row r="1118" spans="1:25" x14ac:dyDescent="0.25">
      <c r="A1118" s="3">
        <v>346705</v>
      </c>
      <c r="B1118" t="s">
        <v>169</v>
      </c>
      <c r="C1118" t="s">
        <v>24</v>
      </c>
      <c r="D1118" t="s">
        <v>19</v>
      </c>
      <c r="E1118" t="s">
        <v>1</v>
      </c>
      <c r="F1118" s="5">
        <v>41033</v>
      </c>
      <c r="G1118">
        <v>1</v>
      </c>
      <c r="H1118">
        <v>2</v>
      </c>
      <c r="I1118" s="1">
        <v>708</v>
      </c>
      <c r="J1118" s="1">
        <v>153.99</v>
      </c>
      <c r="K1118">
        <v>21.75</v>
      </c>
      <c r="L1118" s="4">
        <f>VLOOKUP(N1118,rates,VLOOKUP(CONCATENATE('[1]Exposure Report'!$B$11,'[1]Exposure Report'!$B$13),rate_lookup_table,4,FALSE),FALSE)</f>
        <v>353.99716666666666</v>
      </c>
      <c r="M1118" t="s">
        <v>0</v>
      </c>
      <c r="N1118" t="str">
        <f>IF(VLOOKUP(B1118,title_rename,2,FALSE)=0,B1118,VLOOKUP(B1118,title_rename,2,FALSE))</f>
        <v>05-04 Philadelphia Phillies @ Washington Nationals</v>
      </c>
      <c r="O1118" s="3" t="str">
        <f>LEFT(IF(VLOOKUP(C1118,brand_rename,2,FALSE)=0,C1118,VLOOKUP(C1118,brand_rename,2,FALSE)),LEN(IF(VLOOKUP(C1118,brand_rename,2,FALSE)=0,C1118,VLOOKUP(C1118,brand_rename,2,FALSE)))-6)</f>
        <v>Twisted Tea</v>
      </c>
      <c r="P1118" t="str">
        <f>IF(VLOOKUP(D1118,location_rename,2,FALSE)=0,D1118,VLOOKUP(D1118,location_rename,2,FALSE))</f>
        <v>LED Outfield Wall</v>
      </c>
      <c r="Q1118">
        <f>IF($L1118=0,0,G1118)</f>
        <v>1</v>
      </c>
      <c r="R1118">
        <f>IF($L1118=0,0,H1118)</f>
        <v>2</v>
      </c>
      <c r="S1118" s="1">
        <f>R1118*L1118</f>
        <v>707.99433333333332</v>
      </c>
      <c r="T1118" s="1">
        <f>S1118*(K1118/100)</f>
        <v>153.98876749999999</v>
      </c>
      <c r="U1118" t="str">
        <f t="shared" si="34"/>
        <v>Twisted TeaLED Outfield Wall</v>
      </c>
      <c r="V1118" t="str">
        <f t="shared" si="35"/>
        <v>05-04 Philadelphia Phillies @ Washington NationalsTwisted TeaLED Outfield Wall</v>
      </c>
      <c r="W1118" t="str">
        <f>CONCATENATE(M1118,O1118)</f>
        <v>Regular SeasonTwisted Tea</v>
      </c>
      <c r="X1118" t="str">
        <f>CONCATENATE(M1118,P1118)</f>
        <v>Regular SeasonLED Outfield Wall</v>
      </c>
      <c r="Y1118" t="str">
        <f>CONCATENATE(M1118,O1118,P1118)</f>
        <v>Regular SeasonTwisted TeaLED Outfield Wall</v>
      </c>
    </row>
    <row r="1119" spans="1:25" x14ac:dyDescent="0.25">
      <c r="A1119" s="3">
        <v>346705</v>
      </c>
      <c r="B1119" t="s">
        <v>169</v>
      </c>
      <c r="C1119" t="s">
        <v>24</v>
      </c>
      <c r="D1119" t="s">
        <v>11</v>
      </c>
      <c r="E1119" t="s">
        <v>1</v>
      </c>
      <c r="F1119" s="5">
        <v>41033</v>
      </c>
      <c r="G1119">
        <v>13</v>
      </c>
      <c r="H1119">
        <v>26</v>
      </c>
      <c r="I1119" s="1">
        <v>9204</v>
      </c>
      <c r="J1119" s="1">
        <v>1911.88</v>
      </c>
      <c r="K1119">
        <v>20.772272924815201</v>
      </c>
      <c r="L1119" s="4">
        <f>VLOOKUP(N1119,rates,VLOOKUP(CONCATENATE('[1]Exposure Report'!$B$11,'[1]Exposure Report'!$B$13),rate_lookup_table,4,FALSE),FALSE)</f>
        <v>353.99716666666666</v>
      </c>
      <c r="M1119" t="s">
        <v>0</v>
      </c>
      <c r="N1119" t="str">
        <f>IF(VLOOKUP(B1119,title_rename,2,FALSE)=0,B1119,VLOOKUP(B1119,title_rename,2,FALSE))</f>
        <v>05-04 Philadelphia Phillies @ Washington Nationals</v>
      </c>
      <c r="O1119" s="3" t="str">
        <f>LEFT(IF(VLOOKUP(C1119,brand_rename,2,FALSE)=0,C1119,VLOOKUP(C1119,brand_rename,2,FALSE)),LEN(IF(VLOOKUP(C1119,brand_rename,2,FALSE)=0,C1119,VLOOKUP(C1119,brand_rename,2,FALSE)))-6)</f>
        <v>Twisted Tea</v>
      </c>
      <c r="P1119" t="str">
        <f>IF(VLOOKUP(D1119,location_rename,2,FALSE)=0,D1119,VLOOKUP(D1119,location_rename,2,FALSE))</f>
        <v>Static Outfield Wall</v>
      </c>
      <c r="Q1119">
        <f>IF($L1119=0,0,G1119)</f>
        <v>13</v>
      </c>
      <c r="R1119">
        <f>IF($L1119=0,0,H1119)</f>
        <v>26</v>
      </c>
      <c r="S1119" s="1">
        <f>R1119*L1119</f>
        <v>9203.9263333333329</v>
      </c>
      <c r="T1119" s="1">
        <f>S1119*(K1119/100)</f>
        <v>1911.8646977589365</v>
      </c>
      <c r="U1119" t="str">
        <f t="shared" si="34"/>
        <v>Twisted TeaStatic Outfield Wall</v>
      </c>
      <c r="V1119" t="str">
        <f t="shared" si="35"/>
        <v>05-04 Philadelphia Phillies @ Washington NationalsTwisted TeaStatic Outfield Wall</v>
      </c>
      <c r="W1119" t="str">
        <f>CONCATENATE(M1119,O1119)</f>
        <v>Regular SeasonTwisted Tea</v>
      </c>
      <c r="X1119" t="str">
        <f>CONCATENATE(M1119,P1119)</f>
        <v>Regular SeasonStatic Outfield Wall</v>
      </c>
      <c r="Y1119" t="str">
        <f>CONCATENATE(M1119,O1119,P1119)</f>
        <v>Regular SeasonTwisted TeaStatic Outfield Wall</v>
      </c>
    </row>
    <row r="1120" spans="1:25" x14ac:dyDescent="0.25">
      <c r="A1120" s="3">
        <v>346705</v>
      </c>
      <c r="B1120" t="s">
        <v>169</v>
      </c>
      <c r="C1120" t="s">
        <v>21</v>
      </c>
      <c r="D1120" t="s">
        <v>17</v>
      </c>
      <c r="E1120" t="s">
        <v>1</v>
      </c>
      <c r="F1120" s="5">
        <v>41033</v>
      </c>
      <c r="G1120">
        <v>4</v>
      </c>
      <c r="H1120">
        <v>18</v>
      </c>
      <c r="I1120" s="1">
        <v>6372</v>
      </c>
      <c r="J1120" s="1">
        <v>1672.4</v>
      </c>
      <c r="K1120">
        <v>26.246076585059601</v>
      </c>
      <c r="L1120" s="4">
        <f>VLOOKUP(N1120,rates,VLOOKUP(CONCATENATE('[1]Exposure Report'!$B$11,'[1]Exposure Report'!$B$13),rate_lookup_table,4,FALSE),FALSE)</f>
        <v>353.99716666666666</v>
      </c>
      <c r="M1120" t="s">
        <v>0</v>
      </c>
      <c r="N1120" t="str">
        <f>IF(VLOOKUP(B1120,title_rename,2,FALSE)=0,B1120,VLOOKUP(B1120,title_rename,2,FALSE))</f>
        <v>05-04 Philadelphia Phillies @ Washington Nationals</v>
      </c>
      <c r="O1120" s="3" t="str">
        <f>LEFT(IF(VLOOKUP(C1120,brand_rename,2,FALSE)=0,C1120,VLOOKUP(C1120,brand_rename,2,FALSE)),LEN(IF(VLOOKUP(C1120,brand_rename,2,FALSE)=0,C1120,VLOOKUP(C1120,brand_rename,2,FALSE)))-6)</f>
        <v>United Airlines</v>
      </c>
      <c r="P1120" t="str">
        <f>IF(VLOOKUP(D1120,location_rename,2,FALSE)=0,D1120,VLOOKUP(D1120,location_rename,2,FALSE))</f>
        <v>LED Upper Tiered</v>
      </c>
      <c r="Q1120">
        <f>IF($L1120=0,0,G1120)</f>
        <v>4</v>
      </c>
      <c r="R1120">
        <f>IF($L1120=0,0,H1120)</f>
        <v>18</v>
      </c>
      <c r="S1120" s="1">
        <f>R1120*L1120</f>
        <v>6371.9489999999996</v>
      </c>
      <c r="T1120" s="1">
        <f>S1120*(K1120/100)</f>
        <v>1672.3866145009395</v>
      </c>
      <c r="U1120" t="str">
        <f t="shared" si="34"/>
        <v>United AirlinesLED Upper Tiered</v>
      </c>
      <c r="V1120" t="str">
        <f t="shared" si="35"/>
        <v>05-04 Philadelphia Phillies @ Washington NationalsUnited AirlinesLED Upper Tiered</v>
      </c>
      <c r="W1120" t="str">
        <f>CONCATENATE(M1120,O1120)</f>
        <v>Regular SeasonUnited Airlines</v>
      </c>
      <c r="X1120" t="str">
        <f>CONCATENATE(M1120,P1120)</f>
        <v>Regular SeasonLED Upper Tiered</v>
      </c>
      <c r="Y1120" t="str">
        <f>CONCATENATE(M1120,O1120,P1120)</f>
        <v>Regular SeasonUnited AirlinesLED Upper Tiered</v>
      </c>
    </row>
    <row r="1121" spans="1:25" x14ac:dyDescent="0.25">
      <c r="A1121" s="3">
        <v>346705</v>
      </c>
      <c r="B1121" t="s">
        <v>169</v>
      </c>
      <c r="C1121" t="s">
        <v>21</v>
      </c>
      <c r="D1121" t="s">
        <v>2</v>
      </c>
      <c r="E1121" t="s">
        <v>1</v>
      </c>
      <c r="F1121" s="5">
        <v>41033</v>
      </c>
      <c r="G1121">
        <v>42</v>
      </c>
      <c r="H1121">
        <v>270</v>
      </c>
      <c r="I1121" s="1">
        <v>95580</v>
      </c>
      <c r="J1121" s="1">
        <v>23055.599999999999</v>
      </c>
      <c r="K1121">
        <v>24.1217827997489</v>
      </c>
      <c r="L1121" s="4">
        <f>VLOOKUP(N1121,rates,VLOOKUP(CONCATENATE('[1]Exposure Report'!$B$11,'[1]Exposure Report'!$B$13),rate_lookup_table,4,FALSE),FALSE)</f>
        <v>353.99716666666666</v>
      </c>
      <c r="M1121" t="s">
        <v>0</v>
      </c>
      <c r="N1121" t="str">
        <f>IF(VLOOKUP(B1121,title_rename,2,FALSE)=0,B1121,VLOOKUP(B1121,title_rename,2,FALSE))</f>
        <v>05-04 Philadelphia Phillies @ Washington Nationals</v>
      </c>
      <c r="O1121" s="3" t="str">
        <f>LEFT(IF(VLOOKUP(C1121,brand_rename,2,FALSE)=0,C1121,VLOOKUP(C1121,brand_rename,2,FALSE)),LEN(IF(VLOOKUP(C1121,brand_rename,2,FALSE)=0,C1121,VLOOKUP(C1121,brand_rename,2,FALSE)))-6)</f>
        <v>United Airlines</v>
      </c>
      <c r="P1121" t="str">
        <f>IF(VLOOKUP(D1121,location_rename,2,FALSE)=0,D1121,VLOOKUP(D1121,location_rename,2,FALSE))</f>
        <v>Rotational Field Level Home Plate</v>
      </c>
      <c r="Q1121">
        <f>IF($L1121=0,0,G1121)</f>
        <v>42</v>
      </c>
      <c r="R1121">
        <f>IF($L1121=0,0,H1121)</f>
        <v>270</v>
      </c>
      <c r="S1121" s="1">
        <f>R1121*L1121</f>
        <v>95579.235000000001</v>
      </c>
      <c r="T1121" s="1">
        <f>S1121*(K1121/100)</f>
        <v>23055.415468361582</v>
      </c>
      <c r="U1121" t="str">
        <f t="shared" si="34"/>
        <v>United AirlinesRotational Field Level Home Plate</v>
      </c>
      <c r="V1121" t="str">
        <f t="shared" si="35"/>
        <v>05-04 Philadelphia Phillies @ Washington NationalsUnited AirlinesRotational Field Level Home Plate</v>
      </c>
      <c r="W1121" t="str">
        <f>CONCATENATE(M1121,O1121)</f>
        <v>Regular SeasonUnited Airlines</v>
      </c>
      <c r="X1121" t="str">
        <f>CONCATENATE(M1121,P1121)</f>
        <v>Regular SeasonRotational Field Level Home Plate</v>
      </c>
      <c r="Y1121" t="str">
        <f>CONCATENATE(M1121,O1121,P1121)</f>
        <v>Regular SeasonUnited AirlinesRotational Field Level Home Plate</v>
      </c>
    </row>
    <row r="1122" spans="1:25" x14ac:dyDescent="0.25">
      <c r="A1122" s="3">
        <v>346705</v>
      </c>
      <c r="B1122" t="s">
        <v>169</v>
      </c>
      <c r="C1122" t="s">
        <v>21</v>
      </c>
      <c r="D1122" t="s">
        <v>11</v>
      </c>
      <c r="E1122" t="s">
        <v>1</v>
      </c>
      <c r="F1122" s="5">
        <v>41033</v>
      </c>
      <c r="G1122">
        <v>13</v>
      </c>
      <c r="H1122">
        <v>27</v>
      </c>
      <c r="I1122" s="1">
        <v>9558</v>
      </c>
      <c r="J1122" s="1">
        <v>1723.31</v>
      </c>
      <c r="K1122">
        <v>18.030027202343501</v>
      </c>
      <c r="L1122" s="4">
        <f>VLOOKUP(N1122,rates,VLOOKUP(CONCATENATE('[1]Exposure Report'!$B$11,'[1]Exposure Report'!$B$13),rate_lookup_table,4,FALSE),FALSE)</f>
        <v>353.99716666666666</v>
      </c>
      <c r="M1122" t="s">
        <v>0</v>
      </c>
      <c r="N1122" t="str">
        <f>IF(VLOOKUP(B1122,title_rename,2,FALSE)=0,B1122,VLOOKUP(B1122,title_rename,2,FALSE))</f>
        <v>05-04 Philadelphia Phillies @ Washington Nationals</v>
      </c>
      <c r="O1122" s="3" t="str">
        <f>LEFT(IF(VLOOKUP(C1122,brand_rename,2,FALSE)=0,C1122,VLOOKUP(C1122,brand_rename,2,FALSE)),LEN(IF(VLOOKUP(C1122,brand_rename,2,FALSE)=0,C1122,VLOOKUP(C1122,brand_rename,2,FALSE)))-6)</f>
        <v>United Airlines</v>
      </c>
      <c r="P1122" t="str">
        <f>IF(VLOOKUP(D1122,location_rename,2,FALSE)=0,D1122,VLOOKUP(D1122,location_rename,2,FALSE))</f>
        <v>Static Outfield Wall</v>
      </c>
      <c r="Q1122">
        <f>IF($L1122=0,0,G1122)</f>
        <v>13</v>
      </c>
      <c r="R1122">
        <f>IF($L1122=0,0,H1122)</f>
        <v>27</v>
      </c>
      <c r="S1122" s="1">
        <f>R1122*L1122</f>
        <v>9557.923499999999</v>
      </c>
      <c r="T1122" s="1">
        <f>S1122*(K1122/100)</f>
        <v>1723.2962070291819</v>
      </c>
      <c r="U1122" t="str">
        <f t="shared" si="34"/>
        <v>United AirlinesStatic Outfield Wall</v>
      </c>
      <c r="V1122" t="str">
        <f t="shared" si="35"/>
        <v>05-04 Philadelphia Phillies @ Washington NationalsUnited AirlinesStatic Outfield Wall</v>
      </c>
      <c r="W1122" t="str">
        <f>CONCATENATE(M1122,O1122)</f>
        <v>Regular SeasonUnited Airlines</v>
      </c>
      <c r="X1122" t="str">
        <f>CONCATENATE(M1122,P1122)</f>
        <v>Regular SeasonStatic Outfield Wall</v>
      </c>
      <c r="Y1122" t="str">
        <f>CONCATENATE(M1122,O1122,P1122)</f>
        <v>Regular SeasonUnited AirlinesStatic Outfield Wall</v>
      </c>
    </row>
    <row r="1123" spans="1:25" x14ac:dyDescent="0.25">
      <c r="A1123" s="3">
        <v>346705</v>
      </c>
      <c r="B1123" t="s">
        <v>169</v>
      </c>
      <c r="C1123" t="s">
        <v>20</v>
      </c>
      <c r="D1123" t="s">
        <v>11</v>
      </c>
      <c r="E1123" t="s">
        <v>1</v>
      </c>
      <c r="F1123" s="5">
        <v>41033</v>
      </c>
      <c r="G1123">
        <v>48</v>
      </c>
      <c r="H1123">
        <v>142</v>
      </c>
      <c r="I1123" s="1">
        <v>50268</v>
      </c>
      <c r="J1123" s="1">
        <v>9088.2800000000007</v>
      </c>
      <c r="K1123">
        <v>18.079653059600499</v>
      </c>
      <c r="L1123" s="4">
        <f>VLOOKUP(N1123,rates,VLOOKUP(CONCATENATE('[1]Exposure Report'!$B$11,'[1]Exposure Report'!$B$13),rate_lookup_table,4,FALSE),FALSE)</f>
        <v>353.99716666666666</v>
      </c>
      <c r="M1123" t="s">
        <v>0</v>
      </c>
      <c r="N1123" t="str">
        <f>IF(VLOOKUP(B1123,title_rename,2,FALSE)=0,B1123,VLOOKUP(B1123,title_rename,2,FALSE))</f>
        <v>05-04 Philadelphia Phillies @ Washington Nationals</v>
      </c>
      <c r="O1123" s="3" t="str">
        <f>LEFT(IF(VLOOKUP(C1123,brand_rename,2,FALSE)=0,C1123,VLOOKUP(C1123,brand_rename,2,FALSE)),LEN(IF(VLOOKUP(C1123,brand_rename,2,FALSE)=0,C1123,VLOOKUP(C1123,brand_rename,2,FALSE)))-6)</f>
        <v>W.B. Mason</v>
      </c>
      <c r="P1123" t="str">
        <f>IF(VLOOKUP(D1123,location_rename,2,FALSE)=0,D1123,VLOOKUP(D1123,location_rename,2,FALSE))</f>
        <v>Static Outfield Wall</v>
      </c>
      <c r="Q1123">
        <f>IF($L1123=0,0,G1123)</f>
        <v>48</v>
      </c>
      <c r="R1123">
        <f>IF($L1123=0,0,H1123)</f>
        <v>142</v>
      </c>
      <c r="S1123" s="1">
        <f>R1123*L1123</f>
        <v>50267.597666666668</v>
      </c>
      <c r="T1123" s="1">
        <f>S1123*(K1123/100)</f>
        <v>9088.2072595291684</v>
      </c>
      <c r="U1123" t="str">
        <f t="shared" si="34"/>
        <v>W.B. MasonStatic Outfield Wall</v>
      </c>
      <c r="V1123" t="str">
        <f t="shared" si="35"/>
        <v>05-04 Philadelphia Phillies @ Washington NationalsW.B. MasonStatic Outfield Wall</v>
      </c>
      <c r="W1123" t="str">
        <f>CONCATENATE(M1123,O1123)</f>
        <v>Regular SeasonW.B. Mason</v>
      </c>
      <c r="X1123" t="str">
        <f>CONCATENATE(M1123,P1123)</f>
        <v>Regular SeasonStatic Outfield Wall</v>
      </c>
      <c r="Y1123" t="str">
        <f>CONCATENATE(M1123,O1123,P1123)</f>
        <v>Regular SeasonW.B. MasonStatic Outfield Wall</v>
      </c>
    </row>
    <row r="1124" spans="1:25" x14ac:dyDescent="0.25">
      <c r="A1124" s="3">
        <v>346705</v>
      </c>
      <c r="B1124" t="s">
        <v>169</v>
      </c>
      <c r="C1124" t="s">
        <v>8</v>
      </c>
      <c r="D1124" t="s">
        <v>34</v>
      </c>
      <c r="E1124" t="s">
        <v>1</v>
      </c>
      <c r="F1124" s="5">
        <v>41033</v>
      </c>
      <c r="G1124">
        <v>1</v>
      </c>
      <c r="H1124">
        <v>1</v>
      </c>
      <c r="I1124" s="1">
        <v>354</v>
      </c>
      <c r="J1124" s="1">
        <v>105.67</v>
      </c>
      <c r="K1124">
        <v>29.850282485875699</v>
      </c>
      <c r="L1124" s="4">
        <f>VLOOKUP(N1124,rates,VLOOKUP(CONCATENATE('[1]Exposure Report'!$B$11,'[1]Exposure Report'!$B$13),rate_lookup_table,4,FALSE),FALSE)</f>
        <v>353.99716666666666</v>
      </c>
      <c r="M1124" t="s">
        <v>0</v>
      </c>
      <c r="N1124" t="str">
        <f>IF(VLOOKUP(B1124,title_rename,2,FALSE)=0,B1124,VLOOKUP(B1124,title_rename,2,FALSE))</f>
        <v>05-04 Philadelphia Phillies @ Washington Nationals</v>
      </c>
      <c r="O1124" s="3" t="str">
        <f>LEFT(IF(VLOOKUP(C1124,brand_rename,2,FALSE)=0,C1124,VLOOKUP(C1124,brand_rename,2,FALSE)),LEN(IF(VLOOKUP(C1124,brand_rename,2,FALSE)=0,C1124,VLOOKUP(C1124,brand_rename,2,FALSE)))-6)</f>
        <v>Washington National Logo</v>
      </c>
      <c r="P1124" t="str">
        <f>IF(VLOOKUP(D1124,location_rename,2,FALSE)=0,D1124,VLOOKUP(D1124,location_rename,2,FALSE))</f>
        <v>General Merchandise</v>
      </c>
      <c r="Q1124">
        <f>IF($L1124=0,0,G1124)</f>
        <v>1</v>
      </c>
      <c r="R1124">
        <f>IF($L1124=0,0,H1124)</f>
        <v>1</v>
      </c>
      <c r="S1124" s="1">
        <f>R1124*L1124</f>
        <v>353.99716666666666</v>
      </c>
      <c r="T1124" s="1">
        <f>S1124*(K1124/100)</f>
        <v>105.66915424199621</v>
      </c>
      <c r="U1124" t="str">
        <f t="shared" si="34"/>
        <v>Washington National LogoGeneral Merchandise</v>
      </c>
      <c r="V1124" t="str">
        <f t="shared" si="35"/>
        <v>05-04 Philadelphia Phillies @ Washington NationalsWashington National LogoGeneral Merchandise</v>
      </c>
      <c r="W1124" t="str">
        <f>CONCATENATE(M1124,O1124)</f>
        <v>Regular SeasonWashington National Logo</v>
      </c>
      <c r="X1124" t="str">
        <f>CONCATENATE(M1124,P1124)</f>
        <v>Regular SeasonGeneral Merchandise</v>
      </c>
      <c r="Y1124" t="str">
        <f>CONCATENATE(M1124,O1124,P1124)</f>
        <v>Regular SeasonWashington National LogoGeneral Merchandise</v>
      </c>
    </row>
    <row r="1125" spans="1:25" x14ac:dyDescent="0.25">
      <c r="A1125" s="3">
        <v>346705</v>
      </c>
      <c r="B1125" t="s">
        <v>169</v>
      </c>
      <c r="C1125" t="s">
        <v>8</v>
      </c>
      <c r="D1125" t="s">
        <v>19</v>
      </c>
      <c r="E1125" t="s">
        <v>1</v>
      </c>
      <c r="F1125" s="5">
        <v>41033</v>
      </c>
      <c r="G1125">
        <v>9</v>
      </c>
      <c r="H1125">
        <v>24</v>
      </c>
      <c r="I1125" s="1">
        <v>8496</v>
      </c>
      <c r="J1125" s="1">
        <v>1966.61</v>
      </c>
      <c r="K1125">
        <v>23.147481167608198</v>
      </c>
      <c r="L1125" s="4">
        <f>VLOOKUP(N1125,rates,VLOOKUP(CONCATENATE('[1]Exposure Report'!$B$11,'[1]Exposure Report'!$B$13),rate_lookup_table,4,FALSE),FALSE)</f>
        <v>353.99716666666666</v>
      </c>
      <c r="M1125" t="s">
        <v>0</v>
      </c>
      <c r="N1125" t="str">
        <f>IF(VLOOKUP(B1125,title_rename,2,FALSE)=0,B1125,VLOOKUP(B1125,title_rename,2,FALSE))</f>
        <v>05-04 Philadelphia Phillies @ Washington Nationals</v>
      </c>
      <c r="O1125" s="3" t="str">
        <f>LEFT(IF(VLOOKUP(C1125,brand_rename,2,FALSE)=0,C1125,VLOOKUP(C1125,brand_rename,2,FALSE)),LEN(IF(VLOOKUP(C1125,brand_rename,2,FALSE)=0,C1125,VLOOKUP(C1125,brand_rename,2,FALSE)))-6)</f>
        <v>Washington National Logo</v>
      </c>
      <c r="P1125" t="str">
        <f>IF(VLOOKUP(D1125,location_rename,2,FALSE)=0,D1125,VLOOKUP(D1125,location_rename,2,FALSE))</f>
        <v>LED Outfield Wall</v>
      </c>
      <c r="Q1125">
        <f>IF($L1125=0,0,G1125)</f>
        <v>9</v>
      </c>
      <c r="R1125">
        <f>IF($L1125=0,0,H1125)</f>
        <v>24</v>
      </c>
      <c r="S1125" s="1">
        <f>R1125*L1125</f>
        <v>8495.9320000000007</v>
      </c>
      <c r="T1125" s="1">
        <f>S1125*(K1125/100)</f>
        <v>1966.5942597127987</v>
      </c>
      <c r="U1125" t="str">
        <f t="shared" si="34"/>
        <v>Washington National LogoLED Outfield Wall</v>
      </c>
      <c r="V1125" t="str">
        <f t="shared" si="35"/>
        <v>05-04 Philadelphia Phillies @ Washington NationalsWashington National LogoLED Outfield Wall</v>
      </c>
      <c r="W1125" t="str">
        <f>CONCATENATE(M1125,O1125)</f>
        <v>Regular SeasonWashington National Logo</v>
      </c>
      <c r="X1125" t="str">
        <f>CONCATENATE(M1125,P1125)</f>
        <v>Regular SeasonLED Outfield Wall</v>
      </c>
      <c r="Y1125" t="str">
        <f>CONCATENATE(M1125,O1125,P1125)</f>
        <v>Regular SeasonWashington National LogoLED Outfield Wall</v>
      </c>
    </row>
    <row r="1126" spans="1:25" x14ac:dyDescent="0.25">
      <c r="A1126" s="3">
        <v>346705</v>
      </c>
      <c r="B1126" t="s">
        <v>169</v>
      </c>
      <c r="C1126" t="s">
        <v>8</v>
      </c>
      <c r="D1126" t="s">
        <v>18</v>
      </c>
      <c r="E1126" t="s">
        <v>1</v>
      </c>
      <c r="F1126" s="5">
        <v>41033</v>
      </c>
      <c r="G1126">
        <v>6</v>
      </c>
      <c r="H1126">
        <v>20</v>
      </c>
      <c r="I1126" s="1">
        <v>7080</v>
      </c>
      <c r="J1126" s="1">
        <v>1835.84</v>
      </c>
      <c r="K1126">
        <v>25.929943502824798</v>
      </c>
      <c r="L1126" s="4">
        <f>VLOOKUP(N1126,rates,VLOOKUP(CONCATENATE('[1]Exposure Report'!$B$11,'[1]Exposure Report'!$B$13),rate_lookup_table,4,FALSE),FALSE)</f>
        <v>353.99716666666666</v>
      </c>
      <c r="M1126" t="s">
        <v>0</v>
      </c>
      <c r="N1126" t="str">
        <f>IF(VLOOKUP(B1126,title_rename,2,FALSE)=0,B1126,VLOOKUP(B1126,title_rename,2,FALSE))</f>
        <v>05-04 Philadelphia Phillies @ Washington Nationals</v>
      </c>
      <c r="O1126" s="3" t="str">
        <f>LEFT(IF(VLOOKUP(C1126,brand_rename,2,FALSE)=0,C1126,VLOOKUP(C1126,brand_rename,2,FALSE)),LEN(IF(VLOOKUP(C1126,brand_rename,2,FALSE)=0,C1126,VLOOKUP(C1126,brand_rename,2,FALSE)))-6)</f>
        <v>Washington National Logo</v>
      </c>
      <c r="P1126" t="str">
        <f>IF(VLOOKUP(D1126,location_rename,2,FALSE)=0,D1126,VLOOKUP(D1126,location_rename,2,FALSE))</f>
        <v>LED Upper Billboard</v>
      </c>
      <c r="Q1126">
        <f>IF($L1126=0,0,G1126)</f>
        <v>6</v>
      </c>
      <c r="R1126">
        <f>IF($L1126=0,0,H1126)</f>
        <v>20</v>
      </c>
      <c r="S1126" s="1">
        <f>R1126*L1126</f>
        <v>7079.9433333333327</v>
      </c>
      <c r="T1126" s="1">
        <f>S1126*(K1126/100)</f>
        <v>1835.825306365344</v>
      </c>
      <c r="U1126" t="str">
        <f t="shared" si="34"/>
        <v>Washington National LogoLED Upper Billboard</v>
      </c>
      <c r="V1126" t="str">
        <f t="shared" si="35"/>
        <v>05-04 Philadelphia Phillies @ Washington NationalsWashington National LogoLED Upper Billboard</v>
      </c>
      <c r="W1126" t="str">
        <f>CONCATENATE(M1126,O1126)</f>
        <v>Regular SeasonWashington National Logo</v>
      </c>
      <c r="X1126" t="str">
        <f>CONCATENATE(M1126,P1126)</f>
        <v>Regular SeasonLED Upper Billboard</v>
      </c>
      <c r="Y1126" t="str">
        <f>CONCATENATE(M1126,O1126,P1126)</f>
        <v>Regular SeasonWashington National LogoLED Upper Billboard</v>
      </c>
    </row>
    <row r="1127" spans="1:25" x14ac:dyDescent="0.25">
      <c r="A1127" s="3">
        <v>346705</v>
      </c>
      <c r="B1127" t="s">
        <v>169</v>
      </c>
      <c r="C1127" t="s">
        <v>8</v>
      </c>
      <c r="D1127" t="s">
        <v>17</v>
      </c>
      <c r="E1127" t="s">
        <v>1</v>
      </c>
      <c r="F1127" s="5">
        <v>41033</v>
      </c>
      <c r="G1127">
        <v>23</v>
      </c>
      <c r="H1127">
        <v>63</v>
      </c>
      <c r="I1127" s="1">
        <v>22302</v>
      </c>
      <c r="J1127" s="1">
        <v>5072.6099999999997</v>
      </c>
      <c r="K1127">
        <v>22.745090126446001</v>
      </c>
      <c r="L1127" s="4">
        <f>VLOOKUP(N1127,rates,VLOOKUP(CONCATENATE('[1]Exposure Report'!$B$11,'[1]Exposure Report'!$B$13),rate_lookup_table,4,FALSE),FALSE)</f>
        <v>353.99716666666666</v>
      </c>
      <c r="M1127" t="s">
        <v>0</v>
      </c>
      <c r="N1127" t="str">
        <f>IF(VLOOKUP(B1127,title_rename,2,FALSE)=0,B1127,VLOOKUP(B1127,title_rename,2,FALSE))</f>
        <v>05-04 Philadelphia Phillies @ Washington Nationals</v>
      </c>
      <c r="O1127" s="3" t="str">
        <f>LEFT(IF(VLOOKUP(C1127,brand_rename,2,FALSE)=0,C1127,VLOOKUP(C1127,brand_rename,2,FALSE)),LEN(IF(VLOOKUP(C1127,brand_rename,2,FALSE)=0,C1127,VLOOKUP(C1127,brand_rename,2,FALSE)))-6)</f>
        <v>Washington National Logo</v>
      </c>
      <c r="P1127" t="str">
        <f>IF(VLOOKUP(D1127,location_rename,2,FALSE)=0,D1127,VLOOKUP(D1127,location_rename,2,FALSE))</f>
        <v>LED Upper Tiered</v>
      </c>
      <c r="Q1127">
        <f>IF($L1127=0,0,G1127)</f>
        <v>23</v>
      </c>
      <c r="R1127">
        <f>IF($L1127=0,0,H1127)</f>
        <v>63</v>
      </c>
      <c r="S1127" s="1">
        <f>R1127*L1127</f>
        <v>22301.821499999998</v>
      </c>
      <c r="T1127" s="1">
        <f>S1127*(K1127/100)</f>
        <v>5072.5694000141111</v>
      </c>
      <c r="U1127" t="str">
        <f t="shared" si="34"/>
        <v>Washington National LogoLED Upper Tiered</v>
      </c>
      <c r="V1127" t="str">
        <f t="shared" si="35"/>
        <v>05-04 Philadelphia Phillies @ Washington NationalsWashington National LogoLED Upper Tiered</v>
      </c>
      <c r="W1127" t="str">
        <f>CONCATENATE(M1127,O1127)</f>
        <v>Regular SeasonWashington National Logo</v>
      </c>
      <c r="X1127" t="str">
        <f>CONCATENATE(M1127,P1127)</f>
        <v>Regular SeasonLED Upper Tiered</v>
      </c>
      <c r="Y1127" t="str">
        <f>CONCATENATE(M1127,O1127,P1127)</f>
        <v>Regular SeasonWashington National LogoLED Upper Tiered</v>
      </c>
    </row>
    <row r="1128" spans="1:25" x14ac:dyDescent="0.25">
      <c r="A1128" s="3">
        <v>346705</v>
      </c>
      <c r="B1128" t="s">
        <v>169</v>
      </c>
      <c r="C1128" t="s">
        <v>8</v>
      </c>
      <c r="D1128" t="s">
        <v>16</v>
      </c>
      <c r="E1128" t="s">
        <v>1</v>
      </c>
      <c r="F1128" s="5">
        <v>41033</v>
      </c>
      <c r="G1128">
        <v>389</v>
      </c>
      <c r="H1128">
        <v>2515</v>
      </c>
      <c r="I1128" s="1">
        <v>890310</v>
      </c>
      <c r="J1128" s="1">
        <v>138972.26</v>
      </c>
      <c r="K1128">
        <v>15.6094236838853</v>
      </c>
      <c r="L1128" s="4">
        <f>VLOOKUP(N1128,rates,VLOOKUP(CONCATENATE('[1]Exposure Report'!$B$11,'[1]Exposure Report'!$B$13),rate_lookup_table,4,FALSE),FALSE)</f>
        <v>353.99716666666666</v>
      </c>
      <c r="M1128" t="s">
        <v>0</v>
      </c>
      <c r="N1128" t="str">
        <f>IF(VLOOKUP(B1128,title_rename,2,FALSE)=0,B1128,VLOOKUP(B1128,title_rename,2,FALSE))</f>
        <v>05-04 Philadelphia Phillies @ Washington Nationals</v>
      </c>
      <c r="O1128" s="3" t="str">
        <f>LEFT(IF(VLOOKUP(C1128,brand_rename,2,FALSE)=0,C1128,VLOOKUP(C1128,brand_rename,2,FALSE)),LEN(IF(VLOOKUP(C1128,brand_rename,2,FALSE)=0,C1128,VLOOKUP(C1128,brand_rename,2,FALSE)))-6)</f>
        <v>Washington National Logo</v>
      </c>
      <c r="P1128" t="str">
        <f>IF(VLOOKUP(D1128,location_rename,2,FALSE)=0,D1128,VLOOKUP(D1128,location_rename,2,FALSE))</f>
        <v>On Surface Branding</v>
      </c>
      <c r="Q1128">
        <f>IF($L1128=0,0,G1128)</f>
        <v>389</v>
      </c>
      <c r="R1128">
        <f>IF($L1128=0,0,H1128)</f>
        <v>2515</v>
      </c>
      <c r="S1128" s="1">
        <f>R1128*L1128</f>
        <v>890302.87416666665</v>
      </c>
      <c r="T1128" s="1">
        <f>S1128*(K1128/100)</f>
        <v>138971.14769848323</v>
      </c>
      <c r="U1128" t="str">
        <f t="shared" si="34"/>
        <v>Washington National LogoOn Surface Branding</v>
      </c>
      <c r="V1128" t="str">
        <f t="shared" si="35"/>
        <v>05-04 Philadelphia Phillies @ Washington NationalsWashington National LogoOn Surface Branding</v>
      </c>
      <c r="W1128" t="str">
        <f>CONCATENATE(M1128,O1128)</f>
        <v>Regular SeasonWashington National Logo</v>
      </c>
      <c r="X1128" t="str">
        <f>CONCATENATE(M1128,P1128)</f>
        <v>Regular SeasonOn Surface Branding</v>
      </c>
      <c r="Y1128" t="str">
        <f>CONCATENATE(M1128,O1128,P1128)</f>
        <v>Regular SeasonWashington National LogoOn Surface Branding</v>
      </c>
    </row>
    <row r="1129" spans="1:25" x14ac:dyDescent="0.25">
      <c r="A1129" s="3">
        <v>346705</v>
      </c>
      <c r="B1129" t="s">
        <v>169</v>
      </c>
      <c r="C1129" t="s">
        <v>8</v>
      </c>
      <c r="D1129" t="s">
        <v>15</v>
      </c>
      <c r="E1129" t="s">
        <v>1</v>
      </c>
      <c r="F1129" s="5">
        <v>41033</v>
      </c>
      <c r="G1129">
        <v>21</v>
      </c>
      <c r="H1129">
        <v>121</v>
      </c>
      <c r="I1129" s="1">
        <v>42834</v>
      </c>
      <c r="J1129" s="1">
        <v>4880.3900000000003</v>
      </c>
      <c r="K1129">
        <v>11.3937292804781</v>
      </c>
      <c r="L1129" s="4">
        <f>VLOOKUP(N1129,rates,VLOOKUP(CONCATENATE('[1]Exposure Report'!$B$11,'[1]Exposure Report'!$B$13),rate_lookup_table,4,FALSE),FALSE)</f>
        <v>353.99716666666666</v>
      </c>
      <c r="M1129" t="s">
        <v>0</v>
      </c>
      <c r="N1129" t="str">
        <f>IF(VLOOKUP(B1129,title_rename,2,FALSE)=0,B1129,VLOOKUP(B1129,title_rename,2,FALSE))</f>
        <v>05-04 Philadelphia Phillies @ Washington Nationals</v>
      </c>
      <c r="O1129" s="3" t="str">
        <f>LEFT(IF(VLOOKUP(C1129,brand_rename,2,FALSE)=0,C1129,VLOOKUP(C1129,brand_rename,2,FALSE)),LEN(IF(VLOOKUP(C1129,brand_rename,2,FALSE)=0,C1129,VLOOKUP(C1129,brand_rename,2,FALSE)))-6)</f>
        <v>Washington National Logo</v>
      </c>
      <c r="P1129" t="str">
        <f>IF(VLOOKUP(D1129,location_rename,2,FALSE)=0,D1129,VLOOKUP(D1129,location_rename,2,FALSE))</f>
        <v>Special Structure Signage</v>
      </c>
      <c r="Q1129">
        <f>IF($L1129=0,0,G1129)</f>
        <v>21</v>
      </c>
      <c r="R1129">
        <f>IF($L1129=0,0,H1129)</f>
        <v>121</v>
      </c>
      <c r="S1129" s="1">
        <f>R1129*L1129</f>
        <v>42833.657166666664</v>
      </c>
      <c r="T1129" s="1">
        <f>S1129*(K1129/100)</f>
        <v>4880.3509384981062</v>
      </c>
      <c r="U1129" t="str">
        <f t="shared" si="34"/>
        <v>Washington National LogoSpecial Structure Signage</v>
      </c>
      <c r="V1129" t="str">
        <f t="shared" si="35"/>
        <v>05-04 Philadelphia Phillies @ Washington NationalsWashington National LogoSpecial Structure Signage</v>
      </c>
      <c r="W1129" t="str">
        <f>CONCATENATE(M1129,O1129)</f>
        <v>Regular SeasonWashington National Logo</v>
      </c>
      <c r="X1129" t="str">
        <f>CONCATENATE(M1129,P1129)</f>
        <v>Regular SeasonSpecial Structure Signage</v>
      </c>
      <c r="Y1129" t="str">
        <f>CONCATENATE(M1129,O1129,P1129)</f>
        <v>Regular SeasonWashington National LogoSpecial Structure Signage</v>
      </c>
    </row>
    <row r="1130" spans="1:25" x14ac:dyDescent="0.25">
      <c r="A1130" s="3">
        <v>346705</v>
      </c>
      <c r="B1130" t="s">
        <v>169</v>
      </c>
      <c r="C1130" t="s">
        <v>8</v>
      </c>
      <c r="D1130" t="s">
        <v>14</v>
      </c>
      <c r="E1130" t="s">
        <v>1</v>
      </c>
      <c r="F1130" s="5">
        <v>41033</v>
      </c>
      <c r="G1130">
        <v>8</v>
      </c>
      <c r="H1130">
        <v>36</v>
      </c>
      <c r="I1130" s="1">
        <v>12744</v>
      </c>
      <c r="J1130" s="1">
        <v>1696.97</v>
      </c>
      <c r="K1130">
        <v>13.315834902699301</v>
      </c>
      <c r="L1130" s="4">
        <f>VLOOKUP(N1130,rates,VLOOKUP(CONCATENATE('[1]Exposure Report'!$B$11,'[1]Exposure Report'!$B$13),rate_lookup_table,4,FALSE),FALSE)</f>
        <v>353.99716666666666</v>
      </c>
      <c r="M1130" t="s">
        <v>0</v>
      </c>
      <c r="N1130" t="str">
        <f>IF(VLOOKUP(B1130,title_rename,2,FALSE)=0,B1130,VLOOKUP(B1130,title_rename,2,FALSE))</f>
        <v>05-04 Philadelphia Phillies @ Washington Nationals</v>
      </c>
      <c r="O1130" s="3" t="str">
        <f>LEFT(IF(VLOOKUP(C1130,brand_rename,2,FALSE)=0,C1130,VLOOKUP(C1130,brand_rename,2,FALSE)),LEN(IF(VLOOKUP(C1130,brand_rename,2,FALSE)=0,C1130,VLOOKUP(C1130,brand_rename,2,FALSE)))-6)</f>
        <v>Washington National Logo</v>
      </c>
      <c r="P1130" t="str">
        <f>IF(VLOOKUP(D1130,location_rename,2,FALSE)=0,D1130,VLOOKUP(D1130,location_rename,2,FALSE))</f>
        <v>Static Dugout Roof</v>
      </c>
      <c r="Q1130">
        <f>IF($L1130=0,0,G1130)</f>
        <v>8</v>
      </c>
      <c r="R1130">
        <f>IF($L1130=0,0,H1130)</f>
        <v>36</v>
      </c>
      <c r="S1130" s="1">
        <f>R1130*L1130</f>
        <v>12743.897999999999</v>
      </c>
      <c r="T1130" s="1">
        <f>S1130*(K1130/100)</f>
        <v>1696.9564178483979</v>
      </c>
      <c r="U1130" t="str">
        <f t="shared" si="34"/>
        <v>Washington National LogoStatic Dugout Roof</v>
      </c>
      <c r="V1130" t="str">
        <f t="shared" si="35"/>
        <v>05-04 Philadelphia Phillies @ Washington NationalsWashington National LogoStatic Dugout Roof</v>
      </c>
      <c r="W1130" t="str">
        <f>CONCATENATE(M1130,O1130)</f>
        <v>Regular SeasonWashington National Logo</v>
      </c>
      <c r="X1130" t="str">
        <f>CONCATENATE(M1130,P1130)</f>
        <v>Regular SeasonStatic Dugout Roof</v>
      </c>
      <c r="Y1130" t="str">
        <f>CONCATENATE(M1130,O1130,P1130)</f>
        <v>Regular SeasonWashington National LogoStatic Dugout Roof</v>
      </c>
    </row>
    <row r="1131" spans="1:25" x14ac:dyDescent="0.25">
      <c r="A1131" s="3">
        <v>346705</v>
      </c>
      <c r="B1131" t="s">
        <v>169</v>
      </c>
      <c r="C1131" t="s">
        <v>8</v>
      </c>
      <c r="D1131" t="s">
        <v>13</v>
      </c>
      <c r="E1131" t="s">
        <v>1</v>
      </c>
      <c r="F1131" s="5">
        <v>41033</v>
      </c>
      <c r="G1131">
        <v>10</v>
      </c>
      <c r="H1131">
        <v>37</v>
      </c>
      <c r="I1131" s="1">
        <v>13098</v>
      </c>
      <c r="J1131" s="1">
        <v>2828.39</v>
      </c>
      <c r="K1131">
        <v>21.594060161856699</v>
      </c>
      <c r="L1131" s="4">
        <f>VLOOKUP(N1131,rates,VLOOKUP(CONCATENATE('[1]Exposure Report'!$B$11,'[1]Exposure Report'!$B$13),rate_lookup_table,4,FALSE),FALSE)</f>
        <v>353.99716666666666</v>
      </c>
      <c r="M1131" t="s">
        <v>0</v>
      </c>
      <c r="N1131" t="str">
        <f>IF(VLOOKUP(B1131,title_rename,2,FALSE)=0,B1131,VLOOKUP(B1131,title_rename,2,FALSE))</f>
        <v>05-04 Philadelphia Phillies @ Washington Nationals</v>
      </c>
      <c r="O1131" s="3" t="str">
        <f>LEFT(IF(VLOOKUP(C1131,brand_rename,2,FALSE)=0,C1131,VLOOKUP(C1131,brand_rename,2,FALSE)),LEN(IF(VLOOKUP(C1131,brand_rename,2,FALSE)=0,C1131,VLOOKUP(C1131,brand_rename,2,FALSE)))-6)</f>
        <v>Washington National Logo</v>
      </c>
      <c r="P1131" t="str">
        <f>IF(VLOOKUP(D1131,location_rename,2,FALSE)=0,D1131,VLOOKUP(D1131,location_rename,2,FALSE))</f>
        <v>Static Dugout Wall</v>
      </c>
      <c r="Q1131">
        <f>IF($L1131=0,0,G1131)</f>
        <v>10</v>
      </c>
      <c r="R1131">
        <f>IF($L1131=0,0,H1131)</f>
        <v>37</v>
      </c>
      <c r="S1131" s="1">
        <f>R1131*L1131</f>
        <v>13097.895166666667</v>
      </c>
      <c r="T1131" s="1">
        <f>S1131*(K1131/100)</f>
        <v>2828.3673622269207</v>
      </c>
      <c r="U1131" t="str">
        <f t="shared" si="34"/>
        <v>Washington National LogoStatic Dugout Wall</v>
      </c>
      <c r="V1131" t="str">
        <f t="shared" si="35"/>
        <v>05-04 Philadelphia Phillies @ Washington NationalsWashington National LogoStatic Dugout Wall</v>
      </c>
      <c r="W1131" t="str">
        <f>CONCATENATE(M1131,O1131)</f>
        <v>Regular SeasonWashington National Logo</v>
      </c>
      <c r="X1131" t="str">
        <f>CONCATENATE(M1131,P1131)</f>
        <v>Regular SeasonStatic Dugout Wall</v>
      </c>
      <c r="Y1131" t="str">
        <f>CONCATENATE(M1131,O1131,P1131)</f>
        <v>Regular SeasonWashington National LogoStatic Dugout Wall</v>
      </c>
    </row>
    <row r="1132" spans="1:25" x14ac:dyDescent="0.25">
      <c r="A1132" s="3">
        <v>346705</v>
      </c>
      <c r="B1132" t="s">
        <v>169</v>
      </c>
      <c r="C1132" t="s">
        <v>8</v>
      </c>
      <c r="D1132" t="s">
        <v>12</v>
      </c>
      <c r="E1132" t="s">
        <v>1</v>
      </c>
      <c r="F1132" s="5">
        <v>41033</v>
      </c>
      <c r="G1132">
        <v>197</v>
      </c>
      <c r="H1132">
        <v>586</v>
      </c>
      <c r="I1132" s="1">
        <v>207444</v>
      </c>
      <c r="J1132" s="1">
        <v>42935.6</v>
      </c>
      <c r="K1132">
        <v>20.6974412371531</v>
      </c>
      <c r="L1132" s="4">
        <f>VLOOKUP(N1132,rates,VLOOKUP(CONCATENATE('[1]Exposure Report'!$B$11,'[1]Exposure Report'!$B$13),rate_lookup_table,4,FALSE),FALSE)</f>
        <v>353.99716666666666</v>
      </c>
      <c r="M1132" t="s">
        <v>0</v>
      </c>
      <c r="N1132" t="str">
        <f>IF(VLOOKUP(B1132,title_rename,2,FALSE)=0,B1132,VLOOKUP(B1132,title_rename,2,FALSE))</f>
        <v>05-04 Philadelphia Phillies @ Washington Nationals</v>
      </c>
      <c r="O1132" s="3" t="str">
        <f>LEFT(IF(VLOOKUP(C1132,brand_rename,2,FALSE)=0,C1132,VLOOKUP(C1132,brand_rename,2,FALSE)),LEN(IF(VLOOKUP(C1132,brand_rename,2,FALSE)=0,C1132,VLOOKUP(C1132,brand_rename,2,FALSE)))-6)</f>
        <v>Washington National Logo</v>
      </c>
      <c r="P1132" t="str">
        <f>IF(VLOOKUP(D1132,location_rename,2,FALSE)=0,D1132,VLOOKUP(D1132,location_rename,2,FALSE))</f>
        <v>Static Field Level Home Plate</v>
      </c>
      <c r="Q1132">
        <f>IF($L1132=0,0,G1132)</f>
        <v>197</v>
      </c>
      <c r="R1132">
        <f>IF($L1132=0,0,H1132)</f>
        <v>586</v>
      </c>
      <c r="S1132" s="1">
        <f>R1132*L1132</f>
        <v>207442.33966666667</v>
      </c>
      <c r="T1132" s="1">
        <f>S1132*(K1132/100)</f>
        <v>42935.25635348387</v>
      </c>
      <c r="U1132" t="str">
        <f t="shared" si="34"/>
        <v>Washington National LogoStatic Field Level Home Plate</v>
      </c>
      <c r="V1132" t="str">
        <f t="shared" si="35"/>
        <v>05-04 Philadelphia Phillies @ Washington NationalsWashington National LogoStatic Field Level Home Plate</v>
      </c>
      <c r="W1132" t="str">
        <f>CONCATENATE(M1132,O1132)</f>
        <v>Regular SeasonWashington National Logo</v>
      </c>
      <c r="X1132" t="str">
        <f>CONCATENATE(M1132,P1132)</f>
        <v>Regular SeasonStatic Field Level Home Plate</v>
      </c>
      <c r="Y1132" t="str">
        <f>CONCATENATE(M1132,O1132,P1132)</f>
        <v>Regular SeasonWashington National LogoStatic Field Level Home Plate</v>
      </c>
    </row>
    <row r="1133" spans="1:25" x14ac:dyDescent="0.25">
      <c r="A1133" s="3">
        <v>346705</v>
      </c>
      <c r="B1133" t="s">
        <v>169</v>
      </c>
      <c r="C1133" t="s">
        <v>8</v>
      </c>
      <c r="D1133" t="s">
        <v>11</v>
      </c>
      <c r="E1133" t="s">
        <v>1</v>
      </c>
      <c r="F1133" s="5">
        <v>41033</v>
      </c>
      <c r="G1133">
        <v>61</v>
      </c>
      <c r="H1133">
        <v>279</v>
      </c>
      <c r="I1133" s="1">
        <v>98766</v>
      </c>
      <c r="J1133" s="1">
        <v>13052.37</v>
      </c>
      <c r="K1133">
        <v>13.215448636170301</v>
      </c>
      <c r="L1133" s="4">
        <f>VLOOKUP(N1133,rates,VLOOKUP(CONCATENATE('[1]Exposure Report'!$B$11,'[1]Exposure Report'!$B$13),rate_lookup_table,4,FALSE),FALSE)</f>
        <v>353.99716666666666</v>
      </c>
      <c r="M1133" t="s">
        <v>0</v>
      </c>
      <c r="N1133" t="str">
        <f>IF(VLOOKUP(B1133,title_rename,2,FALSE)=0,B1133,VLOOKUP(B1133,title_rename,2,FALSE))</f>
        <v>05-04 Philadelphia Phillies @ Washington Nationals</v>
      </c>
      <c r="O1133" s="3" t="str">
        <f>LEFT(IF(VLOOKUP(C1133,brand_rename,2,FALSE)=0,C1133,VLOOKUP(C1133,brand_rename,2,FALSE)),LEN(IF(VLOOKUP(C1133,brand_rename,2,FALSE)=0,C1133,VLOOKUP(C1133,brand_rename,2,FALSE)))-6)</f>
        <v>Washington National Logo</v>
      </c>
      <c r="P1133" t="str">
        <f>IF(VLOOKUP(D1133,location_rename,2,FALSE)=0,D1133,VLOOKUP(D1133,location_rename,2,FALSE))</f>
        <v>Static Outfield Wall</v>
      </c>
      <c r="Q1133">
        <f>IF($L1133=0,0,G1133)</f>
        <v>61</v>
      </c>
      <c r="R1133">
        <f>IF($L1133=0,0,H1133)</f>
        <v>279</v>
      </c>
      <c r="S1133" s="1">
        <f>R1133*L1133</f>
        <v>98765.209499999997</v>
      </c>
      <c r="T1133" s="1">
        <f>S1133*(K1133/100)</f>
        <v>13052.265531878491</v>
      </c>
      <c r="U1133" t="str">
        <f t="shared" si="34"/>
        <v>Washington National LogoStatic Outfield Wall</v>
      </c>
      <c r="V1133" t="str">
        <f t="shared" si="35"/>
        <v>05-04 Philadelphia Phillies @ Washington NationalsWashington National LogoStatic Outfield Wall</v>
      </c>
      <c r="W1133" t="str">
        <f>CONCATENATE(M1133,O1133)</f>
        <v>Regular SeasonWashington National Logo</v>
      </c>
      <c r="X1133" t="str">
        <f>CONCATENATE(M1133,P1133)</f>
        <v>Regular SeasonStatic Outfield Wall</v>
      </c>
      <c r="Y1133" t="str">
        <f>CONCATENATE(M1133,O1133,P1133)</f>
        <v>Regular SeasonWashington National LogoStatic Outfield Wall</v>
      </c>
    </row>
    <row r="1134" spans="1:25" x14ac:dyDescent="0.25">
      <c r="A1134" s="3">
        <v>346705</v>
      </c>
      <c r="B1134" t="s">
        <v>169</v>
      </c>
      <c r="C1134" t="s">
        <v>8</v>
      </c>
      <c r="D1134" t="s">
        <v>9</v>
      </c>
      <c r="E1134" t="s">
        <v>1</v>
      </c>
      <c r="F1134" s="5">
        <v>41033</v>
      </c>
      <c r="G1134">
        <v>28</v>
      </c>
      <c r="H1134">
        <v>204</v>
      </c>
      <c r="I1134" s="1">
        <v>72216</v>
      </c>
      <c r="J1134" s="1">
        <v>9054.68</v>
      </c>
      <c r="K1134">
        <v>12.5383294560762</v>
      </c>
      <c r="L1134" s="4">
        <f>VLOOKUP(N1134,rates,VLOOKUP(CONCATENATE('[1]Exposure Report'!$B$11,'[1]Exposure Report'!$B$13),rate_lookup_table,4,FALSE),FALSE)</f>
        <v>353.99716666666666</v>
      </c>
      <c r="M1134" t="s">
        <v>0</v>
      </c>
      <c r="N1134" t="str">
        <f>IF(VLOOKUP(B1134,title_rename,2,FALSE)=0,B1134,VLOOKUP(B1134,title_rename,2,FALSE))</f>
        <v>05-04 Philadelphia Phillies @ Washington Nationals</v>
      </c>
      <c r="O1134" s="3" t="str">
        <f>LEFT(IF(VLOOKUP(C1134,brand_rename,2,FALSE)=0,C1134,VLOOKUP(C1134,brand_rename,2,FALSE)),LEN(IF(VLOOKUP(C1134,brand_rename,2,FALSE)=0,C1134,VLOOKUP(C1134,brand_rename,2,FALSE)))-6)</f>
        <v>Washington National Logo</v>
      </c>
      <c r="P1134" t="str">
        <f>IF(VLOOKUP(D1134,location_rename,2,FALSE)=0,D1134,VLOOKUP(D1134,location_rename,2,FALSE))</f>
        <v>Static Upper Billboard</v>
      </c>
      <c r="Q1134">
        <f>IF($L1134=0,0,G1134)</f>
        <v>28</v>
      </c>
      <c r="R1134">
        <f>IF($L1134=0,0,H1134)</f>
        <v>204</v>
      </c>
      <c r="S1134" s="1">
        <f>R1134*L1134</f>
        <v>72215.421999999991</v>
      </c>
      <c r="T1134" s="1">
        <f>S1134*(K1134/100)</f>
        <v>9054.6075284557319</v>
      </c>
      <c r="U1134" t="str">
        <f t="shared" si="34"/>
        <v>Washington National LogoStatic Upper Billboard</v>
      </c>
      <c r="V1134" t="str">
        <f t="shared" si="35"/>
        <v>05-04 Philadelphia Phillies @ Washington NationalsWashington National LogoStatic Upper Billboard</v>
      </c>
      <c r="W1134" t="str">
        <f>CONCATENATE(M1134,O1134)</f>
        <v>Regular SeasonWashington National Logo</v>
      </c>
      <c r="X1134" t="str">
        <f>CONCATENATE(M1134,P1134)</f>
        <v>Regular SeasonStatic Upper Billboard</v>
      </c>
      <c r="Y1134" t="str">
        <f>CONCATENATE(M1134,O1134,P1134)</f>
        <v>Regular SeasonWashington National LogoStatic Upper Billboard</v>
      </c>
    </row>
    <row r="1135" spans="1:25" x14ac:dyDescent="0.25">
      <c r="A1135" s="3">
        <v>346705</v>
      </c>
      <c r="B1135" t="s">
        <v>169</v>
      </c>
      <c r="C1135" t="s">
        <v>77</v>
      </c>
      <c r="D1135" t="s">
        <v>19</v>
      </c>
      <c r="E1135" t="s">
        <v>1</v>
      </c>
      <c r="F1135" s="5">
        <v>41033</v>
      </c>
      <c r="G1135">
        <v>1</v>
      </c>
      <c r="H1135">
        <v>4</v>
      </c>
      <c r="I1135" s="1">
        <v>1416</v>
      </c>
      <c r="J1135" s="1">
        <v>308.97000000000003</v>
      </c>
      <c r="K1135">
        <v>21.819915254237198</v>
      </c>
      <c r="L1135" s="4">
        <f>VLOOKUP(N1135,rates,VLOOKUP(CONCATENATE('[1]Exposure Report'!$B$11,'[1]Exposure Report'!$B$13),rate_lookup_table,4,FALSE),FALSE)</f>
        <v>353.99716666666666</v>
      </c>
      <c r="M1135" t="s">
        <v>0</v>
      </c>
      <c r="N1135" t="str">
        <f>IF(VLOOKUP(B1135,title_rename,2,FALSE)=0,B1135,VLOOKUP(B1135,title_rename,2,FALSE))</f>
        <v>05-04 Philadelphia Phillies @ Washington Nationals</v>
      </c>
      <c r="O1135" s="3" t="str">
        <f>LEFT(IF(VLOOKUP(C1135,brand_rename,2,FALSE)=0,C1135,VLOOKUP(C1135,brand_rename,2,FALSE)),LEN(IF(VLOOKUP(C1135,brand_rename,2,FALSE)=0,C1135,VLOOKUP(C1135,brand_rename,2,FALSE)))-6)</f>
        <v>Waste Management</v>
      </c>
      <c r="P1135" t="str">
        <f>IF(VLOOKUP(D1135,location_rename,2,FALSE)=0,D1135,VLOOKUP(D1135,location_rename,2,FALSE))</f>
        <v>LED Outfield Wall</v>
      </c>
      <c r="Q1135">
        <f>IF($L1135=0,0,G1135)</f>
        <v>1</v>
      </c>
      <c r="R1135">
        <f>IF($L1135=0,0,H1135)</f>
        <v>4</v>
      </c>
      <c r="S1135" s="1">
        <f>R1135*L1135</f>
        <v>1415.9886666666666</v>
      </c>
      <c r="T1135" s="1">
        <f>S1135*(K1135/100)</f>
        <v>308.9675270762699</v>
      </c>
      <c r="U1135" t="str">
        <f t="shared" si="34"/>
        <v>Waste ManagementLED Outfield Wall</v>
      </c>
      <c r="V1135" t="str">
        <f t="shared" si="35"/>
        <v>05-04 Philadelphia Phillies @ Washington NationalsWaste ManagementLED Outfield Wall</v>
      </c>
      <c r="W1135" t="str">
        <f>CONCATENATE(M1135,O1135)</f>
        <v>Regular SeasonWaste Management</v>
      </c>
      <c r="X1135" t="str">
        <f>CONCATENATE(M1135,P1135)</f>
        <v>Regular SeasonLED Outfield Wall</v>
      </c>
      <c r="Y1135" t="str">
        <f>CONCATENATE(M1135,O1135,P1135)</f>
        <v>Regular SeasonWaste ManagementLED Outfield Wall</v>
      </c>
    </row>
    <row r="1136" spans="1:25" x14ac:dyDescent="0.25">
      <c r="A1136" s="3">
        <v>346705</v>
      </c>
      <c r="B1136" t="s">
        <v>169</v>
      </c>
      <c r="C1136" t="s">
        <v>5</v>
      </c>
      <c r="D1136" t="s">
        <v>45</v>
      </c>
      <c r="E1136" t="s">
        <v>1</v>
      </c>
      <c r="F1136" s="5">
        <v>41033</v>
      </c>
      <c r="G1136">
        <v>3</v>
      </c>
      <c r="H1136">
        <v>3</v>
      </c>
      <c r="I1136" s="1">
        <v>1062</v>
      </c>
      <c r="J1136" s="1">
        <v>234.38</v>
      </c>
      <c r="K1136">
        <v>22.069679849340801</v>
      </c>
      <c r="L1136" s="4">
        <f>VLOOKUP(N1136,rates,VLOOKUP(CONCATENATE('[1]Exposure Report'!$B$11,'[1]Exposure Report'!$B$13),rate_lookup_table,4,FALSE),FALSE)</f>
        <v>353.99716666666666</v>
      </c>
      <c r="M1136" t="s">
        <v>0</v>
      </c>
      <c r="N1136" t="str">
        <f>IF(VLOOKUP(B1136,title_rename,2,FALSE)=0,B1136,VLOOKUP(B1136,title_rename,2,FALSE))</f>
        <v>05-04 Philadelphia Phillies @ Washington Nationals</v>
      </c>
      <c r="O1136" s="3" t="str">
        <f>LEFT(IF(VLOOKUP(C1136,brand_rename,2,FALSE)=0,C1136,VLOOKUP(C1136,brand_rename,2,FALSE)),LEN(IF(VLOOKUP(C1136,brand_rename,2,FALSE)=0,C1136,VLOOKUP(C1136,brand_rename,2,FALSE)))-6)</f>
        <v>Website - Washingtonnationalsdreamfoundation.org</v>
      </c>
      <c r="P1136" t="str">
        <f>IF(VLOOKUP(D1136,location_rename,2,FALSE)=0,D1136,VLOOKUP(D1136,location_rename,2,FALSE))</f>
        <v>Static Field Level Foul Ball Line</v>
      </c>
      <c r="Q1136">
        <f>IF($L1136=0,0,G1136)</f>
        <v>3</v>
      </c>
      <c r="R1136">
        <f>IF($L1136=0,0,H1136)</f>
        <v>3</v>
      </c>
      <c r="S1136" s="1">
        <f>R1136*L1136</f>
        <v>1061.9915000000001</v>
      </c>
      <c r="T1136" s="1">
        <f>S1136*(K1136/100)</f>
        <v>234.37812407721214</v>
      </c>
      <c r="U1136" t="str">
        <f t="shared" si="34"/>
        <v>Website - Washingtonnationalsdreamfoundation.orgStatic Field Level Foul Ball Line</v>
      </c>
      <c r="V1136" t="str">
        <f t="shared" si="35"/>
        <v>05-04 Philadelphia Phillies @ Washington NationalsWebsite - Washingtonnationalsdreamfoundation.orgStatic Field Level Foul Ball Line</v>
      </c>
      <c r="W1136" t="str">
        <f>CONCATENATE(M1136,O1136)</f>
        <v>Regular SeasonWebsite - Washingtonnationalsdreamfoundation.org</v>
      </c>
      <c r="X1136" t="str">
        <f>CONCATENATE(M1136,P1136)</f>
        <v>Regular SeasonStatic Field Level Foul Ball Line</v>
      </c>
      <c r="Y1136" t="str">
        <f>CONCATENATE(M1136,O1136,P1136)</f>
        <v>Regular SeasonWebsite - Washingtonnationalsdreamfoundation.orgStatic Field Level Foul Ball Line</v>
      </c>
    </row>
    <row r="1137" spans="1:25" x14ac:dyDescent="0.25">
      <c r="A1137" s="3">
        <v>346705</v>
      </c>
      <c r="B1137" t="s">
        <v>169</v>
      </c>
      <c r="C1137" t="s">
        <v>3</v>
      </c>
      <c r="D1137" t="s">
        <v>2</v>
      </c>
      <c r="E1137" t="s">
        <v>1</v>
      </c>
      <c r="F1137" s="5">
        <v>41033</v>
      </c>
      <c r="G1137">
        <v>12</v>
      </c>
      <c r="H1137">
        <v>99</v>
      </c>
      <c r="I1137" s="1">
        <v>35046</v>
      </c>
      <c r="J1137" s="1">
        <v>8176.09</v>
      </c>
      <c r="K1137">
        <v>23.329595388917401</v>
      </c>
      <c r="L1137" s="4">
        <f>VLOOKUP(N1137,rates,VLOOKUP(CONCATENATE('[1]Exposure Report'!$B$11,'[1]Exposure Report'!$B$13),rate_lookup_table,4,FALSE),FALSE)</f>
        <v>353.99716666666666</v>
      </c>
      <c r="M1137" t="s">
        <v>0</v>
      </c>
      <c r="N1137" t="str">
        <f>IF(VLOOKUP(B1137,title_rename,2,FALSE)=0,B1137,VLOOKUP(B1137,title_rename,2,FALSE))</f>
        <v>05-04 Philadelphia Phillies @ Washington Nationals</v>
      </c>
      <c r="O1137" s="3" t="str">
        <f>LEFT(IF(VLOOKUP(C1137,brand_rename,2,FALSE)=0,C1137,VLOOKUP(C1137,brand_rename,2,FALSE)),LEN(IF(VLOOKUP(C1137,brand_rename,2,FALSE)=0,C1137,VLOOKUP(C1137,brand_rename,2,FALSE)))-6)</f>
        <v>Windstream</v>
      </c>
      <c r="P1137" t="str">
        <f>IF(VLOOKUP(D1137,location_rename,2,FALSE)=0,D1137,VLOOKUP(D1137,location_rename,2,FALSE))</f>
        <v>Rotational Field Level Home Plate</v>
      </c>
      <c r="Q1137">
        <f>IF($L1137=0,0,G1137)</f>
        <v>12</v>
      </c>
      <c r="R1137">
        <f>IF($L1137=0,0,H1137)</f>
        <v>99</v>
      </c>
      <c r="S1137" s="1">
        <f>R1137*L1137</f>
        <v>35045.719499999999</v>
      </c>
      <c r="T1137" s="1">
        <f>S1137*(K1137/100)</f>
        <v>8176.024560484926</v>
      </c>
      <c r="U1137" t="str">
        <f t="shared" si="34"/>
        <v>WindstreamRotational Field Level Home Plate</v>
      </c>
      <c r="V1137" t="str">
        <f t="shared" si="35"/>
        <v>05-04 Philadelphia Phillies @ Washington NationalsWindstreamRotational Field Level Home Plate</v>
      </c>
      <c r="W1137" t="str">
        <f>CONCATENATE(M1137,O1137)</f>
        <v>Regular SeasonWindstream</v>
      </c>
      <c r="X1137" t="str">
        <f>CONCATENATE(M1137,P1137)</f>
        <v>Regular SeasonRotational Field Level Home Plate</v>
      </c>
      <c r="Y1137" t="str">
        <f>CONCATENATE(M1137,O1137,P1137)</f>
        <v>Regular SeasonWindstreamRotational Field Level Home Plate</v>
      </c>
    </row>
    <row r="1138" spans="1:25" x14ac:dyDescent="0.25">
      <c r="A1138" s="3">
        <v>346737</v>
      </c>
      <c r="B1138" t="s">
        <v>167</v>
      </c>
      <c r="C1138" t="s">
        <v>75</v>
      </c>
      <c r="D1138" t="s">
        <v>17</v>
      </c>
      <c r="E1138" t="s">
        <v>1</v>
      </c>
      <c r="F1138" s="5">
        <v>41034</v>
      </c>
      <c r="G1138">
        <v>1</v>
      </c>
      <c r="H1138">
        <v>9</v>
      </c>
      <c r="I1138" s="1">
        <v>2089.35</v>
      </c>
      <c r="J1138" s="1">
        <v>487.03</v>
      </c>
      <c r="K1138">
        <v>23.310120372364601</v>
      </c>
      <c r="L1138" s="4">
        <f>VLOOKUP(N1138,rates,VLOOKUP(CONCATENATE('[1]Exposure Report'!$B$11,'[1]Exposure Report'!$B$13),rate_lookup_table,4,FALSE),FALSE)</f>
        <v>232.14833333333331</v>
      </c>
      <c r="M1138" t="s">
        <v>0</v>
      </c>
      <c r="N1138" t="str">
        <f>IF(VLOOKUP(B1138,title_rename,2,FALSE)=0,B1138,VLOOKUP(B1138,title_rename,2,FALSE))</f>
        <v>05-05 Philadelphia Phillies @ Washington Nationals</v>
      </c>
      <c r="O1138" s="3" t="str">
        <f>LEFT(IF(VLOOKUP(C1138,brand_rename,2,FALSE)=0,C1138,VLOOKUP(C1138,brand_rename,2,FALSE)),LEN(IF(VLOOKUP(C1138,brand_rename,2,FALSE)=0,C1138,VLOOKUP(C1138,brand_rename,2,FALSE)))-6)</f>
        <v>American University</v>
      </c>
      <c r="P1138" t="str">
        <f>IF(VLOOKUP(D1138,location_rename,2,FALSE)=0,D1138,VLOOKUP(D1138,location_rename,2,FALSE))</f>
        <v>LED Upper Tiered</v>
      </c>
      <c r="Q1138">
        <f>IF($L1138=0,0,G1138)</f>
        <v>1</v>
      </c>
      <c r="R1138">
        <f>IF($L1138=0,0,H1138)</f>
        <v>9</v>
      </c>
      <c r="S1138" s="1">
        <f>R1138*L1138</f>
        <v>2089.335</v>
      </c>
      <c r="T1138" s="1">
        <f>S1138*(K1138/100)</f>
        <v>487.02650348194396</v>
      </c>
      <c r="U1138" t="str">
        <f t="shared" si="34"/>
        <v>American UniversityLED Upper Tiered</v>
      </c>
      <c r="V1138" t="str">
        <f t="shared" si="35"/>
        <v>05-05 Philadelphia Phillies @ Washington NationalsAmerican UniversityLED Upper Tiered</v>
      </c>
      <c r="W1138" t="str">
        <f>CONCATENATE(M1138,O1138)</f>
        <v>Regular SeasonAmerican University</v>
      </c>
      <c r="X1138" t="str">
        <f>CONCATENATE(M1138,P1138)</f>
        <v>Regular SeasonLED Upper Tiered</v>
      </c>
      <c r="Y1138" t="str">
        <f>CONCATENATE(M1138,O1138,P1138)</f>
        <v>Regular SeasonAmerican UniversityLED Upper Tiered</v>
      </c>
    </row>
    <row r="1139" spans="1:25" x14ac:dyDescent="0.25">
      <c r="A1139" s="3">
        <v>346737</v>
      </c>
      <c r="B1139" t="s">
        <v>167</v>
      </c>
      <c r="C1139" t="s">
        <v>75</v>
      </c>
      <c r="D1139" t="s">
        <v>2</v>
      </c>
      <c r="E1139" t="s">
        <v>1</v>
      </c>
      <c r="F1139" s="5">
        <v>41034</v>
      </c>
      <c r="G1139">
        <v>7</v>
      </c>
      <c r="H1139">
        <v>33</v>
      </c>
      <c r="I1139" s="1">
        <v>7660.95</v>
      </c>
      <c r="J1139" s="1">
        <v>1947.65</v>
      </c>
      <c r="K1139">
        <v>25.423087215032002</v>
      </c>
      <c r="L1139" s="4">
        <f>VLOOKUP(N1139,rates,VLOOKUP(CONCATENATE('[1]Exposure Report'!$B$11,'[1]Exposure Report'!$B$13),rate_lookup_table,4,FALSE),FALSE)</f>
        <v>232.14833333333331</v>
      </c>
      <c r="M1139" t="s">
        <v>0</v>
      </c>
      <c r="N1139" t="str">
        <f>IF(VLOOKUP(B1139,title_rename,2,FALSE)=0,B1139,VLOOKUP(B1139,title_rename,2,FALSE))</f>
        <v>05-05 Philadelphia Phillies @ Washington Nationals</v>
      </c>
      <c r="O1139" s="3" t="str">
        <f>LEFT(IF(VLOOKUP(C1139,brand_rename,2,FALSE)=0,C1139,VLOOKUP(C1139,brand_rename,2,FALSE)),LEN(IF(VLOOKUP(C1139,brand_rename,2,FALSE)=0,C1139,VLOOKUP(C1139,brand_rename,2,FALSE)))-6)</f>
        <v>American University</v>
      </c>
      <c r="P1139" t="str">
        <f>IF(VLOOKUP(D1139,location_rename,2,FALSE)=0,D1139,VLOOKUP(D1139,location_rename,2,FALSE))</f>
        <v>Rotational Field Level Home Plate</v>
      </c>
      <c r="Q1139">
        <f>IF($L1139=0,0,G1139)</f>
        <v>7</v>
      </c>
      <c r="R1139">
        <f>IF($L1139=0,0,H1139)</f>
        <v>33</v>
      </c>
      <c r="S1139" s="1">
        <f>R1139*L1139</f>
        <v>7660.8949999999995</v>
      </c>
      <c r="T1139" s="1">
        <f>S1139*(K1139/100)</f>
        <v>1947.6360173020259</v>
      </c>
      <c r="U1139" t="str">
        <f t="shared" si="34"/>
        <v>American UniversityRotational Field Level Home Plate</v>
      </c>
      <c r="V1139" t="str">
        <f t="shared" si="35"/>
        <v>05-05 Philadelphia Phillies @ Washington NationalsAmerican UniversityRotational Field Level Home Plate</v>
      </c>
      <c r="W1139" t="str">
        <f>CONCATENATE(M1139,O1139)</f>
        <v>Regular SeasonAmerican University</v>
      </c>
      <c r="X1139" t="str">
        <f>CONCATENATE(M1139,P1139)</f>
        <v>Regular SeasonRotational Field Level Home Plate</v>
      </c>
      <c r="Y1139" t="str">
        <f>CONCATENATE(M1139,O1139,P1139)</f>
        <v>Regular SeasonAmerican UniversityRotational Field Level Home Plate</v>
      </c>
    </row>
    <row r="1140" spans="1:25" x14ac:dyDescent="0.25">
      <c r="A1140" s="3">
        <v>346737</v>
      </c>
      <c r="B1140" t="s">
        <v>167</v>
      </c>
      <c r="C1140" t="s">
        <v>74</v>
      </c>
      <c r="D1140" t="s">
        <v>12</v>
      </c>
      <c r="E1140" t="s">
        <v>1</v>
      </c>
      <c r="F1140" s="5">
        <v>41034</v>
      </c>
      <c r="G1140">
        <v>6</v>
      </c>
      <c r="H1140">
        <v>12</v>
      </c>
      <c r="I1140" s="1">
        <v>2785.8</v>
      </c>
      <c r="J1140" s="1">
        <v>496.5</v>
      </c>
      <c r="K1140">
        <v>17.822528537583398</v>
      </c>
      <c r="L1140" s="4">
        <f>VLOOKUP(N1140,rates,VLOOKUP(CONCATENATE('[1]Exposure Report'!$B$11,'[1]Exposure Report'!$B$13),rate_lookup_table,4,FALSE),FALSE)</f>
        <v>232.14833333333331</v>
      </c>
      <c r="M1140" t="s">
        <v>0</v>
      </c>
      <c r="N1140" t="str">
        <f>IF(VLOOKUP(B1140,title_rename,2,FALSE)=0,B1140,VLOOKUP(B1140,title_rename,2,FALSE))</f>
        <v>05-05 Philadelphia Phillies @ Washington Nationals</v>
      </c>
      <c r="O1140" s="3" t="str">
        <f>LEFT(IF(VLOOKUP(C1140,brand_rename,2,FALSE)=0,C1140,VLOOKUP(C1140,brand_rename,2,FALSE)),LEN(IF(VLOOKUP(C1140,brand_rename,2,FALSE)=0,C1140,VLOOKUP(C1140,brand_rename,2,FALSE)))-6)</f>
        <v>ANC</v>
      </c>
      <c r="P1140" t="str">
        <f>IF(VLOOKUP(D1140,location_rename,2,FALSE)=0,D1140,VLOOKUP(D1140,location_rename,2,FALSE))</f>
        <v>Static Field Level Home Plate</v>
      </c>
      <c r="Q1140">
        <f>IF($L1140=0,0,G1140)</f>
        <v>6</v>
      </c>
      <c r="R1140">
        <f>IF($L1140=0,0,H1140)</f>
        <v>12</v>
      </c>
      <c r="S1140" s="1">
        <f>R1140*L1140</f>
        <v>2785.7799999999997</v>
      </c>
      <c r="T1140" s="1">
        <f>S1140*(K1140/100)</f>
        <v>496.49643549429078</v>
      </c>
      <c r="U1140" t="str">
        <f t="shared" si="34"/>
        <v>ANCStatic Field Level Home Plate</v>
      </c>
      <c r="V1140" t="str">
        <f t="shared" si="35"/>
        <v>05-05 Philadelphia Phillies @ Washington NationalsANCStatic Field Level Home Plate</v>
      </c>
      <c r="W1140" t="str">
        <f>CONCATENATE(M1140,O1140)</f>
        <v>Regular SeasonANC</v>
      </c>
      <c r="X1140" t="str">
        <f>CONCATENATE(M1140,P1140)</f>
        <v>Regular SeasonStatic Field Level Home Plate</v>
      </c>
      <c r="Y1140" t="str">
        <f>CONCATENATE(M1140,O1140,P1140)</f>
        <v>Regular SeasonANCStatic Field Level Home Plate</v>
      </c>
    </row>
    <row r="1141" spans="1:25" x14ac:dyDescent="0.25">
      <c r="A1141" s="3">
        <v>346737</v>
      </c>
      <c r="B1141" t="s">
        <v>167</v>
      </c>
      <c r="C1141" t="s">
        <v>72</v>
      </c>
      <c r="D1141" t="s">
        <v>17</v>
      </c>
      <c r="E1141" t="s">
        <v>1</v>
      </c>
      <c r="F1141" s="5">
        <v>41034</v>
      </c>
      <c r="G1141">
        <v>14</v>
      </c>
      <c r="H1141">
        <v>55</v>
      </c>
      <c r="I1141" s="1">
        <v>12768.25</v>
      </c>
      <c r="J1141" s="1">
        <v>3028.98</v>
      </c>
      <c r="K1141">
        <v>23.7227497895169</v>
      </c>
      <c r="L1141" s="4">
        <f>VLOOKUP(N1141,rates,VLOOKUP(CONCATENATE('[1]Exposure Report'!$B$11,'[1]Exposure Report'!$B$13),rate_lookup_table,4,FALSE),FALSE)</f>
        <v>232.14833333333331</v>
      </c>
      <c r="M1141" t="s">
        <v>0</v>
      </c>
      <c r="N1141" t="str">
        <f>IF(VLOOKUP(B1141,title_rename,2,FALSE)=0,B1141,VLOOKUP(B1141,title_rename,2,FALSE))</f>
        <v>05-05 Philadelphia Phillies @ Washington Nationals</v>
      </c>
      <c r="O1141" s="3" t="str">
        <f>LEFT(IF(VLOOKUP(C1141,brand_rename,2,FALSE)=0,C1141,VLOOKUP(C1141,brand_rename,2,FALSE)),LEN(IF(VLOOKUP(C1141,brand_rename,2,FALSE)=0,C1141,VLOOKUP(C1141,brand_rename,2,FALSE)))-6)</f>
        <v>Bens Chili Bowl</v>
      </c>
      <c r="P1141" t="str">
        <f>IF(VLOOKUP(D1141,location_rename,2,FALSE)=0,D1141,VLOOKUP(D1141,location_rename,2,FALSE))</f>
        <v>LED Upper Tiered</v>
      </c>
      <c r="Q1141">
        <f>IF($L1141=0,0,G1141)</f>
        <v>14</v>
      </c>
      <c r="R1141">
        <f>IF($L1141=0,0,H1141)</f>
        <v>55</v>
      </c>
      <c r="S1141" s="1">
        <f>R1141*L1141</f>
        <v>12768.158333333333</v>
      </c>
      <c r="T1141" s="1">
        <f>S1141*(K1141/100)</f>
        <v>3028.9582541460177</v>
      </c>
      <c r="U1141" t="str">
        <f t="shared" si="34"/>
        <v>Bens Chili BowlLED Upper Tiered</v>
      </c>
      <c r="V1141" t="str">
        <f t="shared" si="35"/>
        <v>05-05 Philadelphia Phillies @ Washington NationalsBens Chili BowlLED Upper Tiered</v>
      </c>
      <c r="W1141" t="str">
        <f>CONCATENATE(M1141,O1141)</f>
        <v>Regular SeasonBens Chili Bowl</v>
      </c>
      <c r="X1141" t="str">
        <f>CONCATENATE(M1141,P1141)</f>
        <v>Regular SeasonLED Upper Tiered</v>
      </c>
      <c r="Y1141" t="str">
        <f>CONCATENATE(M1141,O1141,P1141)</f>
        <v>Regular SeasonBens Chili BowlLED Upper Tiered</v>
      </c>
    </row>
    <row r="1142" spans="1:25" x14ac:dyDescent="0.25">
      <c r="A1142" s="3">
        <v>346737</v>
      </c>
      <c r="B1142" t="s">
        <v>167</v>
      </c>
      <c r="C1142" t="s">
        <v>87</v>
      </c>
      <c r="D1142" t="s">
        <v>17</v>
      </c>
      <c r="E1142" t="s">
        <v>1</v>
      </c>
      <c r="F1142" s="5">
        <v>41034</v>
      </c>
      <c r="G1142">
        <v>4</v>
      </c>
      <c r="H1142">
        <v>10</v>
      </c>
      <c r="I1142" s="1">
        <v>2321.5</v>
      </c>
      <c r="J1142" s="1">
        <v>481.5</v>
      </c>
      <c r="K1142">
        <v>20.740900279991301</v>
      </c>
      <c r="L1142" s="4">
        <f>VLOOKUP(N1142,rates,VLOOKUP(CONCATENATE('[1]Exposure Report'!$B$11,'[1]Exposure Report'!$B$13),rate_lookup_table,4,FALSE),FALSE)</f>
        <v>232.14833333333331</v>
      </c>
      <c r="M1142" t="s">
        <v>0</v>
      </c>
      <c r="N1142" t="str">
        <f>IF(VLOOKUP(B1142,title_rename,2,FALSE)=0,B1142,VLOOKUP(B1142,title_rename,2,FALSE))</f>
        <v>05-05 Philadelphia Phillies @ Washington Nationals</v>
      </c>
      <c r="O1142" s="3" t="str">
        <f>LEFT(IF(VLOOKUP(C1142,brand_rename,2,FALSE)=0,C1142,VLOOKUP(C1142,brand_rename,2,FALSE)),LEN(IF(VLOOKUP(C1142,brand_rename,2,FALSE)=0,C1142,VLOOKUP(C1142,brand_rename,2,FALSE)))-6)</f>
        <v>Breyers</v>
      </c>
      <c r="P1142" t="str">
        <f>IF(VLOOKUP(D1142,location_rename,2,FALSE)=0,D1142,VLOOKUP(D1142,location_rename,2,FALSE))</f>
        <v>LED Upper Tiered</v>
      </c>
      <c r="Q1142">
        <f>IF($L1142=0,0,G1142)</f>
        <v>4</v>
      </c>
      <c r="R1142">
        <f>IF($L1142=0,0,H1142)</f>
        <v>10</v>
      </c>
      <c r="S1142" s="1">
        <f>R1142*L1142</f>
        <v>2321.4833333333331</v>
      </c>
      <c r="T1142" s="1">
        <f>S1142*(K1142/100)</f>
        <v>481.49654318328464</v>
      </c>
      <c r="U1142" t="str">
        <f t="shared" si="34"/>
        <v>BreyersLED Upper Tiered</v>
      </c>
      <c r="V1142" t="str">
        <f t="shared" si="35"/>
        <v>05-05 Philadelphia Phillies @ Washington NationalsBreyersLED Upper Tiered</v>
      </c>
      <c r="W1142" t="str">
        <f>CONCATENATE(M1142,O1142)</f>
        <v>Regular SeasonBreyers</v>
      </c>
      <c r="X1142" t="str">
        <f>CONCATENATE(M1142,P1142)</f>
        <v>Regular SeasonLED Upper Tiered</v>
      </c>
      <c r="Y1142" t="str">
        <f>CONCATENATE(M1142,O1142,P1142)</f>
        <v>Regular SeasonBreyersLED Upper Tiered</v>
      </c>
    </row>
    <row r="1143" spans="1:25" x14ac:dyDescent="0.25">
      <c r="A1143" s="3">
        <v>346737</v>
      </c>
      <c r="B1143" t="s">
        <v>167</v>
      </c>
      <c r="C1143" t="s">
        <v>70</v>
      </c>
      <c r="D1143" t="s">
        <v>2</v>
      </c>
      <c r="E1143" t="s">
        <v>1</v>
      </c>
      <c r="F1143" s="5">
        <v>41034</v>
      </c>
      <c r="G1143">
        <v>42</v>
      </c>
      <c r="H1143">
        <v>335</v>
      </c>
      <c r="I1143" s="1">
        <v>77770.25</v>
      </c>
      <c r="J1143" s="1">
        <v>18354.61</v>
      </c>
      <c r="K1143">
        <v>23.601068531989998</v>
      </c>
      <c r="L1143" s="4">
        <f>VLOOKUP(N1143,rates,VLOOKUP(CONCATENATE('[1]Exposure Report'!$B$11,'[1]Exposure Report'!$B$13),rate_lookup_table,4,FALSE),FALSE)</f>
        <v>232.14833333333331</v>
      </c>
      <c r="M1143" t="s">
        <v>0</v>
      </c>
      <c r="N1143" t="str">
        <f>IF(VLOOKUP(B1143,title_rename,2,FALSE)=0,B1143,VLOOKUP(B1143,title_rename,2,FALSE))</f>
        <v>05-05 Philadelphia Phillies @ Washington Nationals</v>
      </c>
      <c r="O1143" s="3" t="str">
        <f>LEFT(IF(VLOOKUP(C1143,brand_rename,2,FALSE)=0,C1143,VLOOKUP(C1143,brand_rename,2,FALSE)),LEN(IF(VLOOKUP(C1143,brand_rename,2,FALSE)=0,C1143,VLOOKUP(C1143,brand_rename,2,FALSE)))-6)</f>
        <v>Capital One</v>
      </c>
      <c r="P1143" t="str">
        <f>IF(VLOOKUP(D1143,location_rename,2,FALSE)=0,D1143,VLOOKUP(D1143,location_rename,2,FALSE))</f>
        <v>Rotational Field Level Home Plate</v>
      </c>
      <c r="Q1143">
        <f>IF($L1143=0,0,G1143)</f>
        <v>42</v>
      </c>
      <c r="R1143">
        <f>IF($L1143=0,0,H1143)</f>
        <v>335</v>
      </c>
      <c r="S1143" s="1">
        <f>R1143*L1143</f>
        <v>77769.691666666666</v>
      </c>
      <c r="T1143" s="1">
        <f>S1143*(K1143/100)</f>
        <v>18354.478227367315</v>
      </c>
      <c r="U1143" t="str">
        <f t="shared" si="34"/>
        <v>Capital OneRotational Field Level Home Plate</v>
      </c>
      <c r="V1143" t="str">
        <f t="shared" si="35"/>
        <v>05-05 Philadelphia Phillies @ Washington NationalsCapital OneRotational Field Level Home Plate</v>
      </c>
      <c r="W1143" t="str">
        <f>CONCATENATE(M1143,O1143)</f>
        <v>Regular SeasonCapital One</v>
      </c>
      <c r="X1143" t="str">
        <f>CONCATENATE(M1143,P1143)</f>
        <v>Regular SeasonRotational Field Level Home Plate</v>
      </c>
      <c r="Y1143" t="str">
        <f>CONCATENATE(M1143,O1143,P1143)</f>
        <v>Regular SeasonCapital OneRotational Field Level Home Plate</v>
      </c>
    </row>
    <row r="1144" spans="1:25" x14ac:dyDescent="0.25">
      <c r="A1144" s="3">
        <v>346737</v>
      </c>
      <c r="B1144" t="s">
        <v>167</v>
      </c>
      <c r="C1144" t="s">
        <v>69</v>
      </c>
      <c r="D1144" t="s">
        <v>17</v>
      </c>
      <c r="E1144" t="s">
        <v>1</v>
      </c>
      <c r="F1144" s="5">
        <v>41034</v>
      </c>
      <c r="G1144">
        <v>2</v>
      </c>
      <c r="H1144">
        <v>7</v>
      </c>
      <c r="I1144" s="1">
        <v>1625.05</v>
      </c>
      <c r="J1144" s="1">
        <v>483.75</v>
      </c>
      <c r="K1144">
        <v>29.768314821082399</v>
      </c>
      <c r="L1144" s="4">
        <f>VLOOKUP(N1144,rates,VLOOKUP(CONCATENATE('[1]Exposure Report'!$B$11,'[1]Exposure Report'!$B$13),rate_lookup_table,4,FALSE),FALSE)</f>
        <v>232.14833333333331</v>
      </c>
      <c r="M1144" t="s">
        <v>0</v>
      </c>
      <c r="N1144" t="str">
        <f>IF(VLOOKUP(B1144,title_rename,2,FALSE)=0,B1144,VLOOKUP(B1144,title_rename,2,FALSE))</f>
        <v>05-05 Philadelphia Phillies @ Washington Nationals</v>
      </c>
      <c r="O1144" s="3" t="str">
        <f>LEFT(IF(VLOOKUP(C1144,brand_rename,2,FALSE)=0,C1144,VLOOKUP(C1144,brand_rename,2,FALSE)),LEN(IF(VLOOKUP(C1144,brand_rename,2,FALSE)=0,C1144,VLOOKUP(C1144,brand_rename,2,FALSE)))-6)</f>
        <v>CareFirst BlueCross BlueShield</v>
      </c>
      <c r="P1144" t="str">
        <f>IF(VLOOKUP(D1144,location_rename,2,FALSE)=0,D1144,VLOOKUP(D1144,location_rename,2,FALSE))</f>
        <v>LED Upper Tiered</v>
      </c>
      <c r="Q1144">
        <f>IF($L1144=0,0,G1144)</f>
        <v>2</v>
      </c>
      <c r="R1144">
        <f>IF($L1144=0,0,H1144)</f>
        <v>7</v>
      </c>
      <c r="S1144" s="1">
        <f>R1144*L1144</f>
        <v>1625.0383333333332</v>
      </c>
      <c r="T1144" s="1">
        <f>S1144*(K1144/100)</f>
        <v>483.746527029937</v>
      </c>
      <c r="U1144" t="str">
        <f t="shared" si="34"/>
        <v>CareFirst BlueCross BlueShieldLED Upper Tiered</v>
      </c>
      <c r="V1144" t="str">
        <f t="shared" si="35"/>
        <v>05-05 Philadelphia Phillies @ Washington NationalsCareFirst BlueCross BlueShieldLED Upper Tiered</v>
      </c>
      <c r="W1144" t="str">
        <f>CONCATENATE(M1144,O1144)</f>
        <v>Regular SeasonCareFirst BlueCross BlueShield</v>
      </c>
      <c r="X1144" t="str">
        <f>CONCATENATE(M1144,P1144)</f>
        <v>Regular SeasonLED Upper Tiered</v>
      </c>
      <c r="Y1144" t="str">
        <f>CONCATENATE(M1144,O1144,P1144)</f>
        <v>Regular SeasonCareFirst BlueCross BlueShieldLED Upper Tiered</v>
      </c>
    </row>
    <row r="1145" spans="1:25" x14ac:dyDescent="0.25">
      <c r="A1145" s="3">
        <v>346737</v>
      </c>
      <c r="B1145" t="s">
        <v>167</v>
      </c>
      <c r="C1145" t="s">
        <v>68</v>
      </c>
      <c r="D1145" t="s">
        <v>11</v>
      </c>
      <c r="E1145" t="s">
        <v>1</v>
      </c>
      <c r="F1145" s="5">
        <v>41034</v>
      </c>
      <c r="G1145">
        <v>4</v>
      </c>
      <c r="H1145">
        <v>13</v>
      </c>
      <c r="I1145" s="1">
        <v>3017.95</v>
      </c>
      <c r="J1145" s="1">
        <v>616.24</v>
      </c>
      <c r="K1145">
        <v>20.419158700442299</v>
      </c>
      <c r="L1145" s="4">
        <f>VLOOKUP(N1145,rates,VLOOKUP(CONCATENATE('[1]Exposure Report'!$B$11,'[1]Exposure Report'!$B$13),rate_lookup_table,4,FALSE),FALSE)</f>
        <v>232.14833333333331</v>
      </c>
      <c r="M1145" t="s">
        <v>0</v>
      </c>
      <c r="N1145" t="str">
        <f>IF(VLOOKUP(B1145,title_rename,2,FALSE)=0,B1145,VLOOKUP(B1145,title_rename,2,FALSE))</f>
        <v>05-05 Philadelphia Phillies @ Washington Nationals</v>
      </c>
      <c r="O1145" s="3" t="str">
        <f>LEFT(IF(VLOOKUP(C1145,brand_rename,2,FALSE)=0,C1145,VLOOKUP(C1145,brand_rename,2,FALSE)),LEN(IF(VLOOKUP(C1145,brand_rename,2,FALSE)=0,C1145,VLOOKUP(C1145,brand_rename,2,FALSE)))-6)</f>
        <v>Charity - Washington Nationals Dream Foundation</v>
      </c>
      <c r="P1145" t="str">
        <f>IF(VLOOKUP(D1145,location_rename,2,FALSE)=0,D1145,VLOOKUP(D1145,location_rename,2,FALSE))</f>
        <v>Static Outfield Wall</v>
      </c>
      <c r="Q1145">
        <f>IF($L1145=0,0,G1145)</f>
        <v>4</v>
      </c>
      <c r="R1145">
        <f>IF($L1145=0,0,H1145)</f>
        <v>13</v>
      </c>
      <c r="S1145" s="1">
        <f>R1145*L1145</f>
        <v>3017.9283333333333</v>
      </c>
      <c r="T1145" s="1">
        <f>S1145*(K1145/100)</f>
        <v>616.23557584894661</v>
      </c>
      <c r="U1145" t="str">
        <f t="shared" si="34"/>
        <v>Charity - Washington Nationals Dream FoundationStatic Outfield Wall</v>
      </c>
      <c r="V1145" t="str">
        <f t="shared" si="35"/>
        <v>05-05 Philadelphia Phillies @ Washington NationalsCharity - Washington Nationals Dream FoundationStatic Outfield Wall</v>
      </c>
      <c r="W1145" t="str">
        <f>CONCATENATE(M1145,O1145)</f>
        <v>Regular SeasonCharity - Washington Nationals Dream Foundation</v>
      </c>
      <c r="X1145" t="str">
        <f>CONCATENATE(M1145,P1145)</f>
        <v>Regular SeasonStatic Outfield Wall</v>
      </c>
      <c r="Y1145" t="str">
        <f>CONCATENATE(M1145,O1145,P1145)</f>
        <v>Regular SeasonCharity - Washington Nationals Dream FoundationStatic Outfield Wall</v>
      </c>
    </row>
    <row r="1146" spans="1:25" x14ac:dyDescent="0.25">
      <c r="A1146" s="3">
        <v>346737</v>
      </c>
      <c r="B1146" t="s">
        <v>167</v>
      </c>
      <c r="C1146" t="s">
        <v>68</v>
      </c>
      <c r="D1146" t="s">
        <v>9</v>
      </c>
      <c r="E1146" t="s">
        <v>1</v>
      </c>
      <c r="F1146" s="5">
        <v>41034</v>
      </c>
      <c r="G1146">
        <v>2</v>
      </c>
      <c r="H1146">
        <v>2</v>
      </c>
      <c r="I1146" s="1">
        <v>464.3</v>
      </c>
      <c r="J1146" s="1">
        <v>110.18</v>
      </c>
      <c r="K1146">
        <v>23.7303467585612</v>
      </c>
      <c r="L1146" s="4">
        <f>VLOOKUP(N1146,rates,VLOOKUP(CONCATENATE('[1]Exposure Report'!$B$11,'[1]Exposure Report'!$B$13),rate_lookup_table,4,FALSE),FALSE)</f>
        <v>232.14833333333331</v>
      </c>
      <c r="M1146" t="s">
        <v>0</v>
      </c>
      <c r="N1146" t="str">
        <f>IF(VLOOKUP(B1146,title_rename,2,FALSE)=0,B1146,VLOOKUP(B1146,title_rename,2,FALSE))</f>
        <v>05-05 Philadelphia Phillies @ Washington Nationals</v>
      </c>
      <c r="O1146" s="3" t="str">
        <f>LEFT(IF(VLOOKUP(C1146,brand_rename,2,FALSE)=0,C1146,VLOOKUP(C1146,brand_rename,2,FALSE)),LEN(IF(VLOOKUP(C1146,brand_rename,2,FALSE)=0,C1146,VLOOKUP(C1146,brand_rename,2,FALSE)))-6)</f>
        <v>Charity - Washington Nationals Dream Foundation</v>
      </c>
      <c r="P1146" t="str">
        <f>IF(VLOOKUP(D1146,location_rename,2,FALSE)=0,D1146,VLOOKUP(D1146,location_rename,2,FALSE))</f>
        <v>Static Upper Billboard</v>
      </c>
      <c r="Q1146">
        <f>IF($L1146=0,0,G1146)</f>
        <v>2</v>
      </c>
      <c r="R1146">
        <f>IF($L1146=0,0,H1146)</f>
        <v>2</v>
      </c>
      <c r="S1146" s="1">
        <f>R1146*L1146</f>
        <v>464.29666666666662</v>
      </c>
      <c r="T1146" s="1">
        <f>S1146*(K1146/100)</f>
        <v>110.17920898844102</v>
      </c>
      <c r="U1146" t="str">
        <f t="shared" si="34"/>
        <v>Charity - Washington Nationals Dream FoundationStatic Upper Billboard</v>
      </c>
      <c r="V1146" t="str">
        <f t="shared" si="35"/>
        <v>05-05 Philadelphia Phillies @ Washington NationalsCharity - Washington Nationals Dream FoundationStatic Upper Billboard</v>
      </c>
      <c r="W1146" t="str">
        <f>CONCATENATE(M1146,O1146)</f>
        <v>Regular SeasonCharity - Washington Nationals Dream Foundation</v>
      </c>
      <c r="X1146" t="str">
        <f>CONCATENATE(M1146,P1146)</f>
        <v>Regular SeasonStatic Upper Billboard</v>
      </c>
      <c r="Y1146" t="str">
        <f>CONCATENATE(M1146,O1146,P1146)</f>
        <v>Regular SeasonCharity - Washington Nationals Dream FoundationStatic Upper Billboard</v>
      </c>
    </row>
    <row r="1147" spans="1:25" x14ac:dyDescent="0.25">
      <c r="A1147" s="3">
        <v>346737</v>
      </c>
      <c r="B1147" t="s">
        <v>167</v>
      </c>
      <c r="C1147" t="s">
        <v>67</v>
      </c>
      <c r="D1147" t="s">
        <v>17</v>
      </c>
      <c r="E1147" t="s">
        <v>1</v>
      </c>
      <c r="F1147" s="5">
        <v>41034</v>
      </c>
      <c r="G1147">
        <v>6</v>
      </c>
      <c r="H1147">
        <v>22</v>
      </c>
      <c r="I1147" s="1">
        <v>5107.3</v>
      </c>
      <c r="J1147" s="1">
        <v>1182.1500000000001</v>
      </c>
      <c r="K1147">
        <v>23.1462808137371</v>
      </c>
      <c r="L1147" s="4">
        <f>VLOOKUP(N1147,rates,VLOOKUP(CONCATENATE('[1]Exposure Report'!$B$11,'[1]Exposure Report'!$B$13),rate_lookup_table,4,FALSE),FALSE)</f>
        <v>232.14833333333331</v>
      </c>
      <c r="M1147" t="s">
        <v>0</v>
      </c>
      <c r="N1147" t="str">
        <f>IF(VLOOKUP(B1147,title_rename,2,FALSE)=0,B1147,VLOOKUP(B1147,title_rename,2,FALSE))</f>
        <v>05-05 Philadelphia Phillies @ Washington Nationals</v>
      </c>
      <c r="O1147" s="3" t="str">
        <f>LEFT(IF(VLOOKUP(C1147,brand_rename,2,FALSE)=0,C1147,VLOOKUP(C1147,brand_rename,2,FALSE)),LEN(IF(VLOOKUP(C1147,brand_rename,2,FALSE)=0,C1147,VLOOKUP(C1147,brand_rename,2,FALSE)))-6)</f>
        <v>Cholula Hot Sauce</v>
      </c>
      <c r="P1147" t="str">
        <f>IF(VLOOKUP(D1147,location_rename,2,FALSE)=0,D1147,VLOOKUP(D1147,location_rename,2,FALSE))</f>
        <v>LED Upper Tiered</v>
      </c>
      <c r="Q1147">
        <f>IF($L1147=0,0,G1147)</f>
        <v>6</v>
      </c>
      <c r="R1147">
        <f>IF($L1147=0,0,H1147)</f>
        <v>22</v>
      </c>
      <c r="S1147" s="1">
        <f>R1147*L1147</f>
        <v>5107.2633333333324</v>
      </c>
      <c r="T1147" s="1">
        <f>S1147*(K1147/100)</f>
        <v>1182.1415130303631</v>
      </c>
      <c r="U1147" t="str">
        <f t="shared" si="34"/>
        <v>Cholula Hot SauceLED Upper Tiered</v>
      </c>
      <c r="V1147" t="str">
        <f t="shared" si="35"/>
        <v>05-05 Philadelphia Phillies @ Washington NationalsCholula Hot SauceLED Upper Tiered</v>
      </c>
      <c r="W1147" t="str">
        <f>CONCATENATE(M1147,O1147)</f>
        <v>Regular SeasonCholula Hot Sauce</v>
      </c>
      <c r="X1147" t="str">
        <f>CONCATENATE(M1147,P1147)</f>
        <v>Regular SeasonLED Upper Tiered</v>
      </c>
      <c r="Y1147" t="str">
        <f>CONCATENATE(M1147,O1147,P1147)</f>
        <v>Regular SeasonCholula Hot SauceLED Upper Tiered</v>
      </c>
    </row>
    <row r="1148" spans="1:25" x14ac:dyDescent="0.25">
      <c r="A1148" s="3">
        <v>346737</v>
      </c>
      <c r="B1148" t="s">
        <v>167</v>
      </c>
      <c r="C1148" t="s">
        <v>67</v>
      </c>
      <c r="D1148" t="s">
        <v>2</v>
      </c>
      <c r="E1148" t="s">
        <v>1</v>
      </c>
      <c r="F1148" s="5">
        <v>41034</v>
      </c>
      <c r="G1148">
        <v>28</v>
      </c>
      <c r="H1148">
        <v>228</v>
      </c>
      <c r="I1148" s="1">
        <v>52930.2</v>
      </c>
      <c r="J1148" s="1">
        <v>12205.77</v>
      </c>
      <c r="K1148">
        <v>23.060124465805899</v>
      </c>
      <c r="L1148" s="4">
        <f>VLOOKUP(N1148,rates,VLOOKUP(CONCATENATE('[1]Exposure Report'!$B$11,'[1]Exposure Report'!$B$13),rate_lookup_table,4,FALSE),FALSE)</f>
        <v>232.14833333333331</v>
      </c>
      <c r="M1148" t="s">
        <v>0</v>
      </c>
      <c r="N1148" t="str">
        <f>IF(VLOOKUP(B1148,title_rename,2,FALSE)=0,B1148,VLOOKUP(B1148,title_rename,2,FALSE))</f>
        <v>05-05 Philadelphia Phillies @ Washington Nationals</v>
      </c>
      <c r="O1148" s="3" t="str">
        <f>LEFT(IF(VLOOKUP(C1148,brand_rename,2,FALSE)=0,C1148,VLOOKUP(C1148,brand_rename,2,FALSE)),LEN(IF(VLOOKUP(C1148,brand_rename,2,FALSE)=0,C1148,VLOOKUP(C1148,brand_rename,2,FALSE)))-6)</f>
        <v>Cholula Hot Sauce</v>
      </c>
      <c r="P1148" t="str">
        <f>IF(VLOOKUP(D1148,location_rename,2,FALSE)=0,D1148,VLOOKUP(D1148,location_rename,2,FALSE))</f>
        <v>Rotational Field Level Home Plate</v>
      </c>
      <c r="Q1148">
        <f>IF($L1148=0,0,G1148)</f>
        <v>28</v>
      </c>
      <c r="R1148">
        <f>IF($L1148=0,0,H1148)</f>
        <v>228</v>
      </c>
      <c r="S1148" s="1">
        <f>R1148*L1148</f>
        <v>52929.819999999992</v>
      </c>
      <c r="T1148" s="1">
        <f>S1148*(K1148/100)</f>
        <v>12205.682371527022</v>
      </c>
      <c r="U1148" t="str">
        <f t="shared" si="34"/>
        <v>Cholula Hot SauceRotational Field Level Home Plate</v>
      </c>
      <c r="V1148" t="str">
        <f t="shared" si="35"/>
        <v>05-05 Philadelphia Phillies @ Washington NationalsCholula Hot SauceRotational Field Level Home Plate</v>
      </c>
      <c r="W1148" t="str">
        <f>CONCATENATE(M1148,O1148)</f>
        <v>Regular SeasonCholula Hot Sauce</v>
      </c>
      <c r="X1148" t="str">
        <f>CONCATENATE(M1148,P1148)</f>
        <v>Regular SeasonRotational Field Level Home Plate</v>
      </c>
      <c r="Y1148" t="str">
        <f>CONCATENATE(M1148,O1148,P1148)</f>
        <v>Regular SeasonCholula Hot SauceRotational Field Level Home Plate</v>
      </c>
    </row>
    <row r="1149" spans="1:25" x14ac:dyDescent="0.25">
      <c r="A1149" s="3">
        <v>346737</v>
      </c>
      <c r="B1149" t="s">
        <v>167</v>
      </c>
      <c r="C1149" t="s">
        <v>65</v>
      </c>
      <c r="D1149" t="s">
        <v>17</v>
      </c>
      <c r="E1149" t="s">
        <v>1</v>
      </c>
      <c r="F1149" s="5">
        <v>41034</v>
      </c>
      <c r="G1149">
        <v>7</v>
      </c>
      <c r="H1149">
        <v>21</v>
      </c>
      <c r="I1149" s="1">
        <v>4875.1499999999996</v>
      </c>
      <c r="J1149" s="1">
        <v>1066.29</v>
      </c>
      <c r="K1149">
        <v>21.871942401772198</v>
      </c>
      <c r="L1149" s="4">
        <f>VLOOKUP(N1149,rates,VLOOKUP(CONCATENATE('[1]Exposure Report'!$B$11,'[1]Exposure Report'!$B$13),rate_lookup_table,4,FALSE),FALSE)</f>
        <v>232.14833333333331</v>
      </c>
      <c r="M1149" t="s">
        <v>0</v>
      </c>
      <c r="N1149" t="str">
        <f>IF(VLOOKUP(B1149,title_rename,2,FALSE)=0,B1149,VLOOKUP(B1149,title_rename,2,FALSE))</f>
        <v>05-05 Philadelphia Phillies @ Washington Nationals</v>
      </c>
      <c r="O1149" s="3" t="str">
        <f>LEFT(IF(VLOOKUP(C1149,brand_rename,2,FALSE)=0,C1149,VLOOKUP(C1149,brand_rename,2,FALSE)),LEN(IF(VLOOKUP(C1149,brand_rename,2,FALSE)=0,C1149,VLOOKUP(C1149,brand_rename,2,FALSE)))-6)</f>
        <v>Coca-Cola</v>
      </c>
      <c r="P1149" t="str">
        <f>IF(VLOOKUP(D1149,location_rename,2,FALSE)=0,D1149,VLOOKUP(D1149,location_rename,2,FALSE))</f>
        <v>LED Upper Tiered</v>
      </c>
      <c r="Q1149">
        <f>IF($L1149=0,0,G1149)</f>
        <v>7</v>
      </c>
      <c r="R1149">
        <f>IF($L1149=0,0,H1149)</f>
        <v>21</v>
      </c>
      <c r="S1149" s="1">
        <f>R1149*L1149</f>
        <v>4875.1149999999998</v>
      </c>
      <c r="T1149" s="1">
        <f>S1149*(K1149/100)</f>
        <v>1066.2823448201566</v>
      </c>
      <c r="U1149" t="str">
        <f t="shared" si="34"/>
        <v>Coca-ColaLED Upper Tiered</v>
      </c>
      <c r="V1149" t="str">
        <f t="shared" si="35"/>
        <v>05-05 Philadelphia Phillies @ Washington NationalsCoca-ColaLED Upper Tiered</v>
      </c>
      <c r="W1149" t="str">
        <f>CONCATENATE(M1149,O1149)</f>
        <v>Regular SeasonCoca-Cola</v>
      </c>
      <c r="X1149" t="str">
        <f>CONCATENATE(M1149,P1149)</f>
        <v>Regular SeasonLED Upper Tiered</v>
      </c>
      <c r="Y1149" t="str">
        <f>CONCATENATE(M1149,O1149,P1149)</f>
        <v>Regular SeasonCoca-ColaLED Upper Tiered</v>
      </c>
    </row>
    <row r="1150" spans="1:25" x14ac:dyDescent="0.25">
      <c r="A1150" s="3">
        <v>346737</v>
      </c>
      <c r="B1150" t="s">
        <v>167</v>
      </c>
      <c r="C1150" t="s">
        <v>65</v>
      </c>
      <c r="D1150" t="s">
        <v>9</v>
      </c>
      <c r="E1150" t="s">
        <v>1</v>
      </c>
      <c r="F1150" s="5">
        <v>41034</v>
      </c>
      <c r="G1150">
        <v>42</v>
      </c>
      <c r="H1150">
        <v>226</v>
      </c>
      <c r="I1150" s="1">
        <v>52465.9</v>
      </c>
      <c r="J1150" s="1">
        <v>6521.28</v>
      </c>
      <c r="K1150">
        <v>12.4295590088038</v>
      </c>
      <c r="L1150" s="4">
        <f>VLOOKUP(N1150,rates,VLOOKUP(CONCATENATE('[1]Exposure Report'!$B$11,'[1]Exposure Report'!$B$13),rate_lookup_table,4,FALSE),FALSE)</f>
        <v>232.14833333333331</v>
      </c>
      <c r="M1150" t="s">
        <v>0</v>
      </c>
      <c r="N1150" t="str">
        <f>IF(VLOOKUP(B1150,title_rename,2,FALSE)=0,B1150,VLOOKUP(B1150,title_rename,2,FALSE))</f>
        <v>05-05 Philadelphia Phillies @ Washington Nationals</v>
      </c>
      <c r="O1150" s="3" t="str">
        <f>LEFT(IF(VLOOKUP(C1150,brand_rename,2,FALSE)=0,C1150,VLOOKUP(C1150,brand_rename,2,FALSE)),LEN(IF(VLOOKUP(C1150,brand_rename,2,FALSE)=0,C1150,VLOOKUP(C1150,brand_rename,2,FALSE)))-6)</f>
        <v>Coca-Cola</v>
      </c>
      <c r="P1150" t="str">
        <f>IF(VLOOKUP(D1150,location_rename,2,FALSE)=0,D1150,VLOOKUP(D1150,location_rename,2,FALSE))</f>
        <v>Static Upper Billboard</v>
      </c>
      <c r="Q1150">
        <f>IF($L1150=0,0,G1150)</f>
        <v>42</v>
      </c>
      <c r="R1150">
        <f>IF($L1150=0,0,H1150)</f>
        <v>226</v>
      </c>
      <c r="S1150" s="1">
        <f>R1150*L1150</f>
        <v>52465.523333333331</v>
      </c>
      <c r="T1150" s="1">
        <f>S1150*(K1150/100)</f>
        <v>6521.233181994392</v>
      </c>
      <c r="U1150" t="str">
        <f t="shared" si="34"/>
        <v>Coca-ColaStatic Upper Billboard</v>
      </c>
      <c r="V1150" t="str">
        <f t="shared" si="35"/>
        <v>05-05 Philadelphia Phillies @ Washington NationalsCoca-ColaStatic Upper Billboard</v>
      </c>
      <c r="W1150" t="str">
        <f>CONCATENATE(M1150,O1150)</f>
        <v>Regular SeasonCoca-Cola</v>
      </c>
      <c r="X1150" t="str">
        <f>CONCATENATE(M1150,P1150)</f>
        <v>Regular SeasonStatic Upper Billboard</v>
      </c>
      <c r="Y1150" t="str">
        <f>CONCATENATE(M1150,O1150,P1150)</f>
        <v>Regular SeasonCoca-ColaStatic Upper Billboard</v>
      </c>
    </row>
    <row r="1151" spans="1:25" x14ac:dyDescent="0.25">
      <c r="A1151" s="3">
        <v>346737</v>
      </c>
      <c r="B1151" t="s">
        <v>167</v>
      </c>
      <c r="C1151" t="s">
        <v>64</v>
      </c>
      <c r="D1151" t="s">
        <v>17</v>
      </c>
      <c r="E1151" t="s">
        <v>1</v>
      </c>
      <c r="F1151" s="5">
        <v>41034</v>
      </c>
      <c r="G1151">
        <v>5</v>
      </c>
      <c r="H1151">
        <v>10</v>
      </c>
      <c r="I1151" s="1">
        <v>2321.5</v>
      </c>
      <c r="J1151" s="1">
        <v>665.76</v>
      </c>
      <c r="K1151">
        <v>28.678009907387398</v>
      </c>
      <c r="L1151" s="4">
        <f>VLOOKUP(N1151,rates,VLOOKUP(CONCATENATE('[1]Exposure Report'!$B$11,'[1]Exposure Report'!$B$13),rate_lookup_table,4,FALSE),FALSE)</f>
        <v>232.14833333333331</v>
      </c>
      <c r="M1151" t="s">
        <v>0</v>
      </c>
      <c r="N1151" t="str">
        <f>IF(VLOOKUP(B1151,title_rename,2,FALSE)=0,B1151,VLOOKUP(B1151,title_rename,2,FALSE))</f>
        <v>05-05 Philadelphia Phillies @ Washington Nationals</v>
      </c>
      <c r="O1151" s="3" t="str">
        <f>LEFT(IF(VLOOKUP(C1151,brand_rename,2,FALSE)=0,C1151,VLOOKUP(C1151,brand_rename,2,FALSE)),LEN(IF(VLOOKUP(C1151,brand_rename,2,FALSE)=0,C1151,VLOOKUP(C1151,brand_rename,2,FALSE)))-6)</f>
        <v>Coke Zero</v>
      </c>
      <c r="P1151" t="str">
        <f>IF(VLOOKUP(D1151,location_rename,2,FALSE)=0,D1151,VLOOKUP(D1151,location_rename,2,FALSE))</f>
        <v>LED Upper Tiered</v>
      </c>
      <c r="Q1151">
        <f>IF($L1151=0,0,G1151)</f>
        <v>5</v>
      </c>
      <c r="R1151">
        <f>IF($L1151=0,0,H1151)</f>
        <v>10</v>
      </c>
      <c r="S1151" s="1">
        <f>R1151*L1151</f>
        <v>2321.4833333333331</v>
      </c>
      <c r="T1151" s="1">
        <f>S1151*(K1151/100)</f>
        <v>665.75522033168045</v>
      </c>
      <c r="U1151" t="str">
        <f t="shared" si="34"/>
        <v>Coke ZeroLED Upper Tiered</v>
      </c>
      <c r="V1151" t="str">
        <f t="shared" si="35"/>
        <v>05-05 Philadelphia Phillies @ Washington NationalsCoke ZeroLED Upper Tiered</v>
      </c>
      <c r="W1151" t="str">
        <f>CONCATENATE(M1151,O1151)</f>
        <v>Regular SeasonCoke Zero</v>
      </c>
      <c r="X1151" t="str">
        <f>CONCATENATE(M1151,P1151)</f>
        <v>Regular SeasonLED Upper Tiered</v>
      </c>
      <c r="Y1151" t="str">
        <f>CONCATENATE(M1151,O1151,P1151)</f>
        <v>Regular SeasonCoke ZeroLED Upper Tiered</v>
      </c>
    </row>
    <row r="1152" spans="1:25" x14ac:dyDescent="0.25">
      <c r="A1152" s="3">
        <v>346737</v>
      </c>
      <c r="B1152" t="s">
        <v>167</v>
      </c>
      <c r="C1152" t="s">
        <v>107</v>
      </c>
      <c r="D1152" t="s">
        <v>19</v>
      </c>
      <c r="E1152" t="s">
        <v>1</v>
      </c>
      <c r="F1152" s="5">
        <v>41034</v>
      </c>
      <c r="G1152">
        <v>1</v>
      </c>
      <c r="H1152">
        <v>4</v>
      </c>
      <c r="I1152" s="1">
        <v>928.6</v>
      </c>
      <c r="J1152" s="1">
        <v>379.43</v>
      </c>
      <c r="K1152">
        <v>40.860435063536499</v>
      </c>
      <c r="L1152" s="4">
        <f>VLOOKUP(N1152,rates,VLOOKUP(CONCATENATE('[1]Exposure Report'!$B$11,'[1]Exposure Report'!$B$13),rate_lookup_table,4,FALSE),FALSE)</f>
        <v>232.14833333333331</v>
      </c>
      <c r="M1152" t="s">
        <v>0</v>
      </c>
      <c r="N1152" t="str">
        <f>IF(VLOOKUP(B1152,title_rename,2,FALSE)=0,B1152,VLOOKUP(B1152,title_rename,2,FALSE))</f>
        <v>05-05 Philadelphia Phillies @ Washington Nationals</v>
      </c>
      <c r="O1152" s="3" t="str">
        <f>LEFT(IF(VLOOKUP(C1152,brand_rename,2,FALSE)=0,C1152,VLOOKUP(C1152,brand_rename,2,FALSE)),LEN(IF(VLOOKUP(C1152,brand_rename,2,FALSE)=0,C1152,VLOOKUP(C1152,brand_rename,2,FALSE)))-6)</f>
        <v>Cropp-Metcalfe</v>
      </c>
      <c r="P1152" t="str">
        <f>IF(VLOOKUP(D1152,location_rename,2,FALSE)=0,D1152,VLOOKUP(D1152,location_rename,2,FALSE))</f>
        <v>LED Outfield Wall</v>
      </c>
      <c r="Q1152">
        <f>IF($L1152=0,0,G1152)</f>
        <v>1</v>
      </c>
      <c r="R1152">
        <f>IF($L1152=0,0,H1152)</f>
        <v>4</v>
      </c>
      <c r="S1152" s="1">
        <f>R1152*L1152</f>
        <v>928.59333333333325</v>
      </c>
      <c r="T1152" s="1">
        <f>S1152*(K1152/100)</f>
        <v>379.42727597099565</v>
      </c>
      <c r="U1152" t="str">
        <f t="shared" si="34"/>
        <v>Cropp-MetcalfeLED Outfield Wall</v>
      </c>
      <c r="V1152" t="str">
        <f t="shared" si="35"/>
        <v>05-05 Philadelphia Phillies @ Washington NationalsCropp-MetcalfeLED Outfield Wall</v>
      </c>
      <c r="W1152" t="str">
        <f>CONCATENATE(M1152,O1152)</f>
        <v>Regular SeasonCropp-Metcalfe</v>
      </c>
      <c r="X1152" t="str">
        <f>CONCATENATE(M1152,P1152)</f>
        <v>Regular SeasonLED Outfield Wall</v>
      </c>
      <c r="Y1152" t="str">
        <f>CONCATENATE(M1152,O1152,P1152)</f>
        <v>Regular SeasonCropp-MetcalfeLED Outfield Wall</v>
      </c>
    </row>
    <row r="1153" spans="1:25" x14ac:dyDescent="0.25">
      <c r="A1153" s="3">
        <v>346737</v>
      </c>
      <c r="B1153" t="s">
        <v>167</v>
      </c>
      <c r="C1153" t="s">
        <v>63</v>
      </c>
      <c r="D1153" t="s">
        <v>17</v>
      </c>
      <c r="E1153" t="s">
        <v>1</v>
      </c>
      <c r="F1153" s="5">
        <v>41034</v>
      </c>
      <c r="G1153">
        <v>3</v>
      </c>
      <c r="H1153">
        <v>7</v>
      </c>
      <c r="I1153" s="1">
        <v>1625.05</v>
      </c>
      <c r="J1153" s="1">
        <v>489.09</v>
      </c>
      <c r="K1153">
        <v>30.0969200947663</v>
      </c>
      <c r="L1153" s="4">
        <f>VLOOKUP(N1153,rates,VLOOKUP(CONCATENATE('[1]Exposure Report'!$B$11,'[1]Exposure Report'!$B$13),rate_lookup_table,4,FALSE),FALSE)</f>
        <v>232.14833333333331</v>
      </c>
      <c r="M1153" t="s">
        <v>0</v>
      </c>
      <c r="N1153" t="str">
        <f>IF(VLOOKUP(B1153,title_rename,2,FALSE)=0,B1153,VLOOKUP(B1153,title_rename,2,FALSE))</f>
        <v>05-05 Philadelphia Phillies @ Washington Nationals</v>
      </c>
      <c r="O1153" s="3" t="str">
        <f>LEFT(IF(VLOOKUP(C1153,brand_rename,2,FALSE)=0,C1153,VLOOKUP(C1153,brand_rename,2,FALSE)),LEN(IF(VLOOKUP(C1153,brand_rename,2,FALSE)=0,C1153,VLOOKUP(C1153,brand_rename,2,FALSE)))-6)</f>
        <v>CSX</v>
      </c>
      <c r="P1153" t="str">
        <f>IF(VLOOKUP(D1153,location_rename,2,FALSE)=0,D1153,VLOOKUP(D1153,location_rename,2,FALSE))</f>
        <v>LED Upper Tiered</v>
      </c>
      <c r="Q1153">
        <f>IF($L1153=0,0,G1153)</f>
        <v>3</v>
      </c>
      <c r="R1153">
        <f>IF($L1153=0,0,H1153)</f>
        <v>7</v>
      </c>
      <c r="S1153" s="1">
        <f>R1153*L1153</f>
        <v>1625.0383333333332</v>
      </c>
      <c r="T1153" s="1">
        <f>S1153*(K1153/100)</f>
        <v>489.08648869265534</v>
      </c>
      <c r="U1153" t="str">
        <f t="shared" si="34"/>
        <v>CSXLED Upper Tiered</v>
      </c>
      <c r="V1153" t="str">
        <f t="shared" si="35"/>
        <v>05-05 Philadelphia Phillies @ Washington NationalsCSXLED Upper Tiered</v>
      </c>
      <c r="W1153" t="str">
        <f>CONCATENATE(M1153,O1153)</f>
        <v>Regular SeasonCSX</v>
      </c>
      <c r="X1153" t="str">
        <f>CONCATENATE(M1153,P1153)</f>
        <v>Regular SeasonLED Upper Tiered</v>
      </c>
      <c r="Y1153" t="str">
        <f>CONCATENATE(M1153,O1153,P1153)</f>
        <v>Regular SeasonCSXLED Upper Tiered</v>
      </c>
    </row>
    <row r="1154" spans="1:25" x14ac:dyDescent="0.25">
      <c r="A1154" s="3">
        <v>346737</v>
      </c>
      <c r="B1154" t="s">
        <v>167</v>
      </c>
      <c r="C1154" t="s">
        <v>86</v>
      </c>
      <c r="D1154" t="s">
        <v>17</v>
      </c>
      <c r="E1154" t="s">
        <v>1</v>
      </c>
      <c r="F1154" s="5">
        <v>41034</v>
      </c>
      <c r="G1154">
        <v>5</v>
      </c>
      <c r="H1154">
        <v>16</v>
      </c>
      <c r="I1154" s="1">
        <v>3714.4</v>
      </c>
      <c r="J1154" s="1">
        <v>830.56</v>
      </c>
      <c r="K1154">
        <v>22.360542752530598</v>
      </c>
      <c r="L1154" s="4">
        <f>VLOOKUP(N1154,rates,VLOOKUP(CONCATENATE('[1]Exposure Report'!$B$11,'[1]Exposure Report'!$B$13),rate_lookup_table,4,FALSE),FALSE)</f>
        <v>232.14833333333331</v>
      </c>
      <c r="M1154" t="s">
        <v>0</v>
      </c>
      <c r="N1154" t="str">
        <f>IF(VLOOKUP(B1154,title_rename,2,FALSE)=0,B1154,VLOOKUP(B1154,title_rename,2,FALSE))</f>
        <v>05-05 Philadelphia Phillies @ Washington Nationals</v>
      </c>
      <c r="O1154" s="3" t="str">
        <f>LEFT(IF(VLOOKUP(C1154,brand_rename,2,FALSE)=0,C1154,VLOOKUP(C1154,brand_rename,2,FALSE)),LEN(IF(VLOOKUP(C1154,brand_rename,2,FALSE)=0,C1154,VLOOKUP(C1154,brand_rename,2,FALSE)))-6)</f>
        <v>Dippin Dots</v>
      </c>
      <c r="P1154" t="str">
        <f>IF(VLOOKUP(D1154,location_rename,2,FALSE)=0,D1154,VLOOKUP(D1154,location_rename,2,FALSE))</f>
        <v>LED Upper Tiered</v>
      </c>
      <c r="Q1154">
        <f>IF($L1154=0,0,G1154)</f>
        <v>5</v>
      </c>
      <c r="R1154">
        <f>IF($L1154=0,0,H1154)</f>
        <v>16</v>
      </c>
      <c r="S1154" s="1">
        <f>R1154*L1154</f>
        <v>3714.373333333333</v>
      </c>
      <c r="T1154" s="1">
        <f>S1154*(K1154/100)</f>
        <v>830.55403718859577</v>
      </c>
      <c r="U1154" t="str">
        <f t="shared" ref="U1154:U1217" si="36">CONCATENATE(O1154,P1154)</f>
        <v>Dippin DotsLED Upper Tiered</v>
      </c>
      <c r="V1154" t="str">
        <f t="shared" ref="V1154:V1217" si="37">CONCATENATE(N1154,U1154)</f>
        <v>05-05 Philadelphia Phillies @ Washington NationalsDippin DotsLED Upper Tiered</v>
      </c>
      <c r="W1154" t="str">
        <f>CONCATENATE(M1154,O1154)</f>
        <v>Regular SeasonDippin Dots</v>
      </c>
      <c r="X1154" t="str">
        <f>CONCATENATE(M1154,P1154)</f>
        <v>Regular SeasonLED Upper Tiered</v>
      </c>
      <c r="Y1154" t="str">
        <f>CONCATENATE(M1154,O1154,P1154)</f>
        <v>Regular SeasonDippin DotsLED Upper Tiered</v>
      </c>
    </row>
    <row r="1155" spans="1:25" x14ac:dyDescent="0.25">
      <c r="A1155" s="3">
        <v>346737</v>
      </c>
      <c r="B1155" t="s">
        <v>167</v>
      </c>
      <c r="C1155" t="s">
        <v>61</v>
      </c>
      <c r="D1155" t="s">
        <v>17</v>
      </c>
      <c r="E1155" t="s">
        <v>1</v>
      </c>
      <c r="F1155" s="5">
        <v>41034</v>
      </c>
      <c r="G1155">
        <v>3</v>
      </c>
      <c r="H1155">
        <v>6</v>
      </c>
      <c r="I1155" s="1">
        <v>1392.9</v>
      </c>
      <c r="J1155" s="1">
        <v>435.79</v>
      </c>
      <c r="K1155">
        <v>31.286524517194302</v>
      </c>
      <c r="L1155" s="4">
        <f>VLOOKUP(N1155,rates,VLOOKUP(CONCATENATE('[1]Exposure Report'!$B$11,'[1]Exposure Report'!$B$13),rate_lookup_table,4,FALSE),FALSE)</f>
        <v>232.14833333333331</v>
      </c>
      <c r="M1155" t="s">
        <v>0</v>
      </c>
      <c r="N1155" t="str">
        <f>IF(VLOOKUP(B1155,title_rename,2,FALSE)=0,B1155,VLOOKUP(B1155,title_rename,2,FALSE))</f>
        <v>05-05 Philadelphia Phillies @ Washington Nationals</v>
      </c>
      <c r="O1155" s="3" t="str">
        <f>LEFT(IF(VLOOKUP(C1155,brand_rename,2,FALSE)=0,C1155,VLOOKUP(C1155,brand_rename,2,FALSE)),LEN(IF(VLOOKUP(C1155,brand_rename,2,FALSE)=0,C1155,VLOOKUP(C1155,brand_rename,2,FALSE)))-6)</f>
        <v>Exxonmobil</v>
      </c>
      <c r="P1155" t="str">
        <f>IF(VLOOKUP(D1155,location_rename,2,FALSE)=0,D1155,VLOOKUP(D1155,location_rename,2,FALSE))</f>
        <v>LED Upper Tiered</v>
      </c>
      <c r="Q1155">
        <f>IF($L1155=0,0,G1155)</f>
        <v>3</v>
      </c>
      <c r="R1155">
        <f>IF($L1155=0,0,H1155)</f>
        <v>6</v>
      </c>
      <c r="S1155" s="1">
        <f>R1155*L1155</f>
        <v>1392.8899999999999</v>
      </c>
      <c r="T1155" s="1">
        <f>S1155*(K1155/100)</f>
        <v>435.78687134754767</v>
      </c>
      <c r="U1155" t="str">
        <f t="shared" si="36"/>
        <v>ExxonmobilLED Upper Tiered</v>
      </c>
      <c r="V1155" t="str">
        <f t="shared" si="37"/>
        <v>05-05 Philadelphia Phillies @ Washington NationalsExxonmobilLED Upper Tiered</v>
      </c>
      <c r="W1155" t="str">
        <f>CONCATENATE(M1155,O1155)</f>
        <v>Regular SeasonExxonmobil</v>
      </c>
      <c r="X1155" t="str">
        <f>CONCATENATE(M1155,P1155)</f>
        <v>Regular SeasonLED Upper Tiered</v>
      </c>
      <c r="Y1155" t="str">
        <f>CONCATENATE(M1155,O1155,P1155)</f>
        <v>Regular SeasonExxonmobilLED Upper Tiered</v>
      </c>
    </row>
    <row r="1156" spans="1:25" x14ac:dyDescent="0.25">
      <c r="A1156" s="3">
        <v>346737</v>
      </c>
      <c r="B1156" t="s">
        <v>167</v>
      </c>
      <c r="C1156" t="s">
        <v>61</v>
      </c>
      <c r="D1156" t="s">
        <v>2</v>
      </c>
      <c r="E1156" t="s">
        <v>1</v>
      </c>
      <c r="F1156" s="5">
        <v>41034</v>
      </c>
      <c r="G1156">
        <v>18</v>
      </c>
      <c r="H1156">
        <v>87</v>
      </c>
      <c r="I1156" s="1">
        <v>20197.05</v>
      </c>
      <c r="J1156" s="1">
        <v>5058.43</v>
      </c>
      <c r="K1156">
        <v>25.0453902921466</v>
      </c>
      <c r="L1156" s="4">
        <f>VLOOKUP(N1156,rates,VLOOKUP(CONCATENATE('[1]Exposure Report'!$B$11,'[1]Exposure Report'!$B$13),rate_lookup_table,4,FALSE),FALSE)</f>
        <v>232.14833333333331</v>
      </c>
      <c r="M1156" t="s">
        <v>0</v>
      </c>
      <c r="N1156" t="str">
        <f>IF(VLOOKUP(B1156,title_rename,2,FALSE)=0,B1156,VLOOKUP(B1156,title_rename,2,FALSE))</f>
        <v>05-05 Philadelphia Phillies @ Washington Nationals</v>
      </c>
      <c r="O1156" s="3" t="str">
        <f>LEFT(IF(VLOOKUP(C1156,brand_rename,2,FALSE)=0,C1156,VLOOKUP(C1156,brand_rename,2,FALSE)),LEN(IF(VLOOKUP(C1156,brand_rename,2,FALSE)=0,C1156,VLOOKUP(C1156,brand_rename,2,FALSE)))-6)</f>
        <v>Exxonmobil</v>
      </c>
      <c r="P1156" t="str">
        <f>IF(VLOOKUP(D1156,location_rename,2,FALSE)=0,D1156,VLOOKUP(D1156,location_rename,2,FALSE))</f>
        <v>Rotational Field Level Home Plate</v>
      </c>
      <c r="Q1156">
        <f>IF($L1156=0,0,G1156)</f>
        <v>18</v>
      </c>
      <c r="R1156">
        <f>IF($L1156=0,0,H1156)</f>
        <v>87</v>
      </c>
      <c r="S1156" s="1">
        <f>R1156*L1156</f>
        <v>20196.904999999999</v>
      </c>
      <c r="T1156" s="1">
        <f>S1156*(K1156/100)</f>
        <v>5058.3936841840714</v>
      </c>
      <c r="U1156" t="str">
        <f t="shared" si="36"/>
        <v>ExxonmobilRotational Field Level Home Plate</v>
      </c>
      <c r="V1156" t="str">
        <f t="shared" si="37"/>
        <v>05-05 Philadelphia Phillies @ Washington NationalsExxonmobilRotational Field Level Home Plate</v>
      </c>
      <c r="W1156" t="str">
        <f>CONCATENATE(M1156,O1156)</f>
        <v>Regular SeasonExxonmobil</v>
      </c>
      <c r="X1156" t="str">
        <f>CONCATENATE(M1156,P1156)</f>
        <v>Regular SeasonRotational Field Level Home Plate</v>
      </c>
      <c r="Y1156" t="str">
        <f>CONCATENATE(M1156,O1156,P1156)</f>
        <v>Regular SeasonExxonmobilRotational Field Level Home Plate</v>
      </c>
    </row>
    <row r="1157" spans="1:25" x14ac:dyDescent="0.25">
      <c r="A1157" s="3">
        <v>346737</v>
      </c>
      <c r="B1157" t="s">
        <v>167</v>
      </c>
      <c r="C1157" t="s">
        <v>61</v>
      </c>
      <c r="D1157" t="s">
        <v>11</v>
      </c>
      <c r="E1157" t="s">
        <v>1</v>
      </c>
      <c r="F1157" s="5">
        <v>41034</v>
      </c>
      <c r="G1157">
        <v>21</v>
      </c>
      <c r="H1157">
        <v>66</v>
      </c>
      <c r="I1157" s="1">
        <v>15321.9</v>
      </c>
      <c r="J1157" s="1">
        <v>2693.64</v>
      </c>
      <c r="K1157">
        <v>17.580326199753198</v>
      </c>
      <c r="L1157" s="4">
        <f>VLOOKUP(N1157,rates,VLOOKUP(CONCATENATE('[1]Exposure Report'!$B$11,'[1]Exposure Report'!$B$13),rate_lookup_table,4,FALSE),FALSE)</f>
        <v>232.14833333333331</v>
      </c>
      <c r="M1157" t="s">
        <v>0</v>
      </c>
      <c r="N1157" t="str">
        <f>IF(VLOOKUP(B1157,title_rename,2,FALSE)=0,B1157,VLOOKUP(B1157,title_rename,2,FALSE))</f>
        <v>05-05 Philadelphia Phillies @ Washington Nationals</v>
      </c>
      <c r="O1157" s="3" t="str">
        <f>LEFT(IF(VLOOKUP(C1157,brand_rename,2,FALSE)=0,C1157,VLOOKUP(C1157,brand_rename,2,FALSE)),LEN(IF(VLOOKUP(C1157,brand_rename,2,FALSE)=0,C1157,VLOOKUP(C1157,brand_rename,2,FALSE)))-6)</f>
        <v>Exxonmobil</v>
      </c>
      <c r="P1157" t="str">
        <f>IF(VLOOKUP(D1157,location_rename,2,FALSE)=0,D1157,VLOOKUP(D1157,location_rename,2,FALSE))</f>
        <v>Static Outfield Wall</v>
      </c>
      <c r="Q1157">
        <f>IF($L1157=0,0,G1157)</f>
        <v>21</v>
      </c>
      <c r="R1157">
        <f>IF($L1157=0,0,H1157)</f>
        <v>66</v>
      </c>
      <c r="S1157" s="1">
        <f>R1157*L1157</f>
        <v>15321.789999999999</v>
      </c>
      <c r="T1157" s="1">
        <f>S1157*(K1157/100)</f>
        <v>2693.6206616411655</v>
      </c>
      <c r="U1157" t="str">
        <f t="shared" si="36"/>
        <v>ExxonmobilStatic Outfield Wall</v>
      </c>
      <c r="V1157" t="str">
        <f t="shared" si="37"/>
        <v>05-05 Philadelphia Phillies @ Washington NationalsExxonmobilStatic Outfield Wall</v>
      </c>
      <c r="W1157" t="str">
        <f>CONCATENATE(M1157,O1157)</f>
        <v>Regular SeasonExxonmobil</v>
      </c>
      <c r="X1157" t="str">
        <f>CONCATENATE(M1157,P1157)</f>
        <v>Regular SeasonStatic Outfield Wall</v>
      </c>
      <c r="Y1157" t="str">
        <f>CONCATENATE(M1157,O1157,P1157)</f>
        <v>Regular SeasonExxonmobilStatic Outfield Wall</v>
      </c>
    </row>
    <row r="1158" spans="1:25" x14ac:dyDescent="0.25">
      <c r="A1158" s="3">
        <v>346737</v>
      </c>
      <c r="B1158" t="s">
        <v>167</v>
      </c>
      <c r="C1158" t="s">
        <v>60</v>
      </c>
      <c r="D1158" t="s">
        <v>34</v>
      </c>
      <c r="E1158" t="s">
        <v>1</v>
      </c>
      <c r="F1158" s="5">
        <v>41034</v>
      </c>
      <c r="G1158">
        <v>2</v>
      </c>
      <c r="H1158">
        <v>2</v>
      </c>
      <c r="I1158" s="1">
        <v>464.3</v>
      </c>
      <c r="J1158" s="1">
        <v>105.72</v>
      </c>
      <c r="K1158">
        <v>22.769760930432899</v>
      </c>
      <c r="L1158" s="4">
        <f>VLOOKUP(N1158,rates,VLOOKUP(CONCATENATE('[1]Exposure Report'!$B$11,'[1]Exposure Report'!$B$13),rate_lookup_table,4,FALSE),FALSE)</f>
        <v>232.14833333333331</v>
      </c>
      <c r="M1158" t="s">
        <v>0</v>
      </c>
      <c r="N1158" t="str">
        <f>IF(VLOOKUP(B1158,title_rename,2,FALSE)=0,B1158,VLOOKUP(B1158,title_rename,2,FALSE))</f>
        <v>05-05 Philadelphia Phillies @ Washington Nationals</v>
      </c>
      <c r="O1158" s="3" t="str">
        <f>LEFT(IF(VLOOKUP(C1158,brand_rename,2,FALSE)=0,C1158,VLOOKUP(C1158,brand_rename,2,FALSE)),LEN(IF(VLOOKUP(C1158,brand_rename,2,FALSE)=0,C1158,VLOOKUP(C1158,brand_rename,2,FALSE)))-6)</f>
        <v>Frito-Lay</v>
      </c>
      <c r="P1158" t="str">
        <f>IF(VLOOKUP(D1158,location_rename,2,FALSE)=0,D1158,VLOOKUP(D1158,location_rename,2,FALSE))</f>
        <v>General Merchandise</v>
      </c>
      <c r="Q1158">
        <f>IF($L1158=0,0,G1158)</f>
        <v>2</v>
      </c>
      <c r="R1158">
        <f>IF($L1158=0,0,H1158)</f>
        <v>2</v>
      </c>
      <c r="S1158" s="1">
        <f>R1158*L1158</f>
        <v>464.29666666666662</v>
      </c>
      <c r="T1158" s="1">
        <f>S1158*(K1158/100)</f>
        <v>105.71924100796892</v>
      </c>
      <c r="U1158" t="str">
        <f t="shared" si="36"/>
        <v>Frito-LayGeneral Merchandise</v>
      </c>
      <c r="V1158" t="str">
        <f t="shared" si="37"/>
        <v>05-05 Philadelphia Phillies @ Washington NationalsFrito-LayGeneral Merchandise</v>
      </c>
      <c r="W1158" t="str">
        <f>CONCATENATE(M1158,O1158)</f>
        <v>Regular SeasonFrito-Lay</v>
      </c>
      <c r="X1158" t="str">
        <f>CONCATENATE(M1158,P1158)</f>
        <v>Regular SeasonGeneral Merchandise</v>
      </c>
      <c r="Y1158" t="str">
        <f>CONCATENATE(M1158,O1158,P1158)</f>
        <v>Regular SeasonFrito-LayGeneral Merchandise</v>
      </c>
    </row>
    <row r="1159" spans="1:25" x14ac:dyDescent="0.25">
      <c r="A1159" s="3">
        <v>346737</v>
      </c>
      <c r="B1159" t="s">
        <v>167</v>
      </c>
      <c r="C1159" t="s">
        <v>55</v>
      </c>
      <c r="D1159" t="s">
        <v>59</v>
      </c>
      <c r="E1159" t="s">
        <v>1</v>
      </c>
      <c r="F1159" s="5">
        <v>41034</v>
      </c>
      <c r="G1159">
        <v>1</v>
      </c>
      <c r="H1159">
        <v>2</v>
      </c>
      <c r="I1159" s="1">
        <v>464.3</v>
      </c>
      <c r="J1159" s="1">
        <v>145.41999999999999</v>
      </c>
      <c r="K1159">
        <v>31.320267068705501</v>
      </c>
      <c r="L1159" s="4">
        <f>VLOOKUP(N1159,rates,VLOOKUP(CONCATENATE('[1]Exposure Report'!$B$11,'[1]Exposure Report'!$B$13),rate_lookup_table,4,FALSE),FALSE)</f>
        <v>232.14833333333331</v>
      </c>
      <c r="M1159" t="s">
        <v>0</v>
      </c>
      <c r="N1159" t="str">
        <f>IF(VLOOKUP(B1159,title_rename,2,FALSE)=0,B1159,VLOOKUP(B1159,title_rename,2,FALSE))</f>
        <v>05-05 Philadelphia Phillies @ Washington Nationals</v>
      </c>
      <c r="O1159" s="3" t="str">
        <f>LEFT(IF(VLOOKUP(C1159,brand_rename,2,FALSE)=0,C1159,VLOOKUP(C1159,brand_rename,2,FALSE)),LEN(IF(VLOOKUP(C1159,brand_rename,2,FALSE)=0,C1159,VLOOKUP(C1159,brand_rename,2,FALSE)))-6)</f>
        <v>Gatorade</v>
      </c>
      <c r="P1159" t="str">
        <f>IF(VLOOKUP(D1159,location_rename,2,FALSE)=0,D1159,VLOOKUP(D1159,location_rename,2,FALSE))</f>
        <v>Active Cup</v>
      </c>
      <c r="Q1159">
        <f>IF($L1159=0,0,G1159)</f>
        <v>1</v>
      </c>
      <c r="R1159">
        <f>IF($L1159=0,0,H1159)</f>
        <v>2</v>
      </c>
      <c r="S1159" s="1">
        <f>R1159*L1159</f>
        <v>464.29666666666662</v>
      </c>
      <c r="T1159" s="1">
        <f>S1159*(K1159/100)</f>
        <v>145.41895599109733</v>
      </c>
      <c r="U1159" t="str">
        <f t="shared" si="36"/>
        <v>GatoradeActive Cup</v>
      </c>
      <c r="V1159" t="str">
        <f t="shared" si="37"/>
        <v>05-05 Philadelphia Phillies @ Washington NationalsGatoradeActive Cup</v>
      </c>
      <c r="W1159" t="str">
        <f>CONCATENATE(M1159,O1159)</f>
        <v>Regular SeasonGatorade</v>
      </c>
      <c r="X1159" t="str">
        <f>CONCATENATE(M1159,P1159)</f>
        <v>Regular SeasonActive Cup</v>
      </c>
      <c r="Y1159" t="str">
        <f>CONCATENATE(M1159,O1159,P1159)</f>
        <v>Regular SeasonGatoradeActive Cup</v>
      </c>
    </row>
    <row r="1160" spans="1:25" x14ac:dyDescent="0.25">
      <c r="A1160" s="3">
        <v>346737</v>
      </c>
      <c r="B1160" t="s">
        <v>167</v>
      </c>
      <c r="C1160" t="s">
        <v>55</v>
      </c>
      <c r="D1160" t="s">
        <v>59</v>
      </c>
      <c r="E1160" t="s">
        <v>1</v>
      </c>
      <c r="F1160" s="5">
        <v>41034</v>
      </c>
      <c r="G1160">
        <v>2</v>
      </c>
      <c r="H1160">
        <v>2</v>
      </c>
      <c r="I1160" s="1">
        <v>464.3</v>
      </c>
      <c r="J1160" s="1">
        <v>100.17</v>
      </c>
      <c r="K1160">
        <v>21.574413094981601</v>
      </c>
      <c r="L1160" s="4">
        <f>VLOOKUP(N1160,rates,VLOOKUP(CONCATENATE('[1]Exposure Report'!$B$11,'[1]Exposure Report'!$B$13),rate_lookup_table,4,FALSE),FALSE)</f>
        <v>232.14833333333331</v>
      </c>
      <c r="M1160" t="s">
        <v>0</v>
      </c>
      <c r="N1160" t="str">
        <f>IF(VLOOKUP(B1160,title_rename,2,FALSE)=0,B1160,VLOOKUP(B1160,title_rename,2,FALSE))</f>
        <v>05-05 Philadelphia Phillies @ Washington Nationals</v>
      </c>
      <c r="O1160" s="3" t="str">
        <f>LEFT(IF(VLOOKUP(C1160,brand_rename,2,FALSE)=0,C1160,VLOOKUP(C1160,brand_rename,2,FALSE)),LEN(IF(VLOOKUP(C1160,brand_rename,2,FALSE)=0,C1160,VLOOKUP(C1160,brand_rename,2,FALSE)))-6)</f>
        <v>Gatorade</v>
      </c>
      <c r="P1160" t="str">
        <f>IF(VLOOKUP(D1160,location_rename,2,FALSE)=0,D1160,VLOOKUP(D1160,location_rename,2,FALSE))</f>
        <v>Active Cup</v>
      </c>
      <c r="Q1160">
        <f>IF($L1160=0,0,G1160)</f>
        <v>2</v>
      </c>
      <c r="R1160">
        <f>IF($L1160=0,0,H1160)</f>
        <v>2</v>
      </c>
      <c r="S1160" s="1">
        <f>R1160*L1160</f>
        <v>464.29666666666662</v>
      </c>
      <c r="T1160" s="1">
        <f>S1160*(K1160/100)</f>
        <v>100.16928085289639</v>
      </c>
      <c r="U1160" t="str">
        <f t="shared" si="36"/>
        <v>GatoradeActive Cup</v>
      </c>
      <c r="V1160" t="str">
        <f t="shared" si="37"/>
        <v>05-05 Philadelphia Phillies @ Washington NationalsGatoradeActive Cup</v>
      </c>
      <c r="W1160" t="str">
        <f>CONCATENATE(M1160,O1160)</f>
        <v>Regular SeasonGatorade</v>
      </c>
      <c r="X1160" t="str">
        <f>CONCATENATE(M1160,P1160)</f>
        <v>Regular SeasonActive Cup</v>
      </c>
      <c r="Y1160" t="str">
        <f>CONCATENATE(M1160,O1160,P1160)</f>
        <v>Regular SeasonGatoradeActive Cup</v>
      </c>
    </row>
    <row r="1161" spans="1:25" x14ac:dyDescent="0.25">
      <c r="A1161" s="3">
        <v>346737</v>
      </c>
      <c r="B1161" t="s">
        <v>167</v>
      </c>
      <c r="C1161" t="s">
        <v>55</v>
      </c>
      <c r="D1161" t="s">
        <v>58</v>
      </c>
      <c r="E1161" t="s">
        <v>1</v>
      </c>
      <c r="F1161" s="5">
        <v>41034</v>
      </c>
      <c r="G1161">
        <v>3</v>
      </c>
      <c r="H1161">
        <v>6</v>
      </c>
      <c r="I1161" s="1">
        <v>1392.9</v>
      </c>
      <c r="J1161" s="1">
        <v>431.13</v>
      </c>
      <c r="K1161">
        <v>30.9519707085935</v>
      </c>
      <c r="L1161" s="4">
        <f>VLOOKUP(N1161,rates,VLOOKUP(CONCATENATE('[1]Exposure Report'!$B$11,'[1]Exposure Report'!$B$13),rate_lookup_table,4,FALSE),FALSE)</f>
        <v>232.14833333333331</v>
      </c>
      <c r="M1161" t="s">
        <v>0</v>
      </c>
      <c r="N1161" t="str">
        <f>IF(VLOOKUP(B1161,title_rename,2,FALSE)=0,B1161,VLOOKUP(B1161,title_rename,2,FALSE))</f>
        <v>05-05 Philadelphia Phillies @ Washington Nationals</v>
      </c>
      <c r="O1161" s="3" t="str">
        <f>LEFT(IF(VLOOKUP(C1161,brand_rename,2,FALSE)=0,C1161,VLOOKUP(C1161,brand_rename,2,FALSE)),LEN(IF(VLOOKUP(C1161,brand_rename,2,FALSE)=0,C1161,VLOOKUP(C1161,brand_rename,2,FALSE)))-6)</f>
        <v>Gatorade</v>
      </c>
      <c r="P1161" t="str">
        <f>IF(VLOOKUP(D1161,location_rename,2,FALSE)=0,D1161,VLOOKUP(D1161,location_rename,2,FALSE))</f>
        <v>Cooler Partial Branded</v>
      </c>
      <c r="Q1161">
        <f>IF($L1161=0,0,G1161)</f>
        <v>3</v>
      </c>
      <c r="R1161">
        <f>IF($L1161=0,0,H1161)</f>
        <v>6</v>
      </c>
      <c r="S1161" s="1">
        <f>R1161*L1161</f>
        <v>1392.8899999999999</v>
      </c>
      <c r="T1161" s="1">
        <f>S1161*(K1161/100)</f>
        <v>431.12690480292798</v>
      </c>
      <c r="U1161" t="str">
        <f t="shared" si="36"/>
        <v>GatoradeCooler Partial Branded</v>
      </c>
      <c r="V1161" t="str">
        <f t="shared" si="37"/>
        <v>05-05 Philadelphia Phillies @ Washington NationalsGatoradeCooler Partial Branded</v>
      </c>
      <c r="W1161" t="str">
        <f>CONCATENATE(M1161,O1161)</f>
        <v>Regular SeasonGatorade</v>
      </c>
      <c r="X1161" t="str">
        <f>CONCATENATE(M1161,P1161)</f>
        <v>Regular SeasonCooler Partial Branded</v>
      </c>
      <c r="Y1161" t="str">
        <f>CONCATENATE(M1161,O1161,P1161)</f>
        <v>Regular SeasonGatoradeCooler Partial Branded</v>
      </c>
    </row>
    <row r="1162" spans="1:25" x14ac:dyDescent="0.25">
      <c r="A1162" s="3">
        <v>346737</v>
      </c>
      <c r="B1162" t="s">
        <v>167</v>
      </c>
      <c r="C1162" t="s">
        <v>55</v>
      </c>
      <c r="D1162" t="s">
        <v>58</v>
      </c>
      <c r="E1162" t="s">
        <v>1</v>
      </c>
      <c r="F1162" s="5">
        <v>41034</v>
      </c>
      <c r="G1162">
        <v>9</v>
      </c>
      <c r="H1162">
        <v>20</v>
      </c>
      <c r="I1162" s="1">
        <v>4643</v>
      </c>
      <c r="J1162" s="1">
        <v>1413.19</v>
      </c>
      <c r="K1162">
        <v>30.437001938401799</v>
      </c>
      <c r="L1162" s="4">
        <f>VLOOKUP(N1162,rates,VLOOKUP(CONCATENATE('[1]Exposure Report'!$B$11,'[1]Exposure Report'!$B$13),rate_lookup_table,4,FALSE),FALSE)</f>
        <v>232.14833333333331</v>
      </c>
      <c r="M1162" t="s">
        <v>0</v>
      </c>
      <c r="N1162" t="str">
        <f>IF(VLOOKUP(B1162,title_rename,2,FALSE)=0,B1162,VLOOKUP(B1162,title_rename,2,FALSE))</f>
        <v>05-05 Philadelphia Phillies @ Washington Nationals</v>
      </c>
      <c r="O1162" s="3" t="str">
        <f>LEFT(IF(VLOOKUP(C1162,brand_rename,2,FALSE)=0,C1162,VLOOKUP(C1162,brand_rename,2,FALSE)),LEN(IF(VLOOKUP(C1162,brand_rename,2,FALSE)=0,C1162,VLOOKUP(C1162,brand_rename,2,FALSE)))-6)</f>
        <v>Gatorade</v>
      </c>
      <c r="P1162" t="str">
        <f>IF(VLOOKUP(D1162,location_rename,2,FALSE)=0,D1162,VLOOKUP(D1162,location_rename,2,FALSE))</f>
        <v>Cooler Partial Branded</v>
      </c>
      <c r="Q1162">
        <f>IF($L1162=0,0,G1162)</f>
        <v>9</v>
      </c>
      <c r="R1162">
        <f>IF($L1162=0,0,H1162)</f>
        <v>20</v>
      </c>
      <c r="S1162" s="1">
        <f>R1162*L1162</f>
        <v>4642.9666666666662</v>
      </c>
      <c r="T1162" s="1">
        <f>S1162*(K1162/100)</f>
        <v>1413.1798543326825</v>
      </c>
      <c r="U1162" t="str">
        <f t="shared" si="36"/>
        <v>GatoradeCooler Partial Branded</v>
      </c>
      <c r="V1162" t="str">
        <f t="shared" si="37"/>
        <v>05-05 Philadelphia Phillies @ Washington NationalsGatoradeCooler Partial Branded</v>
      </c>
      <c r="W1162" t="str">
        <f>CONCATENATE(M1162,O1162)</f>
        <v>Regular SeasonGatorade</v>
      </c>
      <c r="X1162" t="str">
        <f>CONCATENATE(M1162,P1162)</f>
        <v>Regular SeasonCooler Partial Branded</v>
      </c>
      <c r="Y1162" t="str">
        <f>CONCATENATE(M1162,O1162,P1162)</f>
        <v>Regular SeasonGatoradeCooler Partial Branded</v>
      </c>
    </row>
    <row r="1163" spans="1:25" x14ac:dyDescent="0.25">
      <c r="A1163" s="3">
        <v>346737</v>
      </c>
      <c r="B1163" t="s">
        <v>167</v>
      </c>
      <c r="C1163" t="s">
        <v>55</v>
      </c>
      <c r="D1163" t="s">
        <v>102</v>
      </c>
      <c r="E1163" t="s">
        <v>1</v>
      </c>
      <c r="F1163" s="5">
        <v>41034</v>
      </c>
      <c r="G1163">
        <v>6</v>
      </c>
      <c r="H1163">
        <v>13</v>
      </c>
      <c r="I1163" s="1">
        <v>3017.95</v>
      </c>
      <c r="J1163" s="1">
        <v>925.79</v>
      </c>
      <c r="K1163">
        <v>30.676121208104799</v>
      </c>
      <c r="L1163" s="4">
        <f>VLOOKUP(N1163,rates,VLOOKUP(CONCATENATE('[1]Exposure Report'!$B$11,'[1]Exposure Report'!$B$13),rate_lookup_table,4,FALSE),FALSE)</f>
        <v>232.14833333333331</v>
      </c>
      <c r="M1163" t="s">
        <v>0</v>
      </c>
      <c r="N1163" t="str">
        <f>IF(VLOOKUP(B1163,title_rename,2,FALSE)=0,B1163,VLOOKUP(B1163,title_rename,2,FALSE))</f>
        <v>05-05 Philadelphia Phillies @ Washington Nationals</v>
      </c>
      <c r="O1163" s="3" t="str">
        <f>LEFT(IF(VLOOKUP(C1163,brand_rename,2,FALSE)=0,C1163,VLOOKUP(C1163,brand_rename,2,FALSE)),LEN(IF(VLOOKUP(C1163,brand_rename,2,FALSE)=0,C1163,VLOOKUP(C1163,brand_rename,2,FALSE)))-6)</f>
        <v>Gatorade</v>
      </c>
      <c r="P1163" t="str">
        <f>IF(VLOOKUP(D1163,location_rename,2,FALSE)=0,D1163,VLOOKUP(D1163,location_rename,2,FALSE))</f>
        <v>Ice Chest Full Branded</v>
      </c>
      <c r="Q1163">
        <f>IF($L1163=0,0,G1163)</f>
        <v>6</v>
      </c>
      <c r="R1163">
        <f>IF($L1163=0,0,H1163)</f>
        <v>13</v>
      </c>
      <c r="S1163" s="1">
        <f>R1163*L1163</f>
        <v>3017.9283333333333</v>
      </c>
      <c r="T1163" s="1">
        <f>S1163*(K1163/100)</f>
        <v>925.78335350707039</v>
      </c>
      <c r="U1163" t="str">
        <f t="shared" si="36"/>
        <v>GatoradeIce Chest Full Branded</v>
      </c>
      <c r="V1163" t="str">
        <f t="shared" si="37"/>
        <v>05-05 Philadelphia Phillies @ Washington NationalsGatoradeIce Chest Full Branded</v>
      </c>
      <c r="W1163" t="str">
        <f>CONCATENATE(M1163,O1163)</f>
        <v>Regular SeasonGatorade</v>
      </c>
      <c r="X1163" t="str">
        <f>CONCATENATE(M1163,P1163)</f>
        <v>Regular SeasonIce Chest Full Branded</v>
      </c>
      <c r="Y1163" t="str">
        <f>CONCATENATE(M1163,O1163,P1163)</f>
        <v>Regular SeasonGatoradeIce Chest Full Branded</v>
      </c>
    </row>
    <row r="1164" spans="1:25" x14ac:dyDescent="0.25">
      <c r="A1164" s="3">
        <v>346737</v>
      </c>
      <c r="B1164" t="s">
        <v>167</v>
      </c>
      <c r="C1164" t="s">
        <v>55</v>
      </c>
      <c r="D1164" t="s">
        <v>57</v>
      </c>
      <c r="E1164" t="s">
        <v>1</v>
      </c>
      <c r="F1164" s="5">
        <v>41034</v>
      </c>
      <c r="G1164">
        <v>4</v>
      </c>
      <c r="H1164">
        <v>7</v>
      </c>
      <c r="I1164" s="1">
        <v>1625.05</v>
      </c>
      <c r="J1164" s="1">
        <v>434.42</v>
      </c>
      <c r="K1164">
        <v>26.7327159164333</v>
      </c>
      <c r="L1164" s="4">
        <f>VLOOKUP(N1164,rates,VLOOKUP(CONCATENATE('[1]Exposure Report'!$B$11,'[1]Exposure Report'!$B$13),rate_lookup_table,4,FALSE),FALSE)</f>
        <v>232.14833333333331</v>
      </c>
      <c r="M1164" t="s">
        <v>0</v>
      </c>
      <c r="N1164" t="str">
        <f>IF(VLOOKUP(B1164,title_rename,2,FALSE)=0,B1164,VLOOKUP(B1164,title_rename,2,FALSE))</f>
        <v>05-05 Philadelphia Phillies @ Washington Nationals</v>
      </c>
      <c r="O1164" s="3" t="str">
        <f>LEFT(IF(VLOOKUP(C1164,brand_rename,2,FALSE)=0,C1164,VLOOKUP(C1164,brand_rename,2,FALSE)),LEN(IF(VLOOKUP(C1164,brand_rename,2,FALSE)=0,C1164,VLOOKUP(C1164,brand_rename,2,FALSE)))-6)</f>
        <v>Gatorade</v>
      </c>
      <c r="P1164" t="str">
        <f>IF(VLOOKUP(D1164,location_rename,2,FALSE)=0,D1164,VLOOKUP(D1164,location_rename,2,FALSE))</f>
        <v>Ice Chest Partial Branded</v>
      </c>
      <c r="Q1164">
        <f>IF($L1164=0,0,G1164)</f>
        <v>4</v>
      </c>
      <c r="R1164">
        <f>IF($L1164=0,0,H1164)</f>
        <v>7</v>
      </c>
      <c r="S1164" s="1">
        <f>R1164*L1164</f>
        <v>1625.0383333333332</v>
      </c>
      <c r="T1164" s="1">
        <f>S1164*(K1164/100)</f>
        <v>434.41688118314232</v>
      </c>
      <c r="U1164" t="str">
        <f t="shared" si="36"/>
        <v>GatoradeIce Chest Partial Branded</v>
      </c>
      <c r="V1164" t="str">
        <f t="shared" si="37"/>
        <v>05-05 Philadelphia Phillies @ Washington NationalsGatoradeIce Chest Partial Branded</v>
      </c>
      <c r="W1164" t="str">
        <f>CONCATENATE(M1164,O1164)</f>
        <v>Regular SeasonGatorade</v>
      </c>
      <c r="X1164" t="str">
        <f>CONCATENATE(M1164,P1164)</f>
        <v>Regular SeasonIce Chest Partial Branded</v>
      </c>
      <c r="Y1164" t="str">
        <f>CONCATENATE(M1164,O1164,P1164)</f>
        <v>Regular SeasonGatoradeIce Chest Partial Branded</v>
      </c>
    </row>
    <row r="1165" spans="1:25" x14ac:dyDescent="0.25">
      <c r="A1165" s="3">
        <v>346737</v>
      </c>
      <c r="B1165" t="s">
        <v>167</v>
      </c>
      <c r="C1165" t="s">
        <v>55</v>
      </c>
      <c r="D1165" t="s">
        <v>56</v>
      </c>
      <c r="E1165" t="s">
        <v>1</v>
      </c>
      <c r="F1165" s="5">
        <v>41034</v>
      </c>
      <c r="G1165">
        <v>1</v>
      </c>
      <c r="H1165">
        <v>1</v>
      </c>
      <c r="I1165" s="1">
        <v>232.15</v>
      </c>
      <c r="J1165" s="1">
        <v>49.98</v>
      </c>
      <c r="K1165">
        <v>21.529183717424001</v>
      </c>
      <c r="L1165" s="4">
        <f>VLOOKUP(N1165,rates,VLOOKUP(CONCATENATE('[1]Exposure Report'!$B$11,'[1]Exposure Report'!$B$13),rate_lookup_table,4,FALSE),FALSE)</f>
        <v>232.14833333333331</v>
      </c>
      <c r="M1165" t="s">
        <v>0</v>
      </c>
      <c r="N1165" t="str">
        <f>IF(VLOOKUP(B1165,title_rename,2,FALSE)=0,B1165,VLOOKUP(B1165,title_rename,2,FALSE))</f>
        <v>05-05 Philadelphia Phillies @ Washington Nationals</v>
      </c>
      <c r="O1165" s="3" t="str">
        <f>LEFT(IF(VLOOKUP(C1165,brand_rename,2,FALSE)=0,C1165,VLOOKUP(C1165,brand_rename,2,FALSE)),LEN(IF(VLOOKUP(C1165,brand_rename,2,FALSE)=0,C1165,VLOOKUP(C1165,brand_rename,2,FALSE)))-6)</f>
        <v>Gatorade</v>
      </c>
      <c r="P1165" t="str">
        <f>IF(VLOOKUP(D1165,location_rename,2,FALSE)=0,D1165,VLOOKUP(D1165,location_rename,2,FALSE))</f>
        <v>Passive Cup</v>
      </c>
      <c r="Q1165">
        <f>IF($L1165=0,0,G1165)</f>
        <v>1</v>
      </c>
      <c r="R1165">
        <f>IF($L1165=0,0,H1165)</f>
        <v>1</v>
      </c>
      <c r="S1165" s="1">
        <f>R1165*L1165</f>
        <v>232.14833333333331</v>
      </c>
      <c r="T1165" s="1">
        <f>S1165*(K1165/100)</f>
        <v>49.979641180271187</v>
      </c>
      <c r="U1165" t="str">
        <f t="shared" si="36"/>
        <v>GatoradePassive Cup</v>
      </c>
      <c r="V1165" t="str">
        <f t="shared" si="37"/>
        <v>05-05 Philadelphia Phillies @ Washington NationalsGatoradePassive Cup</v>
      </c>
      <c r="W1165" t="str">
        <f>CONCATENATE(M1165,O1165)</f>
        <v>Regular SeasonGatorade</v>
      </c>
      <c r="X1165" t="str">
        <f>CONCATENATE(M1165,P1165)</f>
        <v>Regular SeasonPassive Cup</v>
      </c>
      <c r="Y1165" t="str">
        <f>CONCATENATE(M1165,O1165,P1165)</f>
        <v>Regular SeasonGatoradePassive Cup</v>
      </c>
    </row>
    <row r="1166" spans="1:25" x14ac:dyDescent="0.25">
      <c r="A1166" s="3">
        <v>346737</v>
      </c>
      <c r="B1166" t="s">
        <v>167</v>
      </c>
      <c r="C1166" t="s">
        <v>55</v>
      </c>
      <c r="D1166" t="s">
        <v>56</v>
      </c>
      <c r="E1166" t="s">
        <v>1</v>
      </c>
      <c r="F1166" s="5">
        <v>41034</v>
      </c>
      <c r="G1166">
        <v>5</v>
      </c>
      <c r="H1166">
        <v>9</v>
      </c>
      <c r="I1166" s="1">
        <v>2089.35</v>
      </c>
      <c r="J1166" s="1">
        <v>527</v>
      </c>
      <c r="K1166">
        <v>25.223155526838401</v>
      </c>
      <c r="L1166" s="4">
        <f>VLOOKUP(N1166,rates,VLOOKUP(CONCATENATE('[1]Exposure Report'!$B$11,'[1]Exposure Report'!$B$13),rate_lookup_table,4,FALSE),FALSE)</f>
        <v>232.14833333333331</v>
      </c>
      <c r="M1166" t="s">
        <v>0</v>
      </c>
      <c r="N1166" t="str">
        <f>IF(VLOOKUP(B1166,title_rename,2,FALSE)=0,B1166,VLOOKUP(B1166,title_rename,2,FALSE))</f>
        <v>05-05 Philadelphia Phillies @ Washington Nationals</v>
      </c>
      <c r="O1166" s="3" t="str">
        <f>LEFT(IF(VLOOKUP(C1166,brand_rename,2,FALSE)=0,C1166,VLOOKUP(C1166,brand_rename,2,FALSE)),LEN(IF(VLOOKUP(C1166,brand_rename,2,FALSE)=0,C1166,VLOOKUP(C1166,brand_rename,2,FALSE)))-6)</f>
        <v>Gatorade</v>
      </c>
      <c r="P1166" t="str">
        <f>IF(VLOOKUP(D1166,location_rename,2,FALSE)=0,D1166,VLOOKUP(D1166,location_rename,2,FALSE))</f>
        <v>Passive Cup</v>
      </c>
      <c r="Q1166">
        <f>IF($L1166=0,0,G1166)</f>
        <v>5</v>
      </c>
      <c r="R1166">
        <f>IF($L1166=0,0,H1166)</f>
        <v>9</v>
      </c>
      <c r="S1166" s="1">
        <f>R1166*L1166</f>
        <v>2089.335</v>
      </c>
      <c r="T1166" s="1">
        <f>S1166*(K1166/100)</f>
        <v>526.99621652666917</v>
      </c>
      <c r="U1166" t="str">
        <f t="shared" si="36"/>
        <v>GatoradePassive Cup</v>
      </c>
      <c r="V1166" t="str">
        <f t="shared" si="37"/>
        <v>05-05 Philadelphia Phillies @ Washington NationalsGatoradePassive Cup</v>
      </c>
      <c r="W1166" t="str">
        <f>CONCATENATE(M1166,O1166)</f>
        <v>Regular SeasonGatorade</v>
      </c>
      <c r="X1166" t="str">
        <f>CONCATENATE(M1166,P1166)</f>
        <v>Regular SeasonPassive Cup</v>
      </c>
      <c r="Y1166" t="str">
        <f>CONCATENATE(M1166,O1166,P1166)</f>
        <v>Regular SeasonGatoradePassive Cup</v>
      </c>
    </row>
    <row r="1167" spans="1:25" x14ac:dyDescent="0.25">
      <c r="A1167" s="3">
        <v>346737</v>
      </c>
      <c r="B1167" t="s">
        <v>167</v>
      </c>
      <c r="C1167" t="s">
        <v>85</v>
      </c>
      <c r="D1167" t="s">
        <v>17</v>
      </c>
      <c r="E1167" t="s">
        <v>1</v>
      </c>
      <c r="F1167" s="5">
        <v>41034</v>
      </c>
      <c r="G1167">
        <v>2</v>
      </c>
      <c r="H1167">
        <v>4</v>
      </c>
      <c r="I1167" s="1">
        <v>928.6</v>
      </c>
      <c r="J1167" s="1">
        <v>291.3</v>
      </c>
      <c r="K1167">
        <v>31.369804006030499</v>
      </c>
      <c r="L1167" s="4">
        <f>VLOOKUP(N1167,rates,VLOOKUP(CONCATENATE('[1]Exposure Report'!$B$11,'[1]Exposure Report'!$B$13),rate_lookup_table,4,FALSE),FALSE)</f>
        <v>232.14833333333331</v>
      </c>
      <c r="M1167" t="s">
        <v>0</v>
      </c>
      <c r="N1167" t="str">
        <f>IF(VLOOKUP(B1167,title_rename,2,FALSE)=0,B1167,VLOOKUP(B1167,title_rename,2,FALSE))</f>
        <v>05-05 Philadelphia Phillies @ Washington Nationals</v>
      </c>
      <c r="O1167" s="3" t="str">
        <f>LEFT(IF(VLOOKUP(C1167,brand_rename,2,FALSE)=0,C1167,VLOOKUP(C1167,brand_rename,2,FALSE)),LEN(IF(VLOOKUP(C1167,brand_rename,2,FALSE)=0,C1167,VLOOKUP(C1167,brand_rename,2,FALSE)))-6)</f>
        <v>Gaylord National Resort</v>
      </c>
      <c r="P1167" t="str">
        <f>IF(VLOOKUP(D1167,location_rename,2,FALSE)=0,D1167,VLOOKUP(D1167,location_rename,2,FALSE))</f>
        <v>LED Upper Tiered</v>
      </c>
      <c r="Q1167">
        <f>IF($L1167=0,0,G1167)</f>
        <v>2</v>
      </c>
      <c r="R1167">
        <f>IF($L1167=0,0,H1167)</f>
        <v>4</v>
      </c>
      <c r="S1167" s="1">
        <f>R1167*L1167</f>
        <v>928.59333333333325</v>
      </c>
      <c r="T1167" s="1">
        <f>S1167*(K1167/100)</f>
        <v>291.29790867973213</v>
      </c>
      <c r="U1167" t="str">
        <f t="shared" si="36"/>
        <v>Gaylord National ResortLED Upper Tiered</v>
      </c>
      <c r="V1167" t="str">
        <f t="shared" si="37"/>
        <v>05-05 Philadelphia Phillies @ Washington NationalsGaylord National ResortLED Upper Tiered</v>
      </c>
      <c r="W1167" t="str">
        <f>CONCATENATE(M1167,O1167)</f>
        <v>Regular SeasonGaylord National Resort</v>
      </c>
      <c r="X1167" t="str">
        <f>CONCATENATE(M1167,P1167)</f>
        <v>Regular SeasonLED Upper Tiered</v>
      </c>
      <c r="Y1167" t="str">
        <f>CONCATENATE(M1167,O1167,P1167)</f>
        <v>Regular SeasonGaylord National ResortLED Upper Tiered</v>
      </c>
    </row>
    <row r="1168" spans="1:25" x14ac:dyDescent="0.25">
      <c r="A1168" s="3">
        <v>346737</v>
      </c>
      <c r="B1168" t="s">
        <v>167</v>
      </c>
      <c r="C1168" t="s">
        <v>53</v>
      </c>
      <c r="D1168" t="s">
        <v>19</v>
      </c>
      <c r="E1168" t="s">
        <v>1</v>
      </c>
      <c r="F1168" s="5">
        <v>41034</v>
      </c>
      <c r="G1168">
        <v>3</v>
      </c>
      <c r="H1168">
        <v>7</v>
      </c>
      <c r="I1168" s="1">
        <v>1625.05</v>
      </c>
      <c r="J1168" s="1">
        <v>386.04</v>
      </c>
      <c r="K1168">
        <v>23.755576751484501</v>
      </c>
      <c r="L1168" s="4">
        <f>VLOOKUP(N1168,rates,VLOOKUP(CONCATENATE('[1]Exposure Report'!$B$11,'[1]Exposure Report'!$B$13),rate_lookup_table,4,FALSE),FALSE)</f>
        <v>232.14833333333331</v>
      </c>
      <c r="M1168" t="s">
        <v>0</v>
      </c>
      <c r="N1168" t="str">
        <f>IF(VLOOKUP(B1168,title_rename,2,FALSE)=0,B1168,VLOOKUP(B1168,title_rename,2,FALSE))</f>
        <v>05-05 Philadelphia Phillies @ Washington Nationals</v>
      </c>
      <c r="O1168" s="3" t="str">
        <f>LEFT(IF(VLOOKUP(C1168,brand_rename,2,FALSE)=0,C1168,VLOOKUP(C1168,brand_rename,2,FALSE)),LEN(IF(VLOOKUP(C1168,brand_rename,2,FALSE)=0,C1168,VLOOKUP(C1168,brand_rename,2,FALSE)))-6)</f>
        <v>GEICO</v>
      </c>
      <c r="P1168" t="str">
        <f>IF(VLOOKUP(D1168,location_rename,2,FALSE)=0,D1168,VLOOKUP(D1168,location_rename,2,FALSE))</f>
        <v>LED Outfield Wall</v>
      </c>
      <c r="Q1168">
        <f>IF($L1168=0,0,G1168)</f>
        <v>3</v>
      </c>
      <c r="R1168">
        <f>IF($L1168=0,0,H1168)</f>
        <v>7</v>
      </c>
      <c r="S1168" s="1">
        <f>R1168*L1168</f>
        <v>1625.0383333333332</v>
      </c>
      <c r="T1168" s="1">
        <f>S1168*(K1168/100)</f>
        <v>386.03722851604448</v>
      </c>
      <c r="U1168" t="str">
        <f t="shared" si="36"/>
        <v>GEICOLED Outfield Wall</v>
      </c>
      <c r="V1168" t="str">
        <f t="shared" si="37"/>
        <v>05-05 Philadelphia Phillies @ Washington NationalsGEICOLED Outfield Wall</v>
      </c>
      <c r="W1168" t="str">
        <f>CONCATENATE(M1168,O1168)</f>
        <v>Regular SeasonGEICO</v>
      </c>
      <c r="X1168" t="str">
        <f>CONCATENATE(M1168,P1168)</f>
        <v>Regular SeasonLED Outfield Wall</v>
      </c>
      <c r="Y1168" t="str">
        <f>CONCATENATE(M1168,O1168,P1168)</f>
        <v>Regular SeasonGEICOLED Outfield Wall</v>
      </c>
    </row>
    <row r="1169" spans="1:25" x14ac:dyDescent="0.25">
      <c r="A1169" s="3">
        <v>346737</v>
      </c>
      <c r="B1169" t="s">
        <v>167</v>
      </c>
      <c r="C1169" t="s">
        <v>53</v>
      </c>
      <c r="D1169" t="s">
        <v>17</v>
      </c>
      <c r="E1169" t="s">
        <v>1</v>
      </c>
      <c r="F1169" s="5">
        <v>41034</v>
      </c>
      <c r="G1169">
        <v>3</v>
      </c>
      <c r="H1169">
        <v>8</v>
      </c>
      <c r="I1169" s="1">
        <v>1857.2</v>
      </c>
      <c r="J1169" s="1">
        <v>667.06</v>
      </c>
      <c r="K1169">
        <v>35.917510230454397</v>
      </c>
      <c r="L1169" s="4">
        <f>VLOOKUP(N1169,rates,VLOOKUP(CONCATENATE('[1]Exposure Report'!$B$11,'[1]Exposure Report'!$B$13),rate_lookup_table,4,FALSE),FALSE)</f>
        <v>232.14833333333331</v>
      </c>
      <c r="M1169" t="s">
        <v>0</v>
      </c>
      <c r="N1169" t="str">
        <f>IF(VLOOKUP(B1169,title_rename,2,FALSE)=0,B1169,VLOOKUP(B1169,title_rename,2,FALSE))</f>
        <v>05-05 Philadelphia Phillies @ Washington Nationals</v>
      </c>
      <c r="O1169" s="3" t="str">
        <f>LEFT(IF(VLOOKUP(C1169,brand_rename,2,FALSE)=0,C1169,VLOOKUP(C1169,brand_rename,2,FALSE)),LEN(IF(VLOOKUP(C1169,brand_rename,2,FALSE)=0,C1169,VLOOKUP(C1169,brand_rename,2,FALSE)))-6)</f>
        <v>GEICO</v>
      </c>
      <c r="P1169" t="str">
        <f>IF(VLOOKUP(D1169,location_rename,2,FALSE)=0,D1169,VLOOKUP(D1169,location_rename,2,FALSE))</f>
        <v>LED Upper Tiered</v>
      </c>
      <c r="Q1169">
        <f>IF($L1169=0,0,G1169)</f>
        <v>3</v>
      </c>
      <c r="R1169">
        <f>IF($L1169=0,0,H1169)</f>
        <v>8</v>
      </c>
      <c r="S1169" s="1">
        <f>R1169*L1169</f>
        <v>1857.1866666666665</v>
      </c>
      <c r="T1169" s="1">
        <f>S1169*(K1169/100)</f>
        <v>667.05521099863495</v>
      </c>
      <c r="U1169" t="str">
        <f t="shared" si="36"/>
        <v>GEICOLED Upper Tiered</v>
      </c>
      <c r="V1169" t="str">
        <f t="shared" si="37"/>
        <v>05-05 Philadelphia Phillies @ Washington NationalsGEICOLED Upper Tiered</v>
      </c>
      <c r="W1169" t="str">
        <f>CONCATENATE(M1169,O1169)</f>
        <v>Regular SeasonGEICO</v>
      </c>
      <c r="X1169" t="str">
        <f>CONCATENATE(M1169,P1169)</f>
        <v>Regular SeasonLED Upper Tiered</v>
      </c>
      <c r="Y1169" t="str">
        <f>CONCATENATE(M1169,O1169,P1169)</f>
        <v>Regular SeasonGEICOLED Upper Tiered</v>
      </c>
    </row>
    <row r="1170" spans="1:25" x14ac:dyDescent="0.25">
      <c r="A1170" s="3">
        <v>346737</v>
      </c>
      <c r="B1170" t="s">
        <v>167</v>
      </c>
      <c r="C1170" t="s">
        <v>53</v>
      </c>
      <c r="D1170" t="s">
        <v>2</v>
      </c>
      <c r="E1170" t="s">
        <v>1</v>
      </c>
      <c r="F1170" s="5">
        <v>41034</v>
      </c>
      <c r="G1170">
        <v>24</v>
      </c>
      <c r="H1170">
        <v>166</v>
      </c>
      <c r="I1170" s="1">
        <v>38536.9</v>
      </c>
      <c r="J1170" s="1">
        <v>8887.49</v>
      </c>
      <c r="K1170">
        <v>23.0622857572871</v>
      </c>
      <c r="L1170" s="4">
        <f>VLOOKUP(N1170,rates,VLOOKUP(CONCATENATE('[1]Exposure Report'!$B$11,'[1]Exposure Report'!$B$13),rate_lookup_table,4,FALSE),FALSE)</f>
        <v>232.14833333333331</v>
      </c>
      <c r="M1170" t="s">
        <v>0</v>
      </c>
      <c r="N1170" t="str">
        <f>IF(VLOOKUP(B1170,title_rename,2,FALSE)=0,B1170,VLOOKUP(B1170,title_rename,2,FALSE))</f>
        <v>05-05 Philadelphia Phillies @ Washington Nationals</v>
      </c>
      <c r="O1170" s="3" t="str">
        <f>LEFT(IF(VLOOKUP(C1170,brand_rename,2,FALSE)=0,C1170,VLOOKUP(C1170,brand_rename,2,FALSE)),LEN(IF(VLOOKUP(C1170,brand_rename,2,FALSE)=0,C1170,VLOOKUP(C1170,brand_rename,2,FALSE)))-6)</f>
        <v>GEICO</v>
      </c>
      <c r="P1170" t="str">
        <f>IF(VLOOKUP(D1170,location_rename,2,FALSE)=0,D1170,VLOOKUP(D1170,location_rename,2,FALSE))</f>
        <v>Rotational Field Level Home Plate</v>
      </c>
      <c r="Q1170">
        <f>IF($L1170=0,0,G1170)</f>
        <v>24</v>
      </c>
      <c r="R1170">
        <f>IF($L1170=0,0,H1170)</f>
        <v>166</v>
      </c>
      <c r="S1170" s="1">
        <f>R1170*L1170</f>
        <v>38536.623333333329</v>
      </c>
      <c r="T1170" s="1">
        <f>S1170*(K1170/100)</f>
        <v>8887.42619434271</v>
      </c>
      <c r="U1170" t="str">
        <f t="shared" si="36"/>
        <v>GEICORotational Field Level Home Plate</v>
      </c>
      <c r="V1170" t="str">
        <f t="shared" si="37"/>
        <v>05-05 Philadelphia Phillies @ Washington NationalsGEICORotational Field Level Home Plate</v>
      </c>
      <c r="W1170" t="str">
        <f>CONCATENATE(M1170,O1170)</f>
        <v>Regular SeasonGEICO</v>
      </c>
      <c r="X1170" t="str">
        <f>CONCATENATE(M1170,P1170)</f>
        <v>Regular SeasonRotational Field Level Home Plate</v>
      </c>
      <c r="Y1170" t="str">
        <f>CONCATENATE(M1170,O1170,P1170)</f>
        <v>Regular SeasonGEICORotational Field Level Home Plate</v>
      </c>
    </row>
    <row r="1171" spans="1:25" x14ac:dyDescent="0.25">
      <c r="A1171" s="3">
        <v>346737</v>
      </c>
      <c r="B1171" t="s">
        <v>167</v>
      </c>
      <c r="C1171" t="s">
        <v>53</v>
      </c>
      <c r="D1171" t="s">
        <v>11</v>
      </c>
      <c r="E1171" t="s">
        <v>1</v>
      </c>
      <c r="F1171" s="5">
        <v>41034</v>
      </c>
      <c r="G1171">
        <v>75</v>
      </c>
      <c r="H1171">
        <v>276</v>
      </c>
      <c r="I1171" s="1">
        <v>64073.4</v>
      </c>
      <c r="J1171" s="1">
        <v>9605.3700000000008</v>
      </c>
      <c r="K1171">
        <v>14.9911975952579</v>
      </c>
      <c r="L1171" s="4">
        <f>VLOOKUP(N1171,rates,VLOOKUP(CONCATENATE('[1]Exposure Report'!$B$11,'[1]Exposure Report'!$B$13),rate_lookup_table,4,FALSE),FALSE)</f>
        <v>232.14833333333331</v>
      </c>
      <c r="M1171" t="s">
        <v>0</v>
      </c>
      <c r="N1171" t="str">
        <f>IF(VLOOKUP(B1171,title_rename,2,FALSE)=0,B1171,VLOOKUP(B1171,title_rename,2,FALSE))</f>
        <v>05-05 Philadelphia Phillies @ Washington Nationals</v>
      </c>
      <c r="O1171" s="3" t="str">
        <f>LEFT(IF(VLOOKUP(C1171,brand_rename,2,FALSE)=0,C1171,VLOOKUP(C1171,brand_rename,2,FALSE)),LEN(IF(VLOOKUP(C1171,brand_rename,2,FALSE)=0,C1171,VLOOKUP(C1171,brand_rename,2,FALSE)))-6)</f>
        <v>GEICO</v>
      </c>
      <c r="P1171" t="str">
        <f>IF(VLOOKUP(D1171,location_rename,2,FALSE)=0,D1171,VLOOKUP(D1171,location_rename,2,FALSE))</f>
        <v>Static Outfield Wall</v>
      </c>
      <c r="Q1171">
        <f>IF($L1171=0,0,G1171)</f>
        <v>75</v>
      </c>
      <c r="R1171">
        <f>IF($L1171=0,0,H1171)</f>
        <v>276</v>
      </c>
      <c r="S1171" s="1">
        <f>R1171*L1171</f>
        <v>64072.939999999995</v>
      </c>
      <c r="T1171" s="1">
        <f>S1171*(K1171/100)</f>
        <v>9605.3010404910365</v>
      </c>
      <c r="U1171" t="str">
        <f t="shared" si="36"/>
        <v>GEICOStatic Outfield Wall</v>
      </c>
      <c r="V1171" t="str">
        <f t="shared" si="37"/>
        <v>05-05 Philadelphia Phillies @ Washington NationalsGEICOStatic Outfield Wall</v>
      </c>
      <c r="W1171" t="str">
        <f>CONCATENATE(M1171,O1171)</f>
        <v>Regular SeasonGEICO</v>
      </c>
      <c r="X1171" t="str">
        <f>CONCATENATE(M1171,P1171)</f>
        <v>Regular SeasonStatic Outfield Wall</v>
      </c>
      <c r="Y1171" t="str">
        <f>CONCATENATE(M1171,O1171,P1171)</f>
        <v>Regular SeasonGEICOStatic Outfield Wall</v>
      </c>
    </row>
    <row r="1172" spans="1:25" x14ac:dyDescent="0.25">
      <c r="A1172" s="3">
        <v>346737</v>
      </c>
      <c r="B1172" t="s">
        <v>167</v>
      </c>
      <c r="C1172" t="s">
        <v>53</v>
      </c>
      <c r="D1172" t="s">
        <v>9</v>
      </c>
      <c r="E1172" t="s">
        <v>1</v>
      </c>
      <c r="F1172" s="5">
        <v>41034</v>
      </c>
      <c r="G1172">
        <v>2</v>
      </c>
      <c r="H1172">
        <v>26</v>
      </c>
      <c r="I1172" s="1">
        <v>6035.9</v>
      </c>
      <c r="J1172" s="1">
        <v>777.47</v>
      </c>
      <c r="K1172">
        <v>12.880763432130999</v>
      </c>
      <c r="L1172" s="4">
        <f>VLOOKUP(N1172,rates,VLOOKUP(CONCATENATE('[1]Exposure Report'!$B$11,'[1]Exposure Report'!$B$13),rate_lookup_table,4,FALSE),FALSE)</f>
        <v>232.14833333333331</v>
      </c>
      <c r="M1172" t="s">
        <v>0</v>
      </c>
      <c r="N1172" t="str">
        <f>IF(VLOOKUP(B1172,title_rename,2,FALSE)=0,B1172,VLOOKUP(B1172,title_rename,2,FALSE))</f>
        <v>05-05 Philadelphia Phillies @ Washington Nationals</v>
      </c>
      <c r="O1172" s="3" t="str">
        <f>LEFT(IF(VLOOKUP(C1172,brand_rename,2,FALSE)=0,C1172,VLOOKUP(C1172,brand_rename,2,FALSE)),LEN(IF(VLOOKUP(C1172,brand_rename,2,FALSE)=0,C1172,VLOOKUP(C1172,brand_rename,2,FALSE)))-6)</f>
        <v>GEICO</v>
      </c>
      <c r="P1172" t="str">
        <f>IF(VLOOKUP(D1172,location_rename,2,FALSE)=0,D1172,VLOOKUP(D1172,location_rename,2,FALSE))</f>
        <v>Static Upper Billboard</v>
      </c>
      <c r="Q1172">
        <f>IF($L1172=0,0,G1172)</f>
        <v>2</v>
      </c>
      <c r="R1172">
        <f>IF($L1172=0,0,H1172)</f>
        <v>26</v>
      </c>
      <c r="S1172" s="1">
        <f>R1172*L1172</f>
        <v>6035.8566666666666</v>
      </c>
      <c r="T1172" s="1">
        <f>S1172*(K1172/100)</f>
        <v>777.46441833584095</v>
      </c>
      <c r="U1172" t="str">
        <f t="shared" si="36"/>
        <v>GEICOStatic Upper Billboard</v>
      </c>
      <c r="V1172" t="str">
        <f t="shared" si="37"/>
        <v>05-05 Philadelphia Phillies @ Washington NationalsGEICOStatic Upper Billboard</v>
      </c>
      <c r="W1172" t="str">
        <f>CONCATENATE(M1172,O1172)</f>
        <v>Regular SeasonGEICO</v>
      </c>
      <c r="X1172" t="str">
        <f>CONCATENATE(M1172,P1172)</f>
        <v>Regular SeasonStatic Upper Billboard</v>
      </c>
      <c r="Y1172" t="str">
        <f>CONCATENATE(M1172,O1172,P1172)</f>
        <v>Regular SeasonGEICOStatic Upper Billboard</v>
      </c>
    </row>
    <row r="1173" spans="1:25" x14ac:dyDescent="0.25">
      <c r="A1173" s="3">
        <v>346737</v>
      </c>
      <c r="B1173" t="s">
        <v>167</v>
      </c>
      <c r="C1173" t="s">
        <v>52</v>
      </c>
      <c r="D1173" t="s">
        <v>2</v>
      </c>
      <c r="E1173" t="s">
        <v>1</v>
      </c>
      <c r="F1173" s="5">
        <v>41034</v>
      </c>
      <c r="G1173">
        <v>17</v>
      </c>
      <c r="H1173">
        <v>100</v>
      </c>
      <c r="I1173" s="1">
        <v>23215</v>
      </c>
      <c r="J1173" s="1">
        <v>5974.77</v>
      </c>
      <c r="K1173">
        <v>25.736678871419301</v>
      </c>
      <c r="L1173" s="4">
        <f>VLOOKUP(N1173,rates,VLOOKUP(CONCATENATE('[1]Exposure Report'!$B$11,'[1]Exposure Report'!$B$13),rate_lookup_table,4,FALSE),FALSE)</f>
        <v>232.14833333333331</v>
      </c>
      <c r="M1173" t="s">
        <v>0</v>
      </c>
      <c r="N1173" t="str">
        <f>IF(VLOOKUP(B1173,title_rename,2,FALSE)=0,B1173,VLOOKUP(B1173,title_rename,2,FALSE))</f>
        <v>05-05 Philadelphia Phillies @ Washington Nationals</v>
      </c>
      <c r="O1173" s="3" t="str">
        <f>LEFT(IF(VLOOKUP(C1173,brand_rename,2,FALSE)=0,C1173,VLOOKUP(C1173,brand_rename,2,FALSE)),LEN(IF(VLOOKUP(C1173,brand_rename,2,FALSE)=0,C1173,VLOOKUP(C1173,brand_rename,2,FALSE)))-6)</f>
        <v>Hankook Tire</v>
      </c>
      <c r="P1173" t="str">
        <f>IF(VLOOKUP(D1173,location_rename,2,FALSE)=0,D1173,VLOOKUP(D1173,location_rename,2,FALSE))</f>
        <v>Rotational Field Level Home Plate</v>
      </c>
      <c r="Q1173">
        <f>IF($L1173=0,0,G1173)</f>
        <v>17</v>
      </c>
      <c r="R1173">
        <f>IF($L1173=0,0,H1173)</f>
        <v>100</v>
      </c>
      <c r="S1173" s="1">
        <f>R1173*L1173</f>
        <v>23214.833333333332</v>
      </c>
      <c r="T1173" s="1">
        <f>S1173*(K1173/100)</f>
        <v>5974.7271055352048</v>
      </c>
      <c r="U1173" t="str">
        <f t="shared" si="36"/>
        <v>Hankook TireRotational Field Level Home Plate</v>
      </c>
      <c r="V1173" t="str">
        <f t="shared" si="37"/>
        <v>05-05 Philadelphia Phillies @ Washington NationalsHankook TireRotational Field Level Home Plate</v>
      </c>
      <c r="W1173" t="str">
        <f>CONCATENATE(M1173,O1173)</f>
        <v>Regular SeasonHankook Tire</v>
      </c>
      <c r="X1173" t="str">
        <f>CONCATENATE(M1173,P1173)</f>
        <v>Regular SeasonRotational Field Level Home Plate</v>
      </c>
      <c r="Y1173" t="str">
        <f>CONCATENATE(M1173,O1173,P1173)</f>
        <v>Regular SeasonHankook TireRotational Field Level Home Plate</v>
      </c>
    </row>
    <row r="1174" spans="1:25" x14ac:dyDescent="0.25">
      <c r="A1174" s="3">
        <v>346737</v>
      </c>
      <c r="B1174" t="s">
        <v>167</v>
      </c>
      <c r="C1174" t="s">
        <v>51</v>
      </c>
      <c r="D1174" t="s">
        <v>9</v>
      </c>
      <c r="E1174" t="s">
        <v>1</v>
      </c>
      <c r="F1174" s="5">
        <v>41034</v>
      </c>
      <c r="G1174">
        <v>18</v>
      </c>
      <c r="H1174">
        <v>42</v>
      </c>
      <c r="I1174" s="1">
        <v>9750.2999999999993</v>
      </c>
      <c r="J1174" s="1">
        <v>2230.5700000000002</v>
      </c>
      <c r="K1174">
        <v>22.876937119883401</v>
      </c>
      <c r="L1174" s="4">
        <f>VLOOKUP(N1174,rates,VLOOKUP(CONCATENATE('[1]Exposure Report'!$B$11,'[1]Exposure Report'!$B$13),rate_lookup_table,4,FALSE),FALSE)</f>
        <v>232.14833333333331</v>
      </c>
      <c r="M1174" t="s">
        <v>0</v>
      </c>
      <c r="N1174" t="str">
        <f>IF(VLOOKUP(B1174,title_rename,2,FALSE)=0,B1174,VLOOKUP(B1174,title_rename,2,FALSE))</f>
        <v>05-05 Philadelphia Phillies @ Washington Nationals</v>
      </c>
      <c r="O1174" s="3" t="str">
        <f>LEFT(IF(VLOOKUP(C1174,brand_rename,2,FALSE)=0,C1174,VLOOKUP(C1174,brand_rename,2,FALSE)),LEN(IF(VLOOKUP(C1174,brand_rename,2,FALSE)=0,C1174,VLOOKUP(C1174,brand_rename,2,FALSE)))-6)</f>
        <v>Harris Teeter</v>
      </c>
      <c r="P1174" t="str">
        <f>IF(VLOOKUP(D1174,location_rename,2,FALSE)=0,D1174,VLOOKUP(D1174,location_rename,2,FALSE))</f>
        <v>Static Upper Billboard</v>
      </c>
      <c r="Q1174">
        <f>IF($L1174=0,0,G1174)</f>
        <v>18</v>
      </c>
      <c r="R1174">
        <f>IF($L1174=0,0,H1174)</f>
        <v>42</v>
      </c>
      <c r="S1174" s="1">
        <f>R1174*L1174</f>
        <v>9750.23</v>
      </c>
      <c r="T1174" s="1">
        <f>S1174*(K1174/100)</f>
        <v>2230.553986144007</v>
      </c>
      <c r="U1174" t="str">
        <f t="shared" si="36"/>
        <v>Harris TeeterStatic Upper Billboard</v>
      </c>
      <c r="V1174" t="str">
        <f t="shared" si="37"/>
        <v>05-05 Philadelphia Phillies @ Washington NationalsHarris TeeterStatic Upper Billboard</v>
      </c>
      <c r="W1174" t="str">
        <f>CONCATENATE(M1174,O1174)</f>
        <v>Regular SeasonHarris Teeter</v>
      </c>
      <c r="X1174" t="str">
        <f>CONCATENATE(M1174,P1174)</f>
        <v>Regular SeasonStatic Upper Billboard</v>
      </c>
      <c r="Y1174" t="str">
        <f>CONCATENATE(M1174,O1174,P1174)</f>
        <v>Regular SeasonHarris TeeterStatic Upper Billboard</v>
      </c>
    </row>
    <row r="1175" spans="1:25" x14ac:dyDescent="0.25">
      <c r="A1175" s="3">
        <v>346737</v>
      </c>
      <c r="B1175" t="s">
        <v>167</v>
      </c>
      <c r="C1175" t="s">
        <v>84</v>
      </c>
      <c r="D1175" t="s">
        <v>17</v>
      </c>
      <c r="E1175" t="s">
        <v>1</v>
      </c>
      <c r="F1175" s="5">
        <v>41034</v>
      </c>
      <c r="G1175">
        <v>4</v>
      </c>
      <c r="H1175">
        <v>13</v>
      </c>
      <c r="I1175" s="1">
        <v>3017.95</v>
      </c>
      <c r="J1175" s="1">
        <v>689.09</v>
      </c>
      <c r="K1175">
        <v>22.833048923938399</v>
      </c>
      <c r="L1175" s="4">
        <f>VLOOKUP(N1175,rates,VLOOKUP(CONCATENATE('[1]Exposure Report'!$B$11,'[1]Exposure Report'!$B$13),rate_lookup_table,4,FALSE),FALSE)</f>
        <v>232.14833333333331</v>
      </c>
      <c r="M1175" t="s">
        <v>0</v>
      </c>
      <c r="N1175" t="str">
        <f>IF(VLOOKUP(B1175,title_rename,2,FALSE)=0,B1175,VLOOKUP(B1175,title_rename,2,FALSE))</f>
        <v>05-05 Philadelphia Phillies @ Washington Nationals</v>
      </c>
      <c r="O1175" s="3" t="str">
        <f>LEFT(IF(VLOOKUP(C1175,brand_rename,2,FALSE)=0,C1175,VLOOKUP(C1175,brand_rename,2,FALSE)),LEN(IF(VLOOKUP(C1175,brand_rename,2,FALSE)=0,C1175,VLOOKUP(C1175,brand_rename,2,FALSE)))-6)</f>
        <v>Hebrew National</v>
      </c>
      <c r="P1175" t="str">
        <f>IF(VLOOKUP(D1175,location_rename,2,FALSE)=0,D1175,VLOOKUP(D1175,location_rename,2,FALSE))</f>
        <v>LED Upper Tiered</v>
      </c>
      <c r="Q1175">
        <f>IF($L1175=0,0,G1175)</f>
        <v>4</v>
      </c>
      <c r="R1175">
        <f>IF($L1175=0,0,H1175)</f>
        <v>13</v>
      </c>
      <c r="S1175" s="1">
        <f>R1175*L1175</f>
        <v>3017.9283333333333</v>
      </c>
      <c r="T1175" s="1">
        <f>S1175*(K1175/100)</f>
        <v>689.08505283939871</v>
      </c>
      <c r="U1175" t="str">
        <f t="shared" si="36"/>
        <v>Hebrew NationalLED Upper Tiered</v>
      </c>
      <c r="V1175" t="str">
        <f t="shared" si="37"/>
        <v>05-05 Philadelphia Phillies @ Washington NationalsHebrew NationalLED Upper Tiered</v>
      </c>
      <c r="W1175" t="str">
        <f>CONCATENATE(M1175,O1175)</f>
        <v>Regular SeasonHebrew National</v>
      </c>
      <c r="X1175" t="str">
        <f>CONCATENATE(M1175,P1175)</f>
        <v>Regular SeasonLED Upper Tiered</v>
      </c>
      <c r="Y1175" t="str">
        <f>CONCATENATE(M1175,O1175,P1175)</f>
        <v>Regular SeasonHebrew NationalLED Upper Tiered</v>
      </c>
    </row>
    <row r="1176" spans="1:25" x14ac:dyDescent="0.25">
      <c r="A1176" s="3">
        <v>346737</v>
      </c>
      <c r="B1176" t="s">
        <v>167</v>
      </c>
      <c r="C1176" t="s">
        <v>50</v>
      </c>
      <c r="D1176" t="s">
        <v>19</v>
      </c>
      <c r="E1176" t="s">
        <v>1</v>
      </c>
      <c r="F1176" s="5">
        <v>41034</v>
      </c>
      <c r="G1176">
        <v>3</v>
      </c>
      <c r="H1176">
        <v>7</v>
      </c>
      <c r="I1176" s="1">
        <v>1625.05</v>
      </c>
      <c r="J1176" s="1">
        <v>462.88</v>
      </c>
      <c r="K1176">
        <v>28.4840466447186</v>
      </c>
      <c r="L1176" s="4">
        <f>VLOOKUP(N1176,rates,VLOOKUP(CONCATENATE('[1]Exposure Report'!$B$11,'[1]Exposure Report'!$B$13),rate_lookup_table,4,FALSE),FALSE)</f>
        <v>232.14833333333331</v>
      </c>
      <c r="M1176" t="s">
        <v>0</v>
      </c>
      <c r="N1176" t="str">
        <f>IF(VLOOKUP(B1176,title_rename,2,FALSE)=0,B1176,VLOOKUP(B1176,title_rename,2,FALSE))</f>
        <v>05-05 Philadelphia Phillies @ Washington Nationals</v>
      </c>
      <c r="O1176" s="3" t="str">
        <f>LEFT(IF(VLOOKUP(C1176,brand_rename,2,FALSE)=0,C1176,VLOOKUP(C1176,brand_rename,2,FALSE)),LEN(IF(VLOOKUP(C1176,brand_rename,2,FALSE)=0,C1176,VLOOKUP(C1176,brand_rename,2,FALSE)))-6)</f>
        <v>JK Moving and Storage Inc</v>
      </c>
      <c r="P1176" t="str">
        <f>IF(VLOOKUP(D1176,location_rename,2,FALSE)=0,D1176,VLOOKUP(D1176,location_rename,2,FALSE))</f>
        <v>LED Outfield Wall</v>
      </c>
      <c r="Q1176">
        <f>IF($L1176=0,0,G1176)</f>
        <v>3</v>
      </c>
      <c r="R1176">
        <f>IF($L1176=0,0,H1176)</f>
        <v>7</v>
      </c>
      <c r="S1176" s="1">
        <f>R1176*L1176</f>
        <v>1625.0383333333332</v>
      </c>
      <c r="T1176" s="1">
        <f>S1176*(K1176/100)</f>
        <v>462.87667686122433</v>
      </c>
      <c r="U1176" t="str">
        <f t="shared" si="36"/>
        <v>JK Moving and Storage IncLED Outfield Wall</v>
      </c>
      <c r="V1176" t="str">
        <f t="shared" si="37"/>
        <v>05-05 Philadelphia Phillies @ Washington NationalsJK Moving and Storage IncLED Outfield Wall</v>
      </c>
      <c r="W1176" t="str">
        <f>CONCATENATE(M1176,O1176)</f>
        <v>Regular SeasonJK Moving and Storage Inc</v>
      </c>
      <c r="X1176" t="str">
        <f>CONCATENATE(M1176,P1176)</f>
        <v>Regular SeasonLED Outfield Wall</v>
      </c>
      <c r="Y1176" t="str">
        <f>CONCATENATE(M1176,O1176,P1176)</f>
        <v>Regular SeasonJK Moving and Storage IncLED Outfield Wall</v>
      </c>
    </row>
    <row r="1177" spans="1:25" x14ac:dyDescent="0.25">
      <c r="A1177" s="3">
        <v>346737</v>
      </c>
      <c r="B1177" t="s">
        <v>167</v>
      </c>
      <c r="C1177" t="s">
        <v>49</v>
      </c>
      <c r="D1177" t="s">
        <v>34</v>
      </c>
      <c r="E1177" t="s">
        <v>1</v>
      </c>
      <c r="F1177" s="5">
        <v>41034</v>
      </c>
      <c r="G1177">
        <v>1</v>
      </c>
      <c r="H1177">
        <v>3</v>
      </c>
      <c r="I1177" s="1">
        <v>696.45</v>
      </c>
      <c r="J1177" s="1">
        <v>179.96</v>
      </c>
      <c r="K1177">
        <v>25.8396151913274</v>
      </c>
      <c r="L1177" s="4">
        <f>VLOOKUP(N1177,rates,VLOOKUP(CONCATENATE('[1]Exposure Report'!$B$11,'[1]Exposure Report'!$B$13),rate_lookup_table,4,FALSE),FALSE)</f>
        <v>232.14833333333331</v>
      </c>
      <c r="M1177" t="s">
        <v>0</v>
      </c>
      <c r="N1177" t="str">
        <f>IF(VLOOKUP(B1177,title_rename,2,FALSE)=0,B1177,VLOOKUP(B1177,title_rename,2,FALSE))</f>
        <v>05-05 Philadelphia Phillies @ Washington Nationals</v>
      </c>
      <c r="O1177" s="3" t="str">
        <f>LEFT(IF(VLOOKUP(C1177,brand_rename,2,FALSE)=0,C1177,VLOOKUP(C1177,brand_rename,2,FALSE)),LEN(IF(VLOOKUP(C1177,brand_rename,2,FALSE)=0,C1177,VLOOKUP(C1177,brand_rename,2,FALSE)))-6)</f>
        <v>Lexus</v>
      </c>
      <c r="P1177" t="str">
        <f>IF(VLOOKUP(D1177,location_rename,2,FALSE)=0,D1177,VLOOKUP(D1177,location_rename,2,FALSE))</f>
        <v>General Merchandise</v>
      </c>
      <c r="Q1177">
        <f>IF($L1177=0,0,G1177)</f>
        <v>1</v>
      </c>
      <c r="R1177">
        <f>IF($L1177=0,0,H1177)</f>
        <v>3</v>
      </c>
      <c r="S1177" s="1">
        <f>R1177*L1177</f>
        <v>696.44499999999994</v>
      </c>
      <c r="T1177" s="1">
        <f>S1177*(K1177/100)</f>
        <v>179.95870801924011</v>
      </c>
      <c r="U1177" t="str">
        <f t="shared" si="36"/>
        <v>LexusGeneral Merchandise</v>
      </c>
      <c r="V1177" t="str">
        <f t="shared" si="37"/>
        <v>05-05 Philadelphia Phillies @ Washington NationalsLexusGeneral Merchandise</v>
      </c>
      <c r="W1177" t="str">
        <f>CONCATENATE(M1177,O1177)</f>
        <v>Regular SeasonLexus</v>
      </c>
      <c r="X1177" t="str">
        <f>CONCATENATE(M1177,P1177)</f>
        <v>Regular SeasonGeneral Merchandise</v>
      </c>
      <c r="Y1177" t="str">
        <f>CONCATENATE(M1177,O1177,P1177)</f>
        <v>Regular SeasonLexusGeneral Merchandise</v>
      </c>
    </row>
    <row r="1178" spans="1:25" x14ac:dyDescent="0.25">
      <c r="A1178" s="3">
        <v>346737</v>
      </c>
      <c r="B1178" t="s">
        <v>167</v>
      </c>
      <c r="C1178" t="s">
        <v>49</v>
      </c>
      <c r="D1178" t="s">
        <v>7</v>
      </c>
      <c r="E1178" t="s">
        <v>1</v>
      </c>
      <c r="F1178" s="5">
        <v>41034</v>
      </c>
      <c r="G1178">
        <v>465</v>
      </c>
      <c r="H1178">
        <v>3421</v>
      </c>
      <c r="I1178" s="1">
        <v>794185.15</v>
      </c>
      <c r="J1178" s="1">
        <v>132908.66</v>
      </c>
      <c r="K1178">
        <v>16.735223518092699</v>
      </c>
      <c r="L1178" s="4">
        <f>VLOOKUP(N1178,rates,VLOOKUP(CONCATENATE('[1]Exposure Report'!$B$11,'[1]Exposure Report'!$B$13),rate_lookup_table,4,FALSE),FALSE)</f>
        <v>232.14833333333331</v>
      </c>
      <c r="M1178" t="s">
        <v>0</v>
      </c>
      <c r="N1178" t="str">
        <f>IF(VLOOKUP(B1178,title_rename,2,FALSE)=0,B1178,VLOOKUP(B1178,title_rename,2,FALSE))</f>
        <v>05-05 Philadelphia Phillies @ Washington Nationals</v>
      </c>
      <c r="O1178" s="3" t="str">
        <f>LEFT(IF(VLOOKUP(C1178,brand_rename,2,FALSE)=0,C1178,VLOOKUP(C1178,brand_rename,2,FALSE)),LEN(IF(VLOOKUP(C1178,brand_rename,2,FALSE)=0,C1178,VLOOKUP(C1178,brand_rename,2,FALSE)))-6)</f>
        <v>Lexus</v>
      </c>
      <c r="P1178" t="str">
        <f>IF(VLOOKUP(D1178,location_rename,2,FALSE)=0,D1178,VLOOKUP(D1178,location_rename,2,FALSE))</f>
        <v>Static Upper Home Plate</v>
      </c>
      <c r="Q1178">
        <f>IF($L1178=0,0,G1178)</f>
        <v>465</v>
      </c>
      <c r="R1178">
        <f>IF($L1178=0,0,H1178)</f>
        <v>3421</v>
      </c>
      <c r="S1178" s="1">
        <f>R1178*L1178</f>
        <v>794179.44833333325</v>
      </c>
      <c r="T1178" s="1">
        <f>S1178*(K1178/100)</f>
        <v>132907.70581333883</v>
      </c>
      <c r="U1178" t="str">
        <f t="shared" si="36"/>
        <v>LexusStatic Upper Home Plate</v>
      </c>
      <c r="V1178" t="str">
        <f t="shared" si="37"/>
        <v>05-05 Philadelphia Phillies @ Washington NationalsLexusStatic Upper Home Plate</v>
      </c>
      <c r="W1178" t="str">
        <f>CONCATENATE(M1178,O1178)</f>
        <v>Regular SeasonLexus</v>
      </c>
      <c r="X1178" t="str">
        <f>CONCATENATE(M1178,P1178)</f>
        <v>Regular SeasonStatic Upper Home Plate</v>
      </c>
      <c r="Y1178" t="str">
        <f>CONCATENATE(M1178,O1178,P1178)</f>
        <v>Regular SeasonLexusStatic Upper Home Plate</v>
      </c>
    </row>
    <row r="1179" spans="1:25" x14ac:dyDescent="0.25">
      <c r="A1179" s="3">
        <v>346737</v>
      </c>
      <c r="B1179" t="s">
        <v>167</v>
      </c>
      <c r="C1179" t="s">
        <v>82</v>
      </c>
      <c r="D1179" t="s">
        <v>19</v>
      </c>
      <c r="E1179" t="s">
        <v>1</v>
      </c>
      <c r="F1179" s="5">
        <v>41034</v>
      </c>
      <c r="G1179">
        <v>8</v>
      </c>
      <c r="H1179">
        <v>47</v>
      </c>
      <c r="I1179" s="1">
        <v>10911.05</v>
      </c>
      <c r="J1179" s="1">
        <v>1928.1</v>
      </c>
      <c r="K1179">
        <v>17.6710765691661</v>
      </c>
      <c r="L1179" s="4">
        <f>VLOOKUP(N1179,rates,VLOOKUP(CONCATENATE('[1]Exposure Report'!$B$11,'[1]Exposure Report'!$B$13),rate_lookup_table,4,FALSE),FALSE)</f>
        <v>232.14833333333331</v>
      </c>
      <c r="M1179" t="s">
        <v>0</v>
      </c>
      <c r="N1179" t="str">
        <f>IF(VLOOKUP(B1179,title_rename,2,FALSE)=0,B1179,VLOOKUP(B1179,title_rename,2,FALSE))</f>
        <v>05-05 Philadelphia Phillies @ Washington Nationals</v>
      </c>
      <c r="O1179" s="3" t="str">
        <f>LEFT(IF(VLOOKUP(C1179,brand_rename,2,FALSE)=0,C1179,VLOOKUP(C1179,brand_rename,2,FALSE)),LEN(IF(VLOOKUP(C1179,brand_rename,2,FALSE)=0,C1179,VLOOKUP(C1179,brand_rename,2,FALSE)))-6)</f>
        <v>Majestic</v>
      </c>
      <c r="P1179" t="str">
        <f>IF(VLOOKUP(D1179,location_rename,2,FALSE)=0,D1179,VLOOKUP(D1179,location_rename,2,FALSE))</f>
        <v>LED Outfield Wall</v>
      </c>
      <c r="Q1179">
        <f>IF($L1179=0,0,G1179)</f>
        <v>8</v>
      </c>
      <c r="R1179">
        <f>IF($L1179=0,0,H1179)</f>
        <v>47</v>
      </c>
      <c r="S1179" s="1">
        <f>R1179*L1179</f>
        <v>10910.971666666666</v>
      </c>
      <c r="T1179" s="1">
        <f>S1179*(K1179/100)</f>
        <v>1928.0861576566851</v>
      </c>
      <c r="U1179" t="str">
        <f t="shared" si="36"/>
        <v>MajesticLED Outfield Wall</v>
      </c>
      <c r="V1179" t="str">
        <f t="shared" si="37"/>
        <v>05-05 Philadelphia Phillies @ Washington NationalsMajesticLED Outfield Wall</v>
      </c>
      <c r="W1179" t="str">
        <f>CONCATENATE(M1179,O1179)</f>
        <v>Regular SeasonMajestic</v>
      </c>
      <c r="X1179" t="str">
        <f>CONCATENATE(M1179,P1179)</f>
        <v>Regular SeasonLED Outfield Wall</v>
      </c>
      <c r="Y1179" t="str">
        <f>CONCATENATE(M1179,O1179,P1179)</f>
        <v>Regular SeasonMajesticLED Outfield Wall</v>
      </c>
    </row>
    <row r="1180" spans="1:25" x14ac:dyDescent="0.25">
      <c r="A1180" s="3">
        <v>346737</v>
      </c>
      <c r="B1180" t="s">
        <v>167</v>
      </c>
      <c r="C1180" t="s">
        <v>47</v>
      </c>
      <c r="D1180" t="s">
        <v>2</v>
      </c>
      <c r="E1180" t="s">
        <v>1</v>
      </c>
      <c r="F1180" s="5">
        <v>41034</v>
      </c>
      <c r="G1180">
        <v>39</v>
      </c>
      <c r="H1180">
        <v>248</v>
      </c>
      <c r="I1180" s="1">
        <v>57573.2</v>
      </c>
      <c r="J1180" s="1">
        <v>14038.57</v>
      </c>
      <c r="K1180">
        <v>24.3838626305294</v>
      </c>
      <c r="L1180" s="4">
        <f>VLOOKUP(N1180,rates,VLOOKUP(CONCATENATE('[1]Exposure Report'!$B$11,'[1]Exposure Report'!$B$13),rate_lookup_table,4,FALSE),FALSE)</f>
        <v>232.14833333333331</v>
      </c>
      <c r="M1180" t="s">
        <v>0</v>
      </c>
      <c r="N1180" t="str">
        <f>IF(VLOOKUP(B1180,title_rename,2,FALSE)=0,B1180,VLOOKUP(B1180,title_rename,2,FALSE))</f>
        <v>05-05 Philadelphia Phillies @ Washington Nationals</v>
      </c>
      <c r="O1180" s="3" t="str">
        <f>LEFT(IF(VLOOKUP(C1180,brand_rename,2,FALSE)=0,C1180,VLOOKUP(C1180,brand_rename,2,FALSE)),LEN(IF(VLOOKUP(C1180,brand_rename,2,FALSE)=0,C1180,VLOOKUP(C1180,brand_rename,2,FALSE)))-6)</f>
        <v>Maxxis Tires</v>
      </c>
      <c r="P1180" t="str">
        <f>IF(VLOOKUP(D1180,location_rename,2,FALSE)=0,D1180,VLOOKUP(D1180,location_rename,2,FALSE))</f>
        <v>Rotational Field Level Home Plate</v>
      </c>
      <c r="Q1180">
        <f>IF($L1180=0,0,G1180)</f>
        <v>39</v>
      </c>
      <c r="R1180">
        <f>IF($L1180=0,0,H1180)</f>
        <v>248</v>
      </c>
      <c r="S1180" s="1">
        <f>R1180*L1180</f>
        <v>57572.78666666666</v>
      </c>
      <c r="T1180" s="1">
        <f>S1180*(K1180/100)</f>
        <v>14038.469213367744</v>
      </c>
      <c r="U1180" t="str">
        <f t="shared" si="36"/>
        <v>Maxxis TiresRotational Field Level Home Plate</v>
      </c>
      <c r="V1180" t="str">
        <f t="shared" si="37"/>
        <v>05-05 Philadelphia Phillies @ Washington NationalsMaxxis TiresRotational Field Level Home Plate</v>
      </c>
      <c r="W1180" t="str">
        <f>CONCATENATE(M1180,O1180)</f>
        <v>Regular SeasonMaxxis Tires</v>
      </c>
      <c r="X1180" t="str">
        <f>CONCATENATE(M1180,P1180)</f>
        <v>Regular SeasonRotational Field Level Home Plate</v>
      </c>
      <c r="Y1180" t="str">
        <f>CONCATENATE(M1180,O1180,P1180)</f>
        <v>Regular SeasonMaxxis TiresRotational Field Level Home Plate</v>
      </c>
    </row>
    <row r="1181" spans="1:25" x14ac:dyDescent="0.25">
      <c r="A1181" s="3">
        <v>346737</v>
      </c>
      <c r="B1181" t="s">
        <v>167</v>
      </c>
      <c r="C1181" t="s">
        <v>46</v>
      </c>
      <c r="D1181" t="s">
        <v>17</v>
      </c>
      <c r="E1181" t="s">
        <v>1</v>
      </c>
      <c r="F1181" s="5">
        <v>41034</v>
      </c>
      <c r="G1181">
        <v>1</v>
      </c>
      <c r="H1181">
        <v>1</v>
      </c>
      <c r="I1181" s="1">
        <v>232.15</v>
      </c>
      <c r="J1181" s="1">
        <v>73.709999999999994</v>
      </c>
      <c r="K1181">
        <v>31.7510230454447</v>
      </c>
      <c r="L1181" s="4">
        <f>VLOOKUP(N1181,rates,VLOOKUP(CONCATENATE('[1]Exposure Report'!$B$11,'[1]Exposure Report'!$B$13),rate_lookup_table,4,FALSE),FALSE)</f>
        <v>232.14833333333331</v>
      </c>
      <c r="M1181" t="s">
        <v>0</v>
      </c>
      <c r="N1181" t="str">
        <f>IF(VLOOKUP(B1181,title_rename,2,FALSE)=0,B1181,VLOOKUP(B1181,title_rename,2,FALSE))</f>
        <v>05-05 Philadelphia Phillies @ Washington Nationals</v>
      </c>
      <c r="O1181" s="3" t="str">
        <f>LEFT(IF(VLOOKUP(C1181,brand_rename,2,FALSE)=0,C1181,VLOOKUP(C1181,brand_rename,2,FALSE)),LEN(IF(VLOOKUP(C1181,brand_rename,2,FALSE)=0,C1181,VLOOKUP(C1181,brand_rename,2,FALSE)))-6)</f>
        <v>MedStar Health</v>
      </c>
      <c r="P1181" t="str">
        <f>IF(VLOOKUP(D1181,location_rename,2,FALSE)=0,D1181,VLOOKUP(D1181,location_rename,2,FALSE))</f>
        <v>LED Upper Tiered</v>
      </c>
      <c r="Q1181">
        <f>IF($L1181=0,0,G1181)</f>
        <v>1</v>
      </c>
      <c r="R1181">
        <f>IF($L1181=0,0,H1181)</f>
        <v>1</v>
      </c>
      <c r="S1181" s="1">
        <f>R1181*L1181</f>
        <v>232.14833333333331</v>
      </c>
      <c r="T1181" s="1">
        <f>S1181*(K1181/100)</f>
        <v>73.709470816282433</v>
      </c>
      <c r="U1181" t="str">
        <f t="shared" si="36"/>
        <v>MedStar HealthLED Upper Tiered</v>
      </c>
      <c r="V1181" t="str">
        <f t="shared" si="37"/>
        <v>05-05 Philadelphia Phillies @ Washington NationalsMedStar HealthLED Upper Tiered</v>
      </c>
      <c r="W1181" t="str">
        <f>CONCATENATE(M1181,O1181)</f>
        <v>Regular SeasonMedStar Health</v>
      </c>
      <c r="X1181" t="str">
        <f>CONCATENATE(M1181,P1181)</f>
        <v>Regular SeasonLED Upper Tiered</v>
      </c>
      <c r="Y1181" t="str">
        <f>CONCATENATE(M1181,O1181,P1181)</f>
        <v>Regular SeasonMedStar HealthLED Upper Tiered</v>
      </c>
    </row>
    <row r="1182" spans="1:25" x14ac:dyDescent="0.25">
      <c r="A1182" s="3">
        <v>346737</v>
      </c>
      <c r="B1182" t="s">
        <v>167</v>
      </c>
      <c r="C1182" t="s">
        <v>44</v>
      </c>
      <c r="D1182" t="s">
        <v>17</v>
      </c>
      <c r="E1182" t="s">
        <v>1</v>
      </c>
      <c r="F1182" s="5">
        <v>41034</v>
      </c>
      <c r="G1182">
        <v>1</v>
      </c>
      <c r="H1182">
        <v>6</v>
      </c>
      <c r="I1182" s="1">
        <v>1392.9</v>
      </c>
      <c r="J1182" s="1">
        <v>438.07</v>
      </c>
      <c r="K1182">
        <v>31.450211788355201</v>
      </c>
      <c r="L1182" s="4">
        <f>VLOOKUP(N1182,rates,VLOOKUP(CONCATENATE('[1]Exposure Report'!$B$11,'[1]Exposure Report'!$B$13),rate_lookup_table,4,FALSE),FALSE)</f>
        <v>232.14833333333331</v>
      </c>
      <c r="M1182" t="s">
        <v>0</v>
      </c>
      <c r="N1182" t="str">
        <f>IF(VLOOKUP(B1182,title_rename,2,FALSE)=0,B1182,VLOOKUP(B1182,title_rename,2,FALSE))</f>
        <v>05-05 Philadelphia Phillies @ Washington Nationals</v>
      </c>
      <c r="O1182" s="3" t="str">
        <f>LEFT(IF(VLOOKUP(C1182,brand_rename,2,FALSE)=0,C1182,VLOOKUP(C1182,brand_rename,2,FALSE)),LEN(IF(VLOOKUP(C1182,brand_rename,2,FALSE)=0,C1182,VLOOKUP(C1182,brand_rename,2,FALSE)))-6)</f>
        <v>Miller Lite</v>
      </c>
      <c r="P1182" t="str">
        <f>IF(VLOOKUP(D1182,location_rename,2,FALSE)=0,D1182,VLOOKUP(D1182,location_rename,2,FALSE))</f>
        <v>LED Upper Tiered</v>
      </c>
      <c r="Q1182">
        <f>IF($L1182=0,0,G1182)</f>
        <v>1</v>
      </c>
      <c r="R1182">
        <f>IF($L1182=0,0,H1182)</f>
        <v>6</v>
      </c>
      <c r="S1182" s="1">
        <f>R1182*L1182</f>
        <v>1392.8899999999999</v>
      </c>
      <c r="T1182" s="1">
        <f>S1182*(K1182/100)</f>
        <v>438.06685497882074</v>
      </c>
      <c r="U1182" t="str">
        <f t="shared" si="36"/>
        <v>Miller LiteLED Upper Tiered</v>
      </c>
      <c r="V1182" t="str">
        <f t="shared" si="37"/>
        <v>05-05 Philadelphia Phillies @ Washington NationalsMiller LiteLED Upper Tiered</v>
      </c>
      <c r="W1182" t="str">
        <f>CONCATENATE(M1182,O1182)</f>
        <v>Regular SeasonMiller Lite</v>
      </c>
      <c r="X1182" t="str">
        <f>CONCATENATE(M1182,P1182)</f>
        <v>Regular SeasonLED Upper Tiered</v>
      </c>
      <c r="Y1182" t="str">
        <f>CONCATENATE(M1182,O1182,P1182)</f>
        <v>Regular SeasonMiller LiteLED Upper Tiered</v>
      </c>
    </row>
    <row r="1183" spans="1:25" x14ac:dyDescent="0.25">
      <c r="A1183" s="3">
        <v>346737</v>
      </c>
      <c r="B1183" t="s">
        <v>167</v>
      </c>
      <c r="C1183" t="s">
        <v>44</v>
      </c>
      <c r="D1183" t="s">
        <v>2</v>
      </c>
      <c r="E1183" t="s">
        <v>1</v>
      </c>
      <c r="F1183" s="5">
        <v>41034</v>
      </c>
      <c r="G1183">
        <v>21</v>
      </c>
      <c r="H1183">
        <v>149</v>
      </c>
      <c r="I1183" s="1">
        <v>34590.35</v>
      </c>
      <c r="J1183" s="1">
        <v>8412.61</v>
      </c>
      <c r="K1183">
        <v>24.320684815273601</v>
      </c>
      <c r="L1183" s="4">
        <f>VLOOKUP(N1183,rates,VLOOKUP(CONCATENATE('[1]Exposure Report'!$B$11,'[1]Exposure Report'!$B$13),rate_lookup_table,4,FALSE),FALSE)</f>
        <v>232.14833333333331</v>
      </c>
      <c r="M1183" t="s">
        <v>0</v>
      </c>
      <c r="N1183" t="str">
        <f>IF(VLOOKUP(B1183,title_rename,2,FALSE)=0,B1183,VLOOKUP(B1183,title_rename,2,FALSE))</f>
        <v>05-05 Philadelphia Phillies @ Washington Nationals</v>
      </c>
      <c r="O1183" s="3" t="str">
        <f>LEFT(IF(VLOOKUP(C1183,brand_rename,2,FALSE)=0,C1183,VLOOKUP(C1183,brand_rename,2,FALSE)),LEN(IF(VLOOKUP(C1183,brand_rename,2,FALSE)=0,C1183,VLOOKUP(C1183,brand_rename,2,FALSE)))-6)</f>
        <v>Miller Lite</v>
      </c>
      <c r="P1183" t="str">
        <f>IF(VLOOKUP(D1183,location_rename,2,FALSE)=0,D1183,VLOOKUP(D1183,location_rename,2,FALSE))</f>
        <v>Rotational Field Level Home Plate</v>
      </c>
      <c r="Q1183">
        <f>IF($L1183=0,0,G1183)</f>
        <v>21</v>
      </c>
      <c r="R1183">
        <f>IF($L1183=0,0,H1183)</f>
        <v>149</v>
      </c>
      <c r="S1183" s="1">
        <f>R1183*L1183</f>
        <v>34590.101666666662</v>
      </c>
      <c r="T1183" s="1">
        <f>S1183*(K1183/100)</f>
        <v>8412.5496036327004</v>
      </c>
      <c r="U1183" t="str">
        <f t="shared" si="36"/>
        <v>Miller LiteRotational Field Level Home Plate</v>
      </c>
      <c r="V1183" t="str">
        <f t="shared" si="37"/>
        <v>05-05 Philadelphia Phillies @ Washington NationalsMiller LiteRotational Field Level Home Plate</v>
      </c>
      <c r="W1183" t="str">
        <f>CONCATENATE(M1183,O1183)</f>
        <v>Regular SeasonMiller Lite</v>
      </c>
      <c r="X1183" t="str">
        <f>CONCATENATE(M1183,P1183)</f>
        <v>Regular SeasonRotational Field Level Home Plate</v>
      </c>
      <c r="Y1183" t="str">
        <f>CONCATENATE(M1183,O1183,P1183)</f>
        <v>Regular SeasonMiller LiteRotational Field Level Home Plate</v>
      </c>
    </row>
    <row r="1184" spans="1:25" x14ac:dyDescent="0.25">
      <c r="A1184" s="3">
        <v>346737</v>
      </c>
      <c r="B1184" t="s">
        <v>167</v>
      </c>
      <c r="C1184" t="s">
        <v>44</v>
      </c>
      <c r="D1184" t="s">
        <v>45</v>
      </c>
      <c r="E1184" t="s">
        <v>1</v>
      </c>
      <c r="F1184" s="5">
        <v>41034</v>
      </c>
      <c r="G1184">
        <v>11</v>
      </c>
      <c r="H1184">
        <v>30</v>
      </c>
      <c r="I1184" s="1">
        <v>6964.5</v>
      </c>
      <c r="J1184" s="1">
        <v>1876.84</v>
      </c>
      <c r="K1184">
        <v>26.9486682461052</v>
      </c>
      <c r="L1184" s="4">
        <f>VLOOKUP(N1184,rates,VLOOKUP(CONCATENATE('[1]Exposure Report'!$B$11,'[1]Exposure Report'!$B$13),rate_lookup_table,4,FALSE),FALSE)</f>
        <v>232.14833333333331</v>
      </c>
      <c r="M1184" t="s">
        <v>0</v>
      </c>
      <c r="N1184" t="str">
        <f>IF(VLOOKUP(B1184,title_rename,2,FALSE)=0,B1184,VLOOKUP(B1184,title_rename,2,FALSE))</f>
        <v>05-05 Philadelphia Phillies @ Washington Nationals</v>
      </c>
      <c r="O1184" s="3" t="str">
        <f>LEFT(IF(VLOOKUP(C1184,brand_rename,2,FALSE)=0,C1184,VLOOKUP(C1184,brand_rename,2,FALSE)),LEN(IF(VLOOKUP(C1184,brand_rename,2,FALSE)=0,C1184,VLOOKUP(C1184,brand_rename,2,FALSE)))-6)</f>
        <v>Miller Lite</v>
      </c>
      <c r="P1184" t="str">
        <f>IF(VLOOKUP(D1184,location_rename,2,FALSE)=0,D1184,VLOOKUP(D1184,location_rename,2,FALSE))</f>
        <v>Static Field Level Foul Ball Line</v>
      </c>
      <c r="Q1184">
        <f>IF($L1184=0,0,G1184)</f>
        <v>11</v>
      </c>
      <c r="R1184">
        <f>IF($L1184=0,0,H1184)</f>
        <v>30</v>
      </c>
      <c r="S1184" s="1">
        <f>R1184*L1184</f>
        <v>6964.4499999999989</v>
      </c>
      <c r="T1184" s="1">
        <f>S1184*(K1184/100)</f>
        <v>1876.8265256658733</v>
      </c>
      <c r="U1184" t="str">
        <f t="shared" si="36"/>
        <v>Miller LiteStatic Field Level Foul Ball Line</v>
      </c>
      <c r="V1184" t="str">
        <f t="shared" si="37"/>
        <v>05-05 Philadelphia Phillies @ Washington NationalsMiller LiteStatic Field Level Foul Ball Line</v>
      </c>
      <c r="W1184" t="str">
        <f>CONCATENATE(M1184,O1184)</f>
        <v>Regular SeasonMiller Lite</v>
      </c>
      <c r="X1184" t="str">
        <f>CONCATENATE(M1184,P1184)</f>
        <v>Regular SeasonStatic Field Level Foul Ball Line</v>
      </c>
      <c r="Y1184" t="str">
        <f>CONCATENATE(M1184,O1184,P1184)</f>
        <v>Regular SeasonMiller LiteStatic Field Level Foul Ball Line</v>
      </c>
    </row>
    <row r="1185" spans="1:25" x14ac:dyDescent="0.25">
      <c r="A1185" s="3">
        <v>346737</v>
      </c>
      <c r="B1185" t="s">
        <v>167</v>
      </c>
      <c r="C1185" t="s">
        <v>44</v>
      </c>
      <c r="D1185" t="s">
        <v>9</v>
      </c>
      <c r="E1185" t="s">
        <v>1</v>
      </c>
      <c r="F1185" s="5">
        <v>41034</v>
      </c>
      <c r="G1185">
        <v>20</v>
      </c>
      <c r="H1185">
        <v>101</v>
      </c>
      <c r="I1185" s="1">
        <v>23447.15</v>
      </c>
      <c r="J1185" s="1">
        <v>2817.44</v>
      </c>
      <c r="K1185">
        <v>12.016129892119</v>
      </c>
      <c r="L1185" s="4">
        <f>VLOOKUP(N1185,rates,VLOOKUP(CONCATENATE('[1]Exposure Report'!$B$11,'[1]Exposure Report'!$B$13),rate_lookup_table,4,FALSE),FALSE)</f>
        <v>232.14833333333331</v>
      </c>
      <c r="M1185" t="s">
        <v>0</v>
      </c>
      <c r="N1185" t="str">
        <f>IF(VLOOKUP(B1185,title_rename,2,FALSE)=0,B1185,VLOOKUP(B1185,title_rename,2,FALSE))</f>
        <v>05-05 Philadelphia Phillies @ Washington Nationals</v>
      </c>
      <c r="O1185" s="3" t="str">
        <f>LEFT(IF(VLOOKUP(C1185,brand_rename,2,FALSE)=0,C1185,VLOOKUP(C1185,brand_rename,2,FALSE)),LEN(IF(VLOOKUP(C1185,brand_rename,2,FALSE)=0,C1185,VLOOKUP(C1185,brand_rename,2,FALSE)))-6)</f>
        <v>Miller Lite</v>
      </c>
      <c r="P1185" t="str">
        <f>IF(VLOOKUP(D1185,location_rename,2,FALSE)=0,D1185,VLOOKUP(D1185,location_rename,2,FALSE))</f>
        <v>Static Upper Billboard</v>
      </c>
      <c r="Q1185">
        <f>IF($L1185=0,0,G1185)</f>
        <v>20</v>
      </c>
      <c r="R1185">
        <f>IF($L1185=0,0,H1185)</f>
        <v>101</v>
      </c>
      <c r="S1185" s="1">
        <f>R1185*L1185</f>
        <v>23446.981666666663</v>
      </c>
      <c r="T1185" s="1">
        <f>S1185*(K1185/100)</f>
        <v>2817.4197728479944</v>
      </c>
      <c r="U1185" t="str">
        <f t="shared" si="36"/>
        <v>Miller LiteStatic Upper Billboard</v>
      </c>
      <c r="V1185" t="str">
        <f t="shared" si="37"/>
        <v>05-05 Philadelphia Phillies @ Washington NationalsMiller LiteStatic Upper Billboard</v>
      </c>
      <c r="W1185" t="str">
        <f>CONCATENATE(M1185,O1185)</f>
        <v>Regular SeasonMiller Lite</v>
      </c>
      <c r="X1185" t="str">
        <f>CONCATENATE(M1185,P1185)</f>
        <v>Regular SeasonStatic Upper Billboard</v>
      </c>
      <c r="Y1185" t="str">
        <f>CONCATENATE(M1185,O1185,P1185)</f>
        <v>Regular SeasonMiller LiteStatic Upper Billboard</v>
      </c>
    </row>
    <row r="1186" spans="1:25" x14ac:dyDescent="0.25">
      <c r="A1186" s="3">
        <v>346737</v>
      </c>
      <c r="B1186" t="s">
        <v>167</v>
      </c>
      <c r="C1186" t="s">
        <v>43</v>
      </c>
      <c r="D1186" t="s">
        <v>17</v>
      </c>
      <c r="E1186" t="s">
        <v>1</v>
      </c>
      <c r="F1186" s="5">
        <v>41034</v>
      </c>
      <c r="G1186">
        <v>2</v>
      </c>
      <c r="H1186">
        <v>3</v>
      </c>
      <c r="I1186" s="1">
        <v>696.45</v>
      </c>
      <c r="J1186" s="1">
        <v>230.36</v>
      </c>
      <c r="K1186">
        <v>33.076315600545598</v>
      </c>
      <c r="L1186" s="4">
        <f>VLOOKUP(N1186,rates,VLOOKUP(CONCATENATE('[1]Exposure Report'!$B$11,'[1]Exposure Report'!$B$13),rate_lookup_table,4,FALSE),FALSE)</f>
        <v>232.14833333333331</v>
      </c>
      <c r="M1186" t="s">
        <v>0</v>
      </c>
      <c r="N1186" t="str">
        <f>IF(VLOOKUP(B1186,title_rename,2,FALSE)=0,B1186,VLOOKUP(B1186,title_rename,2,FALSE))</f>
        <v>05-05 Philadelphia Phillies @ Washington Nationals</v>
      </c>
      <c r="O1186" s="3" t="str">
        <f>LEFT(IF(VLOOKUP(C1186,brand_rename,2,FALSE)=0,C1186,VLOOKUP(C1186,brand_rename,2,FALSE)),LEN(IF(VLOOKUP(C1186,brand_rename,2,FALSE)=0,C1186,VLOOKUP(C1186,brand_rename,2,FALSE)))-6)</f>
        <v>Mini U Storage</v>
      </c>
      <c r="P1186" t="str">
        <f>IF(VLOOKUP(D1186,location_rename,2,FALSE)=0,D1186,VLOOKUP(D1186,location_rename,2,FALSE))</f>
        <v>LED Upper Tiered</v>
      </c>
      <c r="Q1186">
        <f>IF($L1186=0,0,G1186)</f>
        <v>2</v>
      </c>
      <c r="R1186">
        <f>IF($L1186=0,0,H1186)</f>
        <v>3</v>
      </c>
      <c r="S1186" s="1">
        <f>R1186*L1186</f>
        <v>696.44499999999994</v>
      </c>
      <c r="T1186" s="1">
        <f>S1186*(K1186/100)</f>
        <v>230.35834618421976</v>
      </c>
      <c r="U1186" t="str">
        <f t="shared" si="36"/>
        <v>Mini U StorageLED Upper Tiered</v>
      </c>
      <c r="V1186" t="str">
        <f t="shared" si="37"/>
        <v>05-05 Philadelphia Phillies @ Washington NationalsMini U StorageLED Upper Tiered</v>
      </c>
      <c r="W1186" t="str">
        <f>CONCATENATE(M1186,O1186)</f>
        <v>Regular SeasonMini U Storage</v>
      </c>
      <c r="X1186" t="str">
        <f>CONCATENATE(M1186,P1186)</f>
        <v>Regular SeasonLED Upper Tiered</v>
      </c>
      <c r="Y1186" t="str">
        <f>CONCATENATE(M1186,O1186,P1186)</f>
        <v>Regular SeasonMini U StorageLED Upper Tiered</v>
      </c>
    </row>
    <row r="1187" spans="1:25" x14ac:dyDescent="0.25">
      <c r="A1187" s="3">
        <v>346737</v>
      </c>
      <c r="B1187" t="s">
        <v>167</v>
      </c>
      <c r="C1187" t="s">
        <v>41</v>
      </c>
      <c r="D1187" t="s">
        <v>19</v>
      </c>
      <c r="E1187" t="s">
        <v>1</v>
      </c>
      <c r="F1187" s="5">
        <v>41034</v>
      </c>
      <c r="G1187">
        <v>6</v>
      </c>
      <c r="H1187">
        <v>14</v>
      </c>
      <c r="I1187" s="1">
        <v>3250.1</v>
      </c>
      <c r="J1187" s="1">
        <v>749.1</v>
      </c>
      <c r="K1187">
        <v>23.048521583951199</v>
      </c>
      <c r="L1187" s="4">
        <f>VLOOKUP(N1187,rates,VLOOKUP(CONCATENATE('[1]Exposure Report'!$B$11,'[1]Exposure Report'!$B$13),rate_lookup_table,4,FALSE),FALSE)</f>
        <v>232.14833333333331</v>
      </c>
      <c r="M1187" t="s">
        <v>0</v>
      </c>
      <c r="N1187" t="str">
        <f>IF(VLOOKUP(B1187,title_rename,2,FALSE)=0,B1187,VLOOKUP(B1187,title_rename,2,FALSE))</f>
        <v>05-05 Philadelphia Phillies @ Washington Nationals</v>
      </c>
      <c r="O1187" s="3" t="str">
        <f>LEFT(IF(VLOOKUP(C1187,brand_rename,2,FALSE)=0,C1187,VLOOKUP(C1187,brand_rename,2,FALSE)),LEN(IF(VLOOKUP(C1187,brand_rename,2,FALSE)=0,C1187,VLOOKUP(C1187,brand_rename,2,FALSE)))-6)</f>
        <v>Nationals Park</v>
      </c>
      <c r="P1187" t="str">
        <f>IF(VLOOKUP(D1187,location_rename,2,FALSE)=0,D1187,VLOOKUP(D1187,location_rename,2,FALSE))</f>
        <v>LED Outfield Wall</v>
      </c>
      <c r="Q1187">
        <f>IF($L1187=0,0,G1187)</f>
        <v>6</v>
      </c>
      <c r="R1187">
        <f>IF($L1187=0,0,H1187)</f>
        <v>14</v>
      </c>
      <c r="S1187" s="1">
        <f>R1187*L1187</f>
        <v>3250.0766666666664</v>
      </c>
      <c r="T1187" s="1">
        <f>S1187*(K1187/100)</f>
        <v>749.09462201162819</v>
      </c>
      <c r="U1187" t="str">
        <f t="shared" si="36"/>
        <v>Nationals ParkLED Outfield Wall</v>
      </c>
      <c r="V1187" t="str">
        <f t="shared" si="37"/>
        <v>05-05 Philadelphia Phillies @ Washington NationalsNationals ParkLED Outfield Wall</v>
      </c>
      <c r="W1187" t="str">
        <f>CONCATENATE(M1187,O1187)</f>
        <v>Regular SeasonNationals Park</v>
      </c>
      <c r="X1187" t="str">
        <f>CONCATENATE(M1187,P1187)</f>
        <v>Regular SeasonLED Outfield Wall</v>
      </c>
      <c r="Y1187" t="str">
        <f>CONCATENATE(M1187,O1187,P1187)</f>
        <v>Regular SeasonNationals ParkLED Outfield Wall</v>
      </c>
    </row>
    <row r="1188" spans="1:25" x14ac:dyDescent="0.25">
      <c r="A1188" s="3">
        <v>346737</v>
      </c>
      <c r="B1188" t="s">
        <v>167</v>
      </c>
      <c r="C1188" t="s">
        <v>41</v>
      </c>
      <c r="D1188" t="s">
        <v>2</v>
      </c>
      <c r="E1188" t="s">
        <v>1</v>
      </c>
      <c r="F1188" s="5">
        <v>41034</v>
      </c>
      <c r="G1188">
        <v>53</v>
      </c>
      <c r="H1188">
        <v>439</v>
      </c>
      <c r="I1188" s="1">
        <v>101913.85</v>
      </c>
      <c r="J1188" s="1">
        <v>24233.33</v>
      </c>
      <c r="K1188">
        <v>23.7782499630815</v>
      </c>
      <c r="L1188" s="4">
        <f>VLOOKUP(N1188,rates,VLOOKUP(CONCATENATE('[1]Exposure Report'!$B$11,'[1]Exposure Report'!$B$13),rate_lookup_table,4,FALSE),FALSE)</f>
        <v>232.14833333333331</v>
      </c>
      <c r="M1188" t="s">
        <v>0</v>
      </c>
      <c r="N1188" t="str">
        <f>IF(VLOOKUP(B1188,title_rename,2,FALSE)=0,B1188,VLOOKUP(B1188,title_rename,2,FALSE))</f>
        <v>05-05 Philadelphia Phillies @ Washington Nationals</v>
      </c>
      <c r="O1188" s="3" t="str">
        <f>LEFT(IF(VLOOKUP(C1188,brand_rename,2,FALSE)=0,C1188,VLOOKUP(C1188,brand_rename,2,FALSE)),LEN(IF(VLOOKUP(C1188,brand_rename,2,FALSE)=0,C1188,VLOOKUP(C1188,brand_rename,2,FALSE)))-6)</f>
        <v>Nationals Park</v>
      </c>
      <c r="P1188" t="str">
        <f>IF(VLOOKUP(D1188,location_rename,2,FALSE)=0,D1188,VLOOKUP(D1188,location_rename,2,FALSE))</f>
        <v>Rotational Field Level Home Plate</v>
      </c>
      <c r="Q1188">
        <f>IF($L1188=0,0,G1188)</f>
        <v>53</v>
      </c>
      <c r="R1188">
        <f>IF($L1188=0,0,H1188)</f>
        <v>439</v>
      </c>
      <c r="S1188" s="1">
        <f>R1188*L1188</f>
        <v>101913.11833333332</v>
      </c>
      <c r="T1188" s="1">
        <f>S1188*(K1188/100)</f>
        <v>24233.156022471034</v>
      </c>
      <c r="U1188" t="str">
        <f t="shared" si="36"/>
        <v>Nationals ParkRotational Field Level Home Plate</v>
      </c>
      <c r="V1188" t="str">
        <f t="shared" si="37"/>
        <v>05-05 Philadelphia Phillies @ Washington NationalsNationals ParkRotational Field Level Home Plate</v>
      </c>
      <c r="W1188" t="str">
        <f>CONCATENATE(M1188,O1188)</f>
        <v>Regular SeasonNationals Park</v>
      </c>
      <c r="X1188" t="str">
        <f>CONCATENATE(M1188,P1188)</f>
        <v>Regular SeasonRotational Field Level Home Plate</v>
      </c>
      <c r="Y1188" t="str">
        <f>CONCATENATE(M1188,O1188,P1188)</f>
        <v>Regular SeasonNationals ParkRotational Field Level Home Plate</v>
      </c>
    </row>
    <row r="1189" spans="1:25" x14ac:dyDescent="0.25">
      <c r="A1189" s="3">
        <v>346737</v>
      </c>
      <c r="B1189" t="s">
        <v>167</v>
      </c>
      <c r="C1189" t="s">
        <v>41</v>
      </c>
      <c r="D1189" t="s">
        <v>14</v>
      </c>
      <c r="E1189" t="s">
        <v>1</v>
      </c>
      <c r="F1189" s="5">
        <v>41034</v>
      </c>
      <c r="G1189">
        <v>15</v>
      </c>
      <c r="H1189">
        <v>80</v>
      </c>
      <c r="I1189" s="1">
        <v>18572</v>
      </c>
      <c r="J1189" s="1">
        <v>2245.8200000000002</v>
      </c>
      <c r="K1189">
        <v>12.092504846004701</v>
      </c>
      <c r="L1189" s="4">
        <f>VLOOKUP(N1189,rates,VLOOKUP(CONCATENATE('[1]Exposure Report'!$B$11,'[1]Exposure Report'!$B$13),rate_lookup_table,4,FALSE),FALSE)</f>
        <v>232.14833333333331</v>
      </c>
      <c r="M1189" t="s">
        <v>0</v>
      </c>
      <c r="N1189" t="str">
        <f>IF(VLOOKUP(B1189,title_rename,2,FALSE)=0,B1189,VLOOKUP(B1189,title_rename,2,FALSE))</f>
        <v>05-05 Philadelphia Phillies @ Washington Nationals</v>
      </c>
      <c r="O1189" s="3" t="str">
        <f>LEFT(IF(VLOOKUP(C1189,brand_rename,2,FALSE)=0,C1189,VLOOKUP(C1189,brand_rename,2,FALSE)),LEN(IF(VLOOKUP(C1189,brand_rename,2,FALSE)=0,C1189,VLOOKUP(C1189,brand_rename,2,FALSE)))-6)</f>
        <v>Nationals Park</v>
      </c>
      <c r="P1189" t="str">
        <f>IF(VLOOKUP(D1189,location_rename,2,FALSE)=0,D1189,VLOOKUP(D1189,location_rename,2,FALSE))</f>
        <v>Static Dugout Roof</v>
      </c>
      <c r="Q1189">
        <f>IF($L1189=0,0,G1189)</f>
        <v>15</v>
      </c>
      <c r="R1189">
        <f>IF($L1189=0,0,H1189)</f>
        <v>80</v>
      </c>
      <c r="S1189" s="1">
        <f>R1189*L1189</f>
        <v>18571.866666666665</v>
      </c>
      <c r="T1189" s="1">
        <f>S1189*(K1189/100)</f>
        <v>2245.8038766601981</v>
      </c>
      <c r="U1189" t="str">
        <f t="shared" si="36"/>
        <v>Nationals ParkStatic Dugout Roof</v>
      </c>
      <c r="V1189" t="str">
        <f t="shared" si="37"/>
        <v>05-05 Philadelphia Phillies @ Washington NationalsNationals ParkStatic Dugout Roof</v>
      </c>
      <c r="W1189" t="str">
        <f>CONCATENATE(M1189,O1189)</f>
        <v>Regular SeasonNationals Park</v>
      </c>
      <c r="X1189" t="str">
        <f>CONCATENATE(M1189,P1189)</f>
        <v>Regular SeasonStatic Dugout Roof</v>
      </c>
      <c r="Y1189" t="str">
        <f>CONCATENATE(M1189,O1189,P1189)</f>
        <v>Regular SeasonNationals ParkStatic Dugout Roof</v>
      </c>
    </row>
    <row r="1190" spans="1:25" x14ac:dyDescent="0.25">
      <c r="A1190" s="3">
        <v>346737</v>
      </c>
      <c r="B1190" t="s">
        <v>167</v>
      </c>
      <c r="C1190" t="s">
        <v>41</v>
      </c>
      <c r="D1190" t="s">
        <v>12</v>
      </c>
      <c r="E1190" t="s">
        <v>1</v>
      </c>
      <c r="F1190" s="5">
        <v>41034</v>
      </c>
      <c r="G1190">
        <v>392</v>
      </c>
      <c r="H1190">
        <v>2618</v>
      </c>
      <c r="I1190" s="1">
        <v>607768.69999999995</v>
      </c>
      <c r="J1190" s="1">
        <v>135009.35999999999</v>
      </c>
      <c r="K1190">
        <v>22.213937637788799</v>
      </c>
      <c r="L1190" s="4">
        <f>VLOOKUP(N1190,rates,VLOOKUP(CONCATENATE('[1]Exposure Report'!$B$11,'[1]Exposure Report'!$B$13),rate_lookup_table,4,FALSE),FALSE)</f>
        <v>232.14833333333331</v>
      </c>
      <c r="M1190" t="s">
        <v>0</v>
      </c>
      <c r="N1190" t="str">
        <f>IF(VLOOKUP(B1190,title_rename,2,FALSE)=0,B1190,VLOOKUP(B1190,title_rename,2,FALSE))</f>
        <v>05-05 Philadelphia Phillies @ Washington Nationals</v>
      </c>
      <c r="O1190" s="3" t="str">
        <f>LEFT(IF(VLOOKUP(C1190,brand_rename,2,FALSE)=0,C1190,VLOOKUP(C1190,brand_rename,2,FALSE)),LEN(IF(VLOOKUP(C1190,brand_rename,2,FALSE)=0,C1190,VLOOKUP(C1190,brand_rename,2,FALSE)))-6)</f>
        <v>Nationals Park</v>
      </c>
      <c r="P1190" t="str">
        <f>IF(VLOOKUP(D1190,location_rename,2,FALSE)=0,D1190,VLOOKUP(D1190,location_rename,2,FALSE))</f>
        <v>Static Field Level Home Plate</v>
      </c>
      <c r="Q1190">
        <f>IF($L1190=0,0,G1190)</f>
        <v>392</v>
      </c>
      <c r="R1190">
        <f>IF($L1190=0,0,H1190)</f>
        <v>2618</v>
      </c>
      <c r="S1190" s="1">
        <f>R1190*L1190</f>
        <v>607764.33666666655</v>
      </c>
      <c r="T1190" s="1">
        <f>S1190*(K1190/100)</f>
        <v>135008.39073185407</v>
      </c>
      <c r="U1190" t="str">
        <f t="shared" si="36"/>
        <v>Nationals ParkStatic Field Level Home Plate</v>
      </c>
      <c r="V1190" t="str">
        <f t="shared" si="37"/>
        <v>05-05 Philadelphia Phillies @ Washington NationalsNationals ParkStatic Field Level Home Plate</v>
      </c>
      <c r="W1190" t="str">
        <f>CONCATENATE(M1190,O1190)</f>
        <v>Regular SeasonNationals Park</v>
      </c>
      <c r="X1190" t="str">
        <f>CONCATENATE(M1190,P1190)</f>
        <v>Regular SeasonStatic Field Level Home Plate</v>
      </c>
      <c r="Y1190" t="str">
        <f>CONCATENATE(M1190,O1190,P1190)</f>
        <v>Regular SeasonNationals ParkStatic Field Level Home Plate</v>
      </c>
    </row>
    <row r="1191" spans="1:25" x14ac:dyDescent="0.25">
      <c r="A1191" s="3">
        <v>346737</v>
      </c>
      <c r="B1191" t="s">
        <v>167</v>
      </c>
      <c r="C1191" t="s">
        <v>41</v>
      </c>
      <c r="D1191" t="s">
        <v>9</v>
      </c>
      <c r="E1191" t="s">
        <v>1</v>
      </c>
      <c r="F1191" s="5">
        <v>41034</v>
      </c>
      <c r="G1191">
        <v>15</v>
      </c>
      <c r="H1191">
        <v>103</v>
      </c>
      <c r="I1191" s="1">
        <v>23911.45</v>
      </c>
      <c r="J1191" s="1">
        <v>3114.22</v>
      </c>
      <c r="K1191">
        <v>13.0239696881619</v>
      </c>
      <c r="L1191" s="4">
        <f>VLOOKUP(N1191,rates,VLOOKUP(CONCATENATE('[1]Exposure Report'!$B$11,'[1]Exposure Report'!$B$13),rate_lookup_table,4,FALSE),FALSE)</f>
        <v>232.14833333333331</v>
      </c>
      <c r="M1191" t="s">
        <v>0</v>
      </c>
      <c r="N1191" t="str">
        <f>IF(VLOOKUP(B1191,title_rename,2,FALSE)=0,B1191,VLOOKUP(B1191,title_rename,2,FALSE))</f>
        <v>05-05 Philadelphia Phillies @ Washington Nationals</v>
      </c>
      <c r="O1191" s="3" t="str">
        <f>LEFT(IF(VLOOKUP(C1191,brand_rename,2,FALSE)=0,C1191,VLOOKUP(C1191,brand_rename,2,FALSE)),LEN(IF(VLOOKUP(C1191,brand_rename,2,FALSE)=0,C1191,VLOOKUP(C1191,brand_rename,2,FALSE)))-6)</f>
        <v>Nationals Park</v>
      </c>
      <c r="P1191" t="str">
        <f>IF(VLOOKUP(D1191,location_rename,2,FALSE)=0,D1191,VLOOKUP(D1191,location_rename,2,FALSE))</f>
        <v>Static Upper Billboard</v>
      </c>
      <c r="Q1191">
        <f>IF($L1191=0,0,G1191)</f>
        <v>15</v>
      </c>
      <c r="R1191">
        <f>IF($L1191=0,0,H1191)</f>
        <v>103</v>
      </c>
      <c r="S1191" s="1">
        <f>R1191*L1191</f>
        <v>23911.278333333332</v>
      </c>
      <c r="T1191" s="1">
        <f>S1191*(K1191/100)</f>
        <v>3114.1976421853569</v>
      </c>
      <c r="U1191" t="str">
        <f t="shared" si="36"/>
        <v>Nationals ParkStatic Upper Billboard</v>
      </c>
      <c r="V1191" t="str">
        <f t="shared" si="37"/>
        <v>05-05 Philadelphia Phillies @ Washington NationalsNationals ParkStatic Upper Billboard</v>
      </c>
      <c r="W1191" t="str">
        <f>CONCATENATE(M1191,O1191)</f>
        <v>Regular SeasonNationals Park</v>
      </c>
      <c r="X1191" t="str">
        <f>CONCATENATE(M1191,P1191)</f>
        <v>Regular SeasonStatic Upper Billboard</v>
      </c>
      <c r="Y1191" t="str">
        <f>CONCATENATE(M1191,O1191,P1191)</f>
        <v>Regular SeasonNationals ParkStatic Upper Billboard</v>
      </c>
    </row>
    <row r="1192" spans="1:25" x14ac:dyDescent="0.25">
      <c r="A1192" s="3">
        <v>346737</v>
      </c>
      <c r="B1192" t="s">
        <v>167</v>
      </c>
      <c r="C1192" t="s">
        <v>40</v>
      </c>
      <c r="D1192" t="s">
        <v>11</v>
      </c>
      <c r="E1192" t="s">
        <v>1</v>
      </c>
      <c r="F1192" s="5">
        <v>41034</v>
      </c>
      <c r="G1192">
        <v>5</v>
      </c>
      <c r="H1192">
        <v>16</v>
      </c>
      <c r="I1192" s="1">
        <v>3714.4</v>
      </c>
      <c r="J1192" s="1">
        <v>875.81</v>
      </c>
      <c r="K1192">
        <v>23.578774499246101</v>
      </c>
      <c r="L1192" s="4">
        <f>VLOOKUP(N1192,rates,VLOOKUP(CONCATENATE('[1]Exposure Report'!$B$11,'[1]Exposure Report'!$B$13),rate_lookup_table,4,FALSE),FALSE)</f>
        <v>232.14833333333331</v>
      </c>
      <c r="M1192" t="s">
        <v>0</v>
      </c>
      <c r="N1192" t="str">
        <f>IF(VLOOKUP(B1192,title_rename,2,FALSE)=0,B1192,VLOOKUP(B1192,title_rename,2,FALSE))</f>
        <v>05-05 Philadelphia Phillies @ Washington Nationals</v>
      </c>
      <c r="O1192" s="3" t="str">
        <f>LEFT(IF(VLOOKUP(C1192,brand_rename,2,FALSE)=0,C1192,VLOOKUP(C1192,brand_rename,2,FALSE)),LEN(IF(VLOOKUP(C1192,brand_rename,2,FALSE)=0,C1192,VLOOKUP(C1192,brand_rename,2,FALSE)))-6)</f>
        <v>Nationals Youth Baseball Academy</v>
      </c>
      <c r="P1192" t="str">
        <f>IF(VLOOKUP(D1192,location_rename,2,FALSE)=0,D1192,VLOOKUP(D1192,location_rename,2,FALSE))</f>
        <v>Static Outfield Wall</v>
      </c>
      <c r="Q1192">
        <f>IF($L1192=0,0,G1192)</f>
        <v>5</v>
      </c>
      <c r="R1192">
        <f>IF($L1192=0,0,H1192)</f>
        <v>16</v>
      </c>
      <c r="S1192" s="1">
        <f>R1192*L1192</f>
        <v>3714.373333333333</v>
      </c>
      <c r="T1192" s="1">
        <f>S1192*(K1192/100)</f>
        <v>875.80371232679738</v>
      </c>
      <c r="U1192" t="str">
        <f t="shared" si="36"/>
        <v>Nationals Youth Baseball AcademyStatic Outfield Wall</v>
      </c>
      <c r="V1192" t="str">
        <f t="shared" si="37"/>
        <v>05-05 Philadelphia Phillies @ Washington NationalsNationals Youth Baseball AcademyStatic Outfield Wall</v>
      </c>
      <c r="W1192" t="str">
        <f>CONCATENATE(M1192,O1192)</f>
        <v>Regular SeasonNationals Youth Baseball Academy</v>
      </c>
      <c r="X1192" t="str">
        <f>CONCATENATE(M1192,P1192)</f>
        <v>Regular SeasonStatic Outfield Wall</v>
      </c>
      <c r="Y1192" t="str">
        <f>CONCATENATE(M1192,O1192,P1192)</f>
        <v>Regular SeasonNationals Youth Baseball AcademyStatic Outfield Wall</v>
      </c>
    </row>
    <row r="1193" spans="1:25" x14ac:dyDescent="0.25">
      <c r="A1193" s="3">
        <v>346737</v>
      </c>
      <c r="B1193" t="s">
        <v>167</v>
      </c>
      <c r="C1193" t="s">
        <v>39</v>
      </c>
      <c r="D1193" t="s">
        <v>13</v>
      </c>
      <c r="E1193" t="s">
        <v>1</v>
      </c>
      <c r="F1193" s="5">
        <v>41034</v>
      </c>
      <c r="G1193">
        <v>29</v>
      </c>
      <c r="H1193">
        <v>85</v>
      </c>
      <c r="I1193" s="1">
        <v>19732.75</v>
      </c>
      <c r="J1193" s="1">
        <v>4424.5200000000004</v>
      </c>
      <c r="K1193">
        <v>22.422216872964899</v>
      </c>
      <c r="L1193" s="4">
        <f>VLOOKUP(N1193,rates,VLOOKUP(CONCATENATE('[1]Exposure Report'!$B$11,'[1]Exposure Report'!$B$13),rate_lookup_table,4,FALSE),FALSE)</f>
        <v>232.14833333333331</v>
      </c>
      <c r="M1193" t="s">
        <v>0</v>
      </c>
      <c r="N1193" t="str">
        <f>IF(VLOOKUP(B1193,title_rename,2,FALSE)=0,B1193,VLOOKUP(B1193,title_rename,2,FALSE))</f>
        <v>05-05 Philadelphia Phillies @ Washington Nationals</v>
      </c>
      <c r="O1193" s="3" t="str">
        <f>LEFT(IF(VLOOKUP(C1193,brand_rename,2,FALSE)=0,C1193,VLOOKUP(C1193,brand_rename,2,FALSE)),LEN(IF(VLOOKUP(C1193,brand_rename,2,FALSE)=0,C1193,VLOOKUP(C1193,brand_rename,2,FALSE)))-6)</f>
        <v>New Era</v>
      </c>
      <c r="P1193" t="str">
        <f>IF(VLOOKUP(D1193,location_rename,2,FALSE)=0,D1193,VLOOKUP(D1193,location_rename,2,FALSE))</f>
        <v>Static Dugout Wall</v>
      </c>
      <c r="Q1193">
        <f>IF($L1193=0,0,G1193)</f>
        <v>29</v>
      </c>
      <c r="R1193">
        <f>IF($L1193=0,0,H1193)</f>
        <v>85</v>
      </c>
      <c r="S1193" s="1">
        <f>R1193*L1193</f>
        <v>19732.60833333333</v>
      </c>
      <c r="T1193" s="1">
        <f>S1193*(K1193/100)</f>
        <v>4424.4882351927436</v>
      </c>
      <c r="U1193" t="str">
        <f t="shared" si="36"/>
        <v>New EraStatic Dugout Wall</v>
      </c>
      <c r="V1193" t="str">
        <f t="shared" si="37"/>
        <v>05-05 Philadelphia Phillies @ Washington NationalsNew EraStatic Dugout Wall</v>
      </c>
      <c r="W1193" t="str">
        <f>CONCATENATE(M1193,O1193)</f>
        <v>Regular SeasonNew Era</v>
      </c>
      <c r="X1193" t="str">
        <f>CONCATENATE(M1193,P1193)</f>
        <v>Regular SeasonStatic Dugout Wall</v>
      </c>
      <c r="Y1193" t="str">
        <f>CONCATENATE(M1193,O1193,P1193)</f>
        <v>Regular SeasonNew EraStatic Dugout Wall</v>
      </c>
    </row>
    <row r="1194" spans="1:25" x14ac:dyDescent="0.25">
      <c r="A1194" s="3">
        <v>346737</v>
      </c>
      <c r="B1194" t="s">
        <v>167</v>
      </c>
      <c r="C1194" t="s">
        <v>39</v>
      </c>
      <c r="D1194" t="s">
        <v>45</v>
      </c>
      <c r="E1194" t="s">
        <v>1</v>
      </c>
      <c r="F1194" s="5">
        <v>41034</v>
      </c>
      <c r="G1194">
        <v>1</v>
      </c>
      <c r="H1194">
        <v>1</v>
      </c>
      <c r="I1194" s="1">
        <v>232.15</v>
      </c>
      <c r="J1194" s="1">
        <v>56.64</v>
      </c>
      <c r="K1194">
        <v>24.398018522506899</v>
      </c>
      <c r="L1194" s="4">
        <f>VLOOKUP(N1194,rates,VLOOKUP(CONCATENATE('[1]Exposure Report'!$B$11,'[1]Exposure Report'!$B$13),rate_lookup_table,4,FALSE),FALSE)</f>
        <v>232.14833333333331</v>
      </c>
      <c r="M1194" t="s">
        <v>0</v>
      </c>
      <c r="N1194" t="str">
        <f>IF(VLOOKUP(B1194,title_rename,2,FALSE)=0,B1194,VLOOKUP(B1194,title_rename,2,FALSE))</f>
        <v>05-05 Philadelphia Phillies @ Washington Nationals</v>
      </c>
      <c r="O1194" s="3" t="str">
        <f>LEFT(IF(VLOOKUP(C1194,brand_rename,2,FALSE)=0,C1194,VLOOKUP(C1194,brand_rename,2,FALSE)),LEN(IF(VLOOKUP(C1194,brand_rename,2,FALSE)=0,C1194,VLOOKUP(C1194,brand_rename,2,FALSE)))-6)</f>
        <v>New Era</v>
      </c>
      <c r="P1194" t="str">
        <f>IF(VLOOKUP(D1194,location_rename,2,FALSE)=0,D1194,VLOOKUP(D1194,location_rename,2,FALSE))</f>
        <v>Static Field Level Foul Ball Line</v>
      </c>
      <c r="Q1194">
        <f>IF($L1194=0,0,G1194)</f>
        <v>1</v>
      </c>
      <c r="R1194">
        <f>IF($L1194=0,0,H1194)</f>
        <v>1</v>
      </c>
      <c r="S1194" s="1">
        <f>R1194*L1194</f>
        <v>232.14833333333331</v>
      </c>
      <c r="T1194" s="1">
        <f>S1194*(K1194/100)</f>
        <v>56.639593366357715</v>
      </c>
      <c r="U1194" t="str">
        <f t="shared" si="36"/>
        <v>New EraStatic Field Level Foul Ball Line</v>
      </c>
      <c r="V1194" t="str">
        <f t="shared" si="37"/>
        <v>05-05 Philadelphia Phillies @ Washington NationalsNew EraStatic Field Level Foul Ball Line</v>
      </c>
      <c r="W1194" t="str">
        <f>CONCATENATE(M1194,O1194)</f>
        <v>Regular SeasonNew Era</v>
      </c>
      <c r="X1194" t="str">
        <f>CONCATENATE(M1194,P1194)</f>
        <v>Regular SeasonStatic Field Level Foul Ball Line</v>
      </c>
      <c r="Y1194" t="str">
        <f>CONCATENATE(M1194,O1194,P1194)</f>
        <v>Regular SeasonNew EraStatic Field Level Foul Ball Line</v>
      </c>
    </row>
    <row r="1195" spans="1:25" x14ac:dyDescent="0.25">
      <c r="A1195" s="3">
        <v>346737</v>
      </c>
      <c r="B1195" t="s">
        <v>167</v>
      </c>
      <c r="C1195" t="s">
        <v>37</v>
      </c>
      <c r="D1195" t="s">
        <v>19</v>
      </c>
      <c r="E1195" t="s">
        <v>1</v>
      </c>
      <c r="F1195" s="5">
        <v>41034</v>
      </c>
      <c r="G1195">
        <v>1</v>
      </c>
      <c r="H1195">
        <v>4</v>
      </c>
      <c r="I1195" s="1">
        <v>928.6</v>
      </c>
      <c r="J1195" s="1">
        <v>292.14</v>
      </c>
      <c r="K1195">
        <v>31.460262761145799</v>
      </c>
      <c r="L1195" s="4">
        <f>VLOOKUP(N1195,rates,VLOOKUP(CONCATENATE('[1]Exposure Report'!$B$11,'[1]Exposure Report'!$B$13),rate_lookup_table,4,FALSE),FALSE)</f>
        <v>232.14833333333331</v>
      </c>
      <c r="M1195" t="s">
        <v>0</v>
      </c>
      <c r="N1195" t="str">
        <f>IF(VLOOKUP(B1195,title_rename,2,FALSE)=0,B1195,VLOOKUP(B1195,title_rename,2,FALSE))</f>
        <v>05-05 Philadelphia Phillies @ Washington Nationals</v>
      </c>
      <c r="O1195" s="3" t="str">
        <f>LEFT(IF(VLOOKUP(C1195,brand_rename,2,FALSE)=0,C1195,VLOOKUP(C1195,brand_rename,2,FALSE)),LEN(IF(VLOOKUP(C1195,brand_rename,2,FALSE)=0,C1195,VLOOKUP(C1195,brand_rename,2,FALSE)))-6)</f>
        <v>Papa John's</v>
      </c>
      <c r="P1195" t="str">
        <f>IF(VLOOKUP(D1195,location_rename,2,FALSE)=0,D1195,VLOOKUP(D1195,location_rename,2,FALSE))</f>
        <v>LED Outfield Wall</v>
      </c>
      <c r="Q1195">
        <f>IF($L1195=0,0,G1195)</f>
        <v>1</v>
      </c>
      <c r="R1195">
        <f>IF($L1195=0,0,H1195)</f>
        <v>4</v>
      </c>
      <c r="S1195" s="1">
        <f>R1195*L1195</f>
        <v>928.59333333333325</v>
      </c>
      <c r="T1195" s="1">
        <f>S1195*(K1195/100)</f>
        <v>292.13790264914911</v>
      </c>
      <c r="U1195" t="str">
        <f t="shared" si="36"/>
        <v>Papa John'sLED Outfield Wall</v>
      </c>
      <c r="V1195" t="str">
        <f t="shared" si="37"/>
        <v>05-05 Philadelphia Phillies @ Washington NationalsPapa John'sLED Outfield Wall</v>
      </c>
      <c r="W1195" t="str">
        <f>CONCATENATE(M1195,O1195)</f>
        <v>Regular SeasonPapa John's</v>
      </c>
      <c r="X1195" t="str">
        <f>CONCATENATE(M1195,P1195)</f>
        <v>Regular SeasonLED Outfield Wall</v>
      </c>
      <c r="Y1195" t="str">
        <f>CONCATENATE(M1195,O1195,P1195)</f>
        <v>Regular SeasonPapa John'sLED Outfield Wall</v>
      </c>
    </row>
    <row r="1196" spans="1:25" x14ac:dyDescent="0.25">
      <c r="A1196" s="3">
        <v>346737</v>
      </c>
      <c r="B1196" t="s">
        <v>167</v>
      </c>
      <c r="C1196" t="s">
        <v>37</v>
      </c>
      <c r="D1196" t="s">
        <v>2</v>
      </c>
      <c r="E1196" t="s">
        <v>1</v>
      </c>
      <c r="F1196" s="5">
        <v>41034</v>
      </c>
      <c r="G1196">
        <v>11</v>
      </c>
      <c r="H1196">
        <v>109</v>
      </c>
      <c r="I1196" s="1">
        <v>25304.35</v>
      </c>
      <c r="J1196" s="1">
        <v>5924.54</v>
      </c>
      <c r="K1196">
        <v>23.413128572755198</v>
      </c>
      <c r="L1196" s="4">
        <f>VLOOKUP(N1196,rates,VLOOKUP(CONCATENATE('[1]Exposure Report'!$B$11,'[1]Exposure Report'!$B$13),rate_lookup_table,4,FALSE),FALSE)</f>
        <v>232.14833333333331</v>
      </c>
      <c r="M1196" t="s">
        <v>0</v>
      </c>
      <c r="N1196" t="str">
        <f>IF(VLOOKUP(B1196,title_rename,2,FALSE)=0,B1196,VLOOKUP(B1196,title_rename,2,FALSE))</f>
        <v>05-05 Philadelphia Phillies @ Washington Nationals</v>
      </c>
      <c r="O1196" s="3" t="str">
        <f>LEFT(IF(VLOOKUP(C1196,brand_rename,2,FALSE)=0,C1196,VLOOKUP(C1196,brand_rename,2,FALSE)),LEN(IF(VLOOKUP(C1196,brand_rename,2,FALSE)=0,C1196,VLOOKUP(C1196,brand_rename,2,FALSE)))-6)</f>
        <v>Papa John's</v>
      </c>
      <c r="P1196" t="str">
        <f>IF(VLOOKUP(D1196,location_rename,2,FALSE)=0,D1196,VLOOKUP(D1196,location_rename,2,FALSE))</f>
        <v>Rotational Field Level Home Plate</v>
      </c>
      <c r="Q1196">
        <f>IF($L1196=0,0,G1196)</f>
        <v>11</v>
      </c>
      <c r="R1196">
        <f>IF($L1196=0,0,H1196)</f>
        <v>109</v>
      </c>
      <c r="S1196" s="1">
        <f>R1196*L1196</f>
        <v>25304.168333333331</v>
      </c>
      <c r="T1196" s="1">
        <f>S1196*(K1196/100)</f>
        <v>5924.497466149739</v>
      </c>
      <c r="U1196" t="str">
        <f t="shared" si="36"/>
        <v>Papa John'sRotational Field Level Home Plate</v>
      </c>
      <c r="V1196" t="str">
        <f t="shared" si="37"/>
        <v>05-05 Philadelphia Phillies @ Washington NationalsPapa John'sRotational Field Level Home Plate</v>
      </c>
      <c r="W1196" t="str">
        <f>CONCATENATE(M1196,O1196)</f>
        <v>Regular SeasonPapa John's</v>
      </c>
      <c r="X1196" t="str">
        <f>CONCATENATE(M1196,P1196)</f>
        <v>Regular SeasonRotational Field Level Home Plate</v>
      </c>
      <c r="Y1196" t="str">
        <f>CONCATENATE(M1196,O1196,P1196)</f>
        <v>Regular SeasonPapa John'sRotational Field Level Home Plate</v>
      </c>
    </row>
    <row r="1197" spans="1:25" x14ac:dyDescent="0.25">
      <c r="A1197" s="3">
        <v>346737</v>
      </c>
      <c r="B1197" t="s">
        <v>167</v>
      </c>
      <c r="C1197" t="s">
        <v>36</v>
      </c>
      <c r="D1197" t="s">
        <v>34</v>
      </c>
      <c r="E1197" t="s">
        <v>1</v>
      </c>
      <c r="F1197" s="5">
        <v>41034</v>
      </c>
      <c r="G1197">
        <v>1</v>
      </c>
      <c r="H1197">
        <v>2</v>
      </c>
      <c r="I1197" s="1">
        <v>464.3</v>
      </c>
      <c r="J1197" s="1">
        <v>99.36</v>
      </c>
      <c r="K1197">
        <v>21.3999569244023</v>
      </c>
      <c r="L1197" s="4">
        <f>VLOOKUP(N1197,rates,VLOOKUP(CONCATENATE('[1]Exposure Report'!$B$11,'[1]Exposure Report'!$B$13),rate_lookup_table,4,FALSE),FALSE)</f>
        <v>232.14833333333331</v>
      </c>
      <c r="M1197" t="s">
        <v>0</v>
      </c>
      <c r="N1197" t="str">
        <f>IF(VLOOKUP(B1197,title_rename,2,FALSE)=0,B1197,VLOOKUP(B1197,title_rename,2,FALSE))</f>
        <v>05-05 Philadelphia Phillies @ Washington Nationals</v>
      </c>
      <c r="O1197" s="3" t="str">
        <f>LEFT(IF(VLOOKUP(C1197,brand_rename,2,FALSE)=0,C1197,VLOOKUP(C1197,brand_rename,2,FALSE)),LEN(IF(VLOOKUP(C1197,brand_rename,2,FALSE)=0,C1197,VLOOKUP(C1197,brand_rename,2,FALSE)))-6)</f>
        <v>PNC Bank</v>
      </c>
      <c r="P1197" t="str">
        <f>IF(VLOOKUP(D1197,location_rename,2,FALSE)=0,D1197,VLOOKUP(D1197,location_rename,2,FALSE))</f>
        <v>General Merchandise</v>
      </c>
      <c r="Q1197">
        <f>IF($L1197=0,0,G1197)</f>
        <v>1</v>
      </c>
      <c r="R1197">
        <f>IF($L1197=0,0,H1197)</f>
        <v>2</v>
      </c>
      <c r="S1197" s="1">
        <f>R1197*L1197</f>
        <v>464.29666666666662</v>
      </c>
      <c r="T1197" s="1">
        <f>S1197*(K1197/100)</f>
        <v>99.359286668102385</v>
      </c>
      <c r="U1197" t="str">
        <f t="shared" si="36"/>
        <v>PNC BankGeneral Merchandise</v>
      </c>
      <c r="V1197" t="str">
        <f t="shared" si="37"/>
        <v>05-05 Philadelphia Phillies @ Washington NationalsPNC BankGeneral Merchandise</v>
      </c>
      <c r="W1197" t="str">
        <f>CONCATENATE(M1197,O1197)</f>
        <v>Regular SeasonPNC Bank</v>
      </c>
      <c r="X1197" t="str">
        <f>CONCATENATE(M1197,P1197)</f>
        <v>Regular SeasonGeneral Merchandise</v>
      </c>
      <c r="Y1197" t="str">
        <f>CONCATENATE(M1197,O1197,P1197)</f>
        <v>Regular SeasonPNC BankGeneral Merchandise</v>
      </c>
    </row>
    <row r="1198" spans="1:25" x14ac:dyDescent="0.25">
      <c r="A1198" s="3">
        <v>346737</v>
      </c>
      <c r="B1198" t="s">
        <v>167</v>
      </c>
      <c r="C1198" t="s">
        <v>36</v>
      </c>
      <c r="D1198" t="s">
        <v>19</v>
      </c>
      <c r="E1198" t="s">
        <v>1</v>
      </c>
      <c r="F1198" s="5">
        <v>41034</v>
      </c>
      <c r="G1198">
        <v>6</v>
      </c>
      <c r="H1198">
        <v>18</v>
      </c>
      <c r="I1198" s="1">
        <v>4178.7</v>
      </c>
      <c r="J1198" s="1">
        <v>1438.22</v>
      </c>
      <c r="K1198">
        <v>34.417881159212101</v>
      </c>
      <c r="L1198" s="4">
        <f>VLOOKUP(N1198,rates,VLOOKUP(CONCATENATE('[1]Exposure Report'!$B$11,'[1]Exposure Report'!$B$13),rate_lookup_table,4,FALSE),FALSE)</f>
        <v>232.14833333333331</v>
      </c>
      <c r="M1198" t="s">
        <v>0</v>
      </c>
      <c r="N1198" t="str">
        <f>IF(VLOOKUP(B1198,title_rename,2,FALSE)=0,B1198,VLOOKUP(B1198,title_rename,2,FALSE))</f>
        <v>05-05 Philadelphia Phillies @ Washington Nationals</v>
      </c>
      <c r="O1198" s="3" t="str">
        <f>LEFT(IF(VLOOKUP(C1198,brand_rename,2,FALSE)=0,C1198,VLOOKUP(C1198,brand_rename,2,FALSE)),LEN(IF(VLOOKUP(C1198,brand_rename,2,FALSE)=0,C1198,VLOOKUP(C1198,brand_rename,2,FALSE)))-6)</f>
        <v>PNC Bank</v>
      </c>
      <c r="P1198" t="str">
        <f>IF(VLOOKUP(D1198,location_rename,2,FALSE)=0,D1198,VLOOKUP(D1198,location_rename,2,FALSE))</f>
        <v>LED Outfield Wall</v>
      </c>
      <c r="Q1198">
        <f>IF($L1198=0,0,G1198)</f>
        <v>6</v>
      </c>
      <c r="R1198">
        <f>IF($L1198=0,0,H1198)</f>
        <v>18</v>
      </c>
      <c r="S1198" s="1">
        <f>R1198*L1198</f>
        <v>4178.67</v>
      </c>
      <c r="T1198" s="1">
        <f>S1198*(K1198/100)</f>
        <v>1438.2096746356483</v>
      </c>
      <c r="U1198" t="str">
        <f t="shared" si="36"/>
        <v>PNC BankLED Outfield Wall</v>
      </c>
      <c r="V1198" t="str">
        <f t="shared" si="37"/>
        <v>05-05 Philadelphia Phillies @ Washington NationalsPNC BankLED Outfield Wall</v>
      </c>
      <c r="W1198" t="str">
        <f>CONCATENATE(M1198,O1198)</f>
        <v>Regular SeasonPNC Bank</v>
      </c>
      <c r="X1198" t="str">
        <f>CONCATENATE(M1198,P1198)</f>
        <v>Regular SeasonLED Outfield Wall</v>
      </c>
      <c r="Y1198" t="str">
        <f>CONCATENATE(M1198,O1198,P1198)</f>
        <v>Regular SeasonPNC BankLED Outfield Wall</v>
      </c>
    </row>
    <row r="1199" spans="1:25" x14ac:dyDescent="0.25">
      <c r="A1199" s="3">
        <v>346737</v>
      </c>
      <c r="B1199" t="s">
        <v>167</v>
      </c>
      <c r="C1199" t="s">
        <v>36</v>
      </c>
      <c r="D1199" t="s">
        <v>17</v>
      </c>
      <c r="E1199" t="s">
        <v>1</v>
      </c>
      <c r="F1199" s="5">
        <v>41034</v>
      </c>
      <c r="G1199">
        <v>10</v>
      </c>
      <c r="H1199">
        <v>23</v>
      </c>
      <c r="I1199" s="1">
        <v>5339.45</v>
      </c>
      <c r="J1199" s="1">
        <v>1753.38</v>
      </c>
      <c r="K1199">
        <v>32.838213673692898</v>
      </c>
      <c r="L1199" s="4">
        <f>VLOOKUP(N1199,rates,VLOOKUP(CONCATENATE('[1]Exposure Report'!$B$11,'[1]Exposure Report'!$B$13),rate_lookup_table,4,FALSE),FALSE)</f>
        <v>232.14833333333331</v>
      </c>
      <c r="M1199" t="s">
        <v>0</v>
      </c>
      <c r="N1199" t="str">
        <f>IF(VLOOKUP(B1199,title_rename,2,FALSE)=0,B1199,VLOOKUP(B1199,title_rename,2,FALSE))</f>
        <v>05-05 Philadelphia Phillies @ Washington Nationals</v>
      </c>
      <c r="O1199" s="3" t="str">
        <f>LEFT(IF(VLOOKUP(C1199,brand_rename,2,FALSE)=0,C1199,VLOOKUP(C1199,brand_rename,2,FALSE)),LEN(IF(VLOOKUP(C1199,brand_rename,2,FALSE)=0,C1199,VLOOKUP(C1199,brand_rename,2,FALSE)))-6)</f>
        <v>PNC Bank</v>
      </c>
      <c r="P1199" t="str">
        <f>IF(VLOOKUP(D1199,location_rename,2,FALSE)=0,D1199,VLOOKUP(D1199,location_rename,2,FALSE))</f>
        <v>LED Upper Tiered</v>
      </c>
      <c r="Q1199">
        <f>IF($L1199=0,0,G1199)</f>
        <v>10</v>
      </c>
      <c r="R1199">
        <f>IF($L1199=0,0,H1199)</f>
        <v>23</v>
      </c>
      <c r="S1199" s="1">
        <f>R1199*L1199</f>
        <v>5339.411666666666</v>
      </c>
      <c r="T1199" s="1">
        <f>S1199*(K1199/100)</f>
        <v>1753.3674120180872</v>
      </c>
      <c r="U1199" t="str">
        <f t="shared" si="36"/>
        <v>PNC BankLED Upper Tiered</v>
      </c>
      <c r="V1199" t="str">
        <f t="shared" si="37"/>
        <v>05-05 Philadelphia Phillies @ Washington NationalsPNC BankLED Upper Tiered</v>
      </c>
      <c r="W1199" t="str">
        <f>CONCATENATE(M1199,O1199)</f>
        <v>Regular SeasonPNC Bank</v>
      </c>
      <c r="X1199" t="str">
        <f>CONCATENATE(M1199,P1199)</f>
        <v>Regular SeasonLED Upper Tiered</v>
      </c>
      <c r="Y1199" t="str">
        <f>CONCATENATE(M1199,O1199,P1199)</f>
        <v>Regular SeasonPNC BankLED Upper Tiered</v>
      </c>
    </row>
    <row r="1200" spans="1:25" x14ac:dyDescent="0.25">
      <c r="A1200" s="3">
        <v>346737</v>
      </c>
      <c r="B1200" t="s">
        <v>167</v>
      </c>
      <c r="C1200" t="s">
        <v>36</v>
      </c>
      <c r="D1200" t="s">
        <v>2</v>
      </c>
      <c r="E1200" t="s">
        <v>1</v>
      </c>
      <c r="F1200" s="5">
        <v>41034</v>
      </c>
      <c r="G1200">
        <v>54</v>
      </c>
      <c r="H1200">
        <v>375</v>
      </c>
      <c r="I1200" s="1">
        <v>87056.25</v>
      </c>
      <c r="J1200" s="1">
        <v>20965.61</v>
      </c>
      <c r="K1200">
        <v>24.082831502620401</v>
      </c>
      <c r="L1200" s="4">
        <f>VLOOKUP(N1200,rates,VLOOKUP(CONCATENATE('[1]Exposure Report'!$B$11,'[1]Exposure Report'!$B$13),rate_lookup_table,4,FALSE),FALSE)</f>
        <v>232.14833333333331</v>
      </c>
      <c r="M1200" t="s">
        <v>0</v>
      </c>
      <c r="N1200" t="str">
        <f>IF(VLOOKUP(B1200,title_rename,2,FALSE)=0,B1200,VLOOKUP(B1200,title_rename,2,FALSE))</f>
        <v>05-05 Philadelphia Phillies @ Washington Nationals</v>
      </c>
      <c r="O1200" s="3" t="str">
        <f>LEFT(IF(VLOOKUP(C1200,brand_rename,2,FALSE)=0,C1200,VLOOKUP(C1200,brand_rename,2,FALSE)),LEN(IF(VLOOKUP(C1200,brand_rename,2,FALSE)=0,C1200,VLOOKUP(C1200,brand_rename,2,FALSE)))-6)</f>
        <v>PNC Bank</v>
      </c>
      <c r="P1200" t="str">
        <f>IF(VLOOKUP(D1200,location_rename,2,FALSE)=0,D1200,VLOOKUP(D1200,location_rename,2,FALSE))</f>
        <v>Rotational Field Level Home Plate</v>
      </c>
      <c r="Q1200">
        <f>IF($L1200=0,0,G1200)</f>
        <v>54</v>
      </c>
      <c r="R1200">
        <f>IF($L1200=0,0,H1200)</f>
        <v>375</v>
      </c>
      <c r="S1200" s="1">
        <f>R1200*L1200</f>
        <v>87055.624999999985</v>
      </c>
      <c r="T1200" s="1">
        <f>S1200*(K1200/100)</f>
        <v>20965.459482303078</v>
      </c>
      <c r="U1200" t="str">
        <f t="shared" si="36"/>
        <v>PNC BankRotational Field Level Home Plate</v>
      </c>
      <c r="V1200" t="str">
        <f t="shared" si="37"/>
        <v>05-05 Philadelphia Phillies @ Washington NationalsPNC BankRotational Field Level Home Plate</v>
      </c>
      <c r="W1200" t="str">
        <f>CONCATENATE(M1200,O1200)</f>
        <v>Regular SeasonPNC Bank</v>
      </c>
      <c r="X1200" t="str">
        <f>CONCATENATE(M1200,P1200)</f>
        <v>Regular SeasonRotational Field Level Home Plate</v>
      </c>
      <c r="Y1200" t="str">
        <f>CONCATENATE(M1200,O1200,P1200)</f>
        <v>Regular SeasonPNC BankRotational Field Level Home Plate</v>
      </c>
    </row>
    <row r="1201" spans="1:25" x14ac:dyDescent="0.25">
      <c r="A1201" s="3">
        <v>346737</v>
      </c>
      <c r="B1201" t="s">
        <v>167</v>
      </c>
      <c r="C1201" t="s">
        <v>36</v>
      </c>
      <c r="D1201" t="s">
        <v>9</v>
      </c>
      <c r="E1201" t="s">
        <v>1</v>
      </c>
      <c r="F1201" s="5">
        <v>41034</v>
      </c>
      <c r="G1201">
        <v>25</v>
      </c>
      <c r="H1201">
        <v>140</v>
      </c>
      <c r="I1201" s="1">
        <v>32501</v>
      </c>
      <c r="J1201" s="1">
        <v>3766.26</v>
      </c>
      <c r="K1201">
        <v>11.588135749669201</v>
      </c>
      <c r="L1201" s="4">
        <f>VLOOKUP(N1201,rates,VLOOKUP(CONCATENATE('[1]Exposure Report'!$B$11,'[1]Exposure Report'!$B$13),rate_lookup_table,4,FALSE),FALSE)</f>
        <v>232.14833333333331</v>
      </c>
      <c r="M1201" t="s">
        <v>0</v>
      </c>
      <c r="N1201" t="str">
        <f>IF(VLOOKUP(B1201,title_rename,2,FALSE)=0,B1201,VLOOKUP(B1201,title_rename,2,FALSE))</f>
        <v>05-05 Philadelphia Phillies @ Washington Nationals</v>
      </c>
      <c r="O1201" s="3" t="str">
        <f>LEFT(IF(VLOOKUP(C1201,brand_rename,2,FALSE)=0,C1201,VLOOKUP(C1201,brand_rename,2,FALSE)),LEN(IF(VLOOKUP(C1201,brand_rename,2,FALSE)=0,C1201,VLOOKUP(C1201,brand_rename,2,FALSE)))-6)</f>
        <v>PNC Bank</v>
      </c>
      <c r="P1201" t="str">
        <f>IF(VLOOKUP(D1201,location_rename,2,FALSE)=0,D1201,VLOOKUP(D1201,location_rename,2,FALSE))</f>
        <v>Static Upper Billboard</v>
      </c>
      <c r="Q1201">
        <f>IF($L1201=0,0,G1201)</f>
        <v>25</v>
      </c>
      <c r="R1201">
        <f>IF($L1201=0,0,H1201)</f>
        <v>140</v>
      </c>
      <c r="S1201" s="1">
        <f>R1201*L1201</f>
        <v>32500.766666666663</v>
      </c>
      <c r="T1201" s="1">
        <f>S1201*(K1201/100)</f>
        <v>3766.2329610165707</v>
      </c>
      <c r="U1201" t="str">
        <f t="shared" si="36"/>
        <v>PNC BankStatic Upper Billboard</v>
      </c>
      <c r="V1201" t="str">
        <f t="shared" si="37"/>
        <v>05-05 Philadelphia Phillies @ Washington NationalsPNC BankStatic Upper Billboard</v>
      </c>
      <c r="W1201" t="str">
        <f>CONCATENATE(M1201,O1201)</f>
        <v>Regular SeasonPNC Bank</v>
      </c>
      <c r="X1201" t="str">
        <f>CONCATENATE(M1201,P1201)</f>
        <v>Regular SeasonStatic Upper Billboard</v>
      </c>
      <c r="Y1201" t="str">
        <f>CONCATENATE(M1201,O1201,P1201)</f>
        <v>Regular SeasonPNC BankStatic Upper Billboard</v>
      </c>
    </row>
    <row r="1202" spans="1:25" x14ac:dyDescent="0.25">
      <c r="A1202" s="3">
        <v>346737</v>
      </c>
      <c r="B1202" t="s">
        <v>167</v>
      </c>
      <c r="C1202" t="s">
        <v>168</v>
      </c>
      <c r="D1202" t="s">
        <v>34</v>
      </c>
      <c r="E1202" t="s">
        <v>1</v>
      </c>
      <c r="F1202" s="5">
        <v>41034</v>
      </c>
      <c r="G1202">
        <v>1</v>
      </c>
      <c r="H1202">
        <v>4</v>
      </c>
      <c r="I1202" s="1">
        <v>928.6</v>
      </c>
      <c r="J1202" s="1">
        <v>314.98</v>
      </c>
      <c r="K1202">
        <v>33.9198793883265</v>
      </c>
      <c r="L1202" s="4">
        <f>VLOOKUP(N1202,rates,VLOOKUP(CONCATENATE('[1]Exposure Report'!$B$11,'[1]Exposure Report'!$B$13),rate_lookup_table,4,FALSE),FALSE)</f>
        <v>232.14833333333331</v>
      </c>
      <c r="M1202" t="s">
        <v>0</v>
      </c>
      <c r="N1202" t="str">
        <f>IF(VLOOKUP(B1202,title_rename,2,FALSE)=0,B1202,VLOOKUP(B1202,title_rename,2,FALSE))</f>
        <v>05-05 Philadelphia Phillies @ Washington Nationals</v>
      </c>
      <c r="O1202" s="3" t="str">
        <f>LEFT(IF(VLOOKUP(C1202,brand_rename,2,FALSE)=0,C1202,VLOOKUP(C1202,brand_rename,2,FALSE)),LEN(IF(VLOOKUP(C1202,brand_rename,2,FALSE)=0,C1202,VLOOKUP(C1202,brand_rename,2,FALSE)))-6)</f>
        <v>Puma</v>
      </c>
      <c r="P1202" t="str">
        <f>IF(VLOOKUP(D1202,location_rename,2,FALSE)=0,D1202,VLOOKUP(D1202,location_rename,2,FALSE))</f>
        <v>General Merchandise</v>
      </c>
      <c r="Q1202">
        <f>IF($L1202=0,0,G1202)</f>
        <v>1</v>
      </c>
      <c r="R1202">
        <f>IF($L1202=0,0,H1202)</f>
        <v>4</v>
      </c>
      <c r="S1202" s="1">
        <f>R1202*L1202</f>
        <v>928.59333333333325</v>
      </c>
      <c r="T1202" s="1">
        <f>S1202*(K1202/100)</f>
        <v>314.97773867470733</v>
      </c>
      <c r="U1202" t="str">
        <f t="shared" si="36"/>
        <v>PumaGeneral Merchandise</v>
      </c>
      <c r="V1202" t="str">
        <f t="shared" si="37"/>
        <v>05-05 Philadelphia Phillies @ Washington NationalsPumaGeneral Merchandise</v>
      </c>
      <c r="W1202" t="str">
        <f>CONCATENATE(M1202,O1202)</f>
        <v>Regular SeasonPuma</v>
      </c>
      <c r="X1202" t="str">
        <f>CONCATENATE(M1202,P1202)</f>
        <v>Regular SeasonGeneral Merchandise</v>
      </c>
      <c r="Y1202" t="str">
        <f>CONCATENATE(M1202,O1202,P1202)</f>
        <v>Regular SeasonPumaGeneral Merchandise</v>
      </c>
    </row>
    <row r="1203" spans="1:25" x14ac:dyDescent="0.25">
      <c r="A1203" s="3">
        <v>346737</v>
      </c>
      <c r="B1203" t="s">
        <v>167</v>
      </c>
      <c r="C1203" t="s">
        <v>33</v>
      </c>
      <c r="D1203" t="s">
        <v>17</v>
      </c>
      <c r="E1203" t="s">
        <v>1</v>
      </c>
      <c r="F1203" s="5">
        <v>41034</v>
      </c>
      <c r="G1203">
        <v>2</v>
      </c>
      <c r="H1203">
        <v>3</v>
      </c>
      <c r="I1203" s="1">
        <v>696.45</v>
      </c>
      <c r="J1203" s="1">
        <v>218.15</v>
      </c>
      <c r="K1203">
        <v>31.3231387752171</v>
      </c>
      <c r="L1203" s="4">
        <f>VLOOKUP(N1203,rates,VLOOKUP(CONCATENATE('[1]Exposure Report'!$B$11,'[1]Exposure Report'!$B$13),rate_lookup_table,4,FALSE),FALSE)</f>
        <v>232.14833333333331</v>
      </c>
      <c r="M1203" t="s">
        <v>0</v>
      </c>
      <c r="N1203" t="str">
        <f>IF(VLOOKUP(B1203,title_rename,2,FALSE)=0,B1203,VLOOKUP(B1203,title_rename,2,FALSE))</f>
        <v>05-05 Philadelphia Phillies @ Washington Nationals</v>
      </c>
      <c r="O1203" s="3" t="str">
        <f>LEFT(IF(VLOOKUP(C1203,brand_rename,2,FALSE)=0,C1203,VLOOKUP(C1203,brand_rename,2,FALSE)),LEN(IF(VLOOKUP(C1203,brand_rename,2,FALSE)=0,C1203,VLOOKUP(C1203,brand_rename,2,FALSE)))-6)</f>
        <v>Radio - 106.7 The Fan</v>
      </c>
      <c r="P1203" t="str">
        <f>IF(VLOOKUP(D1203,location_rename,2,FALSE)=0,D1203,VLOOKUP(D1203,location_rename,2,FALSE))</f>
        <v>LED Upper Tiered</v>
      </c>
      <c r="Q1203">
        <f>IF($L1203=0,0,G1203)</f>
        <v>2</v>
      </c>
      <c r="R1203">
        <f>IF($L1203=0,0,H1203)</f>
        <v>3</v>
      </c>
      <c r="S1203" s="1">
        <f>R1203*L1203</f>
        <v>696.44499999999994</v>
      </c>
      <c r="T1203" s="1">
        <f>S1203*(K1203/100)</f>
        <v>218.14843384306073</v>
      </c>
      <c r="U1203" t="str">
        <f t="shared" si="36"/>
        <v>Radio - 106.7 The FanLED Upper Tiered</v>
      </c>
      <c r="V1203" t="str">
        <f t="shared" si="37"/>
        <v>05-05 Philadelphia Phillies @ Washington NationalsRadio - 106.7 The FanLED Upper Tiered</v>
      </c>
      <c r="W1203" t="str">
        <f>CONCATENATE(M1203,O1203)</f>
        <v>Regular SeasonRadio - 106.7 The Fan</v>
      </c>
      <c r="X1203" t="str">
        <f>CONCATENATE(M1203,P1203)</f>
        <v>Regular SeasonLED Upper Tiered</v>
      </c>
      <c r="Y1203" t="str">
        <f>CONCATENATE(M1203,O1203,P1203)</f>
        <v>Regular SeasonRadio - 106.7 The FanLED Upper Tiered</v>
      </c>
    </row>
    <row r="1204" spans="1:25" x14ac:dyDescent="0.25">
      <c r="A1204" s="3">
        <v>346737</v>
      </c>
      <c r="B1204" t="s">
        <v>167</v>
      </c>
      <c r="C1204" t="s">
        <v>33</v>
      </c>
      <c r="D1204" t="s">
        <v>9</v>
      </c>
      <c r="E1204" t="s">
        <v>1</v>
      </c>
      <c r="F1204" s="5">
        <v>41034</v>
      </c>
      <c r="G1204">
        <v>41</v>
      </c>
      <c r="H1204">
        <v>131</v>
      </c>
      <c r="I1204" s="1">
        <v>30411.65</v>
      </c>
      <c r="J1204" s="1">
        <v>4880.3500000000004</v>
      </c>
      <c r="K1204">
        <v>16.047633061671998</v>
      </c>
      <c r="L1204" s="4">
        <f>VLOOKUP(N1204,rates,VLOOKUP(CONCATENATE('[1]Exposure Report'!$B$11,'[1]Exposure Report'!$B$13),rate_lookup_table,4,FALSE),FALSE)</f>
        <v>232.14833333333331</v>
      </c>
      <c r="M1204" t="s">
        <v>0</v>
      </c>
      <c r="N1204" t="str">
        <f>IF(VLOOKUP(B1204,title_rename,2,FALSE)=0,B1204,VLOOKUP(B1204,title_rename,2,FALSE))</f>
        <v>05-05 Philadelphia Phillies @ Washington Nationals</v>
      </c>
      <c r="O1204" s="3" t="str">
        <f>LEFT(IF(VLOOKUP(C1204,brand_rename,2,FALSE)=0,C1204,VLOOKUP(C1204,brand_rename,2,FALSE)),LEN(IF(VLOOKUP(C1204,brand_rename,2,FALSE)=0,C1204,VLOOKUP(C1204,brand_rename,2,FALSE)))-6)</f>
        <v>Radio - 106.7 The Fan</v>
      </c>
      <c r="P1204" t="str">
        <f>IF(VLOOKUP(D1204,location_rename,2,FALSE)=0,D1204,VLOOKUP(D1204,location_rename,2,FALSE))</f>
        <v>Static Upper Billboard</v>
      </c>
      <c r="Q1204">
        <f>IF($L1204=0,0,G1204)</f>
        <v>41</v>
      </c>
      <c r="R1204">
        <f>IF($L1204=0,0,H1204)</f>
        <v>131</v>
      </c>
      <c r="S1204" s="1">
        <f>R1204*L1204</f>
        <v>30411.431666666664</v>
      </c>
      <c r="T1204" s="1">
        <f>S1204*(K1204/100)</f>
        <v>4880.3149626677869</v>
      </c>
      <c r="U1204" t="str">
        <f t="shared" si="36"/>
        <v>Radio - 106.7 The FanStatic Upper Billboard</v>
      </c>
      <c r="V1204" t="str">
        <f t="shared" si="37"/>
        <v>05-05 Philadelphia Phillies @ Washington NationalsRadio - 106.7 The FanStatic Upper Billboard</v>
      </c>
      <c r="W1204" t="str">
        <f>CONCATENATE(M1204,O1204)</f>
        <v>Regular SeasonRadio - 106.7 The Fan</v>
      </c>
      <c r="X1204" t="str">
        <f>CONCATENATE(M1204,P1204)</f>
        <v>Regular SeasonStatic Upper Billboard</v>
      </c>
      <c r="Y1204" t="str">
        <f>CONCATENATE(M1204,O1204,P1204)</f>
        <v>Regular SeasonRadio - 106.7 The FanStatic Upper Billboard</v>
      </c>
    </row>
    <row r="1205" spans="1:25" x14ac:dyDescent="0.25">
      <c r="A1205" s="3">
        <v>346737</v>
      </c>
      <c r="B1205" t="s">
        <v>167</v>
      </c>
      <c r="C1205" t="s">
        <v>32</v>
      </c>
      <c r="D1205" t="s">
        <v>17</v>
      </c>
      <c r="E1205" t="s">
        <v>1</v>
      </c>
      <c r="F1205" s="5">
        <v>41034</v>
      </c>
      <c r="G1205">
        <v>1</v>
      </c>
      <c r="H1205">
        <v>2</v>
      </c>
      <c r="I1205" s="1">
        <v>464.3</v>
      </c>
      <c r="J1205" s="1">
        <v>156.79</v>
      </c>
      <c r="K1205">
        <v>33.769114796467797</v>
      </c>
      <c r="L1205" s="4">
        <f>VLOOKUP(N1205,rates,VLOOKUP(CONCATENATE('[1]Exposure Report'!$B$11,'[1]Exposure Report'!$B$13),rate_lookup_table,4,FALSE),FALSE)</f>
        <v>232.14833333333331</v>
      </c>
      <c r="M1205" t="s">
        <v>0</v>
      </c>
      <c r="N1205" t="str">
        <f>IF(VLOOKUP(B1205,title_rename,2,FALSE)=0,B1205,VLOOKUP(B1205,title_rename,2,FALSE))</f>
        <v>05-05 Philadelphia Phillies @ Washington Nationals</v>
      </c>
      <c r="O1205" s="3" t="str">
        <f>LEFT(IF(VLOOKUP(C1205,brand_rename,2,FALSE)=0,C1205,VLOOKUP(C1205,brand_rename,2,FALSE)),LEN(IF(VLOOKUP(C1205,brand_rename,2,FALSE)=0,C1205,VLOOKUP(C1205,brand_rename,2,FALSE)))-6)</f>
        <v>Radio - WTOP</v>
      </c>
      <c r="P1205" t="str">
        <f>IF(VLOOKUP(D1205,location_rename,2,FALSE)=0,D1205,VLOOKUP(D1205,location_rename,2,FALSE))</f>
        <v>LED Upper Tiered</v>
      </c>
      <c r="Q1205">
        <f>IF($L1205=0,0,G1205)</f>
        <v>1</v>
      </c>
      <c r="R1205">
        <f>IF($L1205=0,0,H1205)</f>
        <v>2</v>
      </c>
      <c r="S1205" s="1">
        <f>R1205*L1205</f>
        <v>464.29666666666662</v>
      </c>
      <c r="T1205" s="1">
        <f>S1205*(K1205/100)</f>
        <v>156.78887436284009</v>
      </c>
      <c r="U1205" t="str">
        <f t="shared" si="36"/>
        <v>Radio - WTOPLED Upper Tiered</v>
      </c>
      <c r="V1205" t="str">
        <f t="shared" si="37"/>
        <v>05-05 Philadelphia Phillies @ Washington NationalsRadio - WTOPLED Upper Tiered</v>
      </c>
      <c r="W1205" t="str">
        <f>CONCATENATE(M1205,O1205)</f>
        <v>Regular SeasonRadio - WTOP</v>
      </c>
      <c r="X1205" t="str">
        <f>CONCATENATE(M1205,P1205)</f>
        <v>Regular SeasonLED Upper Tiered</v>
      </c>
      <c r="Y1205" t="str">
        <f>CONCATENATE(M1205,O1205,P1205)</f>
        <v>Regular SeasonRadio - WTOPLED Upper Tiered</v>
      </c>
    </row>
    <row r="1206" spans="1:25" x14ac:dyDescent="0.25">
      <c r="A1206" s="3">
        <v>346737</v>
      </c>
      <c r="B1206" t="s">
        <v>167</v>
      </c>
      <c r="C1206" t="s">
        <v>96</v>
      </c>
      <c r="D1206" t="s">
        <v>9</v>
      </c>
      <c r="E1206" t="s">
        <v>1</v>
      </c>
      <c r="F1206" s="5">
        <v>41034</v>
      </c>
      <c r="G1206">
        <v>3</v>
      </c>
      <c r="H1206">
        <v>9</v>
      </c>
      <c r="I1206" s="1">
        <v>2089.35</v>
      </c>
      <c r="J1206" s="1">
        <v>297.36</v>
      </c>
      <c r="K1206">
        <v>14.2321774714624</v>
      </c>
      <c r="L1206" s="4">
        <f>VLOOKUP(N1206,rates,VLOOKUP(CONCATENATE('[1]Exposure Report'!$B$11,'[1]Exposure Report'!$B$13),rate_lookup_table,4,FALSE),FALSE)</f>
        <v>232.14833333333331</v>
      </c>
      <c r="M1206" t="s">
        <v>0</v>
      </c>
      <c r="N1206" t="str">
        <f>IF(VLOOKUP(B1206,title_rename,2,FALSE)=0,B1206,VLOOKUP(B1206,title_rename,2,FALSE))</f>
        <v>05-05 Philadelphia Phillies @ Washington Nationals</v>
      </c>
      <c r="O1206" s="3" t="str">
        <f>LEFT(IF(VLOOKUP(C1206,brand_rename,2,FALSE)=0,C1206,VLOOKUP(C1206,brand_rename,2,FALSE)),LEN(IF(VLOOKUP(C1206,brand_rename,2,FALSE)=0,C1206,VLOOKUP(C1206,brand_rename,2,FALSE)))-6)</f>
        <v>Red Loft</v>
      </c>
      <c r="P1206" t="str">
        <f>IF(VLOOKUP(D1206,location_rename,2,FALSE)=0,D1206,VLOOKUP(D1206,location_rename,2,FALSE))</f>
        <v>Static Upper Billboard</v>
      </c>
      <c r="Q1206">
        <f>IF($L1206=0,0,G1206)</f>
        <v>3</v>
      </c>
      <c r="R1206">
        <f>IF($L1206=0,0,H1206)</f>
        <v>9</v>
      </c>
      <c r="S1206" s="1">
        <f>R1206*L1206</f>
        <v>2089.335</v>
      </c>
      <c r="T1206" s="1">
        <f>S1206*(K1206/100)</f>
        <v>297.35786517337897</v>
      </c>
      <c r="U1206" t="str">
        <f t="shared" si="36"/>
        <v>Red LoftStatic Upper Billboard</v>
      </c>
      <c r="V1206" t="str">
        <f t="shared" si="37"/>
        <v>05-05 Philadelphia Phillies @ Washington NationalsRed LoftStatic Upper Billboard</v>
      </c>
      <c r="W1206" t="str">
        <f>CONCATENATE(M1206,O1206)</f>
        <v>Regular SeasonRed Loft</v>
      </c>
      <c r="X1206" t="str">
        <f>CONCATENATE(M1206,P1206)</f>
        <v>Regular SeasonStatic Upper Billboard</v>
      </c>
      <c r="Y1206" t="str">
        <f>CONCATENATE(M1206,O1206,P1206)</f>
        <v>Regular SeasonRed LoftStatic Upper Billboard</v>
      </c>
    </row>
    <row r="1207" spans="1:25" x14ac:dyDescent="0.25">
      <c r="A1207" s="3">
        <v>346737</v>
      </c>
      <c r="B1207" t="s">
        <v>167</v>
      </c>
      <c r="C1207" t="s">
        <v>31</v>
      </c>
      <c r="D1207" t="s">
        <v>71</v>
      </c>
      <c r="E1207" t="s">
        <v>1</v>
      </c>
      <c r="F1207" s="5">
        <v>41034</v>
      </c>
      <c r="G1207">
        <v>5</v>
      </c>
      <c r="H1207">
        <v>12</v>
      </c>
      <c r="I1207" s="1">
        <v>2785.8</v>
      </c>
      <c r="J1207" s="1">
        <v>508.27</v>
      </c>
      <c r="K1207">
        <v>18.245028358101798</v>
      </c>
      <c r="L1207" s="4">
        <f>VLOOKUP(N1207,rates,VLOOKUP(CONCATENATE('[1]Exposure Report'!$B$11,'[1]Exposure Report'!$B$13),rate_lookup_table,4,FALSE),FALSE)</f>
        <v>232.14833333333331</v>
      </c>
      <c r="M1207" t="s">
        <v>0</v>
      </c>
      <c r="N1207" t="str">
        <f>IF(VLOOKUP(B1207,title_rename,2,FALSE)=0,B1207,VLOOKUP(B1207,title_rename,2,FALSE))</f>
        <v>05-05 Philadelphia Phillies @ Washington Nationals</v>
      </c>
      <c r="O1207" s="3" t="str">
        <f>LEFT(IF(VLOOKUP(C1207,brand_rename,2,FALSE)=0,C1207,VLOOKUP(C1207,brand_rename,2,FALSE)),LEN(IF(VLOOKUP(C1207,brand_rename,2,FALSE)=0,C1207,VLOOKUP(C1207,brand_rename,2,FALSE)))-6)</f>
        <v>Red Porch</v>
      </c>
      <c r="P1207" t="str">
        <f>IF(VLOOKUP(D1207,location_rename,2,FALSE)=0,D1207,VLOOKUP(D1207,location_rename,2,FALSE))</f>
        <v>Static Upper Tiered</v>
      </c>
      <c r="Q1207">
        <f>IF($L1207=0,0,G1207)</f>
        <v>5</v>
      </c>
      <c r="R1207">
        <f>IF($L1207=0,0,H1207)</f>
        <v>12</v>
      </c>
      <c r="S1207" s="1">
        <f>R1207*L1207</f>
        <v>2785.7799999999997</v>
      </c>
      <c r="T1207" s="1">
        <f>S1207*(K1207/100)</f>
        <v>508.26635099432821</v>
      </c>
      <c r="U1207" t="str">
        <f t="shared" si="36"/>
        <v>Red PorchStatic Upper Tiered</v>
      </c>
      <c r="V1207" t="str">
        <f t="shared" si="37"/>
        <v>05-05 Philadelphia Phillies @ Washington NationalsRed PorchStatic Upper Tiered</v>
      </c>
      <c r="W1207" t="str">
        <f>CONCATENATE(M1207,O1207)</f>
        <v>Regular SeasonRed Porch</v>
      </c>
      <c r="X1207" t="str">
        <f>CONCATENATE(M1207,P1207)</f>
        <v>Regular SeasonStatic Upper Tiered</v>
      </c>
      <c r="Y1207" t="str">
        <f>CONCATENATE(M1207,O1207,P1207)</f>
        <v>Regular SeasonRed PorchStatic Upper Tiered</v>
      </c>
    </row>
    <row r="1208" spans="1:25" x14ac:dyDescent="0.25">
      <c r="A1208" s="3">
        <v>346737</v>
      </c>
      <c r="B1208" t="s">
        <v>167</v>
      </c>
      <c r="C1208" t="s">
        <v>80</v>
      </c>
      <c r="D1208" t="s">
        <v>11</v>
      </c>
      <c r="E1208" t="s">
        <v>1</v>
      </c>
      <c r="F1208" s="5">
        <v>41034</v>
      </c>
      <c r="G1208">
        <v>19</v>
      </c>
      <c r="H1208">
        <v>50</v>
      </c>
      <c r="I1208" s="1">
        <v>11607.5</v>
      </c>
      <c r="J1208" s="1">
        <v>1919.46</v>
      </c>
      <c r="K1208">
        <v>16.5363773422356</v>
      </c>
      <c r="L1208" s="4">
        <f>VLOOKUP(N1208,rates,VLOOKUP(CONCATENATE('[1]Exposure Report'!$B$11,'[1]Exposure Report'!$B$13),rate_lookup_table,4,FALSE),FALSE)</f>
        <v>232.14833333333331</v>
      </c>
      <c r="M1208" t="s">
        <v>0</v>
      </c>
      <c r="N1208" t="str">
        <f>IF(VLOOKUP(B1208,title_rename,2,FALSE)=0,B1208,VLOOKUP(B1208,title_rename,2,FALSE))</f>
        <v>05-05 Philadelphia Phillies @ Washington Nationals</v>
      </c>
      <c r="O1208" s="3" t="str">
        <f>LEFT(IF(VLOOKUP(C1208,brand_rename,2,FALSE)=0,C1208,VLOOKUP(C1208,brand_rename,2,FALSE)),LEN(IF(VLOOKUP(C1208,brand_rename,2,FALSE)=0,C1208,VLOOKUP(C1208,brand_rename,2,FALSE)))-6)</f>
        <v>Retired Players Tribute</v>
      </c>
      <c r="P1208" t="str">
        <f>IF(VLOOKUP(D1208,location_rename,2,FALSE)=0,D1208,VLOOKUP(D1208,location_rename,2,FALSE))</f>
        <v>Static Outfield Wall</v>
      </c>
      <c r="Q1208">
        <f>IF($L1208=0,0,G1208)</f>
        <v>19</v>
      </c>
      <c r="R1208">
        <f>IF($L1208=0,0,H1208)</f>
        <v>50</v>
      </c>
      <c r="S1208" s="1">
        <f>R1208*L1208</f>
        <v>11607.416666666666</v>
      </c>
      <c r="T1208" s="1">
        <f>S1208*(K1208/100)</f>
        <v>1919.4462196855454</v>
      </c>
      <c r="U1208" t="str">
        <f t="shared" si="36"/>
        <v>Retired Players TributeStatic Outfield Wall</v>
      </c>
      <c r="V1208" t="str">
        <f t="shared" si="37"/>
        <v>05-05 Philadelphia Phillies @ Washington NationalsRetired Players TributeStatic Outfield Wall</v>
      </c>
      <c r="W1208" t="str">
        <f>CONCATENATE(M1208,O1208)</f>
        <v>Regular SeasonRetired Players Tribute</v>
      </c>
      <c r="X1208" t="str">
        <f>CONCATENATE(M1208,P1208)</f>
        <v>Regular SeasonStatic Outfield Wall</v>
      </c>
      <c r="Y1208" t="str">
        <f>CONCATENATE(M1208,O1208,P1208)</f>
        <v>Regular SeasonRetired Players TributeStatic Outfield Wall</v>
      </c>
    </row>
    <row r="1209" spans="1:25" x14ac:dyDescent="0.25">
      <c r="A1209" s="3">
        <v>346737</v>
      </c>
      <c r="B1209" t="s">
        <v>167</v>
      </c>
      <c r="C1209" t="s">
        <v>113</v>
      </c>
      <c r="D1209" t="s">
        <v>2</v>
      </c>
      <c r="E1209" t="s">
        <v>1</v>
      </c>
      <c r="F1209" s="5">
        <v>41034</v>
      </c>
      <c r="G1209">
        <v>18</v>
      </c>
      <c r="H1209">
        <v>179</v>
      </c>
      <c r="I1209" s="1">
        <v>41554.85</v>
      </c>
      <c r="J1209" s="1">
        <v>9907.56</v>
      </c>
      <c r="K1209">
        <v>23.842126731296101</v>
      </c>
      <c r="L1209" s="4">
        <f>VLOOKUP(N1209,rates,VLOOKUP(CONCATENATE('[1]Exposure Report'!$B$11,'[1]Exposure Report'!$B$13),rate_lookup_table,4,FALSE),FALSE)</f>
        <v>232.14833333333331</v>
      </c>
      <c r="M1209" t="s">
        <v>0</v>
      </c>
      <c r="N1209" t="str">
        <f>IF(VLOOKUP(B1209,title_rename,2,FALSE)=0,B1209,VLOOKUP(B1209,title_rename,2,FALSE))</f>
        <v>05-05 Philadelphia Phillies @ Washington Nationals</v>
      </c>
      <c r="O1209" s="3" t="str">
        <f>LEFT(IF(VLOOKUP(C1209,brand_rename,2,FALSE)=0,C1209,VLOOKUP(C1209,brand_rename,2,FALSE)),LEN(IF(VLOOKUP(C1209,brand_rename,2,FALSE)=0,C1209,VLOOKUP(C1209,brand_rename,2,FALSE)))-6)</f>
        <v>Team Promotion - Capital City View Seats</v>
      </c>
      <c r="P1209" t="str">
        <f>IF(VLOOKUP(D1209,location_rename,2,FALSE)=0,D1209,VLOOKUP(D1209,location_rename,2,FALSE))</f>
        <v>Rotational Field Level Home Plate</v>
      </c>
      <c r="Q1209">
        <f>IF($L1209=0,0,G1209)</f>
        <v>18</v>
      </c>
      <c r="R1209">
        <f>IF($L1209=0,0,H1209)</f>
        <v>179</v>
      </c>
      <c r="S1209" s="1">
        <f>R1209*L1209</f>
        <v>41554.551666666666</v>
      </c>
      <c r="T1209" s="1">
        <f>S1209*(K1209/100)</f>
        <v>9907.4888709885836</v>
      </c>
      <c r="U1209" t="str">
        <f t="shared" si="36"/>
        <v>Team Promotion - Capital City View SeatsRotational Field Level Home Plate</v>
      </c>
      <c r="V1209" t="str">
        <f t="shared" si="37"/>
        <v>05-05 Philadelphia Phillies @ Washington NationalsTeam Promotion - Capital City View SeatsRotational Field Level Home Plate</v>
      </c>
      <c r="W1209" t="str">
        <f>CONCATENATE(M1209,O1209)</f>
        <v>Regular SeasonTeam Promotion - Capital City View Seats</v>
      </c>
      <c r="X1209" t="str">
        <f>CONCATENATE(M1209,P1209)</f>
        <v>Regular SeasonRotational Field Level Home Plate</v>
      </c>
      <c r="Y1209" t="str">
        <f>CONCATENATE(M1209,O1209,P1209)</f>
        <v>Regular SeasonTeam Promotion - Capital City View SeatsRotational Field Level Home Plate</v>
      </c>
    </row>
    <row r="1210" spans="1:25" x14ac:dyDescent="0.25">
      <c r="A1210" s="3">
        <v>346737</v>
      </c>
      <c r="B1210" t="s">
        <v>167</v>
      </c>
      <c r="C1210" t="s">
        <v>27</v>
      </c>
      <c r="D1210" t="s">
        <v>28</v>
      </c>
      <c r="E1210" t="s">
        <v>1</v>
      </c>
      <c r="F1210" s="5">
        <v>41034</v>
      </c>
      <c r="G1210">
        <v>21</v>
      </c>
      <c r="H1210">
        <v>65</v>
      </c>
      <c r="I1210" s="1">
        <v>15089.75</v>
      </c>
      <c r="J1210" s="1">
        <v>3407.8</v>
      </c>
      <c r="K1210">
        <v>22.583541808181</v>
      </c>
      <c r="L1210" s="4">
        <f>VLOOKUP(N1210,rates,VLOOKUP(CONCATENATE('[1]Exposure Report'!$B$11,'[1]Exposure Report'!$B$13),rate_lookup_table,4,FALSE),FALSE)</f>
        <v>232.14833333333331</v>
      </c>
      <c r="M1210" t="s">
        <v>0</v>
      </c>
      <c r="N1210" t="str">
        <f>IF(VLOOKUP(B1210,title_rename,2,FALSE)=0,B1210,VLOOKUP(B1210,title_rename,2,FALSE))</f>
        <v>05-05 Philadelphia Phillies @ Washington Nationals</v>
      </c>
      <c r="O1210" s="3" t="str">
        <f>LEFT(IF(VLOOKUP(C1210,brand_rename,2,FALSE)=0,C1210,VLOOKUP(C1210,brand_rename,2,FALSE)),LEN(IF(VLOOKUP(C1210,brand_rename,2,FALSE)=0,C1210,VLOOKUP(C1210,brand_rename,2,FALSE)))-6)</f>
        <v>Team Website - Nationals.com</v>
      </c>
      <c r="P1210" t="str">
        <f>IF(VLOOKUP(D1210,location_rename,2,FALSE)=0,D1210,VLOOKUP(D1210,location_rename,2,FALSE))</f>
        <v>Static Dugout Railing</v>
      </c>
      <c r="Q1210">
        <f>IF($L1210=0,0,G1210)</f>
        <v>21</v>
      </c>
      <c r="R1210">
        <f>IF($L1210=0,0,H1210)</f>
        <v>65</v>
      </c>
      <c r="S1210" s="1">
        <f>R1210*L1210</f>
        <v>15089.641666666665</v>
      </c>
      <c r="T1210" s="1">
        <f>S1210*(K1210/100)</f>
        <v>3407.7755344963662</v>
      </c>
      <c r="U1210" t="str">
        <f t="shared" si="36"/>
        <v>Team Website - Nationals.comStatic Dugout Railing</v>
      </c>
      <c r="V1210" t="str">
        <f t="shared" si="37"/>
        <v>05-05 Philadelphia Phillies @ Washington NationalsTeam Website - Nationals.comStatic Dugout Railing</v>
      </c>
      <c r="W1210" t="str">
        <f>CONCATENATE(M1210,O1210)</f>
        <v>Regular SeasonTeam Website - Nationals.com</v>
      </c>
      <c r="X1210" t="str">
        <f>CONCATENATE(M1210,P1210)</f>
        <v>Regular SeasonStatic Dugout Railing</v>
      </c>
      <c r="Y1210" t="str">
        <f>CONCATENATE(M1210,O1210,P1210)</f>
        <v>Regular SeasonTeam Website - Nationals.comStatic Dugout Railing</v>
      </c>
    </row>
    <row r="1211" spans="1:25" x14ac:dyDescent="0.25">
      <c r="A1211" s="3">
        <v>346737</v>
      </c>
      <c r="B1211" t="s">
        <v>167</v>
      </c>
      <c r="C1211" t="s">
        <v>27</v>
      </c>
      <c r="D1211" t="s">
        <v>14</v>
      </c>
      <c r="E1211" t="s">
        <v>1</v>
      </c>
      <c r="F1211" s="5">
        <v>41034</v>
      </c>
      <c r="G1211">
        <v>23</v>
      </c>
      <c r="H1211">
        <v>49</v>
      </c>
      <c r="I1211" s="1">
        <v>11375.35</v>
      </c>
      <c r="J1211" s="1">
        <v>2072.2199999999998</v>
      </c>
      <c r="K1211">
        <v>18.216758165682801</v>
      </c>
      <c r="L1211" s="4">
        <f>VLOOKUP(N1211,rates,VLOOKUP(CONCATENATE('[1]Exposure Report'!$B$11,'[1]Exposure Report'!$B$13),rate_lookup_table,4,FALSE),FALSE)</f>
        <v>232.14833333333331</v>
      </c>
      <c r="M1211" t="s">
        <v>0</v>
      </c>
      <c r="N1211" t="str">
        <f>IF(VLOOKUP(B1211,title_rename,2,FALSE)=0,B1211,VLOOKUP(B1211,title_rename,2,FALSE))</f>
        <v>05-05 Philadelphia Phillies @ Washington Nationals</v>
      </c>
      <c r="O1211" s="3" t="str">
        <f>LEFT(IF(VLOOKUP(C1211,brand_rename,2,FALSE)=0,C1211,VLOOKUP(C1211,brand_rename,2,FALSE)),LEN(IF(VLOOKUP(C1211,brand_rename,2,FALSE)=0,C1211,VLOOKUP(C1211,brand_rename,2,FALSE)))-6)</f>
        <v>Team Website - Nationals.com</v>
      </c>
      <c r="P1211" t="str">
        <f>IF(VLOOKUP(D1211,location_rename,2,FALSE)=0,D1211,VLOOKUP(D1211,location_rename,2,FALSE))</f>
        <v>Static Dugout Roof</v>
      </c>
      <c r="Q1211">
        <f>IF($L1211=0,0,G1211)</f>
        <v>23</v>
      </c>
      <c r="R1211">
        <f>IF($L1211=0,0,H1211)</f>
        <v>49</v>
      </c>
      <c r="S1211" s="1">
        <f>R1211*L1211</f>
        <v>11375.268333333332</v>
      </c>
      <c r="T1211" s="1">
        <f>S1211*(K1211/100)</f>
        <v>2072.2051229808294</v>
      </c>
      <c r="U1211" t="str">
        <f t="shared" si="36"/>
        <v>Team Website - Nationals.comStatic Dugout Roof</v>
      </c>
      <c r="V1211" t="str">
        <f t="shared" si="37"/>
        <v>05-05 Philadelphia Phillies @ Washington NationalsTeam Website - Nationals.comStatic Dugout Roof</v>
      </c>
      <c r="W1211" t="str">
        <f>CONCATENATE(M1211,O1211)</f>
        <v>Regular SeasonTeam Website - Nationals.com</v>
      </c>
      <c r="X1211" t="str">
        <f>CONCATENATE(M1211,P1211)</f>
        <v>Regular SeasonStatic Dugout Roof</v>
      </c>
      <c r="Y1211" t="str">
        <f>CONCATENATE(M1211,O1211,P1211)</f>
        <v>Regular SeasonTeam Website - Nationals.comStatic Dugout Roof</v>
      </c>
    </row>
    <row r="1212" spans="1:25" x14ac:dyDescent="0.25">
      <c r="A1212" s="3">
        <v>346737</v>
      </c>
      <c r="B1212" t="s">
        <v>167</v>
      </c>
      <c r="C1212" t="s">
        <v>27</v>
      </c>
      <c r="D1212" t="s">
        <v>9</v>
      </c>
      <c r="E1212" t="s">
        <v>1</v>
      </c>
      <c r="F1212" s="5">
        <v>41034</v>
      </c>
      <c r="G1212">
        <v>10</v>
      </c>
      <c r="H1212">
        <v>29</v>
      </c>
      <c r="I1212" s="1">
        <v>6732.35</v>
      </c>
      <c r="J1212" s="1">
        <v>1126.51</v>
      </c>
      <c r="K1212">
        <v>16.732790184705099</v>
      </c>
      <c r="L1212" s="4">
        <f>VLOOKUP(N1212,rates,VLOOKUP(CONCATENATE('[1]Exposure Report'!$B$11,'[1]Exposure Report'!$B$13),rate_lookup_table,4,FALSE),FALSE)</f>
        <v>232.14833333333331</v>
      </c>
      <c r="M1212" t="s">
        <v>0</v>
      </c>
      <c r="N1212" t="str">
        <f>IF(VLOOKUP(B1212,title_rename,2,FALSE)=0,B1212,VLOOKUP(B1212,title_rename,2,FALSE))</f>
        <v>05-05 Philadelphia Phillies @ Washington Nationals</v>
      </c>
      <c r="O1212" s="3" t="str">
        <f>LEFT(IF(VLOOKUP(C1212,brand_rename,2,FALSE)=0,C1212,VLOOKUP(C1212,brand_rename,2,FALSE)),LEN(IF(VLOOKUP(C1212,brand_rename,2,FALSE)=0,C1212,VLOOKUP(C1212,brand_rename,2,FALSE)))-6)</f>
        <v>Team Website - Nationals.com</v>
      </c>
      <c r="P1212" t="str">
        <f>IF(VLOOKUP(D1212,location_rename,2,FALSE)=0,D1212,VLOOKUP(D1212,location_rename,2,FALSE))</f>
        <v>Static Upper Billboard</v>
      </c>
      <c r="Q1212">
        <f>IF($L1212=0,0,G1212)</f>
        <v>10</v>
      </c>
      <c r="R1212">
        <f>IF($L1212=0,0,H1212)</f>
        <v>29</v>
      </c>
      <c r="S1212" s="1">
        <f>R1212*L1212</f>
        <v>6732.3016666666663</v>
      </c>
      <c r="T1212" s="1">
        <f>S1212*(K1212/100)</f>
        <v>1126.5019124847377</v>
      </c>
      <c r="U1212" t="str">
        <f t="shared" si="36"/>
        <v>Team Website - Nationals.comStatic Upper Billboard</v>
      </c>
      <c r="V1212" t="str">
        <f t="shared" si="37"/>
        <v>05-05 Philadelphia Phillies @ Washington NationalsTeam Website - Nationals.comStatic Upper Billboard</v>
      </c>
      <c r="W1212" t="str">
        <f>CONCATENATE(M1212,O1212)</f>
        <v>Regular SeasonTeam Website - Nationals.com</v>
      </c>
      <c r="X1212" t="str">
        <f>CONCATENATE(M1212,P1212)</f>
        <v>Regular SeasonStatic Upper Billboard</v>
      </c>
      <c r="Y1212" t="str">
        <f>CONCATENATE(M1212,O1212,P1212)</f>
        <v>Regular SeasonTeam Website - Nationals.comStatic Upper Billboard</v>
      </c>
    </row>
    <row r="1213" spans="1:25" x14ac:dyDescent="0.25">
      <c r="A1213" s="3">
        <v>346737</v>
      </c>
      <c r="B1213" t="s">
        <v>167</v>
      </c>
      <c r="C1213" t="s">
        <v>26</v>
      </c>
      <c r="D1213" t="s">
        <v>19</v>
      </c>
      <c r="E1213" t="s">
        <v>1</v>
      </c>
      <c r="F1213" s="5">
        <v>41034</v>
      </c>
      <c r="G1213">
        <v>3</v>
      </c>
      <c r="H1213">
        <v>5</v>
      </c>
      <c r="I1213" s="1">
        <v>1160.75</v>
      </c>
      <c r="J1213" s="1">
        <v>304.95</v>
      </c>
      <c r="K1213">
        <v>26.271807021322399</v>
      </c>
      <c r="L1213" s="4">
        <f>VLOOKUP(N1213,rates,VLOOKUP(CONCATENATE('[1]Exposure Report'!$B$11,'[1]Exposure Report'!$B$13),rate_lookup_table,4,FALSE),FALSE)</f>
        <v>232.14833333333331</v>
      </c>
      <c r="M1213" t="s">
        <v>0</v>
      </c>
      <c r="N1213" t="str">
        <f>IF(VLOOKUP(B1213,title_rename,2,FALSE)=0,B1213,VLOOKUP(B1213,title_rename,2,FALSE))</f>
        <v>05-05 Philadelphia Phillies @ Washington Nationals</v>
      </c>
      <c r="O1213" s="3" t="str">
        <f>LEFT(IF(VLOOKUP(C1213,brand_rename,2,FALSE)=0,C1213,VLOOKUP(C1213,brand_rename,2,FALSE)),LEN(IF(VLOOKUP(C1213,brand_rename,2,FALSE)=0,C1213,VLOOKUP(C1213,brand_rename,2,FALSE)))-6)</f>
        <v>Toyota</v>
      </c>
      <c r="P1213" t="str">
        <f>IF(VLOOKUP(D1213,location_rename,2,FALSE)=0,D1213,VLOOKUP(D1213,location_rename,2,FALSE))</f>
        <v>LED Outfield Wall</v>
      </c>
      <c r="Q1213">
        <f>IF($L1213=0,0,G1213)</f>
        <v>3</v>
      </c>
      <c r="R1213">
        <f>IF($L1213=0,0,H1213)</f>
        <v>5</v>
      </c>
      <c r="S1213" s="1">
        <f>R1213*L1213</f>
        <v>1160.7416666666666</v>
      </c>
      <c r="T1213" s="1">
        <f>S1213*(K1213/100)</f>
        <v>304.9478106827479</v>
      </c>
      <c r="U1213" t="str">
        <f t="shared" si="36"/>
        <v>ToyotaLED Outfield Wall</v>
      </c>
      <c r="V1213" t="str">
        <f t="shared" si="37"/>
        <v>05-05 Philadelphia Phillies @ Washington NationalsToyotaLED Outfield Wall</v>
      </c>
      <c r="W1213" t="str">
        <f>CONCATENATE(M1213,O1213)</f>
        <v>Regular SeasonToyota</v>
      </c>
      <c r="X1213" t="str">
        <f>CONCATENATE(M1213,P1213)</f>
        <v>Regular SeasonLED Outfield Wall</v>
      </c>
      <c r="Y1213" t="str">
        <f>CONCATENATE(M1213,O1213,P1213)</f>
        <v>Regular SeasonToyotaLED Outfield Wall</v>
      </c>
    </row>
    <row r="1214" spans="1:25" x14ac:dyDescent="0.25">
      <c r="A1214" s="3">
        <v>346737</v>
      </c>
      <c r="B1214" t="s">
        <v>167</v>
      </c>
      <c r="C1214" t="s">
        <v>26</v>
      </c>
      <c r="D1214" t="s">
        <v>17</v>
      </c>
      <c r="E1214" t="s">
        <v>1</v>
      </c>
      <c r="F1214" s="5">
        <v>41034</v>
      </c>
      <c r="G1214">
        <v>2</v>
      </c>
      <c r="H1214">
        <v>3</v>
      </c>
      <c r="I1214" s="1">
        <v>696.45</v>
      </c>
      <c r="J1214" s="1">
        <v>205.68</v>
      </c>
      <c r="K1214">
        <v>29.5326297652379</v>
      </c>
      <c r="L1214" s="4">
        <f>VLOOKUP(N1214,rates,VLOOKUP(CONCATENATE('[1]Exposure Report'!$B$11,'[1]Exposure Report'!$B$13),rate_lookup_table,4,FALSE),FALSE)</f>
        <v>232.14833333333331</v>
      </c>
      <c r="M1214" t="s">
        <v>0</v>
      </c>
      <c r="N1214" t="str">
        <f>IF(VLOOKUP(B1214,title_rename,2,FALSE)=0,B1214,VLOOKUP(B1214,title_rename,2,FALSE))</f>
        <v>05-05 Philadelphia Phillies @ Washington Nationals</v>
      </c>
      <c r="O1214" s="3" t="str">
        <f>LEFT(IF(VLOOKUP(C1214,brand_rename,2,FALSE)=0,C1214,VLOOKUP(C1214,brand_rename,2,FALSE)),LEN(IF(VLOOKUP(C1214,brand_rename,2,FALSE)=0,C1214,VLOOKUP(C1214,brand_rename,2,FALSE)))-6)</f>
        <v>Toyota</v>
      </c>
      <c r="P1214" t="str">
        <f>IF(VLOOKUP(D1214,location_rename,2,FALSE)=0,D1214,VLOOKUP(D1214,location_rename,2,FALSE))</f>
        <v>LED Upper Tiered</v>
      </c>
      <c r="Q1214">
        <f>IF($L1214=0,0,G1214)</f>
        <v>2</v>
      </c>
      <c r="R1214">
        <f>IF($L1214=0,0,H1214)</f>
        <v>3</v>
      </c>
      <c r="S1214" s="1">
        <f>R1214*L1214</f>
        <v>696.44499999999994</v>
      </c>
      <c r="T1214" s="1">
        <f>S1214*(K1214/100)</f>
        <v>205.67852336851107</v>
      </c>
      <c r="U1214" t="str">
        <f t="shared" si="36"/>
        <v>ToyotaLED Upper Tiered</v>
      </c>
      <c r="V1214" t="str">
        <f t="shared" si="37"/>
        <v>05-05 Philadelphia Phillies @ Washington NationalsToyotaLED Upper Tiered</v>
      </c>
      <c r="W1214" t="str">
        <f>CONCATENATE(M1214,O1214)</f>
        <v>Regular SeasonToyota</v>
      </c>
      <c r="X1214" t="str">
        <f>CONCATENATE(M1214,P1214)</f>
        <v>Regular SeasonLED Upper Tiered</v>
      </c>
      <c r="Y1214" t="str">
        <f>CONCATENATE(M1214,O1214,P1214)</f>
        <v>Regular SeasonToyotaLED Upper Tiered</v>
      </c>
    </row>
    <row r="1215" spans="1:25" x14ac:dyDescent="0.25">
      <c r="A1215" s="3">
        <v>346737</v>
      </c>
      <c r="B1215" t="s">
        <v>167</v>
      </c>
      <c r="C1215" t="s">
        <v>92</v>
      </c>
      <c r="D1215" t="s">
        <v>34</v>
      </c>
      <c r="E1215" t="s">
        <v>1</v>
      </c>
      <c r="F1215" s="5">
        <v>41034</v>
      </c>
      <c r="G1215">
        <v>1</v>
      </c>
      <c r="H1215">
        <v>6</v>
      </c>
      <c r="I1215" s="1">
        <v>1392.9</v>
      </c>
      <c r="J1215" s="1">
        <v>530.55999999999995</v>
      </c>
      <c r="K1215">
        <v>38.090315169789598</v>
      </c>
      <c r="L1215" s="4">
        <f>VLOOKUP(N1215,rates,VLOOKUP(CONCATENATE('[1]Exposure Report'!$B$11,'[1]Exposure Report'!$B$13),rate_lookup_table,4,FALSE),FALSE)</f>
        <v>232.14833333333331</v>
      </c>
      <c r="M1215" t="s">
        <v>0</v>
      </c>
      <c r="N1215" t="str">
        <f>IF(VLOOKUP(B1215,title_rename,2,FALSE)=0,B1215,VLOOKUP(B1215,title_rename,2,FALSE))</f>
        <v>05-05 Philadelphia Phillies @ Washington Nationals</v>
      </c>
      <c r="O1215" s="3" t="str">
        <f>LEFT(IF(VLOOKUP(C1215,brand_rename,2,FALSE)=0,C1215,VLOOKUP(C1215,brand_rename,2,FALSE)),LEN(IF(VLOOKUP(C1215,brand_rename,2,FALSE)=0,C1215,VLOOKUP(C1215,brand_rename,2,FALSE)))-6)</f>
        <v>TV Station - MASN</v>
      </c>
      <c r="P1215" t="str">
        <f>IF(VLOOKUP(D1215,location_rename,2,FALSE)=0,D1215,VLOOKUP(D1215,location_rename,2,FALSE))</f>
        <v>General Merchandise</v>
      </c>
      <c r="Q1215">
        <f>IF($L1215=0,0,G1215)</f>
        <v>1</v>
      </c>
      <c r="R1215">
        <f>IF($L1215=0,0,H1215)</f>
        <v>6</v>
      </c>
      <c r="S1215" s="1">
        <f>R1215*L1215</f>
        <v>1392.8899999999999</v>
      </c>
      <c r="T1215" s="1">
        <f>S1215*(K1215/100)</f>
        <v>530.55619096848227</v>
      </c>
      <c r="U1215" t="str">
        <f t="shared" si="36"/>
        <v>TV Station - MASNGeneral Merchandise</v>
      </c>
      <c r="V1215" t="str">
        <f t="shared" si="37"/>
        <v>05-05 Philadelphia Phillies @ Washington NationalsTV Station - MASNGeneral Merchandise</v>
      </c>
      <c r="W1215" t="str">
        <f>CONCATENATE(M1215,O1215)</f>
        <v>Regular SeasonTV Station - MASN</v>
      </c>
      <c r="X1215" t="str">
        <f>CONCATENATE(M1215,P1215)</f>
        <v>Regular SeasonGeneral Merchandise</v>
      </c>
      <c r="Y1215" t="str">
        <f>CONCATENATE(M1215,O1215,P1215)</f>
        <v>Regular SeasonTV Station - MASNGeneral Merchandise</v>
      </c>
    </row>
    <row r="1216" spans="1:25" x14ac:dyDescent="0.25">
      <c r="A1216" s="3">
        <v>346737</v>
      </c>
      <c r="B1216" t="s">
        <v>167</v>
      </c>
      <c r="C1216" t="s">
        <v>25</v>
      </c>
      <c r="D1216" t="s">
        <v>6</v>
      </c>
      <c r="E1216" t="s">
        <v>1</v>
      </c>
      <c r="F1216" s="5">
        <v>41034</v>
      </c>
      <c r="G1216">
        <v>6</v>
      </c>
      <c r="H1216">
        <v>15</v>
      </c>
      <c r="I1216" s="1">
        <v>3482.25</v>
      </c>
      <c r="J1216" s="1">
        <v>697.24</v>
      </c>
      <c r="K1216">
        <v>20.0226864814415</v>
      </c>
      <c r="L1216" s="4">
        <f>VLOOKUP(N1216,rates,VLOOKUP(CONCATENATE('[1]Exposure Report'!$B$11,'[1]Exposure Report'!$B$13),rate_lookup_table,4,FALSE),FALSE)</f>
        <v>232.14833333333331</v>
      </c>
      <c r="M1216" t="s">
        <v>0</v>
      </c>
      <c r="N1216" t="str">
        <f>IF(VLOOKUP(B1216,title_rename,2,FALSE)=0,B1216,VLOOKUP(B1216,title_rename,2,FALSE))</f>
        <v>05-05 Philadelphia Phillies @ Washington Nationals</v>
      </c>
      <c r="O1216" s="3" t="str">
        <f>LEFT(IF(VLOOKUP(C1216,brand_rename,2,FALSE)=0,C1216,VLOOKUP(C1216,brand_rename,2,FALSE)),LEN(IF(VLOOKUP(C1216,brand_rename,2,FALSE)=0,C1216,VLOOKUP(C1216,brand_rename,2,FALSE)))-6)</f>
        <v>TV Station - MLB Network</v>
      </c>
      <c r="P1216" t="str">
        <f>IF(VLOOKUP(D1216,location_rename,2,FALSE)=0,D1216,VLOOKUP(D1216,location_rename,2,FALSE))</f>
        <v>Rotational Field Level Foul Ball Line</v>
      </c>
      <c r="Q1216">
        <f>IF($L1216=0,0,G1216)</f>
        <v>6</v>
      </c>
      <c r="R1216">
        <f>IF($L1216=0,0,H1216)</f>
        <v>15</v>
      </c>
      <c r="S1216" s="1">
        <f>R1216*L1216</f>
        <v>3482.2249999999995</v>
      </c>
      <c r="T1216" s="1">
        <f>S1216*(K1216/100)</f>
        <v>697.23499432837616</v>
      </c>
      <c r="U1216" t="str">
        <f t="shared" si="36"/>
        <v>TV Station - MLB NetworkRotational Field Level Foul Ball Line</v>
      </c>
      <c r="V1216" t="str">
        <f t="shared" si="37"/>
        <v>05-05 Philadelphia Phillies @ Washington NationalsTV Station - MLB NetworkRotational Field Level Foul Ball Line</v>
      </c>
      <c r="W1216" t="str">
        <f>CONCATENATE(M1216,O1216)</f>
        <v>Regular SeasonTV Station - MLB Network</v>
      </c>
      <c r="X1216" t="str">
        <f>CONCATENATE(M1216,P1216)</f>
        <v>Regular SeasonRotational Field Level Foul Ball Line</v>
      </c>
      <c r="Y1216" t="str">
        <f>CONCATENATE(M1216,O1216,P1216)</f>
        <v>Regular SeasonTV Station - MLB NetworkRotational Field Level Foul Ball Line</v>
      </c>
    </row>
    <row r="1217" spans="1:25" x14ac:dyDescent="0.25">
      <c r="A1217" s="3">
        <v>346737</v>
      </c>
      <c r="B1217" t="s">
        <v>167</v>
      </c>
      <c r="C1217" t="s">
        <v>25</v>
      </c>
      <c r="D1217" t="s">
        <v>45</v>
      </c>
      <c r="E1217" t="s">
        <v>1</v>
      </c>
      <c r="F1217" s="5">
        <v>41034</v>
      </c>
      <c r="G1217">
        <v>5</v>
      </c>
      <c r="H1217">
        <v>10</v>
      </c>
      <c r="I1217" s="1">
        <v>2321.5</v>
      </c>
      <c r="J1217" s="1">
        <v>603.16999999999996</v>
      </c>
      <c r="K1217">
        <v>25.9819082489769</v>
      </c>
      <c r="L1217" s="4">
        <f>VLOOKUP(N1217,rates,VLOOKUP(CONCATENATE('[1]Exposure Report'!$B$11,'[1]Exposure Report'!$B$13),rate_lookup_table,4,FALSE),FALSE)</f>
        <v>232.14833333333331</v>
      </c>
      <c r="M1217" t="s">
        <v>0</v>
      </c>
      <c r="N1217" t="str">
        <f>IF(VLOOKUP(B1217,title_rename,2,FALSE)=0,B1217,VLOOKUP(B1217,title_rename,2,FALSE))</f>
        <v>05-05 Philadelphia Phillies @ Washington Nationals</v>
      </c>
      <c r="O1217" s="3" t="str">
        <f>LEFT(IF(VLOOKUP(C1217,brand_rename,2,FALSE)=0,C1217,VLOOKUP(C1217,brand_rename,2,FALSE)),LEN(IF(VLOOKUP(C1217,brand_rename,2,FALSE)=0,C1217,VLOOKUP(C1217,brand_rename,2,FALSE)))-6)</f>
        <v>TV Station - MLB Network</v>
      </c>
      <c r="P1217" t="str">
        <f>IF(VLOOKUP(D1217,location_rename,2,FALSE)=0,D1217,VLOOKUP(D1217,location_rename,2,FALSE))</f>
        <v>Static Field Level Foul Ball Line</v>
      </c>
      <c r="Q1217">
        <f>IF($L1217=0,0,G1217)</f>
        <v>5</v>
      </c>
      <c r="R1217">
        <f>IF($L1217=0,0,H1217)</f>
        <v>10</v>
      </c>
      <c r="S1217" s="1">
        <f>R1217*L1217</f>
        <v>2321.4833333333331</v>
      </c>
      <c r="T1217" s="1">
        <f>S1217*(K1217/100)</f>
        <v>603.16566968195718</v>
      </c>
      <c r="U1217" t="str">
        <f t="shared" si="36"/>
        <v>TV Station - MLB NetworkStatic Field Level Foul Ball Line</v>
      </c>
      <c r="V1217" t="str">
        <f t="shared" si="37"/>
        <v>05-05 Philadelphia Phillies @ Washington NationalsTV Station - MLB NetworkStatic Field Level Foul Ball Line</v>
      </c>
      <c r="W1217" t="str">
        <f>CONCATENATE(M1217,O1217)</f>
        <v>Regular SeasonTV Station - MLB Network</v>
      </c>
      <c r="X1217" t="str">
        <f>CONCATENATE(M1217,P1217)</f>
        <v>Regular SeasonStatic Field Level Foul Ball Line</v>
      </c>
      <c r="Y1217" t="str">
        <f>CONCATENATE(M1217,O1217,P1217)</f>
        <v>Regular SeasonTV Station - MLB NetworkStatic Field Level Foul Ball Line</v>
      </c>
    </row>
    <row r="1218" spans="1:25" x14ac:dyDescent="0.25">
      <c r="A1218" s="3">
        <v>346737</v>
      </c>
      <c r="B1218" t="s">
        <v>167</v>
      </c>
      <c r="C1218" t="s">
        <v>24</v>
      </c>
      <c r="D1218" t="s">
        <v>19</v>
      </c>
      <c r="E1218" t="s">
        <v>1</v>
      </c>
      <c r="F1218" s="5">
        <v>41034</v>
      </c>
      <c r="G1218">
        <v>1</v>
      </c>
      <c r="H1218">
        <v>3</v>
      </c>
      <c r="I1218" s="1">
        <v>696.45</v>
      </c>
      <c r="J1218" s="1">
        <v>158.65</v>
      </c>
      <c r="K1218">
        <v>22.779811903223401</v>
      </c>
      <c r="L1218" s="4">
        <f>VLOOKUP(N1218,rates,VLOOKUP(CONCATENATE('[1]Exposure Report'!$B$11,'[1]Exposure Report'!$B$13),rate_lookup_table,4,FALSE),FALSE)</f>
        <v>232.14833333333331</v>
      </c>
      <c r="M1218" t="s">
        <v>0</v>
      </c>
      <c r="N1218" t="str">
        <f>IF(VLOOKUP(B1218,title_rename,2,FALSE)=0,B1218,VLOOKUP(B1218,title_rename,2,FALSE))</f>
        <v>05-05 Philadelphia Phillies @ Washington Nationals</v>
      </c>
      <c r="O1218" s="3" t="str">
        <f>LEFT(IF(VLOOKUP(C1218,brand_rename,2,FALSE)=0,C1218,VLOOKUP(C1218,brand_rename,2,FALSE)),LEN(IF(VLOOKUP(C1218,brand_rename,2,FALSE)=0,C1218,VLOOKUP(C1218,brand_rename,2,FALSE)))-6)</f>
        <v>Twisted Tea</v>
      </c>
      <c r="P1218" t="str">
        <f>IF(VLOOKUP(D1218,location_rename,2,FALSE)=0,D1218,VLOOKUP(D1218,location_rename,2,FALSE))</f>
        <v>LED Outfield Wall</v>
      </c>
      <c r="Q1218">
        <f>IF($L1218=0,0,G1218)</f>
        <v>1</v>
      </c>
      <c r="R1218">
        <f>IF($L1218=0,0,H1218)</f>
        <v>3</v>
      </c>
      <c r="S1218" s="1">
        <f>R1218*L1218</f>
        <v>696.44499999999994</v>
      </c>
      <c r="T1218" s="1">
        <f>S1218*(K1218/100)</f>
        <v>158.64886100940421</v>
      </c>
      <c r="U1218" t="str">
        <f t="shared" ref="U1218:U1281" si="38">CONCATENATE(O1218,P1218)</f>
        <v>Twisted TeaLED Outfield Wall</v>
      </c>
      <c r="V1218" t="str">
        <f t="shared" ref="V1218:V1281" si="39">CONCATENATE(N1218,U1218)</f>
        <v>05-05 Philadelphia Phillies @ Washington NationalsTwisted TeaLED Outfield Wall</v>
      </c>
      <c r="W1218" t="str">
        <f>CONCATENATE(M1218,O1218)</f>
        <v>Regular SeasonTwisted Tea</v>
      </c>
      <c r="X1218" t="str">
        <f>CONCATENATE(M1218,P1218)</f>
        <v>Regular SeasonLED Outfield Wall</v>
      </c>
      <c r="Y1218" t="str">
        <f>CONCATENATE(M1218,O1218,P1218)</f>
        <v>Regular SeasonTwisted TeaLED Outfield Wall</v>
      </c>
    </row>
    <row r="1219" spans="1:25" x14ac:dyDescent="0.25">
      <c r="A1219" s="3">
        <v>346737</v>
      </c>
      <c r="B1219" t="s">
        <v>167</v>
      </c>
      <c r="C1219" t="s">
        <v>24</v>
      </c>
      <c r="D1219" t="s">
        <v>11</v>
      </c>
      <c r="E1219" t="s">
        <v>1</v>
      </c>
      <c r="F1219" s="5">
        <v>41034</v>
      </c>
      <c r="G1219">
        <v>14</v>
      </c>
      <c r="H1219">
        <v>31</v>
      </c>
      <c r="I1219" s="1">
        <v>7196.65</v>
      </c>
      <c r="J1219" s="1">
        <v>1477.47</v>
      </c>
      <c r="K1219">
        <v>20.52996880493</v>
      </c>
      <c r="L1219" s="4">
        <f>VLOOKUP(N1219,rates,VLOOKUP(CONCATENATE('[1]Exposure Report'!$B$11,'[1]Exposure Report'!$B$13),rate_lookup_table,4,FALSE),FALSE)</f>
        <v>232.14833333333331</v>
      </c>
      <c r="M1219" t="s">
        <v>0</v>
      </c>
      <c r="N1219" t="str">
        <f>IF(VLOOKUP(B1219,title_rename,2,FALSE)=0,B1219,VLOOKUP(B1219,title_rename,2,FALSE))</f>
        <v>05-05 Philadelphia Phillies @ Washington Nationals</v>
      </c>
      <c r="O1219" s="3" t="str">
        <f>LEFT(IF(VLOOKUP(C1219,brand_rename,2,FALSE)=0,C1219,VLOOKUP(C1219,brand_rename,2,FALSE)),LEN(IF(VLOOKUP(C1219,brand_rename,2,FALSE)=0,C1219,VLOOKUP(C1219,brand_rename,2,FALSE)))-6)</f>
        <v>Twisted Tea</v>
      </c>
      <c r="P1219" t="str">
        <f>IF(VLOOKUP(D1219,location_rename,2,FALSE)=0,D1219,VLOOKUP(D1219,location_rename,2,FALSE))</f>
        <v>Static Outfield Wall</v>
      </c>
      <c r="Q1219">
        <f>IF($L1219=0,0,G1219)</f>
        <v>14</v>
      </c>
      <c r="R1219">
        <f>IF($L1219=0,0,H1219)</f>
        <v>31</v>
      </c>
      <c r="S1219" s="1">
        <f>R1219*L1219</f>
        <v>7196.5983333333324</v>
      </c>
      <c r="T1219" s="1">
        <f>S1219*(K1219/100)</f>
        <v>1477.4593928494453</v>
      </c>
      <c r="U1219" t="str">
        <f t="shared" si="38"/>
        <v>Twisted TeaStatic Outfield Wall</v>
      </c>
      <c r="V1219" t="str">
        <f t="shared" si="39"/>
        <v>05-05 Philadelphia Phillies @ Washington NationalsTwisted TeaStatic Outfield Wall</v>
      </c>
      <c r="W1219" t="str">
        <f>CONCATENATE(M1219,O1219)</f>
        <v>Regular SeasonTwisted Tea</v>
      </c>
      <c r="X1219" t="str">
        <f>CONCATENATE(M1219,P1219)</f>
        <v>Regular SeasonStatic Outfield Wall</v>
      </c>
      <c r="Y1219" t="str">
        <f>CONCATENATE(M1219,O1219,P1219)</f>
        <v>Regular SeasonTwisted TeaStatic Outfield Wall</v>
      </c>
    </row>
    <row r="1220" spans="1:25" x14ac:dyDescent="0.25">
      <c r="A1220" s="3">
        <v>346737</v>
      </c>
      <c r="B1220" t="s">
        <v>167</v>
      </c>
      <c r="C1220" t="s">
        <v>21</v>
      </c>
      <c r="D1220" t="s">
        <v>17</v>
      </c>
      <c r="E1220" t="s">
        <v>1</v>
      </c>
      <c r="F1220" s="5">
        <v>41034</v>
      </c>
      <c r="G1220">
        <v>4</v>
      </c>
      <c r="H1220">
        <v>17</v>
      </c>
      <c r="I1220" s="1">
        <v>3946.55</v>
      </c>
      <c r="J1220" s="1">
        <v>1027.1500000000001</v>
      </c>
      <c r="K1220">
        <v>26.026529500449701</v>
      </c>
      <c r="L1220" s="4">
        <f>VLOOKUP(N1220,rates,VLOOKUP(CONCATENATE('[1]Exposure Report'!$B$11,'[1]Exposure Report'!$B$13),rate_lookup_table,4,FALSE),FALSE)</f>
        <v>232.14833333333331</v>
      </c>
      <c r="M1220" t="s">
        <v>0</v>
      </c>
      <c r="N1220" t="str">
        <f>IF(VLOOKUP(B1220,title_rename,2,FALSE)=0,B1220,VLOOKUP(B1220,title_rename,2,FALSE))</f>
        <v>05-05 Philadelphia Phillies @ Washington Nationals</v>
      </c>
      <c r="O1220" s="3" t="str">
        <f>LEFT(IF(VLOOKUP(C1220,brand_rename,2,FALSE)=0,C1220,VLOOKUP(C1220,brand_rename,2,FALSE)),LEN(IF(VLOOKUP(C1220,brand_rename,2,FALSE)=0,C1220,VLOOKUP(C1220,brand_rename,2,FALSE)))-6)</f>
        <v>United Airlines</v>
      </c>
      <c r="P1220" t="str">
        <f>IF(VLOOKUP(D1220,location_rename,2,FALSE)=0,D1220,VLOOKUP(D1220,location_rename,2,FALSE))</f>
        <v>LED Upper Tiered</v>
      </c>
      <c r="Q1220">
        <f>IF($L1220=0,0,G1220)</f>
        <v>4</v>
      </c>
      <c r="R1220">
        <f>IF($L1220=0,0,H1220)</f>
        <v>17</v>
      </c>
      <c r="S1220" s="1">
        <f>R1220*L1220</f>
        <v>3946.5216666666665</v>
      </c>
      <c r="T1220" s="1">
        <f>S1220*(K1220/100)</f>
        <v>1027.1426258166393</v>
      </c>
      <c r="U1220" t="str">
        <f t="shared" si="38"/>
        <v>United AirlinesLED Upper Tiered</v>
      </c>
      <c r="V1220" t="str">
        <f t="shared" si="39"/>
        <v>05-05 Philadelphia Phillies @ Washington NationalsUnited AirlinesLED Upper Tiered</v>
      </c>
      <c r="W1220" t="str">
        <f>CONCATENATE(M1220,O1220)</f>
        <v>Regular SeasonUnited Airlines</v>
      </c>
      <c r="X1220" t="str">
        <f>CONCATENATE(M1220,P1220)</f>
        <v>Regular SeasonLED Upper Tiered</v>
      </c>
      <c r="Y1220" t="str">
        <f>CONCATENATE(M1220,O1220,P1220)</f>
        <v>Regular SeasonUnited AirlinesLED Upper Tiered</v>
      </c>
    </row>
    <row r="1221" spans="1:25" x14ac:dyDescent="0.25">
      <c r="A1221" s="3">
        <v>346737</v>
      </c>
      <c r="B1221" t="s">
        <v>167</v>
      </c>
      <c r="C1221" t="s">
        <v>21</v>
      </c>
      <c r="D1221" t="s">
        <v>2</v>
      </c>
      <c r="E1221" t="s">
        <v>1</v>
      </c>
      <c r="F1221" s="5">
        <v>41034</v>
      </c>
      <c r="G1221">
        <v>42</v>
      </c>
      <c r="H1221">
        <v>273</v>
      </c>
      <c r="I1221" s="1">
        <v>63376.95</v>
      </c>
      <c r="J1221" s="1">
        <v>15346.76</v>
      </c>
      <c r="K1221">
        <v>24.215049793339599</v>
      </c>
      <c r="L1221" s="4">
        <f>VLOOKUP(N1221,rates,VLOOKUP(CONCATENATE('[1]Exposure Report'!$B$11,'[1]Exposure Report'!$B$13),rate_lookup_table,4,FALSE),FALSE)</f>
        <v>232.14833333333331</v>
      </c>
      <c r="M1221" t="s">
        <v>0</v>
      </c>
      <c r="N1221" t="str">
        <f>IF(VLOOKUP(B1221,title_rename,2,FALSE)=0,B1221,VLOOKUP(B1221,title_rename,2,FALSE))</f>
        <v>05-05 Philadelphia Phillies @ Washington Nationals</v>
      </c>
      <c r="O1221" s="3" t="str">
        <f>LEFT(IF(VLOOKUP(C1221,brand_rename,2,FALSE)=0,C1221,VLOOKUP(C1221,brand_rename,2,FALSE)),LEN(IF(VLOOKUP(C1221,brand_rename,2,FALSE)=0,C1221,VLOOKUP(C1221,brand_rename,2,FALSE)))-6)</f>
        <v>United Airlines</v>
      </c>
      <c r="P1221" t="str">
        <f>IF(VLOOKUP(D1221,location_rename,2,FALSE)=0,D1221,VLOOKUP(D1221,location_rename,2,FALSE))</f>
        <v>Rotational Field Level Home Plate</v>
      </c>
      <c r="Q1221">
        <f>IF($L1221=0,0,G1221)</f>
        <v>42</v>
      </c>
      <c r="R1221">
        <f>IF($L1221=0,0,H1221)</f>
        <v>273</v>
      </c>
      <c r="S1221" s="1">
        <f>R1221*L1221</f>
        <v>63376.494999999995</v>
      </c>
      <c r="T1221" s="1">
        <f>S1221*(K1221/100)</f>
        <v>15346.649821523381</v>
      </c>
      <c r="U1221" t="str">
        <f t="shared" si="38"/>
        <v>United AirlinesRotational Field Level Home Plate</v>
      </c>
      <c r="V1221" t="str">
        <f t="shared" si="39"/>
        <v>05-05 Philadelphia Phillies @ Washington NationalsUnited AirlinesRotational Field Level Home Plate</v>
      </c>
      <c r="W1221" t="str">
        <f>CONCATENATE(M1221,O1221)</f>
        <v>Regular SeasonUnited Airlines</v>
      </c>
      <c r="X1221" t="str">
        <f>CONCATENATE(M1221,P1221)</f>
        <v>Regular SeasonRotational Field Level Home Plate</v>
      </c>
      <c r="Y1221" t="str">
        <f>CONCATENATE(M1221,O1221,P1221)</f>
        <v>Regular SeasonUnited AirlinesRotational Field Level Home Plate</v>
      </c>
    </row>
    <row r="1222" spans="1:25" x14ac:dyDescent="0.25">
      <c r="A1222" s="3">
        <v>346737</v>
      </c>
      <c r="B1222" t="s">
        <v>167</v>
      </c>
      <c r="C1222" t="s">
        <v>21</v>
      </c>
      <c r="D1222" t="s">
        <v>11</v>
      </c>
      <c r="E1222" t="s">
        <v>1</v>
      </c>
      <c r="F1222" s="5">
        <v>41034</v>
      </c>
      <c r="G1222">
        <v>13</v>
      </c>
      <c r="H1222">
        <v>28</v>
      </c>
      <c r="I1222" s="1">
        <v>6500.2</v>
      </c>
      <c r="J1222" s="1">
        <v>1172.6600000000001</v>
      </c>
      <c r="K1222">
        <v>18.0403679886772</v>
      </c>
      <c r="L1222" s="4">
        <f>VLOOKUP(N1222,rates,VLOOKUP(CONCATENATE('[1]Exposure Report'!$B$11,'[1]Exposure Report'!$B$13),rate_lookup_table,4,FALSE),FALSE)</f>
        <v>232.14833333333331</v>
      </c>
      <c r="M1222" t="s">
        <v>0</v>
      </c>
      <c r="N1222" t="str">
        <f>IF(VLOOKUP(B1222,title_rename,2,FALSE)=0,B1222,VLOOKUP(B1222,title_rename,2,FALSE))</f>
        <v>05-05 Philadelphia Phillies @ Washington Nationals</v>
      </c>
      <c r="O1222" s="3" t="str">
        <f>LEFT(IF(VLOOKUP(C1222,brand_rename,2,FALSE)=0,C1222,VLOOKUP(C1222,brand_rename,2,FALSE)),LEN(IF(VLOOKUP(C1222,brand_rename,2,FALSE)=0,C1222,VLOOKUP(C1222,brand_rename,2,FALSE)))-6)</f>
        <v>United Airlines</v>
      </c>
      <c r="P1222" t="str">
        <f>IF(VLOOKUP(D1222,location_rename,2,FALSE)=0,D1222,VLOOKUP(D1222,location_rename,2,FALSE))</f>
        <v>Static Outfield Wall</v>
      </c>
      <c r="Q1222">
        <f>IF($L1222=0,0,G1222)</f>
        <v>13</v>
      </c>
      <c r="R1222">
        <f>IF($L1222=0,0,H1222)</f>
        <v>28</v>
      </c>
      <c r="S1222" s="1">
        <f>R1222*L1222</f>
        <v>6500.1533333333327</v>
      </c>
      <c r="T1222" s="1">
        <f>S1222*(K1222/100)</f>
        <v>1172.6515811616005</v>
      </c>
      <c r="U1222" t="str">
        <f t="shared" si="38"/>
        <v>United AirlinesStatic Outfield Wall</v>
      </c>
      <c r="V1222" t="str">
        <f t="shared" si="39"/>
        <v>05-05 Philadelphia Phillies @ Washington NationalsUnited AirlinesStatic Outfield Wall</v>
      </c>
      <c r="W1222" t="str">
        <f>CONCATENATE(M1222,O1222)</f>
        <v>Regular SeasonUnited Airlines</v>
      </c>
      <c r="X1222" t="str">
        <f>CONCATENATE(M1222,P1222)</f>
        <v>Regular SeasonStatic Outfield Wall</v>
      </c>
      <c r="Y1222" t="str">
        <f>CONCATENATE(M1222,O1222,P1222)</f>
        <v>Regular SeasonUnited AirlinesStatic Outfield Wall</v>
      </c>
    </row>
    <row r="1223" spans="1:25" x14ac:dyDescent="0.25">
      <c r="A1223" s="3">
        <v>346737</v>
      </c>
      <c r="B1223" t="s">
        <v>167</v>
      </c>
      <c r="C1223" t="s">
        <v>20</v>
      </c>
      <c r="D1223" t="s">
        <v>11</v>
      </c>
      <c r="E1223" t="s">
        <v>1</v>
      </c>
      <c r="F1223" s="5">
        <v>41034</v>
      </c>
      <c r="G1223">
        <v>67</v>
      </c>
      <c r="H1223">
        <v>258</v>
      </c>
      <c r="I1223" s="1">
        <v>59894.7</v>
      </c>
      <c r="J1223" s="1">
        <v>9465.82</v>
      </c>
      <c r="K1223">
        <v>15.804102867198599</v>
      </c>
      <c r="L1223" s="4">
        <f>VLOOKUP(N1223,rates,VLOOKUP(CONCATENATE('[1]Exposure Report'!$B$11,'[1]Exposure Report'!$B$13),rate_lookup_table,4,FALSE),FALSE)</f>
        <v>232.14833333333331</v>
      </c>
      <c r="M1223" t="s">
        <v>0</v>
      </c>
      <c r="N1223" t="str">
        <f>IF(VLOOKUP(B1223,title_rename,2,FALSE)=0,B1223,VLOOKUP(B1223,title_rename,2,FALSE))</f>
        <v>05-05 Philadelphia Phillies @ Washington Nationals</v>
      </c>
      <c r="O1223" s="3" t="str">
        <f>LEFT(IF(VLOOKUP(C1223,brand_rename,2,FALSE)=0,C1223,VLOOKUP(C1223,brand_rename,2,FALSE)),LEN(IF(VLOOKUP(C1223,brand_rename,2,FALSE)=0,C1223,VLOOKUP(C1223,brand_rename,2,FALSE)))-6)</f>
        <v>W.B. Mason</v>
      </c>
      <c r="P1223" t="str">
        <f>IF(VLOOKUP(D1223,location_rename,2,FALSE)=0,D1223,VLOOKUP(D1223,location_rename,2,FALSE))</f>
        <v>Static Outfield Wall</v>
      </c>
      <c r="Q1223">
        <f>IF($L1223=0,0,G1223)</f>
        <v>67</v>
      </c>
      <c r="R1223">
        <f>IF($L1223=0,0,H1223)</f>
        <v>258</v>
      </c>
      <c r="S1223" s="1">
        <f>R1223*L1223</f>
        <v>59894.27</v>
      </c>
      <c r="T1223" s="1">
        <f>S1223*(K1223/100)</f>
        <v>9465.7520423576698</v>
      </c>
      <c r="U1223" t="str">
        <f t="shared" si="38"/>
        <v>W.B. MasonStatic Outfield Wall</v>
      </c>
      <c r="V1223" t="str">
        <f t="shared" si="39"/>
        <v>05-05 Philadelphia Phillies @ Washington NationalsW.B. MasonStatic Outfield Wall</v>
      </c>
      <c r="W1223" t="str">
        <f>CONCATENATE(M1223,O1223)</f>
        <v>Regular SeasonW.B. Mason</v>
      </c>
      <c r="X1223" t="str">
        <f>CONCATENATE(M1223,P1223)</f>
        <v>Regular SeasonStatic Outfield Wall</v>
      </c>
      <c r="Y1223" t="str">
        <f>CONCATENATE(M1223,O1223,P1223)</f>
        <v>Regular SeasonW.B. MasonStatic Outfield Wall</v>
      </c>
    </row>
    <row r="1224" spans="1:25" x14ac:dyDescent="0.25">
      <c r="A1224" s="3">
        <v>346737</v>
      </c>
      <c r="B1224" t="s">
        <v>167</v>
      </c>
      <c r="C1224" t="s">
        <v>8</v>
      </c>
      <c r="D1224" t="s">
        <v>34</v>
      </c>
      <c r="E1224" t="s">
        <v>1</v>
      </c>
      <c r="F1224" s="5">
        <v>41034</v>
      </c>
      <c r="G1224">
        <v>1</v>
      </c>
      <c r="H1224">
        <v>6</v>
      </c>
      <c r="I1224" s="1">
        <v>1392.9</v>
      </c>
      <c r="J1224" s="1">
        <v>244.59</v>
      </c>
      <c r="K1224">
        <v>17.5597673917725</v>
      </c>
      <c r="L1224" s="4">
        <f>VLOOKUP(N1224,rates,VLOOKUP(CONCATENATE('[1]Exposure Report'!$B$11,'[1]Exposure Report'!$B$13),rate_lookup_table,4,FALSE),FALSE)</f>
        <v>232.14833333333331</v>
      </c>
      <c r="M1224" t="s">
        <v>0</v>
      </c>
      <c r="N1224" t="str">
        <f>IF(VLOOKUP(B1224,title_rename,2,FALSE)=0,B1224,VLOOKUP(B1224,title_rename,2,FALSE))</f>
        <v>05-05 Philadelphia Phillies @ Washington Nationals</v>
      </c>
      <c r="O1224" s="3" t="str">
        <f>LEFT(IF(VLOOKUP(C1224,brand_rename,2,FALSE)=0,C1224,VLOOKUP(C1224,brand_rename,2,FALSE)),LEN(IF(VLOOKUP(C1224,brand_rename,2,FALSE)=0,C1224,VLOOKUP(C1224,brand_rename,2,FALSE)))-6)</f>
        <v>Washington National Logo</v>
      </c>
      <c r="P1224" t="str">
        <f>IF(VLOOKUP(D1224,location_rename,2,FALSE)=0,D1224,VLOOKUP(D1224,location_rename,2,FALSE))</f>
        <v>General Merchandise</v>
      </c>
      <c r="Q1224">
        <f>IF($L1224=0,0,G1224)</f>
        <v>1</v>
      </c>
      <c r="R1224">
        <f>IF($L1224=0,0,H1224)</f>
        <v>6</v>
      </c>
      <c r="S1224" s="1">
        <f>R1224*L1224</f>
        <v>1392.8899999999999</v>
      </c>
      <c r="T1224" s="1">
        <f>S1224*(K1224/100)</f>
        <v>244.58824402325993</v>
      </c>
      <c r="U1224" t="str">
        <f t="shared" si="38"/>
        <v>Washington National LogoGeneral Merchandise</v>
      </c>
      <c r="V1224" t="str">
        <f t="shared" si="39"/>
        <v>05-05 Philadelphia Phillies @ Washington NationalsWashington National LogoGeneral Merchandise</v>
      </c>
      <c r="W1224" t="str">
        <f>CONCATENATE(M1224,O1224)</f>
        <v>Regular SeasonWashington National Logo</v>
      </c>
      <c r="X1224" t="str">
        <f>CONCATENATE(M1224,P1224)</f>
        <v>Regular SeasonGeneral Merchandise</v>
      </c>
      <c r="Y1224" t="str">
        <f>CONCATENATE(M1224,O1224,P1224)</f>
        <v>Regular SeasonWashington National LogoGeneral Merchandise</v>
      </c>
    </row>
    <row r="1225" spans="1:25" x14ac:dyDescent="0.25">
      <c r="A1225" s="3">
        <v>346737</v>
      </c>
      <c r="B1225" t="s">
        <v>167</v>
      </c>
      <c r="C1225" t="s">
        <v>8</v>
      </c>
      <c r="D1225" t="s">
        <v>19</v>
      </c>
      <c r="E1225" t="s">
        <v>1</v>
      </c>
      <c r="F1225" s="5">
        <v>41034</v>
      </c>
      <c r="G1225">
        <v>14</v>
      </c>
      <c r="H1225">
        <v>38</v>
      </c>
      <c r="I1225" s="1">
        <v>8821.7000000000007</v>
      </c>
      <c r="J1225" s="1">
        <v>2044.13</v>
      </c>
      <c r="K1225">
        <v>23.171610913996101</v>
      </c>
      <c r="L1225" s="4">
        <f>VLOOKUP(N1225,rates,VLOOKUP(CONCATENATE('[1]Exposure Report'!$B$11,'[1]Exposure Report'!$B$13),rate_lookup_table,4,FALSE),FALSE)</f>
        <v>232.14833333333331</v>
      </c>
      <c r="M1225" t="s">
        <v>0</v>
      </c>
      <c r="N1225" t="str">
        <f>IF(VLOOKUP(B1225,title_rename,2,FALSE)=0,B1225,VLOOKUP(B1225,title_rename,2,FALSE))</f>
        <v>05-05 Philadelphia Phillies @ Washington Nationals</v>
      </c>
      <c r="O1225" s="3" t="str">
        <f>LEFT(IF(VLOOKUP(C1225,brand_rename,2,FALSE)=0,C1225,VLOOKUP(C1225,brand_rename,2,FALSE)),LEN(IF(VLOOKUP(C1225,brand_rename,2,FALSE)=0,C1225,VLOOKUP(C1225,brand_rename,2,FALSE)))-6)</f>
        <v>Washington National Logo</v>
      </c>
      <c r="P1225" t="str">
        <f>IF(VLOOKUP(D1225,location_rename,2,FALSE)=0,D1225,VLOOKUP(D1225,location_rename,2,FALSE))</f>
        <v>LED Outfield Wall</v>
      </c>
      <c r="Q1225">
        <f>IF($L1225=0,0,G1225)</f>
        <v>14</v>
      </c>
      <c r="R1225">
        <f>IF($L1225=0,0,H1225)</f>
        <v>38</v>
      </c>
      <c r="S1225" s="1">
        <f>R1225*L1225</f>
        <v>8821.6366666666654</v>
      </c>
      <c r="T1225" s="1">
        <f>S1225*(K1225/100)</f>
        <v>2044.115324646415</v>
      </c>
      <c r="U1225" t="str">
        <f t="shared" si="38"/>
        <v>Washington National LogoLED Outfield Wall</v>
      </c>
      <c r="V1225" t="str">
        <f t="shared" si="39"/>
        <v>05-05 Philadelphia Phillies @ Washington NationalsWashington National LogoLED Outfield Wall</v>
      </c>
      <c r="W1225" t="str">
        <f>CONCATENATE(M1225,O1225)</f>
        <v>Regular SeasonWashington National Logo</v>
      </c>
      <c r="X1225" t="str">
        <f>CONCATENATE(M1225,P1225)</f>
        <v>Regular SeasonLED Outfield Wall</v>
      </c>
      <c r="Y1225" t="str">
        <f>CONCATENATE(M1225,O1225,P1225)</f>
        <v>Regular SeasonWashington National LogoLED Outfield Wall</v>
      </c>
    </row>
    <row r="1226" spans="1:25" x14ac:dyDescent="0.25">
      <c r="A1226" s="3">
        <v>346737</v>
      </c>
      <c r="B1226" t="s">
        <v>167</v>
      </c>
      <c r="C1226" t="s">
        <v>8</v>
      </c>
      <c r="D1226" t="s">
        <v>18</v>
      </c>
      <c r="E1226" t="s">
        <v>1</v>
      </c>
      <c r="F1226" s="5">
        <v>41034</v>
      </c>
      <c r="G1226">
        <v>7</v>
      </c>
      <c r="H1226">
        <v>18</v>
      </c>
      <c r="I1226" s="1">
        <v>4178.7</v>
      </c>
      <c r="J1226" s="1">
        <v>1176.23</v>
      </c>
      <c r="K1226">
        <v>28.148227917773401</v>
      </c>
      <c r="L1226" s="4">
        <f>VLOOKUP(N1226,rates,VLOOKUP(CONCATENATE('[1]Exposure Report'!$B$11,'[1]Exposure Report'!$B$13),rate_lookup_table,4,FALSE),FALSE)</f>
        <v>232.14833333333331</v>
      </c>
      <c r="M1226" t="s">
        <v>0</v>
      </c>
      <c r="N1226" t="str">
        <f>IF(VLOOKUP(B1226,title_rename,2,FALSE)=0,B1226,VLOOKUP(B1226,title_rename,2,FALSE))</f>
        <v>05-05 Philadelphia Phillies @ Washington Nationals</v>
      </c>
      <c r="O1226" s="3" t="str">
        <f>LEFT(IF(VLOOKUP(C1226,brand_rename,2,FALSE)=0,C1226,VLOOKUP(C1226,brand_rename,2,FALSE)),LEN(IF(VLOOKUP(C1226,brand_rename,2,FALSE)=0,C1226,VLOOKUP(C1226,brand_rename,2,FALSE)))-6)</f>
        <v>Washington National Logo</v>
      </c>
      <c r="P1226" t="str">
        <f>IF(VLOOKUP(D1226,location_rename,2,FALSE)=0,D1226,VLOOKUP(D1226,location_rename,2,FALSE))</f>
        <v>LED Upper Billboard</v>
      </c>
      <c r="Q1226">
        <f>IF($L1226=0,0,G1226)</f>
        <v>7</v>
      </c>
      <c r="R1226">
        <f>IF($L1226=0,0,H1226)</f>
        <v>18</v>
      </c>
      <c r="S1226" s="1">
        <f>R1226*L1226</f>
        <v>4178.67</v>
      </c>
      <c r="T1226" s="1">
        <f>S1226*(K1226/100)</f>
        <v>1176.2215555316218</v>
      </c>
      <c r="U1226" t="str">
        <f t="shared" si="38"/>
        <v>Washington National LogoLED Upper Billboard</v>
      </c>
      <c r="V1226" t="str">
        <f t="shared" si="39"/>
        <v>05-05 Philadelphia Phillies @ Washington NationalsWashington National LogoLED Upper Billboard</v>
      </c>
      <c r="W1226" t="str">
        <f>CONCATENATE(M1226,O1226)</f>
        <v>Regular SeasonWashington National Logo</v>
      </c>
      <c r="X1226" t="str">
        <f>CONCATENATE(M1226,P1226)</f>
        <v>Regular SeasonLED Upper Billboard</v>
      </c>
      <c r="Y1226" t="str">
        <f>CONCATENATE(M1226,O1226,P1226)</f>
        <v>Regular SeasonWashington National LogoLED Upper Billboard</v>
      </c>
    </row>
    <row r="1227" spans="1:25" x14ac:dyDescent="0.25">
      <c r="A1227" s="3">
        <v>346737</v>
      </c>
      <c r="B1227" t="s">
        <v>167</v>
      </c>
      <c r="C1227" t="s">
        <v>8</v>
      </c>
      <c r="D1227" t="s">
        <v>17</v>
      </c>
      <c r="E1227" t="s">
        <v>1</v>
      </c>
      <c r="F1227" s="5">
        <v>41034</v>
      </c>
      <c r="G1227">
        <v>20</v>
      </c>
      <c r="H1227">
        <v>63</v>
      </c>
      <c r="I1227" s="1">
        <v>14625.45</v>
      </c>
      <c r="J1227" s="1">
        <v>3338.64</v>
      </c>
      <c r="K1227">
        <v>22.827605304452099</v>
      </c>
      <c r="L1227" s="4">
        <f>VLOOKUP(N1227,rates,VLOOKUP(CONCATENATE('[1]Exposure Report'!$B$11,'[1]Exposure Report'!$B$13),rate_lookup_table,4,FALSE),FALSE)</f>
        <v>232.14833333333331</v>
      </c>
      <c r="M1227" t="s">
        <v>0</v>
      </c>
      <c r="N1227" t="str">
        <f>IF(VLOOKUP(B1227,title_rename,2,FALSE)=0,B1227,VLOOKUP(B1227,title_rename,2,FALSE))</f>
        <v>05-05 Philadelphia Phillies @ Washington Nationals</v>
      </c>
      <c r="O1227" s="3" t="str">
        <f>LEFT(IF(VLOOKUP(C1227,brand_rename,2,FALSE)=0,C1227,VLOOKUP(C1227,brand_rename,2,FALSE)),LEN(IF(VLOOKUP(C1227,brand_rename,2,FALSE)=0,C1227,VLOOKUP(C1227,brand_rename,2,FALSE)))-6)</f>
        <v>Washington National Logo</v>
      </c>
      <c r="P1227" t="str">
        <f>IF(VLOOKUP(D1227,location_rename,2,FALSE)=0,D1227,VLOOKUP(D1227,location_rename,2,FALSE))</f>
        <v>LED Upper Tiered</v>
      </c>
      <c r="Q1227">
        <f>IF($L1227=0,0,G1227)</f>
        <v>20</v>
      </c>
      <c r="R1227">
        <f>IF($L1227=0,0,H1227)</f>
        <v>63</v>
      </c>
      <c r="S1227" s="1">
        <f>R1227*L1227</f>
        <v>14625.344999999999</v>
      </c>
      <c r="T1227" s="1">
        <f>S1227*(K1227/100)</f>
        <v>3338.6160310144201</v>
      </c>
      <c r="U1227" t="str">
        <f t="shared" si="38"/>
        <v>Washington National LogoLED Upper Tiered</v>
      </c>
      <c r="V1227" t="str">
        <f t="shared" si="39"/>
        <v>05-05 Philadelphia Phillies @ Washington NationalsWashington National LogoLED Upper Tiered</v>
      </c>
      <c r="W1227" t="str">
        <f>CONCATENATE(M1227,O1227)</f>
        <v>Regular SeasonWashington National Logo</v>
      </c>
      <c r="X1227" t="str">
        <f>CONCATENATE(M1227,P1227)</f>
        <v>Regular SeasonLED Upper Tiered</v>
      </c>
      <c r="Y1227" t="str">
        <f>CONCATENATE(M1227,O1227,P1227)</f>
        <v>Regular SeasonWashington National LogoLED Upper Tiered</v>
      </c>
    </row>
    <row r="1228" spans="1:25" x14ac:dyDescent="0.25">
      <c r="A1228" s="3">
        <v>346737</v>
      </c>
      <c r="B1228" t="s">
        <v>167</v>
      </c>
      <c r="C1228" t="s">
        <v>8</v>
      </c>
      <c r="D1228" t="s">
        <v>16</v>
      </c>
      <c r="E1228" t="s">
        <v>1</v>
      </c>
      <c r="F1228" s="5">
        <v>41034</v>
      </c>
      <c r="G1228">
        <v>377</v>
      </c>
      <c r="H1228">
        <v>2522</v>
      </c>
      <c r="I1228" s="1">
        <v>585482.30000000005</v>
      </c>
      <c r="J1228" s="1">
        <v>90138.23</v>
      </c>
      <c r="K1228">
        <v>15.395551667403</v>
      </c>
      <c r="L1228" s="4">
        <f>VLOOKUP(N1228,rates,VLOOKUP(CONCATENATE('[1]Exposure Report'!$B$11,'[1]Exposure Report'!$B$13),rate_lookup_table,4,FALSE),FALSE)</f>
        <v>232.14833333333331</v>
      </c>
      <c r="M1228" t="s">
        <v>0</v>
      </c>
      <c r="N1228" t="str">
        <f>IF(VLOOKUP(B1228,title_rename,2,FALSE)=0,B1228,VLOOKUP(B1228,title_rename,2,FALSE))</f>
        <v>05-05 Philadelphia Phillies @ Washington Nationals</v>
      </c>
      <c r="O1228" s="3" t="str">
        <f>LEFT(IF(VLOOKUP(C1228,brand_rename,2,FALSE)=0,C1228,VLOOKUP(C1228,brand_rename,2,FALSE)),LEN(IF(VLOOKUP(C1228,brand_rename,2,FALSE)=0,C1228,VLOOKUP(C1228,brand_rename,2,FALSE)))-6)</f>
        <v>Washington National Logo</v>
      </c>
      <c r="P1228" t="str">
        <f>IF(VLOOKUP(D1228,location_rename,2,FALSE)=0,D1228,VLOOKUP(D1228,location_rename,2,FALSE))</f>
        <v>On Surface Branding</v>
      </c>
      <c r="Q1228">
        <f>IF($L1228=0,0,G1228)</f>
        <v>377</v>
      </c>
      <c r="R1228">
        <f>IF($L1228=0,0,H1228)</f>
        <v>2522</v>
      </c>
      <c r="S1228" s="1">
        <f>R1228*L1228</f>
        <v>585478.09666666656</v>
      </c>
      <c r="T1228" s="1">
        <f>S1228*(K1228/100)</f>
        <v>90137.582873644322</v>
      </c>
      <c r="U1228" t="str">
        <f t="shared" si="38"/>
        <v>Washington National LogoOn Surface Branding</v>
      </c>
      <c r="V1228" t="str">
        <f t="shared" si="39"/>
        <v>05-05 Philadelphia Phillies @ Washington NationalsWashington National LogoOn Surface Branding</v>
      </c>
      <c r="W1228" t="str">
        <f>CONCATENATE(M1228,O1228)</f>
        <v>Regular SeasonWashington National Logo</v>
      </c>
      <c r="X1228" t="str">
        <f>CONCATENATE(M1228,P1228)</f>
        <v>Regular SeasonOn Surface Branding</v>
      </c>
      <c r="Y1228" t="str">
        <f>CONCATENATE(M1228,O1228,P1228)</f>
        <v>Regular SeasonWashington National LogoOn Surface Branding</v>
      </c>
    </row>
    <row r="1229" spans="1:25" x14ac:dyDescent="0.25">
      <c r="A1229" s="3">
        <v>346737</v>
      </c>
      <c r="B1229" t="s">
        <v>167</v>
      </c>
      <c r="C1229" t="s">
        <v>8</v>
      </c>
      <c r="D1229" t="s">
        <v>15</v>
      </c>
      <c r="E1229" t="s">
        <v>1</v>
      </c>
      <c r="F1229" s="5">
        <v>41034</v>
      </c>
      <c r="G1229">
        <v>21</v>
      </c>
      <c r="H1229">
        <v>123</v>
      </c>
      <c r="I1229" s="1">
        <v>28554.45</v>
      </c>
      <c r="J1229" s="1">
        <v>3415.81</v>
      </c>
      <c r="K1229">
        <v>11.962443682158099</v>
      </c>
      <c r="L1229" s="4">
        <f>VLOOKUP(N1229,rates,VLOOKUP(CONCATENATE('[1]Exposure Report'!$B$11,'[1]Exposure Report'!$B$13),rate_lookup_table,4,FALSE),FALSE)</f>
        <v>232.14833333333331</v>
      </c>
      <c r="M1229" t="s">
        <v>0</v>
      </c>
      <c r="N1229" t="str">
        <f>IF(VLOOKUP(B1229,title_rename,2,FALSE)=0,B1229,VLOOKUP(B1229,title_rename,2,FALSE))</f>
        <v>05-05 Philadelphia Phillies @ Washington Nationals</v>
      </c>
      <c r="O1229" s="3" t="str">
        <f>LEFT(IF(VLOOKUP(C1229,brand_rename,2,FALSE)=0,C1229,VLOOKUP(C1229,brand_rename,2,FALSE)),LEN(IF(VLOOKUP(C1229,brand_rename,2,FALSE)=0,C1229,VLOOKUP(C1229,brand_rename,2,FALSE)))-6)</f>
        <v>Washington National Logo</v>
      </c>
      <c r="P1229" t="str">
        <f>IF(VLOOKUP(D1229,location_rename,2,FALSE)=0,D1229,VLOOKUP(D1229,location_rename,2,FALSE))</f>
        <v>Special Structure Signage</v>
      </c>
      <c r="Q1229">
        <f>IF($L1229=0,0,G1229)</f>
        <v>21</v>
      </c>
      <c r="R1229">
        <f>IF($L1229=0,0,H1229)</f>
        <v>123</v>
      </c>
      <c r="S1229" s="1">
        <f>R1229*L1229</f>
        <v>28554.244999999999</v>
      </c>
      <c r="T1229" s="1">
        <f>S1229*(K1229/100)</f>
        <v>3415.7854769904452</v>
      </c>
      <c r="U1229" t="str">
        <f t="shared" si="38"/>
        <v>Washington National LogoSpecial Structure Signage</v>
      </c>
      <c r="V1229" t="str">
        <f t="shared" si="39"/>
        <v>05-05 Philadelphia Phillies @ Washington NationalsWashington National LogoSpecial Structure Signage</v>
      </c>
      <c r="W1229" t="str">
        <f>CONCATENATE(M1229,O1229)</f>
        <v>Regular SeasonWashington National Logo</v>
      </c>
      <c r="X1229" t="str">
        <f>CONCATENATE(M1229,P1229)</f>
        <v>Regular SeasonSpecial Structure Signage</v>
      </c>
      <c r="Y1229" t="str">
        <f>CONCATENATE(M1229,O1229,P1229)</f>
        <v>Regular SeasonWashington National LogoSpecial Structure Signage</v>
      </c>
    </row>
    <row r="1230" spans="1:25" x14ac:dyDescent="0.25">
      <c r="A1230" s="3">
        <v>346737</v>
      </c>
      <c r="B1230" t="s">
        <v>167</v>
      </c>
      <c r="C1230" t="s">
        <v>8</v>
      </c>
      <c r="D1230" t="s">
        <v>14</v>
      </c>
      <c r="E1230" t="s">
        <v>1</v>
      </c>
      <c r="F1230" s="5">
        <v>41034</v>
      </c>
      <c r="G1230">
        <v>6</v>
      </c>
      <c r="H1230">
        <v>16</v>
      </c>
      <c r="I1230" s="1">
        <v>3714.4</v>
      </c>
      <c r="J1230" s="1">
        <v>579.67999999999995</v>
      </c>
      <c r="K1230">
        <v>15.6062890372603</v>
      </c>
      <c r="L1230" s="4">
        <f>VLOOKUP(N1230,rates,VLOOKUP(CONCATENATE('[1]Exposure Report'!$B$11,'[1]Exposure Report'!$B$13),rate_lookup_table,4,FALSE),FALSE)</f>
        <v>232.14833333333331</v>
      </c>
      <c r="M1230" t="s">
        <v>0</v>
      </c>
      <c r="N1230" t="str">
        <f>IF(VLOOKUP(B1230,title_rename,2,FALSE)=0,B1230,VLOOKUP(B1230,title_rename,2,FALSE))</f>
        <v>05-05 Philadelphia Phillies @ Washington Nationals</v>
      </c>
      <c r="O1230" s="3" t="str">
        <f>LEFT(IF(VLOOKUP(C1230,brand_rename,2,FALSE)=0,C1230,VLOOKUP(C1230,brand_rename,2,FALSE)),LEN(IF(VLOOKUP(C1230,brand_rename,2,FALSE)=0,C1230,VLOOKUP(C1230,brand_rename,2,FALSE)))-6)</f>
        <v>Washington National Logo</v>
      </c>
      <c r="P1230" t="str">
        <f>IF(VLOOKUP(D1230,location_rename,2,FALSE)=0,D1230,VLOOKUP(D1230,location_rename,2,FALSE))</f>
        <v>Static Dugout Roof</v>
      </c>
      <c r="Q1230">
        <f>IF($L1230=0,0,G1230)</f>
        <v>6</v>
      </c>
      <c r="R1230">
        <f>IF($L1230=0,0,H1230)</f>
        <v>16</v>
      </c>
      <c r="S1230" s="1">
        <f>R1230*L1230</f>
        <v>3714.373333333333</v>
      </c>
      <c r="T1230" s="1">
        <f>S1230*(K1230/100)</f>
        <v>579.67583832291996</v>
      </c>
      <c r="U1230" t="str">
        <f t="shared" si="38"/>
        <v>Washington National LogoStatic Dugout Roof</v>
      </c>
      <c r="V1230" t="str">
        <f t="shared" si="39"/>
        <v>05-05 Philadelphia Phillies @ Washington NationalsWashington National LogoStatic Dugout Roof</v>
      </c>
      <c r="W1230" t="str">
        <f>CONCATENATE(M1230,O1230)</f>
        <v>Regular SeasonWashington National Logo</v>
      </c>
      <c r="X1230" t="str">
        <f>CONCATENATE(M1230,P1230)</f>
        <v>Regular SeasonStatic Dugout Roof</v>
      </c>
      <c r="Y1230" t="str">
        <f>CONCATENATE(M1230,O1230,P1230)</f>
        <v>Regular SeasonWashington National LogoStatic Dugout Roof</v>
      </c>
    </row>
    <row r="1231" spans="1:25" x14ac:dyDescent="0.25">
      <c r="A1231" s="3">
        <v>346737</v>
      </c>
      <c r="B1231" t="s">
        <v>167</v>
      </c>
      <c r="C1231" t="s">
        <v>8</v>
      </c>
      <c r="D1231" t="s">
        <v>13</v>
      </c>
      <c r="E1231" t="s">
        <v>1</v>
      </c>
      <c r="F1231" s="5">
        <v>41034</v>
      </c>
      <c r="G1231">
        <v>9</v>
      </c>
      <c r="H1231">
        <v>37</v>
      </c>
      <c r="I1231" s="1">
        <v>8589.5499999999993</v>
      </c>
      <c r="J1231" s="1">
        <v>1675.19</v>
      </c>
      <c r="K1231">
        <v>19.502651477667602</v>
      </c>
      <c r="L1231" s="4">
        <f>VLOOKUP(N1231,rates,VLOOKUP(CONCATENATE('[1]Exposure Report'!$B$11,'[1]Exposure Report'!$B$13),rate_lookup_table,4,FALSE),FALSE)</f>
        <v>232.14833333333331</v>
      </c>
      <c r="M1231" t="s">
        <v>0</v>
      </c>
      <c r="N1231" t="str">
        <f>IF(VLOOKUP(B1231,title_rename,2,FALSE)=0,B1231,VLOOKUP(B1231,title_rename,2,FALSE))</f>
        <v>05-05 Philadelphia Phillies @ Washington Nationals</v>
      </c>
      <c r="O1231" s="3" t="str">
        <f>LEFT(IF(VLOOKUP(C1231,brand_rename,2,FALSE)=0,C1231,VLOOKUP(C1231,brand_rename,2,FALSE)),LEN(IF(VLOOKUP(C1231,brand_rename,2,FALSE)=0,C1231,VLOOKUP(C1231,brand_rename,2,FALSE)))-6)</f>
        <v>Washington National Logo</v>
      </c>
      <c r="P1231" t="str">
        <f>IF(VLOOKUP(D1231,location_rename,2,FALSE)=0,D1231,VLOOKUP(D1231,location_rename,2,FALSE))</f>
        <v>Static Dugout Wall</v>
      </c>
      <c r="Q1231">
        <f>IF($L1231=0,0,G1231)</f>
        <v>9</v>
      </c>
      <c r="R1231">
        <f>IF($L1231=0,0,H1231)</f>
        <v>37</v>
      </c>
      <c r="S1231" s="1">
        <f>R1231*L1231</f>
        <v>8589.4883333333328</v>
      </c>
      <c r="T1231" s="1">
        <f>S1231*(K1231/100)</f>
        <v>1675.1779733649194</v>
      </c>
      <c r="U1231" t="str">
        <f t="shared" si="38"/>
        <v>Washington National LogoStatic Dugout Wall</v>
      </c>
      <c r="V1231" t="str">
        <f t="shared" si="39"/>
        <v>05-05 Philadelphia Phillies @ Washington NationalsWashington National LogoStatic Dugout Wall</v>
      </c>
      <c r="W1231" t="str">
        <f>CONCATENATE(M1231,O1231)</f>
        <v>Regular SeasonWashington National Logo</v>
      </c>
      <c r="X1231" t="str">
        <f>CONCATENATE(M1231,P1231)</f>
        <v>Regular SeasonStatic Dugout Wall</v>
      </c>
      <c r="Y1231" t="str">
        <f>CONCATENATE(M1231,O1231,P1231)</f>
        <v>Regular SeasonWashington National LogoStatic Dugout Wall</v>
      </c>
    </row>
    <row r="1232" spans="1:25" x14ac:dyDescent="0.25">
      <c r="A1232" s="3">
        <v>346737</v>
      </c>
      <c r="B1232" t="s">
        <v>167</v>
      </c>
      <c r="C1232" t="s">
        <v>8</v>
      </c>
      <c r="D1232" t="s">
        <v>12</v>
      </c>
      <c r="E1232" t="s">
        <v>1</v>
      </c>
      <c r="F1232" s="5">
        <v>41034</v>
      </c>
      <c r="G1232">
        <v>155</v>
      </c>
      <c r="H1232">
        <v>378</v>
      </c>
      <c r="I1232" s="1">
        <v>87752.7</v>
      </c>
      <c r="J1232" s="1">
        <v>19295.59</v>
      </c>
      <c r="K1232">
        <v>21.988599780975399</v>
      </c>
      <c r="L1232" s="4">
        <f>VLOOKUP(N1232,rates,VLOOKUP(CONCATENATE('[1]Exposure Report'!$B$11,'[1]Exposure Report'!$B$13),rate_lookup_table,4,FALSE),FALSE)</f>
        <v>232.14833333333331</v>
      </c>
      <c r="M1232" t="s">
        <v>0</v>
      </c>
      <c r="N1232" t="str">
        <f>IF(VLOOKUP(B1232,title_rename,2,FALSE)=0,B1232,VLOOKUP(B1232,title_rename,2,FALSE))</f>
        <v>05-05 Philadelphia Phillies @ Washington Nationals</v>
      </c>
      <c r="O1232" s="3" t="str">
        <f>LEFT(IF(VLOOKUP(C1232,brand_rename,2,FALSE)=0,C1232,VLOOKUP(C1232,brand_rename,2,FALSE)),LEN(IF(VLOOKUP(C1232,brand_rename,2,FALSE)=0,C1232,VLOOKUP(C1232,brand_rename,2,FALSE)))-6)</f>
        <v>Washington National Logo</v>
      </c>
      <c r="P1232" t="str">
        <f>IF(VLOOKUP(D1232,location_rename,2,FALSE)=0,D1232,VLOOKUP(D1232,location_rename,2,FALSE))</f>
        <v>Static Field Level Home Plate</v>
      </c>
      <c r="Q1232">
        <f>IF($L1232=0,0,G1232)</f>
        <v>155</v>
      </c>
      <c r="R1232">
        <f>IF($L1232=0,0,H1232)</f>
        <v>378</v>
      </c>
      <c r="S1232" s="1">
        <f>R1232*L1232</f>
        <v>87752.069999999992</v>
      </c>
      <c r="T1232" s="1">
        <f>S1232*(K1232/100)</f>
        <v>19295.451471821376</v>
      </c>
      <c r="U1232" t="str">
        <f t="shared" si="38"/>
        <v>Washington National LogoStatic Field Level Home Plate</v>
      </c>
      <c r="V1232" t="str">
        <f t="shared" si="39"/>
        <v>05-05 Philadelphia Phillies @ Washington NationalsWashington National LogoStatic Field Level Home Plate</v>
      </c>
      <c r="W1232" t="str">
        <f>CONCATENATE(M1232,O1232)</f>
        <v>Regular SeasonWashington National Logo</v>
      </c>
      <c r="X1232" t="str">
        <f>CONCATENATE(M1232,P1232)</f>
        <v>Regular SeasonStatic Field Level Home Plate</v>
      </c>
      <c r="Y1232" t="str">
        <f>CONCATENATE(M1232,O1232,P1232)</f>
        <v>Regular SeasonWashington National LogoStatic Field Level Home Plate</v>
      </c>
    </row>
    <row r="1233" spans="1:25" x14ac:dyDescent="0.25">
      <c r="A1233" s="3">
        <v>346737</v>
      </c>
      <c r="B1233" t="s">
        <v>167</v>
      </c>
      <c r="C1233" t="s">
        <v>8</v>
      </c>
      <c r="D1233" t="s">
        <v>11</v>
      </c>
      <c r="E1233" t="s">
        <v>1</v>
      </c>
      <c r="F1233" s="5">
        <v>41034</v>
      </c>
      <c r="G1233">
        <v>60</v>
      </c>
      <c r="H1233">
        <v>282</v>
      </c>
      <c r="I1233" s="1">
        <v>65466.3</v>
      </c>
      <c r="J1233" s="1">
        <v>8679.39</v>
      </c>
      <c r="K1233">
        <v>13.2577982870576</v>
      </c>
      <c r="L1233" s="4">
        <f>VLOOKUP(N1233,rates,VLOOKUP(CONCATENATE('[1]Exposure Report'!$B$11,'[1]Exposure Report'!$B$13),rate_lookup_table,4,FALSE),FALSE)</f>
        <v>232.14833333333331</v>
      </c>
      <c r="M1233" t="s">
        <v>0</v>
      </c>
      <c r="N1233" t="str">
        <f>IF(VLOOKUP(B1233,title_rename,2,FALSE)=0,B1233,VLOOKUP(B1233,title_rename,2,FALSE))</f>
        <v>05-05 Philadelphia Phillies @ Washington Nationals</v>
      </c>
      <c r="O1233" s="3" t="str">
        <f>LEFT(IF(VLOOKUP(C1233,brand_rename,2,FALSE)=0,C1233,VLOOKUP(C1233,brand_rename,2,FALSE)),LEN(IF(VLOOKUP(C1233,brand_rename,2,FALSE)=0,C1233,VLOOKUP(C1233,brand_rename,2,FALSE)))-6)</f>
        <v>Washington National Logo</v>
      </c>
      <c r="P1233" t="str">
        <f>IF(VLOOKUP(D1233,location_rename,2,FALSE)=0,D1233,VLOOKUP(D1233,location_rename,2,FALSE))</f>
        <v>Static Outfield Wall</v>
      </c>
      <c r="Q1233">
        <f>IF($L1233=0,0,G1233)</f>
        <v>60</v>
      </c>
      <c r="R1233">
        <f>IF($L1233=0,0,H1233)</f>
        <v>282</v>
      </c>
      <c r="S1233" s="1">
        <f>R1233*L1233</f>
        <v>65465.829999999994</v>
      </c>
      <c r="T1233" s="1">
        <f>S1233*(K1233/100)</f>
        <v>8679.3276883480412</v>
      </c>
      <c r="U1233" t="str">
        <f t="shared" si="38"/>
        <v>Washington National LogoStatic Outfield Wall</v>
      </c>
      <c r="V1233" t="str">
        <f t="shared" si="39"/>
        <v>05-05 Philadelphia Phillies @ Washington NationalsWashington National LogoStatic Outfield Wall</v>
      </c>
      <c r="W1233" t="str">
        <f>CONCATENATE(M1233,O1233)</f>
        <v>Regular SeasonWashington National Logo</v>
      </c>
      <c r="X1233" t="str">
        <f>CONCATENATE(M1233,P1233)</f>
        <v>Regular SeasonStatic Outfield Wall</v>
      </c>
      <c r="Y1233" t="str">
        <f>CONCATENATE(M1233,O1233,P1233)</f>
        <v>Regular SeasonWashington National LogoStatic Outfield Wall</v>
      </c>
    </row>
    <row r="1234" spans="1:25" x14ac:dyDescent="0.25">
      <c r="A1234" s="3">
        <v>346737</v>
      </c>
      <c r="B1234" t="s">
        <v>167</v>
      </c>
      <c r="C1234" t="s">
        <v>8</v>
      </c>
      <c r="D1234" t="s">
        <v>10</v>
      </c>
      <c r="E1234" t="s">
        <v>1</v>
      </c>
      <c r="F1234" s="5">
        <v>41034</v>
      </c>
      <c r="G1234">
        <v>1</v>
      </c>
      <c r="H1234">
        <v>4</v>
      </c>
      <c r="I1234" s="1">
        <v>928.6</v>
      </c>
      <c r="J1234" s="1">
        <v>252.02</v>
      </c>
      <c r="K1234">
        <v>27.139780314451802</v>
      </c>
      <c r="L1234" s="4">
        <f>VLOOKUP(N1234,rates,VLOOKUP(CONCATENATE('[1]Exposure Report'!$B$11,'[1]Exposure Report'!$B$13),rate_lookup_table,4,FALSE),FALSE)</f>
        <v>232.14833333333331</v>
      </c>
      <c r="M1234" t="s">
        <v>0</v>
      </c>
      <c r="N1234" t="str">
        <f>IF(VLOOKUP(B1234,title_rename,2,FALSE)=0,B1234,VLOOKUP(B1234,title_rename,2,FALSE))</f>
        <v>05-05 Philadelphia Phillies @ Washington Nationals</v>
      </c>
      <c r="O1234" s="3" t="str">
        <f>LEFT(IF(VLOOKUP(C1234,brand_rename,2,FALSE)=0,C1234,VLOOKUP(C1234,brand_rename,2,FALSE)),LEN(IF(VLOOKUP(C1234,brand_rename,2,FALSE)=0,C1234,VLOOKUP(C1234,brand_rename,2,FALSE)))-6)</f>
        <v>Washington National Logo</v>
      </c>
      <c r="P1234" t="str">
        <f>IF(VLOOKUP(D1234,location_rename,2,FALSE)=0,D1234,VLOOKUP(D1234,location_rename,2,FALSE))</f>
        <v>Static Outside Billboard</v>
      </c>
      <c r="Q1234">
        <f>IF($L1234=0,0,G1234)</f>
        <v>1</v>
      </c>
      <c r="R1234">
        <f>IF($L1234=0,0,H1234)</f>
        <v>4</v>
      </c>
      <c r="S1234" s="1">
        <f>R1234*L1234</f>
        <v>928.59333333333325</v>
      </c>
      <c r="T1234" s="1">
        <f>S1234*(K1234/100)</f>
        <v>252.01819068131175</v>
      </c>
      <c r="U1234" t="str">
        <f t="shared" si="38"/>
        <v>Washington National LogoStatic Outside Billboard</v>
      </c>
      <c r="V1234" t="str">
        <f t="shared" si="39"/>
        <v>05-05 Philadelphia Phillies @ Washington NationalsWashington National LogoStatic Outside Billboard</v>
      </c>
      <c r="W1234" t="str">
        <f>CONCATENATE(M1234,O1234)</f>
        <v>Regular SeasonWashington National Logo</v>
      </c>
      <c r="X1234" t="str">
        <f>CONCATENATE(M1234,P1234)</f>
        <v>Regular SeasonStatic Outside Billboard</v>
      </c>
      <c r="Y1234" t="str">
        <f>CONCATENATE(M1234,O1234,P1234)</f>
        <v>Regular SeasonWashington National LogoStatic Outside Billboard</v>
      </c>
    </row>
    <row r="1235" spans="1:25" x14ac:dyDescent="0.25">
      <c r="A1235" s="3">
        <v>346737</v>
      </c>
      <c r="B1235" t="s">
        <v>167</v>
      </c>
      <c r="C1235" t="s">
        <v>8</v>
      </c>
      <c r="D1235" t="s">
        <v>9</v>
      </c>
      <c r="E1235" t="s">
        <v>1</v>
      </c>
      <c r="F1235" s="5">
        <v>41034</v>
      </c>
      <c r="G1235">
        <v>26</v>
      </c>
      <c r="H1235">
        <v>206</v>
      </c>
      <c r="I1235" s="1">
        <v>47822.9</v>
      </c>
      <c r="J1235" s="1">
        <v>6432.09</v>
      </c>
      <c r="K1235">
        <v>13.4498117010888</v>
      </c>
      <c r="L1235" s="4">
        <f>VLOOKUP(N1235,rates,VLOOKUP(CONCATENATE('[1]Exposure Report'!$B$11,'[1]Exposure Report'!$B$13),rate_lookup_table,4,FALSE),FALSE)</f>
        <v>232.14833333333331</v>
      </c>
      <c r="M1235" t="s">
        <v>0</v>
      </c>
      <c r="N1235" t="str">
        <f>IF(VLOOKUP(B1235,title_rename,2,FALSE)=0,B1235,VLOOKUP(B1235,title_rename,2,FALSE))</f>
        <v>05-05 Philadelphia Phillies @ Washington Nationals</v>
      </c>
      <c r="O1235" s="3" t="str">
        <f>LEFT(IF(VLOOKUP(C1235,brand_rename,2,FALSE)=0,C1235,VLOOKUP(C1235,brand_rename,2,FALSE)),LEN(IF(VLOOKUP(C1235,brand_rename,2,FALSE)=0,C1235,VLOOKUP(C1235,brand_rename,2,FALSE)))-6)</f>
        <v>Washington National Logo</v>
      </c>
      <c r="P1235" t="str">
        <f>IF(VLOOKUP(D1235,location_rename,2,FALSE)=0,D1235,VLOOKUP(D1235,location_rename,2,FALSE))</f>
        <v>Static Upper Billboard</v>
      </c>
      <c r="Q1235">
        <f>IF($L1235=0,0,G1235)</f>
        <v>26</v>
      </c>
      <c r="R1235">
        <f>IF($L1235=0,0,H1235)</f>
        <v>206</v>
      </c>
      <c r="S1235" s="1">
        <f>R1235*L1235</f>
        <v>47822.556666666664</v>
      </c>
      <c r="T1235" s="1">
        <f>S1235*(K1235/100)</f>
        <v>6432.0438223131541</v>
      </c>
      <c r="U1235" t="str">
        <f t="shared" si="38"/>
        <v>Washington National LogoStatic Upper Billboard</v>
      </c>
      <c r="V1235" t="str">
        <f t="shared" si="39"/>
        <v>05-05 Philadelphia Phillies @ Washington NationalsWashington National LogoStatic Upper Billboard</v>
      </c>
      <c r="W1235" t="str">
        <f>CONCATENATE(M1235,O1235)</f>
        <v>Regular SeasonWashington National Logo</v>
      </c>
      <c r="X1235" t="str">
        <f>CONCATENATE(M1235,P1235)</f>
        <v>Regular SeasonStatic Upper Billboard</v>
      </c>
      <c r="Y1235" t="str">
        <f>CONCATENATE(M1235,O1235,P1235)</f>
        <v>Regular SeasonWashington National LogoStatic Upper Billboard</v>
      </c>
    </row>
    <row r="1236" spans="1:25" x14ac:dyDescent="0.25">
      <c r="A1236" s="3">
        <v>346737</v>
      </c>
      <c r="B1236" t="s">
        <v>167</v>
      </c>
      <c r="C1236" t="s">
        <v>77</v>
      </c>
      <c r="D1236" t="s">
        <v>19</v>
      </c>
      <c r="E1236" t="s">
        <v>1</v>
      </c>
      <c r="F1236" s="5">
        <v>41034</v>
      </c>
      <c r="G1236">
        <v>1</v>
      </c>
      <c r="H1236">
        <v>2</v>
      </c>
      <c r="I1236" s="1">
        <v>464.3</v>
      </c>
      <c r="J1236" s="1">
        <v>101.45</v>
      </c>
      <c r="K1236">
        <v>21.8500969200947</v>
      </c>
      <c r="L1236" s="4">
        <f>VLOOKUP(N1236,rates,VLOOKUP(CONCATENATE('[1]Exposure Report'!$B$11,'[1]Exposure Report'!$B$13),rate_lookup_table,4,FALSE),FALSE)</f>
        <v>232.14833333333331</v>
      </c>
      <c r="M1236" t="s">
        <v>0</v>
      </c>
      <c r="N1236" t="str">
        <f>IF(VLOOKUP(B1236,title_rename,2,FALSE)=0,B1236,VLOOKUP(B1236,title_rename,2,FALSE))</f>
        <v>05-05 Philadelphia Phillies @ Washington Nationals</v>
      </c>
      <c r="O1236" s="3" t="str">
        <f>LEFT(IF(VLOOKUP(C1236,brand_rename,2,FALSE)=0,C1236,VLOOKUP(C1236,brand_rename,2,FALSE)),LEN(IF(VLOOKUP(C1236,brand_rename,2,FALSE)=0,C1236,VLOOKUP(C1236,brand_rename,2,FALSE)))-6)</f>
        <v>Waste Management</v>
      </c>
      <c r="P1236" t="str">
        <f>IF(VLOOKUP(D1236,location_rename,2,FALSE)=0,D1236,VLOOKUP(D1236,location_rename,2,FALSE))</f>
        <v>LED Outfield Wall</v>
      </c>
      <c r="Q1236">
        <f>IF($L1236=0,0,G1236)</f>
        <v>1</v>
      </c>
      <c r="R1236">
        <f>IF($L1236=0,0,H1236)</f>
        <v>2</v>
      </c>
      <c r="S1236" s="1">
        <f>R1236*L1236</f>
        <v>464.29666666666662</v>
      </c>
      <c r="T1236" s="1">
        <f>S1236*(K1236/100)</f>
        <v>101.44927166343568</v>
      </c>
      <c r="U1236" t="str">
        <f t="shared" si="38"/>
        <v>Waste ManagementLED Outfield Wall</v>
      </c>
      <c r="V1236" t="str">
        <f t="shared" si="39"/>
        <v>05-05 Philadelphia Phillies @ Washington NationalsWaste ManagementLED Outfield Wall</v>
      </c>
      <c r="W1236" t="str">
        <f>CONCATENATE(M1236,O1236)</f>
        <v>Regular SeasonWaste Management</v>
      </c>
      <c r="X1236" t="str">
        <f>CONCATENATE(M1236,P1236)</f>
        <v>Regular SeasonLED Outfield Wall</v>
      </c>
      <c r="Y1236" t="str">
        <f>CONCATENATE(M1236,O1236,P1236)</f>
        <v>Regular SeasonWaste ManagementLED Outfield Wall</v>
      </c>
    </row>
    <row r="1237" spans="1:25" x14ac:dyDescent="0.25">
      <c r="A1237" s="3">
        <v>346737</v>
      </c>
      <c r="B1237" t="s">
        <v>167</v>
      </c>
      <c r="C1237" t="s">
        <v>5</v>
      </c>
      <c r="D1237" t="s">
        <v>6</v>
      </c>
      <c r="E1237" t="s">
        <v>1</v>
      </c>
      <c r="F1237" s="5">
        <v>41034</v>
      </c>
      <c r="G1237">
        <v>1</v>
      </c>
      <c r="H1237">
        <v>1</v>
      </c>
      <c r="I1237" s="1">
        <v>232.15</v>
      </c>
      <c r="J1237" s="1">
        <v>64.14</v>
      </c>
      <c r="K1237">
        <v>27.628688348050801</v>
      </c>
      <c r="L1237" s="4">
        <f>VLOOKUP(N1237,rates,VLOOKUP(CONCATENATE('[1]Exposure Report'!$B$11,'[1]Exposure Report'!$B$13),rate_lookup_table,4,FALSE),FALSE)</f>
        <v>232.14833333333331</v>
      </c>
      <c r="M1237" t="s">
        <v>0</v>
      </c>
      <c r="N1237" t="str">
        <f>IF(VLOOKUP(B1237,title_rename,2,FALSE)=0,B1237,VLOOKUP(B1237,title_rename,2,FALSE))</f>
        <v>05-05 Philadelphia Phillies @ Washington Nationals</v>
      </c>
      <c r="O1237" s="3" t="str">
        <f>LEFT(IF(VLOOKUP(C1237,brand_rename,2,FALSE)=0,C1237,VLOOKUP(C1237,brand_rename,2,FALSE)),LEN(IF(VLOOKUP(C1237,brand_rename,2,FALSE)=0,C1237,VLOOKUP(C1237,brand_rename,2,FALSE)))-6)</f>
        <v>Website - Washingtonnationalsdreamfoundation.org</v>
      </c>
      <c r="P1237" t="str">
        <f>IF(VLOOKUP(D1237,location_rename,2,FALSE)=0,D1237,VLOOKUP(D1237,location_rename,2,FALSE))</f>
        <v>Rotational Field Level Foul Ball Line</v>
      </c>
      <c r="Q1237">
        <f>IF($L1237=0,0,G1237)</f>
        <v>1</v>
      </c>
      <c r="R1237">
        <f>IF($L1237=0,0,H1237)</f>
        <v>1</v>
      </c>
      <c r="S1237" s="1">
        <f>R1237*L1237</f>
        <v>232.14833333333331</v>
      </c>
      <c r="T1237" s="1">
        <f>S1237*(K1237/100)</f>
        <v>64.139539521860797</v>
      </c>
      <c r="U1237" t="str">
        <f t="shared" si="38"/>
        <v>Website - Washingtonnationalsdreamfoundation.orgRotational Field Level Foul Ball Line</v>
      </c>
      <c r="V1237" t="str">
        <f t="shared" si="39"/>
        <v>05-05 Philadelphia Phillies @ Washington NationalsWebsite - Washingtonnationalsdreamfoundation.orgRotational Field Level Foul Ball Line</v>
      </c>
      <c r="W1237" t="str">
        <f>CONCATENATE(M1237,O1237)</f>
        <v>Regular SeasonWebsite - Washingtonnationalsdreamfoundation.org</v>
      </c>
      <c r="X1237" t="str">
        <f>CONCATENATE(M1237,P1237)</f>
        <v>Regular SeasonRotational Field Level Foul Ball Line</v>
      </c>
      <c r="Y1237" t="str">
        <f>CONCATENATE(M1237,O1237,P1237)</f>
        <v>Regular SeasonWebsite - Washingtonnationalsdreamfoundation.orgRotational Field Level Foul Ball Line</v>
      </c>
    </row>
    <row r="1238" spans="1:25" x14ac:dyDescent="0.25">
      <c r="A1238" s="3">
        <v>346737</v>
      </c>
      <c r="B1238" t="s">
        <v>167</v>
      </c>
      <c r="C1238" t="s">
        <v>5</v>
      </c>
      <c r="D1238" t="s">
        <v>45</v>
      </c>
      <c r="E1238" t="s">
        <v>1</v>
      </c>
      <c r="F1238" s="5">
        <v>41034</v>
      </c>
      <c r="G1238">
        <v>2</v>
      </c>
      <c r="H1238">
        <v>4</v>
      </c>
      <c r="I1238" s="1">
        <v>928.6</v>
      </c>
      <c r="J1238" s="1">
        <v>214.41</v>
      </c>
      <c r="K1238">
        <v>23.089597243161698</v>
      </c>
      <c r="L1238" s="4">
        <f>VLOOKUP(N1238,rates,VLOOKUP(CONCATENATE('[1]Exposure Report'!$B$11,'[1]Exposure Report'!$B$13),rate_lookup_table,4,FALSE),FALSE)</f>
        <v>232.14833333333331</v>
      </c>
      <c r="M1238" t="s">
        <v>0</v>
      </c>
      <c r="N1238" t="str">
        <f>IF(VLOOKUP(B1238,title_rename,2,FALSE)=0,B1238,VLOOKUP(B1238,title_rename,2,FALSE))</f>
        <v>05-05 Philadelphia Phillies @ Washington Nationals</v>
      </c>
      <c r="O1238" s="3" t="str">
        <f>LEFT(IF(VLOOKUP(C1238,brand_rename,2,FALSE)=0,C1238,VLOOKUP(C1238,brand_rename,2,FALSE)),LEN(IF(VLOOKUP(C1238,brand_rename,2,FALSE)=0,C1238,VLOOKUP(C1238,brand_rename,2,FALSE)))-6)</f>
        <v>Website - Washingtonnationalsdreamfoundation.org</v>
      </c>
      <c r="P1238" t="str">
        <f>IF(VLOOKUP(D1238,location_rename,2,FALSE)=0,D1238,VLOOKUP(D1238,location_rename,2,FALSE))</f>
        <v>Static Field Level Foul Ball Line</v>
      </c>
      <c r="Q1238">
        <f>IF($L1238=0,0,G1238)</f>
        <v>2</v>
      </c>
      <c r="R1238">
        <f>IF($L1238=0,0,H1238)</f>
        <v>4</v>
      </c>
      <c r="S1238" s="1">
        <f>R1238*L1238</f>
        <v>928.59333333333325</v>
      </c>
      <c r="T1238" s="1">
        <f>S1238*(K1238/100)</f>
        <v>214.40846069351662</v>
      </c>
      <c r="U1238" t="str">
        <f t="shared" si="38"/>
        <v>Website - Washingtonnationalsdreamfoundation.orgStatic Field Level Foul Ball Line</v>
      </c>
      <c r="V1238" t="str">
        <f t="shared" si="39"/>
        <v>05-05 Philadelphia Phillies @ Washington NationalsWebsite - Washingtonnationalsdreamfoundation.orgStatic Field Level Foul Ball Line</v>
      </c>
      <c r="W1238" t="str">
        <f>CONCATENATE(M1238,O1238)</f>
        <v>Regular SeasonWebsite - Washingtonnationalsdreamfoundation.org</v>
      </c>
      <c r="X1238" t="str">
        <f>CONCATENATE(M1238,P1238)</f>
        <v>Regular SeasonStatic Field Level Foul Ball Line</v>
      </c>
      <c r="Y1238" t="str">
        <f>CONCATENATE(M1238,O1238,P1238)</f>
        <v>Regular SeasonWebsite - Washingtonnationalsdreamfoundation.orgStatic Field Level Foul Ball Line</v>
      </c>
    </row>
    <row r="1239" spans="1:25" x14ac:dyDescent="0.25">
      <c r="A1239" s="3">
        <v>346737</v>
      </c>
      <c r="B1239" t="s">
        <v>167</v>
      </c>
      <c r="C1239" t="s">
        <v>3</v>
      </c>
      <c r="D1239" t="s">
        <v>2</v>
      </c>
      <c r="E1239" t="s">
        <v>1</v>
      </c>
      <c r="F1239" s="5">
        <v>41034</v>
      </c>
      <c r="G1239">
        <v>13</v>
      </c>
      <c r="H1239">
        <v>98</v>
      </c>
      <c r="I1239" s="1">
        <v>22750.7</v>
      </c>
      <c r="J1239" s="1">
        <v>5420.45</v>
      </c>
      <c r="K1239">
        <v>23.825420756284402</v>
      </c>
      <c r="L1239" s="4">
        <f>VLOOKUP(N1239,rates,VLOOKUP(CONCATENATE('[1]Exposure Report'!$B$11,'[1]Exposure Report'!$B$13),rate_lookup_table,4,FALSE),FALSE)</f>
        <v>232.14833333333331</v>
      </c>
      <c r="M1239" t="s">
        <v>0</v>
      </c>
      <c r="N1239" t="str">
        <f>IF(VLOOKUP(B1239,title_rename,2,FALSE)=0,B1239,VLOOKUP(B1239,title_rename,2,FALSE))</f>
        <v>05-05 Philadelphia Phillies @ Washington Nationals</v>
      </c>
      <c r="O1239" s="3" t="str">
        <f>LEFT(IF(VLOOKUP(C1239,brand_rename,2,FALSE)=0,C1239,VLOOKUP(C1239,brand_rename,2,FALSE)),LEN(IF(VLOOKUP(C1239,brand_rename,2,FALSE)=0,C1239,VLOOKUP(C1239,brand_rename,2,FALSE)))-6)</f>
        <v>Windstream</v>
      </c>
      <c r="P1239" t="str">
        <f>IF(VLOOKUP(D1239,location_rename,2,FALSE)=0,D1239,VLOOKUP(D1239,location_rename,2,FALSE))</f>
        <v>Rotational Field Level Home Plate</v>
      </c>
      <c r="Q1239">
        <f>IF($L1239=0,0,G1239)</f>
        <v>13</v>
      </c>
      <c r="R1239">
        <f>IF($L1239=0,0,H1239)</f>
        <v>98</v>
      </c>
      <c r="S1239" s="1">
        <f>R1239*L1239</f>
        <v>22750.536666666663</v>
      </c>
      <c r="T1239" s="1">
        <f>S1239*(K1239/100)</f>
        <v>5420.4110851460928</v>
      </c>
      <c r="U1239" t="str">
        <f t="shared" si="38"/>
        <v>WindstreamRotational Field Level Home Plate</v>
      </c>
      <c r="V1239" t="str">
        <f t="shared" si="39"/>
        <v>05-05 Philadelphia Phillies @ Washington NationalsWindstreamRotational Field Level Home Plate</v>
      </c>
      <c r="W1239" t="str">
        <f>CONCATENATE(M1239,O1239)</f>
        <v>Regular SeasonWindstream</v>
      </c>
      <c r="X1239" t="str">
        <f>CONCATENATE(M1239,P1239)</f>
        <v>Regular SeasonRotational Field Level Home Plate</v>
      </c>
      <c r="Y1239" t="str">
        <f>CONCATENATE(M1239,O1239,P1239)</f>
        <v>Regular SeasonWindstreamRotational Field Level Home Plate</v>
      </c>
    </row>
    <row r="1240" spans="1:25" x14ac:dyDescent="0.25">
      <c r="A1240" s="3">
        <v>346779</v>
      </c>
      <c r="B1240" t="s">
        <v>165</v>
      </c>
      <c r="C1240" t="s">
        <v>74</v>
      </c>
      <c r="D1240" t="s">
        <v>45</v>
      </c>
      <c r="E1240" t="s">
        <v>1</v>
      </c>
      <c r="F1240" s="5">
        <v>41035</v>
      </c>
      <c r="G1240">
        <v>2</v>
      </c>
      <c r="H1240">
        <v>2</v>
      </c>
      <c r="I1240" s="1">
        <v>846.8</v>
      </c>
      <c r="J1240" s="1">
        <v>132.65</v>
      </c>
      <c r="K1240">
        <v>15.6648559282002</v>
      </c>
      <c r="L1240" s="4">
        <f>VLOOKUP(N1240,rates,VLOOKUP(CONCATENATE('[1]Exposure Report'!$B$11,'[1]Exposure Report'!$B$13),rate_lookup_table,4,FALSE),FALSE)</f>
        <v>423.40200000000004</v>
      </c>
      <c r="M1240" t="s">
        <v>0</v>
      </c>
      <c r="N1240" t="str">
        <f>IF(VLOOKUP(B1240,title_rename,2,FALSE)=0,B1240,VLOOKUP(B1240,title_rename,2,FALSE))</f>
        <v>05-06 Philadelphia Phillies @ Washington Nationals</v>
      </c>
      <c r="O1240" s="3" t="str">
        <f>LEFT(IF(VLOOKUP(C1240,brand_rename,2,FALSE)=0,C1240,VLOOKUP(C1240,brand_rename,2,FALSE)),LEN(IF(VLOOKUP(C1240,brand_rename,2,FALSE)=0,C1240,VLOOKUP(C1240,brand_rename,2,FALSE)))-6)</f>
        <v>ANC</v>
      </c>
      <c r="P1240" t="str">
        <f>IF(VLOOKUP(D1240,location_rename,2,FALSE)=0,D1240,VLOOKUP(D1240,location_rename,2,FALSE))</f>
        <v>Static Field Level Foul Ball Line</v>
      </c>
      <c r="Q1240">
        <f>IF($L1240=0,0,G1240)</f>
        <v>2</v>
      </c>
      <c r="R1240">
        <f>IF($L1240=0,0,H1240)</f>
        <v>2</v>
      </c>
      <c r="S1240" s="1">
        <f>R1240*L1240</f>
        <v>846.80400000000009</v>
      </c>
      <c r="T1240" s="1">
        <f>S1240*(K1240/100)</f>
        <v>132.65062659423643</v>
      </c>
      <c r="U1240" t="str">
        <f t="shared" si="38"/>
        <v>ANCStatic Field Level Foul Ball Line</v>
      </c>
      <c r="V1240" t="str">
        <f t="shared" si="39"/>
        <v>05-06 Philadelphia Phillies @ Washington NationalsANCStatic Field Level Foul Ball Line</v>
      </c>
      <c r="W1240" t="str">
        <f>CONCATENATE(M1240,O1240)</f>
        <v>Regular SeasonANC</v>
      </c>
      <c r="X1240" t="str">
        <f>CONCATENATE(M1240,P1240)</f>
        <v>Regular SeasonStatic Field Level Foul Ball Line</v>
      </c>
      <c r="Y1240" t="str">
        <f>CONCATENATE(M1240,O1240,P1240)</f>
        <v>Regular SeasonANCStatic Field Level Foul Ball Line</v>
      </c>
    </row>
    <row r="1241" spans="1:25" x14ac:dyDescent="0.25">
      <c r="A1241" s="3">
        <v>346779</v>
      </c>
      <c r="B1241" t="s">
        <v>165</v>
      </c>
      <c r="C1241" t="s">
        <v>74</v>
      </c>
      <c r="D1241" t="s">
        <v>12</v>
      </c>
      <c r="E1241" t="s">
        <v>1</v>
      </c>
      <c r="F1241" s="5">
        <v>41035</v>
      </c>
      <c r="G1241">
        <v>2</v>
      </c>
      <c r="H1241">
        <v>2</v>
      </c>
      <c r="I1241" s="1">
        <v>846.8</v>
      </c>
      <c r="J1241" s="1">
        <v>135.74</v>
      </c>
      <c r="K1241">
        <v>16.0297590930562</v>
      </c>
      <c r="L1241" s="4">
        <f>VLOOKUP(N1241,rates,VLOOKUP(CONCATENATE('[1]Exposure Report'!$B$11,'[1]Exposure Report'!$B$13),rate_lookup_table,4,FALSE),FALSE)</f>
        <v>423.40200000000004</v>
      </c>
      <c r="M1241" t="s">
        <v>0</v>
      </c>
      <c r="N1241" t="str">
        <f>IF(VLOOKUP(B1241,title_rename,2,FALSE)=0,B1241,VLOOKUP(B1241,title_rename,2,FALSE))</f>
        <v>05-06 Philadelphia Phillies @ Washington Nationals</v>
      </c>
      <c r="O1241" s="3" t="str">
        <f>LEFT(IF(VLOOKUP(C1241,brand_rename,2,FALSE)=0,C1241,VLOOKUP(C1241,brand_rename,2,FALSE)),LEN(IF(VLOOKUP(C1241,brand_rename,2,FALSE)=0,C1241,VLOOKUP(C1241,brand_rename,2,FALSE)))-6)</f>
        <v>ANC</v>
      </c>
      <c r="P1241" t="str">
        <f>IF(VLOOKUP(D1241,location_rename,2,FALSE)=0,D1241,VLOOKUP(D1241,location_rename,2,FALSE))</f>
        <v>Static Field Level Home Plate</v>
      </c>
      <c r="Q1241">
        <f>IF($L1241=0,0,G1241)</f>
        <v>2</v>
      </c>
      <c r="R1241">
        <f>IF($L1241=0,0,H1241)</f>
        <v>2</v>
      </c>
      <c r="S1241" s="1">
        <f>R1241*L1241</f>
        <v>846.80400000000009</v>
      </c>
      <c r="T1241" s="1">
        <f>S1241*(K1241/100)</f>
        <v>135.74064119036365</v>
      </c>
      <c r="U1241" t="str">
        <f t="shared" si="38"/>
        <v>ANCStatic Field Level Home Plate</v>
      </c>
      <c r="V1241" t="str">
        <f t="shared" si="39"/>
        <v>05-06 Philadelphia Phillies @ Washington NationalsANCStatic Field Level Home Plate</v>
      </c>
      <c r="W1241" t="str">
        <f>CONCATENATE(M1241,O1241)</f>
        <v>Regular SeasonANC</v>
      </c>
      <c r="X1241" t="str">
        <f>CONCATENATE(M1241,P1241)</f>
        <v>Regular SeasonStatic Field Level Home Plate</v>
      </c>
      <c r="Y1241" t="str">
        <f>CONCATENATE(M1241,O1241,P1241)</f>
        <v>Regular SeasonANCStatic Field Level Home Plate</v>
      </c>
    </row>
    <row r="1242" spans="1:25" x14ac:dyDescent="0.25">
      <c r="A1242" s="3">
        <v>346779</v>
      </c>
      <c r="B1242" t="s">
        <v>165</v>
      </c>
      <c r="C1242" t="s">
        <v>72</v>
      </c>
      <c r="D1242" t="s">
        <v>17</v>
      </c>
      <c r="E1242" t="s">
        <v>1</v>
      </c>
      <c r="F1242" s="5">
        <v>41035</v>
      </c>
      <c r="G1242">
        <v>1</v>
      </c>
      <c r="H1242">
        <v>2</v>
      </c>
      <c r="I1242" s="1">
        <v>846.8</v>
      </c>
      <c r="J1242" s="1">
        <v>217.2</v>
      </c>
      <c r="K1242">
        <v>25.649504015115699</v>
      </c>
      <c r="L1242" s="4">
        <f>VLOOKUP(N1242,rates,VLOOKUP(CONCATENATE('[1]Exposure Report'!$B$11,'[1]Exposure Report'!$B$13),rate_lookup_table,4,FALSE),FALSE)</f>
        <v>423.40200000000004</v>
      </c>
      <c r="M1242" t="s">
        <v>0</v>
      </c>
      <c r="N1242" t="str">
        <f>IF(VLOOKUP(B1242,title_rename,2,FALSE)=0,B1242,VLOOKUP(B1242,title_rename,2,FALSE))</f>
        <v>05-06 Philadelphia Phillies @ Washington Nationals</v>
      </c>
      <c r="O1242" s="3" t="str">
        <f>LEFT(IF(VLOOKUP(C1242,brand_rename,2,FALSE)=0,C1242,VLOOKUP(C1242,brand_rename,2,FALSE)),LEN(IF(VLOOKUP(C1242,brand_rename,2,FALSE)=0,C1242,VLOOKUP(C1242,brand_rename,2,FALSE)))-6)</f>
        <v>Bens Chili Bowl</v>
      </c>
      <c r="P1242" t="str">
        <f>IF(VLOOKUP(D1242,location_rename,2,FALSE)=0,D1242,VLOOKUP(D1242,location_rename,2,FALSE))</f>
        <v>LED Upper Tiered</v>
      </c>
      <c r="Q1242">
        <f>IF($L1242=0,0,G1242)</f>
        <v>1</v>
      </c>
      <c r="R1242">
        <f>IF($L1242=0,0,H1242)</f>
        <v>2</v>
      </c>
      <c r="S1242" s="1">
        <f>R1242*L1242</f>
        <v>846.80400000000009</v>
      </c>
      <c r="T1242" s="1">
        <f>S1242*(K1242/100)</f>
        <v>217.20102598016035</v>
      </c>
      <c r="U1242" t="str">
        <f t="shared" si="38"/>
        <v>Bens Chili BowlLED Upper Tiered</v>
      </c>
      <c r="V1242" t="str">
        <f t="shared" si="39"/>
        <v>05-06 Philadelphia Phillies @ Washington NationalsBens Chili BowlLED Upper Tiered</v>
      </c>
      <c r="W1242" t="str">
        <f>CONCATENATE(M1242,O1242)</f>
        <v>Regular SeasonBens Chili Bowl</v>
      </c>
      <c r="X1242" t="str">
        <f>CONCATENATE(M1242,P1242)</f>
        <v>Regular SeasonLED Upper Tiered</v>
      </c>
      <c r="Y1242" t="str">
        <f>CONCATENATE(M1242,O1242,P1242)</f>
        <v>Regular SeasonBens Chili BowlLED Upper Tiered</v>
      </c>
    </row>
    <row r="1243" spans="1:25" x14ac:dyDescent="0.25">
      <c r="A1243" s="3">
        <v>346779</v>
      </c>
      <c r="B1243" t="s">
        <v>165</v>
      </c>
      <c r="C1243" t="s">
        <v>69</v>
      </c>
      <c r="D1243" t="s">
        <v>19</v>
      </c>
      <c r="E1243" t="s">
        <v>1</v>
      </c>
      <c r="F1243" s="5">
        <v>41035</v>
      </c>
      <c r="G1243">
        <v>1</v>
      </c>
      <c r="H1243">
        <v>2</v>
      </c>
      <c r="I1243" s="1">
        <v>846.8</v>
      </c>
      <c r="J1243" s="1">
        <v>295.02999999999997</v>
      </c>
      <c r="K1243">
        <v>34.8405762871988</v>
      </c>
      <c r="L1243" s="4">
        <f>VLOOKUP(N1243,rates,VLOOKUP(CONCATENATE('[1]Exposure Report'!$B$11,'[1]Exposure Report'!$B$13),rate_lookup_table,4,FALSE),FALSE)</f>
        <v>423.40200000000004</v>
      </c>
      <c r="M1243" t="s">
        <v>0</v>
      </c>
      <c r="N1243" t="str">
        <f>IF(VLOOKUP(B1243,title_rename,2,FALSE)=0,B1243,VLOOKUP(B1243,title_rename,2,FALSE))</f>
        <v>05-06 Philadelphia Phillies @ Washington Nationals</v>
      </c>
      <c r="O1243" s="3" t="str">
        <f>LEFT(IF(VLOOKUP(C1243,brand_rename,2,FALSE)=0,C1243,VLOOKUP(C1243,brand_rename,2,FALSE)),LEN(IF(VLOOKUP(C1243,brand_rename,2,FALSE)=0,C1243,VLOOKUP(C1243,brand_rename,2,FALSE)))-6)</f>
        <v>CareFirst BlueCross BlueShield</v>
      </c>
      <c r="P1243" t="str">
        <f>IF(VLOOKUP(D1243,location_rename,2,FALSE)=0,D1243,VLOOKUP(D1243,location_rename,2,FALSE))</f>
        <v>LED Outfield Wall</v>
      </c>
      <c r="Q1243">
        <f>IF($L1243=0,0,G1243)</f>
        <v>1</v>
      </c>
      <c r="R1243">
        <f>IF($L1243=0,0,H1243)</f>
        <v>2</v>
      </c>
      <c r="S1243" s="1">
        <f>R1243*L1243</f>
        <v>846.80400000000009</v>
      </c>
      <c r="T1243" s="1">
        <f>S1243*(K1243/100)</f>
        <v>295.03139362305097</v>
      </c>
      <c r="U1243" t="str">
        <f t="shared" si="38"/>
        <v>CareFirst BlueCross BlueShieldLED Outfield Wall</v>
      </c>
      <c r="V1243" t="str">
        <f t="shared" si="39"/>
        <v>05-06 Philadelphia Phillies @ Washington NationalsCareFirst BlueCross BlueShieldLED Outfield Wall</v>
      </c>
      <c r="W1243" t="str">
        <f>CONCATENATE(M1243,O1243)</f>
        <v>Regular SeasonCareFirst BlueCross BlueShield</v>
      </c>
      <c r="X1243" t="str">
        <f>CONCATENATE(M1243,P1243)</f>
        <v>Regular SeasonLED Outfield Wall</v>
      </c>
      <c r="Y1243" t="str">
        <f>CONCATENATE(M1243,O1243,P1243)</f>
        <v>Regular SeasonCareFirst BlueCross BlueShieldLED Outfield Wall</v>
      </c>
    </row>
    <row r="1244" spans="1:25" x14ac:dyDescent="0.25">
      <c r="A1244" s="3">
        <v>346779</v>
      </c>
      <c r="B1244" t="s">
        <v>165</v>
      </c>
      <c r="C1244" t="s">
        <v>69</v>
      </c>
      <c r="D1244" t="s">
        <v>17</v>
      </c>
      <c r="E1244" t="s">
        <v>1</v>
      </c>
      <c r="F1244" s="5">
        <v>41035</v>
      </c>
      <c r="G1244">
        <v>1</v>
      </c>
      <c r="H1244">
        <v>2</v>
      </c>
      <c r="I1244" s="1">
        <v>846.8</v>
      </c>
      <c r="J1244" s="1">
        <v>188.16</v>
      </c>
      <c r="K1244">
        <v>22.220122815304599</v>
      </c>
      <c r="L1244" s="4">
        <f>VLOOKUP(N1244,rates,VLOOKUP(CONCATENATE('[1]Exposure Report'!$B$11,'[1]Exposure Report'!$B$13),rate_lookup_table,4,FALSE),FALSE)</f>
        <v>423.40200000000004</v>
      </c>
      <c r="M1244" t="s">
        <v>0</v>
      </c>
      <c r="N1244" t="str">
        <f>IF(VLOOKUP(B1244,title_rename,2,FALSE)=0,B1244,VLOOKUP(B1244,title_rename,2,FALSE))</f>
        <v>05-06 Philadelphia Phillies @ Washington Nationals</v>
      </c>
      <c r="O1244" s="3" t="str">
        <f>LEFT(IF(VLOOKUP(C1244,brand_rename,2,FALSE)=0,C1244,VLOOKUP(C1244,brand_rename,2,FALSE)),LEN(IF(VLOOKUP(C1244,brand_rename,2,FALSE)=0,C1244,VLOOKUP(C1244,brand_rename,2,FALSE)))-6)</f>
        <v>CareFirst BlueCross BlueShield</v>
      </c>
      <c r="P1244" t="str">
        <f>IF(VLOOKUP(D1244,location_rename,2,FALSE)=0,D1244,VLOOKUP(D1244,location_rename,2,FALSE))</f>
        <v>LED Upper Tiered</v>
      </c>
      <c r="Q1244">
        <f>IF($L1244=0,0,G1244)</f>
        <v>1</v>
      </c>
      <c r="R1244">
        <f>IF($L1244=0,0,H1244)</f>
        <v>2</v>
      </c>
      <c r="S1244" s="1">
        <f>R1244*L1244</f>
        <v>846.80400000000009</v>
      </c>
      <c r="T1244" s="1">
        <f>S1244*(K1244/100)</f>
        <v>188.16088880491199</v>
      </c>
      <c r="U1244" t="str">
        <f t="shared" si="38"/>
        <v>CareFirst BlueCross BlueShieldLED Upper Tiered</v>
      </c>
      <c r="V1244" t="str">
        <f t="shared" si="39"/>
        <v>05-06 Philadelphia Phillies @ Washington NationalsCareFirst BlueCross BlueShieldLED Upper Tiered</v>
      </c>
      <c r="W1244" t="str">
        <f>CONCATENATE(M1244,O1244)</f>
        <v>Regular SeasonCareFirst BlueCross BlueShield</v>
      </c>
      <c r="X1244" t="str">
        <f>CONCATENATE(M1244,P1244)</f>
        <v>Regular SeasonLED Upper Tiered</v>
      </c>
      <c r="Y1244" t="str">
        <f>CONCATENATE(M1244,O1244,P1244)</f>
        <v>Regular SeasonCareFirst BlueCross BlueShieldLED Upper Tiered</v>
      </c>
    </row>
    <row r="1245" spans="1:25" x14ac:dyDescent="0.25">
      <c r="A1245" s="3">
        <v>346779</v>
      </c>
      <c r="B1245" t="s">
        <v>165</v>
      </c>
      <c r="C1245" t="s">
        <v>65</v>
      </c>
      <c r="D1245" t="s">
        <v>9</v>
      </c>
      <c r="E1245" t="s">
        <v>1</v>
      </c>
      <c r="F1245" s="5">
        <v>41035</v>
      </c>
      <c r="G1245">
        <v>50</v>
      </c>
      <c r="H1245">
        <v>190</v>
      </c>
      <c r="I1245" s="1">
        <v>80446</v>
      </c>
      <c r="J1245" s="1">
        <v>10596.52</v>
      </c>
      <c r="K1245">
        <v>13.1722149019217</v>
      </c>
      <c r="L1245" s="4">
        <f>VLOOKUP(N1245,rates,VLOOKUP(CONCATENATE('[1]Exposure Report'!$B$11,'[1]Exposure Report'!$B$13),rate_lookup_table,4,FALSE),FALSE)</f>
        <v>423.40200000000004</v>
      </c>
      <c r="M1245" t="s">
        <v>0</v>
      </c>
      <c r="N1245" t="str">
        <f>IF(VLOOKUP(B1245,title_rename,2,FALSE)=0,B1245,VLOOKUP(B1245,title_rename,2,FALSE))</f>
        <v>05-06 Philadelphia Phillies @ Washington Nationals</v>
      </c>
      <c r="O1245" s="3" t="str">
        <f>LEFT(IF(VLOOKUP(C1245,brand_rename,2,FALSE)=0,C1245,VLOOKUP(C1245,brand_rename,2,FALSE)),LEN(IF(VLOOKUP(C1245,brand_rename,2,FALSE)=0,C1245,VLOOKUP(C1245,brand_rename,2,FALSE)))-6)</f>
        <v>Coca-Cola</v>
      </c>
      <c r="P1245" t="str">
        <f>IF(VLOOKUP(D1245,location_rename,2,FALSE)=0,D1245,VLOOKUP(D1245,location_rename,2,FALSE))</f>
        <v>Static Upper Billboard</v>
      </c>
      <c r="Q1245">
        <f>IF($L1245=0,0,G1245)</f>
        <v>50</v>
      </c>
      <c r="R1245">
        <f>IF($L1245=0,0,H1245)</f>
        <v>190</v>
      </c>
      <c r="S1245" s="1">
        <f>R1245*L1245</f>
        <v>80446.38</v>
      </c>
      <c r="T1245" s="1">
        <f>S1245*(K1245/100)</f>
        <v>10596.570054416559</v>
      </c>
      <c r="U1245" t="str">
        <f t="shared" si="38"/>
        <v>Coca-ColaStatic Upper Billboard</v>
      </c>
      <c r="V1245" t="str">
        <f t="shared" si="39"/>
        <v>05-06 Philadelphia Phillies @ Washington NationalsCoca-ColaStatic Upper Billboard</v>
      </c>
      <c r="W1245" t="str">
        <f>CONCATENATE(M1245,O1245)</f>
        <v>Regular SeasonCoca-Cola</v>
      </c>
      <c r="X1245" t="str">
        <f>CONCATENATE(M1245,P1245)</f>
        <v>Regular SeasonStatic Upper Billboard</v>
      </c>
      <c r="Y1245" t="str">
        <f>CONCATENATE(M1245,O1245,P1245)</f>
        <v>Regular SeasonCoca-ColaStatic Upper Billboard</v>
      </c>
    </row>
    <row r="1246" spans="1:25" x14ac:dyDescent="0.25">
      <c r="A1246" s="3">
        <v>346779</v>
      </c>
      <c r="B1246" t="s">
        <v>165</v>
      </c>
      <c r="C1246" t="s">
        <v>64</v>
      </c>
      <c r="D1246" t="s">
        <v>17</v>
      </c>
      <c r="E1246" t="s">
        <v>1</v>
      </c>
      <c r="F1246" s="5">
        <v>41035</v>
      </c>
      <c r="G1246">
        <v>1</v>
      </c>
      <c r="H1246">
        <v>22</v>
      </c>
      <c r="I1246" s="1">
        <v>9314.7999999999993</v>
      </c>
      <c r="J1246" s="1">
        <v>1277.06</v>
      </c>
      <c r="K1246">
        <v>13.710009876755199</v>
      </c>
      <c r="L1246" s="4">
        <f>VLOOKUP(N1246,rates,VLOOKUP(CONCATENATE('[1]Exposure Report'!$B$11,'[1]Exposure Report'!$B$13),rate_lookup_table,4,FALSE),FALSE)</f>
        <v>423.40200000000004</v>
      </c>
      <c r="M1246" t="s">
        <v>0</v>
      </c>
      <c r="N1246" t="str">
        <f>IF(VLOOKUP(B1246,title_rename,2,FALSE)=0,B1246,VLOOKUP(B1246,title_rename,2,FALSE))</f>
        <v>05-06 Philadelphia Phillies @ Washington Nationals</v>
      </c>
      <c r="O1246" s="3" t="str">
        <f>LEFT(IF(VLOOKUP(C1246,brand_rename,2,FALSE)=0,C1246,VLOOKUP(C1246,brand_rename,2,FALSE)),LEN(IF(VLOOKUP(C1246,brand_rename,2,FALSE)=0,C1246,VLOOKUP(C1246,brand_rename,2,FALSE)))-6)</f>
        <v>Coke Zero</v>
      </c>
      <c r="P1246" t="str">
        <f>IF(VLOOKUP(D1246,location_rename,2,FALSE)=0,D1246,VLOOKUP(D1246,location_rename,2,FALSE))</f>
        <v>LED Upper Tiered</v>
      </c>
      <c r="Q1246">
        <f>IF($L1246=0,0,G1246)</f>
        <v>1</v>
      </c>
      <c r="R1246">
        <f>IF($L1246=0,0,H1246)</f>
        <v>22</v>
      </c>
      <c r="S1246" s="1">
        <f>R1246*L1246</f>
        <v>9314.844000000001</v>
      </c>
      <c r="T1246" s="1">
        <f>S1246*(K1246/100)</f>
        <v>1277.0660324043392</v>
      </c>
      <c r="U1246" t="str">
        <f t="shared" si="38"/>
        <v>Coke ZeroLED Upper Tiered</v>
      </c>
      <c r="V1246" t="str">
        <f t="shared" si="39"/>
        <v>05-06 Philadelphia Phillies @ Washington NationalsCoke ZeroLED Upper Tiered</v>
      </c>
      <c r="W1246" t="str">
        <f>CONCATENATE(M1246,O1246)</f>
        <v>Regular SeasonCoke Zero</v>
      </c>
      <c r="X1246" t="str">
        <f>CONCATENATE(M1246,P1246)</f>
        <v>Regular SeasonLED Upper Tiered</v>
      </c>
      <c r="Y1246" t="str">
        <f>CONCATENATE(M1246,O1246,P1246)</f>
        <v>Regular SeasonCoke ZeroLED Upper Tiered</v>
      </c>
    </row>
    <row r="1247" spans="1:25" x14ac:dyDescent="0.25">
      <c r="A1247" s="3">
        <v>346779</v>
      </c>
      <c r="B1247" t="s">
        <v>165</v>
      </c>
      <c r="C1247" t="s">
        <v>63</v>
      </c>
      <c r="D1247" t="s">
        <v>19</v>
      </c>
      <c r="E1247" t="s">
        <v>1</v>
      </c>
      <c r="F1247" s="5">
        <v>41035</v>
      </c>
      <c r="G1247">
        <v>2</v>
      </c>
      <c r="H1247">
        <v>7</v>
      </c>
      <c r="I1247" s="1">
        <v>2963.8</v>
      </c>
      <c r="J1247" s="1">
        <v>660.55</v>
      </c>
      <c r="K1247">
        <v>22.2872663472568</v>
      </c>
      <c r="L1247" s="4">
        <f>VLOOKUP(N1247,rates,VLOOKUP(CONCATENATE('[1]Exposure Report'!$B$11,'[1]Exposure Report'!$B$13),rate_lookup_table,4,FALSE),FALSE)</f>
        <v>423.40200000000004</v>
      </c>
      <c r="M1247" t="s">
        <v>0</v>
      </c>
      <c r="N1247" t="str">
        <f>IF(VLOOKUP(B1247,title_rename,2,FALSE)=0,B1247,VLOOKUP(B1247,title_rename,2,FALSE))</f>
        <v>05-06 Philadelphia Phillies @ Washington Nationals</v>
      </c>
      <c r="O1247" s="3" t="str">
        <f>LEFT(IF(VLOOKUP(C1247,brand_rename,2,FALSE)=0,C1247,VLOOKUP(C1247,brand_rename,2,FALSE)),LEN(IF(VLOOKUP(C1247,brand_rename,2,FALSE)=0,C1247,VLOOKUP(C1247,brand_rename,2,FALSE)))-6)</f>
        <v>CSX</v>
      </c>
      <c r="P1247" t="str">
        <f>IF(VLOOKUP(D1247,location_rename,2,FALSE)=0,D1247,VLOOKUP(D1247,location_rename,2,FALSE))</f>
        <v>LED Outfield Wall</v>
      </c>
      <c r="Q1247">
        <f>IF($L1247=0,0,G1247)</f>
        <v>2</v>
      </c>
      <c r="R1247">
        <f>IF($L1247=0,0,H1247)</f>
        <v>7</v>
      </c>
      <c r="S1247" s="1">
        <f>R1247*L1247</f>
        <v>2963.8140000000003</v>
      </c>
      <c r="T1247" s="1">
        <f>S1247*(K1247/100)</f>
        <v>660.55312021728571</v>
      </c>
      <c r="U1247" t="str">
        <f t="shared" si="38"/>
        <v>CSXLED Outfield Wall</v>
      </c>
      <c r="V1247" t="str">
        <f t="shared" si="39"/>
        <v>05-06 Philadelphia Phillies @ Washington NationalsCSXLED Outfield Wall</v>
      </c>
      <c r="W1247" t="str">
        <f>CONCATENATE(M1247,O1247)</f>
        <v>Regular SeasonCSX</v>
      </c>
      <c r="X1247" t="str">
        <f>CONCATENATE(M1247,P1247)</f>
        <v>Regular SeasonLED Outfield Wall</v>
      </c>
      <c r="Y1247" t="str">
        <f>CONCATENATE(M1247,O1247,P1247)</f>
        <v>Regular SeasonCSXLED Outfield Wall</v>
      </c>
    </row>
    <row r="1248" spans="1:25" x14ac:dyDescent="0.25">
      <c r="A1248" s="3">
        <v>346779</v>
      </c>
      <c r="B1248" t="s">
        <v>165</v>
      </c>
      <c r="C1248" t="s">
        <v>63</v>
      </c>
      <c r="D1248" t="s">
        <v>17</v>
      </c>
      <c r="E1248" t="s">
        <v>1</v>
      </c>
      <c r="F1248" s="5">
        <v>41035</v>
      </c>
      <c r="G1248">
        <v>1</v>
      </c>
      <c r="H1248">
        <v>1</v>
      </c>
      <c r="I1248" s="1">
        <v>423.4</v>
      </c>
      <c r="J1248" s="1">
        <v>90.27</v>
      </c>
      <c r="K1248">
        <v>21.3202645252716</v>
      </c>
      <c r="L1248" s="4">
        <f>VLOOKUP(N1248,rates,VLOOKUP(CONCATENATE('[1]Exposure Report'!$B$11,'[1]Exposure Report'!$B$13),rate_lookup_table,4,FALSE),FALSE)</f>
        <v>423.40200000000004</v>
      </c>
      <c r="M1248" t="s">
        <v>0</v>
      </c>
      <c r="N1248" t="str">
        <f>IF(VLOOKUP(B1248,title_rename,2,FALSE)=0,B1248,VLOOKUP(B1248,title_rename,2,FALSE))</f>
        <v>05-06 Philadelphia Phillies @ Washington Nationals</v>
      </c>
      <c r="O1248" s="3" t="str">
        <f>LEFT(IF(VLOOKUP(C1248,brand_rename,2,FALSE)=0,C1248,VLOOKUP(C1248,brand_rename,2,FALSE)),LEN(IF(VLOOKUP(C1248,brand_rename,2,FALSE)=0,C1248,VLOOKUP(C1248,brand_rename,2,FALSE)))-6)</f>
        <v>CSX</v>
      </c>
      <c r="P1248" t="str">
        <f>IF(VLOOKUP(D1248,location_rename,2,FALSE)=0,D1248,VLOOKUP(D1248,location_rename,2,FALSE))</f>
        <v>LED Upper Tiered</v>
      </c>
      <c r="Q1248">
        <f>IF($L1248=0,0,G1248)</f>
        <v>1</v>
      </c>
      <c r="R1248">
        <f>IF($L1248=0,0,H1248)</f>
        <v>1</v>
      </c>
      <c r="S1248" s="1">
        <f>R1248*L1248</f>
        <v>423.40200000000004</v>
      </c>
      <c r="T1248" s="1">
        <f>S1248*(K1248/100)</f>
        <v>90.270426405290479</v>
      </c>
      <c r="U1248" t="str">
        <f t="shared" si="38"/>
        <v>CSXLED Upper Tiered</v>
      </c>
      <c r="V1248" t="str">
        <f t="shared" si="39"/>
        <v>05-06 Philadelphia Phillies @ Washington NationalsCSXLED Upper Tiered</v>
      </c>
      <c r="W1248" t="str">
        <f>CONCATENATE(M1248,O1248)</f>
        <v>Regular SeasonCSX</v>
      </c>
      <c r="X1248" t="str">
        <f>CONCATENATE(M1248,P1248)</f>
        <v>Regular SeasonLED Upper Tiered</v>
      </c>
      <c r="Y1248" t="str">
        <f>CONCATENATE(M1248,O1248,P1248)</f>
        <v>Regular SeasonCSXLED Upper Tiered</v>
      </c>
    </row>
    <row r="1249" spans="1:25" x14ac:dyDescent="0.25">
      <c r="A1249" s="3">
        <v>346779</v>
      </c>
      <c r="B1249" t="s">
        <v>165</v>
      </c>
      <c r="C1249" t="s">
        <v>62</v>
      </c>
      <c r="D1249" t="s">
        <v>34</v>
      </c>
      <c r="E1249" t="s">
        <v>1</v>
      </c>
      <c r="F1249" s="5">
        <v>41035</v>
      </c>
      <c r="G1249">
        <v>6</v>
      </c>
      <c r="H1249">
        <v>13</v>
      </c>
      <c r="I1249" s="1">
        <v>5504.2</v>
      </c>
      <c r="J1249" s="1">
        <v>1510.39</v>
      </c>
      <c r="K1249">
        <v>27.440681661276798</v>
      </c>
      <c r="L1249" s="4">
        <f>VLOOKUP(N1249,rates,VLOOKUP(CONCATENATE('[1]Exposure Report'!$B$11,'[1]Exposure Report'!$B$13),rate_lookup_table,4,FALSE),FALSE)</f>
        <v>423.40200000000004</v>
      </c>
      <c r="M1249" t="s">
        <v>0</v>
      </c>
      <c r="N1249" t="str">
        <f>IF(VLOOKUP(B1249,title_rename,2,FALSE)=0,B1249,VLOOKUP(B1249,title_rename,2,FALSE))</f>
        <v>05-06 Philadelphia Phillies @ Washington Nationals</v>
      </c>
      <c r="O1249" s="3" t="str">
        <f>LEFT(IF(VLOOKUP(C1249,brand_rename,2,FALSE)=0,C1249,VLOOKUP(C1249,brand_rename,2,FALSE)),LEN(IF(VLOOKUP(C1249,brand_rename,2,FALSE)=0,C1249,VLOOKUP(C1249,brand_rename,2,FALSE)))-6)</f>
        <v>Dubble Bubble</v>
      </c>
      <c r="P1249" t="str">
        <f>IF(VLOOKUP(D1249,location_rename,2,FALSE)=0,D1249,VLOOKUP(D1249,location_rename,2,FALSE))</f>
        <v>General Merchandise</v>
      </c>
      <c r="Q1249">
        <f>IF($L1249=0,0,G1249)</f>
        <v>6</v>
      </c>
      <c r="R1249">
        <f>IF($L1249=0,0,H1249)</f>
        <v>13</v>
      </c>
      <c r="S1249" s="1">
        <f>R1249*L1249</f>
        <v>5504.2260000000006</v>
      </c>
      <c r="T1249" s="1">
        <f>S1249*(K1249/100)</f>
        <v>1510.3971345772297</v>
      </c>
      <c r="U1249" t="str">
        <f t="shared" si="38"/>
        <v>Dubble BubbleGeneral Merchandise</v>
      </c>
      <c r="V1249" t="str">
        <f t="shared" si="39"/>
        <v>05-06 Philadelphia Phillies @ Washington NationalsDubble BubbleGeneral Merchandise</v>
      </c>
      <c r="W1249" t="str">
        <f>CONCATENATE(M1249,O1249)</f>
        <v>Regular SeasonDubble Bubble</v>
      </c>
      <c r="X1249" t="str">
        <f>CONCATENATE(M1249,P1249)</f>
        <v>Regular SeasonGeneral Merchandise</v>
      </c>
      <c r="Y1249" t="str">
        <f>CONCATENATE(M1249,O1249,P1249)</f>
        <v>Regular SeasonDubble BubbleGeneral Merchandise</v>
      </c>
    </row>
    <row r="1250" spans="1:25" x14ac:dyDescent="0.25">
      <c r="A1250" s="3">
        <v>346779</v>
      </c>
      <c r="B1250" t="s">
        <v>165</v>
      </c>
      <c r="C1250" t="s">
        <v>61</v>
      </c>
      <c r="D1250" t="s">
        <v>11</v>
      </c>
      <c r="E1250" t="s">
        <v>1</v>
      </c>
      <c r="F1250" s="5">
        <v>41035</v>
      </c>
      <c r="G1250">
        <v>6</v>
      </c>
      <c r="H1250">
        <v>17</v>
      </c>
      <c r="I1250" s="1">
        <v>7197.8</v>
      </c>
      <c r="J1250" s="1">
        <v>1744.07</v>
      </c>
      <c r="K1250">
        <v>24.230598238350598</v>
      </c>
      <c r="L1250" s="4">
        <f>VLOOKUP(N1250,rates,VLOOKUP(CONCATENATE('[1]Exposure Report'!$B$11,'[1]Exposure Report'!$B$13),rate_lookup_table,4,FALSE),FALSE)</f>
        <v>423.40200000000004</v>
      </c>
      <c r="M1250" t="s">
        <v>0</v>
      </c>
      <c r="N1250" t="str">
        <f>IF(VLOOKUP(B1250,title_rename,2,FALSE)=0,B1250,VLOOKUP(B1250,title_rename,2,FALSE))</f>
        <v>05-06 Philadelphia Phillies @ Washington Nationals</v>
      </c>
      <c r="O1250" s="3" t="str">
        <f>LEFT(IF(VLOOKUP(C1250,brand_rename,2,FALSE)=0,C1250,VLOOKUP(C1250,brand_rename,2,FALSE)),LEN(IF(VLOOKUP(C1250,brand_rename,2,FALSE)=0,C1250,VLOOKUP(C1250,brand_rename,2,FALSE)))-6)</f>
        <v>Exxonmobil</v>
      </c>
      <c r="P1250" t="str">
        <f>IF(VLOOKUP(D1250,location_rename,2,FALSE)=0,D1250,VLOOKUP(D1250,location_rename,2,FALSE))</f>
        <v>Static Outfield Wall</v>
      </c>
      <c r="Q1250">
        <f>IF($L1250=0,0,G1250)</f>
        <v>6</v>
      </c>
      <c r="R1250">
        <f>IF($L1250=0,0,H1250)</f>
        <v>17</v>
      </c>
      <c r="S1250" s="1">
        <f>R1250*L1250</f>
        <v>7197.8340000000007</v>
      </c>
      <c r="T1250" s="1">
        <f>S1250*(K1250/100)</f>
        <v>1744.0782384034005</v>
      </c>
      <c r="U1250" t="str">
        <f t="shared" si="38"/>
        <v>ExxonmobilStatic Outfield Wall</v>
      </c>
      <c r="V1250" t="str">
        <f t="shared" si="39"/>
        <v>05-06 Philadelphia Phillies @ Washington NationalsExxonmobilStatic Outfield Wall</v>
      </c>
      <c r="W1250" t="str">
        <f>CONCATENATE(M1250,O1250)</f>
        <v>Regular SeasonExxonmobil</v>
      </c>
      <c r="X1250" t="str">
        <f>CONCATENATE(M1250,P1250)</f>
        <v>Regular SeasonStatic Outfield Wall</v>
      </c>
      <c r="Y1250" t="str">
        <f>CONCATENATE(M1250,O1250,P1250)</f>
        <v>Regular SeasonExxonmobilStatic Outfield Wall</v>
      </c>
    </row>
    <row r="1251" spans="1:25" x14ac:dyDescent="0.25">
      <c r="A1251" s="3">
        <v>346779</v>
      </c>
      <c r="B1251" t="s">
        <v>165</v>
      </c>
      <c r="C1251" t="s">
        <v>60</v>
      </c>
      <c r="D1251" t="s">
        <v>34</v>
      </c>
      <c r="E1251" t="s">
        <v>1</v>
      </c>
      <c r="F1251" s="5">
        <v>41035</v>
      </c>
      <c r="G1251">
        <v>1</v>
      </c>
      <c r="H1251">
        <v>1</v>
      </c>
      <c r="I1251" s="1">
        <v>423.4</v>
      </c>
      <c r="J1251" s="1">
        <v>120.33</v>
      </c>
      <c r="K1251">
        <v>28.419933868682001</v>
      </c>
      <c r="L1251" s="4">
        <f>VLOOKUP(N1251,rates,VLOOKUP(CONCATENATE('[1]Exposure Report'!$B$11,'[1]Exposure Report'!$B$13),rate_lookup_table,4,FALSE),FALSE)</f>
        <v>423.40200000000004</v>
      </c>
      <c r="M1251" t="s">
        <v>0</v>
      </c>
      <c r="N1251" t="str">
        <f>IF(VLOOKUP(B1251,title_rename,2,FALSE)=0,B1251,VLOOKUP(B1251,title_rename,2,FALSE))</f>
        <v>05-06 Philadelphia Phillies @ Washington Nationals</v>
      </c>
      <c r="O1251" s="3" t="str">
        <f>LEFT(IF(VLOOKUP(C1251,brand_rename,2,FALSE)=0,C1251,VLOOKUP(C1251,brand_rename,2,FALSE)),LEN(IF(VLOOKUP(C1251,brand_rename,2,FALSE)=0,C1251,VLOOKUP(C1251,brand_rename,2,FALSE)))-6)</f>
        <v>Frito-Lay</v>
      </c>
      <c r="P1251" t="str">
        <f>IF(VLOOKUP(D1251,location_rename,2,FALSE)=0,D1251,VLOOKUP(D1251,location_rename,2,FALSE))</f>
        <v>General Merchandise</v>
      </c>
      <c r="Q1251">
        <f>IF($L1251=0,0,G1251)</f>
        <v>1</v>
      </c>
      <c r="R1251">
        <f>IF($L1251=0,0,H1251)</f>
        <v>1</v>
      </c>
      <c r="S1251" s="1">
        <f>R1251*L1251</f>
        <v>423.40200000000004</v>
      </c>
      <c r="T1251" s="1">
        <f>S1251*(K1251/100)</f>
        <v>120.33056839867697</v>
      </c>
      <c r="U1251" t="str">
        <f t="shared" si="38"/>
        <v>Frito-LayGeneral Merchandise</v>
      </c>
      <c r="V1251" t="str">
        <f t="shared" si="39"/>
        <v>05-06 Philadelphia Phillies @ Washington NationalsFrito-LayGeneral Merchandise</v>
      </c>
      <c r="W1251" t="str">
        <f>CONCATENATE(M1251,O1251)</f>
        <v>Regular SeasonFrito-Lay</v>
      </c>
      <c r="X1251" t="str">
        <f>CONCATENATE(M1251,P1251)</f>
        <v>Regular SeasonGeneral Merchandise</v>
      </c>
      <c r="Y1251" t="str">
        <f>CONCATENATE(M1251,O1251,P1251)</f>
        <v>Regular SeasonFrito-LayGeneral Merchandise</v>
      </c>
    </row>
    <row r="1252" spans="1:25" x14ac:dyDescent="0.25">
      <c r="A1252" s="3">
        <v>346779</v>
      </c>
      <c r="B1252" t="s">
        <v>165</v>
      </c>
      <c r="C1252" t="s">
        <v>55</v>
      </c>
      <c r="D1252" t="s">
        <v>59</v>
      </c>
      <c r="E1252" t="s">
        <v>1</v>
      </c>
      <c r="F1252" s="5">
        <v>41035</v>
      </c>
      <c r="G1252">
        <v>5</v>
      </c>
      <c r="H1252">
        <v>6</v>
      </c>
      <c r="I1252" s="1">
        <v>2540.4</v>
      </c>
      <c r="J1252" s="1">
        <v>708.05</v>
      </c>
      <c r="K1252">
        <v>27.8715950244056</v>
      </c>
      <c r="L1252" s="4">
        <f>VLOOKUP(N1252,rates,VLOOKUP(CONCATENATE('[1]Exposure Report'!$B$11,'[1]Exposure Report'!$B$13),rate_lookup_table,4,FALSE),FALSE)</f>
        <v>423.40200000000004</v>
      </c>
      <c r="M1252" t="s">
        <v>0</v>
      </c>
      <c r="N1252" t="str">
        <f>IF(VLOOKUP(B1252,title_rename,2,FALSE)=0,B1252,VLOOKUP(B1252,title_rename,2,FALSE))</f>
        <v>05-06 Philadelphia Phillies @ Washington Nationals</v>
      </c>
      <c r="O1252" s="3" t="str">
        <f>LEFT(IF(VLOOKUP(C1252,brand_rename,2,FALSE)=0,C1252,VLOOKUP(C1252,brand_rename,2,FALSE)),LEN(IF(VLOOKUP(C1252,brand_rename,2,FALSE)=0,C1252,VLOOKUP(C1252,brand_rename,2,FALSE)))-6)</f>
        <v>Gatorade</v>
      </c>
      <c r="P1252" t="str">
        <f>IF(VLOOKUP(D1252,location_rename,2,FALSE)=0,D1252,VLOOKUP(D1252,location_rename,2,FALSE))</f>
        <v>Active Cup</v>
      </c>
      <c r="Q1252">
        <f>IF($L1252=0,0,G1252)</f>
        <v>5</v>
      </c>
      <c r="R1252">
        <f>IF($L1252=0,0,H1252)</f>
        <v>6</v>
      </c>
      <c r="S1252" s="1">
        <f>R1252*L1252</f>
        <v>2540.4120000000003</v>
      </c>
      <c r="T1252" s="1">
        <f>S1252*(K1252/100)</f>
        <v>708.05334459140283</v>
      </c>
      <c r="U1252" t="str">
        <f t="shared" si="38"/>
        <v>GatoradeActive Cup</v>
      </c>
      <c r="V1252" t="str">
        <f t="shared" si="39"/>
        <v>05-06 Philadelphia Phillies @ Washington NationalsGatoradeActive Cup</v>
      </c>
      <c r="W1252" t="str">
        <f>CONCATENATE(M1252,O1252)</f>
        <v>Regular SeasonGatorade</v>
      </c>
      <c r="X1252" t="str">
        <f>CONCATENATE(M1252,P1252)</f>
        <v>Regular SeasonActive Cup</v>
      </c>
      <c r="Y1252" t="str">
        <f>CONCATENATE(M1252,O1252,P1252)</f>
        <v>Regular SeasonGatoradeActive Cup</v>
      </c>
    </row>
    <row r="1253" spans="1:25" x14ac:dyDescent="0.25">
      <c r="A1253" s="3">
        <v>346779</v>
      </c>
      <c r="B1253" t="s">
        <v>165</v>
      </c>
      <c r="C1253" t="s">
        <v>55</v>
      </c>
      <c r="D1253" t="s">
        <v>59</v>
      </c>
      <c r="E1253" t="s">
        <v>1</v>
      </c>
      <c r="F1253" s="5">
        <v>41035</v>
      </c>
      <c r="G1253">
        <v>2</v>
      </c>
      <c r="H1253">
        <v>7</v>
      </c>
      <c r="I1253" s="1">
        <v>2963.8</v>
      </c>
      <c r="J1253" s="1">
        <v>649.83000000000004</v>
      </c>
      <c r="K1253">
        <v>21.925568526891102</v>
      </c>
      <c r="L1253" s="4">
        <f>VLOOKUP(N1253,rates,VLOOKUP(CONCATENATE('[1]Exposure Report'!$B$11,'[1]Exposure Report'!$B$13),rate_lookup_table,4,FALSE),FALSE)</f>
        <v>423.40200000000004</v>
      </c>
      <c r="M1253" t="s">
        <v>0</v>
      </c>
      <c r="N1253" t="str">
        <f>IF(VLOOKUP(B1253,title_rename,2,FALSE)=0,B1253,VLOOKUP(B1253,title_rename,2,FALSE))</f>
        <v>05-06 Philadelphia Phillies @ Washington Nationals</v>
      </c>
      <c r="O1253" s="3" t="str">
        <f>LEFT(IF(VLOOKUP(C1253,brand_rename,2,FALSE)=0,C1253,VLOOKUP(C1253,brand_rename,2,FALSE)),LEN(IF(VLOOKUP(C1253,brand_rename,2,FALSE)=0,C1253,VLOOKUP(C1253,brand_rename,2,FALSE)))-6)</f>
        <v>Gatorade</v>
      </c>
      <c r="P1253" t="str">
        <f>IF(VLOOKUP(D1253,location_rename,2,FALSE)=0,D1253,VLOOKUP(D1253,location_rename,2,FALSE))</f>
        <v>Active Cup</v>
      </c>
      <c r="Q1253">
        <f>IF($L1253=0,0,G1253)</f>
        <v>2</v>
      </c>
      <c r="R1253">
        <f>IF($L1253=0,0,H1253)</f>
        <v>7</v>
      </c>
      <c r="S1253" s="1">
        <f>R1253*L1253</f>
        <v>2963.8140000000003</v>
      </c>
      <c r="T1253" s="1">
        <f>S1253*(K1253/100)</f>
        <v>649.83306957959223</v>
      </c>
      <c r="U1253" t="str">
        <f t="shared" si="38"/>
        <v>GatoradeActive Cup</v>
      </c>
      <c r="V1253" t="str">
        <f t="shared" si="39"/>
        <v>05-06 Philadelphia Phillies @ Washington NationalsGatoradeActive Cup</v>
      </c>
      <c r="W1253" t="str">
        <f>CONCATENATE(M1253,O1253)</f>
        <v>Regular SeasonGatorade</v>
      </c>
      <c r="X1253" t="str">
        <f>CONCATENATE(M1253,P1253)</f>
        <v>Regular SeasonActive Cup</v>
      </c>
      <c r="Y1253" t="str">
        <f>CONCATENATE(M1253,O1253,P1253)</f>
        <v>Regular SeasonGatoradeActive Cup</v>
      </c>
    </row>
    <row r="1254" spans="1:25" x14ac:dyDescent="0.25">
      <c r="A1254" s="3">
        <v>346779</v>
      </c>
      <c r="B1254" t="s">
        <v>165</v>
      </c>
      <c r="C1254" t="s">
        <v>55</v>
      </c>
      <c r="D1254" t="s">
        <v>103</v>
      </c>
      <c r="E1254" t="s">
        <v>1</v>
      </c>
      <c r="F1254" s="5">
        <v>41035</v>
      </c>
      <c r="G1254">
        <v>12</v>
      </c>
      <c r="H1254">
        <v>50</v>
      </c>
      <c r="I1254" s="1">
        <v>21170</v>
      </c>
      <c r="J1254" s="1">
        <v>7676.16</v>
      </c>
      <c r="K1254">
        <v>36.259612659423702</v>
      </c>
      <c r="L1254" s="4">
        <f>VLOOKUP(N1254,rates,VLOOKUP(CONCATENATE('[1]Exposure Report'!$B$11,'[1]Exposure Report'!$B$13),rate_lookup_table,4,FALSE),FALSE)</f>
        <v>423.40200000000004</v>
      </c>
      <c r="M1254" t="s">
        <v>0</v>
      </c>
      <c r="N1254" t="str">
        <f>IF(VLOOKUP(B1254,title_rename,2,FALSE)=0,B1254,VLOOKUP(B1254,title_rename,2,FALSE))</f>
        <v>05-06 Philadelphia Phillies @ Washington Nationals</v>
      </c>
      <c r="O1254" s="3" t="str">
        <f>LEFT(IF(VLOOKUP(C1254,brand_rename,2,FALSE)=0,C1254,VLOOKUP(C1254,brand_rename,2,FALSE)),LEN(IF(VLOOKUP(C1254,brand_rename,2,FALSE)=0,C1254,VLOOKUP(C1254,brand_rename,2,FALSE)))-6)</f>
        <v>Gatorade</v>
      </c>
      <c r="P1254" t="str">
        <f>IF(VLOOKUP(D1254,location_rename,2,FALSE)=0,D1254,VLOOKUP(D1254,location_rename,2,FALSE))</f>
        <v>Cooler Full Branded</v>
      </c>
      <c r="Q1254">
        <f>IF($L1254=0,0,G1254)</f>
        <v>12</v>
      </c>
      <c r="R1254">
        <f>IF($L1254=0,0,H1254)</f>
        <v>50</v>
      </c>
      <c r="S1254" s="1">
        <f>R1254*L1254</f>
        <v>21170.100000000002</v>
      </c>
      <c r="T1254" s="1">
        <f>S1254*(K1254/100)</f>
        <v>7676.1962596126577</v>
      </c>
      <c r="U1254" t="str">
        <f t="shared" si="38"/>
        <v>GatoradeCooler Full Branded</v>
      </c>
      <c r="V1254" t="str">
        <f t="shared" si="39"/>
        <v>05-06 Philadelphia Phillies @ Washington NationalsGatoradeCooler Full Branded</v>
      </c>
      <c r="W1254" t="str">
        <f>CONCATENATE(M1254,O1254)</f>
        <v>Regular SeasonGatorade</v>
      </c>
      <c r="X1254" t="str">
        <f>CONCATENATE(M1254,P1254)</f>
        <v>Regular SeasonCooler Full Branded</v>
      </c>
      <c r="Y1254" t="str">
        <f>CONCATENATE(M1254,O1254,P1254)</f>
        <v>Regular SeasonGatoradeCooler Full Branded</v>
      </c>
    </row>
    <row r="1255" spans="1:25" x14ac:dyDescent="0.25">
      <c r="A1255" s="3">
        <v>346779</v>
      </c>
      <c r="B1255" t="s">
        <v>165</v>
      </c>
      <c r="C1255" t="s">
        <v>55</v>
      </c>
      <c r="D1255" t="s">
        <v>58</v>
      </c>
      <c r="E1255" t="s">
        <v>1</v>
      </c>
      <c r="F1255" s="5">
        <v>41035</v>
      </c>
      <c r="G1255">
        <v>18</v>
      </c>
      <c r="H1255">
        <v>80</v>
      </c>
      <c r="I1255" s="1">
        <v>33872</v>
      </c>
      <c r="J1255" s="1">
        <v>9941.0499999999993</v>
      </c>
      <c r="K1255">
        <v>29.348872224846399</v>
      </c>
      <c r="L1255" s="4">
        <f>VLOOKUP(N1255,rates,VLOOKUP(CONCATENATE('[1]Exposure Report'!$B$11,'[1]Exposure Report'!$B$13),rate_lookup_table,4,FALSE),FALSE)</f>
        <v>423.40200000000004</v>
      </c>
      <c r="M1255" t="s">
        <v>0</v>
      </c>
      <c r="N1255" t="str">
        <f>IF(VLOOKUP(B1255,title_rename,2,FALSE)=0,B1255,VLOOKUP(B1255,title_rename,2,FALSE))</f>
        <v>05-06 Philadelphia Phillies @ Washington Nationals</v>
      </c>
      <c r="O1255" s="3" t="str">
        <f>LEFT(IF(VLOOKUP(C1255,brand_rename,2,FALSE)=0,C1255,VLOOKUP(C1255,brand_rename,2,FALSE)),LEN(IF(VLOOKUP(C1255,brand_rename,2,FALSE)=0,C1255,VLOOKUP(C1255,brand_rename,2,FALSE)))-6)</f>
        <v>Gatorade</v>
      </c>
      <c r="P1255" t="str">
        <f>IF(VLOOKUP(D1255,location_rename,2,FALSE)=0,D1255,VLOOKUP(D1255,location_rename,2,FALSE))</f>
        <v>Cooler Partial Branded</v>
      </c>
      <c r="Q1255">
        <f>IF($L1255=0,0,G1255)</f>
        <v>18</v>
      </c>
      <c r="R1255">
        <f>IF($L1255=0,0,H1255)</f>
        <v>80</v>
      </c>
      <c r="S1255" s="1">
        <f>R1255*L1255</f>
        <v>33872.160000000003</v>
      </c>
      <c r="T1255" s="1">
        <f>S1255*(K1255/100)</f>
        <v>9941.0969581955342</v>
      </c>
      <c r="U1255" t="str">
        <f t="shared" si="38"/>
        <v>GatoradeCooler Partial Branded</v>
      </c>
      <c r="V1255" t="str">
        <f t="shared" si="39"/>
        <v>05-06 Philadelphia Phillies @ Washington NationalsGatoradeCooler Partial Branded</v>
      </c>
      <c r="W1255" t="str">
        <f>CONCATENATE(M1255,O1255)</f>
        <v>Regular SeasonGatorade</v>
      </c>
      <c r="X1255" t="str">
        <f>CONCATENATE(M1255,P1255)</f>
        <v>Regular SeasonCooler Partial Branded</v>
      </c>
      <c r="Y1255" t="str">
        <f>CONCATENATE(M1255,O1255,P1255)</f>
        <v>Regular SeasonGatoradeCooler Partial Branded</v>
      </c>
    </row>
    <row r="1256" spans="1:25" x14ac:dyDescent="0.25">
      <c r="A1256" s="3">
        <v>346779</v>
      </c>
      <c r="B1256" t="s">
        <v>165</v>
      </c>
      <c r="C1256" t="s">
        <v>55</v>
      </c>
      <c r="D1256" t="s">
        <v>58</v>
      </c>
      <c r="E1256" t="s">
        <v>1</v>
      </c>
      <c r="F1256" s="5">
        <v>41035</v>
      </c>
      <c r="G1256">
        <v>5</v>
      </c>
      <c r="H1256">
        <v>12</v>
      </c>
      <c r="I1256" s="1">
        <v>5080.8</v>
      </c>
      <c r="J1256" s="1">
        <v>1664.94</v>
      </c>
      <c r="K1256">
        <v>32.769248937175199</v>
      </c>
      <c r="L1256" s="4">
        <f>VLOOKUP(N1256,rates,VLOOKUP(CONCATENATE('[1]Exposure Report'!$B$11,'[1]Exposure Report'!$B$13),rate_lookup_table,4,FALSE),FALSE)</f>
        <v>423.40200000000004</v>
      </c>
      <c r="M1256" t="s">
        <v>0</v>
      </c>
      <c r="N1256" t="str">
        <f>IF(VLOOKUP(B1256,title_rename,2,FALSE)=0,B1256,VLOOKUP(B1256,title_rename,2,FALSE))</f>
        <v>05-06 Philadelphia Phillies @ Washington Nationals</v>
      </c>
      <c r="O1256" s="3" t="str">
        <f>LEFT(IF(VLOOKUP(C1256,brand_rename,2,FALSE)=0,C1256,VLOOKUP(C1256,brand_rename,2,FALSE)),LEN(IF(VLOOKUP(C1256,brand_rename,2,FALSE)=0,C1256,VLOOKUP(C1256,brand_rename,2,FALSE)))-6)</f>
        <v>Gatorade</v>
      </c>
      <c r="P1256" t="str">
        <f>IF(VLOOKUP(D1256,location_rename,2,FALSE)=0,D1256,VLOOKUP(D1256,location_rename,2,FALSE))</f>
        <v>Cooler Partial Branded</v>
      </c>
      <c r="Q1256">
        <f>IF($L1256=0,0,G1256)</f>
        <v>5</v>
      </c>
      <c r="R1256">
        <f>IF($L1256=0,0,H1256)</f>
        <v>12</v>
      </c>
      <c r="S1256" s="1">
        <f>R1256*L1256</f>
        <v>5080.8240000000005</v>
      </c>
      <c r="T1256" s="1">
        <f>S1256*(K1256/100)</f>
        <v>1664.9478646197426</v>
      </c>
      <c r="U1256" t="str">
        <f t="shared" si="38"/>
        <v>GatoradeCooler Partial Branded</v>
      </c>
      <c r="V1256" t="str">
        <f t="shared" si="39"/>
        <v>05-06 Philadelphia Phillies @ Washington NationalsGatoradeCooler Partial Branded</v>
      </c>
      <c r="W1256" t="str">
        <f>CONCATENATE(M1256,O1256)</f>
        <v>Regular SeasonGatorade</v>
      </c>
      <c r="X1256" t="str">
        <f>CONCATENATE(M1256,P1256)</f>
        <v>Regular SeasonCooler Partial Branded</v>
      </c>
      <c r="Y1256" t="str">
        <f>CONCATENATE(M1256,O1256,P1256)</f>
        <v>Regular SeasonGatoradeCooler Partial Branded</v>
      </c>
    </row>
    <row r="1257" spans="1:25" x14ac:dyDescent="0.25">
      <c r="A1257" s="3">
        <v>346779</v>
      </c>
      <c r="B1257" t="s">
        <v>165</v>
      </c>
      <c r="C1257" t="s">
        <v>55</v>
      </c>
      <c r="D1257" t="s">
        <v>102</v>
      </c>
      <c r="E1257" t="s">
        <v>1</v>
      </c>
      <c r="F1257" s="5">
        <v>41035</v>
      </c>
      <c r="G1257">
        <v>4</v>
      </c>
      <c r="H1257">
        <v>24</v>
      </c>
      <c r="I1257" s="1">
        <v>10161.6</v>
      </c>
      <c r="J1257" s="1">
        <v>2767.94</v>
      </c>
      <c r="K1257">
        <v>27.239214296961102</v>
      </c>
      <c r="L1257" s="4">
        <f>VLOOKUP(N1257,rates,VLOOKUP(CONCATENATE('[1]Exposure Report'!$B$11,'[1]Exposure Report'!$B$13),rate_lookup_table,4,FALSE),FALSE)</f>
        <v>423.40200000000004</v>
      </c>
      <c r="M1257" t="s">
        <v>0</v>
      </c>
      <c r="N1257" t="str">
        <f>IF(VLOOKUP(B1257,title_rename,2,FALSE)=0,B1257,VLOOKUP(B1257,title_rename,2,FALSE))</f>
        <v>05-06 Philadelphia Phillies @ Washington Nationals</v>
      </c>
      <c r="O1257" s="3" t="str">
        <f>LEFT(IF(VLOOKUP(C1257,brand_rename,2,FALSE)=0,C1257,VLOOKUP(C1257,brand_rename,2,FALSE)),LEN(IF(VLOOKUP(C1257,brand_rename,2,FALSE)=0,C1257,VLOOKUP(C1257,brand_rename,2,FALSE)))-6)</f>
        <v>Gatorade</v>
      </c>
      <c r="P1257" t="str">
        <f>IF(VLOOKUP(D1257,location_rename,2,FALSE)=0,D1257,VLOOKUP(D1257,location_rename,2,FALSE))</f>
        <v>Ice Chest Full Branded</v>
      </c>
      <c r="Q1257">
        <f>IF($L1257=0,0,G1257)</f>
        <v>4</v>
      </c>
      <c r="R1257">
        <f>IF($L1257=0,0,H1257)</f>
        <v>24</v>
      </c>
      <c r="S1257" s="1">
        <f>R1257*L1257</f>
        <v>10161.648000000001</v>
      </c>
      <c r="T1257" s="1">
        <f>S1257*(K1257/100)</f>
        <v>2767.9530748228622</v>
      </c>
      <c r="U1257" t="str">
        <f t="shared" si="38"/>
        <v>GatoradeIce Chest Full Branded</v>
      </c>
      <c r="V1257" t="str">
        <f t="shared" si="39"/>
        <v>05-06 Philadelphia Phillies @ Washington NationalsGatoradeIce Chest Full Branded</v>
      </c>
      <c r="W1257" t="str">
        <f>CONCATENATE(M1257,O1257)</f>
        <v>Regular SeasonGatorade</v>
      </c>
      <c r="X1257" t="str">
        <f>CONCATENATE(M1257,P1257)</f>
        <v>Regular SeasonIce Chest Full Branded</v>
      </c>
      <c r="Y1257" t="str">
        <f>CONCATENATE(M1257,O1257,P1257)</f>
        <v>Regular SeasonGatoradeIce Chest Full Branded</v>
      </c>
    </row>
    <row r="1258" spans="1:25" x14ac:dyDescent="0.25">
      <c r="A1258" s="3">
        <v>346779</v>
      </c>
      <c r="B1258" t="s">
        <v>165</v>
      </c>
      <c r="C1258" t="s">
        <v>55</v>
      </c>
      <c r="D1258" t="s">
        <v>57</v>
      </c>
      <c r="E1258" t="s">
        <v>1</v>
      </c>
      <c r="F1258" s="5">
        <v>41035</v>
      </c>
      <c r="G1258">
        <v>11</v>
      </c>
      <c r="H1258">
        <v>32</v>
      </c>
      <c r="I1258" s="1">
        <v>13548.8</v>
      </c>
      <c r="J1258" s="1">
        <v>2890.76</v>
      </c>
      <c r="K1258">
        <v>21.3359116674539</v>
      </c>
      <c r="L1258" s="4">
        <f>VLOOKUP(N1258,rates,VLOOKUP(CONCATENATE('[1]Exposure Report'!$B$11,'[1]Exposure Report'!$B$13),rate_lookup_table,4,FALSE),FALSE)</f>
        <v>423.40200000000004</v>
      </c>
      <c r="M1258" t="s">
        <v>0</v>
      </c>
      <c r="N1258" t="str">
        <f>IF(VLOOKUP(B1258,title_rename,2,FALSE)=0,B1258,VLOOKUP(B1258,title_rename,2,FALSE))</f>
        <v>05-06 Philadelphia Phillies @ Washington Nationals</v>
      </c>
      <c r="O1258" s="3" t="str">
        <f>LEFT(IF(VLOOKUP(C1258,brand_rename,2,FALSE)=0,C1258,VLOOKUP(C1258,brand_rename,2,FALSE)),LEN(IF(VLOOKUP(C1258,brand_rename,2,FALSE)=0,C1258,VLOOKUP(C1258,brand_rename,2,FALSE)))-6)</f>
        <v>Gatorade</v>
      </c>
      <c r="P1258" t="str">
        <f>IF(VLOOKUP(D1258,location_rename,2,FALSE)=0,D1258,VLOOKUP(D1258,location_rename,2,FALSE))</f>
        <v>Ice Chest Partial Branded</v>
      </c>
      <c r="Q1258">
        <f>IF($L1258=0,0,G1258)</f>
        <v>11</v>
      </c>
      <c r="R1258">
        <f>IF($L1258=0,0,H1258)</f>
        <v>32</v>
      </c>
      <c r="S1258" s="1">
        <f>R1258*L1258</f>
        <v>13548.864000000001</v>
      </c>
      <c r="T1258" s="1">
        <f>S1258*(K1258/100)</f>
        <v>2890.7736549834613</v>
      </c>
      <c r="U1258" t="str">
        <f t="shared" si="38"/>
        <v>GatoradeIce Chest Partial Branded</v>
      </c>
      <c r="V1258" t="str">
        <f t="shared" si="39"/>
        <v>05-06 Philadelphia Phillies @ Washington NationalsGatoradeIce Chest Partial Branded</v>
      </c>
      <c r="W1258" t="str">
        <f>CONCATENATE(M1258,O1258)</f>
        <v>Regular SeasonGatorade</v>
      </c>
      <c r="X1258" t="str">
        <f>CONCATENATE(M1258,P1258)</f>
        <v>Regular SeasonIce Chest Partial Branded</v>
      </c>
      <c r="Y1258" t="str">
        <f>CONCATENATE(M1258,O1258,P1258)</f>
        <v>Regular SeasonGatoradeIce Chest Partial Branded</v>
      </c>
    </row>
    <row r="1259" spans="1:25" x14ac:dyDescent="0.25">
      <c r="A1259" s="3">
        <v>346779</v>
      </c>
      <c r="B1259" t="s">
        <v>165</v>
      </c>
      <c r="C1259" t="s">
        <v>55</v>
      </c>
      <c r="D1259" t="s">
        <v>56</v>
      </c>
      <c r="E1259" t="s">
        <v>1</v>
      </c>
      <c r="F1259" s="5">
        <v>41035</v>
      </c>
      <c r="G1259">
        <v>5</v>
      </c>
      <c r="H1259">
        <v>26</v>
      </c>
      <c r="I1259" s="1">
        <v>11008.4</v>
      </c>
      <c r="J1259" s="1">
        <v>1800.59</v>
      </c>
      <c r="K1259">
        <v>16.356509574506699</v>
      </c>
      <c r="L1259" s="4">
        <f>VLOOKUP(N1259,rates,VLOOKUP(CONCATENATE('[1]Exposure Report'!$B$11,'[1]Exposure Report'!$B$13),rate_lookup_table,4,FALSE),FALSE)</f>
        <v>423.40200000000004</v>
      </c>
      <c r="M1259" t="s">
        <v>0</v>
      </c>
      <c r="N1259" t="str">
        <f>IF(VLOOKUP(B1259,title_rename,2,FALSE)=0,B1259,VLOOKUP(B1259,title_rename,2,FALSE))</f>
        <v>05-06 Philadelphia Phillies @ Washington Nationals</v>
      </c>
      <c r="O1259" s="3" t="str">
        <f>LEFT(IF(VLOOKUP(C1259,brand_rename,2,FALSE)=0,C1259,VLOOKUP(C1259,brand_rename,2,FALSE)),LEN(IF(VLOOKUP(C1259,brand_rename,2,FALSE)=0,C1259,VLOOKUP(C1259,brand_rename,2,FALSE)))-6)</f>
        <v>Gatorade</v>
      </c>
      <c r="P1259" t="str">
        <f>IF(VLOOKUP(D1259,location_rename,2,FALSE)=0,D1259,VLOOKUP(D1259,location_rename,2,FALSE))</f>
        <v>Passive Cup</v>
      </c>
      <c r="Q1259">
        <f>IF($L1259=0,0,G1259)</f>
        <v>5</v>
      </c>
      <c r="R1259">
        <f>IF($L1259=0,0,H1259)</f>
        <v>26</v>
      </c>
      <c r="S1259" s="1">
        <f>R1259*L1259</f>
        <v>11008.452000000001</v>
      </c>
      <c r="T1259" s="1">
        <f>S1259*(K1259/100)</f>
        <v>1800.5985053849745</v>
      </c>
      <c r="U1259" t="str">
        <f t="shared" si="38"/>
        <v>GatoradePassive Cup</v>
      </c>
      <c r="V1259" t="str">
        <f t="shared" si="39"/>
        <v>05-06 Philadelphia Phillies @ Washington NationalsGatoradePassive Cup</v>
      </c>
      <c r="W1259" t="str">
        <f>CONCATENATE(M1259,O1259)</f>
        <v>Regular SeasonGatorade</v>
      </c>
      <c r="X1259" t="str">
        <f>CONCATENATE(M1259,P1259)</f>
        <v>Regular SeasonPassive Cup</v>
      </c>
      <c r="Y1259" t="str">
        <f>CONCATENATE(M1259,O1259,P1259)</f>
        <v>Regular SeasonGatoradePassive Cup</v>
      </c>
    </row>
    <row r="1260" spans="1:25" x14ac:dyDescent="0.25">
      <c r="A1260" s="3">
        <v>346779</v>
      </c>
      <c r="B1260" t="s">
        <v>165</v>
      </c>
      <c r="C1260" t="s">
        <v>53</v>
      </c>
      <c r="D1260" t="s">
        <v>34</v>
      </c>
      <c r="E1260" t="s">
        <v>1</v>
      </c>
      <c r="F1260" s="5">
        <v>41035</v>
      </c>
      <c r="G1260">
        <v>1</v>
      </c>
      <c r="H1260">
        <v>1</v>
      </c>
      <c r="I1260" s="1">
        <v>423.4</v>
      </c>
      <c r="J1260" s="1">
        <v>153.27000000000001</v>
      </c>
      <c r="K1260">
        <v>36.199811053377402</v>
      </c>
      <c r="L1260" s="4">
        <f>VLOOKUP(N1260,rates,VLOOKUP(CONCATENATE('[1]Exposure Report'!$B$11,'[1]Exposure Report'!$B$13),rate_lookup_table,4,FALSE),FALSE)</f>
        <v>423.40200000000004</v>
      </c>
      <c r="M1260" t="s">
        <v>0</v>
      </c>
      <c r="N1260" t="str">
        <f>IF(VLOOKUP(B1260,title_rename,2,FALSE)=0,B1260,VLOOKUP(B1260,title_rename,2,FALSE))</f>
        <v>05-06 Philadelphia Phillies @ Washington Nationals</v>
      </c>
      <c r="O1260" s="3" t="str">
        <f>LEFT(IF(VLOOKUP(C1260,brand_rename,2,FALSE)=0,C1260,VLOOKUP(C1260,brand_rename,2,FALSE)),LEN(IF(VLOOKUP(C1260,brand_rename,2,FALSE)=0,C1260,VLOOKUP(C1260,brand_rename,2,FALSE)))-6)</f>
        <v>GEICO</v>
      </c>
      <c r="P1260" t="str">
        <f>IF(VLOOKUP(D1260,location_rename,2,FALSE)=0,D1260,VLOOKUP(D1260,location_rename,2,FALSE))</f>
        <v>General Merchandise</v>
      </c>
      <c r="Q1260">
        <f>IF($L1260=0,0,G1260)</f>
        <v>1</v>
      </c>
      <c r="R1260">
        <f>IF($L1260=0,0,H1260)</f>
        <v>1</v>
      </c>
      <c r="S1260" s="1">
        <f>R1260*L1260</f>
        <v>423.40200000000004</v>
      </c>
      <c r="T1260" s="1">
        <f>S1260*(K1260/100)</f>
        <v>153.27072399622099</v>
      </c>
      <c r="U1260" t="str">
        <f t="shared" si="38"/>
        <v>GEICOGeneral Merchandise</v>
      </c>
      <c r="V1260" t="str">
        <f t="shared" si="39"/>
        <v>05-06 Philadelphia Phillies @ Washington NationalsGEICOGeneral Merchandise</v>
      </c>
      <c r="W1260" t="str">
        <f>CONCATENATE(M1260,O1260)</f>
        <v>Regular SeasonGEICO</v>
      </c>
      <c r="X1260" t="str">
        <f>CONCATENATE(M1260,P1260)</f>
        <v>Regular SeasonGeneral Merchandise</v>
      </c>
      <c r="Y1260" t="str">
        <f>CONCATENATE(M1260,O1260,P1260)</f>
        <v>Regular SeasonGEICOGeneral Merchandise</v>
      </c>
    </row>
    <row r="1261" spans="1:25" x14ac:dyDescent="0.25">
      <c r="A1261" s="3">
        <v>346779</v>
      </c>
      <c r="B1261" t="s">
        <v>165</v>
      </c>
      <c r="C1261" t="s">
        <v>53</v>
      </c>
      <c r="D1261" t="s">
        <v>19</v>
      </c>
      <c r="E1261" t="s">
        <v>1</v>
      </c>
      <c r="F1261" s="5">
        <v>41035</v>
      </c>
      <c r="G1261">
        <v>2</v>
      </c>
      <c r="H1261">
        <v>3</v>
      </c>
      <c r="I1261" s="1">
        <v>1270.2</v>
      </c>
      <c r="J1261" s="1">
        <v>351.63</v>
      </c>
      <c r="K1261">
        <v>27.683042040623501</v>
      </c>
      <c r="L1261" s="4">
        <f>VLOOKUP(N1261,rates,VLOOKUP(CONCATENATE('[1]Exposure Report'!$B$11,'[1]Exposure Report'!$B$13),rate_lookup_table,4,FALSE),FALSE)</f>
        <v>423.40200000000004</v>
      </c>
      <c r="M1261" t="s">
        <v>0</v>
      </c>
      <c r="N1261" t="str">
        <f>IF(VLOOKUP(B1261,title_rename,2,FALSE)=0,B1261,VLOOKUP(B1261,title_rename,2,FALSE))</f>
        <v>05-06 Philadelphia Phillies @ Washington Nationals</v>
      </c>
      <c r="O1261" s="3" t="str">
        <f>LEFT(IF(VLOOKUP(C1261,brand_rename,2,FALSE)=0,C1261,VLOOKUP(C1261,brand_rename,2,FALSE)),LEN(IF(VLOOKUP(C1261,brand_rename,2,FALSE)=0,C1261,VLOOKUP(C1261,brand_rename,2,FALSE)))-6)</f>
        <v>GEICO</v>
      </c>
      <c r="P1261" t="str">
        <f>IF(VLOOKUP(D1261,location_rename,2,FALSE)=0,D1261,VLOOKUP(D1261,location_rename,2,FALSE))</f>
        <v>LED Outfield Wall</v>
      </c>
      <c r="Q1261">
        <f>IF($L1261=0,0,G1261)</f>
        <v>2</v>
      </c>
      <c r="R1261">
        <f>IF($L1261=0,0,H1261)</f>
        <v>3</v>
      </c>
      <c r="S1261" s="1">
        <f>R1261*L1261</f>
        <v>1270.2060000000001</v>
      </c>
      <c r="T1261" s="1">
        <f>S1261*(K1261/100)</f>
        <v>351.63166098252219</v>
      </c>
      <c r="U1261" t="str">
        <f t="shared" si="38"/>
        <v>GEICOLED Outfield Wall</v>
      </c>
      <c r="V1261" t="str">
        <f t="shared" si="39"/>
        <v>05-06 Philadelphia Phillies @ Washington NationalsGEICOLED Outfield Wall</v>
      </c>
      <c r="W1261" t="str">
        <f>CONCATENATE(M1261,O1261)</f>
        <v>Regular SeasonGEICO</v>
      </c>
      <c r="X1261" t="str">
        <f>CONCATENATE(M1261,P1261)</f>
        <v>Regular SeasonLED Outfield Wall</v>
      </c>
      <c r="Y1261" t="str">
        <f>CONCATENATE(M1261,O1261,P1261)</f>
        <v>Regular SeasonGEICOLED Outfield Wall</v>
      </c>
    </row>
    <row r="1262" spans="1:25" x14ac:dyDescent="0.25">
      <c r="A1262" s="3">
        <v>346779</v>
      </c>
      <c r="B1262" t="s">
        <v>165</v>
      </c>
      <c r="C1262" t="s">
        <v>53</v>
      </c>
      <c r="D1262" t="s">
        <v>17</v>
      </c>
      <c r="E1262" t="s">
        <v>1</v>
      </c>
      <c r="F1262" s="5">
        <v>41035</v>
      </c>
      <c r="G1262">
        <v>12</v>
      </c>
      <c r="H1262">
        <v>38</v>
      </c>
      <c r="I1262" s="1">
        <v>16089.2</v>
      </c>
      <c r="J1262" s="1">
        <v>4360.51</v>
      </c>
      <c r="K1262">
        <v>27.102093329686902</v>
      </c>
      <c r="L1262" s="4">
        <f>VLOOKUP(N1262,rates,VLOOKUP(CONCATENATE('[1]Exposure Report'!$B$11,'[1]Exposure Report'!$B$13),rate_lookup_table,4,FALSE),FALSE)</f>
        <v>423.40200000000004</v>
      </c>
      <c r="M1262" t="s">
        <v>0</v>
      </c>
      <c r="N1262" t="str">
        <f>IF(VLOOKUP(B1262,title_rename,2,FALSE)=0,B1262,VLOOKUP(B1262,title_rename,2,FALSE))</f>
        <v>05-06 Philadelphia Phillies @ Washington Nationals</v>
      </c>
      <c r="O1262" s="3" t="str">
        <f>LEFT(IF(VLOOKUP(C1262,brand_rename,2,FALSE)=0,C1262,VLOOKUP(C1262,brand_rename,2,FALSE)),LEN(IF(VLOOKUP(C1262,brand_rename,2,FALSE)=0,C1262,VLOOKUP(C1262,brand_rename,2,FALSE)))-6)</f>
        <v>GEICO</v>
      </c>
      <c r="P1262" t="str">
        <f>IF(VLOOKUP(D1262,location_rename,2,FALSE)=0,D1262,VLOOKUP(D1262,location_rename,2,FALSE))</f>
        <v>LED Upper Tiered</v>
      </c>
      <c r="Q1262">
        <f>IF($L1262=0,0,G1262)</f>
        <v>12</v>
      </c>
      <c r="R1262">
        <f>IF($L1262=0,0,H1262)</f>
        <v>38</v>
      </c>
      <c r="S1262" s="1">
        <f>R1262*L1262</f>
        <v>16089.276000000002</v>
      </c>
      <c r="T1262" s="1">
        <f>S1262*(K1262/100)</f>
        <v>4360.5305975909159</v>
      </c>
      <c r="U1262" t="str">
        <f t="shared" si="38"/>
        <v>GEICOLED Upper Tiered</v>
      </c>
      <c r="V1262" t="str">
        <f t="shared" si="39"/>
        <v>05-06 Philadelphia Phillies @ Washington NationalsGEICOLED Upper Tiered</v>
      </c>
      <c r="W1262" t="str">
        <f>CONCATENATE(M1262,O1262)</f>
        <v>Regular SeasonGEICO</v>
      </c>
      <c r="X1262" t="str">
        <f>CONCATENATE(M1262,P1262)</f>
        <v>Regular SeasonLED Upper Tiered</v>
      </c>
      <c r="Y1262" t="str">
        <f>CONCATENATE(M1262,O1262,P1262)</f>
        <v>Regular SeasonGEICOLED Upper Tiered</v>
      </c>
    </row>
    <row r="1263" spans="1:25" x14ac:dyDescent="0.25">
      <c r="A1263" s="3">
        <v>346779</v>
      </c>
      <c r="B1263" t="s">
        <v>165</v>
      </c>
      <c r="C1263" t="s">
        <v>53</v>
      </c>
      <c r="D1263" t="s">
        <v>11</v>
      </c>
      <c r="E1263" t="s">
        <v>1</v>
      </c>
      <c r="F1263" s="5">
        <v>41035</v>
      </c>
      <c r="G1263">
        <v>80</v>
      </c>
      <c r="H1263">
        <v>554</v>
      </c>
      <c r="I1263" s="1">
        <v>234563.6</v>
      </c>
      <c r="J1263" s="1">
        <v>29373.16</v>
      </c>
      <c r="K1263">
        <v>12.522471517319801</v>
      </c>
      <c r="L1263" s="4">
        <f>VLOOKUP(N1263,rates,VLOOKUP(CONCATENATE('[1]Exposure Report'!$B$11,'[1]Exposure Report'!$B$13),rate_lookup_table,4,FALSE),FALSE)</f>
        <v>423.40200000000004</v>
      </c>
      <c r="M1263" t="s">
        <v>0</v>
      </c>
      <c r="N1263" t="str">
        <f>IF(VLOOKUP(B1263,title_rename,2,FALSE)=0,B1263,VLOOKUP(B1263,title_rename,2,FALSE))</f>
        <v>05-06 Philadelphia Phillies @ Washington Nationals</v>
      </c>
      <c r="O1263" s="3" t="str">
        <f>LEFT(IF(VLOOKUP(C1263,brand_rename,2,FALSE)=0,C1263,VLOOKUP(C1263,brand_rename,2,FALSE)),LEN(IF(VLOOKUP(C1263,brand_rename,2,FALSE)=0,C1263,VLOOKUP(C1263,brand_rename,2,FALSE)))-6)</f>
        <v>GEICO</v>
      </c>
      <c r="P1263" t="str">
        <f>IF(VLOOKUP(D1263,location_rename,2,FALSE)=0,D1263,VLOOKUP(D1263,location_rename,2,FALSE))</f>
        <v>Static Outfield Wall</v>
      </c>
      <c r="Q1263">
        <f>IF($L1263=0,0,G1263)</f>
        <v>80</v>
      </c>
      <c r="R1263">
        <f>IF($L1263=0,0,H1263)</f>
        <v>554</v>
      </c>
      <c r="S1263" s="1">
        <f>R1263*L1263</f>
        <v>234564.70800000001</v>
      </c>
      <c r="T1263" s="1">
        <f>S1263*(K1263/100)</f>
        <v>29373.298748984358</v>
      </c>
      <c r="U1263" t="str">
        <f t="shared" si="38"/>
        <v>GEICOStatic Outfield Wall</v>
      </c>
      <c r="V1263" t="str">
        <f t="shared" si="39"/>
        <v>05-06 Philadelphia Phillies @ Washington NationalsGEICOStatic Outfield Wall</v>
      </c>
      <c r="W1263" t="str">
        <f>CONCATENATE(M1263,O1263)</f>
        <v>Regular SeasonGEICO</v>
      </c>
      <c r="X1263" t="str">
        <f>CONCATENATE(M1263,P1263)</f>
        <v>Regular SeasonStatic Outfield Wall</v>
      </c>
      <c r="Y1263" t="str">
        <f>CONCATENATE(M1263,O1263,P1263)</f>
        <v>Regular SeasonGEICOStatic Outfield Wall</v>
      </c>
    </row>
    <row r="1264" spans="1:25" x14ac:dyDescent="0.25">
      <c r="A1264" s="3">
        <v>346779</v>
      </c>
      <c r="B1264" t="s">
        <v>165</v>
      </c>
      <c r="C1264" t="s">
        <v>53</v>
      </c>
      <c r="D1264" t="s">
        <v>9</v>
      </c>
      <c r="E1264" t="s">
        <v>1</v>
      </c>
      <c r="F1264" s="5">
        <v>41035</v>
      </c>
      <c r="G1264">
        <v>1</v>
      </c>
      <c r="H1264">
        <v>2</v>
      </c>
      <c r="I1264" s="1">
        <v>846.8</v>
      </c>
      <c r="J1264" s="1">
        <v>236</v>
      </c>
      <c r="K1264">
        <v>27.869626830420401</v>
      </c>
      <c r="L1264" s="4">
        <f>VLOOKUP(N1264,rates,VLOOKUP(CONCATENATE('[1]Exposure Report'!$B$11,'[1]Exposure Report'!$B$13),rate_lookup_table,4,FALSE),FALSE)</f>
        <v>423.40200000000004</v>
      </c>
      <c r="M1264" t="s">
        <v>0</v>
      </c>
      <c r="N1264" t="str">
        <f>IF(VLOOKUP(B1264,title_rename,2,FALSE)=0,B1264,VLOOKUP(B1264,title_rename,2,FALSE))</f>
        <v>05-06 Philadelphia Phillies @ Washington Nationals</v>
      </c>
      <c r="O1264" s="3" t="str">
        <f>LEFT(IF(VLOOKUP(C1264,brand_rename,2,FALSE)=0,C1264,VLOOKUP(C1264,brand_rename,2,FALSE)),LEN(IF(VLOOKUP(C1264,brand_rename,2,FALSE)=0,C1264,VLOOKUP(C1264,brand_rename,2,FALSE)))-6)</f>
        <v>GEICO</v>
      </c>
      <c r="P1264" t="str">
        <f>IF(VLOOKUP(D1264,location_rename,2,FALSE)=0,D1264,VLOOKUP(D1264,location_rename,2,FALSE))</f>
        <v>Static Upper Billboard</v>
      </c>
      <c r="Q1264">
        <f>IF($L1264=0,0,G1264)</f>
        <v>1</v>
      </c>
      <c r="R1264">
        <f>IF($L1264=0,0,H1264)</f>
        <v>2</v>
      </c>
      <c r="S1264" s="1">
        <f>R1264*L1264</f>
        <v>846.80400000000009</v>
      </c>
      <c r="T1264" s="1">
        <f>S1264*(K1264/100)</f>
        <v>236.00111478507321</v>
      </c>
      <c r="U1264" t="str">
        <f t="shared" si="38"/>
        <v>GEICOStatic Upper Billboard</v>
      </c>
      <c r="V1264" t="str">
        <f t="shared" si="39"/>
        <v>05-06 Philadelphia Phillies @ Washington NationalsGEICOStatic Upper Billboard</v>
      </c>
      <c r="W1264" t="str">
        <f>CONCATENATE(M1264,O1264)</f>
        <v>Regular SeasonGEICO</v>
      </c>
      <c r="X1264" t="str">
        <f>CONCATENATE(M1264,P1264)</f>
        <v>Regular SeasonStatic Upper Billboard</v>
      </c>
      <c r="Y1264" t="str">
        <f>CONCATENATE(M1264,O1264,P1264)</f>
        <v>Regular SeasonGEICOStatic Upper Billboard</v>
      </c>
    </row>
    <row r="1265" spans="1:25" x14ac:dyDescent="0.25">
      <c r="A1265" s="3">
        <v>346779</v>
      </c>
      <c r="B1265" t="s">
        <v>165</v>
      </c>
      <c r="C1265" t="s">
        <v>51</v>
      </c>
      <c r="D1265" t="s">
        <v>9</v>
      </c>
      <c r="E1265" t="s">
        <v>1</v>
      </c>
      <c r="F1265" s="5">
        <v>41035</v>
      </c>
      <c r="G1265">
        <v>15</v>
      </c>
      <c r="H1265">
        <v>39</v>
      </c>
      <c r="I1265" s="1">
        <v>16512.599999999999</v>
      </c>
      <c r="J1265" s="1">
        <v>4026.58</v>
      </c>
      <c r="K1265">
        <v>24.384893959764</v>
      </c>
      <c r="L1265" s="4">
        <f>VLOOKUP(N1265,rates,VLOOKUP(CONCATENATE('[1]Exposure Report'!$B$11,'[1]Exposure Report'!$B$13),rate_lookup_table,4,FALSE),FALSE)</f>
        <v>423.40200000000004</v>
      </c>
      <c r="M1265" t="s">
        <v>0</v>
      </c>
      <c r="N1265" t="str">
        <f>IF(VLOOKUP(B1265,title_rename,2,FALSE)=0,B1265,VLOOKUP(B1265,title_rename,2,FALSE))</f>
        <v>05-06 Philadelphia Phillies @ Washington Nationals</v>
      </c>
      <c r="O1265" s="3" t="str">
        <f>LEFT(IF(VLOOKUP(C1265,brand_rename,2,FALSE)=0,C1265,VLOOKUP(C1265,brand_rename,2,FALSE)),LEN(IF(VLOOKUP(C1265,brand_rename,2,FALSE)=0,C1265,VLOOKUP(C1265,brand_rename,2,FALSE)))-6)</f>
        <v>Harris Teeter</v>
      </c>
      <c r="P1265" t="str">
        <f>IF(VLOOKUP(D1265,location_rename,2,FALSE)=0,D1265,VLOOKUP(D1265,location_rename,2,FALSE))</f>
        <v>Static Upper Billboard</v>
      </c>
      <c r="Q1265">
        <f>IF($L1265=0,0,G1265)</f>
        <v>15</v>
      </c>
      <c r="R1265">
        <f>IF($L1265=0,0,H1265)</f>
        <v>39</v>
      </c>
      <c r="S1265" s="1">
        <f>R1265*L1265</f>
        <v>16512.678</v>
      </c>
      <c r="T1265" s="1">
        <f>S1265*(K1265/100)</f>
        <v>4026.5990202172788</v>
      </c>
      <c r="U1265" t="str">
        <f t="shared" si="38"/>
        <v>Harris TeeterStatic Upper Billboard</v>
      </c>
      <c r="V1265" t="str">
        <f t="shared" si="39"/>
        <v>05-06 Philadelphia Phillies @ Washington NationalsHarris TeeterStatic Upper Billboard</v>
      </c>
      <c r="W1265" t="str">
        <f>CONCATENATE(M1265,O1265)</f>
        <v>Regular SeasonHarris Teeter</v>
      </c>
      <c r="X1265" t="str">
        <f>CONCATENATE(M1265,P1265)</f>
        <v>Regular SeasonStatic Upper Billboard</v>
      </c>
      <c r="Y1265" t="str">
        <f>CONCATENATE(M1265,O1265,P1265)</f>
        <v>Regular SeasonHarris TeeterStatic Upper Billboard</v>
      </c>
    </row>
    <row r="1266" spans="1:25" x14ac:dyDescent="0.25">
      <c r="A1266" s="3">
        <v>346779</v>
      </c>
      <c r="B1266" t="s">
        <v>165</v>
      </c>
      <c r="C1266" t="s">
        <v>50</v>
      </c>
      <c r="D1266" t="s">
        <v>19</v>
      </c>
      <c r="E1266" t="s">
        <v>1</v>
      </c>
      <c r="F1266" s="5">
        <v>41035</v>
      </c>
      <c r="G1266">
        <v>1</v>
      </c>
      <c r="H1266">
        <v>2</v>
      </c>
      <c r="I1266" s="1">
        <v>846.8</v>
      </c>
      <c r="J1266" s="1">
        <v>169.61</v>
      </c>
      <c r="K1266">
        <v>20.029522909777899</v>
      </c>
      <c r="L1266" s="4">
        <f>VLOOKUP(N1266,rates,VLOOKUP(CONCATENATE('[1]Exposure Report'!$B$11,'[1]Exposure Report'!$B$13),rate_lookup_table,4,FALSE),FALSE)</f>
        <v>423.40200000000004</v>
      </c>
      <c r="M1266" t="s">
        <v>0</v>
      </c>
      <c r="N1266" t="str">
        <f>IF(VLOOKUP(B1266,title_rename,2,FALSE)=0,B1266,VLOOKUP(B1266,title_rename,2,FALSE))</f>
        <v>05-06 Philadelphia Phillies @ Washington Nationals</v>
      </c>
      <c r="O1266" s="3" t="str">
        <f>LEFT(IF(VLOOKUP(C1266,brand_rename,2,FALSE)=0,C1266,VLOOKUP(C1266,brand_rename,2,FALSE)),LEN(IF(VLOOKUP(C1266,brand_rename,2,FALSE)=0,C1266,VLOOKUP(C1266,brand_rename,2,FALSE)))-6)</f>
        <v>JK Moving and Storage Inc</v>
      </c>
      <c r="P1266" t="str">
        <f>IF(VLOOKUP(D1266,location_rename,2,FALSE)=0,D1266,VLOOKUP(D1266,location_rename,2,FALSE))</f>
        <v>LED Outfield Wall</v>
      </c>
      <c r="Q1266">
        <f>IF($L1266=0,0,G1266)</f>
        <v>1</v>
      </c>
      <c r="R1266">
        <f>IF($L1266=0,0,H1266)</f>
        <v>2</v>
      </c>
      <c r="S1266" s="1">
        <f>R1266*L1266</f>
        <v>846.80400000000009</v>
      </c>
      <c r="T1266" s="1">
        <f>S1266*(K1266/100)</f>
        <v>169.61080118091567</v>
      </c>
      <c r="U1266" t="str">
        <f t="shared" si="38"/>
        <v>JK Moving and Storage IncLED Outfield Wall</v>
      </c>
      <c r="V1266" t="str">
        <f t="shared" si="39"/>
        <v>05-06 Philadelphia Phillies @ Washington NationalsJK Moving and Storage IncLED Outfield Wall</v>
      </c>
      <c r="W1266" t="str">
        <f>CONCATENATE(M1266,O1266)</f>
        <v>Regular SeasonJK Moving and Storage Inc</v>
      </c>
      <c r="X1266" t="str">
        <f>CONCATENATE(M1266,P1266)</f>
        <v>Regular SeasonLED Outfield Wall</v>
      </c>
      <c r="Y1266" t="str">
        <f>CONCATENATE(M1266,O1266,P1266)</f>
        <v>Regular SeasonJK Moving and Storage IncLED Outfield Wall</v>
      </c>
    </row>
    <row r="1267" spans="1:25" x14ac:dyDescent="0.25">
      <c r="A1267" s="3">
        <v>346779</v>
      </c>
      <c r="B1267" t="s">
        <v>165</v>
      </c>
      <c r="C1267" t="s">
        <v>49</v>
      </c>
      <c r="D1267" t="s">
        <v>7</v>
      </c>
      <c r="E1267" t="s">
        <v>1</v>
      </c>
      <c r="F1267" s="5">
        <v>41035</v>
      </c>
      <c r="G1267">
        <v>251</v>
      </c>
      <c r="H1267">
        <v>1573</v>
      </c>
      <c r="I1267" s="1">
        <v>666008.19999999995</v>
      </c>
      <c r="J1267" s="1">
        <v>107818.51</v>
      </c>
      <c r="K1267">
        <v>16.188766144320699</v>
      </c>
      <c r="L1267" s="4">
        <f>VLOOKUP(N1267,rates,VLOOKUP(CONCATENATE('[1]Exposure Report'!$B$11,'[1]Exposure Report'!$B$13),rate_lookup_table,4,FALSE),FALSE)</f>
        <v>423.40200000000004</v>
      </c>
      <c r="M1267" t="s">
        <v>0</v>
      </c>
      <c r="N1267" t="str">
        <f>IF(VLOOKUP(B1267,title_rename,2,FALSE)=0,B1267,VLOOKUP(B1267,title_rename,2,FALSE))</f>
        <v>05-06 Philadelphia Phillies @ Washington Nationals</v>
      </c>
      <c r="O1267" s="3" t="str">
        <f>LEFT(IF(VLOOKUP(C1267,brand_rename,2,FALSE)=0,C1267,VLOOKUP(C1267,brand_rename,2,FALSE)),LEN(IF(VLOOKUP(C1267,brand_rename,2,FALSE)=0,C1267,VLOOKUP(C1267,brand_rename,2,FALSE)))-6)</f>
        <v>Lexus</v>
      </c>
      <c r="P1267" t="str">
        <f>IF(VLOOKUP(D1267,location_rename,2,FALSE)=0,D1267,VLOOKUP(D1267,location_rename,2,FALSE))</f>
        <v>Static Upper Home Plate</v>
      </c>
      <c r="Q1267">
        <f>IF($L1267=0,0,G1267)</f>
        <v>251</v>
      </c>
      <c r="R1267">
        <f>IF($L1267=0,0,H1267)</f>
        <v>1573</v>
      </c>
      <c r="S1267" s="1">
        <f>R1267*L1267</f>
        <v>666011.34600000002</v>
      </c>
      <c r="T1267" s="1">
        <f>S1267*(K1267/100)</f>
        <v>107819.01929858259</v>
      </c>
      <c r="U1267" t="str">
        <f t="shared" si="38"/>
        <v>LexusStatic Upper Home Plate</v>
      </c>
      <c r="V1267" t="str">
        <f t="shared" si="39"/>
        <v>05-06 Philadelphia Phillies @ Washington NationalsLexusStatic Upper Home Plate</v>
      </c>
      <c r="W1267" t="str">
        <f>CONCATENATE(M1267,O1267)</f>
        <v>Regular SeasonLexus</v>
      </c>
      <c r="X1267" t="str">
        <f>CONCATENATE(M1267,P1267)</f>
        <v>Regular SeasonStatic Upper Home Plate</v>
      </c>
      <c r="Y1267" t="str">
        <f>CONCATENATE(M1267,O1267,P1267)</f>
        <v>Regular SeasonLexusStatic Upper Home Plate</v>
      </c>
    </row>
    <row r="1268" spans="1:25" x14ac:dyDescent="0.25">
      <c r="A1268" s="3">
        <v>346779</v>
      </c>
      <c r="B1268" t="s">
        <v>165</v>
      </c>
      <c r="C1268" t="s">
        <v>46</v>
      </c>
      <c r="D1268" t="s">
        <v>17</v>
      </c>
      <c r="E1268" t="s">
        <v>1</v>
      </c>
      <c r="F1268" s="5">
        <v>41035</v>
      </c>
      <c r="G1268">
        <v>1</v>
      </c>
      <c r="H1268">
        <v>3</v>
      </c>
      <c r="I1268" s="1">
        <v>1270.2</v>
      </c>
      <c r="J1268" s="1">
        <v>428.18</v>
      </c>
      <c r="K1268">
        <v>33.709652023303398</v>
      </c>
      <c r="L1268" s="4">
        <f>VLOOKUP(N1268,rates,VLOOKUP(CONCATENATE('[1]Exposure Report'!$B$11,'[1]Exposure Report'!$B$13),rate_lookup_table,4,FALSE),FALSE)</f>
        <v>423.40200000000004</v>
      </c>
      <c r="M1268" t="s">
        <v>0</v>
      </c>
      <c r="N1268" t="str">
        <f>IF(VLOOKUP(B1268,title_rename,2,FALSE)=0,B1268,VLOOKUP(B1268,title_rename,2,FALSE))</f>
        <v>05-06 Philadelphia Phillies @ Washington Nationals</v>
      </c>
      <c r="O1268" s="3" t="str">
        <f>LEFT(IF(VLOOKUP(C1268,brand_rename,2,FALSE)=0,C1268,VLOOKUP(C1268,brand_rename,2,FALSE)),LEN(IF(VLOOKUP(C1268,brand_rename,2,FALSE)=0,C1268,VLOOKUP(C1268,brand_rename,2,FALSE)))-6)</f>
        <v>MedStar Health</v>
      </c>
      <c r="P1268" t="str">
        <f>IF(VLOOKUP(D1268,location_rename,2,FALSE)=0,D1268,VLOOKUP(D1268,location_rename,2,FALSE))</f>
        <v>LED Upper Tiered</v>
      </c>
      <c r="Q1268">
        <f>IF($L1268=0,0,G1268)</f>
        <v>1</v>
      </c>
      <c r="R1268">
        <f>IF($L1268=0,0,H1268)</f>
        <v>3</v>
      </c>
      <c r="S1268" s="1">
        <f>R1268*L1268</f>
        <v>1270.2060000000001</v>
      </c>
      <c r="T1268" s="1">
        <f>S1268*(K1268/100)</f>
        <v>428.18202257912122</v>
      </c>
      <c r="U1268" t="str">
        <f t="shared" si="38"/>
        <v>MedStar HealthLED Upper Tiered</v>
      </c>
      <c r="V1268" t="str">
        <f t="shared" si="39"/>
        <v>05-06 Philadelphia Phillies @ Washington NationalsMedStar HealthLED Upper Tiered</v>
      </c>
      <c r="W1268" t="str">
        <f>CONCATENATE(M1268,O1268)</f>
        <v>Regular SeasonMedStar Health</v>
      </c>
      <c r="X1268" t="str">
        <f>CONCATENATE(M1268,P1268)</f>
        <v>Regular SeasonLED Upper Tiered</v>
      </c>
      <c r="Y1268" t="str">
        <f>CONCATENATE(M1268,O1268,P1268)</f>
        <v>Regular SeasonMedStar HealthLED Upper Tiered</v>
      </c>
    </row>
    <row r="1269" spans="1:25" x14ac:dyDescent="0.25">
      <c r="A1269" s="3">
        <v>346779</v>
      </c>
      <c r="B1269" t="s">
        <v>165</v>
      </c>
      <c r="C1269" t="s">
        <v>44</v>
      </c>
      <c r="D1269" t="s">
        <v>34</v>
      </c>
      <c r="E1269" t="s">
        <v>1</v>
      </c>
      <c r="F1269" s="5">
        <v>41035</v>
      </c>
      <c r="G1269">
        <v>1</v>
      </c>
      <c r="H1269">
        <v>1</v>
      </c>
      <c r="I1269" s="1">
        <v>423.4</v>
      </c>
      <c r="J1269" s="1">
        <v>90.65</v>
      </c>
      <c r="K1269">
        <v>21.4100141709966</v>
      </c>
      <c r="L1269" s="4">
        <f>VLOOKUP(N1269,rates,VLOOKUP(CONCATENATE('[1]Exposure Report'!$B$11,'[1]Exposure Report'!$B$13),rate_lookup_table,4,FALSE),FALSE)</f>
        <v>423.40200000000004</v>
      </c>
      <c r="M1269" t="s">
        <v>0</v>
      </c>
      <c r="N1269" t="str">
        <f>IF(VLOOKUP(B1269,title_rename,2,FALSE)=0,B1269,VLOOKUP(B1269,title_rename,2,FALSE))</f>
        <v>05-06 Philadelphia Phillies @ Washington Nationals</v>
      </c>
      <c r="O1269" s="3" t="str">
        <f>LEFT(IF(VLOOKUP(C1269,brand_rename,2,FALSE)=0,C1269,VLOOKUP(C1269,brand_rename,2,FALSE)),LEN(IF(VLOOKUP(C1269,brand_rename,2,FALSE)=0,C1269,VLOOKUP(C1269,brand_rename,2,FALSE)))-6)</f>
        <v>Miller Lite</v>
      </c>
      <c r="P1269" t="str">
        <f>IF(VLOOKUP(D1269,location_rename,2,FALSE)=0,D1269,VLOOKUP(D1269,location_rename,2,FALSE))</f>
        <v>General Merchandise</v>
      </c>
      <c r="Q1269">
        <f>IF($L1269=0,0,G1269)</f>
        <v>1</v>
      </c>
      <c r="R1269">
        <f>IF($L1269=0,0,H1269)</f>
        <v>1</v>
      </c>
      <c r="S1269" s="1">
        <f>R1269*L1269</f>
        <v>423.40200000000004</v>
      </c>
      <c r="T1269" s="1">
        <f>S1269*(K1269/100)</f>
        <v>90.650428200283031</v>
      </c>
      <c r="U1269" t="str">
        <f t="shared" si="38"/>
        <v>Miller LiteGeneral Merchandise</v>
      </c>
      <c r="V1269" t="str">
        <f t="shared" si="39"/>
        <v>05-06 Philadelphia Phillies @ Washington NationalsMiller LiteGeneral Merchandise</v>
      </c>
      <c r="W1269" t="str">
        <f>CONCATENATE(M1269,O1269)</f>
        <v>Regular SeasonMiller Lite</v>
      </c>
      <c r="X1269" t="str">
        <f>CONCATENATE(M1269,P1269)</f>
        <v>Regular SeasonGeneral Merchandise</v>
      </c>
      <c r="Y1269" t="str">
        <f>CONCATENATE(M1269,O1269,P1269)</f>
        <v>Regular SeasonMiller LiteGeneral Merchandise</v>
      </c>
    </row>
    <row r="1270" spans="1:25" x14ac:dyDescent="0.25">
      <c r="A1270" s="3">
        <v>346779</v>
      </c>
      <c r="B1270" t="s">
        <v>165</v>
      </c>
      <c r="C1270" t="s">
        <v>44</v>
      </c>
      <c r="D1270" t="s">
        <v>17</v>
      </c>
      <c r="E1270" t="s">
        <v>1</v>
      </c>
      <c r="F1270" s="5">
        <v>41035</v>
      </c>
      <c r="G1270">
        <v>2</v>
      </c>
      <c r="H1270">
        <v>10</v>
      </c>
      <c r="I1270" s="1">
        <v>4234</v>
      </c>
      <c r="J1270" s="1">
        <v>1537.45</v>
      </c>
      <c r="K1270">
        <v>36.3119981105337</v>
      </c>
      <c r="L1270" s="4">
        <f>VLOOKUP(N1270,rates,VLOOKUP(CONCATENATE('[1]Exposure Report'!$B$11,'[1]Exposure Report'!$B$13),rate_lookup_table,4,FALSE),FALSE)</f>
        <v>423.40200000000004</v>
      </c>
      <c r="M1270" t="s">
        <v>0</v>
      </c>
      <c r="N1270" t="str">
        <f>IF(VLOOKUP(B1270,title_rename,2,FALSE)=0,B1270,VLOOKUP(B1270,title_rename,2,FALSE))</f>
        <v>05-06 Philadelphia Phillies @ Washington Nationals</v>
      </c>
      <c r="O1270" s="3" t="str">
        <f>LEFT(IF(VLOOKUP(C1270,brand_rename,2,FALSE)=0,C1270,VLOOKUP(C1270,brand_rename,2,FALSE)),LEN(IF(VLOOKUP(C1270,brand_rename,2,FALSE)=0,C1270,VLOOKUP(C1270,brand_rename,2,FALSE)))-6)</f>
        <v>Miller Lite</v>
      </c>
      <c r="P1270" t="str">
        <f>IF(VLOOKUP(D1270,location_rename,2,FALSE)=0,D1270,VLOOKUP(D1270,location_rename,2,FALSE))</f>
        <v>LED Upper Tiered</v>
      </c>
      <c r="Q1270">
        <f>IF($L1270=0,0,G1270)</f>
        <v>2</v>
      </c>
      <c r="R1270">
        <f>IF($L1270=0,0,H1270)</f>
        <v>10</v>
      </c>
      <c r="S1270" s="1">
        <f>R1270*L1270</f>
        <v>4234.0200000000004</v>
      </c>
      <c r="T1270" s="1">
        <f>S1270*(K1270/100)</f>
        <v>1537.4572623996191</v>
      </c>
      <c r="U1270" t="str">
        <f t="shared" si="38"/>
        <v>Miller LiteLED Upper Tiered</v>
      </c>
      <c r="V1270" t="str">
        <f t="shared" si="39"/>
        <v>05-06 Philadelphia Phillies @ Washington NationalsMiller LiteLED Upper Tiered</v>
      </c>
      <c r="W1270" t="str">
        <f>CONCATENATE(M1270,O1270)</f>
        <v>Regular SeasonMiller Lite</v>
      </c>
      <c r="X1270" t="str">
        <f>CONCATENATE(M1270,P1270)</f>
        <v>Regular SeasonLED Upper Tiered</v>
      </c>
      <c r="Y1270" t="str">
        <f>CONCATENATE(M1270,O1270,P1270)</f>
        <v>Regular SeasonMiller LiteLED Upper Tiered</v>
      </c>
    </row>
    <row r="1271" spans="1:25" x14ac:dyDescent="0.25">
      <c r="A1271" s="3">
        <v>346779</v>
      </c>
      <c r="B1271" t="s">
        <v>165</v>
      </c>
      <c r="C1271" t="s">
        <v>44</v>
      </c>
      <c r="D1271" t="s">
        <v>45</v>
      </c>
      <c r="E1271" t="s">
        <v>1</v>
      </c>
      <c r="F1271" s="5">
        <v>41035</v>
      </c>
      <c r="G1271">
        <v>1</v>
      </c>
      <c r="H1271">
        <v>2</v>
      </c>
      <c r="I1271" s="1">
        <v>846.8</v>
      </c>
      <c r="J1271" s="1">
        <v>172.07</v>
      </c>
      <c r="K1271">
        <v>20.3200283419933</v>
      </c>
      <c r="L1271" s="4">
        <f>VLOOKUP(N1271,rates,VLOOKUP(CONCATENATE('[1]Exposure Report'!$B$11,'[1]Exposure Report'!$B$13),rate_lookup_table,4,FALSE),FALSE)</f>
        <v>423.40200000000004</v>
      </c>
      <c r="M1271" t="s">
        <v>0</v>
      </c>
      <c r="N1271" t="str">
        <f>IF(VLOOKUP(B1271,title_rename,2,FALSE)=0,B1271,VLOOKUP(B1271,title_rename,2,FALSE))</f>
        <v>05-06 Philadelphia Phillies @ Washington Nationals</v>
      </c>
      <c r="O1271" s="3" t="str">
        <f>LEFT(IF(VLOOKUP(C1271,brand_rename,2,FALSE)=0,C1271,VLOOKUP(C1271,brand_rename,2,FALSE)),LEN(IF(VLOOKUP(C1271,brand_rename,2,FALSE)=0,C1271,VLOOKUP(C1271,brand_rename,2,FALSE)))-6)</f>
        <v>Miller Lite</v>
      </c>
      <c r="P1271" t="str">
        <f>IF(VLOOKUP(D1271,location_rename,2,FALSE)=0,D1271,VLOOKUP(D1271,location_rename,2,FALSE))</f>
        <v>Static Field Level Foul Ball Line</v>
      </c>
      <c r="Q1271">
        <f>IF($L1271=0,0,G1271)</f>
        <v>1</v>
      </c>
      <c r="R1271">
        <f>IF($L1271=0,0,H1271)</f>
        <v>2</v>
      </c>
      <c r="S1271" s="1">
        <f>R1271*L1271</f>
        <v>846.80400000000009</v>
      </c>
      <c r="T1271" s="1">
        <f>S1271*(K1271/100)</f>
        <v>172.07081280113297</v>
      </c>
      <c r="U1271" t="str">
        <f t="shared" si="38"/>
        <v>Miller LiteStatic Field Level Foul Ball Line</v>
      </c>
      <c r="V1271" t="str">
        <f t="shared" si="39"/>
        <v>05-06 Philadelphia Phillies @ Washington NationalsMiller LiteStatic Field Level Foul Ball Line</v>
      </c>
      <c r="W1271" t="str">
        <f>CONCATENATE(M1271,O1271)</f>
        <v>Regular SeasonMiller Lite</v>
      </c>
      <c r="X1271" t="str">
        <f>CONCATENATE(M1271,P1271)</f>
        <v>Regular SeasonStatic Field Level Foul Ball Line</v>
      </c>
      <c r="Y1271" t="str">
        <f>CONCATENATE(M1271,O1271,P1271)</f>
        <v>Regular SeasonMiller LiteStatic Field Level Foul Ball Line</v>
      </c>
    </row>
    <row r="1272" spans="1:25" x14ac:dyDescent="0.25">
      <c r="A1272" s="3">
        <v>346779</v>
      </c>
      <c r="B1272" t="s">
        <v>165</v>
      </c>
      <c r="C1272" t="s">
        <v>44</v>
      </c>
      <c r="D1272" t="s">
        <v>9</v>
      </c>
      <c r="E1272" t="s">
        <v>1</v>
      </c>
      <c r="F1272" s="5">
        <v>41035</v>
      </c>
      <c r="G1272">
        <v>6</v>
      </c>
      <c r="H1272">
        <v>12</v>
      </c>
      <c r="I1272" s="1">
        <v>5080.8</v>
      </c>
      <c r="J1272" s="1">
        <v>983.35</v>
      </c>
      <c r="K1272">
        <v>19.3542355534561</v>
      </c>
      <c r="L1272" s="4">
        <f>VLOOKUP(N1272,rates,VLOOKUP(CONCATENATE('[1]Exposure Report'!$B$11,'[1]Exposure Report'!$B$13),rate_lookup_table,4,FALSE),FALSE)</f>
        <v>423.40200000000004</v>
      </c>
      <c r="M1272" t="s">
        <v>0</v>
      </c>
      <c r="N1272" t="str">
        <f>IF(VLOOKUP(B1272,title_rename,2,FALSE)=0,B1272,VLOOKUP(B1272,title_rename,2,FALSE))</f>
        <v>05-06 Philadelphia Phillies @ Washington Nationals</v>
      </c>
      <c r="O1272" s="3" t="str">
        <f>LEFT(IF(VLOOKUP(C1272,brand_rename,2,FALSE)=0,C1272,VLOOKUP(C1272,brand_rename,2,FALSE)),LEN(IF(VLOOKUP(C1272,brand_rename,2,FALSE)=0,C1272,VLOOKUP(C1272,brand_rename,2,FALSE)))-6)</f>
        <v>Miller Lite</v>
      </c>
      <c r="P1272" t="str">
        <f>IF(VLOOKUP(D1272,location_rename,2,FALSE)=0,D1272,VLOOKUP(D1272,location_rename,2,FALSE))</f>
        <v>Static Upper Billboard</v>
      </c>
      <c r="Q1272">
        <f>IF($L1272=0,0,G1272)</f>
        <v>6</v>
      </c>
      <c r="R1272">
        <f>IF($L1272=0,0,H1272)</f>
        <v>12</v>
      </c>
      <c r="S1272" s="1">
        <f>R1272*L1272</f>
        <v>5080.8240000000005</v>
      </c>
      <c r="T1272" s="1">
        <f>S1272*(K1272/100)</f>
        <v>983.35464501653053</v>
      </c>
      <c r="U1272" t="str">
        <f t="shared" si="38"/>
        <v>Miller LiteStatic Upper Billboard</v>
      </c>
      <c r="V1272" t="str">
        <f t="shared" si="39"/>
        <v>05-06 Philadelphia Phillies @ Washington NationalsMiller LiteStatic Upper Billboard</v>
      </c>
      <c r="W1272" t="str">
        <f>CONCATENATE(M1272,O1272)</f>
        <v>Regular SeasonMiller Lite</v>
      </c>
      <c r="X1272" t="str">
        <f>CONCATENATE(M1272,P1272)</f>
        <v>Regular SeasonStatic Upper Billboard</v>
      </c>
      <c r="Y1272" t="str">
        <f>CONCATENATE(M1272,O1272,P1272)</f>
        <v>Regular SeasonMiller LiteStatic Upper Billboard</v>
      </c>
    </row>
    <row r="1273" spans="1:25" x14ac:dyDescent="0.25">
      <c r="A1273" s="3">
        <v>346779</v>
      </c>
      <c r="B1273" t="s">
        <v>165</v>
      </c>
      <c r="C1273" t="s">
        <v>98</v>
      </c>
      <c r="D1273" t="s">
        <v>19</v>
      </c>
      <c r="E1273" t="s">
        <v>1</v>
      </c>
      <c r="F1273" s="5">
        <v>41035</v>
      </c>
      <c r="G1273">
        <v>1</v>
      </c>
      <c r="H1273">
        <v>2</v>
      </c>
      <c r="I1273" s="1">
        <v>846.8</v>
      </c>
      <c r="J1273" s="1">
        <v>194.09</v>
      </c>
      <c r="K1273">
        <v>22.920406235238499</v>
      </c>
      <c r="L1273" s="4">
        <f>VLOOKUP(N1273,rates,VLOOKUP(CONCATENATE('[1]Exposure Report'!$B$11,'[1]Exposure Report'!$B$13),rate_lookup_table,4,FALSE),FALSE)</f>
        <v>423.40200000000004</v>
      </c>
      <c r="M1273" t="s">
        <v>0</v>
      </c>
      <c r="N1273" t="str">
        <f>IF(VLOOKUP(B1273,title_rename,2,FALSE)=0,B1273,VLOOKUP(B1273,title_rename,2,FALSE))</f>
        <v>05-06 Philadelphia Phillies @ Washington Nationals</v>
      </c>
      <c r="O1273" s="3" t="str">
        <f>LEFT(IF(VLOOKUP(C1273,brand_rename,2,FALSE)=0,C1273,VLOOKUP(C1273,brand_rename,2,FALSE)),LEN(IF(VLOOKUP(C1273,brand_rename,2,FALSE)=0,C1273,VLOOKUP(C1273,brand_rename,2,FALSE)))-6)</f>
        <v>Natca</v>
      </c>
      <c r="P1273" t="str">
        <f>IF(VLOOKUP(D1273,location_rename,2,FALSE)=0,D1273,VLOOKUP(D1273,location_rename,2,FALSE))</f>
        <v>LED Outfield Wall</v>
      </c>
      <c r="Q1273">
        <f>IF($L1273=0,0,G1273)</f>
        <v>1</v>
      </c>
      <c r="R1273">
        <f>IF($L1273=0,0,H1273)</f>
        <v>2</v>
      </c>
      <c r="S1273" s="1">
        <f>R1273*L1273</f>
        <v>846.80400000000009</v>
      </c>
      <c r="T1273" s="1">
        <f>S1273*(K1273/100)</f>
        <v>194.09091681624903</v>
      </c>
      <c r="U1273" t="str">
        <f t="shared" si="38"/>
        <v>NatcaLED Outfield Wall</v>
      </c>
      <c r="V1273" t="str">
        <f t="shared" si="39"/>
        <v>05-06 Philadelphia Phillies @ Washington NationalsNatcaLED Outfield Wall</v>
      </c>
      <c r="W1273" t="str">
        <f>CONCATENATE(M1273,O1273)</f>
        <v>Regular SeasonNatca</v>
      </c>
      <c r="X1273" t="str">
        <f>CONCATENATE(M1273,P1273)</f>
        <v>Regular SeasonLED Outfield Wall</v>
      </c>
      <c r="Y1273" t="str">
        <f>CONCATENATE(M1273,O1273,P1273)</f>
        <v>Regular SeasonNatcaLED Outfield Wall</v>
      </c>
    </row>
    <row r="1274" spans="1:25" x14ac:dyDescent="0.25">
      <c r="A1274" s="3">
        <v>346779</v>
      </c>
      <c r="B1274" t="s">
        <v>165</v>
      </c>
      <c r="C1274" t="s">
        <v>41</v>
      </c>
      <c r="D1274" t="s">
        <v>14</v>
      </c>
      <c r="E1274" t="s">
        <v>1</v>
      </c>
      <c r="F1274" s="5">
        <v>41035</v>
      </c>
      <c r="G1274">
        <v>4</v>
      </c>
      <c r="H1274">
        <v>38</v>
      </c>
      <c r="I1274" s="1">
        <v>16089.2</v>
      </c>
      <c r="J1274" s="1">
        <v>2386.88</v>
      </c>
      <c r="K1274">
        <v>14.8352932401859</v>
      </c>
      <c r="L1274" s="4">
        <f>VLOOKUP(N1274,rates,VLOOKUP(CONCATENATE('[1]Exposure Report'!$B$11,'[1]Exposure Report'!$B$13),rate_lookup_table,4,FALSE),FALSE)</f>
        <v>423.40200000000004</v>
      </c>
      <c r="M1274" t="s">
        <v>0</v>
      </c>
      <c r="N1274" t="str">
        <f>IF(VLOOKUP(B1274,title_rename,2,FALSE)=0,B1274,VLOOKUP(B1274,title_rename,2,FALSE))</f>
        <v>05-06 Philadelphia Phillies @ Washington Nationals</v>
      </c>
      <c r="O1274" s="3" t="str">
        <f>LEFT(IF(VLOOKUP(C1274,brand_rename,2,FALSE)=0,C1274,VLOOKUP(C1274,brand_rename,2,FALSE)),LEN(IF(VLOOKUP(C1274,brand_rename,2,FALSE)=0,C1274,VLOOKUP(C1274,brand_rename,2,FALSE)))-6)</f>
        <v>Nationals Park</v>
      </c>
      <c r="P1274" t="str">
        <f>IF(VLOOKUP(D1274,location_rename,2,FALSE)=0,D1274,VLOOKUP(D1274,location_rename,2,FALSE))</f>
        <v>Static Dugout Roof</v>
      </c>
      <c r="Q1274">
        <f>IF($L1274=0,0,G1274)</f>
        <v>4</v>
      </c>
      <c r="R1274">
        <f>IF($L1274=0,0,H1274)</f>
        <v>38</v>
      </c>
      <c r="S1274" s="1">
        <f>R1274*L1274</f>
        <v>16089.276000000002</v>
      </c>
      <c r="T1274" s="1">
        <f>S1274*(K1274/100)</f>
        <v>2386.8912748228522</v>
      </c>
      <c r="U1274" t="str">
        <f t="shared" si="38"/>
        <v>Nationals ParkStatic Dugout Roof</v>
      </c>
      <c r="V1274" t="str">
        <f t="shared" si="39"/>
        <v>05-06 Philadelphia Phillies @ Washington NationalsNationals ParkStatic Dugout Roof</v>
      </c>
      <c r="W1274" t="str">
        <f>CONCATENATE(M1274,O1274)</f>
        <v>Regular SeasonNationals Park</v>
      </c>
      <c r="X1274" t="str">
        <f>CONCATENATE(M1274,P1274)</f>
        <v>Regular SeasonStatic Dugout Roof</v>
      </c>
      <c r="Y1274" t="str">
        <f>CONCATENATE(M1274,O1274,P1274)</f>
        <v>Regular SeasonNationals ParkStatic Dugout Roof</v>
      </c>
    </row>
    <row r="1275" spans="1:25" x14ac:dyDescent="0.25">
      <c r="A1275" s="3">
        <v>346779</v>
      </c>
      <c r="B1275" t="s">
        <v>165</v>
      </c>
      <c r="C1275" t="s">
        <v>41</v>
      </c>
      <c r="D1275" t="s">
        <v>13</v>
      </c>
      <c r="E1275" t="s">
        <v>1</v>
      </c>
      <c r="F1275" s="5">
        <v>41035</v>
      </c>
      <c r="G1275">
        <v>9</v>
      </c>
      <c r="H1275">
        <v>68</v>
      </c>
      <c r="I1275" s="1">
        <v>28791.200000000001</v>
      </c>
      <c r="J1275" s="1">
        <v>7219.82</v>
      </c>
      <c r="K1275">
        <v>25.076481702742502</v>
      </c>
      <c r="L1275" s="4">
        <f>VLOOKUP(N1275,rates,VLOOKUP(CONCATENATE('[1]Exposure Report'!$B$11,'[1]Exposure Report'!$B$13),rate_lookup_table,4,FALSE),FALSE)</f>
        <v>423.40200000000004</v>
      </c>
      <c r="M1275" t="s">
        <v>0</v>
      </c>
      <c r="N1275" t="str">
        <f>IF(VLOOKUP(B1275,title_rename,2,FALSE)=0,B1275,VLOOKUP(B1275,title_rename,2,FALSE))</f>
        <v>05-06 Philadelphia Phillies @ Washington Nationals</v>
      </c>
      <c r="O1275" s="3" t="str">
        <f>LEFT(IF(VLOOKUP(C1275,brand_rename,2,FALSE)=0,C1275,VLOOKUP(C1275,brand_rename,2,FALSE)),LEN(IF(VLOOKUP(C1275,brand_rename,2,FALSE)=0,C1275,VLOOKUP(C1275,brand_rename,2,FALSE)))-6)</f>
        <v>Nationals Park</v>
      </c>
      <c r="P1275" t="str">
        <f>IF(VLOOKUP(D1275,location_rename,2,FALSE)=0,D1275,VLOOKUP(D1275,location_rename,2,FALSE))</f>
        <v>Static Dugout Wall</v>
      </c>
      <c r="Q1275">
        <f>IF($L1275=0,0,G1275)</f>
        <v>9</v>
      </c>
      <c r="R1275">
        <f>IF($L1275=0,0,H1275)</f>
        <v>68</v>
      </c>
      <c r="S1275" s="1">
        <f>R1275*L1275</f>
        <v>28791.336000000003</v>
      </c>
      <c r="T1275" s="1">
        <f>S1275*(K1275/100)</f>
        <v>7219.8541040151158</v>
      </c>
      <c r="U1275" t="str">
        <f t="shared" si="38"/>
        <v>Nationals ParkStatic Dugout Wall</v>
      </c>
      <c r="V1275" t="str">
        <f t="shared" si="39"/>
        <v>05-06 Philadelphia Phillies @ Washington NationalsNationals ParkStatic Dugout Wall</v>
      </c>
      <c r="W1275" t="str">
        <f>CONCATENATE(M1275,O1275)</f>
        <v>Regular SeasonNationals Park</v>
      </c>
      <c r="X1275" t="str">
        <f>CONCATENATE(M1275,P1275)</f>
        <v>Regular SeasonStatic Dugout Wall</v>
      </c>
      <c r="Y1275" t="str">
        <f>CONCATENATE(M1275,O1275,P1275)</f>
        <v>Regular SeasonNationals ParkStatic Dugout Wall</v>
      </c>
    </row>
    <row r="1276" spans="1:25" x14ac:dyDescent="0.25">
      <c r="A1276" s="3">
        <v>346779</v>
      </c>
      <c r="B1276" t="s">
        <v>165</v>
      </c>
      <c r="C1276" t="s">
        <v>41</v>
      </c>
      <c r="D1276" t="s">
        <v>12</v>
      </c>
      <c r="E1276" t="s">
        <v>1</v>
      </c>
      <c r="F1276" s="5">
        <v>41035</v>
      </c>
      <c r="G1276">
        <v>284</v>
      </c>
      <c r="H1276">
        <v>1349</v>
      </c>
      <c r="I1276" s="1">
        <v>571166.6</v>
      </c>
      <c r="J1276" s="1">
        <v>140170.07999999999</v>
      </c>
      <c r="K1276">
        <v>24.541014828247999</v>
      </c>
      <c r="L1276" s="4">
        <f>VLOOKUP(N1276,rates,VLOOKUP(CONCATENATE('[1]Exposure Report'!$B$11,'[1]Exposure Report'!$B$13),rate_lookup_table,4,FALSE),FALSE)</f>
        <v>423.40200000000004</v>
      </c>
      <c r="M1276" t="s">
        <v>0</v>
      </c>
      <c r="N1276" t="str">
        <f>IF(VLOOKUP(B1276,title_rename,2,FALSE)=0,B1276,VLOOKUP(B1276,title_rename,2,FALSE))</f>
        <v>05-06 Philadelphia Phillies @ Washington Nationals</v>
      </c>
      <c r="O1276" s="3" t="str">
        <f>LEFT(IF(VLOOKUP(C1276,brand_rename,2,FALSE)=0,C1276,VLOOKUP(C1276,brand_rename,2,FALSE)),LEN(IF(VLOOKUP(C1276,brand_rename,2,FALSE)=0,C1276,VLOOKUP(C1276,brand_rename,2,FALSE)))-6)</f>
        <v>Nationals Park</v>
      </c>
      <c r="P1276" t="str">
        <f>IF(VLOOKUP(D1276,location_rename,2,FALSE)=0,D1276,VLOOKUP(D1276,location_rename,2,FALSE))</f>
        <v>Static Field Level Home Plate</v>
      </c>
      <c r="Q1276">
        <f>IF($L1276=0,0,G1276)</f>
        <v>284</v>
      </c>
      <c r="R1276">
        <f>IF($L1276=0,0,H1276)</f>
        <v>1349</v>
      </c>
      <c r="S1276" s="1">
        <f>R1276*L1276</f>
        <v>571169.29800000007</v>
      </c>
      <c r="T1276" s="1">
        <f>S1276*(K1276/100)</f>
        <v>140170.74211658002</v>
      </c>
      <c r="U1276" t="str">
        <f t="shared" si="38"/>
        <v>Nationals ParkStatic Field Level Home Plate</v>
      </c>
      <c r="V1276" t="str">
        <f t="shared" si="39"/>
        <v>05-06 Philadelphia Phillies @ Washington NationalsNationals ParkStatic Field Level Home Plate</v>
      </c>
      <c r="W1276" t="str">
        <f>CONCATENATE(M1276,O1276)</f>
        <v>Regular SeasonNationals Park</v>
      </c>
      <c r="X1276" t="str">
        <f>CONCATENATE(M1276,P1276)</f>
        <v>Regular SeasonStatic Field Level Home Plate</v>
      </c>
      <c r="Y1276" t="str">
        <f>CONCATENATE(M1276,O1276,P1276)</f>
        <v>Regular SeasonNationals ParkStatic Field Level Home Plate</v>
      </c>
    </row>
    <row r="1277" spans="1:25" x14ac:dyDescent="0.25">
      <c r="A1277" s="3">
        <v>346779</v>
      </c>
      <c r="B1277" t="s">
        <v>165</v>
      </c>
      <c r="C1277" t="s">
        <v>41</v>
      </c>
      <c r="D1277" t="s">
        <v>9</v>
      </c>
      <c r="E1277" t="s">
        <v>1</v>
      </c>
      <c r="F1277" s="5">
        <v>41035</v>
      </c>
      <c r="G1277">
        <v>8</v>
      </c>
      <c r="H1277">
        <v>25</v>
      </c>
      <c r="I1277" s="1">
        <v>10585</v>
      </c>
      <c r="J1277" s="1">
        <v>2180</v>
      </c>
      <c r="K1277">
        <v>20.5951818611242</v>
      </c>
      <c r="L1277" s="4">
        <f>VLOOKUP(N1277,rates,VLOOKUP(CONCATENATE('[1]Exposure Report'!$B$11,'[1]Exposure Report'!$B$13),rate_lookup_table,4,FALSE),FALSE)</f>
        <v>423.40200000000004</v>
      </c>
      <c r="M1277" t="s">
        <v>0</v>
      </c>
      <c r="N1277" t="str">
        <f>IF(VLOOKUP(B1277,title_rename,2,FALSE)=0,B1277,VLOOKUP(B1277,title_rename,2,FALSE))</f>
        <v>05-06 Philadelphia Phillies @ Washington Nationals</v>
      </c>
      <c r="O1277" s="3" t="str">
        <f>LEFT(IF(VLOOKUP(C1277,brand_rename,2,FALSE)=0,C1277,VLOOKUP(C1277,brand_rename,2,FALSE)),LEN(IF(VLOOKUP(C1277,brand_rename,2,FALSE)=0,C1277,VLOOKUP(C1277,brand_rename,2,FALSE)))-6)</f>
        <v>Nationals Park</v>
      </c>
      <c r="P1277" t="str">
        <f>IF(VLOOKUP(D1277,location_rename,2,FALSE)=0,D1277,VLOOKUP(D1277,location_rename,2,FALSE))</f>
        <v>Static Upper Billboard</v>
      </c>
      <c r="Q1277">
        <f>IF($L1277=0,0,G1277)</f>
        <v>8</v>
      </c>
      <c r="R1277">
        <f>IF($L1277=0,0,H1277)</f>
        <v>25</v>
      </c>
      <c r="S1277" s="1">
        <f>R1277*L1277</f>
        <v>10585.050000000001</v>
      </c>
      <c r="T1277" s="1">
        <f>S1277*(K1277/100)</f>
        <v>2180.0102975909276</v>
      </c>
      <c r="U1277" t="str">
        <f t="shared" si="38"/>
        <v>Nationals ParkStatic Upper Billboard</v>
      </c>
      <c r="V1277" t="str">
        <f t="shared" si="39"/>
        <v>05-06 Philadelphia Phillies @ Washington NationalsNationals ParkStatic Upper Billboard</v>
      </c>
      <c r="W1277" t="str">
        <f>CONCATENATE(M1277,O1277)</f>
        <v>Regular SeasonNationals Park</v>
      </c>
      <c r="X1277" t="str">
        <f>CONCATENATE(M1277,P1277)</f>
        <v>Regular SeasonStatic Upper Billboard</v>
      </c>
      <c r="Y1277" t="str">
        <f>CONCATENATE(M1277,O1277,P1277)</f>
        <v>Regular SeasonNationals ParkStatic Upper Billboard</v>
      </c>
    </row>
    <row r="1278" spans="1:25" x14ac:dyDescent="0.25">
      <c r="A1278" s="3">
        <v>346779</v>
      </c>
      <c r="B1278" t="s">
        <v>165</v>
      </c>
      <c r="C1278" t="s">
        <v>40</v>
      </c>
      <c r="D1278" t="s">
        <v>11</v>
      </c>
      <c r="E1278" t="s">
        <v>1</v>
      </c>
      <c r="F1278" s="5">
        <v>41035</v>
      </c>
      <c r="G1278">
        <v>2</v>
      </c>
      <c r="H1278">
        <v>2</v>
      </c>
      <c r="I1278" s="1">
        <v>846.8</v>
      </c>
      <c r="J1278" s="1">
        <v>169.36</v>
      </c>
      <c r="K1278">
        <v>20</v>
      </c>
      <c r="L1278" s="4">
        <f>VLOOKUP(N1278,rates,VLOOKUP(CONCATENATE('[1]Exposure Report'!$B$11,'[1]Exposure Report'!$B$13),rate_lookup_table,4,FALSE),FALSE)</f>
        <v>423.40200000000004</v>
      </c>
      <c r="M1278" t="s">
        <v>0</v>
      </c>
      <c r="N1278" t="str">
        <f>IF(VLOOKUP(B1278,title_rename,2,FALSE)=0,B1278,VLOOKUP(B1278,title_rename,2,FALSE))</f>
        <v>05-06 Philadelphia Phillies @ Washington Nationals</v>
      </c>
      <c r="O1278" s="3" t="str">
        <f>LEFT(IF(VLOOKUP(C1278,brand_rename,2,FALSE)=0,C1278,VLOOKUP(C1278,brand_rename,2,FALSE)),LEN(IF(VLOOKUP(C1278,brand_rename,2,FALSE)=0,C1278,VLOOKUP(C1278,brand_rename,2,FALSE)))-6)</f>
        <v>Nationals Youth Baseball Academy</v>
      </c>
      <c r="P1278" t="str">
        <f>IF(VLOOKUP(D1278,location_rename,2,FALSE)=0,D1278,VLOOKUP(D1278,location_rename,2,FALSE))</f>
        <v>Static Outfield Wall</v>
      </c>
      <c r="Q1278">
        <f>IF($L1278=0,0,G1278)</f>
        <v>2</v>
      </c>
      <c r="R1278">
        <f>IF($L1278=0,0,H1278)</f>
        <v>2</v>
      </c>
      <c r="S1278" s="1">
        <f>R1278*L1278</f>
        <v>846.80400000000009</v>
      </c>
      <c r="T1278" s="1">
        <f>S1278*(K1278/100)</f>
        <v>169.36080000000004</v>
      </c>
      <c r="U1278" t="str">
        <f t="shared" si="38"/>
        <v>Nationals Youth Baseball AcademyStatic Outfield Wall</v>
      </c>
      <c r="V1278" t="str">
        <f t="shared" si="39"/>
        <v>05-06 Philadelphia Phillies @ Washington NationalsNationals Youth Baseball AcademyStatic Outfield Wall</v>
      </c>
      <c r="W1278" t="str">
        <f>CONCATENATE(M1278,O1278)</f>
        <v>Regular SeasonNationals Youth Baseball Academy</v>
      </c>
      <c r="X1278" t="str">
        <f>CONCATENATE(M1278,P1278)</f>
        <v>Regular SeasonStatic Outfield Wall</v>
      </c>
      <c r="Y1278" t="str">
        <f>CONCATENATE(M1278,O1278,P1278)</f>
        <v>Regular SeasonNationals Youth Baseball AcademyStatic Outfield Wall</v>
      </c>
    </row>
    <row r="1279" spans="1:25" x14ac:dyDescent="0.25">
      <c r="A1279" s="3">
        <v>346779</v>
      </c>
      <c r="B1279" t="s">
        <v>165</v>
      </c>
      <c r="C1279" t="s">
        <v>39</v>
      </c>
      <c r="D1279" t="s">
        <v>13</v>
      </c>
      <c r="E1279" t="s">
        <v>1</v>
      </c>
      <c r="F1279" s="5">
        <v>41035</v>
      </c>
      <c r="G1279">
        <v>50</v>
      </c>
      <c r="H1279">
        <v>280</v>
      </c>
      <c r="I1279" s="1">
        <v>118552</v>
      </c>
      <c r="J1279" s="1">
        <v>28741.54</v>
      </c>
      <c r="K1279">
        <v>24.243825494297798</v>
      </c>
      <c r="L1279" s="4">
        <f>VLOOKUP(N1279,rates,VLOOKUP(CONCATENATE('[1]Exposure Report'!$B$11,'[1]Exposure Report'!$B$13),rate_lookup_table,4,FALSE),FALSE)</f>
        <v>423.40200000000004</v>
      </c>
      <c r="M1279" t="s">
        <v>0</v>
      </c>
      <c r="N1279" t="str">
        <f>IF(VLOOKUP(B1279,title_rename,2,FALSE)=0,B1279,VLOOKUP(B1279,title_rename,2,FALSE))</f>
        <v>05-06 Philadelphia Phillies @ Washington Nationals</v>
      </c>
      <c r="O1279" s="3" t="str">
        <f>LEFT(IF(VLOOKUP(C1279,brand_rename,2,FALSE)=0,C1279,VLOOKUP(C1279,brand_rename,2,FALSE)),LEN(IF(VLOOKUP(C1279,brand_rename,2,FALSE)=0,C1279,VLOOKUP(C1279,brand_rename,2,FALSE)))-6)</f>
        <v>New Era</v>
      </c>
      <c r="P1279" t="str">
        <f>IF(VLOOKUP(D1279,location_rename,2,FALSE)=0,D1279,VLOOKUP(D1279,location_rename,2,FALSE))</f>
        <v>Static Dugout Wall</v>
      </c>
      <c r="Q1279">
        <f>IF($L1279=0,0,G1279)</f>
        <v>50</v>
      </c>
      <c r="R1279">
        <f>IF($L1279=0,0,H1279)</f>
        <v>280</v>
      </c>
      <c r="S1279" s="1">
        <f>R1279*L1279</f>
        <v>118552.56000000001</v>
      </c>
      <c r="T1279" s="1">
        <f>S1279*(K1279/100)</f>
        <v>28741.675765422697</v>
      </c>
      <c r="U1279" t="str">
        <f t="shared" si="38"/>
        <v>New EraStatic Dugout Wall</v>
      </c>
      <c r="V1279" t="str">
        <f t="shared" si="39"/>
        <v>05-06 Philadelphia Phillies @ Washington NationalsNew EraStatic Dugout Wall</v>
      </c>
      <c r="W1279" t="str">
        <f>CONCATENATE(M1279,O1279)</f>
        <v>Regular SeasonNew Era</v>
      </c>
      <c r="X1279" t="str">
        <f>CONCATENATE(M1279,P1279)</f>
        <v>Regular SeasonStatic Dugout Wall</v>
      </c>
      <c r="Y1279" t="str">
        <f>CONCATENATE(M1279,O1279,P1279)</f>
        <v>Regular SeasonNew EraStatic Dugout Wall</v>
      </c>
    </row>
    <row r="1280" spans="1:25" x14ac:dyDescent="0.25">
      <c r="A1280" s="3">
        <v>346779</v>
      </c>
      <c r="B1280" t="s">
        <v>165</v>
      </c>
      <c r="C1280" t="s">
        <v>36</v>
      </c>
      <c r="D1280" t="s">
        <v>9</v>
      </c>
      <c r="E1280" t="s">
        <v>1</v>
      </c>
      <c r="F1280" s="5">
        <v>41035</v>
      </c>
      <c r="G1280">
        <v>31</v>
      </c>
      <c r="H1280">
        <v>137</v>
      </c>
      <c r="I1280" s="1">
        <v>58005.8</v>
      </c>
      <c r="J1280" s="1">
        <v>7658.16</v>
      </c>
      <c r="K1280">
        <v>13.202403897541201</v>
      </c>
      <c r="L1280" s="4">
        <f>VLOOKUP(N1280,rates,VLOOKUP(CONCATENATE('[1]Exposure Report'!$B$11,'[1]Exposure Report'!$B$13),rate_lookup_table,4,FALSE),FALSE)</f>
        <v>423.40200000000004</v>
      </c>
      <c r="M1280" t="s">
        <v>0</v>
      </c>
      <c r="N1280" t="str">
        <f>IF(VLOOKUP(B1280,title_rename,2,FALSE)=0,B1280,VLOOKUP(B1280,title_rename,2,FALSE))</f>
        <v>05-06 Philadelphia Phillies @ Washington Nationals</v>
      </c>
      <c r="O1280" s="3" t="str">
        <f>LEFT(IF(VLOOKUP(C1280,brand_rename,2,FALSE)=0,C1280,VLOOKUP(C1280,brand_rename,2,FALSE)),LEN(IF(VLOOKUP(C1280,brand_rename,2,FALSE)=0,C1280,VLOOKUP(C1280,brand_rename,2,FALSE)))-6)</f>
        <v>PNC Bank</v>
      </c>
      <c r="P1280" t="str">
        <f>IF(VLOOKUP(D1280,location_rename,2,FALSE)=0,D1280,VLOOKUP(D1280,location_rename,2,FALSE))</f>
        <v>Static Upper Billboard</v>
      </c>
      <c r="Q1280">
        <f>IF($L1280=0,0,G1280)</f>
        <v>31</v>
      </c>
      <c r="R1280">
        <f>IF($L1280=0,0,H1280)</f>
        <v>137</v>
      </c>
      <c r="S1280" s="1">
        <f>R1280*L1280</f>
        <v>58006.074000000008</v>
      </c>
      <c r="T1280" s="1">
        <f>S1280*(K1280/100)</f>
        <v>7658.1961745866347</v>
      </c>
      <c r="U1280" t="str">
        <f t="shared" si="38"/>
        <v>PNC BankStatic Upper Billboard</v>
      </c>
      <c r="V1280" t="str">
        <f t="shared" si="39"/>
        <v>05-06 Philadelphia Phillies @ Washington NationalsPNC BankStatic Upper Billboard</v>
      </c>
      <c r="W1280" t="str">
        <f>CONCATENATE(M1280,O1280)</f>
        <v>Regular SeasonPNC Bank</v>
      </c>
      <c r="X1280" t="str">
        <f>CONCATENATE(M1280,P1280)</f>
        <v>Regular SeasonStatic Upper Billboard</v>
      </c>
      <c r="Y1280" t="str">
        <f>CONCATENATE(M1280,O1280,P1280)</f>
        <v>Regular SeasonPNC BankStatic Upper Billboard</v>
      </c>
    </row>
    <row r="1281" spans="1:25" x14ac:dyDescent="0.25">
      <c r="A1281" s="3">
        <v>346779</v>
      </c>
      <c r="B1281" t="s">
        <v>165</v>
      </c>
      <c r="C1281" t="s">
        <v>33</v>
      </c>
      <c r="D1281" t="s">
        <v>17</v>
      </c>
      <c r="E1281" t="s">
        <v>1</v>
      </c>
      <c r="F1281" s="5">
        <v>41035</v>
      </c>
      <c r="G1281">
        <v>7</v>
      </c>
      <c r="H1281">
        <v>18</v>
      </c>
      <c r="I1281" s="1">
        <v>7621.2</v>
      </c>
      <c r="J1281" s="1">
        <v>2678.3</v>
      </c>
      <c r="K1281">
        <v>35.142759670393097</v>
      </c>
      <c r="L1281" s="4">
        <f>VLOOKUP(N1281,rates,VLOOKUP(CONCATENATE('[1]Exposure Report'!$B$11,'[1]Exposure Report'!$B$13),rate_lookup_table,4,FALSE),FALSE)</f>
        <v>423.40200000000004</v>
      </c>
      <c r="M1281" t="s">
        <v>0</v>
      </c>
      <c r="N1281" t="str">
        <f>IF(VLOOKUP(B1281,title_rename,2,FALSE)=0,B1281,VLOOKUP(B1281,title_rename,2,FALSE))</f>
        <v>05-06 Philadelphia Phillies @ Washington Nationals</v>
      </c>
      <c r="O1281" s="3" t="str">
        <f>LEFT(IF(VLOOKUP(C1281,brand_rename,2,FALSE)=0,C1281,VLOOKUP(C1281,brand_rename,2,FALSE)),LEN(IF(VLOOKUP(C1281,brand_rename,2,FALSE)=0,C1281,VLOOKUP(C1281,brand_rename,2,FALSE)))-6)</f>
        <v>Radio - 106.7 The Fan</v>
      </c>
      <c r="P1281" t="str">
        <f>IF(VLOOKUP(D1281,location_rename,2,FALSE)=0,D1281,VLOOKUP(D1281,location_rename,2,FALSE))</f>
        <v>LED Upper Tiered</v>
      </c>
      <c r="Q1281">
        <f>IF($L1281=0,0,G1281)</f>
        <v>7</v>
      </c>
      <c r="R1281">
        <f>IF($L1281=0,0,H1281)</f>
        <v>18</v>
      </c>
      <c r="S1281" s="1">
        <f>R1281*L1281</f>
        <v>7621.2360000000008</v>
      </c>
      <c r="T1281" s="1">
        <f>S1281*(K1281/100)</f>
        <v>2678.3126513934803</v>
      </c>
      <c r="U1281" t="str">
        <f t="shared" si="38"/>
        <v>Radio - 106.7 The FanLED Upper Tiered</v>
      </c>
      <c r="V1281" t="str">
        <f t="shared" si="39"/>
        <v>05-06 Philadelphia Phillies @ Washington NationalsRadio - 106.7 The FanLED Upper Tiered</v>
      </c>
      <c r="W1281" t="str">
        <f>CONCATENATE(M1281,O1281)</f>
        <v>Regular SeasonRadio - 106.7 The Fan</v>
      </c>
      <c r="X1281" t="str">
        <f>CONCATENATE(M1281,P1281)</f>
        <v>Regular SeasonLED Upper Tiered</v>
      </c>
      <c r="Y1281" t="str">
        <f>CONCATENATE(M1281,O1281,P1281)</f>
        <v>Regular SeasonRadio - 106.7 The FanLED Upper Tiered</v>
      </c>
    </row>
    <row r="1282" spans="1:25" x14ac:dyDescent="0.25">
      <c r="A1282" s="3">
        <v>346779</v>
      </c>
      <c r="B1282" t="s">
        <v>165</v>
      </c>
      <c r="C1282" t="s">
        <v>33</v>
      </c>
      <c r="D1282" t="s">
        <v>9</v>
      </c>
      <c r="E1282" t="s">
        <v>1</v>
      </c>
      <c r="F1282" s="5">
        <v>41035</v>
      </c>
      <c r="G1282">
        <v>74</v>
      </c>
      <c r="H1282">
        <v>386</v>
      </c>
      <c r="I1282" s="1">
        <v>163432.4</v>
      </c>
      <c r="J1282" s="1">
        <v>20375.11</v>
      </c>
      <c r="K1282">
        <v>12.4669955284264</v>
      </c>
      <c r="L1282" s="4">
        <f>VLOOKUP(N1282,rates,VLOOKUP(CONCATENATE('[1]Exposure Report'!$B$11,'[1]Exposure Report'!$B$13),rate_lookup_table,4,FALSE),FALSE)</f>
        <v>423.40200000000004</v>
      </c>
      <c r="M1282" t="s">
        <v>0</v>
      </c>
      <c r="N1282" t="str">
        <f>IF(VLOOKUP(B1282,title_rename,2,FALSE)=0,B1282,VLOOKUP(B1282,title_rename,2,FALSE))</f>
        <v>05-06 Philadelphia Phillies @ Washington Nationals</v>
      </c>
      <c r="O1282" s="3" t="str">
        <f>LEFT(IF(VLOOKUP(C1282,brand_rename,2,FALSE)=0,C1282,VLOOKUP(C1282,brand_rename,2,FALSE)),LEN(IF(VLOOKUP(C1282,brand_rename,2,FALSE)=0,C1282,VLOOKUP(C1282,brand_rename,2,FALSE)))-6)</f>
        <v>Radio - 106.7 The Fan</v>
      </c>
      <c r="P1282" t="str">
        <f>IF(VLOOKUP(D1282,location_rename,2,FALSE)=0,D1282,VLOOKUP(D1282,location_rename,2,FALSE))</f>
        <v>Static Upper Billboard</v>
      </c>
      <c r="Q1282">
        <f>IF($L1282=0,0,G1282)</f>
        <v>74</v>
      </c>
      <c r="R1282">
        <f>IF($L1282=0,0,H1282)</f>
        <v>386</v>
      </c>
      <c r="S1282" s="1">
        <f>R1282*L1282</f>
        <v>163433.17200000002</v>
      </c>
      <c r="T1282" s="1">
        <f>S1282*(K1282/100)</f>
        <v>20375.206245205431</v>
      </c>
      <c r="U1282" t="str">
        <f t="shared" ref="U1282:U1345" si="40">CONCATENATE(O1282,P1282)</f>
        <v>Radio - 106.7 The FanStatic Upper Billboard</v>
      </c>
      <c r="V1282" t="str">
        <f t="shared" ref="V1282:V1345" si="41">CONCATENATE(N1282,U1282)</f>
        <v>05-06 Philadelphia Phillies @ Washington NationalsRadio - 106.7 The FanStatic Upper Billboard</v>
      </c>
      <c r="W1282" t="str">
        <f>CONCATENATE(M1282,O1282)</f>
        <v>Regular SeasonRadio - 106.7 The Fan</v>
      </c>
      <c r="X1282" t="str">
        <f>CONCATENATE(M1282,P1282)</f>
        <v>Regular SeasonStatic Upper Billboard</v>
      </c>
      <c r="Y1282" t="str">
        <f>CONCATENATE(M1282,O1282,P1282)</f>
        <v>Regular SeasonRadio - 106.7 The FanStatic Upper Billboard</v>
      </c>
    </row>
    <row r="1283" spans="1:25" x14ac:dyDescent="0.25">
      <c r="A1283" s="3">
        <v>346779</v>
      </c>
      <c r="B1283" t="s">
        <v>165</v>
      </c>
      <c r="C1283" t="s">
        <v>31</v>
      </c>
      <c r="D1283" t="s">
        <v>136</v>
      </c>
      <c r="E1283" t="s">
        <v>1</v>
      </c>
      <c r="F1283" s="5">
        <v>41035</v>
      </c>
      <c r="G1283">
        <v>1</v>
      </c>
      <c r="H1283">
        <v>2</v>
      </c>
      <c r="I1283" s="1">
        <v>846.8</v>
      </c>
      <c r="J1283" s="1">
        <v>226.6</v>
      </c>
      <c r="K1283">
        <v>26.759565422767999</v>
      </c>
      <c r="L1283" s="4">
        <f>VLOOKUP(N1283,rates,VLOOKUP(CONCATENATE('[1]Exposure Report'!$B$11,'[1]Exposure Report'!$B$13),rate_lookup_table,4,FALSE),FALSE)</f>
        <v>423.40200000000004</v>
      </c>
      <c r="M1283" t="s">
        <v>0</v>
      </c>
      <c r="N1283" t="str">
        <f>IF(VLOOKUP(B1283,title_rename,2,FALSE)=0,B1283,VLOOKUP(B1283,title_rename,2,FALSE))</f>
        <v>05-06 Philadelphia Phillies @ Washington Nationals</v>
      </c>
      <c r="O1283" s="3" t="str">
        <f>LEFT(IF(VLOOKUP(C1283,brand_rename,2,FALSE)=0,C1283,VLOOKUP(C1283,brand_rename,2,FALSE)),LEN(IF(VLOOKUP(C1283,brand_rename,2,FALSE)=0,C1283,VLOOKUP(C1283,brand_rename,2,FALSE)))-6)</f>
        <v>Red Porch</v>
      </c>
      <c r="P1283" t="str">
        <f>IF(VLOOKUP(D1283,location_rename,2,FALSE)=0,D1283,VLOOKUP(D1283,location_rename,2,FALSE))</f>
        <v>LED Outside Billboard</v>
      </c>
      <c r="Q1283">
        <f>IF($L1283=0,0,G1283)</f>
        <v>1</v>
      </c>
      <c r="R1283">
        <f>IF($L1283=0,0,H1283)</f>
        <v>2</v>
      </c>
      <c r="S1283" s="1">
        <f>R1283*L1283</f>
        <v>846.80400000000009</v>
      </c>
      <c r="T1283" s="1">
        <f>S1283*(K1283/100)</f>
        <v>226.60107038261637</v>
      </c>
      <c r="U1283" t="str">
        <f t="shared" si="40"/>
        <v>Red PorchLED Outside Billboard</v>
      </c>
      <c r="V1283" t="str">
        <f t="shared" si="41"/>
        <v>05-06 Philadelphia Phillies @ Washington NationalsRed PorchLED Outside Billboard</v>
      </c>
      <c r="W1283" t="str">
        <f>CONCATENATE(M1283,O1283)</f>
        <v>Regular SeasonRed Porch</v>
      </c>
      <c r="X1283" t="str">
        <f>CONCATENATE(M1283,P1283)</f>
        <v>Regular SeasonLED Outside Billboard</v>
      </c>
      <c r="Y1283" t="str">
        <f>CONCATENATE(M1283,O1283,P1283)</f>
        <v>Regular SeasonRed PorchLED Outside Billboard</v>
      </c>
    </row>
    <row r="1284" spans="1:25" x14ac:dyDescent="0.25">
      <c r="A1284" s="3">
        <v>346779</v>
      </c>
      <c r="B1284" t="s">
        <v>165</v>
      </c>
      <c r="C1284" t="s">
        <v>31</v>
      </c>
      <c r="D1284" t="s">
        <v>9</v>
      </c>
      <c r="E1284" t="s">
        <v>1</v>
      </c>
      <c r="F1284" s="5">
        <v>41035</v>
      </c>
      <c r="G1284">
        <v>10</v>
      </c>
      <c r="H1284">
        <v>22</v>
      </c>
      <c r="I1284" s="1">
        <v>9314.7999999999993</v>
      </c>
      <c r="J1284" s="1">
        <v>1824.98</v>
      </c>
      <c r="K1284">
        <v>19.592261776957098</v>
      </c>
      <c r="L1284" s="4">
        <f>VLOOKUP(N1284,rates,VLOOKUP(CONCATENATE('[1]Exposure Report'!$B$11,'[1]Exposure Report'!$B$13),rate_lookup_table,4,FALSE),FALSE)</f>
        <v>423.40200000000004</v>
      </c>
      <c r="M1284" t="s">
        <v>0</v>
      </c>
      <c r="N1284" t="str">
        <f>IF(VLOOKUP(B1284,title_rename,2,FALSE)=0,B1284,VLOOKUP(B1284,title_rename,2,FALSE))</f>
        <v>05-06 Philadelphia Phillies @ Washington Nationals</v>
      </c>
      <c r="O1284" s="3" t="str">
        <f>LEFT(IF(VLOOKUP(C1284,brand_rename,2,FALSE)=0,C1284,VLOOKUP(C1284,brand_rename,2,FALSE)),LEN(IF(VLOOKUP(C1284,brand_rename,2,FALSE)=0,C1284,VLOOKUP(C1284,brand_rename,2,FALSE)))-6)</f>
        <v>Red Porch</v>
      </c>
      <c r="P1284" t="str">
        <f>IF(VLOOKUP(D1284,location_rename,2,FALSE)=0,D1284,VLOOKUP(D1284,location_rename,2,FALSE))</f>
        <v>Static Upper Billboard</v>
      </c>
      <c r="Q1284">
        <f>IF($L1284=0,0,G1284)</f>
        <v>10</v>
      </c>
      <c r="R1284">
        <f>IF($L1284=0,0,H1284)</f>
        <v>22</v>
      </c>
      <c r="S1284" s="1">
        <f>R1284*L1284</f>
        <v>9314.844000000001</v>
      </c>
      <c r="T1284" s="1">
        <f>S1284*(K1284/100)</f>
        <v>1824.9886205951818</v>
      </c>
      <c r="U1284" t="str">
        <f t="shared" si="40"/>
        <v>Red PorchStatic Upper Billboard</v>
      </c>
      <c r="V1284" t="str">
        <f t="shared" si="41"/>
        <v>05-06 Philadelphia Phillies @ Washington NationalsRed PorchStatic Upper Billboard</v>
      </c>
      <c r="W1284" t="str">
        <f>CONCATENATE(M1284,O1284)</f>
        <v>Regular SeasonRed Porch</v>
      </c>
      <c r="X1284" t="str">
        <f>CONCATENATE(M1284,P1284)</f>
        <v>Regular SeasonStatic Upper Billboard</v>
      </c>
      <c r="Y1284" t="str">
        <f>CONCATENATE(M1284,O1284,P1284)</f>
        <v>Regular SeasonRed PorchStatic Upper Billboard</v>
      </c>
    </row>
    <row r="1285" spans="1:25" x14ac:dyDescent="0.25">
      <c r="A1285" s="3">
        <v>346779</v>
      </c>
      <c r="B1285" t="s">
        <v>165</v>
      </c>
      <c r="C1285" t="s">
        <v>27</v>
      </c>
      <c r="D1285" t="s">
        <v>28</v>
      </c>
      <c r="E1285" t="s">
        <v>1</v>
      </c>
      <c r="F1285" s="5">
        <v>41035</v>
      </c>
      <c r="G1285">
        <v>18</v>
      </c>
      <c r="H1285">
        <v>100</v>
      </c>
      <c r="I1285" s="1">
        <v>42340</v>
      </c>
      <c r="J1285" s="1">
        <v>9856.07</v>
      </c>
      <c r="K1285">
        <v>23.278389230042499</v>
      </c>
      <c r="L1285" s="4">
        <f>VLOOKUP(N1285,rates,VLOOKUP(CONCATENATE('[1]Exposure Report'!$B$11,'[1]Exposure Report'!$B$13),rate_lookup_table,4,FALSE),FALSE)</f>
        <v>423.40200000000004</v>
      </c>
      <c r="M1285" t="s">
        <v>0</v>
      </c>
      <c r="N1285" t="str">
        <f>IF(VLOOKUP(B1285,title_rename,2,FALSE)=0,B1285,VLOOKUP(B1285,title_rename,2,FALSE))</f>
        <v>05-06 Philadelphia Phillies @ Washington Nationals</v>
      </c>
      <c r="O1285" s="3" t="str">
        <f>LEFT(IF(VLOOKUP(C1285,brand_rename,2,FALSE)=0,C1285,VLOOKUP(C1285,brand_rename,2,FALSE)),LEN(IF(VLOOKUP(C1285,brand_rename,2,FALSE)=0,C1285,VLOOKUP(C1285,brand_rename,2,FALSE)))-6)</f>
        <v>Team Website - Nationals.com</v>
      </c>
      <c r="P1285" t="str">
        <f>IF(VLOOKUP(D1285,location_rename,2,FALSE)=0,D1285,VLOOKUP(D1285,location_rename,2,FALSE))</f>
        <v>Static Dugout Railing</v>
      </c>
      <c r="Q1285">
        <f>IF($L1285=0,0,G1285)</f>
        <v>18</v>
      </c>
      <c r="R1285">
        <f>IF($L1285=0,0,H1285)</f>
        <v>100</v>
      </c>
      <c r="S1285" s="1">
        <f>R1285*L1285</f>
        <v>42340.200000000004</v>
      </c>
      <c r="T1285" s="1">
        <f>S1285*(K1285/100)</f>
        <v>9856.1165567784556</v>
      </c>
      <c r="U1285" t="str">
        <f t="shared" si="40"/>
        <v>Team Website - Nationals.comStatic Dugout Railing</v>
      </c>
      <c r="V1285" t="str">
        <f t="shared" si="41"/>
        <v>05-06 Philadelphia Phillies @ Washington NationalsTeam Website - Nationals.comStatic Dugout Railing</v>
      </c>
      <c r="W1285" t="str">
        <f>CONCATENATE(M1285,O1285)</f>
        <v>Regular SeasonTeam Website - Nationals.com</v>
      </c>
      <c r="X1285" t="str">
        <f>CONCATENATE(M1285,P1285)</f>
        <v>Regular SeasonStatic Dugout Railing</v>
      </c>
      <c r="Y1285" t="str">
        <f>CONCATENATE(M1285,O1285,P1285)</f>
        <v>Regular SeasonTeam Website - Nationals.comStatic Dugout Railing</v>
      </c>
    </row>
    <row r="1286" spans="1:25" x14ac:dyDescent="0.25">
      <c r="A1286" s="3">
        <v>346779</v>
      </c>
      <c r="B1286" t="s">
        <v>165</v>
      </c>
      <c r="C1286" t="s">
        <v>27</v>
      </c>
      <c r="D1286" t="s">
        <v>14</v>
      </c>
      <c r="E1286" t="s">
        <v>1</v>
      </c>
      <c r="F1286" s="5">
        <v>41035</v>
      </c>
      <c r="G1286">
        <v>20</v>
      </c>
      <c r="H1286">
        <v>69</v>
      </c>
      <c r="I1286" s="1">
        <v>29214.6</v>
      </c>
      <c r="J1286" s="1">
        <v>4414.79</v>
      </c>
      <c r="K1286">
        <v>15.111588041595599</v>
      </c>
      <c r="L1286" s="4">
        <f>VLOOKUP(N1286,rates,VLOOKUP(CONCATENATE('[1]Exposure Report'!$B$11,'[1]Exposure Report'!$B$13),rate_lookup_table,4,FALSE),FALSE)</f>
        <v>423.40200000000004</v>
      </c>
      <c r="M1286" t="s">
        <v>0</v>
      </c>
      <c r="N1286" t="str">
        <f>IF(VLOOKUP(B1286,title_rename,2,FALSE)=0,B1286,VLOOKUP(B1286,title_rename,2,FALSE))</f>
        <v>05-06 Philadelphia Phillies @ Washington Nationals</v>
      </c>
      <c r="O1286" s="3" t="str">
        <f>LEFT(IF(VLOOKUP(C1286,brand_rename,2,FALSE)=0,C1286,VLOOKUP(C1286,brand_rename,2,FALSE)),LEN(IF(VLOOKUP(C1286,brand_rename,2,FALSE)=0,C1286,VLOOKUP(C1286,brand_rename,2,FALSE)))-6)</f>
        <v>Team Website - Nationals.com</v>
      </c>
      <c r="P1286" t="str">
        <f>IF(VLOOKUP(D1286,location_rename,2,FALSE)=0,D1286,VLOOKUP(D1286,location_rename,2,FALSE))</f>
        <v>Static Dugout Roof</v>
      </c>
      <c r="Q1286">
        <f>IF($L1286=0,0,G1286)</f>
        <v>20</v>
      </c>
      <c r="R1286">
        <f>IF($L1286=0,0,H1286)</f>
        <v>69</v>
      </c>
      <c r="S1286" s="1">
        <f>R1286*L1286</f>
        <v>29214.738000000005</v>
      </c>
      <c r="T1286" s="1">
        <f>S1286*(K1286/100)</f>
        <v>4414.8108539914865</v>
      </c>
      <c r="U1286" t="str">
        <f t="shared" si="40"/>
        <v>Team Website - Nationals.comStatic Dugout Roof</v>
      </c>
      <c r="V1286" t="str">
        <f t="shared" si="41"/>
        <v>05-06 Philadelphia Phillies @ Washington NationalsTeam Website - Nationals.comStatic Dugout Roof</v>
      </c>
      <c r="W1286" t="str">
        <f>CONCATENATE(M1286,O1286)</f>
        <v>Regular SeasonTeam Website - Nationals.com</v>
      </c>
      <c r="X1286" t="str">
        <f>CONCATENATE(M1286,P1286)</f>
        <v>Regular SeasonStatic Dugout Roof</v>
      </c>
      <c r="Y1286" t="str">
        <f>CONCATENATE(M1286,O1286,P1286)</f>
        <v>Regular SeasonTeam Website - Nationals.comStatic Dugout Roof</v>
      </c>
    </row>
    <row r="1287" spans="1:25" x14ac:dyDescent="0.25">
      <c r="A1287" s="3">
        <v>346779</v>
      </c>
      <c r="B1287" t="s">
        <v>165</v>
      </c>
      <c r="C1287" t="s">
        <v>27</v>
      </c>
      <c r="D1287" t="s">
        <v>9</v>
      </c>
      <c r="E1287" t="s">
        <v>1</v>
      </c>
      <c r="F1287" s="5">
        <v>41035</v>
      </c>
      <c r="G1287">
        <v>4</v>
      </c>
      <c r="H1287">
        <v>11</v>
      </c>
      <c r="I1287" s="1">
        <v>4657.3999999999996</v>
      </c>
      <c r="J1287" s="1">
        <v>728.54</v>
      </c>
      <c r="K1287">
        <v>15.642633228840101</v>
      </c>
      <c r="L1287" s="4">
        <f>VLOOKUP(N1287,rates,VLOOKUP(CONCATENATE('[1]Exposure Report'!$B$11,'[1]Exposure Report'!$B$13),rate_lookup_table,4,FALSE),FALSE)</f>
        <v>423.40200000000004</v>
      </c>
      <c r="M1287" t="s">
        <v>0</v>
      </c>
      <c r="N1287" t="str">
        <f>IF(VLOOKUP(B1287,title_rename,2,FALSE)=0,B1287,VLOOKUP(B1287,title_rename,2,FALSE))</f>
        <v>05-06 Philadelphia Phillies @ Washington Nationals</v>
      </c>
      <c r="O1287" s="3" t="str">
        <f>LEFT(IF(VLOOKUP(C1287,brand_rename,2,FALSE)=0,C1287,VLOOKUP(C1287,brand_rename,2,FALSE)),LEN(IF(VLOOKUP(C1287,brand_rename,2,FALSE)=0,C1287,VLOOKUP(C1287,brand_rename,2,FALSE)))-6)</f>
        <v>Team Website - Nationals.com</v>
      </c>
      <c r="P1287" t="str">
        <f>IF(VLOOKUP(D1287,location_rename,2,FALSE)=0,D1287,VLOOKUP(D1287,location_rename,2,FALSE))</f>
        <v>Static Upper Billboard</v>
      </c>
      <c r="Q1287">
        <f>IF($L1287=0,0,G1287)</f>
        <v>4</v>
      </c>
      <c r="R1287">
        <f>IF($L1287=0,0,H1287)</f>
        <v>11</v>
      </c>
      <c r="S1287" s="1">
        <f>R1287*L1287</f>
        <v>4657.4220000000005</v>
      </c>
      <c r="T1287" s="1">
        <f>S1287*(K1287/100)</f>
        <v>728.54344137930923</v>
      </c>
      <c r="U1287" t="str">
        <f t="shared" si="40"/>
        <v>Team Website - Nationals.comStatic Upper Billboard</v>
      </c>
      <c r="V1287" t="str">
        <f t="shared" si="41"/>
        <v>05-06 Philadelphia Phillies @ Washington NationalsTeam Website - Nationals.comStatic Upper Billboard</v>
      </c>
      <c r="W1287" t="str">
        <f>CONCATENATE(M1287,O1287)</f>
        <v>Regular SeasonTeam Website - Nationals.com</v>
      </c>
      <c r="X1287" t="str">
        <f>CONCATENATE(M1287,P1287)</f>
        <v>Regular SeasonStatic Upper Billboard</v>
      </c>
      <c r="Y1287" t="str">
        <f>CONCATENATE(M1287,O1287,P1287)</f>
        <v>Regular SeasonTeam Website - Nationals.comStatic Upper Billboard</v>
      </c>
    </row>
    <row r="1288" spans="1:25" x14ac:dyDescent="0.25">
      <c r="A1288" s="3">
        <v>346779</v>
      </c>
      <c r="B1288" t="s">
        <v>165</v>
      </c>
      <c r="C1288" t="s">
        <v>93</v>
      </c>
      <c r="D1288" t="s">
        <v>9</v>
      </c>
      <c r="E1288" t="s">
        <v>1</v>
      </c>
      <c r="F1288" s="5">
        <v>41035</v>
      </c>
      <c r="G1288">
        <v>1</v>
      </c>
      <c r="H1288">
        <v>4</v>
      </c>
      <c r="I1288" s="1">
        <v>1693.6</v>
      </c>
      <c r="J1288" s="1">
        <v>326.19</v>
      </c>
      <c r="K1288">
        <v>19.260155880963602</v>
      </c>
      <c r="L1288" s="4">
        <f>VLOOKUP(N1288,rates,VLOOKUP(CONCATENATE('[1]Exposure Report'!$B$11,'[1]Exposure Report'!$B$13),rate_lookup_table,4,FALSE),FALSE)</f>
        <v>423.40200000000004</v>
      </c>
      <c r="M1288" t="s">
        <v>0</v>
      </c>
      <c r="N1288" t="str">
        <f>IF(VLOOKUP(B1288,title_rename,2,FALSE)=0,B1288,VLOOKUP(B1288,title_rename,2,FALSE))</f>
        <v>05-06 Philadelphia Phillies @ Washington Nationals</v>
      </c>
      <c r="O1288" s="3" t="str">
        <f>LEFT(IF(VLOOKUP(C1288,brand_rename,2,FALSE)=0,C1288,VLOOKUP(C1288,brand_rename,2,FALSE)),LEN(IF(VLOOKUP(C1288,brand_rename,2,FALSE)=0,C1288,VLOOKUP(C1288,brand_rename,2,FALSE)))-6)</f>
        <v>The Washington Post</v>
      </c>
      <c r="P1288" t="str">
        <f>IF(VLOOKUP(D1288,location_rename,2,FALSE)=0,D1288,VLOOKUP(D1288,location_rename,2,FALSE))</f>
        <v>Static Upper Billboard</v>
      </c>
      <c r="Q1288">
        <f>IF($L1288=0,0,G1288)</f>
        <v>1</v>
      </c>
      <c r="R1288">
        <f>IF($L1288=0,0,H1288)</f>
        <v>4</v>
      </c>
      <c r="S1288" s="1">
        <f>R1288*L1288</f>
        <v>1693.6080000000002</v>
      </c>
      <c r="T1288" s="1">
        <f>S1288*(K1288/100)</f>
        <v>326.19154081247007</v>
      </c>
      <c r="U1288" t="str">
        <f t="shared" si="40"/>
        <v>The Washington PostStatic Upper Billboard</v>
      </c>
      <c r="V1288" t="str">
        <f t="shared" si="41"/>
        <v>05-06 Philadelphia Phillies @ Washington NationalsThe Washington PostStatic Upper Billboard</v>
      </c>
      <c r="W1288" t="str">
        <f>CONCATENATE(M1288,O1288)</f>
        <v>Regular SeasonThe Washington Post</v>
      </c>
      <c r="X1288" t="str">
        <f>CONCATENATE(M1288,P1288)</f>
        <v>Regular SeasonStatic Upper Billboard</v>
      </c>
      <c r="Y1288" t="str">
        <f>CONCATENATE(M1288,O1288,P1288)</f>
        <v>Regular SeasonThe Washington PostStatic Upper Billboard</v>
      </c>
    </row>
    <row r="1289" spans="1:25" x14ac:dyDescent="0.25">
      <c r="A1289" s="3">
        <v>346779</v>
      </c>
      <c r="B1289" t="s">
        <v>165</v>
      </c>
      <c r="C1289" t="s">
        <v>26</v>
      </c>
      <c r="D1289" t="s">
        <v>19</v>
      </c>
      <c r="E1289" t="s">
        <v>1</v>
      </c>
      <c r="F1289" s="5">
        <v>41035</v>
      </c>
      <c r="G1289">
        <v>2</v>
      </c>
      <c r="H1289">
        <v>9</v>
      </c>
      <c r="I1289" s="1">
        <v>3810.6</v>
      </c>
      <c r="J1289" s="1">
        <v>489.11</v>
      </c>
      <c r="K1289">
        <v>12.8355114680102</v>
      </c>
      <c r="L1289" s="4">
        <f>VLOOKUP(N1289,rates,VLOOKUP(CONCATENATE('[1]Exposure Report'!$B$11,'[1]Exposure Report'!$B$13),rate_lookup_table,4,FALSE),FALSE)</f>
        <v>423.40200000000004</v>
      </c>
      <c r="M1289" t="s">
        <v>0</v>
      </c>
      <c r="N1289" t="str">
        <f>IF(VLOOKUP(B1289,title_rename,2,FALSE)=0,B1289,VLOOKUP(B1289,title_rename,2,FALSE))</f>
        <v>05-06 Philadelphia Phillies @ Washington Nationals</v>
      </c>
      <c r="O1289" s="3" t="str">
        <f>LEFT(IF(VLOOKUP(C1289,brand_rename,2,FALSE)=0,C1289,VLOOKUP(C1289,brand_rename,2,FALSE)),LEN(IF(VLOOKUP(C1289,brand_rename,2,FALSE)=0,C1289,VLOOKUP(C1289,brand_rename,2,FALSE)))-6)</f>
        <v>Toyota</v>
      </c>
      <c r="P1289" t="str">
        <f>IF(VLOOKUP(D1289,location_rename,2,FALSE)=0,D1289,VLOOKUP(D1289,location_rename,2,FALSE))</f>
        <v>LED Outfield Wall</v>
      </c>
      <c r="Q1289">
        <f>IF($L1289=0,0,G1289)</f>
        <v>2</v>
      </c>
      <c r="R1289">
        <f>IF($L1289=0,0,H1289)</f>
        <v>9</v>
      </c>
      <c r="S1289" s="1">
        <f>R1289*L1289</f>
        <v>3810.6180000000004</v>
      </c>
      <c r="T1289" s="1">
        <f>S1289*(K1289/100)</f>
        <v>489.11231039206098</v>
      </c>
      <c r="U1289" t="str">
        <f t="shared" si="40"/>
        <v>ToyotaLED Outfield Wall</v>
      </c>
      <c r="V1289" t="str">
        <f t="shared" si="41"/>
        <v>05-06 Philadelphia Phillies @ Washington NationalsToyotaLED Outfield Wall</v>
      </c>
      <c r="W1289" t="str">
        <f>CONCATENATE(M1289,O1289)</f>
        <v>Regular SeasonToyota</v>
      </c>
      <c r="X1289" t="str">
        <f>CONCATENATE(M1289,P1289)</f>
        <v>Regular SeasonLED Outfield Wall</v>
      </c>
      <c r="Y1289" t="str">
        <f>CONCATENATE(M1289,O1289,P1289)</f>
        <v>Regular SeasonToyotaLED Outfield Wall</v>
      </c>
    </row>
    <row r="1290" spans="1:25" x14ac:dyDescent="0.25">
      <c r="A1290" s="3">
        <v>346779</v>
      </c>
      <c r="B1290" t="s">
        <v>165</v>
      </c>
      <c r="C1290" t="s">
        <v>26</v>
      </c>
      <c r="D1290" t="s">
        <v>17</v>
      </c>
      <c r="E1290" t="s">
        <v>1</v>
      </c>
      <c r="F1290" s="5">
        <v>41035</v>
      </c>
      <c r="G1290">
        <v>2</v>
      </c>
      <c r="H1290">
        <v>3</v>
      </c>
      <c r="I1290" s="1">
        <v>1270.2</v>
      </c>
      <c r="J1290" s="1">
        <v>313.57</v>
      </c>
      <c r="K1290">
        <v>24.686663517556202</v>
      </c>
      <c r="L1290" s="4">
        <f>VLOOKUP(N1290,rates,VLOOKUP(CONCATENATE('[1]Exposure Report'!$B$11,'[1]Exposure Report'!$B$13),rate_lookup_table,4,FALSE),FALSE)</f>
        <v>423.40200000000004</v>
      </c>
      <c r="M1290" t="s">
        <v>0</v>
      </c>
      <c r="N1290" t="str">
        <f>IF(VLOOKUP(B1290,title_rename,2,FALSE)=0,B1290,VLOOKUP(B1290,title_rename,2,FALSE))</f>
        <v>05-06 Philadelphia Phillies @ Washington Nationals</v>
      </c>
      <c r="O1290" s="3" t="str">
        <f>LEFT(IF(VLOOKUP(C1290,brand_rename,2,FALSE)=0,C1290,VLOOKUP(C1290,brand_rename,2,FALSE)),LEN(IF(VLOOKUP(C1290,brand_rename,2,FALSE)=0,C1290,VLOOKUP(C1290,brand_rename,2,FALSE)))-6)</f>
        <v>Toyota</v>
      </c>
      <c r="P1290" t="str">
        <f>IF(VLOOKUP(D1290,location_rename,2,FALSE)=0,D1290,VLOOKUP(D1290,location_rename,2,FALSE))</f>
        <v>LED Upper Tiered</v>
      </c>
      <c r="Q1290">
        <f>IF($L1290=0,0,G1290)</f>
        <v>2</v>
      </c>
      <c r="R1290">
        <f>IF($L1290=0,0,H1290)</f>
        <v>3</v>
      </c>
      <c r="S1290" s="1">
        <f>R1290*L1290</f>
        <v>1270.2060000000001</v>
      </c>
      <c r="T1290" s="1">
        <f>S1290*(K1290/100)</f>
        <v>313.57148119980997</v>
      </c>
      <c r="U1290" t="str">
        <f t="shared" si="40"/>
        <v>ToyotaLED Upper Tiered</v>
      </c>
      <c r="V1290" t="str">
        <f t="shared" si="41"/>
        <v>05-06 Philadelphia Phillies @ Washington NationalsToyotaLED Upper Tiered</v>
      </c>
      <c r="W1290" t="str">
        <f>CONCATENATE(M1290,O1290)</f>
        <v>Regular SeasonToyota</v>
      </c>
      <c r="X1290" t="str">
        <f>CONCATENATE(M1290,P1290)</f>
        <v>Regular SeasonLED Upper Tiered</v>
      </c>
      <c r="Y1290" t="str">
        <f>CONCATENATE(M1290,O1290,P1290)</f>
        <v>Regular SeasonToyotaLED Upper Tiered</v>
      </c>
    </row>
    <row r="1291" spans="1:25" x14ac:dyDescent="0.25">
      <c r="A1291" s="3">
        <v>346779</v>
      </c>
      <c r="B1291" t="s">
        <v>165</v>
      </c>
      <c r="C1291" t="s">
        <v>166</v>
      </c>
      <c r="D1291" t="s">
        <v>34</v>
      </c>
      <c r="E1291" t="s">
        <v>1</v>
      </c>
      <c r="F1291" s="5">
        <v>41035</v>
      </c>
      <c r="G1291">
        <v>2</v>
      </c>
      <c r="H1291">
        <v>8</v>
      </c>
      <c r="I1291" s="1">
        <v>3387.2</v>
      </c>
      <c r="J1291" s="1">
        <v>724.82</v>
      </c>
      <c r="K1291">
        <v>21.398795465281001</v>
      </c>
      <c r="L1291" s="4">
        <f>VLOOKUP(N1291,rates,VLOOKUP(CONCATENATE('[1]Exposure Report'!$B$11,'[1]Exposure Report'!$B$13),rate_lookup_table,4,FALSE),FALSE)</f>
        <v>423.40200000000004</v>
      </c>
      <c r="M1291" t="s">
        <v>0</v>
      </c>
      <c r="N1291" t="str">
        <f>IF(VLOOKUP(B1291,title_rename,2,FALSE)=0,B1291,VLOOKUP(B1291,title_rename,2,FALSE))</f>
        <v>05-06 Philadelphia Phillies @ Washington Nationals</v>
      </c>
      <c r="O1291" s="3" t="str">
        <f>LEFT(IF(VLOOKUP(C1291,brand_rename,2,FALSE)=0,C1291,VLOOKUP(C1291,brand_rename,2,FALSE)),LEN(IF(VLOOKUP(C1291,brand_rename,2,FALSE)=0,C1291,VLOOKUP(C1291,brand_rename,2,FALSE)))-6)</f>
        <v>TV Station - ESPN</v>
      </c>
      <c r="P1291" t="str">
        <f>IF(VLOOKUP(D1291,location_rename,2,FALSE)=0,D1291,VLOOKUP(D1291,location_rename,2,FALSE))</f>
        <v>General Merchandise</v>
      </c>
      <c r="Q1291">
        <f>IF($L1291=0,0,G1291)</f>
        <v>2</v>
      </c>
      <c r="R1291">
        <f>IF($L1291=0,0,H1291)</f>
        <v>8</v>
      </c>
      <c r="S1291" s="1">
        <f>R1291*L1291</f>
        <v>3387.2160000000003</v>
      </c>
      <c r="T1291" s="1">
        <f>S1291*(K1291/100)</f>
        <v>724.82342380727255</v>
      </c>
      <c r="U1291" t="str">
        <f t="shared" si="40"/>
        <v>TV Station - ESPNGeneral Merchandise</v>
      </c>
      <c r="V1291" t="str">
        <f t="shared" si="41"/>
        <v>05-06 Philadelphia Phillies @ Washington NationalsTV Station - ESPNGeneral Merchandise</v>
      </c>
      <c r="W1291" t="str">
        <f>CONCATENATE(M1291,O1291)</f>
        <v>Regular SeasonTV Station - ESPN</v>
      </c>
      <c r="X1291" t="str">
        <f>CONCATENATE(M1291,P1291)</f>
        <v>Regular SeasonGeneral Merchandise</v>
      </c>
      <c r="Y1291" t="str">
        <f>CONCATENATE(M1291,O1291,P1291)</f>
        <v>Regular SeasonTV Station - ESPNGeneral Merchandise</v>
      </c>
    </row>
    <row r="1292" spans="1:25" x14ac:dyDescent="0.25">
      <c r="A1292" s="3">
        <v>346779</v>
      </c>
      <c r="B1292" t="s">
        <v>165</v>
      </c>
      <c r="C1292" t="s">
        <v>166</v>
      </c>
      <c r="D1292" t="s">
        <v>45</v>
      </c>
      <c r="E1292" t="s">
        <v>1</v>
      </c>
      <c r="F1292" s="5">
        <v>41035</v>
      </c>
      <c r="G1292">
        <v>20</v>
      </c>
      <c r="H1292">
        <v>69</v>
      </c>
      <c r="I1292" s="1">
        <v>29214.6</v>
      </c>
      <c r="J1292" s="1">
        <v>4513.7</v>
      </c>
      <c r="K1292">
        <v>15.450151636510499</v>
      </c>
      <c r="L1292" s="4">
        <f>VLOOKUP(N1292,rates,VLOOKUP(CONCATENATE('[1]Exposure Report'!$B$11,'[1]Exposure Report'!$B$13),rate_lookup_table,4,FALSE),FALSE)</f>
        <v>423.40200000000004</v>
      </c>
      <c r="M1292" t="s">
        <v>0</v>
      </c>
      <c r="N1292" t="str">
        <f>IF(VLOOKUP(B1292,title_rename,2,FALSE)=0,B1292,VLOOKUP(B1292,title_rename,2,FALSE))</f>
        <v>05-06 Philadelphia Phillies @ Washington Nationals</v>
      </c>
      <c r="O1292" s="3" t="str">
        <f>LEFT(IF(VLOOKUP(C1292,brand_rename,2,FALSE)=0,C1292,VLOOKUP(C1292,brand_rename,2,FALSE)),LEN(IF(VLOOKUP(C1292,brand_rename,2,FALSE)=0,C1292,VLOOKUP(C1292,brand_rename,2,FALSE)))-6)</f>
        <v>TV Station - ESPN</v>
      </c>
      <c r="P1292" t="str">
        <f>IF(VLOOKUP(D1292,location_rename,2,FALSE)=0,D1292,VLOOKUP(D1292,location_rename,2,FALSE))</f>
        <v>Static Field Level Foul Ball Line</v>
      </c>
      <c r="Q1292">
        <f>IF($L1292=0,0,G1292)</f>
        <v>20</v>
      </c>
      <c r="R1292">
        <f>IF($L1292=0,0,H1292)</f>
        <v>69</v>
      </c>
      <c r="S1292" s="1">
        <f>R1292*L1292</f>
        <v>29214.738000000005</v>
      </c>
      <c r="T1292" s="1">
        <f>S1292*(K1292/100)</f>
        <v>4513.7213212092556</v>
      </c>
      <c r="U1292" t="str">
        <f t="shared" si="40"/>
        <v>TV Station - ESPNStatic Field Level Foul Ball Line</v>
      </c>
      <c r="V1292" t="str">
        <f t="shared" si="41"/>
        <v>05-06 Philadelphia Phillies @ Washington NationalsTV Station - ESPNStatic Field Level Foul Ball Line</v>
      </c>
      <c r="W1292" t="str">
        <f>CONCATENATE(M1292,O1292)</f>
        <v>Regular SeasonTV Station - ESPN</v>
      </c>
      <c r="X1292" t="str">
        <f>CONCATENATE(M1292,P1292)</f>
        <v>Regular SeasonStatic Field Level Foul Ball Line</v>
      </c>
      <c r="Y1292" t="str">
        <f>CONCATENATE(M1292,O1292,P1292)</f>
        <v>Regular SeasonTV Station - ESPNStatic Field Level Foul Ball Line</v>
      </c>
    </row>
    <row r="1293" spans="1:25" x14ac:dyDescent="0.25">
      <c r="A1293" s="3">
        <v>346779</v>
      </c>
      <c r="B1293" t="s">
        <v>165</v>
      </c>
      <c r="C1293" t="s">
        <v>166</v>
      </c>
      <c r="D1293" t="s">
        <v>9</v>
      </c>
      <c r="E1293" t="s">
        <v>1</v>
      </c>
      <c r="F1293" s="5">
        <v>41035</v>
      </c>
      <c r="G1293">
        <v>2</v>
      </c>
      <c r="H1293">
        <v>16</v>
      </c>
      <c r="I1293" s="1">
        <v>6774.4</v>
      </c>
      <c r="J1293" s="1">
        <v>974.67</v>
      </c>
      <c r="K1293">
        <v>14.3875472366556</v>
      </c>
      <c r="L1293" s="4">
        <f>VLOOKUP(N1293,rates,VLOOKUP(CONCATENATE('[1]Exposure Report'!$B$11,'[1]Exposure Report'!$B$13),rate_lookup_table,4,FALSE),FALSE)</f>
        <v>423.40200000000004</v>
      </c>
      <c r="M1293" t="s">
        <v>0</v>
      </c>
      <c r="N1293" t="str">
        <f>IF(VLOOKUP(B1293,title_rename,2,FALSE)=0,B1293,VLOOKUP(B1293,title_rename,2,FALSE))</f>
        <v>05-06 Philadelphia Phillies @ Washington Nationals</v>
      </c>
      <c r="O1293" s="3" t="str">
        <f>LEFT(IF(VLOOKUP(C1293,brand_rename,2,FALSE)=0,C1293,VLOOKUP(C1293,brand_rename,2,FALSE)),LEN(IF(VLOOKUP(C1293,brand_rename,2,FALSE)=0,C1293,VLOOKUP(C1293,brand_rename,2,FALSE)))-6)</f>
        <v>TV Station - ESPN</v>
      </c>
      <c r="P1293" t="str">
        <f>IF(VLOOKUP(D1293,location_rename,2,FALSE)=0,D1293,VLOOKUP(D1293,location_rename,2,FALSE))</f>
        <v>Static Upper Billboard</v>
      </c>
      <c r="Q1293">
        <f>IF($L1293=0,0,G1293)</f>
        <v>2</v>
      </c>
      <c r="R1293">
        <f>IF($L1293=0,0,H1293)</f>
        <v>16</v>
      </c>
      <c r="S1293" s="1">
        <f>R1293*L1293</f>
        <v>6774.4320000000007</v>
      </c>
      <c r="T1293" s="1">
        <f>S1293*(K1293/100)</f>
        <v>974.67460401511266</v>
      </c>
      <c r="U1293" t="str">
        <f t="shared" si="40"/>
        <v>TV Station - ESPNStatic Upper Billboard</v>
      </c>
      <c r="V1293" t="str">
        <f t="shared" si="41"/>
        <v>05-06 Philadelphia Phillies @ Washington NationalsTV Station - ESPNStatic Upper Billboard</v>
      </c>
      <c r="W1293" t="str">
        <f>CONCATENATE(M1293,O1293)</f>
        <v>Regular SeasonTV Station - ESPN</v>
      </c>
      <c r="X1293" t="str">
        <f>CONCATENATE(M1293,P1293)</f>
        <v>Regular SeasonStatic Upper Billboard</v>
      </c>
      <c r="Y1293" t="str">
        <f>CONCATENATE(M1293,O1293,P1293)</f>
        <v>Regular SeasonTV Station - ESPNStatic Upper Billboard</v>
      </c>
    </row>
    <row r="1294" spans="1:25" x14ac:dyDescent="0.25">
      <c r="A1294" s="3">
        <v>346779</v>
      </c>
      <c r="B1294" t="s">
        <v>165</v>
      </c>
      <c r="C1294" t="s">
        <v>92</v>
      </c>
      <c r="D1294" t="s">
        <v>9</v>
      </c>
      <c r="E1294" t="s">
        <v>1</v>
      </c>
      <c r="F1294" s="5">
        <v>41035</v>
      </c>
      <c r="G1294">
        <v>1</v>
      </c>
      <c r="H1294">
        <v>2</v>
      </c>
      <c r="I1294" s="1">
        <v>846.8</v>
      </c>
      <c r="J1294" s="1">
        <v>187.23</v>
      </c>
      <c r="K1294">
        <v>22.1102975909305</v>
      </c>
      <c r="L1294" s="4">
        <f>VLOOKUP(N1294,rates,VLOOKUP(CONCATENATE('[1]Exposure Report'!$B$11,'[1]Exposure Report'!$B$13),rate_lookup_table,4,FALSE),FALSE)</f>
        <v>423.40200000000004</v>
      </c>
      <c r="M1294" t="s">
        <v>0</v>
      </c>
      <c r="N1294" t="str">
        <f>IF(VLOOKUP(B1294,title_rename,2,FALSE)=0,B1294,VLOOKUP(B1294,title_rename,2,FALSE))</f>
        <v>05-06 Philadelphia Phillies @ Washington Nationals</v>
      </c>
      <c r="O1294" s="3" t="str">
        <f>LEFT(IF(VLOOKUP(C1294,brand_rename,2,FALSE)=0,C1294,VLOOKUP(C1294,brand_rename,2,FALSE)),LEN(IF(VLOOKUP(C1294,brand_rename,2,FALSE)=0,C1294,VLOOKUP(C1294,brand_rename,2,FALSE)))-6)</f>
        <v>TV Station - MASN</v>
      </c>
      <c r="P1294" t="str">
        <f>IF(VLOOKUP(D1294,location_rename,2,FALSE)=0,D1294,VLOOKUP(D1294,location_rename,2,FALSE))</f>
        <v>Static Upper Billboard</v>
      </c>
      <c r="Q1294">
        <f>IF($L1294=0,0,G1294)</f>
        <v>1</v>
      </c>
      <c r="R1294">
        <f>IF($L1294=0,0,H1294)</f>
        <v>2</v>
      </c>
      <c r="S1294" s="1">
        <f>R1294*L1294</f>
        <v>846.80400000000009</v>
      </c>
      <c r="T1294" s="1">
        <f>S1294*(K1294/100)</f>
        <v>187.23088441190313</v>
      </c>
      <c r="U1294" t="str">
        <f t="shared" si="40"/>
        <v>TV Station - MASNStatic Upper Billboard</v>
      </c>
      <c r="V1294" t="str">
        <f t="shared" si="41"/>
        <v>05-06 Philadelphia Phillies @ Washington NationalsTV Station - MASNStatic Upper Billboard</v>
      </c>
      <c r="W1294" t="str">
        <f>CONCATENATE(M1294,O1294)</f>
        <v>Regular SeasonTV Station - MASN</v>
      </c>
      <c r="X1294" t="str">
        <f>CONCATENATE(M1294,P1294)</f>
        <v>Regular SeasonStatic Upper Billboard</v>
      </c>
      <c r="Y1294" t="str">
        <f>CONCATENATE(M1294,O1294,P1294)</f>
        <v>Regular SeasonTV Station - MASNStatic Upper Billboard</v>
      </c>
    </row>
    <row r="1295" spans="1:25" x14ac:dyDescent="0.25">
      <c r="A1295" s="3">
        <v>346779</v>
      </c>
      <c r="B1295" t="s">
        <v>165</v>
      </c>
      <c r="C1295" t="s">
        <v>24</v>
      </c>
      <c r="D1295" t="s">
        <v>19</v>
      </c>
      <c r="E1295" t="s">
        <v>1</v>
      </c>
      <c r="F1295" s="5">
        <v>41035</v>
      </c>
      <c r="G1295">
        <v>1</v>
      </c>
      <c r="H1295">
        <v>6</v>
      </c>
      <c r="I1295" s="1">
        <v>2540.4</v>
      </c>
      <c r="J1295" s="1">
        <v>630.53</v>
      </c>
      <c r="K1295">
        <v>24.820107069752702</v>
      </c>
      <c r="L1295" s="4">
        <f>VLOOKUP(N1295,rates,VLOOKUP(CONCATENATE('[1]Exposure Report'!$B$11,'[1]Exposure Report'!$B$13),rate_lookup_table,4,FALSE),FALSE)</f>
        <v>423.40200000000004</v>
      </c>
      <c r="M1295" t="s">
        <v>0</v>
      </c>
      <c r="N1295" t="str">
        <f>IF(VLOOKUP(B1295,title_rename,2,FALSE)=0,B1295,VLOOKUP(B1295,title_rename,2,FALSE))</f>
        <v>05-06 Philadelphia Phillies @ Washington Nationals</v>
      </c>
      <c r="O1295" s="3" t="str">
        <f>LEFT(IF(VLOOKUP(C1295,brand_rename,2,FALSE)=0,C1295,VLOOKUP(C1295,brand_rename,2,FALSE)),LEN(IF(VLOOKUP(C1295,brand_rename,2,FALSE)=0,C1295,VLOOKUP(C1295,brand_rename,2,FALSE)))-6)</f>
        <v>Twisted Tea</v>
      </c>
      <c r="P1295" t="str">
        <f>IF(VLOOKUP(D1295,location_rename,2,FALSE)=0,D1295,VLOOKUP(D1295,location_rename,2,FALSE))</f>
        <v>LED Outfield Wall</v>
      </c>
      <c r="Q1295">
        <f>IF($L1295=0,0,G1295)</f>
        <v>1</v>
      </c>
      <c r="R1295">
        <f>IF($L1295=0,0,H1295)</f>
        <v>6</v>
      </c>
      <c r="S1295" s="1">
        <f>R1295*L1295</f>
        <v>2540.4120000000003</v>
      </c>
      <c r="T1295" s="1">
        <f>S1295*(K1295/100)</f>
        <v>630.53297841284609</v>
      </c>
      <c r="U1295" t="str">
        <f t="shared" si="40"/>
        <v>Twisted TeaLED Outfield Wall</v>
      </c>
      <c r="V1295" t="str">
        <f t="shared" si="41"/>
        <v>05-06 Philadelphia Phillies @ Washington NationalsTwisted TeaLED Outfield Wall</v>
      </c>
      <c r="W1295" t="str">
        <f>CONCATENATE(M1295,O1295)</f>
        <v>Regular SeasonTwisted Tea</v>
      </c>
      <c r="X1295" t="str">
        <f>CONCATENATE(M1295,P1295)</f>
        <v>Regular SeasonLED Outfield Wall</v>
      </c>
      <c r="Y1295" t="str">
        <f>CONCATENATE(M1295,O1295,P1295)</f>
        <v>Regular SeasonTwisted TeaLED Outfield Wall</v>
      </c>
    </row>
    <row r="1296" spans="1:25" x14ac:dyDescent="0.25">
      <c r="A1296" s="3">
        <v>346779</v>
      </c>
      <c r="B1296" t="s">
        <v>165</v>
      </c>
      <c r="C1296" t="s">
        <v>24</v>
      </c>
      <c r="D1296" t="s">
        <v>11</v>
      </c>
      <c r="E1296" t="s">
        <v>1</v>
      </c>
      <c r="F1296" s="5">
        <v>41035</v>
      </c>
      <c r="G1296">
        <v>9</v>
      </c>
      <c r="H1296">
        <v>21</v>
      </c>
      <c r="I1296" s="1">
        <v>8891.4</v>
      </c>
      <c r="J1296" s="1">
        <v>1693.56</v>
      </c>
      <c r="K1296">
        <v>19.047169174708099</v>
      </c>
      <c r="L1296" s="4">
        <f>VLOOKUP(N1296,rates,VLOOKUP(CONCATENATE('[1]Exposure Report'!$B$11,'[1]Exposure Report'!$B$13),rate_lookup_table,4,FALSE),FALSE)</f>
        <v>423.40200000000004</v>
      </c>
      <c r="M1296" t="s">
        <v>0</v>
      </c>
      <c r="N1296" t="str">
        <f>IF(VLOOKUP(B1296,title_rename,2,FALSE)=0,B1296,VLOOKUP(B1296,title_rename,2,FALSE))</f>
        <v>05-06 Philadelphia Phillies @ Washington Nationals</v>
      </c>
      <c r="O1296" s="3" t="str">
        <f>LEFT(IF(VLOOKUP(C1296,brand_rename,2,FALSE)=0,C1296,VLOOKUP(C1296,brand_rename,2,FALSE)),LEN(IF(VLOOKUP(C1296,brand_rename,2,FALSE)=0,C1296,VLOOKUP(C1296,brand_rename,2,FALSE)))-6)</f>
        <v>Twisted Tea</v>
      </c>
      <c r="P1296" t="str">
        <f>IF(VLOOKUP(D1296,location_rename,2,FALSE)=0,D1296,VLOOKUP(D1296,location_rename,2,FALSE))</f>
        <v>Static Outfield Wall</v>
      </c>
      <c r="Q1296">
        <f>IF($L1296=0,0,G1296)</f>
        <v>9</v>
      </c>
      <c r="R1296">
        <f>IF($L1296=0,0,H1296)</f>
        <v>21</v>
      </c>
      <c r="S1296" s="1">
        <f>R1296*L1296</f>
        <v>8891.4420000000009</v>
      </c>
      <c r="T1296" s="1">
        <f>S1296*(K1296/100)</f>
        <v>1693.5679998110493</v>
      </c>
      <c r="U1296" t="str">
        <f t="shared" si="40"/>
        <v>Twisted TeaStatic Outfield Wall</v>
      </c>
      <c r="V1296" t="str">
        <f t="shared" si="41"/>
        <v>05-06 Philadelphia Phillies @ Washington NationalsTwisted TeaStatic Outfield Wall</v>
      </c>
      <c r="W1296" t="str">
        <f>CONCATENATE(M1296,O1296)</f>
        <v>Regular SeasonTwisted Tea</v>
      </c>
      <c r="X1296" t="str">
        <f>CONCATENATE(M1296,P1296)</f>
        <v>Regular SeasonStatic Outfield Wall</v>
      </c>
      <c r="Y1296" t="str">
        <f>CONCATENATE(M1296,O1296,P1296)</f>
        <v>Regular SeasonTwisted TeaStatic Outfield Wall</v>
      </c>
    </row>
    <row r="1297" spans="1:25" x14ac:dyDescent="0.25">
      <c r="A1297" s="3">
        <v>346779</v>
      </c>
      <c r="B1297" t="s">
        <v>165</v>
      </c>
      <c r="C1297" t="s">
        <v>22</v>
      </c>
      <c r="D1297" t="s">
        <v>18</v>
      </c>
      <c r="E1297" t="s">
        <v>1</v>
      </c>
      <c r="F1297" s="5">
        <v>41035</v>
      </c>
      <c r="G1297">
        <v>1</v>
      </c>
      <c r="H1297">
        <v>3</v>
      </c>
      <c r="I1297" s="1">
        <v>1270.2</v>
      </c>
      <c r="J1297" s="1">
        <v>323.77</v>
      </c>
      <c r="K1297">
        <v>25.489686663517499</v>
      </c>
      <c r="L1297" s="4">
        <f>VLOOKUP(N1297,rates,VLOOKUP(CONCATENATE('[1]Exposure Report'!$B$11,'[1]Exposure Report'!$B$13),rate_lookup_table,4,FALSE),FALSE)</f>
        <v>423.40200000000004</v>
      </c>
      <c r="M1297" t="s">
        <v>0</v>
      </c>
      <c r="N1297" t="str">
        <f>IF(VLOOKUP(B1297,title_rename,2,FALSE)=0,B1297,VLOOKUP(B1297,title_rename,2,FALSE))</f>
        <v>05-06 Philadelphia Phillies @ Washington Nationals</v>
      </c>
      <c r="O1297" s="3" t="str">
        <f>LEFT(IF(VLOOKUP(C1297,brand_rename,2,FALSE)=0,C1297,VLOOKUP(C1297,brand_rename,2,FALSE)),LEN(IF(VLOOKUP(C1297,brand_rename,2,FALSE)=0,C1297,VLOOKUP(C1297,brand_rename,2,FALSE)))-6)</f>
        <v>Under Armour</v>
      </c>
      <c r="P1297" t="str">
        <f>IF(VLOOKUP(D1297,location_rename,2,FALSE)=0,D1297,VLOOKUP(D1297,location_rename,2,FALSE))</f>
        <v>LED Upper Billboard</v>
      </c>
      <c r="Q1297">
        <f>IF($L1297=0,0,G1297)</f>
        <v>1</v>
      </c>
      <c r="R1297">
        <f>IF($L1297=0,0,H1297)</f>
        <v>3</v>
      </c>
      <c r="S1297" s="1">
        <f>R1297*L1297</f>
        <v>1270.2060000000001</v>
      </c>
      <c r="T1297" s="1">
        <f>S1297*(K1297/100)</f>
        <v>323.77152938119912</v>
      </c>
      <c r="U1297" t="str">
        <f t="shared" si="40"/>
        <v>Under ArmourLED Upper Billboard</v>
      </c>
      <c r="V1297" t="str">
        <f t="shared" si="41"/>
        <v>05-06 Philadelphia Phillies @ Washington NationalsUnder ArmourLED Upper Billboard</v>
      </c>
      <c r="W1297" t="str">
        <f>CONCATENATE(M1297,O1297)</f>
        <v>Regular SeasonUnder Armour</v>
      </c>
      <c r="X1297" t="str">
        <f>CONCATENATE(M1297,P1297)</f>
        <v>Regular SeasonLED Upper Billboard</v>
      </c>
      <c r="Y1297" t="str">
        <f>CONCATENATE(M1297,O1297,P1297)</f>
        <v>Regular SeasonUnder ArmourLED Upper Billboard</v>
      </c>
    </row>
    <row r="1298" spans="1:25" x14ac:dyDescent="0.25">
      <c r="A1298" s="3">
        <v>346779</v>
      </c>
      <c r="B1298" t="s">
        <v>165</v>
      </c>
      <c r="C1298" t="s">
        <v>21</v>
      </c>
      <c r="D1298" t="s">
        <v>11</v>
      </c>
      <c r="E1298" t="s">
        <v>1</v>
      </c>
      <c r="F1298" s="5">
        <v>41035</v>
      </c>
      <c r="G1298">
        <v>15</v>
      </c>
      <c r="H1298">
        <v>33</v>
      </c>
      <c r="I1298" s="1">
        <v>13972.2</v>
      </c>
      <c r="J1298" s="1">
        <v>2811.12</v>
      </c>
      <c r="K1298">
        <v>20.119379911538601</v>
      </c>
      <c r="L1298" s="4">
        <f>VLOOKUP(N1298,rates,VLOOKUP(CONCATENATE('[1]Exposure Report'!$B$11,'[1]Exposure Report'!$B$13),rate_lookup_table,4,FALSE),FALSE)</f>
        <v>423.40200000000004</v>
      </c>
      <c r="M1298" t="s">
        <v>0</v>
      </c>
      <c r="N1298" t="str">
        <f>IF(VLOOKUP(B1298,title_rename,2,FALSE)=0,B1298,VLOOKUP(B1298,title_rename,2,FALSE))</f>
        <v>05-06 Philadelphia Phillies @ Washington Nationals</v>
      </c>
      <c r="O1298" s="3" t="str">
        <f>LEFT(IF(VLOOKUP(C1298,brand_rename,2,FALSE)=0,C1298,VLOOKUP(C1298,brand_rename,2,FALSE)),LEN(IF(VLOOKUP(C1298,brand_rename,2,FALSE)=0,C1298,VLOOKUP(C1298,brand_rename,2,FALSE)))-6)</f>
        <v>United Airlines</v>
      </c>
      <c r="P1298" t="str">
        <f>IF(VLOOKUP(D1298,location_rename,2,FALSE)=0,D1298,VLOOKUP(D1298,location_rename,2,FALSE))</f>
        <v>Static Outfield Wall</v>
      </c>
      <c r="Q1298">
        <f>IF($L1298=0,0,G1298)</f>
        <v>15</v>
      </c>
      <c r="R1298">
        <f>IF($L1298=0,0,H1298)</f>
        <v>33</v>
      </c>
      <c r="S1298" s="1">
        <f>R1298*L1298</f>
        <v>13972.266000000001</v>
      </c>
      <c r="T1298" s="1">
        <f>S1298*(K1298/100)</f>
        <v>2811.1332787907381</v>
      </c>
      <c r="U1298" t="str">
        <f t="shared" si="40"/>
        <v>United AirlinesStatic Outfield Wall</v>
      </c>
      <c r="V1298" t="str">
        <f t="shared" si="41"/>
        <v>05-06 Philadelphia Phillies @ Washington NationalsUnited AirlinesStatic Outfield Wall</v>
      </c>
      <c r="W1298" t="str">
        <f>CONCATENATE(M1298,O1298)</f>
        <v>Regular SeasonUnited Airlines</v>
      </c>
      <c r="X1298" t="str">
        <f>CONCATENATE(M1298,P1298)</f>
        <v>Regular SeasonStatic Outfield Wall</v>
      </c>
      <c r="Y1298" t="str">
        <f>CONCATENATE(M1298,O1298,P1298)</f>
        <v>Regular SeasonUnited AirlinesStatic Outfield Wall</v>
      </c>
    </row>
    <row r="1299" spans="1:25" x14ac:dyDescent="0.25">
      <c r="A1299" s="3">
        <v>346779</v>
      </c>
      <c r="B1299" t="s">
        <v>165</v>
      </c>
      <c r="C1299" t="s">
        <v>20</v>
      </c>
      <c r="D1299" t="s">
        <v>11</v>
      </c>
      <c r="E1299" t="s">
        <v>1</v>
      </c>
      <c r="F1299" s="5">
        <v>41035</v>
      </c>
      <c r="G1299">
        <v>76</v>
      </c>
      <c r="H1299">
        <v>524</v>
      </c>
      <c r="I1299" s="1">
        <v>221861.6</v>
      </c>
      <c r="J1299" s="1">
        <v>30449.87</v>
      </c>
      <c r="K1299">
        <v>13.7247139658237</v>
      </c>
      <c r="L1299" s="4">
        <f>VLOOKUP(N1299,rates,VLOOKUP(CONCATENATE('[1]Exposure Report'!$B$11,'[1]Exposure Report'!$B$13),rate_lookup_table,4,FALSE),FALSE)</f>
        <v>423.40200000000004</v>
      </c>
      <c r="M1299" t="s">
        <v>0</v>
      </c>
      <c r="N1299" t="str">
        <f>IF(VLOOKUP(B1299,title_rename,2,FALSE)=0,B1299,VLOOKUP(B1299,title_rename,2,FALSE))</f>
        <v>05-06 Philadelphia Phillies @ Washington Nationals</v>
      </c>
      <c r="O1299" s="3" t="str">
        <f>LEFT(IF(VLOOKUP(C1299,brand_rename,2,FALSE)=0,C1299,VLOOKUP(C1299,brand_rename,2,FALSE)),LEN(IF(VLOOKUP(C1299,brand_rename,2,FALSE)=0,C1299,VLOOKUP(C1299,brand_rename,2,FALSE)))-6)</f>
        <v>W.B. Mason</v>
      </c>
      <c r="P1299" t="str">
        <f>IF(VLOOKUP(D1299,location_rename,2,FALSE)=0,D1299,VLOOKUP(D1299,location_rename,2,FALSE))</f>
        <v>Static Outfield Wall</v>
      </c>
      <c r="Q1299">
        <f>IF($L1299=0,0,G1299)</f>
        <v>76</v>
      </c>
      <c r="R1299">
        <f>IF($L1299=0,0,H1299)</f>
        <v>524</v>
      </c>
      <c r="S1299" s="1">
        <f>R1299*L1299</f>
        <v>221862.64800000002</v>
      </c>
      <c r="T1299" s="1">
        <f>S1299*(K1299/100)</f>
        <v>30450.013835002275</v>
      </c>
      <c r="U1299" t="str">
        <f t="shared" si="40"/>
        <v>W.B. MasonStatic Outfield Wall</v>
      </c>
      <c r="V1299" t="str">
        <f t="shared" si="41"/>
        <v>05-06 Philadelphia Phillies @ Washington NationalsW.B. MasonStatic Outfield Wall</v>
      </c>
      <c r="W1299" t="str">
        <f>CONCATENATE(M1299,O1299)</f>
        <v>Regular SeasonW.B. Mason</v>
      </c>
      <c r="X1299" t="str">
        <f>CONCATENATE(M1299,P1299)</f>
        <v>Regular SeasonStatic Outfield Wall</v>
      </c>
      <c r="Y1299" t="str">
        <f>CONCATENATE(M1299,O1299,P1299)</f>
        <v>Regular SeasonW.B. MasonStatic Outfield Wall</v>
      </c>
    </row>
    <row r="1300" spans="1:25" x14ac:dyDescent="0.25">
      <c r="A1300" s="3">
        <v>346779</v>
      </c>
      <c r="B1300" t="s">
        <v>165</v>
      </c>
      <c r="C1300" t="s">
        <v>8</v>
      </c>
      <c r="D1300" t="s">
        <v>34</v>
      </c>
      <c r="E1300" t="s">
        <v>1</v>
      </c>
      <c r="F1300" s="5">
        <v>41035</v>
      </c>
      <c r="G1300">
        <v>19</v>
      </c>
      <c r="H1300">
        <v>31</v>
      </c>
      <c r="I1300" s="1">
        <v>13125.4</v>
      </c>
      <c r="J1300" s="1">
        <v>2676.73</v>
      </c>
      <c r="K1300">
        <v>20.393511816782699</v>
      </c>
      <c r="L1300" s="4">
        <f>VLOOKUP(N1300,rates,VLOOKUP(CONCATENATE('[1]Exposure Report'!$B$11,'[1]Exposure Report'!$B$13),rate_lookup_table,4,FALSE),FALSE)</f>
        <v>423.40200000000004</v>
      </c>
      <c r="M1300" t="s">
        <v>0</v>
      </c>
      <c r="N1300" t="str">
        <f>IF(VLOOKUP(B1300,title_rename,2,FALSE)=0,B1300,VLOOKUP(B1300,title_rename,2,FALSE))</f>
        <v>05-06 Philadelphia Phillies @ Washington Nationals</v>
      </c>
      <c r="O1300" s="3" t="str">
        <f>LEFT(IF(VLOOKUP(C1300,brand_rename,2,FALSE)=0,C1300,VLOOKUP(C1300,brand_rename,2,FALSE)),LEN(IF(VLOOKUP(C1300,brand_rename,2,FALSE)=0,C1300,VLOOKUP(C1300,brand_rename,2,FALSE)))-6)</f>
        <v>Washington National Logo</v>
      </c>
      <c r="P1300" t="str">
        <f>IF(VLOOKUP(D1300,location_rename,2,FALSE)=0,D1300,VLOOKUP(D1300,location_rename,2,FALSE))</f>
        <v>General Merchandise</v>
      </c>
      <c r="Q1300">
        <f>IF($L1300=0,0,G1300)</f>
        <v>19</v>
      </c>
      <c r="R1300">
        <f>IF($L1300=0,0,H1300)</f>
        <v>31</v>
      </c>
      <c r="S1300" s="1">
        <f>R1300*L1300</f>
        <v>13125.462000000001</v>
      </c>
      <c r="T1300" s="1">
        <f>S1300*(K1300/100)</f>
        <v>2676.742643977323</v>
      </c>
      <c r="U1300" t="str">
        <f t="shared" si="40"/>
        <v>Washington National LogoGeneral Merchandise</v>
      </c>
      <c r="V1300" t="str">
        <f t="shared" si="41"/>
        <v>05-06 Philadelphia Phillies @ Washington NationalsWashington National LogoGeneral Merchandise</v>
      </c>
      <c r="W1300" t="str">
        <f>CONCATENATE(M1300,O1300)</f>
        <v>Regular SeasonWashington National Logo</v>
      </c>
      <c r="X1300" t="str">
        <f>CONCATENATE(M1300,P1300)</f>
        <v>Regular SeasonGeneral Merchandise</v>
      </c>
      <c r="Y1300" t="str">
        <f>CONCATENATE(M1300,O1300,P1300)</f>
        <v>Regular SeasonWashington National LogoGeneral Merchandise</v>
      </c>
    </row>
    <row r="1301" spans="1:25" x14ac:dyDescent="0.25">
      <c r="A1301" s="3">
        <v>346779</v>
      </c>
      <c r="B1301" t="s">
        <v>165</v>
      </c>
      <c r="C1301" t="s">
        <v>8</v>
      </c>
      <c r="D1301" t="s">
        <v>19</v>
      </c>
      <c r="E1301" t="s">
        <v>1</v>
      </c>
      <c r="F1301" s="5">
        <v>41035</v>
      </c>
      <c r="G1301">
        <v>20</v>
      </c>
      <c r="H1301">
        <v>65</v>
      </c>
      <c r="I1301" s="1">
        <v>27521</v>
      </c>
      <c r="J1301" s="1">
        <v>5636.26</v>
      </c>
      <c r="K1301">
        <v>20.479851749573001</v>
      </c>
      <c r="L1301" s="4">
        <f>VLOOKUP(N1301,rates,VLOOKUP(CONCATENATE('[1]Exposure Report'!$B$11,'[1]Exposure Report'!$B$13),rate_lookup_table,4,FALSE),FALSE)</f>
        <v>423.40200000000004</v>
      </c>
      <c r="M1301" t="s">
        <v>0</v>
      </c>
      <c r="N1301" t="str">
        <f>IF(VLOOKUP(B1301,title_rename,2,FALSE)=0,B1301,VLOOKUP(B1301,title_rename,2,FALSE))</f>
        <v>05-06 Philadelphia Phillies @ Washington Nationals</v>
      </c>
      <c r="O1301" s="3" t="str">
        <f>LEFT(IF(VLOOKUP(C1301,brand_rename,2,FALSE)=0,C1301,VLOOKUP(C1301,brand_rename,2,FALSE)),LEN(IF(VLOOKUP(C1301,brand_rename,2,FALSE)=0,C1301,VLOOKUP(C1301,brand_rename,2,FALSE)))-6)</f>
        <v>Washington National Logo</v>
      </c>
      <c r="P1301" t="str">
        <f>IF(VLOOKUP(D1301,location_rename,2,FALSE)=0,D1301,VLOOKUP(D1301,location_rename,2,FALSE))</f>
        <v>LED Outfield Wall</v>
      </c>
      <c r="Q1301">
        <f>IF($L1301=0,0,G1301)</f>
        <v>20</v>
      </c>
      <c r="R1301">
        <f>IF($L1301=0,0,H1301)</f>
        <v>65</v>
      </c>
      <c r="S1301" s="1">
        <f>R1301*L1301</f>
        <v>27521.130000000005</v>
      </c>
      <c r="T1301" s="1">
        <f>S1301*(K1301/100)</f>
        <v>5636.2866238072611</v>
      </c>
      <c r="U1301" t="str">
        <f t="shared" si="40"/>
        <v>Washington National LogoLED Outfield Wall</v>
      </c>
      <c r="V1301" t="str">
        <f t="shared" si="41"/>
        <v>05-06 Philadelphia Phillies @ Washington NationalsWashington National LogoLED Outfield Wall</v>
      </c>
      <c r="W1301" t="str">
        <f>CONCATENATE(M1301,O1301)</f>
        <v>Regular SeasonWashington National Logo</v>
      </c>
      <c r="X1301" t="str">
        <f>CONCATENATE(M1301,P1301)</f>
        <v>Regular SeasonLED Outfield Wall</v>
      </c>
      <c r="Y1301" t="str">
        <f>CONCATENATE(M1301,O1301,P1301)</f>
        <v>Regular SeasonWashington National LogoLED Outfield Wall</v>
      </c>
    </row>
    <row r="1302" spans="1:25" x14ac:dyDescent="0.25">
      <c r="A1302" s="3">
        <v>346779</v>
      </c>
      <c r="B1302" t="s">
        <v>165</v>
      </c>
      <c r="C1302" t="s">
        <v>8</v>
      </c>
      <c r="D1302" t="s">
        <v>136</v>
      </c>
      <c r="E1302" t="s">
        <v>1</v>
      </c>
      <c r="F1302" s="5">
        <v>41035</v>
      </c>
      <c r="G1302">
        <v>1</v>
      </c>
      <c r="H1302">
        <v>2</v>
      </c>
      <c r="I1302" s="1">
        <v>846.8</v>
      </c>
      <c r="J1302" s="1">
        <v>245.4</v>
      </c>
      <c r="K1302">
        <v>28.979688238072701</v>
      </c>
      <c r="L1302" s="4">
        <f>VLOOKUP(N1302,rates,VLOOKUP(CONCATENATE('[1]Exposure Report'!$B$11,'[1]Exposure Report'!$B$13),rate_lookup_table,4,FALSE),FALSE)</f>
        <v>423.40200000000004</v>
      </c>
      <c r="M1302" t="s">
        <v>0</v>
      </c>
      <c r="N1302" t="str">
        <f>IF(VLOOKUP(B1302,title_rename,2,FALSE)=0,B1302,VLOOKUP(B1302,title_rename,2,FALSE))</f>
        <v>05-06 Philadelphia Phillies @ Washington Nationals</v>
      </c>
      <c r="O1302" s="3" t="str">
        <f>LEFT(IF(VLOOKUP(C1302,brand_rename,2,FALSE)=0,C1302,VLOOKUP(C1302,brand_rename,2,FALSE)),LEN(IF(VLOOKUP(C1302,brand_rename,2,FALSE)=0,C1302,VLOOKUP(C1302,brand_rename,2,FALSE)))-6)</f>
        <v>Washington National Logo</v>
      </c>
      <c r="P1302" t="str">
        <f>IF(VLOOKUP(D1302,location_rename,2,FALSE)=0,D1302,VLOOKUP(D1302,location_rename,2,FALSE))</f>
        <v>LED Outside Billboard</v>
      </c>
      <c r="Q1302">
        <f>IF($L1302=0,0,G1302)</f>
        <v>1</v>
      </c>
      <c r="R1302">
        <f>IF($L1302=0,0,H1302)</f>
        <v>2</v>
      </c>
      <c r="S1302" s="1">
        <f>R1302*L1302</f>
        <v>846.80400000000009</v>
      </c>
      <c r="T1302" s="1">
        <f>S1302*(K1302/100)</f>
        <v>245.40115918752915</v>
      </c>
      <c r="U1302" t="str">
        <f t="shared" si="40"/>
        <v>Washington National LogoLED Outside Billboard</v>
      </c>
      <c r="V1302" t="str">
        <f t="shared" si="41"/>
        <v>05-06 Philadelphia Phillies @ Washington NationalsWashington National LogoLED Outside Billboard</v>
      </c>
      <c r="W1302" t="str">
        <f>CONCATENATE(M1302,O1302)</f>
        <v>Regular SeasonWashington National Logo</v>
      </c>
      <c r="X1302" t="str">
        <f>CONCATENATE(M1302,P1302)</f>
        <v>Regular SeasonLED Outside Billboard</v>
      </c>
      <c r="Y1302" t="str">
        <f>CONCATENATE(M1302,O1302,P1302)</f>
        <v>Regular SeasonWashington National LogoLED Outside Billboard</v>
      </c>
    </row>
    <row r="1303" spans="1:25" x14ac:dyDescent="0.25">
      <c r="A1303" s="3">
        <v>346779</v>
      </c>
      <c r="B1303" t="s">
        <v>165</v>
      </c>
      <c r="C1303" t="s">
        <v>8</v>
      </c>
      <c r="D1303" t="s">
        <v>18</v>
      </c>
      <c r="E1303" t="s">
        <v>1</v>
      </c>
      <c r="F1303" s="5">
        <v>41035</v>
      </c>
      <c r="G1303">
        <v>4</v>
      </c>
      <c r="H1303">
        <v>8</v>
      </c>
      <c r="I1303" s="1">
        <v>3387.2</v>
      </c>
      <c r="J1303" s="1">
        <v>800.31</v>
      </c>
      <c r="K1303">
        <v>23.627479924421301</v>
      </c>
      <c r="L1303" s="4">
        <f>VLOOKUP(N1303,rates,VLOOKUP(CONCATENATE('[1]Exposure Report'!$B$11,'[1]Exposure Report'!$B$13),rate_lookup_table,4,FALSE),FALSE)</f>
        <v>423.40200000000004</v>
      </c>
      <c r="M1303" t="s">
        <v>0</v>
      </c>
      <c r="N1303" t="str">
        <f>IF(VLOOKUP(B1303,title_rename,2,FALSE)=0,B1303,VLOOKUP(B1303,title_rename,2,FALSE))</f>
        <v>05-06 Philadelphia Phillies @ Washington Nationals</v>
      </c>
      <c r="O1303" s="3" t="str">
        <f>LEFT(IF(VLOOKUP(C1303,brand_rename,2,FALSE)=0,C1303,VLOOKUP(C1303,brand_rename,2,FALSE)),LEN(IF(VLOOKUP(C1303,brand_rename,2,FALSE)=0,C1303,VLOOKUP(C1303,brand_rename,2,FALSE)))-6)</f>
        <v>Washington National Logo</v>
      </c>
      <c r="P1303" t="str">
        <f>IF(VLOOKUP(D1303,location_rename,2,FALSE)=0,D1303,VLOOKUP(D1303,location_rename,2,FALSE))</f>
        <v>LED Upper Billboard</v>
      </c>
      <c r="Q1303">
        <f>IF($L1303=0,0,G1303)</f>
        <v>4</v>
      </c>
      <c r="R1303">
        <f>IF($L1303=0,0,H1303)</f>
        <v>8</v>
      </c>
      <c r="S1303" s="1">
        <f>R1303*L1303</f>
        <v>3387.2160000000003</v>
      </c>
      <c r="T1303" s="1">
        <f>S1303*(K1303/100)</f>
        <v>800.31378039678634</v>
      </c>
      <c r="U1303" t="str">
        <f t="shared" si="40"/>
        <v>Washington National LogoLED Upper Billboard</v>
      </c>
      <c r="V1303" t="str">
        <f t="shared" si="41"/>
        <v>05-06 Philadelphia Phillies @ Washington NationalsWashington National LogoLED Upper Billboard</v>
      </c>
      <c r="W1303" t="str">
        <f>CONCATENATE(M1303,O1303)</f>
        <v>Regular SeasonWashington National Logo</v>
      </c>
      <c r="X1303" t="str">
        <f>CONCATENATE(M1303,P1303)</f>
        <v>Regular SeasonLED Upper Billboard</v>
      </c>
      <c r="Y1303" t="str">
        <f>CONCATENATE(M1303,O1303,P1303)</f>
        <v>Regular SeasonWashington National LogoLED Upper Billboard</v>
      </c>
    </row>
    <row r="1304" spans="1:25" x14ac:dyDescent="0.25">
      <c r="A1304" s="3">
        <v>346779</v>
      </c>
      <c r="B1304" t="s">
        <v>165</v>
      </c>
      <c r="C1304" t="s">
        <v>8</v>
      </c>
      <c r="D1304" t="s">
        <v>17</v>
      </c>
      <c r="E1304" t="s">
        <v>1</v>
      </c>
      <c r="F1304" s="5">
        <v>41035</v>
      </c>
      <c r="G1304">
        <v>13</v>
      </c>
      <c r="H1304">
        <v>27</v>
      </c>
      <c r="I1304" s="1">
        <v>11431.8</v>
      </c>
      <c r="J1304" s="1">
        <v>2656.16</v>
      </c>
      <c r="K1304">
        <v>23.2348361587851</v>
      </c>
      <c r="L1304" s="4">
        <f>VLOOKUP(N1304,rates,VLOOKUP(CONCATENATE('[1]Exposure Report'!$B$11,'[1]Exposure Report'!$B$13),rate_lookup_table,4,FALSE),FALSE)</f>
        <v>423.40200000000004</v>
      </c>
      <c r="M1304" t="s">
        <v>0</v>
      </c>
      <c r="N1304" t="str">
        <f>IF(VLOOKUP(B1304,title_rename,2,FALSE)=0,B1304,VLOOKUP(B1304,title_rename,2,FALSE))</f>
        <v>05-06 Philadelphia Phillies @ Washington Nationals</v>
      </c>
      <c r="O1304" s="3" t="str">
        <f>LEFT(IF(VLOOKUP(C1304,brand_rename,2,FALSE)=0,C1304,VLOOKUP(C1304,brand_rename,2,FALSE)),LEN(IF(VLOOKUP(C1304,brand_rename,2,FALSE)=0,C1304,VLOOKUP(C1304,brand_rename,2,FALSE)))-6)</f>
        <v>Washington National Logo</v>
      </c>
      <c r="P1304" t="str">
        <f>IF(VLOOKUP(D1304,location_rename,2,FALSE)=0,D1304,VLOOKUP(D1304,location_rename,2,FALSE))</f>
        <v>LED Upper Tiered</v>
      </c>
      <c r="Q1304">
        <f>IF($L1304=0,0,G1304)</f>
        <v>13</v>
      </c>
      <c r="R1304">
        <f>IF($L1304=0,0,H1304)</f>
        <v>27</v>
      </c>
      <c r="S1304" s="1">
        <f>R1304*L1304</f>
        <v>11431.854000000001</v>
      </c>
      <c r="T1304" s="1">
        <f>S1304*(K1304/100)</f>
        <v>2656.172546811521</v>
      </c>
      <c r="U1304" t="str">
        <f t="shared" si="40"/>
        <v>Washington National LogoLED Upper Tiered</v>
      </c>
      <c r="V1304" t="str">
        <f t="shared" si="41"/>
        <v>05-06 Philadelphia Phillies @ Washington NationalsWashington National LogoLED Upper Tiered</v>
      </c>
      <c r="W1304" t="str">
        <f>CONCATENATE(M1304,O1304)</f>
        <v>Regular SeasonWashington National Logo</v>
      </c>
      <c r="X1304" t="str">
        <f>CONCATENATE(M1304,P1304)</f>
        <v>Regular SeasonLED Upper Tiered</v>
      </c>
      <c r="Y1304" t="str">
        <f>CONCATENATE(M1304,O1304,P1304)</f>
        <v>Regular SeasonWashington National LogoLED Upper Tiered</v>
      </c>
    </row>
    <row r="1305" spans="1:25" x14ac:dyDescent="0.25">
      <c r="A1305" s="3">
        <v>346779</v>
      </c>
      <c r="B1305" t="s">
        <v>165</v>
      </c>
      <c r="C1305" t="s">
        <v>8</v>
      </c>
      <c r="D1305" t="s">
        <v>16</v>
      </c>
      <c r="E1305" t="s">
        <v>1</v>
      </c>
      <c r="F1305" s="5">
        <v>41035</v>
      </c>
      <c r="G1305">
        <v>61</v>
      </c>
      <c r="H1305">
        <v>197</v>
      </c>
      <c r="I1305" s="1">
        <v>83409.8</v>
      </c>
      <c r="J1305" s="1">
        <v>19320.55</v>
      </c>
      <c r="K1305">
        <v>23.163405259333999</v>
      </c>
      <c r="L1305" s="4">
        <f>VLOOKUP(N1305,rates,VLOOKUP(CONCATENATE('[1]Exposure Report'!$B$11,'[1]Exposure Report'!$B$13),rate_lookup_table,4,FALSE),FALSE)</f>
        <v>423.40200000000004</v>
      </c>
      <c r="M1305" t="s">
        <v>0</v>
      </c>
      <c r="N1305" t="str">
        <f>IF(VLOOKUP(B1305,title_rename,2,FALSE)=0,B1305,VLOOKUP(B1305,title_rename,2,FALSE))</f>
        <v>05-06 Philadelphia Phillies @ Washington Nationals</v>
      </c>
      <c r="O1305" s="3" t="str">
        <f>LEFT(IF(VLOOKUP(C1305,brand_rename,2,FALSE)=0,C1305,VLOOKUP(C1305,brand_rename,2,FALSE)),LEN(IF(VLOOKUP(C1305,brand_rename,2,FALSE)=0,C1305,VLOOKUP(C1305,brand_rename,2,FALSE)))-6)</f>
        <v>Washington National Logo</v>
      </c>
      <c r="P1305" t="str">
        <f>IF(VLOOKUP(D1305,location_rename,2,FALSE)=0,D1305,VLOOKUP(D1305,location_rename,2,FALSE))</f>
        <v>On Surface Branding</v>
      </c>
      <c r="Q1305">
        <f>IF($L1305=0,0,G1305)</f>
        <v>61</v>
      </c>
      <c r="R1305">
        <f>IF($L1305=0,0,H1305)</f>
        <v>197</v>
      </c>
      <c r="S1305" s="1">
        <f>R1305*L1305</f>
        <v>83410.194000000003</v>
      </c>
      <c r="T1305" s="1">
        <f>S1305*(K1305/100)</f>
        <v>19320.641263816691</v>
      </c>
      <c r="U1305" t="str">
        <f t="shared" si="40"/>
        <v>Washington National LogoOn Surface Branding</v>
      </c>
      <c r="V1305" t="str">
        <f t="shared" si="41"/>
        <v>05-06 Philadelphia Phillies @ Washington NationalsWashington National LogoOn Surface Branding</v>
      </c>
      <c r="W1305" t="str">
        <f>CONCATENATE(M1305,O1305)</f>
        <v>Regular SeasonWashington National Logo</v>
      </c>
      <c r="X1305" t="str">
        <f>CONCATENATE(M1305,P1305)</f>
        <v>Regular SeasonOn Surface Branding</v>
      </c>
      <c r="Y1305" t="str">
        <f>CONCATENATE(M1305,O1305,P1305)</f>
        <v>Regular SeasonWashington National LogoOn Surface Branding</v>
      </c>
    </row>
    <row r="1306" spans="1:25" x14ac:dyDescent="0.25">
      <c r="A1306" s="3">
        <v>346779</v>
      </c>
      <c r="B1306" t="s">
        <v>165</v>
      </c>
      <c r="C1306" t="s">
        <v>8</v>
      </c>
      <c r="D1306" t="s">
        <v>15</v>
      </c>
      <c r="E1306" t="s">
        <v>1</v>
      </c>
      <c r="F1306" s="5">
        <v>41035</v>
      </c>
      <c r="G1306">
        <v>30</v>
      </c>
      <c r="H1306">
        <v>137</v>
      </c>
      <c r="I1306" s="1">
        <v>58005.8</v>
      </c>
      <c r="J1306" s="1">
        <v>7338.33</v>
      </c>
      <c r="K1306">
        <v>12.6510280006482</v>
      </c>
      <c r="L1306" s="4">
        <f>VLOOKUP(N1306,rates,VLOOKUP(CONCATENATE('[1]Exposure Report'!$B$11,'[1]Exposure Report'!$B$13),rate_lookup_table,4,FALSE),FALSE)</f>
        <v>423.40200000000004</v>
      </c>
      <c r="M1306" t="s">
        <v>0</v>
      </c>
      <c r="N1306" t="str">
        <f>IF(VLOOKUP(B1306,title_rename,2,FALSE)=0,B1306,VLOOKUP(B1306,title_rename,2,FALSE))</f>
        <v>05-06 Philadelphia Phillies @ Washington Nationals</v>
      </c>
      <c r="O1306" s="3" t="str">
        <f>LEFT(IF(VLOOKUP(C1306,brand_rename,2,FALSE)=0,C1306,VLOOKUP(C1306,brand_rename,2,FALSE)),LEN(IF(VLOOKUP(C1306,brand_rename,2,FALSE)=0,C1306,VLOOKUP(C1306,brand_rename,2,FALSE)))-6)</f>
        <v>Washington National Logo</v>
      </c>
      <c r="P1306" t="str">
        <f>IF(VLOOKUP(D1306,location_rename,2,FALSE)=0,D1306,VLOOKUP(D1306,location_rename,2,FALSE))</f>
        <v>Special Structure Signage</v>
      </c>
      <c r="Q1306">
        <f>IF($L1306=0,0,G1306)</f>
        <v>30</v>
      </c>
      <c r="R1306">
        <f>IF($L1306=0,0,H1306)</f>
        <v>137</v>
      </c>
      <c r="S1306" s="1">
        <f>R1306*L1306</f>
        <v>58006.074000000008</v>
      </c>
      <c r="T1306" s="1">
        <f>S1306*(K1306/100)</f>
        <v>7338.3646638167174</v>
      </c>
      <c r="U1306" t="str">
        <f t="shared" si="40"/>
        <v>Washington National LogoSpecial Structure Signage</v>
      </c>
      <c r="V1306" t="str">
        <f t="shared" si="41"/>
        <v>05-06 Philadelphia Phillies @ Washington NationalsWashington National LogoSpecial Structure Signage</v>
      </c>
      <c r="W1306" t="str">
        <f>CONCATENATE(M1306,O1306)</f>
        <v>Regular SeasonWashington National Logo</v>
      </c>
      <c r="X1306" t="str">
        <f>CONCATENATE(M1306,P1306)</f>
        <v>Regular SeasonSpecial Structure Signage</v>
      </c>
      <c r="Y1306" t="str">
        <f>CONCATENATE(M1306,O1306,P1306)</f>
        <v>Regular SeasonWashington National LogoSpecial Structure Signage</v>
      </c>
    </row>
    <row r="1307" spans="1:25" x14ac:dyDescent="0.25">
      <c r="A1307" s="3">
        <v>346779</v>
      </c>
      <c r="B1307" t="s">
        <v>165</v>
      </c>
      <c r="C1307" t="s">
        <v>8</v>
      </c>
      <c r="D1307" t="s">
        <v>14</v>
      </c>
      <c r="E1307" t="s">
        <v>1</v>
      </c>
      <c r="F1307" s="5">
        <v>41035</v>
      </c>
      <c r="G1307">
        <v>5</v>
      </c>
      <c r="H1307">
        <v>55</v>
      </c>
      <c r="I1307" s="1">
        <v>23287</v>
      </c>
      <c r="J1307" s="1">
        <v>2956.05</v>
      </c>
      <c r="K1307">
        <v>12.693992356250201</v>
      </c>
      <c r="L1307" s="4">
        <f>VLOOKUP(N1307,rates,VLOOKUP(CONCATENATE('[1]Exposure Report'!$B$11,'[1]Exposure Report'!$B$13),rate_lookup_table,4,FALSE),FALSE)</f>
        <v>423.40200000000004</v>
      </c>
      <c r="M1307" t="s">
        <v>0</v>
      </c>
      <c r="N1307" t="str">
        <f>IF(VLOOKUP(B1307,title_rename,2,FALSE)=0,B1307,VLOOKUP(B1307,title_rename,2,FALSE))</f>
        <v>05-06 Philadelphia Phillies @ Washington Nationals</v>
      </c>
      <c r="O1307" s="3" t="str">
        <f>LEFT(IF(VLOOKUP(C1307,brand_rename,2,FALSE)=0,C1307,VLOOKUP(C1307,brand_rename,2,FALSE)),LEN(IF(VLOOKUP(C1307,brand_rename,2,FALSE)=0,C1307,VLOOKUP(C1307,brand_rename,2,FALSE)))-6)</f>
        <v>Washington National Logo</v>
      </c>
      <c r="P1307" t="str">
        <f>IF(VLOOKUP(D1307,location_rename,2,FALSE)=0,D1307,VLOOKUP(D1307,location_rename,2,FALSE))</f>
        <v>Static Dugout Roof</v>
      </c>
      <c r="Q1307">
        <f>IF($L1307=0,0,G1307)</f>
        <v>5</v>
      </c>
      <c r="R1307">
        <f>IF($L1307=0,0,H1307)</f>
        <v>55</v>
      </c>
      <c r="S1307" s="1">
        <f>R1307*L1307</f>
        <v>23287.11</v>
      </c>
      <c r="T1307" s="1">
        <f>S1307*(K1307/100)</f>
        <v>2956.0639633915762</v>
      </c>
      <c r="U1307" t="str">
        <f t="shared" si="40"/>
        <v>Washington National LogoStatic Dugout Roof</v>
      </c>
      <c r="V1307" t="str">
        <f t="shared" si="41"/>
        <v>05-06 Philadelphia Phillies @ Washington NationalsWashington National LogoStatic Dugout Roof</v>
      </c>
      <c r="W1307" t="str">
        <f>CONCATENATE(M1307,O1307)</f>
        <v>Regular SeasonWashington National Logo</v>
      </c>
      <c r="X1307" t="str">
        <f>CONCATENATE(M1307,P1307)</f>
        <v>Regular SeasonStatic Dugout Roof</v>
      </c>
      <c r="Y1307" t="str">
        <f>CONCATENATE(M1307,O1307,P1307)</f>
        <v>Regular SeasonWashington National LogoStatic Dugout Roof</v>
      </c>
    </row>
    <row r="1308" spans="1:25" x14ac:dyDescent="0.25">
      <c r="A1308" s="3">
        <v>346779</v>
      </c>
      <c r="B1308" t="s">
        <v>165</v>
      </c>
      <c r="C1308" t="s">
        <v>8</v>
      </c>
      <c r="D1308" t="s">
        <v>13</v>
      </c>
      <c r="E1308" t="s">
        <v>1</v>
      </c>
      <c r="F1308" s="5">
        <v>41035</v>
      </c>
      <c r="G1308">
        <v>13</v>
      </c>
      <c r="H1308">
        <v>30</v>
      </c>
      <c r="I1308" s="1">
        <v>12702</v>
      </c>
      <c r="J1308" s="1">
        <v>2473.38</v>
      </c>
      <c r="K1308">
        <v>19.472366556447799</v>
      </c>
      <c r="L1308" s="4">
        <f>VLOOKUP(N1308,rates,VLOOKUP(CONCATENATE('[1]Exposure Report'!$B$11,'[1]Exposure Report'!$B$13),rate_lookup_table,4,FALSE),FALSE)</f>
        <v>423.40200000000004</v>
      </c>
      <c r="M1308" t="s">
        <v>0</v>
      </c>
      <c r="N1308" t="str">
        <f>IF(VLOOKUP(B1308,title_rename,2,FALSE)=0,B1308,VLOOKUP(B1308,title_rename,2,FALSE))</f>
        <v>05-06 Philadelphia Phillies @ Washington Nationals</v>
      </c>
      <c r="O1308" s="3" t="str">
        <f>LEFT(IF(VLOOKUP(C1308,brand_rename,2,FALSE)=0,C1308,VLOOKUP(C1308,brand_rename,2,FALSE)),LEN(IF(VLOOKUP(C1308,brand_rename,2,FALSE)=0,C1308,VLOOKUP(C1308,brand_rename,2,FALSE)))-6)</f>
        <v>Washington National Logo</v>
      </c>
      <c r="P1308" t="str">
        <f>IF(VLOOKUP(D1308,location_rename,2,FALSE)=0,D1308,VLOOKUP(D1308,location_rename,2,FALSE))</f>
        <v>Static Dugout Wall</v>
      </c>
      <c r="Q1308">
        <f>IF($L1308=0,0,G1308)</f>
        <v>13</v>
      </c>
      <c r="R1308">
        <f>IF($L1308=0,0,H1308)</f>
        <v>30</v>
      </c>
      <c r="S1308" s="1">
        <f>R1308*L1308</f>
        <v>12702.060000000001</v>
      </c>
      <c r="T1308" s="1">
        <f>S1308*(K1308/100)</f>
        <v>2473.3916834199335</v>
      </c>
      <c r="U1308" t="str">
        <f t="shared" si="40"/>
        <v>Washington National LogoStatic Dugout Wall</v>
      </c>
      <c r="V1308" t="str">
        <f t="shared" si="41"/>
        <v>05-06 Philadelphia Phillies @ Washington NationalsWashington National LogoStatic Dugout Wall</v>
      </c>
      <c r="W1308" t="str">
        <f>CONCATENATE(M1308,O1308)</f>
        <v>Regular SeasonWashington National Logo</v>
      </c>
      <c r="X1308" t="str">
        <f>CONCATENATE(M1308,P1308)</f>
        <v>Regular SeasonStatic Dugout Wall</v>
      </c>
      <c r="Y1308" t="str">
        <f>CONCATENATE(M1308,O1308,P1308)</f>
        <v>Regular SeasonWashington National LogoStatic Dugout Wall</v>
      </c>
    </row>
    <row r="1309" spans="1:25" x14ac:dyDescent="0.25">
      <c r="A1309" s="3">
        <v>346779</v>
      </c>
      <c r="B1309" t="s">
        <v>165</v>
      </c>
      <c r="C1309" t="s">
        <v>8</v>
      </c>
      <c r="D1309" t="s">
        <v>12</v>
      </c>
      <c r="E1309" t="s">
        <v>1</v>
      </c>
      <c r="F1309" s="5">
        <v>41035</v>
      </c>
      <c r="G1309">
        <v>58</v>
      </c>
      <c r="H1309">
        <v>141</v>
      </c>
      <c r="I1309" s="1">
        <v>59699.4</v>
      </c>
      <c r="J1309" s="1">
        <v>13273.42</v>
      </c>
      <c r="K1309">
        <v>22.2337577932106</v>
      </c>
      <c r="L1309" s="4">
        <f>VLOOKUP(N1309,rates,VLOOKUP(CONCATENATE('[1]Exposure Report'!$B$11,'[1]Exposure Report'!$B$13),rate_lookup_table,4,FALSE),FALSE)</f>
        <v>423.40200000000004</v>
      </c>
      <c r="M1309" t="s">
        <v>0</v>
      </c>
      <c r="N1309" t="str">
        <f>IF(VLOOKUP(B1309,title_rename,2,FALSE)=0,B1309,VLOOKUP(B1309,title_rename,2,FALSE))</f>
        <v>05-06 Philadelphia Phillies @ Washington Nationals</v>
      </c>
      <c r="O1309" s="3" t="str">
        <f>LEFT(IF(VLOOKUP(C1309,brand_rename,2,FALSE)=0,C1309,VLOOKUP(C1309,brand_rename,2,FALSE)),LEN(IF(VLOOKUP(C1309,brand_rename,2,FALSE)=0,C1309,VLOOKUP(C1309,brand_rename,2,FALSE)))-6)</f>
        <v>Washington National Logo</v>
      </c>
      <c r="P1309" t="str">
        <f>IF(VLOOKUP(D1309,location_rename,2,FALSE)=0,D1309,VLOOKUP(D1309,location_rename,2,FALSE))</f>
        <v>Static Field Level Home Plate</v>
      </c>
      <c r="Q1309">
        <f>IF($L1309=0,0,G1309)</f>
        <v>58</v>
      </c>
      <c r="R1309">
        <f>IF($L1309=0,0,H1309)</f>
        <v>141</v>
      </c>
      <c r="S1309" s="1">
        <f>R1309*L1309</f>
        <v>59699.682000000008</v>
      </c>
      <c r="T1309" s="1">
        <f>S1309*(K1309/100)</f>
        <v>13273.482699196948</v>
      </c>
      <c r="U1309" t="str">
        <f t="shared" si="40"/>
        <v>Washington National LogoStatic Field Level Home Plate</v>
      </c>
      <c r="V1309" t="str">
        <f t="shared" si="41"/>
        <v>05-06 Philadelphia Phillies @ Washington NationalsWashington National LogoStatic Field Level Home Plate</v>
      </c>
      <c r="W1309" t="str">
        <f>CONCATENATE(M1309,O1309)</f>
        <v>Regular SeasonWashington National Logo</v>
      </c>
      <c r="X1309" t="str">
        <f>CONCATENATE(M1309,P1309)</f>
        <v>Regular SeasonStatic Field Level Home Plate</v>
      </c>
      <c r="Y1309" t="str">
        <f>CONCATENATE(M1309,O1309,P1309)</f>
        <v>Regular SeasonWashington National LogoStatic Field Level Home Plate</v>
      </c>
    </row>
    <row r="1310" spans="1:25" x14ac:dyDescent="0.25">
      <c r="A1310" s="3">
        <v>346779</v>
      </c>
      <c r="B1310" t="s">
        <v>165</v>
      </c>
      <c r="C1310" t="s">
        <v>8</v>
      </c>
      <c r="D1310" t="s">
        <v>11</v>
      </c>
      <c r="E1310" t="s">
        <v>1</v>
      </c>
      <c r="F1310" s="5">
        <v>41035</v>
      </c>
      <c r="G1310">
        <v>73</v>
      </c>
      <c r="H1310">
        <v>271</v>
      </c>
      <c r="I1310" s="1">
        <v>114741.4</v>
      </c>
      <c r="J1310" s="1">
        <v>16243.49</v>
      </c>
      <c r="K1310">
        <v>14.1566078154876</v>
      </c>
      <c r="L1310" s="4">
        <f>VLOOKUP(N1310,rates,VLOOKUP(CONCATENATE('[1]Exposure Report'!$B$11,'[1]Exposure Report'!$B$13),rate_lookup_table,4,FALSE),FALSE)</f>
        <v>423.40200000000004</v>
      </c>
      <c r="M1310" t="s">
        <v>0</v>
      </c>
      <c r="N1310" t="str">
        <f>IF(VLOOKUP(B1310,title_rename,2,FALSE)=0,B1310,VLOOKUP(B1310,title_rename,2,FALSE))</f>
        <v>05-06 Philadelphia Phillies @ Washington Nationals</v>
      </c>
      <c r="O1310" s="3" t="str">
        <f>LEFT(IF(VLOOKUP(C1310,brand_rename,2,FALSE)=0,C1310,VLOOKUP(C1310,brand_rename,2,FALSE)),LEN(IF(VLOOKUP(C1310,brand_rename,2,FALSE)=0,C1310,VLOOKUP(C1310,brand_rename,2,FALSE)))-6)</f>
        <v>Washington National Logo</v>
      </c>
      <c r="P1310" t="str">
        <f>IF(VLOOKUP(D1310,location_rename,2,FALSE)=0,D1310,VLOOKUP(D1310,location_rename,2,FALSE))</f>
        <v>Static Outfield Wall</v>
      </c>
      <c r="Q1310">
        <f>IF($L1310=0,0,G1310)</f>
        <v>73</v>
      </c>
      <c r="R1310">
        <f>IF($L1310=0,0,H1310)</f>
        <v>271</v>
      </c>
      <c r="S1310" s="1">
        <f>R1310*L1310</f>
        <v>114741.94200000001</v>
      </c>
      <c r="T1310" s="1">
        <f>S1310*(K1310/100)</f>
        <v>16243.566728814252</v>
      </c>
      <c r="U1310" t="str">
        <f t="shared" si="40"/>
        <v>Washington National LogoStatic Outfield Wall</v>
      </c>
      <c r="V1310" t="str">
        <f t="shared" si="41"/>
        <v>05-06 Philadelphia Phillies @ Washington NationalsWashington National LogoStatic Outfield Wall</v>
      </c>
      <c r="W1310" t="str">
        <f>CONCATENATE(M1310,O1310)</f>
        <v>Regular SeasonWashington National Logo</v>
      </c>
      <c r="X1310" t="str">
        <f>CONCATENATE(M1310,P1310)</f>
        <v>Regular SeasonStatic Outfield Wall</v>
      </c>
      <c r="Y1310" t="str">
        <f>CONCATENATE(M1310,O1310,P1310)</f>
        <v>Regular SeasonWashington National LogoStatic Outfield Wall</v>
      </c>
    </row>
    <row r="1311" spans="1:25" x14ac:dyDescent="0.25">
      <c r="A1311" s="3">
        <v>346779</v>
      </c>
      <c r="B1311" t="s">
        <v>165</v>
      </c>
      <c r="C1311" t="s">
        <v>8</v>
      </c>
      <c r="D1311" t="s">
        <v>9</v>
      </c>
      <c r="E1311" t="s">
        <v>1</v>
      </c>
      <c r="F1311" s="5">
        <v>41035</v>
      </c>
      <c r="G1311">
        <v>47</v>
      </c>
      <c r="H1311">
        <v>193</v>
      </c>
      <c r="I1311" s="1">
        <v>81716.2</v>
      </c>
      <c r="J1311" s="1">
        <v>10715.53</v>
      </c>
      <c r="K1311">
        <v>13.1131036440754</v>
      </c>
      <c r="L1311" s="4">
        <f>VLOOKUP(N1311,rates,VLOOKUP(CONCATENATE('[1]Exposure Report'!$B$11,'[1]Exposure Report'!$B$13),rate_lookup_table,4,FALSE),FALSE)</f>
        <v>423.40200000000004</v>
      </c>
      <c r="M1311" t="s">
        <v>0</v>
      </c>
      <c r="N1311" t="str">
        <f>IF(VLOOKUP(B1311,title_rename,2,FALSE)=0,B1311,VLOOKUP(B1311,title_rename,2,FALSE))</f>
        <v>05-06 Philadelphia Phillies @ Washington Nationals</v>
      </c>
      <c r="O1311" s="3" t="str">
        <f>LEFT(IF(VLOOKUP(C1311,brand_rename,2,FALSE)=0,C1311,VLOOKUP(C1311,brand_rename,2,FALSE)),LEN(IF(VLOOKUP(C1311,brand_rename,2,FALSE)=0,C1311,VLOOKUP(C1311,brand_rename,2,FALSE)))-6)</f>
        <v>Washington National Logo</v>
      </c>
      <c r="P1311" t="str">
        <f>IF(VLOOKUP(D1311,location_rename,2,FALSE)=0,D1311,VLOOKUP(D1311,location_rename,2,FALSE))</f>
        <v>Static Upper Billboard</v>
      </c>
      <c r="Q1311">
        <f>IF($L1311=0,0,G1311)</f>
        <v>47</v>
      </c>
      <c r="R1311">
        <f>IF($L1311=0,0,H1311)</f>
        <v>193</v>
      </c>
      <c r="S1311" s="1">
        <f>R1311*L1311</f>
        <v>81716.58600000001</v>
      </c>
      <c r="T1311" s="1">
        <f>S1311*(K1311/100)</f>
        <v>10715.58061658001</v>
      </c>
      <c r="U1311" t="str">
        <f t="shared" si="40"/>
        <v>Washington National LogoStatic Upper Billboard</v>
      </c>
      <c r="V1311" t="str">
        <f t="shared" si="41"/>
        <v>05-06 Philadelphia Phillies @ Washington NationalsWashington National LogoStatic Upper Billboard</v>
      </c>
      <c r="W1311" t="str">
        <f>CONCATENATE(M1311,O1311)</f>
        <v>Regular SeasonWashington National Logo</v>
      </c>
      <c r="X1311" t="str">
        <f>CONCATENATE(M1311,P1311)</f>
        <v>Regular SeasonStatic Upper Billboard</v>
      </c>
      <c r="Y1311" t="str">
        <f>CONCATENATE(M1311,O1311,P1311)</f>
        <v>Regular SeasonWashington National LogoStatic Upper Billboard</v>
      </c>
    </row>
    <row r="1312" spans="1:25" x14ac:dyDescent="0.25">
      <c r="A1312" s="3">
        <v>346779</v>
      </c>
      <c r="B1312" t="s">
        <v>165</v>
      </c>
      <c r="C1312" t="s">
        <v>77</v>
      </c>
      <c r="D1312" t="s">
        <v>19</v>
      </c>
      <c r="E1312" t="s">
        <v>1</v>
      </c>
      <c r="F1312" s="5">
        <v>41035</v>
      </c>
      <c r="G1312">
        <v>10</v>
      </c>
      <c r="H1312">
        <v>37</v>
      </c>
      <c r="I1312" s="1">
        <v>15665.8</v>
      </c>
      <c r="J1312" s="1">
        <v>3311.71</v>
      </c>
      <c r="K1312">
        <v>21.139743900726401</v>
      </c>
      <c r="L1312" s="4">
        <f>VLOOKUP(N1312,rates,VLOOKUP(CONCATENATE('[1]Exposure Report'!$B$11,'[1]Exposure Report'!$B$13),rate_lookup_table,4,FALSE),FALSE)</f>
        <v>423.40200000000004</v>
      </c>
      <c r="M1312" t="s">
        <v>0</v>
      </c>
      <c r="N1312" t="str">
        <f>IF(VLOOKUP(B1312,title_rename,2,FALSE)=0,B1312,VLOOKUP(B1312,title_rename,2,FALSE))</f>
        <v>05-06 Philadelphia Phillies @ Washington Nationals</v>
      </c>
      <c r="O1312" s="3" t="str">
        <f>LEFT(IF(VLOOKUP(C1312,brand_rename,2,FALSE)=0,C1312,VLOOKUP(C1312,brand_rename,2,FALSE)),LEN(IF(VLOOKUP(C1312,brand_rename,2,FALSE)=0,C1312,VLOOKUP(C1312,brand_rename,2,FALSE)))-6)</f>
        <v>Waste Management</v>
      </c>
      <c r="P1312" t="str">
        <f>IF(VLOOKUP(D1312,location_rename,2,FALSE)=0,D1312,VLOOKUP(D1312,location_rename,2,FALSE))</f>
        <v>LED Outfield Wall</v>
      </c>
      <c r="Q1312">
        <f>IF($L1312=0,0,G1312)</f>
        <v>10</v>
      </c>
      <c r="R1312">
        <f>IF($L1312=0,0,H1312)</f>
        <v>37</v>
      </c>
      <c r="S1312" s="1">
        <f>R1312*L1312</f>
        <v>15665.874000000002</v>
      </c>
      <c r="T1312" s="1">
        <f>S1312*(K1312/100)</f>
        <v>3311.7256434104834</v>
      </c>
      <c r="U1312" t="str">
        <f t="shared" si="40"/>
        <v>Waste ManagementLED Outfield Wall</v>
      </c>
      <c r="V1312" t="str">
        <f t="shared" si="41"/>
        <v>05-06 Philadelphia Phillies @ Washington NationalsWaste ManagementLED Outfield Wall</v>
      </c>
      <c r="W1312" t="str">
        <f>CONCATENATE(M1312,O1312)</f>
        <v>Regular SeasonWaste Management</v>
      </c>
      <c r="X1312" t="str">
        <f>CONCATENATE(M1312,P1312)</f>
        <v>Regular SeasonLED Outfield Wall</v>
      </c>
      <c r="Y1312" t="str">
        <f>CONCATENATE(M1312,O1312,P1312)</f>
        <v>Regular SeasonWaste ManagementLED Outfield Wall</v>
      </c>
    </row>
    <row r="1313" spans="1:25" x14ac:dyDescent="0.25">
      <c r="A1313" s="3">
        <v>346779</v>
      </c>
      <c r="B1313" t="s">
        <v>165</v>
      </c>
      <c r="C1313" t="s">
        <v>77</v>
      </c>
      <c r="D1313" t="s">
        <v>17</v>
      </c>
      <c r="E1313" t="s">
        <v>1</v>
      </c>
      <c r="F1313" s="5">
        <v>41035</v>
      </c>
      <c r="G1313">
        <v>2</v>
      </c>
      <c r="H1313">
        <v>8</v>
      </c>
      <c r="I1313" s="1">
        <v>3387.2</v>
      </c>
      <c r="J1313" s="1">
        <v>822.75</v>
      </c>
      <c r="K1313">
        <v>24.289974019839299</v>
      </c>
      <c r="L1313" s="4">
        <f>VLOOKUP(N1313,rates,VLOOKUP(CONCATENATE('[1]Exposure Report'!$B$11,'[1]Exposure Report'!$B$13),rate_lookup_table,4,FALSE),FALSE)</f>
        <v>423.40200000000004</v>
      </c>
      <c r="M1313" t="s">
        <v>0</v>
      </c>
      <c r="N1313" t="str">
        <f>IF(VLOOKUP(B1313,title_rename,2,FALSE)=0,B1313,VLOOKUP(B1313,title_rename,2,FALSE))</f>
        <v>05-06 Philadelphia Phillies @ Washington Nationals</v>
      </c>
      <c r="O1313" s="3" t="str">
        <f>LEFT(IF(VLOOKUP(C1313,brand_rename,2,FALSE)=0,C1313,VLOOKUP(C1313,brand_rename,2,FALSE)),LEN(IF(VLOOKUP(C1313,brand_rename,2,FALSE)=0,C1313,VLOOKUP(C1313,brand_rename,2,FALSE)))-6)</f>
        <v>Waste Management</v>
      </c>
      <c r="P1313" t="str">
        <f>IF(VLOOKUP(D1313,location_rename,2,FALSE)=0,D1313,VLOOKUP(D1313,location_rename,2,FALSE))</f>
        <v>LED Upper Tiered</v>
      </c>
      <c r="Q1313">
        <f>IF($L1313=0,0,G1313)</f>
        <v>2</v>
      </c>
      <c r="R1313">
        <f>IF($L1313=0,0,H1313)</f>
        <v>8</v>
      </c>
      <c r="S1313" s="1">
        <f>R1313*L1313</f>
        <v>3387.2160000000003</v>
      </c>
      <c r="T1313" s="1">
        <f>S1313*(K1313/100)</f>
        <v>822.75388639584003</v>
      </c>
      <c r="U1313" t="str">
        <f t="shared" si="40"/>
        <v>Waste ManagementLED Upper Tiered</v>
      </c>
      <c r="V1313" t="str">
        <f t="shared" si="41"/>
        <v>05-06 Philadelphia Phillies @ Washington NationalsWaste ManagementLED Upper Tiered</v>
      </c>
      <c r="W1313" t="str">
        <f>CONCATENATE(M1313,O1313)</f>
        <v>Regular SeasonWaste Management</v>
      </c>
      <c r="X1313" t="str">
        <f>CONCATENATE(M1313,P1313)</f>
        <v>Regular SeasonLED Upper Tiered</v>
      </c>
      <c r="Y1313" t="str">
        <f>CONCATENATE(M1313,O1313,P1313)</f>
        <v>Regular SeasonWaste ManagementLED Upper Tiered</v>
      </c>
    </row>
    <row r="1314" spans="1:25" x14ac:dyDescent="0.25">
      <c r="A1314" s="3">
        <v>346779</v>
      </c>
      <c r="B1314" t="s">
        <v>165</v>
      </c>
      <c r="C1314" t="s">
        <v>5</v>
      </c>
      <c r="D1314" t="s">
        <v>45</v>
      </c>
      <c r="E1314" t="s">
        <v>1</v>
      </c>
      <c r="F1314" s="5">
        <v>41035</v>
      </c>
      <c r="G1314">
        <v>2</v>
      </c>
      <c r="H1314">
        <v>3</v>
      </c>
      <c r="I1314" s="1">
        <v>1270.2</v>
      </c>
      <c r="J1314" s="1">
        <v>379.28</v>
      </c>
      <c r="K1314">
        <v>29.859864588253799</v>
      </c>
      <c r="L1314" s="4">
        <f>VLOOKUP(N1314,rates,VLOOKUP(CONCATENATE('[1]Exposure Report'!$B$11,'[1]Exposure Report'!$B$13),rate_lookup_table,4,FALSE),FALSE)</f>
        <v>423.40200000000004</v>
      </c>
      <c r="M1314" t="s">
        <v>0</v>
      </c>
      <c r="N1314" t="str">
        <f>IF(VLOOKUP(B1314,title_rename,2,FALSE)=0,B1314,VLOOKUP(B1314,title_rename,2,FALSE))</f>
        <v>05-06 Philadelphia Phillies @ Washington Nationals</v>
      </c>
      <c r="O1314" s="3" t="str">
        <f>LEFT(IF(VLOOKUP(C1314,brand_rename,2,FALSE)=0,C1314,VLOOKUP(C1314,brand_rename,2,FALSE)),LEN(IF(VLOOKUP(C1314,brand_rename,2,FALSE)=0,C1314,VLOOKUP(C1314,brand_rename,2,FALSE)))-6)</f>
        <v>Website - Washingtonnationalsdreamfoundation.org</v>
      </c>
      <c r="P1314" t="str">
        <f>IF(VLOOKUP(D1314,location_rename,2,FALSE)=0,D1314,VLOOKUP(D1314,location_rename,2,FALSE))</f>
        <v>Static Field Level Foul Ball Line</v>
      </c>
      <c r="Q1314">
        <f>IF($L1314=0,0,G1314)</f>
        <v>2</v>
      </c>
      <c r="R1314">
        <f>IF($L1314=0,0,H1314)</f>
        <v>3</v>
      </c>
      <c r="S1314" s="1">
        <f>R1314*L1314</f>
        <v>1270.2060000000001</v>
      </c>
      <c r="T1314" s="1">
        <f>S1314*(K1314/100)</f>
        <v>379.28179159187511</v>
      </c>
      <c r="U1314" t="str">
        <f t="shared" si="40"/>
        <v>Website - Washingtonnationalsdreamfoundation.orgStatic Field Level Foul Ball Line</v>
      </c>
      <c r="V1314" t="str">
        <f t="shared" si="41"/>
        <v>05-06 Philadelphia Phillies @ Washington NationalsWebsite - Washingtonnationalsdreamfoundation.orgStatic Field Level Foul Ball Line</v>
      </c>
      <c r="W1314" t="str">
        <f>CONCATENATE(M1314,O1314)</f>
        <v>Regular SeasonWebsite - Washingtonnationalsdreamfoundation.org</v>
      </c>
      <c r="X1314" t="str">
        <f>CONCATENATE(M1314,P1314)</f>
        <v>Regular SeasonStatic Field Level Foul Ball Line</v>
      </c>
      <c r="Y1314" t="str">
        <f>CONCATENATE(M1314,O1314,P1314)</f>
        <v>Regular SeasonWebsite - Washingtonnationalsdreamfoundation.orgStatic Field Level Foul Ball Line</v>
      </c>
    </row>
    <row r="1315" spans="1:25" x14ac:dyDescent="0.25">
      <c r="A1315" s="3">
        <v>349185</v>
      </c>
      <c r="B1315" t="s">
        <v>163</v>
      </c>
      <c r="C1315" t="s">
        <v>75</v>
      </c>
      <c r="D1315" t="s">
        <v>17</v>
      </c>
      <c r="E1315" t="s">
        <v>1</v>
      </c>
      <c r="F1315" s="5">
        <v>41043</v>
      </c>
      <c r="G1315">
        <v>2</v>
      </c>
      <c r="H1315">
        <v>5</v>
      </c>
      <c r="I1315" s="1">
        <v>763.2</v>
      </c>
      <c r="J1315" s="1">
        <v>251.7</v>
      </c>
      <c r="K1315">
        <v>32.979559748427597</v>
      </c>
      <c r="L1315" s="4">
        <f>VLOOKUP(N1315,rates,VLOOKUP(CONCATENATE('[1]Exposure Report'!$B$11,'[1]Exposure Report'!$B$13),rate_lookup_table,4,FALSE),FALSE)</f>
        <v>152.64133333333334</v>
      </c>
      <c r="M1315" t="s">
        <v>0</v>
      </c>
      <c r="N1315" t="str">
        <f>IF(VLOOKUP(B1315,title_rename,2,FALSE)=0,B1315,VLOOKUP(B1315,title_rename,2,FALSE))</f>
        <v>05-14 San Diego Padres @ Washington Nationals</v>
      </c>
      <c r="O1315" s="3" t="str">
        <f>LEFT(IF(VLOOKUP(C1315,brand_rename,2,FALSE)=0,C1315,VLOOKUP(C1315,brand_rename,2,FALSE)),LEN(IF(VLOOKUP(C1315,brand_rename,2,FALSE)=0,C1315,VLOOKUP(C1315,brand_rename,2,FALSE)))-6)</f>
        <v>American University</v>
      </c>
      <c r="P1315" t="str">
        <f>IF(VLOOKUP(D1315,location_rename,2,FALSE)=0,D1315,VLOOKUP(D1315,location_rename,2,FALSE))</f>
        <v>LED Upper Tiered</v>
      </c>
      <c r="Q1315">
        <f>IF($L1315=0,0,G1315)</f>
        <v>2</v>
      </c>
      <c r="R1315">
        <f>IF($L1315=0,0,H1315)</f>
        <v>5</v>
      </c>
      <c r="S1315" s="1">
        <f>R1315*L1315</f>
        <v>763.20666666666671</v>
      </c>
      <c r="T1315" s="1">
        <f>S1315*(K1315/100)</f>
        <v>251.70219863731597</v>
      </c>
      <c r="U1315" t="str">
        <f t="shared" si="40"/>
        <v>American UniversityLED Upper Tiered</v>
      </c>
      <c r="V1315" t="str">
        <f t="shared" si="41"/>
        <v>05-14 San Diego Padres @ Washington NationalsAmerican UniversityLED Upper Tiered</v>
      </c>
      <c r="W1315" t="str">
        <f>CONCATENATE(M1315,O1315)</f>
        <v>Regular SeasonAmerican University</v>
      </c>
      <c r="X1315" t="str">
        <f>CONCATENATE(M1315,P1315)</f>
        <v>Regular SeasonLED Upper Tiered</v>
      </c>
      <c r="Y1315" t="str">
        <f>CONCATENATE(M1315,O1315,P1315)</f>
        <v>Regular SeasonAmerican UniversityLED Upper Tiered</v>
      </c>
    </row>
    <row r="1316" spans="1:25" x14ac:dyDescent="0.25">
      <c r="A1316" s="3">
        <v>349185</v>
      </c>
      <c r="B1316" t="s">
        <v>163</v>
      </c>
      <c r="C1316" t="s">
        <v>75</v>
      </c>
      <c r="D1316" t="s">
        <v>2</v>
      </c>
      <c r="E1316" t="s">
        <v>1</v>
      </c>
      <c r="F1316" s="5">
        <v>41043</v>
      </c>
      <c r="G1316">
        <v>25</v>
      </c>
      <c r="H1316">
        <v>205</v>
      </c>
      <c r="I1316" s="1">
        <v>31291.200000000001</v>
      </c>
      <c r="J1316" s="1">
        <v>7290.59</v>
      </c>
      <c r="K1316">
        <v>23.299170373779202</v>
      </c>
      <c r="L1316" s="4">
        <f>VLOOKUP(N1316,rates,VLOOKUP(CONCATENATE('[1]Exposure Report'!$B$11,'[1]Exposure Report'!$B$13),rate_lookup_table,4,FALSE),FALSE)</f>
        <v>152.64133333333334</v>
      </c>
      <c r="M1316" t="s">
        <v>0</v>
      </c>
      <c r="N1316" t="str">
        <f>IF(VLOOKUP(B1316,title_rename,2,FALSE)=0,B1316,VLOOKUP(B1316,title_rename,2,FALSE))</f>
        <v>05-14 San Diego Padres @ Washington Nationals</v>
      </c>
      <c r="O1316" s="3" t="str">
        <f>LEFT(IF(VLOOKUP(C1316,brand_rename,2,FALSE)=0,C1316,VLOOKUP(C1316,brand_rename,2,FALSE)),LEN(IF(VLOOKUP(C1316,brand_rename,2,FALSE)=0,C1316,VLOOKUP(C1316,brand_rename,2,FALSE)))-6)</f>
        <v>American University</v>
      </c>
      <c r="P1316" t="str">
        <f>IF(VLOOKUP(D1316,location_rename,2,FALSE)=0,D1316,VLOOKUP(D1316,location_rename,2,FALSE))</f>
        <v>Rotational Field Level Home Plate</v>
      </c>
      <c r="Q1316">
        <f>IF($L1316=0,0,G1316)</f>
        <v>25</v>
      </c>
      <c r="R1316">
        <f>IF($L1316=0,0,H1316)</f>
        <v>205</v>
      </c>
      <c r="S1316" s="1">
        <f>R1316*L1316</f>
        <v>31291.473333333335</v>
      </c>
      <c r="T1316" s="1">
        <f>S1316*(K1316/100)</f>
        <v>7290.6536843990198</v>
      </c>
      <c r="U1316" t="str">
        <f t="shared" si="40"/>
        <v>American UniversityRotational Field Level Home Plate</v>
      </c>
      <c r="V1316" t="str">
        <f t="shared" si="41"/>
        <v>05-14 San Diego Padres @ Washington NationalsAmerican UniversityRotational Field Level Home Plate</v>
      </c>
      <c r="W1316" t="str">
        <f>CONCATENATE(M1316,O1316)</f>
        <v>Regular SeasonAmerican University</v>
      </c>
      <c r="X1316" t="str">
        <f>CONCATENATE(M1316,P1316)</f>
        <v>Regular SeasonRotational Field Level Home Plate</v>
      </c>
      <c r="Y1316" t="str">
        <f>CONCATENATE(M1316,O1316,P1316)</f>
        <v>Regular SeasonAmerican UniversityRotational Field Level Home Plate</v>
      </c>
    </row>
    <row r="1317" spans="1:25" x14ac:dyDescent="0.25">
      <c r="A1317" s="3">
        <v>349185</v>
      </c>
      <c r="B1317" t="s">
        <v>163</v>
      </c>
      <c r="C1317" t="s">
        <v>74</v>
      </c>
      <c r="D1317" t="s">
        <v>12</v>
      </c>
      <c r="E1317" t="s">
        <v>1</v>
      </c>
      <c r="F1317" s="5">
        <v>41043</v>
      </c>
      <c r="G1317">
        <v>25</v>
      </c>
      <c r="H1317">
        <v>59</v>
      </c>
      <c r="I1317" s="1">
        <v>9005.76</v>
      </c>
      <c r="J1317" s="1">
        <v>1460.7</v>
      </c>
      <c r="K1317">
        <v>16.219619443556098</v>
      </c>
      <c r="L1317" s="4">
        <f>VLOOKUP(N1317,rates,VLOOKUP(CONCATENATE('[1]Exposure Report'!$B$11,'[1]Exposure Report'!$B$13),rate_lookup_table,4,FALSE),FALSE)</f>
        <v>152.64133333333334</v>
      </c>
      <c r="M1317" t="s">
        <v>0</v>
      </c>
      <c r="N1317" t="str">
        <f>IF(VLOOKUP(B1317,title_rename,2,FALSE)=0,B1317,VLOOKUP(B1317,title_rename,2,FALSE))</f>
        <v>05-14 San Diego Padres @ Washington Nationals</v>
      </c>
      <c r="O1317" s="3" t="str">
        <f>LEFT(IF(VLOOKUP(C1317,brand_rename,2,FALSE)=0,C1317,VLOOKUP(C1317,brand_rename,2,FALSE)),LEN(IF(VLOOKUP(C1317,brand_rename,2,FALSE)=0,C1317,VLOOKUP(C1317,brand_rename,2,FALSE)))-6)</f>
        <v>ANC</v>
      </c>
      <c r="P1317" t="str">
        <f>IF(VLOOKUP(D1317,location_rename,2,FALSE)=0,D1317,VLOOKUP(D1317,location_rename,2,FALSE))</f>
        <v>Static Field Level Home Plate</v>
      </c>
      <c r="Q1317">
        <f>IF($L1317=0,0,G1317)</f>
        <v>25</v>
      </c>
      <c r="R1317">
        <f>IF($L1317=0,0,H1317)</f>
        <v>59</v>
      </c>
      <c r="S1317" s="1">
        <f>R1317*L1317</f>
        <v>9005.8386666666665</v>
      </c>
      <c r="T1317" s="1">
        <f>S1317*(K1317/100)</f>
        <v>1460.7127594339599</v>
      </c>
      <c r="U1317" t="str">
        <f t="shared" si="40"/>
        <v>ANCStatic Field Level Home Plate</v>
      </c>
      <c r="V1317" t="str">
        <f t="shared" si="41"/>
        <v>05-14 San Diego Padres @ Washington NationalsANCStatic Field Level Home Plate</v>
      </c>
      <c r="W1317" t="str">
        <f>CONCATENATE(M1317,O1317)</f>
        <v>Regular SeasonANC</v>
      </c>
      <c r="X1317" t="str">
        <f>CONCATENATE(M1317,P1317)</f>
        <v>Regular SeasonStatic Field Level Home Plate</v>
      </c>
      <c r="Y1317" t="str">
        <f>CONCATENATE(M1317,O1317,P1317)</f>
        <v>Regular SeasonANCStatic Field Level Home Plate</v>
      </c>
    </row>
    <row r="1318" spans="1:25" x14ac:dyDescent="0.25">
      <c r="A1318" s="3">
        <v>349185</v>
      </c>
      <c r="B1318" t="s">
        <v>163</v>
      </c>
      <c r="C1318" t="s">
        <v>72</v>
      </c>
      <c r="D1318" t="s">
        <v>17</v>
      </c>
      <c r="E1318" t="s">
        <v>1</v>
      </c>
      <c r="F1318" s="5">
        <v>41043</v>
      </c>
      <c r="G1318">
        <v>6</v>
      </c>
      <c r="H1318">
        <v>26</v>
      </c>
      <c r="I1318" s="1">
        <v>3968.64</v>
      </c>
      <c r="J1318" s="1">
        <v>979.86</v>
      </c>
      <c r="K1318">
        <v>24.690070149975799</v>
      </c>
      <c r="L1318" s="4">
        <f>VLOOKUP(N1318,rates,VLOOKUP(CONCATENATE('[1]Exposure Report'!$B$11,'[1]Exposure Report'!$B$13),rate_lookup_table,4,FALSE),FALSE)</f>
        <v>152.64133333333334</v>
      </c>
      <c r="M1318" t="s">
        <v>0</v>
      </c>
      <c r="N1318" t="str">
        <f>IF(VLOOKUP(B1318,title_rename,2,FALSE)=0,B1318,VLOOKUP(B1318,title_rename,2,FALSE))</f>
        <v>05-14 San Diego Padres @ Washington Nationals</v>
      </c>
      <c r="O1318" s="3" t="str">
        <f>LEFT(IF(VLOOKUP(C1318,brand_rename,2,FALSE)=0,C1318,VLOOKUP(C1318,brand_rename,2,FALSE)),LEN(IF(VLOOKUP(C1318,brand_rename,2,FALSE)=0,C1318,VLOOKUP(C1318,brand_rename,2,FALSE)))-6)</f>
        <v>Bens Chili Bowl</v>
      </c>
      <c r="P1318" t="str">
        <f>IF(VLOOKUP(D1318,location_rename,2,FALSE)=0,D1318,VLOOKUP(D1318,location_rename,2,FALSE))</f>
        <v>LED Upper Tiered</v>
      </c>
      <c r="Q1318">
        <f>IF($L1318=0,0,G1318)</f>
        <v>6</v>
      </c>
      <c r="R1318">
        <f>IF($L1318=0,0,H1318)</f>
        <v>26</v>
      </c>
      <c r="S1318" s="1">
        <f>R1318*L1318</f>
        <v>3968.6746666666668</v>
      </c>
      <c r="T1318" s="1">
        <f>S1318*(K1318/100)</f>
        <v>979.86855922431823</v>
      </c>
      <c r="U1318" t="str">
        <f t="shared" si="40"/>
        <v>Bens Chili BowlLED Upper Tiered</v>
      </c>
      <c r="V1318" t="str">
        <f t="shared" si="41"/>
        <v>05-14 San Diego Padres @ Washington NationalsBens Chili BowlLED Upper Tiered</v>
      </c>
      <c r="W1318" t="str">
        <f>CONCATENATE(M1318,O1318)</f>
        <v>Regular SeasonBens Chili Bowl</v>
      </c>
      <c r="X1318" t="str">
        <f>CONCATENATE(M1318,P1318)</f>
        <v>Regular SeasonLED Upper Tiered</v>
      </c>
      <c r="Y1318" t="str">
        <f>CONCATENATE(M1318,O1318,P1318)</f>
        <v>Regular SeasonBens Chili BowlLED Upper Tiered</v>
      </c>
    </row>
    <row r="1319" spans="1:25" x14ac:dyDescent="0.25">
      <c r="A1319" s="3">
        <v>349185</v>
      </c>
      <c r="B1319" t="s">
        <v>163</v>
      </c>
      <c r="C1319" t="s">
        <v>87</v>
      </c>
      <c r="D1319" t="s">
        <v>17</v>
      </c>
      <c r="E1319" t="s">
        <v>1</v>
      </c>
      <c r="F1319" s="5">
        <v>41043</v>
      </c>
      <c r="G1319">
        <v>1</v>
      </c>
      <c r="H1319">
        <v>1</v>
      </c>
      <c r="I1319" s="1">
        <v>152.63999999999999</v>
      </c>
      <c r="J1319" s="1">
        <v>27.73</v>
      </c>
      <c r="K1319">
        <v>18.166928721173999</v>
      </c>
      <c r="L1319" s="4">
        <f>VLOOKUP(N1319,rates,VLOOKUP(CONCATENATE('[1]Exposure Report'!$B$11,'[1]Exposure Report'!$B$13),rate_lookup_table,4,FALSE),FALSE)</f>
        <v>152.64133333333334</v>
      </c>
      <c r="M1319" t="s">
        <v>0</v>
      </c>
      <c r="N1319" t="str">
        <f>IF(VLOOKUP(B1319,title_rename,2,FALSE)=0,B1319,VLOOKUP(B1319,title_rename,2,FALSE))</f>
        <v>05-14 San Diego Padres @ Washington Nationals</v>
      </c>
      <c r="O1319" s="3" t="str">
        <f>LEFT(IF(VLOOKUP(C1319,brand_rename,2,FALSE)=0,C1319,VLOOKUP(C1319,brand_rename,2,FALSE)),LEN(IF(VLOOKUP(C1319,brand_rename,2,FALSE)=0,C1319,VLOOKUP(C1319,brand_rename,2,FALSE)))-6)</f>
        <v>Breyers</v>
      </c>
      <c r="P1319" t="str">
        <f>IF(VLOOKUP(D1319,location_rename,2,FALSE)=0,D1319,VLOOKUP(D1319,location_rename,2,FALSE))</f>
        <v>LED Upper Tiered</v>
      </c>
      <c r="Q1319">
        <f>IF($L1319=0,0,G1319)</f>
        <v>1</v>
      </c>
      <c r="R1319">
        <f>IF($L1319=0,0,H1319)</f>
        <v>1</v>
      </c>
      <c r="S1319" s="1">
        <f>R1319*L1319</f>
        <v>152.64133333333334</v>
      </c>
      <c r="T1319" s="1">
        <f>S1319*(K1319/100)</f>
        <v>27.730242225716275</v>
      </c>
      <c r="U1319" t="str">
        <f t="shared" si="40"/>
        <v>BreyersLED Upper Tiered</v>
      </c>
      <c r="V1319" t="str">
        <f t="shared" si="41"/>
        <v>05-14 San Diego Padres @ Washington NationalsBreyersLED Upper Tiered</v>
      </c>
      <c r="W1319" t="str">
        <f>CONCATENATE(M1319,O1319)</f>
        <v>Regular SeasonBreyers</v>
      </c>
      <c r="X1319" t="str">
        <f>CONCATENATE(M1319,P1319)</f>
        <v>Regular SeasonLED Upper Tiered</v>
      </c>
      <c r="Y1319" t="str">
        <f>CONCATENATE(M1319,O1319,P1319)</f>
        <v>Regular SeasonBreyersLED Upper Tiered</v>
      </c>
    </row>
    <row r="1320" spans="1:25" x14ac:dyDescent="0.25">
      <c r="A1320" s="3">
        <v>349185</v>
      </c>
      <c r="B1320" t="s">
        <v>163</v>
      </c>
      <c r="C1320" t="s">
        <v>70</v>
      </c>
      <c r="D1320" t="s">
        <v>2</v>
      </c>
      <c r="E1320" t="s">
        <v>1</v>
      </c>
      <c r="F1320" s="5">
        <v>41043</v>
      </c>
      <c r="G1320">
        <v>13</v>
      </c>
      <c r="H1320">
        <v>87</v>
      </c>
      <c r="I1320" s="1">
        <v>13279.68</v>
      </c>
      <c r="J1320" s="1">
        <v>3145.94</v>
      </c>
      <c r="K1320">
        <v>23.689878069351</v>
      </c>
      <c r="L1320" s="4">
        <f>VLOOKUP(N1320,rates,VLOOKUP(CONCATENATE('[1]Exposure Report'!$B$11,'[1]Exposure Report'!$B$13),rate_lookup_table,4,FALSE),FALSE)</f>
        <v>152.64133333333334</v>
      </c>
      <c r="M1320" t="s">
        <v>0</v>
      </c>
      <c r="N1320" t="str">
        <f>IF(VLOOKUP(B1320,title_rename,2,FALSE)=0,B1320,VLOOKUP(B1320,title_rename,2,FALSE))</f>
        <v>05-14 San Diego Padres @ Washington Nationals</v>
      </c>
      <c r="O1320" s="3" t="str">
        <f>LEFT(IF(VLOOKUP(C1320,brand_rename,2,FALSE)=0,C1320,VLOOKUP(C1320,brand_rename,2,FALSE)),LEN(IF(VLOOKUP(C1320,brand_rename,2,FALSE)=0,C1320,VLOOKUP(C1320,brand_rename,2,FALSE)))-6)</f>
        <v>Capital One</v>
      </c>
      <c r="P1320" t="str">
        <f>IF(VLOOKUP(D1320,location_rename,2,FALSE)=0,D1320,VLOOKUP(D1320,location_rename,2,FALSE))</f>
        <v>Rotational Field Level Home Plate</v>
      </c>
      <c r="Q1320">
        <f>IF($L1320=0,0,G1320)</f>
        <v>13</v>
      </c>
      <c r="R1320">
        <f>IF($L1320=0,0,H1320)</f>
        <v>87</v>
      </c>
      <c r="S1320" s="1">
        <f>R1320*L1320</f>
        <v>13279.796</v>
      </c>
      <c r="T1320" s="1">
        <f>S1320*(K1320/100)</f>
        <v>3145.9674802585514</v>
      </c>
      <c r="U1320" t="str">
        <f t="shared" si="40"/>
        <v>Capital OneRotational Field Level Home Plate</v>
      </c>
      <c r="V1320" t="str">
        <f t="shared" si="41"/>
        <v>05-14 San Diego Padres @ Washington NationalsCapital OneRotational Field Level Home Plate</v>
      </c>
      <c r="W1320" t="str">
        <f>CONCATENATE(M1320,O1320)</f>
        <v>Regular SeasonCapital One</v>
      </c>
      <c r="X1320" t="str">
        <f>CONCATENATE(M1320,P1320)</f>
        <v>Regular SeasonRotational Field Level Home Plate</v>
      </c>
      <c r="Y1320" t="str">
        <f>CONCATENATE(M1320,O1320,P1320)</f>
        <v>Regular SeasonCapital OneRotational Field Level Home Plate</v>
      </c>
    </row>
    <row r="1321" spans="1:25" x14ac:dyDescent="0.25">
      <c r="A1321" s="3">
        <v>349185</v>
      </c>
      <c r="B1321" t="s">
        <v>163</v>
      </c>
      <c r="C1321" t="s">
        <v>69</v>
      </c>
      <c r="D1321" t="s">
        <v>19</v>
      </c>
      <c r="E1321" t="s">
        <v>1</v>
      </c>
      <c r="F1321" s="5">
        <v>41043</v>
      </c>
      <c r="G1321">
        <v>2</v>
      </c>
      <c r="H1321">
        <v>14</v>
      </c>
      <c r="I1321" s="1">
        <v>2136.96</v>
      </c>
      <c r="J1321" s="1">
        <v>392.96</v>
      </c>
      <c r="K1321">
        <v>18.3887391434561</v>
      </c>
      <c r="L1321" s="4">
        <f>VLOOKUP(N1321,rates,VLOOKUP(CONCATENATE('[1]Exposure Report'!$B$11,'[1]Exposure Report'!$B$13),rate_lookup_table,4,FALSE),FALSE)</f>
        <v>152.64133333333334</v>
      </c>
      <c r="M1321" t="s">
        <v>0</v>
      </c>
      <c r="N1321" t="str">
        <f>IF(VLOOKUP(B1321,title_rename,2,FALSE)=0,B1321,VLOOKUP(B1321,title_rename,2,FALSE))</f>
        <v>05-14 San Diego Padres @ Washington Nationals</v>
      </c>
      <c r="O1321" s="3" t="str">
        <f>LEFT(IF(VLOOKUP(C1321,brand_rename,2,FALSE)=0,C1321,VLOOKUP(C1321,brand_rename,2,FALSE)),LEN(IF(VLOOKUP(C1321,brand_rename,2,FALSE)=0,C1321,VLOOKUP(C1321,brand_rename,2,FALSE)))-6)</f>
        <v>CareFirst BlueCross BlueShield</v>
      </c>
      <c r="P1321" t="str">
        <f>IF(VLOOKUP(D1321,location_rename,2,FALSE)=0,D1321,VLOOKUP(D1321,location_rename,2,FALSE))</f>
        <v>LED Outfield Wall</v>
      </c>
      <c r="Q1321">
        <f>IF($L1321=0,0,G1321)</f>
        <v>2</v>
      </c>
      <c r="R1321">
        <f>IF($L1321=0,0,H1321)</f>
        <v>14</v>
      </c>
      <c r="S1321" s="1">
        <f>R1321*L1321</f>
        <v>2136.9786666666669</v>
      </c>
      <c r="T1321" s="1">
        <f>S1321*(K1321/100)</f>
        <v>392.96343256463962</v>
      </c>
      <c r="U1321" t="str">
        <f t="shared" si="40"/>
        <v>CareFirst BlueCross BlueShieldLED Outfield Wall</v>
      </c>
      <c r="V1321" t="str">
        <f t="shared" si="41"/>
        <v>05-14 San Diego Padres @ Washington NationalsCareFirst BlueCross BlueShieldLED Outfield Wall</v>
      </c>
      <c r="W1321" t="str">
        <f>CONCATENATE(M1321,O1321)</f>
        <v>Regular SeasonCareFirst BlueCross BlueShield</v>
      </c>
      <c r="X1321" t="str">
        <f>CONCATENATE(M1321,P1321)</f>
        <v>Regular SeasonLED Outfield Wall</v>
      </c>
      <c r="Y1321" t="str">
        <f>CONCATENATE(M1321,O1321,P1321)</f>
        <v>Regular SeasonCareFirst BlueCross BlueShieldLED Outfield Wall</v>
      </c>
    </row>
    <row r="1322" spans="1:25" x14ac:dyDescent="0.25">
      <c r="A1322" s="3">
        <v>349185</v>
      </c>
      <c r="B1322" t="s">
        <v>163</v>
      </c>
      <c r="C1322" t="s">
        <v>69</v>
      </c>
      <c r="D1322" t="s">
        <v>17</v>
      </c>
      <c r="E1322" t="s">
        <v>1</v>
      </c>
      <c r="F1322" s="5">
        <v>41043</v>
      </c>
      <c r="G1322">
        <v>3</v>
      </c>
      <c r="H1322">
        <v>10</v>
      </c>
      <c r="I1322" s="1">
        <v>1526.4</v>
      </c>
      <c r="J1322" s="1">
        <v>557.98</v>
      </c>
      <c r="K1322">
        <v>36.555293501048197</v>
      </c>
      <c r="L1322" s="4">
        <f>VLOOKUP(N1322,rates,VLOOKUP(CONCATENATE('[1]Exposure Report'!$B$11,'[1]Exposure Report'!$B$13),rate_lookup_table,4,FALSE),FALSE)</f>
        <v>152.64133333333334</v>
      </c>
      <c r="M1322" t="s">
        <v>0</v>
      </c>
      <c r="N1322" t="str">
        <f>IF(VLOOKUP(B1322,title_rename,2,FALSE)=0,B1322,VLOOKUP(B1322,title_rename,2,FALSE))</f>
        <v>05-14 San Diego Padres @ Washington Nationals</v>
      </c>
      <c r="O1322" s="3" t="str">
        <f>LEFT(IF(VLOOKUP(C1322,brand_rename,2,FALSE)=0,C1322,VLOOKUP(C1322,brand_rename,2,FALSE)),LEN(IF(VLOOKUP(C1322,brand_rename,2,FALSE)=0,C1322,VLOOKUP(C1322,brand_rename,2,FALSE)))-6)</f>
        <v>CareFirst BlueCross BlueShield</v>
      </c>
      <c r="P1322" t="str">
        <f>IF(VLOOKUP(D1322,location_rename,2,FALSE)=0,D1322,VLOOKUP(D1322,location_rename,2,FALSE))</f>
        <v>LED Upper Tiered</v>
      </c>
      <c r="Q1322">
        <f>IF($L1322=0,0,G1322)</f>
        <v>3</v>
      </c>
      <c r="R1322">
        <f>IF($L1322=0,0,H1322)</f>
        <v>10</v>
      </c>
      <c r="S1322" s="1">
        <f>R1322*L1322</f>
        <v>1526.4133333333334</v>
      </c>
      <c r="T1322" s="1">
        <f>S1322*(K1322/100)</f>
        <v>557.98487403913316</v>
      </c>
      <c r="U1322" t="str">
        <f t="shared" si="40"/>
        <v>CareFirst BlueCross BlueShieldLED Upper Tiered</v>
      </c>
      <c r="V1322" t="str">
        <f t="shared" si="41"/>
        <v>05-14 San Diego Padres @ Washington NationalsCareFirst BlueCross BlueShieldLED Upper Tiered</v>
      </c>
      <c r="W1322" t="str">
        <f>CONCATENATE(M1322,O1322)</f>
        <v>Regular SeasonCareFirst BlueCross BlueShield</v>
      </c>
      <c r="X1322" t="str">
        <f>CONCATENATE(M1322,P1322)</f>
        <v>Regular SeasonLED Upper Tiered</v>
      </c>
      <c r="Y1322" t="str">
        <f>CONCATENATE(M1322,O1322,P1322)</f>
        <v>Regular SeasonCareFirst BlueCross BlueShieldLED Upper Tiered</v>
      </c>
    </row>
    <row r="1323" spans="1:25" x14ac:dyDescent="0.25">
      <c r="A1323" s="3">
        <v>349185</v>
      </c>
      <c r="B1323" t="s">
        <v>163</v>
      </c>
      <c r="C1323" t="s">
        <v>68</v>
      </c>
      <c r="D1323" t="s">
        <v>11</v>
      </c>
      <c r="E1323" t="s">
        <v>1</v>
      </c>
      <c r="F1323" s="5">
        <v>41043</v>
      </c>
      <c r="G1323">
        <v>4</v>
      </c>
      <c r="H1323">
        <v>9</v>
      </c>
      <c r="I1323" s="1">
        <v>1373.76</v>
      </c>
      <c r="J1323" s="1">
        <v>295.57</v>
      </c>
      <c r="K1323">
        <v>21.515402981597902</v>
      </c>
      <c r="L1323" s="4">
        <f>VLOOKUP(N1323,rates,VLOOKUP(CONCATENATE('[1]Exposure Report'!$B$11,'[1]Exposure Report'!$B$13),rate_lookup_table,4,FALSE),FALSE)</f>
        <v>152.64133333333334</v>
      </c>
      <c r="M1323" t="s">
        <v>0</v>
      </c>
      <c r="N1323" t="str">
        <f>IF(VLOOKUP(B1323,title_rename,2,FALSE)=0,B1323,VLOOKUP(B1323,title_rename,2,FALSE))</f>
        <v>05-14 San Diego Padres @ Washington Nationals</v>
      </c>
      <c r="O1323" s="3" t="str">
        <f>LEFT(IF(VLOOKUP(C1323,brand_rename,2,FALSE)=0,C1323,VLOOKUP(C1323,brand_rename,2,FALSE)),LEN(IF(VLOOKUP(C1323,brand_rename,2,FALSE)=0,C1323,VLOOKUP(C1323,brand_rename,2,FALSE)))-6)</f>
        <v>Charity - Washington Nationals Dream Foundation</v>
      </c>
      <c r="P1323" t="str">
        <f>IF(VLOOKUP(D1323,location_rename,2,FALSE)=0,D1323,VLOOKUP(D1323,location_rename,2,FALSE))</f>
        <v>Static Outfield Wall</v>
      </c>
      <c r="Q1323">
        <f>IF($L1323=0,0,G1323)</f>
        <v>4</v>
      </c>
      <c r="R1323">
        <f>IF($L1323=0,0,H1323)</f>
        <v>9</v>
      </c>
      <c r="S1323" s="1">
        <f>R1323*L1323</f>
        <v>1373.7719999999999</v>
      </c>
      <c r="T1323" s="1">
        <f>S1323*(K1323/100)</f>
        <v>295.57258184835712</v>
      </c>
      <c r="U1323" t="str">
        <f t="shared" si="40"/>
        <v>Charity - Washington Nationals Dream FoundationStatic Outfield Wall</v>
      </c>
      <c r="V1323" t="str">
        <f t="shared" si="41"/>
        <v>05-14 San Diego Padres @ Washington NationalsCharity - Washington Nationals Dream FoundationStatic Outfield Wall</v>
      </c>
      <c r="W1323" t="str">
        <f>CONCATENATE(M1323,O1323)</f>
        <v>Regular SeasonCharity - Washington Nationals Dream Foundation</v>
      </c>
      <c r="X1323" t="str">
        <f>CONCATENATE(M1323,P1323)</f>
        <v>Regular SeasonStatic Outfield Wall</v>
      </c>
      <c r="Y1323" t="str">
        <f>CONCATENATE(M1323,O1323,P1323)</f>
        <v>Regular SeasonCharity - Washington Nationals Dream FoundationStatic Outfield Wall</v>
      </c>
    </row>
    <row r="1324" spans="1:25" x14ac:dyDescent="0.25">
      <c r="A1324" s="3">
        <v>349185</v>
      </c>
      <c r="B1324" t="s">
        <v>163</v>
      </c>
      <c r="C1324" t="s">
        <v>67</v>
      </c>
      <c r="D1324" t="s">
        <v>17</v>
      </c>
      <c r="E1324" t="s">
        <v>1</v>
      </c>
      <c r="F1324" s="5">
        <v>41043</v>
      </c>
      <c r="G1324">
        <v>1</v>
      </c>
      <c r="H1324">
        <v>3</v>
      </c>
      <c r="I1324" s="1">
        <v>457.92</v>
      </c>
      <c r="J1324" s="1">
        <v>119.79</v>
      </c>
      <c r="K1324">
        <v>26.159591194968499</v>
      </c>
      <c r="L1324" s="4">
        <f>VLOOKUP(N1324,rates,VLOOKUP(CONCATENATE('[1]Exposure Report'!$B$11,'[1]Exposure Report'!$B$13),rate_lookup_table,4,FALSE),FALSE)</f>
        <v>152.64133333333334</v>
      </c>
      <c r="M1324" t="s">
        <v>0</v>
      </c>
      <c r="N1324" t="str">
        <f>IF(VLOOKUP(B1324,title_rename,2,FALSE)=0,B1324,VLOOKUP(B1324,title_rename,2,FALSE))</f>
        <v>05-14 San Diego Padres @ Washington Nationals</v>
      </c>
      <c r="O1324" s="3" t="str">
        <f>LEFT(IF(VLOOKUP(C1324,brand_rename,2,FALSE)=0,C1324,VLOOKUP(C1324,brand_rename,2,FALSE)),LEN(IF(VLOOKUP(C1324,brand_rename,2,FALSE)=0,C1324,VLOOKUP(C1324,brand_rename,2,FALSE)))-6)</f>
        <v>Cholula Hot Sauce</v>
      </c>
      <c r="P1324" t="str">
        <f>IF(VLOOKUP(D1324,location_rename,2,FALSE)=0,D1324,VLOOKUP(D1324,location_rename,2,FALSE))</f>
        <v>LED Upper Tiered</v>
      </c>
      <c r="Q1324">
        <f>IF($L1324=0,0,G1324)</f>
        <v>1</v>
      </c>
      <c r="R1324">
        <f>IF($L1324=0,0,H1324)</f>
        <v>3</v>
      </c>
      <c r="S1324" s="1">
        <f>R1324*L1324</f>
        <v>457.92399999999998</v>
      </c>
      <c r="T1324" s="1">
        <f>S1324*(K1324/100)</f>
        <v>119.79104638364755</v>
      </c>
      <c r="U1324" t="str">
        <f t="shared" si="40"/>
        <v>Cholula Hot SauceLED Upper Tiered</v>
      </c>
      <c r="V1324" t="str">
        <f t="shared" si="41"/>
        <v>05-14 San Diego Padres @ Washington NationalsCholula Hot SauceLED Upper Tiered</v>
      </c>
      <c r="W1324" t="str">
        <f>CONCATENATE(M1324,O1324)</f>
        <v>Regular SeasonCholula Hot Sauce</v>
      </c>
      <c r="X1324" t="str">
        <f>CONCATENATE(M1324,P1324)</f>
        <v>Regular SeasonLED Upper Tiered</v>
      </c>
      <c r="Y1324" t="str">
        <f>CONCATENATE(M1324,O1324,P1324)</f>
        <v>Regular SeasonCholula Hot SauceLED Upper Tiered</v>
      </c>
    </row>
    <row r="1325" spans="1:25" x14ac:dyDescent="0.25">
      <c r="A1325" s="3">
        <v>349185</v>
      </c>
      <c r="B1325" t="s">
        <v>163</v>
      </c>
      <c r="C1325" t="s">
        <v>67</v>
      </c>
      <c r="D1325" t="s">
        <v>2</v>
      </c>
      <c r="E1325" t="s">
        <v>1</v>
      </c>
      <c r="F1325" s="5">
        <v>41043</v>
      </c>
      <c r="G1325">
        <v>30</v>
      </c>
      <c r="H1325">
        <v>214</v>
      </c>
      <c r="I1325" s="1">
        <v>32664.959999999999</v>
      </c>
      <c r="J1325" s="1">
        <v>7715.59</v>
      </c>
      <c r="K1325">
        <v>23.620387105938502</v>
      </c>
      <c r="L1325" s="4">
        <f>VLOOKUP(N1325,rates,VLOOKUP(CONCATENATE('[1]Exposure Report'!$B$11,'[1]Exposure Report'!$B$13),rate_lookup_table,4,FALSE),FALSE)</f>
        <v>152.64133333333334</v>
      </c>
      <c r="M1325" t="s">
        <v>0</v>
      </c>
      <c r="N1325" t="str">
        <f>IF(VLOOKUP(B1325,title_rename,2,FALSE)=0,B1325,VLOOKUP(B1325,title_rename,2,FALSE))</f>
        <v>05-14 San Diego Padres @ Washington Nationals</v>
      </c>
      <c r="O1325" s="3" t="str">
        <f>LEFT(IF(VLOOKUP(C1325,brand_rename,2,FALSE)=0,C1325,VLOOKUP(C1325,brand_rename,2,FALSE)),LEN(IF(VLOOKUP(C1325,brand_rename,2,FALSE)=0,C1325,VLOOKUP(C1325,brand_rename,2,FALSE)))-6)</f>
        <v>Cholula Hot Sauce</v>
      </c>
      <c r="P1325" t="str">
        <f>IF(VLOOKUP(D1325,location_rename,2,FALSE)=0,D1325,VLOOKUP(D1325,location_rename,2,FALSE))</f>
        <v>Rotational Field Level Home Plate</v>
      </c>
      <c r="Q1325">
        <f>IF($L1325=0,0,G1325)</f>
        <v>30</v>
      </c>
      <c r="R1325">
        <f>IF($L1325=0,0,H1325)</f>
        <v>214</v>
      </c>
      <c r="S1325" s="1">
        <f>R1325*L1325</f>
        <v>32665.245333333332</v>
      </c>
      <c r="T1325" s="1">
        <f>S1325*(K1325/100)</f>
        <v>7715.6573968378443</v>
      </c>
      <c r="U1325" t="str">
        <f t="shared" si="40"/>
        <v>Cholula Hot SauceRotational Field Level Home Plate</v>
      </c>
      <c r="V1325" t="str">
        <f t="shared" si="41"/>
        <v>05-14 San Diego Padres @ Washington NationalsCholula Hot SauceRotational Field Level Home Plate</v>
      </c>
      <c r="W1325" t="str">
        <f>CONCATENATE(M1325,O1325)</f>
        <v>Regular SeasonCholula Hot Sauce</v>
      </c>
      <c r="X1325" t="str">
        <f>CONCATENATE(M1325,P1325)</f>
        <v>Regular SeasonRotational Field Level Home Plate</v>
      </c>
      <c r="Y1325" t="str">
        <f>CONCATENATE(M1325,O1325,P1325)</f>
        <v>Regular SeasonCholula Hot SauceRotational Field Level Home Plate</v>
      </c>
    </row>
    <row r="1326" spans="1:25" x14ac:dyDescent="0.25">
      <c r="A1326" s="3">
        <v>349185</v>
      </c>
      <c r="B1326" t="s">
        <v>163</v>
      </c>
      <c r="C1326" t="s">
        <v>65</v>
      </c>
      <c r="D1326" t="s">
        <v>17</v>
      </c>
      <c r="E1326" t="s">
        <v>1</v>
      </c>
      <c r="F1326" s="5">
        <v>41043</v>
      </c>
      <c r="G1326">
        <v>2</v>
      </c>
      <c r="H1326">
        <v>4</v>
      </c>
      <c r="I1326" s="1">
        <v>610.55999999999995</v>
      </c>
      <c r="J1326" s="1">
        <v>166.22</v>
      </c>
      <c r="K1326">
        <v>27.224187631027199</v>
      </c>
      <c r="L1326" s="4">
        <f>VLOOKUP(N1326,rates,VLOOKUP(CONCATENATE('[1]Exposure Report'!$B$11,'[1]Exposure Report'!$B$13),rate_lookup_table,4,FALSE),FALSE)</f>
        <v>152.64133333333334</v>
      </c>
      <c r="M1326" t="s">
        <v>0</v>
      </c>
      <c r="N1326" t="str">
        <f>IF(VLOOKUP(B1326,title_rename,2,FALSE)=0,B1326,VLOOKUP(B1326,title_rename,2,FALSE))</f>
        <v>05-14 San Diego Padres @ Washington Nationals</v>
      </c>
      <c r="O1326" s="3" t="str">
        <f>LEFT(IF(VLOOKUP(C1326,brand_rename,2,FALSE)=0,C1326,VLOOKUP(C1326,brand_rename,2,FALSE)),LEN(IF(VLOOKUP(C1326,brand_rename,2,FALSE)=0,C1326,VLOOKUP(C1326,brand_rename,2,FALSE)))-6)</f>
        <v>Coca-Cola</v>
      </c>
      <c r="P1326" t="str">
        <f>IF(VLOOKUP(D1326,location_rename,2,FALSE)=0,D1326,VLOOKUP(D1326,location_rename,2,FALSE))</f>
        <v>LED Upper Tiered</v>
      </c>
      <c r="Q1326">
        <f>IF($L1326=0,0,G1326)</f>
        <v>2</v>
      </c>
      <c r="R1326">
        <f>IF($L1326=0,0,H1326)</f>
        <v>4</v>
      </c>
      <c r="S1326" s="1">
        <f>R1326*L1326</f>
        <v>610.56533333333334</v>
      </c>
      <c r="T1326" s="1">
        <f>S1326*(K1326/100)</f>
        <v>166.22145195667332</v>
      </c>
      <c r="U1326" t="str">
        <f t="shared" si="40"/>
        <v>Coca-ColaLED Upper Tiered</v>
      </c>
      <c r="V1326" t="str">
        <f t="shared" si="41"/>
        <v>05-14 San Diego Padres @ Washington NationalsCoca-ColaLED Upper Tiered</v>
      </c>
      <c r="W1326" t="str">
        <f>CONCATENATE(M1326,O1326)</f>
        <v>Regular SeasonCoca-Cola</v>
      </c>
      <c r="X1326" t="str">
        <f>CONCATENATE(M1326,P1326)</f>
        <v>Regular SeasonLED Upper Tiered</v>
      </c>
      <c r="Y1326" t="str">
        <f>CONCATENATE(M1326,O1326,P1326)</f>
        <v>Regular SeasonCoca-ColaLED Upper Tiered</v>
      </c>
    </row>
    <row r="1327" spans="1:25" x14ac:dyDescent="0.25">
      <c r="A1327" s="3">
        <v>349185</v>
      </c>
      <c r="B1327" t="s">
        <v>163</v>
      </c>
      <c r="C1327" t="s">
        <v>65</v>
      </c>
      <c r="D1327" t="s">
        <v>9</v>
      </c>
      <c r="E1327" t="s">
        <v>1</v>
      </c>
      <c r="F1327" s="5">
        <v>41043</v>
      </c>
      <c r="G1327">
        <v>25</v>
      </c>
      <c r="H1327">
        <v>138</v>
      </c>
      <c r="I1327" s="1">
        <v>21064.32</v>
      </c>
      <c r="J1327" s="1">
        <v>2469.96</v>
      </c>
      <c r="K1327">
        <v>11.725799835930999</v>
      </c>
      <c r="L1327" s="4">
        <f>VLOOKUP(N1327,rates,VLOOKUP(CONCATENATE('[1]Exposure Report'!$B$11,'[1]Exposure Report'!$B$13),rate_lookup_table,4,FALSE),FALSE)</f>
        <v>152.64133333333334</v>
      </c>
      <c r="M1327" t="s">
        <v>0</v>
      </c>
      <c r="N1327" t="str">
        <f>IF(VLOOKUP(B1327,title_rename,2,FALSE)=0,B1327,VLOOKUP(B1327,title_rename,2,FALSE))</f>
        <v>05-14 San Diego Padres @ Washington Nationals</v>
      </c>
      <c r="O1327" s="3" t="str">
        <f>LEFT(IF(VLOOKUP(C1327,brand_rename,2,FALSE)=0,C1327,VLOOKUP(C1327,brand_rename,2,FALSE)),LEN(IF(VLOOKUP(C1327,brand_rename,2,FALSE)=0,C1327,VLOOKUP(C1327,brand_rename,2,FALSE)))-6)</f>
        <v>Coca-Cola</v>
      </c>
      <c r="P1327" t="str">
        <f>IF(VLOOKUP(D1327,location_rename,2,FALSE)=0,D1327,VLOOKUP(D1327,location_rename,2,FALSE))</f>
        <v>Static Upper Billboard</v>
      </c>
      <c r="Q1327">
        <f>IF($L1327=0,0,G1327)</f>
        <v>25</v>
      </c>
      <c r="R1327">
        <f>IF($L1327=0,0,H1327)</f>
        <v>138</v>
      </c>
      <c r="S1327" s="1">
        <f>R1327*L1327</f>
        <v>21064.504000000001</v>
      </c>
      <c r="T1327" s="1">
        <f>S1327*(K1327/100)</f>
        <v>2469.9815754716792</v>
      </c>
      <c r="U1327" t="str">
        <f t="shared" si="40"/>
        <v>Coca-ColaStatic Upper Billboard</v>
      </c>
      <c r="V1327" t="str">
        <f t="shared" si="41"/>
        <v>05-14 San Diego Padres @ Washington NationalsCoca-ColaStatic Upper Billboard</v>
      </c>
      <c r="W1327" t="str">
        <f>CONCATENATE(M1327,O1327)</f>
        <v>Regular SeasonCoca-Cola</v>
      </c>
      <c r="X1327" t="str">
        <f>CONCATENATE(M1327,P1327)</f>
        <v>Regular SeasonStatic Upper Billboard</v>
      </c>
      <c r="Y1327" t="str">
        <f>CONCATENATE(M1327,O1327,P1327)</f>
        <v>Regular SeasonCoca-ColaStatic Upper Billboard</v>
      </c>
    </row>
    <row r="1328" spans="1:25" x14ac:dyDescent="0.25">
      <c r="A1328" s="3">
        <v>349185</v>
      </c>
      <c r="B1328" t="s">
        <v>163</v>
      </c>
      <c r="C1328" t="s">
        <v>64</v>
      </c>
      <c r="D1328" t="s">
        <v>17</v>
      </c>
      <c r="E1328" t="s">
        <v>1</v>
      </c>
      <c r="F1328" s="5">
        <v>41043</v>
      </c>
      <c r="G1328">
        <v>12</v>
      </c>
      <c r="H1328">
        <v>31</v>
      </c>
      <c r="I1328" s="1">
        <v>4731.84</v>
      </c>
      <c r="J1328" s="1">
        <v>1449.33</v>
      </c>
      <c r="K1328">
        <v>30.6293112193142</v>
      </c>
      <c r="L1328" s="4">
        <f>VLOOKUP(N1328,rates,VLOOKUP(CONCATENATE('[1]Exposure Report'!$B$11,'[1]Exposure Report'!$B$13),rate_lookup_table,4,FALSE),FALSE)</f>
        <v>152.64133333333334</v>
      </c>
      <c r="M1328" t="s">
        <v>0</v>
      </c>
      <c r="N1328" t="str">
        <f>IF(VLOOKUP(B1328,title_rename,2,FALSE)=0,B1328,VLOOKUP(B1328,title_rename,2,FALSE))</f>
        <v>05-14 San Diego Padres @ Washington Nationals</v>
      </c>
      <c r="O1328" s="3" t="str">
        <f>LEFT(IF(VLOOKUP(C1328,brand_rename,2,FALSE)=0,C1328,VLOOKUP(C1328,brand_rename,2,FALSE)),LEN(IF(VLOOKUP(C1328,brand_rename,2,FALSE)=0,C1328,VLOOKUP(C1328,brand_rename,2,FALSE)))-6)</f>
        <v>Coke Zero</v>
      </c>
      <c r="P1328" t="str">
        <f>IF(VLOOKUP(D1328,location_rename,2,FALSE)=0,D1328,VLOOKUP(D1328,location_rename,2,FALSE))</f>
        <v>LED Upper Tiered</v>
      </c>
      <c r="Q1328">
        <f>IF($L1328=0,0,G1328)</f>
        <v>12</v>
      </c>
      <c r="R1328">
        <f>IF($L1328=0,0,H1328)</f>
        <v>31</v>
      </c>
      <c r="S1328" s="1">
        <f>R1328*L1328</f>
        <v>4731.8813333333337</v>
      </c>
      <c r="T1328" s="1">
        <f>S1328*(K1328/100)</f>
        <v>1449.342660115301</v>
      </c>
      <c r="U1328" t="str">
        <f t="shared" si="40"/>
        <v>Coke ZeroLED Upper Tiered</v>
      </c>
      <c r="V1328" t="str">
        <f t="shared" si="41"/>
        <v>05-14 San Diego Padres @ Washington NationalsCoke ZeroLED Upper Tiered</v>
      </c>
      <c r="W1328" t="str">
        <f>CONCATENATE(M1328,O1328)</f>
        <v>Regular SeasonCoke Zero</v>
      </c>
      <c r="X1328" t="str">
        <f>CONCATENATE(M1328,P1328)</f>
        <v>Regular SeasonLED Upper Tiered</v>
      </c>
      <c r="Y1328" t="str">
        <f>CONCATENATE(M1328,O1328,P1328)</f>
        <v>Regular SeasonCoke ZeroLED Upper Tiered</v>
      </c>
    </row>
    <row r="1329" spans="1:25" x14ac:dyDescent="0.25">
      <c r="A1329" s="3">
        <v>349185</v>
      </c>
      <c r="B1329" t="s">
        <v>163</v>
      </c>
      <c r="C1329" t="s">
        <v>124</v>
      </c>
      <c r="D1329" t="s">
        <v>34</v>
      </c>
      <c r="E1329" t="s">
        <v>1</v>
      </c>
      <c r="F1329" s="5">
        <v>41043</v>
      </c>
      <c r="G1329">
        <v>1</v>
      </c>
      <c r="H1329">
        <v>8</v>
      </c>
      <c r="I1329" s="1">
        <v>1221.1199999999999</v>
      </c>
      <c r="J1329" s="1">
        <v>169.25</v>
      </c>
      <c r="K1329">
        <v>13.8602266771488</v>
      </c>
      <c r="L1329" s="4">
        <f>VLOOKUP(N1329,rates,VLOOKUP(CONCATENATE('[1]Exposure Report'!$B$11,'[1]Exposure Report'!$B$13),rate_lookup_table,4,FALSE),FALSE)</f>
        <v>152.64133333333334</v>
      </c>
      <c r="M1329" t="s">
        <v>0</v>
      </c>
      <c r="N1329" t="str">
        <f>IF(VLOOKUP(B1329,title_rename,2,FALSE)=0,B1329,VLOOKUP(B1329,title_rename,2,FALSE))</f>
        <v>05-14 San Diego Padres @ Washington Nationals</v>
      </c>
      <c r="O1329" s="3" t="str">
        <f>LEFT(IF(VLOOKUP(C1329,brand_rename,2,FALSE)=0,C1329,VLOOKUP(C1329,brand_rename,2,FALSE)),LEN(IF(VLOOKUP(C1329,brand_rename,2,FALSE)=0,C1329,VLOOKUP(C1329,brand_rename,2,FALSE)))-6)</f>
        <v>Coors Light</v>
      </c>
      <c r="P1329" t="str">
        <f>IF(VLOOKUP(D1329,location_rename,2,FALSE)=0,D1329,VLOOKUP(D1329,location_rename,2,FALSE))</f>
        <v>General Merchandise</v>
      </c>
      <c r="Q1329">
        <f>IF($L1329=0,0,G1329)</f>
        <v>1</v>
      </c>
      <c r="R1329">
        <f>IF($L1329=0,0,H1329)</f>
        <v>8</v>
      </c>
      <c r="S1329" s="1">
        <f>R1329*L1329</f>
        <v>1221.1306666666667</v>
      </c>
      <c r="T1329" s="1">
        <f>S1329*(K1329/100)</f>
        <v>169.25147842417834</v>
      </c>
      <c r="U1329" t="str">
        <f t="shared" si="40"/>
        <v>Coors LightGeneral Merchandise</v>
      </c>
      <c r="V1329" t="str">
        <f t="shared" si="41"/>
        <v>05-14 San Diego Padres @ Washington NationalsCoors LightGeneral Merchandise</v>
      </c>
      <c r="W1329" t="str">
        <f>CONCATENATE(M1329,O1329)</f>
        <v>Regular SeasonCoors Light</v>
      </c>
      <c r="X1329" t="str">
        <f>CONCATENATE(M1329,P1329)</f>
        <v>Regular SeasonGeneral Merchandise</v>
      </c>
      <c r="Y1329" t="str">
        <f>CONCATENATE(M1329,O1329,P1329)</f>
        <v>Regular SeasonCoors LightGeneral Merchandise</v>
      </c>
    </row>
    <row r="1330" spans="1:25" x14ac:dyDescent="0.25">
      <c r="A1330" s="3">
        <v>349185</v>
      </c>
      <c r="B1330" t="s">
        <v>163</v>
      </c>
      <c r="C1330" t="s">
        <v>107</v>
      </c>
      <c r="D1330" t="s">
        <v>19</v>
      </c>
      <c r="E1330" t="s">
        <v>1</v>
      </c>
      <c r="F1330" s="5">
        <v>41043</v>
      </c>
      <c r="G1330">
        <v>1</v>
      </c>
      <c r="H1330">
        <v>4</v>
      </c>
      <c r="I1330" s="1">
        <v>610.55999999999995</v>
      </c>
      <c r="J1330" s="1">
        <v>215.1</v>
      </c>
      <c r="K1330">
        <v>35.229952830188601</v>
      </c>
      <c r="L1330" s="4">
        <f>VLOOKUP(N1330,rates,VLOOKUP(CONCATENATE('[1]Exposure Report'!$B$11,'[1]Exposure Report'!$B$13),rate_lookup_table,4,FALSE),FALSE)</f>
        <v>152.64133333333334</v>
      </c>
      <c r="M1330" t="s">
        <v>0</v>
      </c>
      <c r="N1330" t="str">
        <f>IF(VLOOKUP(B1330,title_rename,2,FALSE)=0,B1330,VLOOKUP(B1330,title_rename,2,FALSE))</f>
        <v>05-14 San Diego Padres @ Washington Nationals</v>
      </c>
      <c r="O1330" s="3" t="str">
        <f>LEFT(IF(VLOOKUP(C1330,brand_rename,2,FALSE)=0,C1330,VLOOKUP(C1330,brand_rename,2,FALSE)),LEN(IF(VLOOKUP(C1330,brand_rename,2,FALSE)=0,C1330,VLOOKUP(C1330,brand_rename,2,FALSE)))-6)</f>
        <v>Cropp-Metcalfe</v>
      </c>
      <c r="P1330" t="str">
        <f>IF(VLOOKUP(D1330,location_rename,2,FALSE)=0,D1330,VLOOKUP(D1330,location_rename,2,FALSE))</f>
        <v>LED Outfield Wall</v>
      </c>
      <c r="Q1330">
        <f>IF($L1330=0,0,G1330)</f>
        <v>1</v>
      </c>
      <c r="R1330">
        <f>IF($L1330=0,0,H1330)</f>
        <v>4</v>
      </c>
      <c r="S1330" s="1">
        <f>R1330*L1330</f>
        <v>610.56533333333334</v>
      </c>
      <c r="T1330" s="1">
        <f>S1330*(K1330/100)</f>
        <v>215.10187893081712</v>
      </c>
      <c r="U1330" t="str">
        <f t="shared" si="40"/>
        <v>Cropp-MetcalfeLED Outfield Wall</v>
      </c>
      <c r="V1330" t="str">
        <f t="shared" si="41"/>
        <v>05-14 San Diego Padres @ Washington NationalsCropp-MetcalfeLED Outfield Wall</v>
      </c>
      <c r="W1330" t="str">
        <f>CONCATENATE(M1330,O1330)</f>
        <v>Regular SeasonCropp-Metcalfe</v>
      </c>
      <c r="X1330" t="str">
        <f>CONCATENATE(M1330,P1330)</f>
        <v>Regular SeasonLED Outfield Wall</v>
      </c>
      <c r="Y1330" t="str">
        <f>CONCATENATE(M1330,O1330,P1330)</f>
        <v>Regular SeasonCropp-MetcalfeLED Outfield Wall</v>
      </c>
    </row>
    <row r="1331" spans="1:25" x14ac:dyDescent="0.25">
      <c r="A1331" s="3">
        <v>349185</v>
      </c>
      <c r="B1331" t="s">
        <v>163</v>
      </c>
      <c r="C1331" t="s">
        <v>63</v>
      </c>
      <c r="D1331" t="s">
        <v>19</v>
      </c>
      <c r="E1331" t="s">
        <v>1</v>
      </c>
      <c r="F1331" s="5">
        <v>41043</v>
      </c>
      <c r="G1331">
        <v>1</v>
      </c>
      <c r="H1331">
        <v>1</v>
      </c>
      <c r="I1331" s="1">
        <v>152.63999999999999</v>
      </c>
      <c r="J1331" s="1">
        <v>53.42</v>
      </c>
      <c r="K1331">
        <v>34.997379454926602</v>
      </c>
      <c r="L1331" s="4">
        <f>VLOOKUP(N1331,rates,VLOOKUP(CONCATENATE('[1]Exposure Report'!$B$11,'[1]Exposure Report'!$B$13),rate_lookup_table,4,FALSE),FALSE)</f>
        <v>152.64133333333334</v>
      </c>
      <c r="M1331" t="s">
        <v>0</v>
      </c>
      <c r="N1331" t="str">
        <f>IF(VLOOKUP(B1331,title_rename,2,FALSE)=0,B1331,VLOOKUP(B1331,title_rename,2,FALSE))</f>
        <v>05-14 San Diego Padres @ Washington Nationals</v>
      </c>
      <c r="O1331" s="3" t="str">
        <f>LEFT(IF(VLOOKUP(C1331,brand_rename,2,FALSE)=0,C1331,VLOOKUP(C1331,brand_rename,2,FALSE)),LEN(IF(VLOOKUP(C1331,brand_rename,2,FALSE)=0,C1331,VLOOKUP(C1331,brand_rename,2,FALSE)))-6)</f>
        <v>CSX</v>
      </c>
      <c r="P1331" t="str">
        <f>IF(VLOOKUP(D1331,location_rename,2,FALSE)=0,D1331,VLOOKUP(D1331,location_rename,2,FALSE))</f>
        <v>LED Outfield Wall</v>
      </c>
      <c r="Q1331">
        <f>IF($L1331=0,0,G1331)</f>
        <v>1</v>
      </c>
      <c r="R1331">
        <f>IF($L1331=0,0,H1331)</f>
        <v>1</v>
      </c>
      <c r="S1331" s="1">
        <f>R1331*L1331</f>
        <v>152.64133333333334</v>
      </c>
      <c r="T1331" s="1">
        <f>S1331*(K1331/100)</f>
        <v>53.420466631726036</v>
      </c>
      <c r="U1331" t="str">
        <f t="shared" si="40"/>
        <v>CSXLED Outfield Wall</v>
      </c>
      <c r="V1331" t="str">
        <f t="shared" si="41"/>
        <v>05-14 San Diego Padres @ Washington NationalsCSXLED Outfield Wall</v>
      </c>
      <c r="W1331" t="str">
        <f>CONCATENATE(M1331,O1331)</f>
        <v>Regular SeasonCSX</v>
      </c>
      <c r="X1331" t="str">
        <f>CONCATENATE(M1331,P1331)</f>
        <v>Regular SeasonLED Outfield Wall</v>
      </c>
      <c r="Y1331" t="str">
        <f>CONCATENATE(M1331,O1331,P1331)</f>
        <v>Regular SeasonCSXLED Outfield Wall</v>
      </c>
    </row>
    <row r="1332" spans="1:25" x14ac:dyDescent="0.25">
      <c r="A1332" s="3">
        <v>349185</v>
      </c>
      <c r="B1332" t="s">
        <v>163</v>
      </c>
      <c r="C1332" t="s">
        <v>63</v>
      </c>
      <c r="D1332" t="s">
        <v>17</v>
      </c>
      <c r="E1332" t="s">
        <v>1</v>
      </c>
      <c r="F1332" s="5">
        <v>41043</v>
      </c>
      <c r="G1332">
        <v>1</v>
      </c>
      <c r="H1332">
        <v>7</v>
      </c>
      <c r="I1332" s="1">
        <v>1068.48</v>
      </c>
      <c r="J1332" s="1">
        <v>253.44</v>
      </c>
      <c r="K1332">
        <v>23.719676549865198</v>
      </c>
      <c r="L1332" s="4">
        <f>VLOOKUP(N1332,rates,VLOOKUP(CONCATENATE('[1]Exposure Report'!$B$11,'[1]Exposure Report'!$B$13),rate_lookup_table,4,FALSE),FALSE)</f>
        <v>152.64133333333334</v>
      </c>
      <c r="M1332" t="s">
        <v>0</v>
      </c>
      <c r="N1332" t="str">
        <f>IF(VLOOKUP(B1332,title_rename,2,FALSE)=0,B1332,VLOOKUP(B1332,title_rename,2,FALSE))</f>
        <v>05-14 San Diego Padres @ Washington Nationals</v>
      </c>
      <c r="O1332" s="3" t="str">
        <f>LEFT(IF(VLOOKUP(C1332,brand_rename,2,FALSE)=0,C1332,VLOOKUP(C1332,brand_rename,2,FALSE)),LEN(IF(VLOOKUP(C1332,brand_rename,2,FALSE)=0,C1332,VLOOKUP(C1332,brand_rename,2,FALSE)))-6)</f>
        <v>CSX</v>
      </c>
      <c r="P1332" t="str">
        <f>IF(VLOOKUP(D1332,location_rename,2,FALSE)=0,D1332,VLOOKUP(D1332,location_rename,2,FALSE))</f>
        <v>LED Upper Tiered</v>
      </c>
      <c r="Q1332">
        <f>IF($L1332=0,0,G1332)</f>
        <v>1</v>
      </c>
      <c r="R1332">
        <f>IF($L1332=0,0,H1332)</f>
        <v>7</v>
      </c>
      <c r="S1332" s="1">
        <f>R1332*L1332</f>
        <v>1068.4893333333334</v>
      </c>
      <c r="T1332" s="1">
        <f>S1332*(K1332/100)</f>
        <v>253.44221383647769</v>
      </c>
      <c r="U1332" t="str">
        <f t="shared" si="40"/>
        <v>CSXLED Upper Tiered</v>
      </c>
      <c r="V1332" t="str">
        <f t="shared" si="41"/>
        <v>05-14 San Diego Padres @ Washington NationalsCSXLED Upper Tiered</v>
      </c>
      <c r="W1332" t="str">
        <f>CONCATENATE(M1332,O1332)</f>
        <v>Regular SeasonCSX</v>
      </c>
      <c r="X1332" t="str">
        <f>CONCATENATE(M1332,P1332)</f>
        <v>Regular SeasonLED Upper Tiered</v>
      </c>
      <c r="Y1332" t="str">
        <f>CONCATENATE(M1332,O1332,P1332)</f>
        <v>Regular SeasonCSXLED Upper Tiered</v>
      </c>
    </row>
    <row r="1333" spans="1:25" x14ac:dyDescent="0.25">
      <c r="A1333" s="3">
        <v>349185</v>
      </c>
      <c r="B1333" t="s">
        <v>163</v>
      </c>
      <c r="C1333" t="s">
        <v>61</v>
      </c>
      <c r="D1333" t="s">
        <v>17</v>
      </c>
      <c r="E1333" t="s">
        <v>1</v>
      </c>
      <c r="F1333" s="5">
        <v>41043</v>
      </c>
      <c r="G1333">
        <v>9</v>
      </c>
      <c r="H1333">
        <v>33</v>
      </c>
      <c r="I1333" s="1">
        <v>5037.12</v>
      </c>
      <c r="J1333" s="1">
        <v>1705.86</v>
      </c>
      <c r="K1333">
        <v>33.865780445969101</v>
      </c>
      <c r="L1333" s="4">
        <f>VLOOKUP(N1333,rates,VLOOKUP(CONCATENATE('[1]Exposure Report'!$B$11,'[1]Exposure Report'!$B$13),rate_lookup_table,4,FALSE),FALSE)</f>
        <v>152.64133333333334</v>
      </c>
      <c r="M1333" t="s">
        <v>0</v>
      </c>
      <c r="N1333" t="str">
        <f>IF(VLOOKUP(B1333,title_rename,2,FALSE)=0,B1333,VLOOKUP(B1333,title_rename,2,FALSE))</f>
        <v>05-14 San Diego Padres @ Washington Nationals</v>
      </c>
      <c r="O1333" s="3" t="str">
        <f>LEFT(IF(VLOOKUP(C1333,brand_rename,2,FALSE)=0,C1333,VLOOKUP(C1333,brand_rename,2,FALSE)),LEN(IF(VLOOKUP(C1333,brand_rename,2,FALSE)=0,C1333,VLOOKUP(C1333,brand_rename,2,FALSE)))-6)</f>
        <v>Exxonmobil</v>
      </c>
      <c r="P1333" t="str">
        <f>IF(VLOOKUP(D1333,location_rename,2,FALSE)=0,D1333,VLOOKUP(D1333,location_rename,2,FALSE))</f>
        <v>LED Upper Tiered</v>
      </c>
      <c r="Q1333">
        <f>IF($L1333=0,0,G1333)</f>
        <v>9</v>
      </c>
      <c r="R1333">
        <f>IF($L1333=0,0,H1333)</f>
        <v>33</v>
      </c>
      <c r="S1333" s="1">
        <f>R1333*L1333</f>
        <v>5037.1639999999998</v>
      </c>
      <c r="T1333" s="1">
        <f>S1333*(K1333/100)</f>
        <v>1705.874900943395</v>
      </c>
      <c r="U1333" t="str">
        <f t="shared" si="40"/>
        <v>ExxonmobilLED Upper Tiered</v>
      </c>
      <c r="V1333" t="str">
        <f t="shared" si="41"/>
        <v>05-14 San Diego Padres @ Washington NationalsExxonmobilLED Upper Tiered</v>
      </c>
      <c r="W1333" t="str">
        <f>CONCATENATE(M1333,O1333)</f>
        <v>Regular SeasonExxonmobil</v>
      </c>
      <c r="X1333" t="str">
        <f>CONCATENATE(M1333,P1333)</f>
        <v>Regular SeasonLED Upper Tiered</v>
      </c>
      <c r="Y1333" t="str">
        <f>CONCATENATE(M1333,O1333,P1333)</f>
        <v>Regular SeasonExxonmobilLED Upper Tiered</v>
      </c>
    </row>
    <row r="1334" spans="1:25" x14ac:dyDescent="0.25">
      <c r="A1334" s="3">
        <v>349185</v>
      </c>
      <c r="B1334" t="s">
        <v>163</v>
      </c>
      <c r="C1334" t="s">
        <v>61</v>
      </c>
      <c r="D1334" t="s">
        <v>2</v>
      </c>
      <c r="E1334" t="s">
        <v>1</v>
      </c>
      <c r="F1334" s="5">
        <v>41043</v>
      </c>
      <c r="G1334">
        <v>37</v>
      </c>
      <c r="H1334">
        <v>271</v>
      </c>
      <c r="I1334" s="1">
        <v>41365.440000000002</v>
      </c>
      <c r="J1334" s="1">
        <v>9632.8799999999992</v>
      </c>
      <c r="K1334">
        <v>23.2872658915268</v>
      </c>
      <c r="L1334" s="4">
        <f>VLOOKUP(N1334,rates,VLOOKUP(CONCATENATE('[1]Exposure Report'!$B$11,'[1]Exposure Report'!$B$13),rate_lookup_table,4,FALSE),FALSE)</f>
        <v>152.64133333333334</v>
      </c>
      <c r="M1334" t="s">
        <v>0</v>
      </c>
      <c r="N1334" t="str">
        <f>IF(VLOOKUP(B1334,title_rename,2,FALSE)=0,B1334,VLOOKUP(B1334,title_rename,2,FALSE))</f>
        <v>05-14 San Diego Padres @ Washington Nationals</v>
      </c>
      <c r="O1334" s="3" t="str">
        <f>LEFT(IF(VLOOKUP(C1334,brand_rename,2,FALSE)=0,C1334,VLOOKUP(C1334,brand_rename,2,FALSE)),LEN(IF(VLOOKUP(C1334,brand_rename,2,FALSE)=0,C1334,VLOOKUP(C1334,brand_rename,2,FALSE)))-6)</f>
        <v>Exxonmobil</v>
      </c>
      <c r="P1334" t="str">
        <f>IF(VLOOKUP(D1334,location_rename,2,FALSE)=0,D1334,VLOOKUP(D1334,location_rename,2,FALSE))</f>
        <v>Rotational Field Level Home Plate</v>
      </c>
      <c r="Q1334">
        <f>IF($L1334=0,0,G1334)</f>
        <v>37</v>
      </c>
      <c r="R1334">
        <f>IF($L1334=0,0,H1334)</f>
        <v>271</v>
      </c>
      <c r="S1334" s="1">
        <f>R1334*L1334</f>
        <v>41365.801333333337</v>
      </c>
      <c r="T1334" s="1">
        <f>S1334*(K1334/100)</f>
        <v>9632.9641446540736</v>
      </c>
      <c r="U1334" t="str">
        <f t="shared" si="40"/>
        <v>ExxonmobilRotational Field Level Home Plate</v>
      </c>
      <c r="V1334" t="str">
        <f t="shared" si="41"/>
        <v>05-14 San Diego Padres @ Washington NationalsExxonmobilRotational Field Level Home Plate</v>
      </c>
      <c r="W1334" t="str">
        <f>CONCATENATE(M1334,O1334)</f>
        <v>Regular SeasonExxonmobil</v>
      </c>
      <c r="X1334" t="str">
        <f>CONCATENATE(M1334,P1334)</f>
        <v>Regular SeasonRotational Field Level Home Plate</v>
      </c>
      <c r="Y1334" t="str">
        <f>CONCATENATE(M1334,O1334,P1334)</f>
        <v>Regular SeasonExxonmobilRotational Field Level Home Plate</v>
      </c>
    </row>
    <row r="1335" spans="1:25" x14ac:dyDescent="0.25">
      <c r="A1335" s="3">
        <v>349185</v>
      </c>
      <c r="B1335" t="s">
        <v>163</v>
      </c>
      <c r="C1335" t="s">
        <v>61</v>
      </c>
      <c r="D1335" t="s">
        <v>11</v>
      </c>
      <c r="E1335" t="s">
        <v>1</v>
      </c>
      <c r="F1335" s="5">
        <v>41043</v>
      </c>
      <c r="G1335">
        <v>9</v>
      </c>
      <c r="H1335">
        <v>27</v>
      </c>
      <c r="I1335" s="1">
        <v>4121.28</v>
      </c>
      <c r="J1335" s="1">
        <v>754.79</v>
      </c>
      <c r="K1335">
        <v>18.314455703082501</v>
      </c>
      <c r="L1335" s="4">
        <f>VLOOKUP(N1335,rates,VLOOKUP(CONCATENATE('[1]Exposure Report'!$B$11,'[1]Exposure Report'!$B$13),rate_lookup_table,4,FALSE),FALSE)</f>
        <v>152.64133333333334</v>
      </c>
      <c r="M1335" t="s">
        <v>0</v>
      </c>
      <c r="N1335" t="str">
        <f>IF(VLOOKUP(B1335,title_rename,2,FALSE)=0,B1335,VLOOKUP(B1335,title_rename,2,FALSE))</f>
        <v>05-14 San Diego Padres @ Washington Nationals</v>
      </c>
      <c r="O1335" s="3" t="str">
        <f>LEFT(IF(VLOOKUP(C1335,brand_rename,2,FALSE)=0,C1335,VLOOKUP(C1335,brand_rename,2,FALSE)),LEN(IF(VLOOKUP(C1335,brand_rename,2,FALSE)=0,C1335,VLOOKUP(C1335,brand_rename,2,FALSE)))-6)</f>
        <v>Exxonmobil</v>
      </c>
      <c r="P1335" t="str">
        <f>IF(VLOOKUP(D1335,location_rename,2,FALSE)=0,D1335,VLOOKUP(D1335,location_rename,2,FALSE))</f>
        <v>Static Outfield Wall</v>
      </c>
      <c r="Q1335">
        <f>IF($L1335=0,0,G1335)</f>
        <v>9</v>
      </c>
      <c r="R1335">
        <f>IF($L1335=0,0,H1335)</f>
        <v>27</v>
      </c>
      <c r="S1335" s="1">
        <f>R1335*L1335</f>
        <v>4121.3159999999998</v>
      </c>
      <c r="T1335" s="1">
        <f>S1335*(K1335/100)</f>
        <v>754.79659320405165</v>
      </c>
      <c r="U1335" t="str">
        <f t="shared" si="40"/>
        <v>ExxonmobilStatic Outfield Wall</v>
      </c>
      <c r="V1335" t="str">
        <f t="shared" si="41"/>
        <v>05-14 San Diego Padres @ Washington NationalsExxonmobilStatic Outfield Wall</v>
      </c>
      <c r="W1335" t="str">
        <f>CONCATENATE(M1335,O1335)</f>
        <v>Regular SeasonExxonmobil</v>
      </c>
      <c r="X1335" t="str">
        <f>CONCATENATE(M1335,P1335)</f>
        <v>Regular SeasonStatic Outfield Wall</v>
      </c>
      <c r="Y1335" t="str">
        <f>CONCATENATE(M1335,O1335,P1335)</f>
        <v>Regular SeasonExxonmobilStatic Outfield Wall</v>
      </c>
    </row>
    <row r="1336" spans="1:25" x14ac:dyDescent="0.25">
      <c r="A1336" s="3">
        <v>349185</v>
      </c>
      <c r="B1336" t="s">
        <v>163</v>
      </c>
      <c r="C1336" t="s">
        <v>60</v>
      </c>
      <c r="D1336" t="s">
        <v>34</v>
      </c>
      <c r="E1336" t="s">
        <v>1</v>
      </c>
      <c r="F1336" s="5">
        <v>41043</v>
      </c>
      <c r="G1336">
        <v>1</v>
      </c>
      <c r="H1336">
        <v>13</v>
      </c>
      <c r="I1336" s="1">
        <v>1984.32</v>
      </c>
      <c r="J1336" s="1">
        <v>350.63</v>
      </c>
      <c r="K1336">
        <v>17.670033059184</v>
      </c>
      <c r="L1336" s="4">
        <f>VLOOKUP(N1336,rates,VLOOKUP(CONCATENATE('[1]Exposure Report'!$B$11,'[1]Exposure Report'!$B$13),rate_lookup_table,4,FALSE),FALSE)</f>
        <v>152.64133333333334</v>
      </c>
      <c r="M1336" t="s">
        <v>0</v>
      </c>
      <c r="N1336" t="str">
        <f>IF(VLOOKUP(B1336,title_rename,2,FALSE)=0,B1336,VLOOKUP(B1336,title_rename,2,FALSE))</f>
        <v>05-14 San Diego Padres @ Washington Nationals</v>
      </c>
      <c r="O1336" s="3" t="str">
        <f>LEFT(IF(VLOOKUP(C1336,brand_rename,2,FALSE)=0,C1336,VLOOKUP(C1336,brand_rename,2,FALSE)),LEN(IF(VLOOKUP(C1336,brand_rename,2,FALSE)=0,C1336,VLOOKUP(C1336,brand_rename,2,FALSE)))-6)</f>
        <v>Frito-Lay</v>
      </c>
      <c r="P1336" t="str">
        <f>IF(VLOOKUP(D1336,location_rename,2,FALSE)=0,D1336,VLOOKUP(D1336,location_rename,2,FALSE))</f>
        <v>General Merchandise</v>
      </c>
      <c r="Q1336">
        <f>IF($L1336=0,0,G1336)</f>
        <v>1</v>
      </c>
      <c r="R1336">
        <f>IF($L1336=0,0,H1336)</f>
        <v>13</v>
      </c>
      <c r="S1336" s="1">
        <f>R1336*L1336</f>
        <v>1984.3373333333334</v>
      </c>
      <c r="T1336" s="1">
        <f>S1336*(K1336/100)</f>
        <v>350.63306280573022</v>
      </c>
      <c r="U1336" t="str">
        <f t="shared" si="40"/>
        <v>Frito-LayGeneral Merchandise</v>
      </c>
      <c r="V1336" t="str">
        <f t="shared" si="41"/>
        <v>05-14 San Diego Padres @ Washington NationalsFrito-LayGeneral Merchandise</v>
      </c>
      <c r="W1336" t="str">
        <f>CONCATENATE(M1336,O1336)</f>
        <v>Regular SeasonFrito-Lay</v>
      </c>
      <c r="X1336" t="str">
        <f>CONCATENATE(M1336,P1336)</f>
        <v>Regular SeasonGeneral Merchandise</v>
      </c>
      <c r="Y1336" t="str">
        <f>CONCATENATE(M1336,O1336,P1336)</f>
        <v>Regular SeasonFrito-LayGeneral Merchandise</v>
      </c>
    </row>
    <row r="1337" spans="1:25" x14ac:dyDescent="0.25">
      <c r="A1337" s="3">
        <v>349185</v>
      </c>
      <c r="B1337" t="s">
        <v>163</v>
      </c>
      <c r="C1337" t="s">
        <v>55</v>
      </c>
      <c r="D1337" t="s">
        <v>59</v>
      </c>
      <c r="E1337" t="s">
        <v>1</v>
      </c>
      <c r="F1337" s="5">
        <v>41043</v>
      </c>
      <c r="G1337">
        <v>1</v>
      </c>
      <c r="H1337">
        <v>3</v>
      </c>
      <c r="I1337" s="1">
        <v>457.92</v>
      </c>
      <c r="J1337" s="1">
        <v>127.35</v>
      </c>
      <c r="K1337">
        <v>27.810534591194902</v>
      </c>
      <c r="L1337" s="4">
        <f>VLOOKUP(N1337,rates,VLOOKUP(CONCATENATE('[1]Exposure Report'!$B$11,'[1]Exposure Report'!$B$13),rate_lookup_table,4,FALSE),FALSE)</f>
        <v>152.64133333333334</v>
      </c>
      <c r="M1337" t="s">
        <v>0</v>
      </c>
      <c r="N1337" t="str">
        <f>IF(VLOOKUP(B1337,title_rename,2,FALSE)=0,B1337,VLOOKUP(B1337,title_rename,2,FALSE))</f>
        <v>05-14 San Diego Padres @ Washington Nationals</v>
      </c>
      <c r="O1337" s="3" t="str">
        <f>LEFT(IF(VLOOKUP(C1337,brand_rename,2,FALSE)=0,C1337,VLOOKUP(C1337,brand_rename,2,FALSE)),LEN(IF(VLOOKUP(C1337,brand_rename,2,FALSE)=0,C1337,VLOOKUP(C1337,brand_rename,2,FALSE)))-6)</f>
        <v>Gatorade</v>
      </c>
      <c r="P1337" t="str">
        <f>IF(VLOOKUP(D1337,location_rename,2,FALSE)=0,D1337,VLOOKUP(D1337,location_rename,2,FALSE))</f>
        <v>Active Cup</v>
      </c>
      <c r="Q1337">
        <f>IF($L1337=0,0,G1337)</f>
        <v>1</v>
      </c>
      <c r="R1337">
        <f>IF($L1337=0,0,H1337)</f>
        <v>3</v>
      </c>
      <c r="S1337" s="1">
        <f>R1337*L1337</f>
        <v>457.92399999999998</v>
      </c>
      <c r="T1337" s="1">
        <f>S1337*(K1337/100)</f>
        <v>127.35111242138333</v>
      </c>
      <c r="U1337" t="str">
        <f t="shared" si="40"/>
        <v>GatoradeActive Cup</v>
      </c>
      <c r="V1337" t="str">
        <f t="shared" si="41"/>
        <v>05-14 San Diego Padres @ Washington NationalsGatoradeActive Cup</v>
      </c>
      <c r="W1337" t="str">
        <f>CONCATENATE(M1337,O1337)</f>
        <v>Regular SeasonGatorade</v>
      </c>
      <c r="X1337" t="str">
        <f>CONCATENATE(M1337,P1337)</f>
        <v>Regular SeasonActive Cup</v>
      </c>
      <c r="Y1337" t="str">
        <f>CONCATENATE(M1337,O1337,P1337)</f>
        <v>Regular SeasonGatoradeActive Cup</v>
      </c>
    </row>
    <row r="1338" spans="1:25" x14ac:dyDescent="0.25">
      <c r="A1338" s="3">
        <v>349185</v>
      </c>
      <c r="B1338" t="s">
        <v>163</v>
      </c>
      <c r="C1338" t="s">
        <v>55</v>
      </c>
      <c r="D1338" t="s">
        <v>58</v>
      </c>
      <c r="E1338" t="s">
        <v>1</v>
      </c>
      <c r="F1338" s="5">
        <v>41043</v>
      </c>
      <c r="G1338">
        <v>2</v>
      </c>
      <c r="H1338">
        <v>5</v>
      </c>
      <c r="I1338" s="1">
        <v>763.2</v>
      </c>
      <c r="J1338" s="1">
        <v>275.38</v>
      </c>
      <c r="K1338">
        <v>36.082285115303897</v>
      </c>
      <c r="L1338" s="4">
        <f>VLOOKUP(N1338,rates,VLOOKUP(CONCATENATE('[1]Exposure Report'!$B$11,'[1]Exposure Report'!$B$13),rate_lookup_table,4,FALSE),FALSE)</f>
        <v>152.64133333333334</v>
      </c>
      <c r="M1338" t="s">
        <v>0</v>
      </c>
      <c r="N1338" t="str">
        <f>IF(VLOOKUP(B1338,title_rename,2,FALSE)=0,B1338,VLOOKUP(B1338,title_rename,2,FALSE))</f>
        <v>05-14 San Diego Padres @ Washington Nationals</v>
      </c>
      <c r="O1338" s="3" t="str">
        <f>LEFT(IF(VLOOKUP(C1338,brand_rename,2,FALSE)=0,C1338,VLOOKUP(C1338,brand_rename,2,FALSE)),LEN(IF(VLOOKUP(C1338,brand_rename,2,FALSE)=0,C1338,VLOOKUP(C1338,brand_rename,2,FALSE)))-6)</f>
        <v>Gatorade</v>
      </c>
      <c r="P1338" t="str">
        <f>IF(VLOOKUP(D1338,location_rename,2,FALSE)=0,D1338,VLOOKUP(D1338,location_rename,2,FALSE))</f>
        <v>Cooler Partial Branded</v>
      </c>
      <c r="Q1338">
        <f>IF($L1338=0,0,G1338)</f>
        <v>2</v>
      </c>
      <c r="R1338">
        <f>IF($L1338=0,0,H1338)</f>
        <v>5</v>
      </c>
      <c r="S1338" s="1">
        <f>R1338*L1338</f>
        <v>763.20666666666671</v>
      </c>
      <c r="T1338" s="1">
        <f>S1338*(K1338/100)</f>
        <v>275.3824054856737</v>
      </c>
      <c r="U1338" t="str">
        <f t="shared" si="40"/>
        <v>GatoradeCooler Partial Branded</v>
      </c>
      <c r="V1338" t="str">
        <f t="shared" si="41"/>
        <v>05-14 San Diego Padres @ Washington NationalsGatoradeCooler Partial Branded</v>
      </c>
      <c r="W1338" t="str">
        <f>CONCATENATE(M1338,O1338)</f>
        <v>Regular SeasonGatorade</v>
      </c>
      <c r="X1338" t="str">
        <f>CONCATENATE(M1338,P1338)</f>
        <v>Regular SeasonCooler Partial Branded</v>
      </c>
      <c r="Y1338" t="str">
        <f>CONCATENATE(M1338,O1338,P1338)</f>
        <v>Regular SeasonGatoradeCooler Partial Branded</v>
      </c>
    </row>
    <row r="1339" spans="1:25" x14ac:dyDescent="0.25">
      <c r="A1339" s="3">
        <v>349185</v>
      </c>
      <c r="B1339" t="s">
        <v>163</v>
      </c>
      <c r="C1339" t="s">
        <v>55</v>
      </c>
      <c r="D1339" t="s">
        <v>58</v>
      </c>
      <c r="E1339" t="s">
        <v>1</v>
      </c>
      <c r="F1339" s="5">
        <v>41043</v>
      </c>
      <c r="G1339">
        <v>10</v>
      </c>
      <c r="H1339">
        <v>24</v>
      </c>
      <c r="I1339" s="1">
        <v>3663.36</v>
      </c>
      <c r="J1339" s="1">
        <v>890.06</v>
      </c>
      <c r="K1339">
        <v>24.296274458420601</v>
      </c>
      <c r="L1339" s="4">
        <f>VLOOKUP(N1339,rates,VLOOKUP(CONCATENATE('[1]Exposure Report'!$B$11,'[1]Exposure Report'!$B$13),rate_lookup_table,4,FALSE),FALSE)</f>
        <v>152.64133333333334</v>
      </c>
      <c r="M1339" t="s">
        <v>0</v>
      </c>
      <c r="N1339" t="str">
        <f>IF(VLOOKUP(B1339,title_rename,2,FALSE)=0,B1339,VLOOKUP(B1339,title_rename,2,FALSE))</f>
        <v>05-14 San Diego Padres @ Washington Nationals</v>
      </c>
      <c r="O1339" s="3" t="str">
        <f>LEFT(IF(VLOOKUP(C1339,brand_rename,2,FALSE)=0,C1339,VLOOKUP(C1339,brand_rename,2,FALSE)),LEN(IF(VLOOKUP(C1339,brand_rename,2,FALSE)=0,C1339,VLOOKUP(C1339,brand_rename,2,FALSE)))-6)</f>
        <v>Gatorade</v>
      </c>
      <c r="P1339" t="str">
        <f>IF(VLOOKUP(D1339,location_rename,2,FALSE)=0,D1339,VLOOKUP(D1339,location_rename,2,FALSE))</f>
        <v>Cooler Partial Branded</v>
      </c>
      <c r="Q1339">
        <f>IF($L1339=0,0,G1339)</f>
        <v>10</v>
      </c>
      <c r="R1339">
        <f>IF($L1339=0,0,H1339)</f>
        <v>24</v>
      </c>
      <c r="S1339" s="1">
        <f>R1339*L1339</f>
        <v>3663.3919999999998</v>
      </c>
      <c r="T1339" s="1">
        <f>S1339*(K1339/100)</f>
        <v>890.06777480782364</v>
      </c>
      <c r="U1339" t="str">
        <f t="shared" si="40"/>
        <v>GatoradeCooler Partial Branded</v>
      </c>
      <c r="V1339" t="str">
        <f t="shared" si="41"/>
        <v>05-14 San Diego Padres @ Washington NationalsGatoradeCooler Partial Branded</v>
      </c>
      <c r="W1339" t="str">
        <f>CONCATENATE(M1339,O1339)</f>
        <v>Regular SeasonGatorade</v>
      </c>
      <c r="X1339" t="str">
        <f>CONCATENATE(M1339,P1339)</f>
        <v>Regular SeasonCooler Partial Branded</v>
      </c>
      <c r="Y1339" t="str">
        <f>CONCATENATE(M1339,O1339,P1339)</f>
        <v>Regular SeasonGatoradeCooler Partial Branded</v>
      </c>
    </row>
    <row r="1340" spans="1:25" x14ac:dyDescent="0.25">
      <c r="A1340" s="3">
        <v>349185</v>
      </c>
      <c r="B1340" t="s">
        <v>163</v>
      </c>
      <c r="C1340" t="s">
        <v>55</v>
      </c>
      <c r="D1340" t="s">
        <v>102</v>
      </c>
      <c r="E1340" t="s">
        <v>1</v>
      </c>
      <c r="F1340" s="5">
        <v>41043</v>
      </c>
      <c r="G1340">
        <v>2</v>
      </c>
      <c r="H1340">
        <v>2</v>
      </c>
      <c r="I1340" s="1">
        <v>305.27999999999997</v>
      </c>
      <c r="J1340" s="1">
        <v>93.4</v>
      </c>
      <c r="K1340">
        <v>30.594863731656101</v>
      </c>
      <c r="L1340" s="4">
        <f>VLOOKUP(N1340,rates,VLOOKUP(CONCATENATE('[1]Exposure Report'!$B$11,'[1]Exposure Report'!$B$13),rate_lookup_table,4,FALSE),FALSE)</f>
        <v>152.64133333333334</v>
      </c>
      <c r="M1340" t="s">
        <v>0</v>
      </c>
      <c r="N1340" t="str">
        <f>IF(VLOOKUP(B1340,title_rename,2,FALSE)=0,B1340,VLOOKUP(B1340,title_rename,2,FALSE))</f>
        <v>05-14 San Diego Padres @ Washington Nationals</v>
      </c>
      <c r="O1340" s="3" t="str">
        <f>LEFT(IF(VLOOKUP(C1340,brand_rename,2,FALSE)=0,C1340,VLOOKUP(C1340,brand_rename,2,FALSE)),LEN(IF(VLOOKUP(C1340,brand_rename,2,FALSE)=0,C1340,VLOOKUP(C1340,brand_rename,2,FALSE)))-6)</f>
        <v>Gatorade</v>
      </c>
      <c r="P1340" t="str">
        <f>IF(VLOOKUP(D1340,location_rename,2,FALSE)=0,D1340,VLOOKUP(D1340,location_rename,2,FALSE))</f>
        <v>Ice Chest Full Branded</v>
      </c>
      <c r="Q1340">
        <f>IF($L1340=0,0,G1340)</f>
        <v>2</v>
      </c>
      <c r="R1340">
        <f>IF($L1340=0,0,H1340)</f>
        <v>2</v>
      </c>
      <c r="S1340" s="1">
        <f>R1340*L1340</f>
        <v>305.28266666666667</v>
      </c>
      <c r="T1340" s="1">
        <f>S1340*(K1340/100)</f>
        <v>93.400815863032591</v>
      </c>
      <c r="U1340" t="str">
        <f t="shared" si="40"/>
        <v>GatoradeIce Chest Full Branded</v>
      </c>
      <c r="V1340" t="str">
        <f t="shared" si="41"/>
        <v>05-14 San Diego Padres @ Washington NationalsGatoradeIce Chest Full Branded</v>
      </c>
      <c r="W1340" t="str">
        <f>CONCATENATE(M1340,O1340)</f>
        <v>Regular SeasonGatorade</v>
      </c>
      <c r="X1340" t="str">
        <f>CONCATENATE(M1340,P1340)</f>
        <v>Regular SeasonIce Chest Full Branded</v>
      </c>
      <c r="Y1340" t="str">
        <f>CONCATENATE(M1340,O1340,P1340)</f>
        <v>Regular SeasonGatoradeIce Chest Full Branded</v>
      </c>
    </row>
    <row r="1341" spans="1:25" x14ac:dyDescent="0.25">
      <c r="A1341" s="3">
        <v>349185</v>
      </c>
      <c r="B1341" t="s">
        <v>163</v>
      </c>
      <c r="C1341" t="s">
        <v>55</v>
      </c>
      <c r="D1341" t="s">
        <v>57</v>
      </c>
      <c r="E1341" t="s">
        <v>1</v>
      </c>
      <c r="F1341" s="5">
        <v>41043</v>
      </c>
      <c r="G1341">
        <v>14</v>
      </c>
      <c r="H1341">
        <v>42</v>
      </c>
      <c r="I1341" s="1">
        <v>6410.88</v>
      </c>
      <c r="J1341" s="1">
        <v>1477.43</v>
      </c>
      <c r="K1341">
        <v>23.0456661176</v>
      </c>
      <c r="L1341" s="4">
        <f>VLOOKUP(N1341,rates,VLOOKUP(CONCATENATE('[1]Exposure Report'!$B$11,'[1]Exposure Report'!$B$13),rate_lookup_table,4,FALSE),FALSE)</f>
        <v>152.64133333333334</v>
      </c>
      <c r="M1341" t="s">
        <v>0</v>
      </c>
      <c r="N1341" t="str">
        <f>IF(VLOOKUP(B1341,title_rename,2,FALSE)=0,B1341,VLOOKUP(B1341,title_rename,2,FALSE))</f>
        <v>05-14 San Diego Padres @ Washington Nationals</v>
      </c>
      <c r="O1341" s="3" t="str">
        <f>LEFT(IF(VLOOKUP(C1341,brand_rename,2,FALSE)=0,C1341,VLOOKUP(C1341,brand_rename,2,FALSE)),LEN(IF(VLOOKUP(C1341,brand_rename,2,FALSE)=0,C1341,VLOOKUP(C1341,brand_rename,2,FALSE)))-6)</f>
        <v>Gatorade</v>
      </c>
      <c r="P1341" t="str">
        <f>IF(VLOOKUP(D1341,location_rename,2,FALSE)=0,D1341,VLOOKUP(D1341,location_rename,2,FALSE))</f>
        <v>Ice Chest Partial Branded</v>
      </c>
      <c r="Q1341">
        <f>IF($L1341=0,0,G1341)</f>
        <v>14</v>
      </c>
      <c r="R1341">
        <f>IF($L1341=0,0,H1341)</f>
        <v>42</v>
      </c>
      <c r="S1341" s="1">
        <f>R1341*L1341</f>
        <v>6410.9359999999997</v>
      </c>
      <c r="T1341" s="1">
        <f>S1341*(K1341/100)</f>
        <v>1477.4429055730207</v>
      </c>
      <c r="U1341" t="str">
        <f t="shared" si="40"/>
        <v>GatoradeIce Chest Partial Branded</v>
      </c>
      <c r="V1341" t="str">
        <f t="shared" si="41"/>
        <v>05-14 San Diego Padres @ Washington NationalsGatoradeIce Chest Partial Branded</v>
      </c>
      <c r="W1341" t="str">
        <f>CONCATENATE(M1341,O1341)</f>
        <v>Regular SeasonGatorade</v>
      </c>
      <c r="X1341" t="str">
        <f>CONCATENATE(M1341,P1341)</f>
        <v>Regular SeasonIce Chest Partial Branded</v>
      </c>
      <c r="Y1341" t="str">
        <f>CONCATENATE(M1341,O1341,P1341)</f>
        <v>Regular SeasonGatoradeIce Chest Partial Branded</v>
      </c>
    </row>
    <row r="1342" spans="1:25" x14ac:dyDescent="0.25">
      <c r="A1342" s="3">
        <v>349185</v>
      </c>
      <c r="B1342" t="s">
        <v>163</v>
      </c>
      <c r="C1342" t="s">
        <v>55</v>
      </c>
      <c r="D1342" t="s">
        <v>56</v>
      </c>
      <c r="E1342" t="s">
        <v>1</v>
      </c>
      <c r="F1342" s="5">
        <v>41043</v>
      </c>
      <c r="G1342">
        <v>9</v>
      </c>
      <c r="H1342">
        <v>23</v>
      </c>
      <c r="I1342" s="1">
        <v>3510.72</v>
      </c>
      <c r="J1342" s="1">
        <v>686.16</v>
      </c>
      <c r="K1342">
        <v>19.544708777686601</v>
      </c>
      <c r="L1342" s="4">
        <f>VLOOKUP(N1342,rates,VLOOKUP(CONCATENATE('[1]Exposure Report'!$B$11,'[1]Exposure Report'!$B$13),rate_lookup_table,4,FALSE),FALSE)</f>
        <v>152.64133333333334</v>
      </c>
      <c r="M1342" t="s">
        <v>0</v>
      </c>
      <c r="N1342" t="str">
        <f>IF(VLOOKUP(B1342,title_rename,2,FALSE)=0,B1342,VLOOKUP(B1342,title_rename,2,FALSE))</f>
        <v>05-14 San Diego Padres @ Washington Nationals</v>
      </c>
      <c r="O1342" s="3" t="str">
        <f>LEFT(IF(VLOOKUP(C1342,brand_rename,2,FALSE)=0,C1342,VLOOKUP(C1342,brand_rename,2,FALSE)),LEN(IF(VLOOKUP(C1342,brand_rename,2,FALSE)=0,C1342,VLOOKUP(C1342,brand_rename,2,FALSE)))-6)</f>
        <v>Gatorade</v>
      </c>
      <c r="P1342" t="str">
        <f>IF(VLOOKUP(D1342,location_rename,2,FALSE)=0,D1342,VLOOKUP(D1342,location_rename,2,FALSE))</f>
        <v>Passive Cup</v>
      </c>
      <c r="Q1342">
        <f>IF($L1342=0,0,G1342)</f>
        <v>9</v>
      </c>
      <c r="R1342">
        <f>IF($L1342=0,0,H1342)</f>
        <v>23</v>
      </c>
      <c r="S1342" s="1">
        <f>R1342*L1342</f>
        <v>3510.7506666666668</v>
      </c>
      <c r="T1342" s="1">
        <f>S1342*(K1342/100)</f>
        <v>686.16599371069083</v>
      </c>
      <c r="U1342" t="str">
        <f t="shared" si="40"/>
        <v>GatoradePassive Cup</v>
      </c>
      <c r="V1342" t="str">
        <f t="shared" si="41"/>
        <v>05-14 San Diego Padres @ Washington NationalsGatoradePassive Cup</v>
      </c>
      <c r="W1342" t="str">
        <f>CONCATENATE(M1342,O1342)</f>
        <v>Regular SeasonGatorade</v>
      </c>
      <c r="X1342" t="str">
        <f>CONCATENATE(M1342,P1342)</f>
        <v>Regular SeasonPassive Cup</v>
      </c>
      <c r="Y1342" t="str">
        <f>CONCATENATE(M1342,O1342,P1342)</f>
        <v>Regular SeasonGatoradePassive Cup</v>
      </c>
    </row>
    <row r="1343" spans="1:25" x14ac:dyDescent="0.25">
      <c r="A1343" s="3">
        <v>349185</v>
      </c>
      <c r="B1343" t="s">
        <v>163</v>
      </c>
      <c r="C1343" t="s">
        <v>55</v>
      </c>
      <c r="D1343" t="s">
        <v>54</v>
      </c>
      <c r="E1343" t="s">
        <v>1</v>
      </c>
      <c r="F1343" s="5">
        <v>41043</v>
      </c>
      <c r="G1343">
        <v>3</v>
      </c>
      <c r="H1343">
        <v>31</v>
      </c>
      <c r="I1343" s="1">
        <v>4731.84</v>
      </c>
      <c r="J1343" s="1">
        <v>691.78</v>
      </c>
      <c r="K1343">
        <v>14.619682829512399</v>
      </c>
      <c r="L1343" s="4">
        <f>VLOOKUP(N1343,rates,VLOOKUP(CONCATENATE('[1]Exposure Report'!$B$11,'[1]Exposure Report'!$B$13),rate_lookup_table,4,FALSE),FALSE)</f>
        <v>152.64133333333334</v>
      </c>
      <c r="M1343" t="s">
        <v>0</v>
      </c>
      <c r="N1343" t="str">
        <f>IF(VLOOKUP(B1343,title_rename,2,FALSE)=0,B1343,VLOOKUP(B1343,title_rename,2,FALSE))</f>
        <v>05-14 San Diego Padres @ Washington Nationals</v>
      </c>
      <c r="O1343" s="3" t="str">
        <f>LEFT(IF(VLOOKUP(C1343,brand_rename,2,FALSE)=0,C1343,VLOOKUP(C1343,brand_rename,2,FALSE)),LEN(IF(VLOOKUP(C1343,brand_rename,2,FALSE)=0,C1343,VLOOKUP(C1343,brand_rename,2,FALSE)))-6)</f>
        <v>Gatorade</v>
      </c>
      <c r="P1343" t="str">
        <f>IF(VLOOKUP(D1343,location_rename,2,FALSE)=0,D1343,VLOOKUP(D1343,location_rename,2,FALSE))</f>
        <v>Passive Product</v>
      </c>
      <c r="Q1343">
        <f>IF($L1343=0,0,G1343)</f>
        <v>3</v>
      </c>
      <c r="R1343">
        <f>IF($L1343=0,0,H1343)</f>
        <v>31</v>
      </c>
      <c r="S1343" s="1">
        <f>R1343*L1343</f>
        <v>4731.8813333333337</v>
      </c>
      <c r="T1343" s="1">
        <f>S1343*(K1343/100)</f>
        <v>691.78604280223567</v>
      </c>
      <c r="U1343" t="str">
        <f t="shared" si="40"/>
        <v>GatoradePassive Product</v>
      </c>
      <c r="V1343" t="str">
        <f t="shared" si="41"/>
        <v>05-14 San Diego Padres @ Washington NationalsGatoradePassive Product</v>
      </c>
      <c r="W1343" t="str">
        <f>CONCATENATE(M1343,O1343)</f>
        <v>Regular SeasonGatorade</v>
      </c>
      <c r="X1343" t="str">
        <f>CONCATENATE(M1343,P1343)</f>
        <v>Regular SeasonPassive Product</v>
      </c>
      <c r="Y1343" t="str">
        <f>CONCATENATE(M1343,O1343,P1343)</f>
        <v>Regular SeasonGatoradePassive Product</v>
      </c>
    </row>
    <row r="1344" spans="1:25" x14ac:dyDescent="0.25">
      <c r="A1344" s="3">
        <v>349185</v>
      </c>
      <c r="B1344" t="s">
        <v>163</v>
      </c>
      <c r="C1344" t="s">
        <v>55</v>
      </c>
      <c r="D1344" t="s">
        <v>161</v>
      </c>
      <c r="E1344" t="s">
        <v>1</v>
      </c>
      <c r="F1344" s="5">
        <v>41043</v>
      </c>
      <c r="G1344">
        <v>7</v>
      </c>
      <c r="H1344">
        <v>20</v>
      </c>
      <c r="I1344" s="1">
        <v>3052.8</v>
      </c>
      <c r="J1344" s="1">
        <v>747.84</v>
      </c>
      <c r="K1344">
        <v>24.4968553459119</v>
      </c>
      <c r="L1344" s="4">
        <f>VLOOKUP(N1344,rates,VLOOKUP(CONCATENATE('[1]Exposure Report'!$B$11,'[1]Exposure Report'!$B$13),rate_lookup_table,4,FALSE),FALSE)</f>
        <v>152.64133333333334</v>
      </c>
      <c r="M1344" t="s">
        <v>0</v>
      </c>
      <c r="N1344" t="str">
        <f>IF(VLOOKUP(B1344,title_rename,2,FALSE)=0,B1344,VLOOKUP(B1344,title_rename,2,FALSE))</f>
        <v>05-14 San Diego Padres @ Washington Nationals</v>
      </c>
      <c r="O1344" s="3" t="str">
        <f>LEFT(IF(VLOOKUP(C1344,brand_rename,2,FALSE)=0,C1344,VLOOKUP(C1344,brand_rename,2,FALSE)),LEN(IF(VLOOKUP(C1344,brand_rename,2,FALSE)=0,C1344,VLOOKUP(C1344,brand_rename,2,FALSE)))-6)</f>
        <v>Gatorade</v>
      </c>
      <c r="P1344" t="str">
        <f>IF(VLOOKUP(D1344,location_rename,2,FALSE)=0,D1344,VLOOKUP(D1344,location_rename,2,FALSE))</f>
        <v>Passive Squeeze</v>
      </c>
      <c r="Q1344">
        <f>IF($L1344=0,0,G1344)</f>
        <v>7</v>
      </c>
      <c r="R1344">
        <f>IF($L1344=0,0,H1344)</f>
        <v>20</v>
      </c>
      <c r="S1344" s="1">
        <f>R1344*L1344</f>
        <v>3052.8266666666668</v>
      </c>
      <c r="T1344" s="1">
        <f>S1344*(K1344/100)</f>
        <v>747.84653249475741</v>
      </c>
      <c r="U1344" t="str">
        <f t="shared" si="40"/>
        <v>GatoradePassive Squeeze</v>
      </c>
      <c r="V1344" t="str">
        <f t="shared" si="41"/>
        <v>05-14 San Diego Padres @ Washington NationalsGatoradePassive Squeeze</v>
      </c>
      <c r="W1344" t="str">
        <f>CONCATENATE(M1344,O1344)</f>
        <v>Regular SeasonGatorade</v>
      </c>
      <c r="X1344" t="str">
        <f>CONCATENATE(M1344,P1344)</f>
        <v>Regular SeasonPassive Squeeze</v>
      </c>
      <c r="Y1344" t="str">
        <f>CONCATENATE(M1344,O1344,P1344)</f>
        <v>Regular SeasonGatoradePassive Squeeze</v>
      </c>
    </row>
    <row r="1345" spans="1:25" x14ac:dyDescent="0.25">
      <c r="A1345" s="3">
        <v>349185</v>
      </c>
      <c r="B1345" t="s">
        <v>163</v>
      </c>
      <c r="C1345" t="s">
        <v>53</v>
      </c>
      <c r="D1345" t="s">
        <v>19</v>
      </c>
      <c r="E1345" t="s">
        <v>1</v>
      </c>
      <c r="F1345" s="5">
        <v>41043</v>
      </c>
      <c r="G1345">
        <v>1</v>
      </c>
      <c r="H1345">
        <v>4</v>
      </c>
      <c r="I1345" s="1">
        <v>610.55999999999995</v>
      </c>
      <c r="J1345" s="1">
        <v>164.85</v>
      </c>
      <c r="K1345">
        <v>26.999803459119398</v>
      </c>
      <c r="L1345" s="4">
        <f>VLOOKUP(N1345,rates,VLOOKUP(CONCATENATE('[1]Exposure Report'!$B$11,'[1]Exposure Report'!$B$13),rate_lookup_table,4,FALSE),FALSE)</f>
        <v>152.64133333333334</v>
      </c>
      <c r="M1345" t="s">
        <v>0</v>
      </c>
      <c r="N1345" t="str">
        <f>IF(VLOOKUP(B1345,title_rename,2,FALSE)=0,B1345,VLOOKUP(B1345,title_rename,2,FALSE))</f>
        <v>05-14 San Diego Padres @ Washington Nationals</v>
      </c>
      <c r="O1345" s="3" t="str">
        <f>LEFT(IF(VLOOKUP(C1345,brand_rename,2,FALSE)=0,C1345,VLOOKUP(C1345,brand_rename,2,FALSE)),LEN(IF(VLOOKUP(C1345,brand_rename,2,FALSE)=0,C1345,VLOOKUP(C1345,brand_rename,2,FALSE)))-6)</f>
        <v>GEICO</v>
      </c>
      <c r="P1345" t="str">
        <f>IF(VLOOKUP(D1345,location_rename,2,FALSE)=0,D1345,VLOOKUP(D1345,location_rename,2,FALSE))</f>
        <v>LED Outfield Wall</v>
      </c>
      <c r="Q1345">
        <f>IF($L1345=0,0,G1345)</f>
        <v>1</v>
      </c>
      <c r="R1345">
        <f>IF($L1345=0,0,H1345)</f>
        <v>4</v>
      </c>
      <c r="S1345" s="1">
        <f>R1345*L1345</f>
        <v>610.56533333333334</v>
      </c>
      <c r="T1345" s="1">
        <f>S1345*(K1345/100)</f>
        <v>164.85143998951722</v>
      </c>
      <c r="U1345" t="str">
        <f t="shared" si="40"/>
        <v>GEICOLED Outfield Wall</v>
      </c>
      <c r="V1345" t="str">
        <f t="shared" si="41"/>
        <v>05-14 San Diego Padres @ Washington NationalsGEICOLED Outfield Wall</v>
      </c>
      <c r="W1345" t="str">
        <f>CONCATENATE(M1345,O1345)</f>
        <v>Regular SeasonGEICO</v>
      </c>
      <c r="X1345" t="str">
        <f>CONCATENATE(M1345,P1345)</f>
        <v>Regular SeasonLED Outfield Wall</v>
      </c>
      <c r="Y1345" t="str">
        <f>CONCATENATE(M1345,O1345,P1345)</f>
        <v>Regular SeasonGEICOLED Outfield Wall</v>
      </c>
    </row>
    <row r="1346" spans="1:25" x14ac:dyDescent="0.25">
      <c r="A1346" s="3">
        <v>349185</v>
      </c>
      <c r="B1346" t="s">
        <v>163</v>
      </c>
      <c r="C1346" t="s">
        <v>53</v>
      </c>
      <c r="D1346" t="s">
        <v>17</v>
      </c>
      <c r="E1346" t="s">
        <v>1</v>
      </c>
      <c r="F1346" s="5">
        <v>41043</v>
      </c>
      <c r="G1346">
        <v>3</v>
      </c>
      <c r="H1346">
        <v>7</v>
      </c>
      <c r="I1346" s="1">
        <v>1068.48</v>
      </c>
      <c r="J1346" s="1">
        <v>347.47</v>
      </c>
      <c r="K1346">
        <v>32.5200284516322</v>
      </c>
      <c r="L1346" s="4">
        <f>VLOOKUP(N1346,rates,VLOOKUP(CONCATENATE('[1]Exposure Report'!$B$11,'[1]Exposure Report'!$B$13),rate_lookup_table,4,FALSE),FALSE)</f>
        <v>152.64133333333334</v>
      </c>
      <c r="M1346" t="s">
        <v>0</v>
      </c>
      <c r="N1346" t="str">
        <f>IF(VLOOKUP(B1346,title_rename,2,FALSE)=0,B1346,VLOOKUP(B1346,title_rename,2,FALSE))</f>
        <v>05-14 San Diego Padres @ Washington Nationals</v>
      </c>
      <c r="O1346" s="3" t="str">
        <f>LEFT(IF(VLOOKUP(C1346,brand_rename,2,FALSE)=0,C1346,VLOOKUP(C1346,brand_rename,2,FALSE)),LEN(IF(VLOOKUP(C1346,brand_rename,2,FALSE)=0,C1346,VLOOKUP(C1346,brand_rename,2,FALSE)))-6)</f>
        <v>GEICO</v>
      </c>
      <c r="P1346" t="str">
        <f>IF(VLOOKUP(D1346,location_rename,2,FALSE)=0,D1346,VLOOKUP(D1346,location_rename,2,FALSE))</f>
        <v>LED Upper Tiered</v>
      </c>
      <c r="Q1346">
        <f>IF($L1346=0,0,G1346)</f>
        <v>3</v>
      </c>
      <c r="R1346">
        <f>IF($L1346=0,0,H1346)</f>
        <v>7</v>
      </c>
      <c r="S1346" s="1">
        <f>R1346*L1346</f>
        <v>1068.4893333333334</v>
      </c>
      <c r="T1346" s="1">
        <f>S1346*(K1346/100)</f>
        <v>347.47303520265524</v>
      </c>
      <c r="U1346" t="str">
        <f t="shared" ref="U1346:U1409" si="42">CONCATENATE(O1346,P1346)</f>
        <v>GEICOLED Upper Tiered</v>
      </c>
      <c r="V1346" t="str">
        <f t="shared" ref="V1346:V1409" si="43">CONCATENATE(N1346,U1346)</f>
        <v>05-14 San Diego Padres @ Washington NationalsGEICOLED Upper Tiered</v>
      </c>
      <c r="W1346" t="str">
        <f>CONCATENATE(M1346,O1346)</f>
        <v>Regular SeasonGEICO</v>
      </c>
      <c r="X1346" t="str">
        <f>CONCATENATE(M1346,P1346)</f>
        <v>Regular SeasonLED Upper Tiered</v>
      </c>
      <c r="Y1346" t="str">
        <f>CONCATENATE(M1346,O1346,P1346)</f>
        <v>Regular SeasonGEICOLED Upper Tiered</v>
      </c>
    </row>
    <row r="1347" spans="1:25" x14ac:dyDescent="0.25">
      <c r="A1347" s="3">
        <v>349185</v>
      </c>
      <c r="B1347" t="s">
        <v>163</v>
      </c>
      <c r="C1347" t="s">
        <v>53</v>
      </c>
      <c r="D1347" t="s">
        <v>2</v>
      </c>
      <c r="E1347" t="s">
        <v>1</v>
      </c>
      <c r="F1347" s="5">
        <v>41043</v>
      </c>
      <c r="G1347">
        <v>9</v>
      </c>
      <c r="H1347">
        <v>58</v>
      </c>
      <c r="I1347" s="1">
        <v>8853.1200000000008</v>
      </c>
      <c r="J1347" s="1">
        <v>2047.41</v>
      </c>
      <c r="K1347">
        <v>23.1264232270657</v>
      </c>
      <c r="L1347" s="4">
        <f>VLOOKUP(N1347,rates,VLOOKUP(CONCATENATE('[1]Exposure Report'!$B$11,'[1]Exposure Report'!$B$13),rate_lookup_table,4,FALSE),FALSE)</f>
        <v>152.64133333333334</v>
      </c>
      <c r="M1347" t="s">
        <v>0</v>
      </c>
      <c r="N1347" t="str">
        <f>IF(VLOOKUP(B1347,title_rename,2,FALSE)=0,B1347,VLOOKUP(B1347,title_rename,2,FALSE))</f>
        <v>05-14 San Diego Padres @ Washington Nationals</v>
      </c>
      <c r="O1347" s="3" t="str">
        <f>LEFT(IF(VLOOKUP(C1347,brand_rename,2,FALSE)=0,C1347,VLOOKUP(C1347,brand_rename,2,FALSE)),LEN(IF(VLOOKUP(C1347,brand_rename,2,FALSE)=0,C1347,VLOOKUP(C1347,brand_rename,2,FALSE)))-6)</f>
        <v>GEICO</v>
      </c>
      <c r="P1347" t="str">
        <f>IF(VLOOKUP(D1347,location_rename,2,FALSE)=0,D1347,VLOOKUP(D1347,location_rename,2,FALSE))</f>
        <v>Rotational Field Level Home Plate</v>
      </c>
      <c r="Q1347">
        <f>IF($L1347=0,0,G1347)</f>
        <v>9</v>
      </c>
      <c r="R1347">
        <f>IF($L1347=0,0,H1347)</f>
        <v>58</v>
      </c>
      <c r="S1347" s="1">
        <f>R1347*L1347</f>
        <v>8853.1973333333335</v>
      </c>
      <c r="T1347" s="1">
        <f>S1347*(K1347/100)</f>
        <v>2047.4278844339613</v>
      </c>
      <c r="U1347" t="str">
        <f t="shared" si="42"/>
        <v>GEICORotational Field Level Home Plate</v>
      </c>
      <c r="V1347" t="str">
        <f t="shared" si="43"/>
        <v>05-14 San Diego Padres @ Washington NationalsGEICORotational Field Level Home Plate</v>
      </c>
      <c r="W1347" t="str">
        <f>CONCATENATE(M1347,O1347)</f>
        <v>Regular SeasonGEICO</v>
      </c>
      <c r="X1347" t="str">
        <f>CONCATENATE(M1347,P1347)</f>
        <v>Regular SeasonRotational Field Level Home Plate</v>
      </c>
      <c r="Y1347" t="str">
        <f>CONCATENATE(M1347,O1347,P1347)</f>
        <v>Regular SeasonGEICORotational Field Level Home Plate</v>
      </c>
    </row>
    <row r="1348" spans="1:25" x14ac:dyDescent="0.25">
      <c r="A1348" s="3">
        <v>349185</v>
      </c>
      <c r="B1348" t="s">
        <v>163</v>
      </c>
      <c r="C1348" t="s">
        <v>53</v>
      </c>
      <c r="D1348" t="s">
        <v>11</v>
      </c>
      <c r="E1348" t="s">
        <v>1</v>
      </c>
      <c r="F1348" s="5">
        <v>41043</v>
      </c>
      <c r="G1348">
        <v>62</v>
      </c>
      <c r="H1348">
        <v>221</v>
      </c>
      <c r="I1348" s="1">
        <v>33733.440000000002</v>
      </c>
      <c r="J1348" s="1">
        <v>4942.3900000000003</v>
      </c>
      <c r="K1348">
        <v>14.6513074266958</v>
      </c>
      <c r="L1348" s="4">
        <f>VLOOKUP(N1348,rates,VLOOKUP(CONCATENATE('[1]Exposure Report'!$B$11,'[1]Exposure Report'!$B$13),rate_lookup_table,4,FALSE),FALSE)</f>
        <v>152.64133333333334</v>
      </c>
      <c r="M1348" t="s">
        <v>0</v>
      </c>
      <c r="N1348" t="str">
        <f>IF(VLOOKUP(B1348,title_rename,2,FALSE)=0,B1348,VLOOKUP(B1348,title_rename,2,FALSE))</f>
        <v>05-14 San Diego Padres @ Washington Nationals</v>
      </c>
      <c r="O1348" s="3" t="str">
        <f>LEFT(IF(VLOOKUP(C1348,brand_rename,2,FALSE)=0,C1348,VLOOKUP(C1348,brand_rename,2,FALSE)),LEN(IF(VLOOKUP(C1348,brand_rename,2,FALSE)=0,C1348,VLOOKUP(C1348,brand_rename,2,FALSE)))-6)</f>
        <v>GEICO</v>
      </c>
      <c r="P1348" t="str">
        <f>IF(VLOOKUP(D1348,location_rename,2,FALSE)=0,D1348,VLOOKUP(D1348,location_rename,2,FALSE))</f>
        <v>Static Outfield Wall</v>
      </c>
      <c r="Q1348">
        <f>IF($L1348=0,0,G1348)</f>
        <v>62</v>
      </c>
      <c r="R1348">
        <f>IF($L1348=0,0,H1348)</f>
        <v>221</v>
      </c>
      <c r="S1348" s="1">
        <f>R1348*L1348</f>
        <v>33733.734666666664</v>
      </c>
      <c r="T1348" s="1">
        <f>S1348*(K1348/100)</f>
        <v>4942.4331725191887</v>
      </c>
      <c r="U1348" t="str">
        <f t="shared" si="42"/>
        <v>GEICOStatic Outfield Wall</v>
      </c>
      <c r="V1348" t="str">
        <f t="shared" si="43"/>
        <v>05-14 San Diego Padres @ Washington NationalsGEICOStatic Outfield Wall</v>
      </c>
      <c r="W1348" t="str">
        <f>CONCATENATE(M1348,O1348)</f>
        <v>Regular SeasonGEICO</v>
      </c>
      <c r="X1348" t="str">
        <f>CONCATENATE(M1348,P1348)</f>
        <v>Regular SeasonStatic Outfield Wall</v>
      </c>
      <c r="Y1348" t="str">
        <f>CONCATENATE(M1348,O1348,P1348)</f>
        <v>Regular SeasonGEICOStatic Outfield Wall</v>
      </c>
    </row>
    <row r="1349" spans="1:25" x14ac:dyDescent="0.25">
      <c r="A1349" s="3">
        <v>349185</v>
      </c>
      <c r="B1349" t="s">
        <v>163</v>
      </c>
      <c r="C1349" t="s">
        <v>52</v>
      </c>
      <c r="D1349" t="s">
        <v>2</v>
      </c>
      <c r="E1349" t="s">
        <v>1</v>
      </c>
      <c r="F1349" s="5">
        <v>41043</v>
      </c>
      <c r="G1349">
        <v>11</v>
      </c>
      <c r="H1349">
        <v>85</v>
      </c>
      <c r="I1349" s="1">
        <v>12974.4</v>
      </c>
      <c r="J1349" s="1">
        <v>3102.91</v>
      </c>
      <c r="K1349">
        <v>23.915633863608299</v>
      </c>
      <c r="L1349" s="4">
        <f>VLOOKUP(N1349,rates,VLOOKUP(CONCATENATE('[1]Exposure Report'!$B$11,'[1]Exposure Report'!$B$13),rate_lookup_table,4,FALSE),FALSE)</f>
        <v>152.64133333333334</v>
      </c>
      <c r="M1349" t="s">
        <v>0</v>
      </c>
      <c r="N1349" t="str">
        <f>IF(VLOOKUP(B1349,title_rename,2,FALSE)=0,B1349,VLOOKUP(B1349,title_rename,2,FALSE))</f>
        <v>05-14 San Diego Padres @ Washington Nationals</v>
      </c>
      <c r="O1349" s="3" t="str">
        <f>LEFT(IF(VLOOKUP(C1349,brand_rename,2,FALSE)=0,C1349,VLOOKUP(C1349,brand_rename,2,FALSE)),LEN(IF(VLOOKUP(C1349,brand_rename,2,FALSE)=0,C1349,VLOOKUP(C1349,brand_rename,2,FALSE)))-6)</f>
        <v>Hankook Tire</v>
      </c>
      <c r="P1349" t="str">
        <f>IF(VLOOKUP(D1349,location_rename,2,FALSE)=0,D1349,VLOOKUP(D1349,location_rename,2,FALSE))</f>
        <v>Rotational Field Level Home Plate</v>
      </c>
      <c r="Q1349">
        <f>IF($L1349=0,0,G1349)</f>
        <v>11</v>
      </c>
      <c r="R1349">
        <f>IF($L1349=0,0,H1349)</f>
        <v>85</v>
      </c>
      <c r="S1349" s="1">
        <f>R1349*L1349</f>
        <v>12974.513333333334</v>
      </c>
      <c r="T1349" s="1">
        <f>S1349*(K1349/100)</f>
        <v>3102.9371043850406</v>
      </c>
      <c r="U1349" t="str">
        <f t="shared" si="42"/>
        <v>Hankook TireRotational Field Level Home Plate</v>
      </c>
      <c r="V1349" t="str">
        <f t="shared" si="43"/>
        <v>05-14 San Diego Padres @ Washington NationalsHankook TireRotational Field Level Home Plate</v>
      </c>
      <c r="W1349" t="str">
        <f>CONCATENATE(M1349,O1349)</f>
        <v>Regular SeasonHankook Tire</v>
      </c>
      <c r="X1349" t="str">
        <f>CONCATENATE(M1349,P1349)</f>
        <v>Regular SeasonRotational Field Level Home Plate</v>
      </c>
      <c r="Y1349" t="str">
        <f>CONCATENATE(M1349,O1349,P1349)</f>
        <v>Regular SeasonHankook TireRotational Field Level Home Plate</v>
      </c>
    </row>
    <row r="1350" spans="1:25" x14ac:dyDescent="0.25">
      <c r="A1350" s="3">
        <v>349185</v>
      </c>
      <c r="B1350" t="s">
        <v>163</v>
      </c>
      <c r="C1350" t="s">
        <v>51</v>
      </c>
      <c r="D1350" t="s">
        <v>9</v>
      </c>
      <c r="E1350" t="s">
        <v>1</v>
      </c>
      <c r="F1350" s="5">
        <v>41043</v>
      </c>
      <c r="G1350">
        <v>12</v>
      </c>
      <c r="H1350">
        <v>24</v>
      </c>
      <c r="I1350" s="1">
        <v>3663.36</v>
      </c>
      <c r="J1350" s="1">
        <v>734.03</v>
      </c>
      <c r="K1350">
        <v>20.037069793850399</v>
      </c>
      <c r="L1350" s="4">
        <f>VLOOKUP(N1350,rates,VLOOKUP(CONCATENATE('[1]Exposure Report'!$B$11,'[1]Exposure Report'!$B$13),rate_lookup_table,4,FALSE),FALSE)</f>
        <v>152.64133333333334</v>
      </c>
      <c r="M1350" t="s">
        <v>0</v>
      </c>
      <c r="N1350" t="str">
        <f>IF(VLOOKUP(B1350,title_rename,2,FALSE)=0,B1350,VLOOKUP(B1350,title_rename,2,FALSE))</f>
        <v>05-14 San Diego Padres @ Washington Nationals</v>
      </c>
      <c r="O1350" s="3" t="str">
        <f>LEFT(IF(VLOOKUP(C1350,brand_rename,2,FALSE)=0,C1350,VLOOKUP(C1350,brand_rename,2,FALSE)),LEN(IF(VLOOKUP(C1350,brand_rename,2,FALSE)=0,C1350,VLOOKUP(C1350,brand_rename,2,FALSE)))-6)</f>
        <v>Harris Teeter</v>
      </c>
      <c r="P1350" t="str">
        <f>IF(VLOOKUP(D1350,location_rename,2,FALSE)=0,D1350,VLOOKUP(D1350,location_rename,2,FALSE))</f>
        <v>Static Upper Billboard</v>
      </c>
      <c r="Q1350">
        <f>IF($L1350=0,0,G1350)</f>
        <v>12</v>
      </c>
      <c r="R1350">
        <f>IF($L1350=0,0,H1350)</f>
        <v>24</v>
      </c>
      <c r="S1350" s="1">
        <f>R1350*L1350</f>
        <v>3663.3919999999998</v>
      </c>
      <c r="T1350" s="1">
        <f>S1350*(K1350/100)</f>
        <v>734.03641186233199</v>
      </c>
      <c r="U1350" t="str">
        <f t="shared" si="42"/>
        <v>Harris TeeterStatic Upper Billboard</v>
      </c>
      <c r="V1350" t="str">
        <f t="shared" si="43"/>
        <v>05-14 San Diego Padres @ Washington NationalsHarris TeeterStatic Upper Billboard</v>
      </c>
      <c r="W1350" t="str">
        <f>CONCATENATE(M1350,O1350)</f>
        <v>Regular SeasonHarris Teeter</v>
      </c>
      <c r="X1350" t="str">
        <f>CONCATENATE(M1350,P1350)</f>
        <v>Regular SeasonStatic Upper Billboard</v>
      </c>
      <c r="Y1350" t="str">
        <f>CONCATENATE(M1350,O1350,P1350)</f>
        <v>Regular SeasonHarris TeeterStatic Upper Billboard</v>
      </c>
    </row>
    <row r="1351" spans="1:25" x14ac:dyDescent="0.25">
      <c r="A1351" s="3">
        <v>349185</v>
      </c>
      <c r="B1351" t="s">
        <v>163</v>
      </c>
      <c r="C1351" t="s">
        <v>83</v>
      </c>
      <c r="D1351" t="s">
        <v>17</v>
      </c>
      <c r="E1351" t="s">
        <v>1</v>
      </c>
      <c r="F1351" s="5">
        <v>41043</v>
      </c>
      <c r="G1351">
        <v>1</v>
      </c>
      <c r="H1351">
        <v>3</v>
      </c>
      <c r="I1351" s="1">
        <v>457.92</v>
      </c>
      <c r="J1351" s="1">
        <v>106.74</v>
      </c>
      <c r="K1351">
        <v>23.309748427672901</v>
      </c>
      <c r="L1351" s="4">
        <f>VLOOKUP(N1351,rates,VLOOKUP(CONCATENATE('[1]Exposure Report'!$B$11,'[1]Exposure Report'!$B$13),rate_lookup_table,4,FALSE),FALSE)</f>
        <v>152.64133333333334</v>
      </c>
      <c r="M1351" t="s">
        <v>0</v>
      </c>
      <c r="N1351" t="str">
        <f>IF(VLOOKUP(B1351,title_rename,2,FALSE)=0,B1351,VLOOKUP(B1351,title_rename,2,FALSE))</f>
        <v>05-14 San Diego Padres @ Washington Nationals</v>
      </c>
      <c r="O1351" s="3" t="str">
        <f>LEFT(IF(VLOOKUP(C1351,brand_rename,2,FALSE)=0,C1351,VLOOKUP(C1351,brand_rename,2,FALSE)),LEN(IF(VLOOKUP(C1351,brand_rename,2,FALSE)=0,C1351,VLOOKUP(C1351,brand_rename,2,FALSE)))-6)</f>
        <v>Kayem</v>
      </c>
      <c r="P1351" t="str">
        <f>IF(VLOOKUP(D1351,location_rename,2,FALSE)=0,D1351,VLOOKUP(D1351,location_rename,2,FALSE))</f>
        <v>LED Upper Tiered</v>
      </c>
      <c r="Q1351">
        <f>IF($L1351=0,0,G1351)</f>
        <v>1</v>
      </c>
      <c r="R1351">
        <f>IF($L1351=0,0,H1351)</f>
        <v>3</v>
      </c>
      <c r="S1351" s="1">
        <f>R1351*L1351</f>
        <v>457.92399999999998</v>
      </c>
      <c r="T1351" s="1">
        <f>S1351*(K1351/100)</f>
        <v>106.74093238993684</v>
      </c>
      <c r="U1351" t="str">
        <f t="shared" si="42"/>
        <v>KayemLED Upper Tiered</v>
      </c>
      <c r="V1351" t="str">
        <f t="shared" si="43"/>
        <v>05-14 San Diego Padres @ Washington NationalsKayemLED Upper Tiered</v>
      </c>
      <c r="W1351" t="str">
        <f>CONCATENATE(M1351,O1351)</f>
        <v>Regular SeasonKayem</v>
      </c>
      <c r="X1351" t="str">
        <f>CONCATENATE(M1351,P1351)</f>
        <v>Regular SeasonLED Upper Tiered</v>
      </c>
      <c r="Y1351" t="str">
        <f>CONCATENATE(M1351,O1351,P1351)</f>
        <v>Regular SeasonKayemLED Upper Tiered</v>
      </c>
    </row>
    <row r="1352" spans="1:25" x14ac:dyDescent="0.25">
      <c r="A1352" s="3">
        <v>349185</v>
      </c>
      <c r="B1352" t="s">
        <v>163</v>
      </c>
      <c r="C1352" t="s">
        <v>49</v>
      </c>
      <c r="D1352" t="s">
        <v>34</v>
      </c>
      <c r="E1352" t="s">
        <v>1</v>
      </c>
      <c r="F1352" s="5">
        <v>41043</v>
      </c>
      <c r="G1352">
        <v>2</v>
      </c>
      <c r="H1352">
        <v>7</v>
      </c>
      <c r="I1352" s="1">
        <v>1068.48</v>
      </c>
      <c r="J1352" s="1">
        <v>220.6</v>
      </c>
      <c r="K1352">
        <v>20.646151542377901</v>
      </c>
      <c r="L1352" s="4">
        <f>VLOOKUP(N1352,rates,VLOOKUP(CONCATENATE('[1]Exposure Report'!$B$11,'[1]Exposure Report'!$B$13),rate_lookup_table,4,FALSE),FALSE)</f>
        <v>152.64133333333334</v>
      </c>
      <c r="M1352" t="s">
        <v>0</v>
      </c>
      <c r="N1352" t="str">
        <f>IF(VLOOKUP(B1352,title_rename,2,FALSE)=0,B1352,VLOOKUP(B1352,title_rename,2,FALSE))</f>
        <v>05-14 San Diego Padres @ Washington Nationals</v>
      </c>
      <c r="O1352" s="3" t="str">
        <f>LEFT(IF(VLOOKUP(C1352,brand_rename,2,FALSE)=0,C1352,VLOOKUP(C1352,brand_rename,2,FALSE)),LEN(IF(VLOOKUP(C1352,brand_rename,2,FALSE)=0,C1352,VLOOKUP(C1352,brand_rename,2,FALSE)))-6)</f>
        <v>Lexus</v>
      </c>
      <c r="P1352" t="str">
        <f>IF(VLOOKUP(D1352,location_rename,2,FALSE)=0,D1352,VLOOKUP(D1352,location_rename,2,FALSE))</f>
        <v>General Merchandise</v>
      </c>
      <c r="Q1352">
        <f>IF($L1352=0,0,G1352)</f>
        <v>2</v>
      </c>
      <c r="R1352">
        <f>IF($L1352=0,0,H1352)</f>
        <v>7</v>
      </c>
      <c r="S1352" s="1">
        <f>R1352*L1352</f>
        <v>1068.4893333333334</v>
      </c>
      <c r="T1352" s="1">
        <f>S1352*(K1352/100)</f>
        <v>220.60192697414337</v>
      </c>
      <c r="U1352" t="str">
        <f t="shared" si="42"/>
        <v>LexusGeneral Merchandise</v>
      </c>
      <c r="V1352" t="str">
        <f t="shared" si="43"/>
        <v>05-14 San Diego Padres @ Washington NationalsLexusGeneral Merchandise</v>
      </c>
      <c r="W1352" t="str">
        <f>CONCATENATE(M1352,O1352)</f>
        <v>Regular SeasonLexus</v>
      </c>
      <c r="X1352" t="str">
        <f>CONCATENATE(M1352,P1352)</f>
        <v>Regular SeasonGeneral Merchandise</v>
      </c>
      <c r="Y1352" t="str">
        <f>CONCATENATE(M1352,O1352,P1352)</f>
        <v>Regular SeasonLexusGeneral Merchandise</v>
      </c>
    </row>
    <row r="1353" spans="1:25" x14ac:dyDescent="0.25">
      <c r="A1353" s="3">
        <v>349185</v>
      </c>
      <c r="B1353" t="s">
        <v>163</v>
      </c>
      <c r="C1353" t="s">
        <v>49</v>
      </c>
      <c r="D1353" t="s">
        <v>7</v>
      </c>
      <c r="E1353" t="s">
        <v>1</v>
      </c>
      <c r="F1353" s="5">
        <v>41043</v>
      </c>
      <c r="G1353">
        <v>358</v>
      </c>
      <c r="H1353">
        <v>3007</v>
      </c>
      <c r="I1353" s="1">
        <v>458988.48</v>
      </c>
      <c r="J1353" s="1">
        <v>78566.25</v>
      </c>
      <c r="K1353">
        <v>17.117259675014001</v>
      </c>
      <c r="L1353" s="4">
        <f>VLOOKUP(N1353,rates,VLOOKUP(CONCATENATE('[1]Exposure Report'!$B$11,'[1]Exposure Report'!$B$13),rate_lookup_table,4,FALSE),FALSE)</f>
        <v>152.64133333333334</v>
      </c>
      <c r="M1353" t="s">
        <v>0</v>
      </c>
      <c r="N1353" t="str">
        <f>IF(VLOOKUP(B1353,title_rename,2,FALSE)=0,B1353,VLOOKUP(B1353,title_rename,2,FALSE))</f>
        <v>05-14 San Diego Padres @ Washington Nationals</v>
      </c>
      <c r="O1353" s="3" t="str">
        <f>LEFT(IF(VLOOKUP(C1353,brand_rename,2,FALSE)=0,C1353,VLOOKUP(C1353,brand_rename,2,FALSE)),LEN(IF(VLOOKUP(C1353,brand_rename,2,FALSE)=0,C1353,VLOOKUP(C1353,brand_rename,2,FALSE)))-6)</f>
        <v>Lexus</v>
      </c>
      <c r="P1353" t="str">
        <f>IF(VLOOKUP(D1353,location_rename,2,FALSE)=0,D1353,VLOOKUP(D1353,location_rename,2,FALSE))</f>
        <v>Static Upper Home Plate</v>
      </c>
      <c r="Q1353">
        <f>IF($L1353=0,0,G1353)</f>
        <v>358</v>
      </c>
      <c r="R1353">
        <f>IF($L1353=0,0,H1353)</f>
        <v>3007</v>
      </c>
      <c r="S1353" s="1">
        <f>R1353*L1353</f>
        <v>458992.48933333333</v>
      </c>
      <c r="T1353" s="1">
        <f>S1353*(K1353/100)</f>
        <v>78566.936287997611</v>
      </c>
      <c r="U1353" t="str">
        <f t="shared" si="42"/>
        <v>LexusStatic Upper Home Plate</v>
      </c>
      <c r="V1353" t="str">
        <f t="shared" si="43"/>
        <v>05-14 San Diego Padres @ Washington NationalsLexusStatic Upper Home Plate</v>
      </c>
      <c r="W1353" t="str">
        <f>CONCATENATE(M1353,O1353)</f>
        <v>Regular SeasonLexus</v>
      </c>
      <c r="X1353" t="str">
        <f>CONCATENATE(M1353,P1353)</f>
        <v>Regular SeasonStatic Upper Home Plate</v>
      </c>
      <c r="Y1353" t="str">
        <f>CONCATENATE(M1353,O1353,P1353)</f>
        <v>Regular SeasonLexusStatic Upper Home Plate</v>
      </c>
    </row>
    <row r="1354" spans="1:25" x14ac:dyDescent="0.25">
      <c r="A1354" s="3">
        <v>349185</v>
      </c>
      <c r="B1354" t="s">
        <v>163</v>
      </c>
      <c r="C1354" t="s">
        <v>82</v>
      </c>
      <c r="D1354" t="s">
        <v>19</v>
      </c>
      <c r="E1354" t="s">
        <v>1</v>
      </c>
      <c r="F1354" s="5">
        <v>41043</v>
      </c>
      <c r="G1354">
        <v>2</v>
      </c>
      <c r="H1354">
        <v>12</v>
      </c>
      <c r="I1354" s="1">
        <v>1831.68</v>
      </c>
      <c r="J1354" s="1">
        <v>344.22</v>
      </c>
      <c r="K1354">
        <v>18.792583857442299</v>
      </c>
      <c r="L1354" s="4">
        <f>VLOOKUP(N1354,rates,VLOOKUP(CONCATENATE('[1]Exposure Report'!$B$11,'[1]Exposure Report'!$B$13),rate_lookup_table,4,FALSE),FALSE)</f>
        <v>152.64133333333334</v>
      </c>
      <c r="M1354" t="s">
        <v>0</v>
      </c>
      <c r="N1354" t="str">
        <f>IF(VLOOKUP(B1354,title_rename,2,FALSE)=0,B1354,VLOOKUP(B1354,title_rename,2,FALSE))</f>
        <v>05-14 San Diego Padres @ Washington Nationals</v>
      </c>
      <c r="O1354" s="3" t="str">
        <f>LEFT(IF(VLOOKUP(C1354,brand_rename,2,FALSE)=0,C1354,VLOOKUP(C1354,brand_rename,2,FALSE)),LEN(IF(VLOOKUP(C1354,brand_rename,2,FALSE)=0,C1354,VLOOKUP(C1354,brand_rename,2,FALSE)))-6)</f>
        <v>Majestic</v>
      </c>
      <c r="P1354" t="str">
        <f>IF(VLOOKUP(D1354,location_rename,2,FALSE)=0,D1354,VLOOKUP(D1354,location_rename,2,FALSE))</f>
        <v>LED Outfield Wall</v>
      </c>
      <c r="Q1354">
        <f>IF($L1354=0,0,G1354)</f>
        <v>2</v>
      </c>
      <c r="R1354">
        <f>IF($L1354=0,0,H1354)</f>
        <v>12</v>
      </c>
      <c r="S1354" s="1">
        <f>R1354*L1354</f>
        <v>1831.6959999999999</v>
      </c>
      <c r="T1354" s="1">
        <f>S1354*(K1354/100)</f>
        <v>344.2230068134163</v>
      </c>
      <c r="U1354" t="str">
        <f t="shared" si="42"/>
        <v>MajesticLED Outfield Wall</v>
      </c>
      <c r="V1354" t="str">
        <f t="shared" si="43"/>
        <v>05-14 San Diego Padres @ Washington NationalsMajesticLED Outfield Wall</v>
      </c>
      <c r="W1354" t="str">
        <f>CONCATENATE(M1354,O1354)</f>
        <v>Regular SeasonMajestic</v>
      </c>
      <c r="X1354" t="str">
        <f>CONCATENATE(M1354,P1354)</f>
        <v>Regular SeasonLED Outfield Wall</v>
      </c>
      <c r="Y1354" t="str">
        <f>CONCATENATE(M1354,O1354,P1354)</f>
        <v>Regular SeasonMajesticLED Outfield Wall</v>
      </c>
    </row>
    <row r="1355" spans="1:25" x14ac:dyDescent="0.25">
      <c r="A1355" s="3">
        <v>349185</v>
      </c>
      <c r="B1355" t="s">
        <v>163</v>
      </c>
      <c r="C1355" t="s">
        <v>47</v>
      </c>
      <c r="D1355" t="s">
        <v>2</v>
      </c>
      <c r="E1355" t="s">
        <v>1</v>
      </c>
      <c r="F1355" s="5">
        <v>41043</v>
      </c>
      <c r="G1355">
        <v>26</v>
      </c>
      <c r="H1355">
        <v>174</v>
      </c>
      <c r="I1355" s="1">
        <v>26559.360000000001</v>
      </c>
      <c r="J1355" s="1">
        <v>6532.12</v>
      </c>
      <c r="K1355">
        <v>24.5944179377816</v>
      </c>
      <c r="L1355" s="4">
        <f>VLOOKUP(N1355,rates,VLOOKUP(CONCATENATE('[1]Exposure Report'!$B$11,'[1]Exposure Report'!$B$13),rate_lookup_table,4,FALSE),FALSE)</f>
        <v>152.64133333333334</v>
      </c>
      <c r="M1355" t="s">
        <v>0</v>
      </c>
      <c r="N1355" t="str">
        <f>IF(VLOOKUP(B1355,title_rename,2,FALSE)=0,B1355,VLOOKUP(B1355,title_rename,2,FALSE))</f>
        <v>05-14 San Diego Padres @ Washington Nationals</v>
      </c>
      <c r="O1355" s="3" t="str">
        <f>LEFT(IF(VLOOKUP(C1355,brand_rename,2,FALSE)=0,C1355,VLOOKUP(C1355,brand_rename,2,FALSE)),LEN(IF(VLOOKUP(C1355,brand_rename,2,FALSE)=0,C1355,VLOOKUP(C1355,brand_rename,2,FALSE)))-6)</f>
        <v>Maxxis Tires</v>
      </c>
      <c r="P1355" t="str">
        <f>IF(VLOOKUP(D1355,location_rename,2,FALSE)=0,D1355,VLOOKUP(D1355,location_rename,2,FALSE))</f>
        <v>Rotational Field Level Home Plate</v>
      </c>
      <c r="Q1355">
        <f>IF($L1355=0,0,G1355)</f>
        <v>26</v>
      </c>
      <c r="R1355">
        <f>IF($L1355=0,0,H1355)</f>
        <v>174</v>
      </c>
      <c r="S1355" s="1">
        <f>R1355*L1355</f>
        <v>26559.592000000001</v>
      </c>
      <c r="T1355" s="1">
        <f>S1355*(K1355/100)</f>
        <v>6532.1770590496062</v>
      </c>
      <c r="U1355" t="str">
        <f t="shared" si="42"/>
        <v>Maxxis TiresRotational Field Level Home Plate</v>
      </c>
      <c r="V1355" t="str">
        <f t="shared" si="43"/>
        <v>05-14 San Diego Padres @ Washington NationalsMaxxis TiresRotational Field Level Home Plate</v>
      </c>
      <c r="W1355" t="str">
        <f>CONCATENATE(M1355,O1355)</f>
        <v>Regular SeasonMaxxis Tires</v>
      </c>
      <c r="X1355" t="str">
        <f>CONCATENATE(M1355,P1355)</f>
        <v>Regular SeasonRotational Field Level Home Plate</v>
      </c>
      <c r="Y1355" t="str">
        <f>CONCATENATE(M1355,O1355,P1355)</f>
        <v>Regular SeasonMaxxis TiresRotational Field Level Home Plate</v>
      </c>
    </row>
    <row r="1356" spans="1:25" x14ac:dyDescent="0.25">
      <c r="A1356" s="3">
        <v>349185</v>
      </c>
      <c r="B1356" t="s">
        <v>163</v>
      </c>
      <c r="C1356" t="s">
        <v>46</v>
      </c>
      <c r="D1356" t="s">
        <v>17</v>
      </c>
      <c r="E1356" t="s">
        <v>1</v>
      </c>
      <c r="F1356" s="5">
        <v>41043</v>
      </c>
      <c r="G1356">
        <v>2</v>
      </c>
      <c r="H1356">
        <v>11</v>
      </c>
      <c r="I1356" s="1">
        <v>1679.04</v>
      </c>
      <c r="J1356" s="1">
        <v>539.9</v>
      </c>
      <c r="K1356">
        <v>32.155279207165897</v>
      </c>
      <c r="L1356" s="4">
        <f>VLOOKUP(N1356,rates,VLOOKUP(CONCATENATE('[1]Exposure Report'!$B$11,'[1]Exposure Report'!$B$13),rate_lookup_table,4,FALSE),FALSE)</f>
        <v>152.64133333333334</v>
      </c>
      <c r="M1356" t="s">
        <v>0</v>
      </c>
      <c r="N1356" t="str">
        <f>IF(VLOOKUP(B1356,title_rename,2,FALSE)=0,B1356,VLOOKUP(B1356,title_rename,2,FALSE))</f>
        <v>05-14 San Diego Padres @ Washington Nationals</v>
      </c>
      <c r="O1356" s="3" t="str">
        <f>LEFT(IF(VLOOKUP(C1356,brand_rename,2,FALSE)=0,C1356,VLOOKUP(C1356,brand_rename,2,FALSE)),LEN(IF(VLOOKUP(C1356,brand_rename,2,FALSE)=0,C1356,VLOOKUP(C1356,brand_rename,2,FALSE)))-6)</f>
        <v>MedStar Health</v>
      </c>
      <c r="P1356" t="str">
        <f>IF(VLOOKUP(D1356,location_rename,2,FALSE)=0,D1356,VLOOKUP(D1356,location_rename,2,FALSE))</f>
        <v>LED Upper Tiered</v>
      </c>
      <c r="Q1356">
        <f>IF($L1356=0,0,G1356)</f>
        <v>2</v>
      </c>
      <c r="R1356">
        <f>IF($L1356=0,0,H1356)</f>
        <v>11</v>
      </c>
      <c r="S1356" s="1">
        <f>R1356*L1356</f>
        <v>1679.0546666666667</v>
      </c>
      <c r="T1356" s="1">
        <f>S1356*(K1356/100)</f>
        <v>539.9047161076154</v>
      </c>
      <c r="U1356" t="str">
        <f t="shared" si="42"/>
        <v>MedStar HealthLED Upper Tiered</v>
      </c>
      <c r="V1356" t="str">
        <f t="shared" si="43"/>
        <v>05-14 San Diego Padres @ Washington NationalsMedStar HealthLED Upper Tiered</v>
      </c>
      <c r="W1356" t="str">
        <f>CONCATENATE(M1356,O1356)</f>
        <v>Regular SeasonMedStar Health</v>
      </c>
      <c r="X1356" t="str">
        <f>CONCATENATE(M1356,P1356)</f>
        <v>Regular SeasonLED Upper Tiered</v>
      </c>
      <c r="Y1356" t="str">
        <f>CONCATENATE(M1356,O1356,P1356)</f>
        <v>Regular SeasonMedStar HealthLED Upper Tiered</v>
      </c>
    </row>
    <row r="1357" spans="1:25" x14ac:dyDescent="0.25">
      <c r="A1357" s="3">
        <v>349185</v>
      </c>
      <c r="B1357" t="s">
        <v>163</v>
      </c>
      <c r="C1357" t="s">
        <v>44</v>
      </c>
      <c r="D1357" t="s">
        <v>17</v>
      </c>
      <c r="E1357" t="s">
        <v>1</v>
      </c>
      <c r="F1357" s="5">
        <v>41043</v>
      </c>
      <c r="G1357">
        <v>1</v>
      </c>
      <c r="H1357">
        <v>9</v>
      </c>
      <c r="I1357" s="1">
        <v>1373.76</v>
      </c>
      <c r="J1357" s="1">
        <v>244.8</v>
      </c>
      <c r="K1357">
        <v>17.8197064989517</v>
      </c>
      <c r="L1357" s="4">
        <f>VLOOKUP(N1357,rates,VLOOKUP(CONCATENATE('[1]Exposure Report'!$B$11,'[1]Exposure Report'!$B$13),rate_lookup_table,4,FALSE),FALSE)</f>
        <v>152.64133333333334</v>
      </c>
      <c r="M1357" t="s">
        <v>0</v>
      </c>
      <c r="N1357" t="str">
        <f>IF(VLOOKUP(B1357,title_rename,2,FALSE)=0,B1357,VLOOKUP(B1357,title_rename,2,FALSE))</f>
        <v>05-14 San Diego Padres @ Washington Nationals</v>
      </c>
      <c r="O1357" s="3" t="str">
        <f>LEFT(IF(VLOOKUP(C1357,brand_rename,2,FALSE)=0,C1357,VLOOKUP(C1357,brand_rename,2,FALSE)),LEN(IF(VLOOKUP(C1357,brand_rename,2,FALSE)=0,C1357,VLOOKUP(C1357,brand_rename,2,FALSE)))-6)</f>
        <v>Miller Lite</v>
      </c>
      <c r="P1357" t="str">
        <f>IF(VLOOKUP(D1357,location_rename,2,FALSE)=0,D1357,VLOOKUP(D1357,location_rename,2,FALSE))</f>
        <v>LED Upper Tiered</v>
      </c>
      <c r="Q1357">
        <f>IF($L1357=0,0,G1357)</f>
        <v>1</v>
      </c>
      <c r="R1357">
        <f>IF($L1357=0,0,H1357)</f>
        <v>9</v>
      </c>
      <c r="S1357" s="1">
        <f>R1357*L1357</f>
        <v>1373.7719999999999</v>
      </c>
      <c r="T1357" s="1">
        <f>S1357*(K1357/100)</f>
        <v>244.80213836477873</v>
      </c>
      <c r="U1357" t="str">
        <f t="shared" si="42"/>
        <v>Miller LiteLED Upper Tiered</v>
      </c>
      <c r="V1357" t="str">
        <f t="shared" si="43"/>
        <v>05-14 San Diego Padres @ Washington NationalsMiller LiteLED Upper Tiered</v>
      </c>
      <c r="W1357" t="str">
        <f>CONCATENATE(M1357,O1357)</f>
        <v>Regular SeasonMiller Lite</v>
      </c>
      <c r="X1357" t="str">
        <f>CONCATENATE(M1357,P1357)</f>
        <v>Regular SeasonLED Upper Tiered</v>
      </c>
      <c r="Y1357" t="str">
        <f>CONCATENATE(M1357,O1357,P1357)</f>
        <v>Regular SeasonMiller LiteLED Upper Tiered</v>
      </c>
    </row>
    <row r="1358" spans="1:25" x14ac:dyDescent="0.25">
      <c r="A1358" s="3">
        <v>349185</v>
      </c>
      <c r="B1358" t="s">
        <v>163</v>
      </c>
      <c r="C1358" t="s">
        <v>44</v>
      </c>
      <c r="D1358" t="s">
        <v>2</v>
      </c>
      <c r="E1358" t="s">
        <v>1</v>
      </c>
      <c r="F1358" s="5">
        <v>41043</v>
      </c>
      <c r="G1358">
        <v>15</v>
      </c>
      <c r="H1358">
        <v>94</v>
      </c>
      <c r="I1358" s="1">
        <v>14348.16</v>
      </c>
      <c r="J1358" s="1">
        <v>3448.52</v>
      </c>
      <c r="K1358">
        <v>24.0345800437129</v>
      </c>
      <c r="L1358" s="4">
        <f>VLOOKUP(N1358,rates,VLOOKUP(CONCATENATE('[1]Exposure Report'!$B$11,'[1]Exposure Report'!$B$13),rate_lookup_table,4,FALSE),FALSE)</f>
        <v>152.64133333333334</v>
      </c>
      <c r="M1358" t="s">
        <v>0</v>
      </c>
      <c r="N1358" t="str">
        <f>IF(VLOOKUP(B1358,title_rename,2,FALSE)=0,B1358,VLOOKUP(B1358,title_rename,2,FALSE))</f>
        <v>05-14 San Diego Padres @ Washington Nationals</v>
      </c>
      <c r="O1358" s="3" t="str">
        <f>LEFT(IF(VLOOKUP(C1358,brand_rename,2,FALSE)=0,C1358,VLOOKUP(C1358,brand_rename,2,FALSE)),LEN(IF(VLOOKUP(C1358,brand_rename,2,FALSE)=0,C1358,VLOOKUP(C1358,brand_rename,2,FALSE)))-6)</f>
        <v>Miller Lite</v>
      </c>
      <c r="P1358" t="str">
        <f>IF(VLOOKUP(D1358,location_rename,2,FALSE)=0,D1358,VLOOKUP(D1358,location_rename,2,FALSE))</f>
        <v>Rotational Field Level Home Plate</v>
      </c>
      <c r="Q1358">
        <f>IF($L1358=0,0,G1358)</f>
        <v>15</v>
      </c>
      <c r="R1358">
        <f>IF($L1358=0,0,H1358)</f>
        <v>94</v>
      </c>
      <c r="S1358" s="1">
        <f>R1358*L1358</f>
        <v>14348.285333333333</v>
      </c>
      <c r="T1358" s="1">
        <f>S1358*(K1358/100)</f>
        <v>3448.5501233403184</v>
      </c>
      <c r="U1358" t="str">
        <f t="shared" si="42"/>
        <v>Miller LiteRotational Field Level Home Plate</v>
      </c>
      <c r="V1358" t="str">
        <f t="shared" si="43"/>
        <v>05-14 San Diego Padres @ Washington NationalsMiller LiteRotational Field Level Home Plate</v>
      </c>
      <c r="W1358" t="str">
        <f>CONCATENATE(M1358,O1358)</f>
        <v>Regular SeasonMiller Lite</v>
      </c>
      <c r="X1358" t="str">
        <f>CONCATENATE(M1358,P1358)</f>
        <v>Regular SeasonRotational Field Level Home Plate</v>
      </c>
      <c r="Y1358" t="str">
        <f>CONCATENATE(M1358,O1358,P1358)</f>
        <v>Regular SeasonMiller LiteRotational Field Level Home Plate</v>
      </c>
    </row>
    <row r="1359" spans="1:25" x14ac:dyDescent="0.25">
      <c r="A1359" s="3">
        <v>349185</v>
      </c>
      <c r="B1359" t="s">
        <v>163</v>
      </c>
      <c r="C1359" t="s">
        <v>44</v>
      </c>
      <c r="D1359" t="s">
        <v>45</v>
      </c>
      <c r="E1359" t="s">
        <v>1</v>
      </c>
      <c r="F1359" s="5">
        <v>41043</v>
      </c>
      <c r="G1359">
        <v>5</v>
      </c>
      <c r="H1359">
        <v>8</v>
      </c>
      <c r="I1359" s="1">
        <v>1221.1199999999999</v>
      </c>
      <c r="J1359" s="1">
        <v>277.97000000000003</v>
      </c>
      <c r="K1359">
        <v>22.7635285639412</v>
      </c>
      <c r="L1359" s="4">
        <f>VLOOKUP(N1359,rates,VLOOKUP(CONCATENATE('[1]Exposure Report'!$B$11,'[1]Exposure Report'!$B$13),rate_lookup_table,4,FALSE),FALSE)</f>
        <v>152.64133333333334</v>
      </c>
      <c r="M1359" t="s">
        <v>0</v>
      </c>
      <c r="N1359" t="str">
        <f>IF(VLOOKUP(B1359,title_rename,2,FALSE)=0,B1359,VLOOKUP(B1359,title_rename,2,FALSE))</f>
        <v>05-14 San Diego Padres @ Washington Nationals</v>
      </c>
      <c r="O1359" s="3" t="str">
        <f>LEFT(IF(VLOOKUP(C1359,brand_rename,2,FALSE)=0,C1359,VLOOKUP(C1359,brand_rename,2,FALSE)),LEN(IF(VLOOKUP(C1359,brand_rename,2,FALSE)=0,C1359,VLOOKUP(C1359,brand_rename,2,FALSE)))-6)</f>
        <v>Miller Lite</v>
      </c>
      <c r="P1359" t="str">
        <f>IF(VLOOKUP(D1359,location_rename,2,FALSE)=0,D1359,VLOOKUP(D1359,location_rename,2,FALSE))</f>
        <v>Static Field Level Foul Ball Line</v>
      </c>
      <c r="Q1359">
        <f>IF($L1359=0,0,G1359)</f>
        <v>5</v>
      </c>
      <c r="R1359">
        <f>IF($L1359=0,0,H1359)</f>
        <v>8</v>
      </c>
      <c r="S1359" s="1">
        <f>R1359*L1359</f>
        <v>1221.1306666666667</v>
      </c>
      <c r="T1359" s="1">
        <f>S1359*(K1359/100)</f>
        <v>277.97242810971227</v>
      </c>
      <c r="U1359" t="str">
        <f t="shared" si="42"/>
        <v>Miller LiteStatic Field Level Foul Ball Line</v>
      </c>
      <c r="V1359" t="str">
        <f t="shared" si="43"/>
        <v>05-14 San Diego Padres @ Washington NationalsMiller LiteStatic Field Level Foul Ball Line</v>
      </c>
      <c r="W1359" t="str">
        <f>CONCATENATE(M1359,O1359)</f>
        <v>Regular SeasonMiller Lite</v>
      </c>
      <c r="X1359" t="str">
        <f>CONCATENATE(M1359,P1359)</f>
        <v>Regular SeasonStatic Field Level Foul Ball Line</v>
      </c>
      <c r="Y1359" t="str">
        <f>CONCATENATE(M1359,O1359,P1359)</f>
        <v>Regular SeasonMiller LiteStatic Field Level Foul Ball Line</v>
      </c>
    </row>
    <row r="1360" spans="1:25" x14ac:dyDescent="0.25">
      <c r="A1360" s="3">
        <v>349185</v>
      </c>
      <c r="B1360" t="s">
        <v>163</v>
      </c>
      <c r="C1360" t="s">
        <v>44</v>
      </c>
      <c r="D1360" t="s">
        <v>9</v>
      </c>
      <c r="E1360" t="s">
        <v>1</v>
      </c>
      <c r="F1360" s="5">
        <v>41043</v>
      </c>
      <c r="G1360">
        <v>17</v>
      </c>
      <c r="H1360">
        <v>73</v>
      </c>
      <c r="I1360" s="1">
        <v>11142.72</v>
      </c>
      <c r="J1360" s="1">
        <v>1440.45</v>
      </c>
      <c r="K1360">
        <v>12.927274489532101</v>
      </c>
      <c r="L1360" s="4">
        <f>VLOOKUP(N1360,rates,VLOOKUP(CONCATENATE('[1]Exposure Report'!$B$11,'[1]Exposure Report'!$B$13),rate_lookup_table,4,FALSE),FALSE)</f>
        <v>152.64133333333334</v>
      </c>
      <c r="M1360" t="s">
        <v>0</v>
      </c>
      <c r="N1360" t="str">
        <f>IF(VLOOKUP(B1360,title_rename,2,FALSE)=0,B1360,VLOOKUP(B1360,title_rename,2,FALSE))</f>
        <v>05-14 San Diego Padres @ Washington Nationals</v>
      </c>
      <c r="O1360" s="3" t="str">
        <f>LEFT(IF(VLOOKUP(C1360,brand_rename,2,FALSE)=0,C1360,VLOOKUP(C1360,brand_rename,2,FALSE)),LEN(IF(VLOOKUP(C1360,brand_rename,2,FALSE)=0,C1360,VLOOKUP(C1360,brand_rename,2,FALSE)))-6)</f>
        <v>Miller Lite</v>
      </c>
      <c r="P1360" t="str">
        <f>IF(VLOOKUP(D1360,location_rename,2,FALSE)=0,D1360,VLOOKUP(D1360,location_rename,2,FALSE))</f>
        <v>Static Upper Billboard</v>
      </c>
      <c r="Q1360">
        <f>IF($L1360=0,0,G1360)</f>
        <v>17</v>
      </c>
      <c r="R1360">
        <f>IF($L1360=0,0,H1360)</f>
        <v>73</v>
      </c>
      <c r="S1360" s="1">
        <f>R1360*L1360</f>
        <v>11142.817333333334</v>
      </c>
      <c r="T1360" s="1">
        <f>S1360*(K1360/100)</f>
        <v>1440.4625825471612</v>
      </c>
      <c r="U1360" t="str">
        <f t="shared" si="42"/>
        <v>Miller LiteStatic Upper Billboard</v>
      </c>
      <c r="V1360" t="str">
        <f t="shared" si="43"/>
        <v>05-14 San Diego Padres @ Washington NationalsMiller LiteStatic Upper Billboard</v>
      </c>
      <c r="W1360" t="str">
        <f>CONCATENATE(M1360,O1360)</f>
        <v>Regular SeasonMiller Lite</v>
      </c>
      <c r="X1360" t="str">
        <f>CONCATENATE(M1360,P1360)</f>
        <v>Regular SeasonStatic Upper Billboard</v>
      </c>
      <c r="Y1360" t="str">
        <f>CONCATENATE(M1360,O1360,P1360)</f>
        <v>Regular SeasonMiller LiteStatic Upper Billboard</v>
      </c>
    </row>
    <row r="1361" spans="1:25" x14ac:dyDescent="0.25">
      <c r="A1361" s="3">
        <v>349185</v>
      </c>
      <c r="B1361" t="s">
        <v>163</v>
      </c>
      <c r="C1361" t="s">
        <v>43</v>
      </c>
      <c r="D1361" t="s">
        <v>17</v>
      </c>
      <c r="E1361" t="s">
        <v>1</v>
      </c>
      <c r="F1361" s="5">
        <v>41043</v>
      </c>
      <c r="G1361">
        <v>2</v>
      </c>
      <c r="H1361">
        <v>2</v>
      </c>
      <c r="I1361" s="1">
        <v>305.27999999999997</v>
      </c>
      <c r="J1361" s="1">
        <v>108.04</v>
      </c>
      <c r="K1361">
        <v>35.390461215932902</v>
      </c>
      <c r="L1361" s="4">
        <f>VLOOKUP(N1361,rates,VLOOKUP(CONCATENATE('[1]Exposure Report'!$B$11,'[1]Exposure Report'!$B$13),rate_lookup_table,4,FALSE),FALSE)</f>
        <v>152.64133333333334</v>
      </c>
      <c r="M1361" t="s">
        <v>0</v>
      </c>
      <c r="N1361" t="str">
        <f>IF(VLOOKUP(B1361,title_rename,2,FALSE)=0,B1361,VLOOKUP(B1361,title_rename,2,FALSE))</f>
        <v>05-14 San Diego Padres @ Washington Nationals</v>
      </c>
      <c r="O1361" s="3" t="str">
        <f>LEFT(IF(VLOOKUP(C1361,brand_rename,2,FALSE)=0,C1361,VLOOKUP(C1361,brand_rename,2,FALSE)),LEN(IF(VLOOKUP(C1361,brand_rename,2,FALSE)=0,C1361,VLOOKUP(C1361,brand_rename,2,FALSE)))-6)</f>
        <v>Mini U Storage</v>
      </c>
      <c r="P1361" t="str">
        <f>IF(VLOOKUP(D1361,location_rename,2,FALSE)=0,D1361,VLOOKUP(D1361,location_rename,2,FALSE))</f>
        <v>LED Upper Tiered</v>
      </c>
      <c r="Q1361">
        <f>IF($L1361=0,0,G1361)</f>
        <v>2</v>
      </c>
      <c r="R1361">
        <f>IF($L1361=0,0,H1361)</f>
        <v>2</v>
      </c>
      <c r="S1361" s="1">
        <f>R1361*L1361</f>
        <v>305.28266666666667</v>
      </c>
      <c r="T1361" s="1">
        <f>S1361*(K1361/100)</f>
        <v>108.04094374563239</v>
      </c>
      <c r="U1361" t="str">
        <f t="shared" si="42"/>
        <v>Mini U StorageLED Upper Tiered</v>
      </c>
      <c r="V1361" t="str">
        <f t="shared" si="43"/>
        <v>05-14 San Diego Padres @ Washington NationalsMini U StorageLED Upper Tiered</v>
      </c>
      <c r="W1361" t="str">
        <f>CONCATENATE(M1361,O1361)</f>
        <v>Regular SeasonMini U Storage</v>
      </c>
      <c r="X1361" t="str">
        <f>CONCATENATE(M1361,P1361)</f>
        <v>Regular SeasonLED Upper Tiered</v>
      </c>
      <c r="Y1361" t="str">
        <f>CONCATENATE(M1361,O1361,P1361)</f>
        <v>Regular SeasonMini U StorageLED Upper Tiered</v>
      </c>
    </row>
    <row r="1362" spans="1:25" x14ac:dyDescent="0.25">
      <c r="A1362" s="3">
        <v>349185</v>
      </c>
      <c r="B1362" t="s">
        <v>163</v>
      </c>
      <c r="C1362" t="s">
        <v>41</v>
      </c>
      <c r="D1362" t="s">
        <v>14</v>
      </c>
      <c r="E1362" t="s">
        <v>1</v>
      </c>
      <c r="F1362" s="5">
        <v>41043</v>
      </c>
      <c r="G1362">
        <v>5</v>
      </c>
      <c r="H1362">
        <v>8</v>
      </c>
      <c r="I1362" s="1">
        <v>1221.1199999999999</v>
      </c>
      <c r="J1362" s="1">
        <v>205.04</v>
      </c>
      <c r="K1362">
        <v>16.791142557651899</v>
      </c>
      <c r="L1362" s="4">
        <f>VLOOKUP(N1362,rates,VLOOKUP(CONCATENATE('[1]Exposure Report'!$B$11,'[1]Exposure Report'!$B$13),rate_lookup_table,4,FALSE),FALSE)</f>
        <v>152.64133333333334</v>
      </c>
      <c r="M1362" t="s">
        <v>0</v>
      </c>
      <c r="N1362" t="str">
        <f>IF(VLOOKUP(B1362,title_rename,2,FALSE)=0,B1362,VLOOKUP(B1362,title_rename,2,FALSE))</f>
        <v>05-14 San Diego Padres @ Washington Nationals</v>
      </c>
      <c r="O1362" s="3" t="str">
        <f>LEFT(IF(VLOOKUP(C1362,brand_rename,2,FALSE)=0,C1362,VLOOKUP(C1362,brand_rename,2,FALSE)),LEN(IF(VLOOKUP(C1362,brand_rename,2,FALSE)=0,C1362,VLOOKUP(C1362,brand_rename,2,FALSE)))-6)</f>
        <v>Nationals Park</v>
      </c>
      <c r="P1362" t="str">
        <f>IF(VLOOKUP(D1362,location_rename,2,FALSE)=0,D1362,VLOOKUP(D1362,location_rename,2,FALSE))</f>
        <v>Static Dugout Roof</v>
      </c>
      <c r="Q1362">
        <f>IF($L1362=0,0,G1362)</f>
        <v>5</v>
      </c>
      <c r="R1362">
        <f>IF($L1362=0,0,H1362)</f>
        <v>8</v>
      </c>
      <c r="S1362" s="1">
        <f>R1362*L1362</f>
        <v>1221.1306666666667</v>
      </c>
      <c r="T1362" s="1">
        <f>S1362*(K1362/100)</f>
        <v>205.04179105520501</v>
      </c>
      <c r="U1362" t="str">
        <f t="shared" si="42"/>
        <v>Nationals ParkStatic Dugout Roof</v>
      </c>
      <c r="V1362" t="str">
        <f t="shared" si="43"/>
        <v>05-14 San Diego Padres @ Washington NationalsNationals ParkStatic Dugout Roof</v>
      </c>
      <c r="W1362" t="str">
        <f>CONCATENATE(M1362,O1362)</f>
        <v>Regular SeasonNationals Park</v>
      </c>
      <c r="X1362" t="str">
        <f>CONCATENATE(M1362,P1362)</f>
        <v>Regular SeasonStatic Dugout Roof</v>
      </c>
      <c r="Y1362" t="str">
        <f>CONCATENATE(M1362,O1362,P1362)</f>
        <v>Regular SeasonNationals ParkStatic Dugout Roof</v>
      </c>
    </row>
    <row r="1363" spans="1:25" x14ac:dyDescent="0.25">
      <c r="A1363" s="3">
        <v>349185</v>
      </c>
      <c r="B1363" t="s">
        <v>163</v>
      </c>
      <c r="C1363" t="s">
        <v>41</v>
      </c>
      <c r="D1363" t="s">
        <v>12</v>
      </c>
      <c r="E1363" t="s">
        <v>1</v>
      </c>
      <c r="F1363" s="5">
        <v>41043</v>
      </c>
      <c r="G1363">
        <v>359</v>
      </c>
      <c r="H1363">
        <v>2130</v>
      </c>
      <c r="I1363" s="1">
        <v>325123.20000000001</v>
      </c>
      <c r="J1363" s="1">
        <v>74988.02</v>
      </c>
      <c r="K1363">
        <v>23.064493705770602</v>
      </c>
      <c r="L1363" s="4">
        <f>VLOOKUP(N1363,rates,VLOOKUP(CONCATENATE('[1]Exposure Report'!$B$11,'[1]Exposure Report'!$B$13),rate_lookup_table,4,FALSE),FALSE)</f>
        <v>152.64133333333334</v>
      </c>
      <c r="M1363" t="s">
        <v>0</v>
      </c>
      <c r="N1363" t="str">
        <f>IF(VLOOKUP(B1363,title_rename,2,FALSE)=0,B1363,VLOOKUP(B1363,title_rename,2,FALSE))</f>
        <v>05-14 San Diego Padres @ Washington Nationals</v>
      </c>
      <c r="O1363" s="3" t="str">
        <f>LEFT(IF(VLOOKUP(C1363,brand_rename,2,FALSE)=0,C1363,VLOOKUP(C1363,brand_rename,2,FALSE)),LEN(IF(VLOOKUP(C1363,brand_rename,2,FALSE)=0,C1363,VLOOKUP(C1363,brand_rename,2,FALSE)))-6)</f>
        <v>Nationals Park</v>
      </c>
      <c r="P1363" t="str">
        <f>IF(VLOOKUP(D1363,location_rename,2,FALSE)=0,D1363,VLOOKUP(D1363,location_rename,2,FALSE))</f>
        <v>Static Field Level Home Plate</v>
      </c>
      <c r="Q1363">
        <f>IF($L1363=0,0,G1363)</f>
        <v>359</v>
      </c>
      <c r="R1363">
        <f>IF($L1363=0,0,H1363)</f>
        <v>2130</v>
      </c>
      <c r="S1363" s="1">
        <f>R1363*L1363</f>
        <v>325126.03999999998</v>
      </c>
      <c r="T1363" s="1">
        <f>S1363*(K1363/100)</f>
        <v>74988.675031621213</v>
      </c>
      <c r="U1363" t="str">
        <f t="shared" si="42"/>
        <v>Nationals ParkStatic Field Level Home Plate</v>
      </c>
      <c r="V1363" t="str">
        <f t="shared" si="43"/>
        <v>05-14 San Diego Padres @ Washington NationalsNationals ParkStatic Field Level Home Plate</v>
      </c>
      <c r="W1363" t="str">
        <f>CONCATENATE(M1363,O1363)</f>
        <v>Regular SeasonNationals Park</v>
      </c>
      <c r="X1363" t="str">
        <f>CONCATENATE(M1363,P1363)</f>
        <v>Regular SeasonStatic Field Level Home Plate</v>
      </c>
      <c r="Y1363" t="str">
        <f>CONCATENATE(M1363,O1363,P1363)</f>
        <v>Regular SeasonNationals ParkStatic Field Level Home Plate</v>
      </c>
    </row>
    <row r="1364" spans="1:25" x14ac:dyDescent="0.25">
      <c r="A1364" s="3">
        <v>349185</v>
      </c>
      <c r="B1364" t="s">
        <v>163</v>
      </c>
      <c r="C1364" t="s">
        <v>41</v>
      </c>
      <c r="D1364" t="s">
        <v>9</v>
      </c>
      <c r="E1364" t="s">
        <v>1</v>
      </c>
      <c r="F1364" s="5">
        <v>41043</v>
      </c>
      <c r="G1364">
        <v>15</v>
      </c>
      <c r="H1364">
        <v>85</v>
      </c>
      <c r="I1364" s="1">
        <v>12974.4</v>
      </c>
      <c r="J1364" s="1">
        <v>1637.06</v>
      </c>
      <c r="K1364">
        <v>12.617616228881401</v>
      </c>
      <c r="L1364" s="4">
        <f>VLOOKUP(N1364,rates,VLOOKUP(CONCATENATE('[1]Exposure Report'!$B$11,'[1]Exposure Report'!$B$13),rate_lookup_table,4,FALSE),FALSE)</f>
        <v>152.64133333333334</v>
      </c>
      <c r="M1364" t="s">
        <v>0</v>
      </c>
      <c r="N1364" t="str">
        <f>IF(VLOOKUP(B1364,title_rename,2,FALSE)=0,B1364,VLOOKUP(B1364,title_rename,2,FALSE))</f>
        <v>05-14 San Diego Padres @ Washington Nationals</v>
      </c>
      <c r="O1364" s="3" t="str">
        <f>LEFT(IF(VLOOKUP(C1364,brand_rename,2,FALSE)=0,C1364,VLOOKUP(C1364,brand_rename,2,FALSE)),LEN(IF(VLOOKUP(C1364,brand_rename,2,FALSE)=0,C1364,VLOOKUP(C1364,brand_rename,2,FALSE)))-6)</f>
        <v>Nationals Park</v>
      </c>
      <c r="P1364" t="str">
        <f>IF(VLOOKUP(D1364,location_rename,2,FALSE)=0,D1364,VLOOKUP(D1364,location_rename,2,FALSE))</f>
        <v>Static Upper Billboard</v>
      </c>
      <c r="Q1364">
        <f>IF($L1364=0,0,G1364)</f>
        <v>15</v>
      </c>
      <c r="R1364">
        <f>IF($L1364=0,0,H1364)</f>
        <v>85</v>
      </c>
      <c r="S1364" s="1">
        <f>R1364*L1364</f>
        <v>12974.513333333334</v>
      </c>
      <c r="T1364" s="1">
        <f>S1364*(K1364/100)</f>
        <v>1637.0742999650479</v>
      </c>
      <c r="U1364" t="str">
        <f t="shared" si="42"/>
        <v>Nationals ParkStatic Upper Billboard</v>
      </c>
      <c r="V1364" t="str">
        <f t="shared" si="43"/>
        <v>05-14 San Diego Padres @ Washington NationalsNationals ParkStatic Upper Billboard</v>
      </c>
      <c r="W1364" t="str">
        <f>CONCATENATE(M1364,O1364)</f>
        <v>Regular SeasonNationals Park</v>
      </c>
      <c r="X1364" t="str">
        <f>CONCATENATE(M1364,P1364)</f>
        <v>Regular SeasonStatic Upper Billboard</v>
      </c>
      <c r="Y1364" t="str">
        <f>CONCATENATE(M1364,O1364,P1364)</f>
        <v>Regular SeasonNationals ParkStatic Upper Billboard</v>
      </c>
    </row>
    <row r="1365" spans="1:25" x14ac:dyDescent="0.25">
      <c r="A1365" s="3">
        <v>349185</v>
      </c>
      <c r="B1365" t="s">
        <v>163</v>
      </c>
      <c r="C1365" t="s">
        <v>40</v>
      </c>
      <c r="D1365" t="s">
        <v>11</v>
      </c>
      <c r="E1365" t="s">
        <v>1</v>
      </c>
      <c r="F1365" s="5">
        <v>41043</v>
      </c>
      <c r="G1365">
        <v>4</v>
      </c>
      <c r="H1365">
        <v>10</v>
      </c>
      <c r="I1365" s="1">
        <v>1526.4</v>
      </c>
      <c r="J1365" s="1">
        <v>247.37</v>
      </c>
      <c r="K1365">
        <v>16.206105870020899</v>
      </c>
      <c r="L1365" s="4">
        <f>VLOOKUP(N1365,rates,VLOOKUP(CONCATENATE('[1]Exposure Report'!$B$11,'[1]Exposure Report'!$B$13),rate_lookup_table,4,FALSE),FALSE)</f>
        <v>152.64133333333334</v>
      </c>
      <c r="M1365" t="s">
        <v>0</v>
      </c>
      <c r="N1365" t="str">
        <f>IF(VLOOKUP(B1365,title_rename,2,FALSE)=0,B1365,VLOOKUP(B1365,title_rename,2,FALSE))</f>
        <v>05-14 San Diego Padres @ Washington Nationals</v>
      </c>
      <c r="O1365" s="3" t="str">
        <f>LEFT(IF(VLOOKUP(C1365,brand_rename,2,FALSE)=0,C1365,VLOOKUP(C1365,brand_rename,2,FALSE)),LEN(IF(VLOOKUP(C1365,brand_rename,2,FALSE)=0,C1365,VLOOKUP(C1365,brand_rename,2,FALSE)))-6)</f>
        <v>Nationals Youth Baseball Academy</v>
      </c>
      <c r="P1365" t="str">
        <f>IF(VLOOKUP(D1365,location_rename,2,FALSE)=0,D1365,VLOOKUP(D1365,location_rename,2,FALSE))</f>
        <v>Static Outfield Wall</v>
      </c>
      <c r="Q1365">
        <f>IF($L1365=0,0,G1365)</f>
        <v>4</v>
      </c>
      <c r="R1365">
        <f>IF($L1365=0,0,H1365)</f>
        <v>10</v>
      </c>
      <c r="S1365" s="1">
        <f>R1365*L1365</f>
        <v>1526.4133333333334</v>
      </c>
      <c r="T1365" s="1">
        <f>S1365*(K1365/100)</f>
        <v>247.37216081411501</v>
      </c>
      <c r="U1365" t="str">
        <f t="shared" si="42"/>
        <v>Nationals Youth Baseball AcademyStatic Outfield Wall</v>
      </c>
      <c r="V1365" t="str">
        <f t="shared" si="43"/>
        <v>05-14 San Diego Padres @ Washington NationalsNationals Youth Baseball AcademyStatic Outfield Wall</v>
      </c>
      <c r="W1365" t="str">
        <f>CONCATENATE(M1365,O1365)</f>
        <v>Regular SeasonNationals Youth Baseball Academy</v>
      </c>
      <c r="X1365" t="str">
        <f>CONCATENATE(M1365,P1365)</f>
        <v>Regular SeasonStatic Outfield Wall</v>
      </c>
      <c r="Y1365" t="str">
        <f>CONCATENATE(M1365,O1365,P1365)</f>
        <v>Regular SeasonNationals Youth Baseball AcademyStatic Outfield Wall</v>
      </c>
    </row>
    <row r="1366" spans="1:25" x14ac:dyDescent="0.25">
      <c r="A1366" s="3">
        <v>349185</v>
      </c>
      <c r="B1366" t="s">
        <v>163</v>
      </c>
      <c r="C1366" t="s">
        <v>39</v>
      </c>
      <c r="D1366" t="s">
        <v>13</v>
      </c>
      <c r="E1366" t="s">
        <v>1</v>
      </c>
      <c r="F1366" s="5">
        <v>41043</v>
      </c>
      <c r="G1366">
        <v>52</v>
      </c>
      <c r="H1366">
        <v>190</v>
      </c>
      <c r="I1366" s="1">
        <v>29001.599999999999</v>
      </c>
      <c r="J1366" s="1">
        <v>6180.44</v>
      </c>
      <c r="K1366">
        <v>21.3106863069623</v>
      </c>
      <c r="L1366" s="4">
        <f>VLOOKUP(N1366,rates,VLOOKUP(CONCATENATE('[1]Exposure Report'!$B$11,'[1]Exposure Report'!$B$13),rate_lookup_table,4,FALSE),FALSE)</f>
        <v>152.64133333333334</v>
      </c>
      <c r="M1366" t="s">
        <v>0</v>
      </c>
      <c r="N1366" t="str">
        <f>IF(VLOOKUP(B1366,title_rename,2,FALSE)=0,B1366,VLOOKUP(B1366,title_rename,2,FALSE))</f>
        <v>05-14 San Diego Padres @ Washington Nationals</v>
      </c>
      <c r="O1366" s="3" t="str">
        <f>LEFT(IF(VLOOKUP(C1366,brand_rename,2,FALSE)=0,C1366,VLOOKUP(C1366,brand_rename,2,FALSE)),LEN(IF(VLOOKUP(C1366,brand_rename,2,FALSE)=0,C1366,VLOOKUP(C1366,brand_rename,2,FALSE)))-6)</f>
        <v>New Era</v>
      </c>
      <c r="P1366" t="str">
        <f>IF(VLOOKUP(D1366,location_rename,2,FALSE)=0,D1366,VLOOKUP(D1366,location_rename,2,FALSE))</f>
        <v>Static Dugout Wall</v>
      </c>
      <c r="Q1366">
        <f>IF($L1366=0,0,G1366)</f>
        <v>52</v>
      </c>
      <c r="R1366">
        <f>IF($L1366=0,0,H1366)</f>
        <v>190</v>
      </c>
      <c r="S1366" s="1">
        <f>R1366*L1366</f>
        <v>29001.853333333333</v>
      </c>
      <c r="T1366" s="1">
        <f>S1366*(K1366/100)</f>
        <v>6180.4939870719563</v>
      </c>
      <c r="U1366" t="str">
        <f t="shared" si="42"/>
        <v>New EraStatic Dugout Wall</v>
      </c>
      <c r="V1366" t="str">
        <f t="shared" si="43"/>
        <v>05-14 San Diego Padres @ Washington NationalsNew EraStatic Dugout Wall</v>
      </c>
      <c r="W1366" t="str">
        <f>CONCATENATE(M1366,O1366)</f>
        <v>Regular SeasonNew Era</v>
      </c>
      <c r="X1366" t="str">
        <f>CONCATENATE(M1366,P1366)</f>
        <v>Regular SeasonStatic Dugout Wall</v>
      </c>
      <c r="Y1366" t="str">
        <f>CONCATENATE(M1366,O1366,P1366)</f>
        <v>Regular SeasonNew EraStatic Dugout Wall</v>
      </c>
    </row>
    <row r="1367" spans="1:25" x14ac:dyDescent="0.25">
      <c r="A1367" s="3">
        <v>349185</v>
      </c>
      <c r="B1367" t="s">
        <v>163</v>
      </c>
      <c r="C1367" t="s">
        <v>39</v>
      </c>
      <c r="D1367" t="s">
        <v>45</v>
      </c>
      <c r="E1367" t="s">
        <v>1</v>
      </c>
      <c r="F1367" s="5">
        <v>41043</v>
      </c>
      <c r="G1367">
        <v>1</v>
      </c>
      <c r="H1367">
        <v>3</v>
      </c>
      <c r="I1367" s="1">
        <v>457.92</v>
      </c>
      <c r="J1367" s="1">
        <v>118.97</v>
      </c>
      <c r="K1367">
        <v>25.9805206149545</v>
      </c>
      <c r="L1367" s="4">
        <f>VLOOKUP(N1367,rates,VLOOKUP(CONCATENATE('[1]Exposure Report'!$B$11,'[1]Exposure Report'!$B$13),rate_lookup_table,4,FALSE),FALSE)</f>
        <v>152.64133333333334</v>
      </c>
      <c r="M1367" t="s">
        <v>0</v>
      </c>
      <c r="N1367" t="str">
        <f>IF(VLOOKUP(B1367,title_rename,2,FALSE)=0,B1367,VLOOKUP(B1367,title_rename,2,FALSE))</f>
        <v>05-14 San Diego Padres @ Washington Nationals</v>
      </c>
      <c r="O1367" s="3" t="str">
        <f>LEFT(IF(VLOOKUP(C1367,brand_rename,2,FALSE)=0,C1367,VLOOKUP(C1367,brand_rename,2,FALSE)),LEN(IF(VLOOKUP(C1367,brand_rename,2,FALSE)=0,C1367,VLOOKUP(C1367,brand_rename,2,FALSE)))-6)</f>
        <v>New Era</v>
      </c>
      <c r="P1367" t="str">
        <f>IF(VLOOKUP(D1367,location_rename,2,FALSE)=0,D1367,VLOOKUP(D1367,location_rename,2,FALSE))</f>
        <v>Static Field Level Foul Ball Line</v>
      </c>
      <c r="Q1367">
        <f>IF($L1367=0,0,G1367)</f>
        <v>1</v>
      </c>
      <c r="R1367">
        <f>IF($L1367=0,0,H1367)</f>
        <v>3</v>
      </c>
      <c r="S1367" s="1">
        <f>R1367*L1367</f>
        <v>457.92399999999998</v>
      </c>
      <c r="T1367" s="1">
        <f>S1367*(K1367/100)</f>
        <v>118.97103922082424</v>
      </c>
      <c r="U1367" t="str">
        <f t="shared" si="42"/>
        <v>New EraStatic Field Level Foul Ball Line</v>
      </c>
      <c r="V1367" t="str">
        <f t="shared" si="43"/>
        <v>05-14 San Diego Padres @ Washington NationalsNew EraStatic Field Level Foul Ball Line</v>
      </c>
      <c r="W1367" t="str">
        <f>CONCATENATE(M1367,O1367)</f>
        <v>Regular SeasonNew Era</v>
      </c>
      <c r="X1367" t="str">
        <f>CONCATENATE(M1367,P1367)</f>
        <v>Regular SeasonStatic Field Level Foul Ball Line</v>
      </c>
      <c r="Y1367" t="str">
        <f>CONCATENATE(M1367,O1367,P1367)</f>
        <v>Regular SeasonNew EraStatic Field Level Foul Ball Line</v>
      </c>
    </row>
    <row r="1368" spans="1:25" x14ac:dyDescent="0.25">
      <c r="A1368" s="3">
        <v>349185</v>
      </c>
      <c r="B1368" t="s">
        <v>163</v>
      </c>
      <c r="C1368" t="s">
        <v>37</v>
      </c>
      <c r="D1368" t="s">
        <v>2</v>
      </c>
      <c r="E1368" t="s">
        <v>1</v>
      </c>
      <c r="F1368" s="5">
        <v>41043</v>
      </c>
      <c r="G1368">
        <v>13</v>
      </c>
      <c r="H1368">
        <v>81</v>
      </c>
      <c r="I1368" s="1">
        <v>12363.84</v>
      </c>
      <c r="J1368" s="1">
        <v>2853.06</v>
      </c>
      <c r="K1368">
        <v>23.075840515567901</v>
      </c>
      <c r="L1368" s="4">
        <f>VLOOKUP(N1368,rates,VLOOKUP(CONCATENATE('[1]Exposure Report'!$B$11,'[1]Exposure Report'!$B$13),rate_lookup_table,4,FALSE),FALSE)</f>
        <v>152.64133333333334</v>
      </c>
      <c r="M1368" t="s">
        <v>0</v>
      </c>
      <c r="N1368" t="str">
        <f>IF(VLOOKUP(B1368,title_rename,2,FALSE)=0,B1368,VLOOKUP(B1368,title_rename,2,FALSE))</f>
        <v>05-14 San Diego Padres @ Washington Nationals</v>
      </c>
      <c r="O1368" s="3" t="str">
        <f>LEFT(IF(VLOOKUP(C1368,brand_rename,2,FALSE)=0,C1368,VLOOKUP(C1368,brand_rename,2,FALSE)),LEN(IF(VLOOKUP(C1368,brand_rename,2,FALSE)=0,C1368,VLOOKUP(C1368,brand_rename,2,FALSE)))-6)</f>
        <v>Papa John's</v>
      </c>
      <c r="P1368" t="str">
        <f>IF(VLOOKUP(D1368,location_rename,2,FALSE)=0,D1368,VLOOKUP(D1368,location_rename,2,FALSE))</f>
        <v>Rotational Field Level Home Plate</v>
      </c>
      <c r="Q1368">
        <f>IF($L1368=0,0,G1368)</f>
        <v>13</v>
      </c>
      <c r="R1368">
        <f>IF($L1368=0,0,H1368)</f>
        <v>81</v>
      </c>
      <c r="S1368" s="1">
        <f>R1368*L1368</f>
        <v>12363.948</v>
      </c>
      <c r="T1368" s="1">
        <f>S1368*(K1368/100)</f>
        <v>2853.0849219077472</v>
      </c>
      <c r="U1368" t="str">
        <f t="shared" si="42"/>
        <v>Papa John'sRotational Field Level Home Plate</v>
      </c>
      <c r="V1368" t="str">
        <f t="shared" si="43"/>
        <v>05-14 San Diego Padres @ Washington NationalsPapa John'sRotational Field Level Home Plate</v>
      </c>
      <c r="W1368" t="str">
        <f>CONCATENATE(M1368,O1368)</f>
        <v>Regular SeasonPapa John's</v>
      </c>
      <c r="X1368" t="str">
        <f>CONCATENATE(M1368,P1368)</f>
        <v>Regular SeasonRotational Field Level Home Plate</v>
      </c>
      <c r="Y1368" t="str">
        <f>CONCATENATE(M1368,O1368,P1368)</f>
        <v>Regular SeasonPapa John'sRotational Field Level Home Plate</v>
      </c>
    </row>
    <row r="1369" spans="1:25" x14ac:dyDescent="0.25">
      <c r="A1369" s="3">
        <v>349185</v>
      </c>
      <c r="B1369" t="s">
        <v>163</v>
      </c>
      <c r="C1369" t="s">
        <v>36</v>
      </c>
      <c r="D1369" t="s">
        <v>17</v>
      </c>
      <c r="E1369" t="s">
        <v>1</v>
      </c>
      <c r="F1369" s="5">
        <v>41043</v>
      </c>
      <c r="G1369">
        <v>3</v>
      </c>
      <c r="H1369">
        <v>9</v>
      </c>
      <c r="I1369" s="1">
        <v>1373.76</v>
      </c>
      <c r="J1369" s="1">
        <v>409.99</v>
      </c>
      <c r="K1369">
        <v>29.8443687398089</v>
      </c>
      <c r="L1369" s="4">
        <f>VLOOKUP(N1369,rates,VLOOKUP(CONCATENATE('[1]Exposure Report'!$B$11,'[1]Exposure Report'!$B$13),rate_lookup_table,4,FALSE),FALSE)</f>
        <v>152.64133333333334</v>
      </c>
      <c r="M1369" t="s">
        <v>0</v>
      </c>
      <c r="N1369" t="str">
        <f>IF(VLOOKUP(B1369,title_rename,2,FALSE)=0,B1369,VLOOKUP(B1369,title_rename,2,FALSE))</f>
        <v>05-14 San Diego Padres @ Washington Nationals</v>
      </c>
      <c r="O1369" s="3" t="str">
        <f>LEFT(IF(VLOOKUP(C1369,brand_rename,2,FALSE)=0,C1369,VLOOKUP(C1369,brand_rename,2,FALSE)),LEN(IF(VLOOKUP(C1369,brand_rename,2,FALSE)=0,C1369,VLOOKUP(C1369,brand_rename,2,FALSE)))-6)</f>
        <v>PNC Bank</v>
      </c>
      <c r="P1369" t="str">
        <f>IF(VLOOKUP(D1369,location_rename,2,FALSE)=0,D1369,VLOOKUP(D1369,location_rename,2,FALSE))</f>
        <v>LED Upper Tiered</v>
      </c>
      <c r="Q1369">
        <f>IF($L1369=0,0,G1369)</f>
        <v>3</v>
      </c>
      <c r="R1369">
        <f>IF($L1369=0,0,H1369)</f>
        <v>9</v>
      </c>
      <c r="S1369" s="1">
        <f>R1369*L1369</f>
        <v>1373.7719999999999</v>
      </c>
      <c r="T1369" s="1">
        <f>S1369*(K1369/100)</f>
        <v>409.99358132424754</v>
      </c>
      <c r="U1369" t="str">
        <f t="shared" si="42"/>
        <v>PNC BankLED Upper Tiered</v>
      </c>
      <c r="V1369" t="str">
        <f t="shared" si="43"/>
        <v>05-14 San Diego Padres @ Washington NationalsPNC BankLED Upper Tiered</v>
      </c>
      <c r="W1369" t="str">
        <f>CONCATENATE(M1369,O1369)</f>
        <v>Regular SeasonPNC Bank</v>
      </c>
      <c r="X1369" t="str">
        <f>CONCATENATE(M1369,P1369)</f>
        <v>Regular SeasonLED Upper Tiered</v>
      </c>
      <c r="Y1369" t="str">
        <f>CONCATENATE(M1369,O1369,P1369)</f>
        <v>Regular SeasonPNC BankLED Upper Tiered</v>
      </c>
    </row>
    <row r="1370" spans="1:25" x14ac:dyDescent="0.25">
      <c r="A1370" s="3">
        <v>349185</v>
      </c>
      <c r="B1370" t="s">
        <v>163</v>
      </c>
      <c r="C1370" t="s">
        <v>36</v>
      </c>
      <c r="D1370" t="s">
        <v>2</v>
      </c>
      <c r="E1370" t="s">
        <v>1</v>
      </c>
      <c r="F1370" s="5">
        <v>41043</v>
      </c>
      <c r="G1370">
        <v>19</v>
      </c>
      <c r="H1370">
        <v>130</v>
      </c>
      <c r="I1370" s="1">
        <v>19843.2</v>
      </c>
      <c r="J1370" s="1">
        <v>4808.76</v>
      </c>
      <c r="K1370">
        <v>24.2337929366231</v>
      </c>
      <c r="L1370" s="4">
        <f>VLOOKUP(N1370,rates,VLOOKUP(CONCATENATE('[1]Exposure Report'!$B$11,'[1]Exposure Report'!$B$13),rate_lookup_table,4,FALSE),FALSE)</f>
        <v>152.64133333333334</v>
      </c>
      <c r="M1370" t="s">
        <v>0</v>
      </c>
      <c r="N1370" t="str">
        <f>IF(VLOOKUP(B1370,title_rename,2,FALSE)=0,B1370,VLOOKUP(B1370,title_rename,2,FALSE))</f>
        <v>05-14 San Diego Padres @ Washington Nationals</v>
      </c>
      <c r="O1370" s="3" t="str">
        <f>LEFT(IF(VLOOKUP(C1370,brand_rename,2,FALSE)=0,C1370,VLOOKUP(C1370,brand_rename,2,FALSE)),LEN(IF(VLOOKUP(C1370,brand_rename,2,FALSE)=0,C1370,VLOOKUP(C1370,brand_rename,2,FALSE)))-6)</f>
        <v>PNC Bank</v>
      </c>
      <c r="P1370" t="str">
        <f>IF(VLOOKUP(D1370,location_rename,2,FALSE)=0,D1370,VLOOKUP(D1370,location_rename,2,FALSE))</f>
        <v>Rotational Field Level Home Plate</v>
      </c>
      <c r="Q1370">
        <f>IF($L1370=0,0,G1370)</f>
        <v>19</v>
      </c>
      <c r="R1370">
        <f>IF($L1370=0,0,H1370)</f>
        <v>130</v>
      </c>
      <c r="S1370" s="1">
        <f>R1370*L1370</f>
        <v>19843.373333333333</v>
      </c>
      <c r="T1370" s="1">
        <f>S1370*(K1370/100)</f>
        <v>4808.8020052410848</v>
      </c>
      <c r="U1370" t="str">
        <f t="shared" si="42"/>
        <v>PNC BankRotational Field Level Home Plate</v>
      </c>
      <c r="V1370" t="str">
        <f t="shared" si="43"/>
        <v>05-14 San Diego Padres @ Washington NationalsPNC BankRotational Field Level Home Plate</v>
      </c>
      <c r="W1370" t="str">
        <f>CONCATENATE(M1370,O1370)</f>
        <v>Regular SeasonPNC Bank</v>
      </c>
      <c r="X1370" t="str">
        <f>CONCATENATE(M1370,P1370)</f>
        <v>Regular SeasonRotational Field Level Home Plate</v>
      </c>
      <c r="Y1370" t="str">
        <f>CONCATENATE(M1370,O1370,P1370)</f>
        <v>Regular SeasonPNC BankRotational Field Level Home Plate</v>
      </c>
    </row>
    <row r="1371" spans="1:25" x14ac:dyDescent="0.25">
      <c r="A1371" s="3">
        <v>349185</v>
      </c>
      <c r="B1371" t="s">
        <v>163</v>
      </c>
      <c r="C1371" t="s">
        <v>36</v>
      </c>
      <c r="D1371" t="s">
        <v>9</v>
      </c>
      <c r="E1371" t="s">
        <v>1</v>
      </c>
      <c r="F1371" s="5">
        <v>41043</v>
      </c>
      <c r="G1371">
        <v>17</v>
      </c>
      <c r="H1371">
        <v>71</v>
      </c>
      <c r="I1371" s="1">
        <v>10837.44</v>
      </c>
      <c r="J1371" s="1">
        <v>1312.63</v>
      </c>
      <c r="K1371">
        <v>12.111993238255501</v>
      </c>
      <c r="L1371" s="4">
        <f>VLOOKUP(N1371,rates,VLOOKUP(CONCATENATE('[1]Exposure Report'!$B$11,'[1]Exposure Report'!$B$13),rate_lookup_table,4,FALSE),FALSE)</f>
        <v>152.64133333333334</v>
      </c>
      <c r="M1371" t="s">
        <v>0</v>
      </c>
      <c r="N1371" t="str">
        <f>IF(VLOOKUP(B1371,title_rename,2,FALSE)=0,B1371,VLOOKUP(B1371,title_rename,2,FALSE))</f>
        <v>05-14 San Diego Padres @ Washington Nationals</v>
      </c>
      <c r="O1371" s="3" t="str">
        <f>LEFT(IF(VLOOKUP(C1371,brand_rename,2,FALSE)=0,C1371,VLOOKUP(C1371,brand_rename,2,FALSE)),LEN(IF(VLOOKUP(C1371,brand_rename,2,FALSE)=0,C1371,VLOOKUP(C1371,brand_rename,2,FALSE)))-6)</f>
        <v>PNC Bank</v>
      </c>
      <c r="P1371" t="str">
        <f>IF(VLOOKUP(D1371,location_rename,2,FALSE)=0,D1371,VLOOKUP(D1371,location_rename,2,FALSE))</f>
        <v>Static Upper Billboard</v>
      </c>
      <c r="Q1371">
        <f>IF($L1371=0,0,G1371)</f>
        <v>17</v>
      </c>
      <c r="R1371">
        <f>IF($L1371=0,0,H1371)</f>
        <v>71</v>
      </c>
      <c r="S1371" s="1">
        <f>R1371*L1371</f>
        <v>10837.534666666666</v>
      </c>
      <c r="T1371" s="1">
        <f>S1371*(K1371/100)</f>
        <v>1312.6414660202624</v>
      </c>
      <c r="U1371" t="str">
        <f t="shared" si="42"/>
        <v>PNC BankStatic Upper Billboard</v>
      </c>
      <c r="V1371" t="str">
        <f t="shared" si="43"/>
        <v>05-14 San Diego Padres @ Washington NationalsPNC BankStatic Upper Billboard</v>
      </c>
      <c r="W1371" t="str">
        <f>CONCATENATE(M1371,O1371)</f>
        <v>Regular SeasonPNC Bank</v>
      </c>
      <c r="X1371" t="str">
        <f>CONCATENATE(M1371,P1371)</f>
        <v>Regular SeasonStatic Upper Billboard</v>
      </c>
      <c r="Y1371" t="str">
        <f>CONCATENATE(M1371,O1371,P1371)</f>
        <v>Regular SeasonPNC BankStatic Upper Billboard</v>
      </c>
    </row>
    <row r="1372" spans="1:25" x14ac:dyDescent="0.25">
      <c r="A1372" s="3">
        <v>349185</v>
      </c>
      <c r="B1372" t="s">
        <v>163</v>
      </c>
      <c r="C1372" t="s">
        <v>33</v>
      </c>
      <c r="D1372" t="s">
        <v>17</v>
      </c>
      <c r="E1372" t="s">
        <v>1</v>
      </c>
      <c r="F1372" s="5">
        <v>41043</v>
      </c>
      <c r="G1372">
        <v>3</v>
      </c>
      <c r="H1372">
        <v>8</v>
      </c>
      <c r="I1372" s="1">
        <v>1221.1199999999999</v>
      </c>
      <c r="J1372" s="1">
        <v>305.88</v>
      </c>
      <c r="K1372">
        <v>25.049135220125699</v>
      </c>
      <c r="L1372" s="4">
        <f>VLOOKUP(N1372,rates,VLOOKUP(CONCATENATE('[1]Exposure Report'!$B$11,'[1]Exposure Report'!$B$13),rate_lookup_table,4,FALSE),FALSE)</f>
        <v>152.64133333333334</v>
      </c>
      <c r="M1372" t="s">
        <v>0</v>
      </c>
      <c r="N1372" t="str">
        <f>IF(VLOOKUP(B1372,title_rename,2,FALSE)=0,B1372,VLOOKUP(B1372,title_rename,2,FALSE))</f>
        <v>05-14 San Diego Padres @ Washington Nationals</v>
      </c>
      <c r="O1372" s="3" t="str">
        <f>LEFT(IF(VLOOKUP(C1372,brand_rename,2,FALSE)=0,C1372,VLOOKUP(C1372,brand_rename,2,FALSE)),LEN(IF(VLOOKUP(C1372,brand_rename,2,FALSE)=0,C1372,VLOOKUP(C1372,brand_rename,2,FALSE)))-6)</f>
        <v>Radio - 106.7 The Fan</v>
      </c>
      <c r="P1372" t="str">
        <f>IF(VLOOKUP(D1372,location_rename,2,FALSE)=0,D1372,VLOOKUP(D1372,location_rename,2,FALSE))</f>
        <v>LED Upper Tiered</v>
      </c>
      <c r="Q1372">
        <f>IF($L1372=0,0,G1372)</f>
        <v>3</v>
      </c>
      <c r="R1372">
        <f>IF($L1372=0,0,H1372)</f>
        <v>8</v>
      </c>
      <c r="S1372" s="1">
        <f>R1372*L1372</f>
        <v>1221.1306666666667</v>
      </c>
      <c r="T1372" s="1">
        <f>S1372*(K1372/100)</f>
        <v>305.88267190775576</v>
      </c>
      <c r="U1372" t="str">
        <f t="shared" si="42"/>
        <v>Radio - 106.7 The FanLED Upper Tiered</v>
      </c>
      <c r="V1372" t="str">
        <f t="shared" si="43"/>
        <v>05-14 San Diego Padres @ Washington NationalsRadio - 106.7 The FanLED Upper Tiered</v>
      </c>
      <c r="W1372" t="str">
        <f>CONCATENATE(M1372,O1372)</f>
        <v>Regular SeasonRadio - 106.7 The Fan</v>
      </c>
      <c r="X1372" t="str">
        <f>CONCATENATE(M1372,P1372)</f>
        <v>Regular SeasonLED Upper Tiered</v>
      </c>
      <c r="Y1372" t="str">
        <f>CONCATENATE(M1372,O1372,P1372)</f>
        <v>Regular SeasonRadio - 106.7 The FanLED Upper Tiered</v>
      </c>
    </row>
    <row r="1373" spans="1:25" x14ac:dyDescent="0.25">
      <c r="A1373" s="3">
        <v>349185</v>
      </c>
      <c r="B1373" t="s">
        <v>163</v>
      </c>
      <c r="C1373" t="s">
        <v>33</v>
      </c>
      <c r="D1373" t="s">
        <v>9</v>
      </c>
      <c r="E1373" t="s">
        <v>1</v>
      </c>
      <c r="F1373" s="5">
        <v>41043</v>
      </c>
      <c r="G1373">
        <v>21</v>
      </c>
      <c r="H1373">
        <v>53</v>
      </c>
      <c r="I1373" s="1">
        <v>8089.92</v>
      </c>
      <c r="J1373" s="1">
        <v>1316.2</v>
      </c>
      <c r="K1373">
        <v>16.2696293659269</v>
      </c>
      <c r="L1373" s="4">
        <f>VLOOKUP(N1373,rates,VLOOKUP(CONCATENATE('[1]Exposure Report'!$B$11,'[1]Exposure Report'!$B$13),rate_lookup_table,4,FALSE),FALSE)</f>
        <v>152.64133333333334</v>
      </c>
      <c r="M1373" t="s">
        <v>0</v>
      </c>
      <c r="N1373" t="str">
        <f>IF(VLOOKUP(B1373,title_rename,2,FALSE)=0,B1373,VLOOKUP(B1373,title_rename,2,FALSE))</f>
        <v>05-14 San Diego Padres @ Washington Nationals</v>
      </c>
      <c r="O1373" s="3" t="str">
        <f>LEFT(IF(VLOOKUP(C1373,brand_rename,2,FALSE)=0,C1373,VLOOKUP(C1373,brand_rename,2,FALSE)),LEN(IF(VLOOKUP(C1373,brand_rename,2,FALSE)=0,C1373,VLOOKUP(C1373,brand_rename,2,FALSE)))-6)</f>
        <v>Radio - 106.7 The Fan</v>
      </c>
      <c r="P1373" t="str">
        <f>IF(VLOOKUP(D1373,location_rename,2,FALSE)=0,D1373,VLOOKUP(D1373,location_rename,2,FALSE))</f>
        <v>Static Upper Billboard</v>
      </c>
      <c r="Q1373">
        <f>IF($L1373=0,0,G1373)</f>
        <v>21</v>
      </c>
      <c r="R1373">
        <f>IF($L1373=0,0,H1373)</f>
        <v>53</v>
      </c>
      <c r="S1373" s="1">
        <f>R1373*L1373</f>
        <v>8089.9906666666666</v>
      </c>
      <c r="T1373" s="1">
        <f>S1373*(K1373/100)</f>
        <v>1316.2114972047452</v>
      </c>
      <c r="U1373" t="str">
        <f t="shared" si="42"/>
        <v>Radio - 106.7 The FanStatic Upper Billboard</v>
      </c>
      <c r="V1373" t="str">
        <f t="shared" si="43"/>
        <v>05-14 San Diego Padres @ Washington NationalsRadio - 106.7 The FanStatic Upper Billboard</v>
      </c>
      <c r="W1373" t="str">
        <f>CONCATENATE(M1373,O1373)</f>
        <v>Regular SeasonRadio - 106.7 The Fan</v>
      </c>
      <c r="X1373" t="str">
        <f>CONCATENATE(M1373,P1373)</f>
        <v>Regular SeasonStatic Upper Billboard</v>
      </c>
      <c r="Y1373" t="str">
        <f>CONCATENATE(M1373,O1373,P1373)</f>
        <v>Regular SeasonRadio - 106.7 The FanStatic Upper Billboard</v>
      </c>
    </row>
    <row r="1374" spans="1:25" x14ac:dyDescent="0.25">
      <c r="A1374" s="3">
        <v>349185</v>
      </c>
      <c r="B1374" t="s">
        <v>163</v>
      </c>
      <c r="C1374" t="s">
        <v>32</v>
      </c>
      <c r="D1374" t="s">
        <v>17</v>
      </c>
      <c r="E1374" t="s">
        <v>1</v>
      </c>
      <c r="F1374" s="5">
        <v>41043</v>
      </c>
      <c r="G1374">
        <v>1</v>
      </c>
      <c r="H1374">
        <v>2</v>
      </c>
      <c r="I1374" s="1">
        <v>305.27999999999997</v>
      </c>
      <c r="J1374" s="1">
        <v>114.21</v>
      </c>
      <c r="K1374">
        <v>37.411556603773498</v>
      </c>
      <c r="L1374" s="4">
        <f>VLOOKUP(N1374,rates,VLOOKUP(CONCATENATE('[1]Exposure Report'!$B$11,'[1]Exposure Report'!$B$13),rate_lookup_table,4,FALSE),FALSE)</f>
        <v>152.64133333333334</v>
      </c>
      <c r="M1374" t="s">
        <v>0</v>
      </c>
      <c r="N1374" t="str">
        <f>IF(VLOOKUP(B1374,title_rename,2,FALSE)=0,B1374,VLOOKUP(B1374,title_rename,2,FALSE))</f>
        <v>05-14 San Diego Padres @ Washington Nationals</v>
      </c>
      <c r="O1374" s="3" t="str">
        <f>LEFT(IF(VLOOKUP(C1374,brand_rename,2,FALSE)=0,C1374,VLOOKUP(C1374,brand_rename,2,FALSE)),LEN(IF(VLOOKUP(C1374,brand_rename,2,FALSE)=0,C1374,VLOOKUP(C1374,brand_rename,2,FALSE)))-6)</f>
        <v>Radio - WTOP</v>
      </c>
      <c r="P1374" t="str">
        <f>IF(VLOOKUP(D1374,location_rename,2,FALSE)=0,D1374,VLOOKUP(D1374,location_rename,2,FALSE))</f>
        <v>LED Upper Tiered</v>
      </c>
      <c r="Q1374">
        <f>IF($L1374=0,0,G1374)</f>
        <v>1</v>
      </c>
      <c r="R1374">
        <f>IF($L1374=0,0,H1374)</f>
        <v>2</v>
      </c>
      <c r="S1374" s="1">
        <f>R1374*L1374</f>
        <v>305.28266666666667</v>
      </c>
      <c r="T1374" s="1">
        <f>S1374*(K1374/100)</f>
        <v>114.21099764150918</v>
      </c>
      <c r="U1374" t="str">
        <f t="shared" si="42"/>
        <v>Radio - WTOPLED Upper Tiered</v>
      </c>
      <c r="V1374" t="str">
        <f t="shared" si="43"/>
        <v>05-14 San Diego Padres @ Washington NationalsRadio - WTOPLED Upper Tiered</v>
      </c>
      <c r="W1374" t="str">
        <f>CONCATENATE(M1374,O1374)</f>
        <v>Regular SeasonRadio - WTOP</v>
      </c>
      <c r="X1374" t="str">
        <f>CONCATENATE(M1374,P1374)</f>
        <v>Regular SeasonLED Upper Tiered</v>
      </c>
      <c r="Y1374" t="str">
        <f>CONCATENATE(M1374,O1374,P1374)</f>
        <v>Regular SeasonRadio - WTOPLED Upper Tiered</v>
      </c>
    </row>
    <row r="1375" spans="1:25" x14ac:dyDescent="0.25">
      <c r="A1375" s="3">
        <v>349185</v>
      </c>
      <c r="B1375" t="s">
        <v>163</v>
      </c>
      <c r="C1375" t="s">
        <v>96</v>
      </c>
      <c r="D1375" t="s">
        <v>9</v>
      </c>
      <c r="E1375" t="s">
        <v>1</v>
      </c>
      <c r="F1375" s="5">
        <v>41043</v>
      </c>
      <c r="G1375">
        <v>1</v>
      </c>
      <c r="H1375">
        <v>1</v>
      </c>
      <c r="I1375" s="1">
        <v>152.63999999999999</v>
      </c>
      <c r="J1375" s="1">
        <v>26.33</v>
      </c>
      <c r="K1375">
        <v>17.249737945492601</v>
      </c>
      <c r="L1375" s="4">
        <f>VLOOKUP(N1375,rates,VLOOKUP(CONCATENATE('[1]Exposure Report'!$B$11,'[1]Exposure Report'!$B$13),rate_lookup_table,4,FALSE),FALSE)</f>
        <v>152.64133333333334</v>
      </c>
      <c r="M1375" t="s">
        <v>0</v>
      </c>
      <c r="N1375" t="str">
        <f>IF(VLOOKUP(B1375,title_rename,2,FALSE)=0,B1375,VLOOKUP(B1375,title_rename,2,FALSE))</f>
        <v>05-14 San Diego Padres @ Washington Nationals</v>
      </c>
      <c r="O1375" s="3" t="str">
        <f>LEFT(IF(VLOOKUP(C1375,brand_rename,2,FALSE)=0,C1375,VLOOKUP(C1375,brand_rename,2,FALSE)),LEN(IF(VLOOKUP(C1375,brand_rename,2,FALSE)=0,C1375,VLOOKUP(C1375,brand_rename,2,FALSE)))-6)</f>
        <v>Red Loft</v>
      </c>
      <c r="P1375" t="str">
        <f>IF(VLOOKUP(D1375,location_rename,2,FALSE)=0,D1375,VLOOKUP(D1375,location_rename,2,FALSE))</f>
        <v>Static Upper Billboard</v>
      </c>
      <c r="Q1375">
        <f>IF($L1375=0,0,G1375)</f>
        <v>1</v>
      </c>
      <c r="R1375">
        <f>IF($L1375=0,0,H1375)</f>
        <v>1</v>
      </c>
      <c r="S1375" s="1">
        <f>R1375*L1375</f>
        <v>152.64133333333334</v>
      </c>
      <c r="T1375" s="1">
        <f>S1375*(K1375/100)</f>
        <v>26.330229996505849</v>
      </c>
      <c r="U1375" t="str">
        <f t="shared" si="42"/>
        <v>Red LoftStatic Upper Billboard</v>
      </c>
      <c r="V1375" t="str">
        <f t="shared" si="43"/>
        <v>05-14 San Diego Padres @ Washington NationalsRed LoftStatic Upper Billboard</v>
      </c>
      <c r="W1375" t="str">
        <f>CONCATENATE(M1375,O1375)</f>
        <v>Regular SeasonRed Loft</v>
      </c>
      <c r="X1375" t="str">
        <f>CONCATENATE(M1375,P1375)</f>
        <v>Regular SeasonStatic Upper Billboard</v>
      </c>
      <c r="Y1375" t="str">
        <f>CONCATENATE(M1375,O1375,P1375)</f>
        <v>Regular SeasonRed LoftStatic Upper Billboard</v>
      </c>
    </row>
    <row r="1376" spans="1:25" x14ac:dyDescent="0.25">
      <c r="A1376" s="3">
        <v>349185</v>
      </c>
      <c r="B1376" t="s">
        <v>163</v>
      </c>
      <c r="C1376" t="s">
        <v>31</v>
      </c>
      <c r="D1376" t="s">
        <v>9</v>
      </c>
      <c r="E1376" t="s">
        <v>1</v>
      </c>
      <c r="F1376" s="5">
        <v>41043</v>
      </c>
      <c r="G1376">
        <v>8</v>
      </c>
      <c r="H1376">
        <v>14</v>
      </c>
      <c r="I1376" s="1">
        <v>2136.96</v>
      </c>
      <c r="J1376" s="1">
        <v>388.5</v>
      </c>
      <c r="K1376">
        <v>18.180031446540799</v>
      </c>
      <c r="L1376" s="4">
        <f>VLOOKUP(N1376,rates,VLOOKUP(CONCATENATE('[1]Exposure Report'!$B$11,'[1]Exposure Report'!$B$13),rate_lookup_table,4,FALSE),FALSE)</f>
        <v>152.64133333333334</v>
      </c>
      <c r="M1376" t="s">
        <v>0</v>
      </c>
      <c r="N1376" t="str">
        <f>IF(VLOOKUP(B1376,title_rename,2,FALSE)=0,B1376,VLOOKUP(B1376,title_rename,2,FALSE))</f>
        <v>05-14 San Diego Padres @ Washington Nationals</v>
      </c>
      <c r="O1376" s="3" t="str">
        <f>LEFT(IF(VLOOKUP(C1376,brand_rename,2,FALSE)=0,C1376,VLOOKUP(C1376,brand_rename,2,FALSE)),LEN(IF(VLOOKUP(C1376,brand_rename,2,FALSE)=0,C1376,VLOOKUP(C1376,brand_rename,2,FALSE)))-6)</f>
        <v>Red Porch</v>
      </c>
      <c r="P1376" t="str">
        <f>IF(VLOOKUP(D1376,location_rename,2,FALSE)=0,D1376,VLOOKUP(D1376,location_rename,2,FALSE))</f>
        <v>Static Upper Billboard</v>
      </c>
      <c r="Q1376">
        <f>IF($L1376=0,0,G1376)</f>
        <v>8</v>
      </c>
      <c r="R1376">
        <f>IF($L1376=0,0,H1376)</f>
        <v>14</v>
      </c>
      <c r="S1376" s="1">
        <f>R1376*L1376</f>
        <v>2136.9786666666669</v>
      </c>
      <c r="T1376" s="1">
        <f>S1376*(K1376/100)</f>
        <v>388.50339360586827</v>
      </c>
      <c r="U1376" t="str">
        <f t="shared" si="42"/>
        <v>Red PorchStatic Upper Billboard</v>
      </c>
      <c r="V1376" t="str">
        <f t="shared" si="43"/>
        <v>05-14 San Diego Padres @ Washington NationalsRed PorchStatic Upper Billboard</v>
      </c>
      <c r="W1376" t="str">
        <f>CONCATENATE(M1376,O1376)</f>
        <v>Regular SeasonRed Porch</v>
      </c>
      <c r="X1376" t="str">
        <f>CONCATENATE(M1376,P1376)</f>
        <v>Regular SeasonStatic Upper Billboard</v>
      </c>
      <c r="Y1376" t="str">
        <f>CONCATENATE(M1376,O1376,P1376)</f>
        <v>Regular SeasonRed PorchStatic Upper Billboard</v>
      </c>
    </row>
    <row r="1377" spans="1:25" x14ac:dyDescent="0.25">
      <c r="A1377" s="3">
        <v>349185</v>
      </c>
      <c r="B1377" t="s">
        <v>163</v>
      </c>
      <c r="C1377" t="s">
        <v>151</v>
      </c>
      <c r="D1377" t="s">
        <v>12</v>
      </c>
      <c r="E1377" t="s">
        <v>1</v>
      </c>
      <c r="F1377" s="5">
        <v>41043</v>
      </c>
      <c r="G1377">
        <v>118</v>
      </c>
      <c r="H1377">
        <v>597</v>
      </c>
      <c r="I1377" s="1">
        <v>91126.080000000002</v>
      </c>
      <c r="J1377" s="1">
        <v>13105.09</v>
      </c>
      <c r="K1377">
        <v>14.3812726279897</v>
      </c>
      <c r="L1377" s="4">
        <f>VLOOKUP(N1377,rates,VLOOKUP(CONCATENATE('[1]Exposure Report'!$B$11,'[1]Exposure Report'!$B$13),rate_lookup_table,4,FALSE),FALSE)</f>
        <v>152.64133333333334</v>
      </c>
      <c r="M1377" t="s">
        <v>0</v>
      </c>
      <c r="N1377" t="str">
        <f>IF(VLOOKUP(B1377,title_rename,2,FALSE)=0,B1377,VLOOKUP(B1377,title_rename,2,FALSE))</f>
        <v>05-14 San Diego Padres @ Washington Nationals</v>
      </c>
      <c r="O1377" s="3" t="str">
        <f>LEFT(IF(VLOOKUP(C1377,brand_rename,2,FALSE)=0,C1377,VLOOKUP(C1377,brand_rename,2,FALSE)),LEN(IF(VLOOKUP(C1377,brand_rename,2,FALSE)=0,C1377,VLOOKUP(C1377,brand_rename,2,FALSE)))-6)</f>
        <v>Team Promotion - Free Post-Game Concert - Dierks Bentley</v>
      </c>
      <c r="P1377" t="str">
        <f>IF(VLOOKUP(D1377,location_rename,2,FALSE)=0,D1377,VLOOKUP(D1377,location_rename,2,FALSE))</f>
        <v>Static Field Level Home Plate</v>
      </c>
      <c r="Q1377">
        <f>IF($L1377=0,0,G1377)</f>
        <v>118</v>
      </c>
      <c r="R1377">
        <f>IF($L1377=0,0,H1377)</f>
        <v>597</v>
      </c>
      <c r="S1377" s="1">
        <f>R1377*L1377</f>
        <v>91126.876000000004</v>
      </c>
      <c r="T1377" s="1">
        <f>S1377*(K1377/100)</f>
        <v>13105.204474930115</v>
      </c>
      <c r="U1377" t="str">
        <f t="shared" si="42"/>
        <v>Team Promotion - Free Post-Game Concert - Dierks BentleyStatic Field Level Home Plate</v>
      </c>
      <c r="V1377" t="str">
        <f t="shared" si="43"/>
        <v>05-14 San Diego Padres @ Washington NationalsTeam Promotion - Free Post-Game Concert - Dierks BentleyStatic Field Level Home Plate</v>
      </c>
      <c r="W1377" t="str">
        <f>CONCATENATE(M1377,O1377)</f>
        <v>Regular SeasonTeam Promotion - Free Post-Game Concert - Dierks Bentley</v>
      </c>
      <c r="X1377" t="str">
        <f>CONCATENATE(M1377,P1377)</f>
        <v>Regular SeasonStatic Field Level Home Plate</v>
      </c>
      <c r="Y1377" t="str">
        <f>CONCATENATE(M1377,O1377,P1377)</f>
        <v>Regular SeasonTeam Promotion - Free Post-Game Concert - Dierks BentleyStatic Field Level Home Plate</v>
      </c>
    </row>
    <row r="1378" spans="1:25" x14ac:dyDescent="0.25">
      <c r="A1378" s="3">
        <v>349185</v>
      </c>
      <c r="B1378" t="s">
        <v>163</v>
      </c>
      <c r="C1378" t="s">
        <v>164</v>
      </c>
      <c r="D1378" t="s">
        <v>2</v>
      </c>
      <c r="E1378" t="s">
        <v>1</v>
      </c>
      <c r="F1378" s="5">
        <v>41043</v>
      </c>
      <c r="G1378">
        <v>18</v>
      </c>
      <c r="H1378">
        <v>103</v>
      </c>
      <c r="I1378" s="1">
        <v>15721.92</v>
      </c>
      <c r="J1378" s="1">
        <v>3938.98</v>
      </c>
      <c r="K1378">
        <v>25.054064643504098</v>
      </c>
      <c r="L1378" s="4">
        <f>VLOOKUP(N1378,rates,VLOOKUP(CONCATENATE('[1]Exposure Report'!$B$11,'[1]Exposure Report'!$B$13),rate_lookup_table,4,FALSE),FALSE)</f>
        <v>152.64133333333334</v>
      </c>
      <c r="M1378" t="s">
        <v>0</v>
      </c>
      <c r="N1378" t="str">
        <f>IF(VLOOKUP(B1378,title_rename,2,FALSE)=0,B1378,VLOOKUP(B1378,title_rename,2,FALSE))</f>
        <v>05-14 San Diego Padres @ Washington Nationals</v>
      </c>
      <c r="O1378" s="3" t="str">
        <f>LEFT(IF(VLOOKUP(C1378,brand_rename,2,FALSE)=0,C1378,VLOOKUP(C1378,brand_rename,2,FALSE)),LEN(IF(VLOOKUP(C1378,brand_rename,2,FALSE)=0,C1378,VLOOKUP(C1378,brand_rename,2,FALSE)))-6)</f>
        <v>Team Promotion - Harris Teeter Family Fun Pack</v>
      </c>
      <c r="P1378" t="str">
        <f>IF(VLOOKUP(D1378,location_rename,2,FALSE)=0,D1378,VLOOKUP(D1378,location_rename,2,FALSE))</f>
        <v>Rotational Field Level Home Plate</v>
      </c>
      <c r="Q1378">
        <f>IF($L1378=0,0,G1378)</f>
        <v>18</v>
      </c>
      <c r="R1378">
        <f>IF($L1378=0,0,H1378)</f>
        <v>103</v>
      </c>
      <c r="S1378" s="1">
        <f>R1378*L1378</f>
        <v>15722.057333333334</v>
      </c>
      <c r="T1378" s="1">
        <f>S1378*(K1378/100)</f>
        <v>3939.0144075821099</v>
      </c>
      <c r="U1378" t="str">
        <f t="shared" si="42"/>
        <v>Team Promotion - Harris Teeter Family Fun PackRotational Field Level Home Plate</v>
      </c>
      <c r="V1378" t="str">
        <f t="shared" si="43"/>
        <v>05-14 San Diego Padres @ Washington NationalsTeam Promotion - Harris Teeter Family Fun PackRotational Field Level Home Plate</v>
      </c>
      <c r="W1378" t="str">
        <f>CONCATENATE(M1378,O1378)</f>
        <v>Regular SeasonTeam Promotion - Harris Teeter Family Fun Pack</v>
      </c>
      <c r="X1378" t="str">
        <f>CONCATENATE(M1378,P1378)</f>
        <v>Regular SeasonRotational Field Level Home Plate</v>
      </c>
      <c r="Y1378" t="str">
        <f>CONCATENATE(M1378,O1378,P1378)</f>
        <v>Regular SeasonTeam Promotion - Harris Teeter Family Fun PackRotational Field Level Home Plate</v>
      </c>
    </row>
    <row r="1379" spans="1:25" x14ac:dyDescent="0.25">
      <c r="A1379" s="3">
        <v>349185</v>
      </c>
      <c r="B1379" t="s">
        <v>163</v>
      </c>
      <c r="C1379" t="s">
        <v>27</v>
      </c>
      <c r="D1379" t="s">
        <v>17</v>
      </c>
      <c r="E1379" t="s">
        <v>1</v>
      </c>
      <c r="F1379" s="5">
        <v>41043</v>
      </c>
      <c r="G1379">
        <v>1</v>
      </c>
      <c r="H1379">
        <v>3</v>
      </c>
      <c r="I1379" s="1">
        <v>457.92</v>
      </c>
      <c r="J1379" s="1">
        <v>129</v>
      </c>
      <c r="K1379">
        <v>28.170859538784001</v>
      </c>
      <c r="L1379" s="4">
        <f>VLOOKUP(N1379,rates,VLOOKUP(CONCATENATE('[1]Exposure Report'!$B$11,'[1]Exposure Report'!$B$13),rate_lookup_table,4,FALSE),FALSE)</f>
        <v>152.64133333333334</v>
      </c>
      <c r="M1379" t="s">
        <v>0</v>
      </c>
      <c r="N1379" t="str">
        <f>IF(VLOOKUP(B1379,title_rename,2,FALSE)=0,B1379,VLOOKUP(B1379,title_rename,2,FALSE))</f>
        <v>05-14 San Diego Padres @ Washington Nationals</v>
      </c>
      <c r="O1379" s="3" t="str">
        <f>LEFT(IF(VLOOKUP(C1379,brand_rename,2,FALSE)=0,C1379,VLOOKUP(C1379,brand_rename,2,FALSE)),LEN(IF(VLOOKUP(C1379,brand_rename,2,FALSE)=0,C1379,VLOOKUP(C1379,brand_rename,2,FALSE)))-6)</f>
        <v>Team Website - Nationals.com</v>
      </c>
      <c r="P1379" t="str">
        <f>IF(VLOOKUP(D1379,location_rename,2,FALSE)=0,D1379,VLOOKUP(D1379,location_rename,2,FALSE))</f>
        <v>LED Upper Tiered</v>
      </c>
      <c r="Q1379">
        <f>IF($L1379=0,0,G1379)</f>
        <v>1</v>
      </c>
      <c r="R1379">
        <f>IF($L1379=0,0,H1379)</f>
        <v>3</v>
      </c>
      <c r="S1379" s="1">
        <f>R1379*L1379</f>
        <v>457.92399999999998</v>
      </c>
      <c r="T1379" s="1">
        <f>S1379*(K1379/100)</f>
        <v>129.00112683438124</v>
      </c>
      <c r="U1379" t="str">
        <f t="shared" si="42"/>
        <v>Team Website - Nationals.comLED Upper Tiered</v>
      </c>
      <c r="V1379" t="str">
        <f t="shared" si="43"/>
        <v>05-14 San Diego Padres @ Washington NationalsTeam Website - Nationals.comLED Upper Tiered</v>
      </c>
      <c r="W1379" t="str">
        <f>CONCATENATE(M1379,O1379)</f>
        <v>Regular SeasonTeam Website - Nationals.com</v>
      </c>
      <c r="X1379" t="str">
        <f>CONCATENATE(M1379,P1379)</f>
        <v>Regular SeasonLED Upper Tiered</v>
      </c>
      <c r="Y1379" t="str">
        <f>CONCATENATE(M1379,O1379,P1379)</f>
        <v>Regular SeasonTeam Website - Nationals.comLED Upper Tiered</v>
      </c>
    </row>
    <row r="1380" spans="1:25" x14ac:dyDescent="0.25">
      <c r="A1380" s="3">
        <v>349185</v>
      </c>
      <c r="B1380" t="s">
        <v>163</v>
      </c>
      <c r="C1380" t="s">
        <v>27</v>
      </c>
      <c r="D1380" t="s">
        <v>28</v>
      </c>
      <c r="E1380" t="s">
        <v>1</v>
      </c>
      <c r="F1380" s="5">
        <v>41043</v>
      </c>
      <c r="G1380">
        <v>28</v>
      </c>
      <c r="H1380">
        <v>90</v>
      </c>
      <c r="I1380" s="1">
        <v>13737.6</v>
      </c>
      <c r="J1380" s="1">
        <v>3146.77</v>
      </c>
      <c r="K1380">
        <v>22.9062572792918</v>
      </c>
      <c r="L1380" s="4">
        <f>VLOOKUP(N1380,rates,VLOOKUP(CONCATENATE('[1]Exposure Report'!$B$11,'[1]Exposure Report'!$B$13),rate_lookup_table,4,FALSE),FALSE)</f>
        <v>152.64133333333334</v>
      </c>
      <c r="M1380" t="s">
        <v>0</v>
      </c>
      <c r="N1380" t="str">
        <f>IF(VLOOKUP(B1380,title_rename,2,FALSE)=0,B1380,VLOOKUP(B1380,title_rename,2,FALSE))</f>
        <v>05-14 San Diego Padres @ Washington Nationals</v>
      </c>
      <c r="O1380" s="3" t="str">
        <f>LEFT(IF(VLOOKUP(C1380,brand_rename,2,FALSE)=0,C1380,VLOOKUP(C1380,brand_rename,2,FALSE)),LEN(IF(VLOOKUP(C1380,brand_rename,2,FALSE)=0,C1380,VLOOKUP(C1380,brand_rename,2,FALSE)))-6)</f>
        <v>Team Website - Nationals.com</v>
      </c>
      <c r="P1380" t="str">
        <f>IF(VLOOKUP(D1380,location_rename,2,FALSE)=0,D1380,VLOOKUP(D1380,location_rename,2,FALSE))</f>
        <v>Static Dugout Railing</v>
      </c>
      <c r="Q1380">
        <f>IF($L1380=0,0,G1380)</f>
        <v>28</v>
      </c>
      <c r="R1380">
        <f>IF($L1380=0,0,H1380)</f>
        <v>90</v>
      </c>
      <c r="S1380" s="1">
        <f>R1380*L1380</f>
        <v>13737.72</v>
      </c>
      <c r="T1380" s="1">
        <f>S1380*(K1380/100)</f>
        <v>3146.7974875087252</v>
      </c>
      <c r="U1380" t="str">
        <f t="shared" si="42"/>
        <v>Team Website - Nationals.comStatic Dugout Railing</v>
      </c>
      <c r="V1380" t="str">
        <f t="shared" si="43"/>
        <v>05-14 San Diego Padres @ Washington NationalsTeam Website - Nationals.comStatic Dugout Railing</v>
      </c>
      <c r="W1380" t="str">
        <f>CONCATENATE(M1380,O1380)</f>
        <v>Regular SeasonTeam Website - Nationals.com</v>
      </c>
      <c r="X1380" t="str">
        <f>CONCATENATE(M1380,P1380)</f>
        <v>Regular SeasonStatic Dugout Railing</v>
      </c>
      <c r="Y1380" t="str">
        <f>CONCATENATE(M1380,O1380,P1380)</f>
        <v>Regular SeasonTeam Website - Nationals.comStatic Dugout Railing</v>
      </c>
    </row>
    <row r="1381" spans="1:25" x14ac:dyDescent="0.25">
      <c r="A1381" s="3">
        <v>349185</v>
      </c>
      <c r="B1381" t="s">
        <v>163</v>
      </c>
      <c r="C1381" t="s">
        <v>27</v>
      </c>
      <c r="D1381" t="s">
        <v>14</v>
      </c>
      <c r="E1381" t="s">
        <v>1</v>
      </c>
      <c r="F1381" s="5">
        <v>41043</v>
      </c>
      <c r="G1381">
        <v>23</v>
      </c>
      <c r="H1381">
        <v>53</v>
      </c>
      <c r="I1381" s="1">
        <v>8089.92</v>
      </c>
      <c r="J1381" s="1">
        <v>1404.39</v>
      </c>
      <c r="K1381">
        <v>17.359751394327699</v>
      </c>
      <c r="L1381" s="4">
        <f>VLOOKUP(N1381,rates,VLOOKUP(CONCATENATE('[1]Exposure Report'!$B$11,'[1]Exposure Report'!$B$13),rate_lookup_table,4,FALSE),FALSE)</f>
        <v>152.64133333333334</v>
      </c>
      <c r="M1381" t="s">
        <v>0</v>
      </c>
      <c r="N1381" t="str">
        <f>IF(VLOOKUP(B1381,title_rename,2,FALSE)=0,B1381,VLOOKUP(B1381,title_rename,2,FALSE))</f>
        <v>05-14 San Diego Padres @ Washington Nationals</v>
      </c>
      <c r="O1381" s="3" t="str">
        <f>LEFT(IF(VLOOKUP(C1381,brand_rename,2,FALSE)=0,C1381,VLOOKUP(C1381,brand_rename,2,FALSE)),LEN(IF(VLOOKUP(C1381,brand_rename,2,FALSE)=0,C1381,VLOOKUP(C1381,brand_rename,2,FALSE)))-6)</f>
        <v>Team Website - Nationals.com</v>
      </c>
      <c r="P1381" t="str">
        <f>IF(VLOOKUP(D1381,location_rename,2,FALSE)=0,D1381,VLOOKUP(D1381,location_rename,2,FALSE))</f>
        <v>Static Dugout Roof</v>
      </c>
      <c r="Q1381">
        <f>IF($L1381=0,0,G1381)</f>
        <v>23</v>
      </c>
      <c r="R1381">
        <f>IF($L1381=0,0,H1381)</f>
        <v>53</v>
      </c>
      <c r="S1381" s="1">
        <f>R1381*L1381</f>
        <v>8089.9906666666666</v>
      </c>
      <c r="T1381" s="1">
        <f>S1381*(K1381/100)</f>
        <v>1404.4022675576473</v>
      </c>
      <c r="U1381" t="str">
        <f t="shared" si="42"/>
        <v>Team Website - Nationals.comStatic Dugout Roof</v>
      </c>
      <c r="V1381" t="str">
        <f t="shared" si="43"/>
        <v>05-14 San Diego Padres @ Washington NationalsTeam Website - Nationals.comStatic Dugout Roof</v>
      </c>
      <c r="W1381" t="str">
        <f>CONCATENATE(M1381,O1381)</f>
        <v>Regular SeasonTeam Website - Nationals.com</v>
      </c>
      <c r="X1381" t="str">
        <f>CONCATENATE(M1381,P1381)</f>
        <v>Regular SeasonStatic Dugout Roof</v>
      </c>
      <c r="Y1381" t="str">
        <f>CONCATENATE(M1381,O1381,P1381)</f>
        <v>Regular SeasonTeam Website - Nationals.comStatic Dugout Roof</v>
      </c>
    </row>
    <row r="1382" spans="1:25" x14ac:dyDescent="0.25">
      <c r="A1382" s="3">
        <v>349185</v>
      </c>
      <c r="B1382" t="s">
        <v>163</v>
      </c>
      <c r="C1382" t="s">
        <v>27</v>
      </c>
      <c r="D1382" t="s">
        <v>71</v>
      </c>
      <c r="E1382" t="s">
        <v>1</v>
      </c>
      <c r="F1382" s="5">
        <v>41043</v>
      </c>
      <c r="G1382">
        <v>2</v>
      </c>
      <c r="H1382">
        <v>5</v>
      </c>
      <c r="I1382" s="1">
        <v>763.2</v>
      </c>
      <c r="J1382" s="1">
        <v>152.38</v>
      </c>
      <c r="K1382">
        <v>19.9659329140461</v>
      </c>
      <c r="L1382" s="4">
        <f>VLOOKUP(N1382,rates,VLOOKUP(CONCATENATE('[1]Exposure Report'!$B$11,'[1]Exposure Report'!$B$13),rate_lookup_table,4,FALSE),FALSE)</f>
        <v>152.64133333333334</v>
      </c>
      <c r="M1382" t="s">
        <v>0</v>
      </c>
      <c r="N1382" t="str">
        <f>IF(VLOOKUP(B1382,title_rename,2,FALSE)=0,B1382,VLOOKUP(B1382,title_rename,2,FALSE))</f>
        <v>05-14 San Diego Padres @ Washington Nationals</v>
      </c>
      <c r="O1382" s="3" t="str">
        <f>LEFT(IF(VLOOKUP(C1382,brand_rename,2,FALSE)=0,C1382,VLOOKUP(C1382,brand_rename,2,FALSE)),LEN(IF(VLOOKUP(C1382,brand_rename,2,FALSE)=0,C1382,VLOOKUP(C1382,brand_rename,2,FALSE)))-6)</f>
        <v>Team Website - Nationals.com</v>
      </c>
      <c r="P1382" t="str">
        <f>IF(VLOOKUP(D1382,location_rename,2,FALSE)=0,D1382,VLOOKUP(D1382,location_rename,2,FALSE))</f>
        <v>Static Upper Tiered</v>
      </c>
      <c r="Q1382">
        <f>IF($L1382=0,0,G1382)</f>
        <v>2</v>
      </c>
      <c r="R1382">
        <f>IF($L1382=0,0,H1382)</f>
        <v>5</v>
      </c>
      <c r="S1382" s="1">
        <f>R1382*L1382</f>
        <v>763.20666666666671</v>
      </c>
      <c r="T1382" s="1">
        <f>S1382*(K1382/100)</f>
        <v>152.38133106219411</v>
      </c>
      <c r="U1382" t="str">
        <f t="shared" si="42"/>
        <v>Team Website - Nationals.comStatic Upper Tiered</v>
      </c>
      <c r="V1382" t="str">
        <f t="shared" si="43"/>
        <v>05-14 San Diego Padres @ Washington NationalsTeam Website - Nationals.comStatic Upper Tiered</v>
      </c>
      <c r="W1382" t="str">
        <f>CONCATENATE(M1382,O1382)</f>
        <v>Regular SeasonTeam Website - Nationals.com</v>
      </c>
      <c r="X1382" t="str">
        <f>CONCATENATE(M1382,P1382)</f>
        <v>Regular SeasonStatic Upper Tiered</v>
      </c>
      <c r="Y1382" t="str">
        <f>CONCATENATE(M1382,O1382,P1382)</f>
        <v>Regular SeasonTeam Website - Nationals.comStatic Upper Tiered</v>
      </c>
    </row>
    <row r="1383" spans="1:25" x14ac:dyDescent="0.25">
      <c r="A1383" s="3">
        <v>349185</v>
      </c>
      <c r="B1383" t="s">
        <v>163</v>
      </c>
      <c r="C1383" t="s">
        <v>93</v>
      </c>
      <c r="D1383" t="s">
        <v>9</v>
      </c>
      <c r="E1383" t="s">
        <v>1</v>
      </c>
      <c r="F1383" s="5">
        <v>41043</v>
      </c>
      <c r="G1383">
        <v>1</v>
      </c>
      <c r="H1383">
        <v>3</v>
      </c>
      <c r="I1383" s="1">
        <v>457.92</v>
      </c>
      <c r="J1383" s="1">
        <v>85.68</v>
      </c>
      <c r="K1383">
        <v>18.7106918238993</v>
      </c>
      <c r="L1383" s="4">
        <f>VLOOKUP(N1383,rates,VLOOKUP(CONCATENATE('[1]Exposure Report'!$B$11,'[1]Exposure Report'!$B$13),rate_lookup_table,4,FALSE),FALSE)</f>
        <v>152.64133333333334</v>
      </c>
      <c r="M1383" t="s">
        <v>0</v>
      </c>
      <c r="N1383" t="str">
        <f>IF(VLOOKUP(B1383,title_rename,2,FALSE)=0,B1383,VLOOKUP(B1383,title_rename,2,FALSE))</f>
        <v>05-14 San Diego Padres @ Washington Nationals</v>
      </c>
      <c r="O1383" s="3" t="str">
        <f>LEFT(IF(VLOOKUP(C1383,brand_rename,2,FALSE)=0,C1383,VLOOKUP(C1383,brand_rename,2,FALSE)),LEN(IF(VLOOKUP(C1383,brand_rename,2,FALSE)=0,C1383,VLOOKUP(C1383,brand_rename,2,FALSE)))-6)</f>
        <v>The Washington Post</v>
      </c>
      <c r="P1383" t="str">
        <f>IF(VLOOKUP(D1383,location_rename,2,FALSE)=0,D1383,VLOOKUP(D1383,location_rename,2,FALSE))</f>
        <v>Static Upper Billboard</v>
      </c>
      <c r="Q1383">
        <f>IF($L1383=0,0,G1383)</f>
        <v>1</v>
      </c>
      <c r="R1383">
        <f>IF($L1383=0,0,H1383)</f>
        <v>3</v>
      </c>
      <c r="S1383" s="1">
        <f>R1383*L1383</f>
        <v>457.92399999999998</v>
      </c>
      <c r="T1383" s="1">
        <f>S1383*(K1383/100)</f>
        <v>85.680748427672626</v>
      </c>
      <c r="U1383" t="str">
        <f t="shared" si="42"/>
        <v>The Washington PostStatic Upper Billboard</v>
      </c>
      <c r="V1383" t="str">
        <f t="shared" si="43"/>
        <v>05-14 San Diego Padres @ Washington NationalsThe Washington PostStatic Upper Billboard</v>
      </c>
      <c r="W1383" t="str">
        <f>CONCATENATE(M1383,O1383)</f>
        <v>Regular SeasonThe Washington Post</v>
      </c>
      <c r="X1383" t="str">
        <f>CONCATENATE(M1383,P1383)</f>
        <v>Regular SeasonStatic Upper Billboard</v>
      </c>
      <c r="Y1383" t="str">
        <f>CONCATENATE(M1383,O1383,P1383)</f>
        <v>Regular SeasonThe Washington PostStatic Upper Billboard</v>
      </c>
    </row>
    <row r="1384" spans="1:25" x14ac:dyDescent="0.25">
      <c r="A1384" s="3">
        <v>349185</v>
      </c>
      <c r="B1384" t="s">
        <v>163</v>
      </c>
      <c r="C1384" t="s">
        <v>26</v>
      </c>
      <c r="D1384" t="s">
        <v>19</v>
      </c>
      <c r="E1384" t="s">
        <v>1</v>
      </c>
      <c r="F1384" s="5">
        <v>41043</v>
      </c>
      <c r="G1384">
        <v>4</v>
      </c>
      <c r="H1384">
        <v>8</v>
      </c>
      <c r="I1384" s="1">
        <v>1221.1199999999999</v>
      </c>
      <c r="J1384" s="1">
        <v>305.05</v>
      </c>
      <c r="K1384">
        <v>24.981164832285099</v>
      </c>
      <c r="L1384" s="4">
        <f>VLOOKUP(N1384,rates,VLOOKUP(CONCATENATE('[1]Exposure Report'!$B$11,'[1]Exposure Report'!$B$13),rate_lookup_table,4,FALSE),FALSE)</f>
        <v>152.64133333333334</v>
      </c>
      <c r="M1384" t="s">
        <v>0</v>
      </c>
      <c r="N1384" t="str">
        <f>IF(VLOOKUP(B1384,title_rename,2,FALSE)=0,B1384,VLOOKUP(B1384,title_rename,2,FALSE))</f>
        <v>05-14 San Diego Padres @ Washington Nationals</v>
      </c>
      <c r="O1384" s="3" t="str">
        <f>LEFT(IF(VLOOKUP(C1384,brand_rename,2,FALSE)=0,C1384,VLOOKUP(C1384,brand_rename,2,FALSE)),LEN(IF(VLOOKUP(C1384,brand_rename,2,FALSE)=0,C1384,VLOOKUP(C1384,brand_rename,2,FALSE)))-6)</f>
        <v>Toyota</v>
      </c>
      <c r="P1384" t="str">
        <f>IF(VLOOKUP(D1384,location_rename,2,FALSE)=0,D1384,VLOOKUP(D1384,location_rename,2,FALSE))</f>
        <v>LED Outfield Wall</v>
      </c>
      <c r="Q1384">
        <f>IF($L1384=0,0,G1384)</f>
        <v>4</v>
      </c>
      <c r="R1384">
        <f>IF($L1384=0,0,H1384)</f>
        <v>8</v>
      </c>
      <c r="S1384" s="1">
        <f>R1384*L1384</f>
        <v>1221.1306666666667</v>
      </c>
      <c r="T1384" s="1">
        <f>S1384*(K1384/100)</f>
        <v>305.05266465758194</v>
      </c>
      <c r="U1384" t="str">
        <f t="shared" si="42"/>
        <v>ToyotaLED Outfield Wall</v>
      </c>
      <c r="V1384" t="str">
        <f t="shared" si="43"/>
        <v>05-14 San Diego Padres @ Washington NationalsToyotaLED Outfield Wall</v>
      </c>
      <c r="W1384" t="str">
        <f>CONCATENATE(M1384,O1384)</f>
        <v>Regular SeasonToyota</v>
      </c>
      <c r="X1384" t="str">
        <f>CONCATENATE(M1384,P1384)</f>
        <v>Regular SeasonLED Outfield Wall</v>
      </c>
      <c r="Y1384" t="str">
        <f>CONCATENATE(M1384,O1384,P1384)</f>
        <v>Regular SeasonToyotaLED Outfield Wall</v>
      </c>
    </row>
    <row r="1385" spans="1:25" x14ac:dyDescent="0.25">
      <c r="A1385" s="3">
        <v>349185</v>
      </c>
      <c r="B1385" t="s">
        <v>163</v>
      </c>
      <c r="C1385" t="s">
        <v>26</v>
      </c>
      <c r="D1385" t="s">
        <v>17</v>
      </c>
      <c r="E1385" t="s">
        <v>1</v>
      </c>
      <c r="F1385" s="5">
        <v>41043</v>
      </c>
      <c r="G1385">
        <v>2</v>
      </c>
      <c r="H1385">
        <v>2</v>
      </c>
      <c r="I1385" s="1">
        <v>305.27999999999997</v>
      </c>
      <c r="J1385" s="1">
        <v>85.75</v>
      </c>
      <c r="K1385">
        <v>28.088967505241001</v>
      </c>
      <c r="L1385" s="4">
        <f>VLOOKUP(N1385,rates,VLOOKUP(CONCATENATE('[1]Exposure Report'!$B$11,'[1]Exposure Report'!$B$13),rate_lookup_table,4,FALSE),FALSE)</f>
        <v>152.64133333333334</v>
      </c>
      <c r="M1385" t="s">
        <v>0</v>
      </c>
      <c r="N1385" t="str">
        <f>IF(VLOOKUP(B1385,title_rename,2,FALSE)=0,B1385,VLOOKUP(B1385,title_rename,2,FALSE))</f>
        <v>05-14 San Diego Padres @ Washington Nationals</v>
      </c>
      <c r="O1385" s="3" t="str">
        <f>LEFT(IF(VLOOKUP(C1385,brand_rename,2,FALSE)=0,C1385,VLOOKUP(C1385,brand_rename,2,FALSE)),LEN(IF(VLOOKUP(C1385,brand_rename,2,FALSE)=0,C1385,VLOOKUP(C1385,brand_rename,2,FALSE)))-6)</f>
        <v>Toyota</v>
      </c>
      <c r="P1385" t="str">
        <f>IF(VLOOKUP(D1385,location_rename,2,FALSE)=0,D1385,VLOOKUP(D1385,location_rename,2,FALSE))</f>
        <v>LED Upper Tiered</v>
      </c>
      <c r="Q1385">
        <f>IF($L1385=0,0,G1385)</f>
        <v>2</v>
      </c>
      <c r="R1385">
        <f>IF($L1385=0,0,H1385)</f>
        <v>2</v>
      </c>
      <c r="S1385" s="1">
        <f>R1385*L1385</f>
        <v>305.28266666666667</v>
      </c>
      <c r="T1385" s="1">
        <f>S1385*(K1385/100)</f>
        <v>85.750749039133211</v>
      </c>
      <c r="U1385" t="str">
        <f t="shared" si="42"/>
        <v>ToyotaLED Upper Tiered</v>
      </c>
      <c r="V1385" t="str">
        <f t="shared" si="43"/>
        <v>05-14 San Diego Padres @ Washington NationalsToyotaLED Upper Tiered</v>
      </c>
      <c r="W1385" t="str">
        <f>CONCATENATE(M1385,O1385)</f>
        <v>Regular SeasonToyota</v>
      </c>
      <c r="X1385" t="str">
        <f>CONCATENATE(M1385,P1385)</f>
        <v>Regular SeasonLED Upper Tiered</v>
      </c>
      <c r="Y1385" t="str">
        <f>CONCATENATE(M1385,O1385,P1385)</f>
        <v>Regular SeasonToyotaLED Upper Tiered</v>
      </c>
    </row>
    <row r="1386" spans="1:25" x14ac:dyDescent="0.25">
      <c r="A1386" s="3">
        <v>349185</v>
      </c>
      <c r="B1386" t="s">
        <v>163</v>
      </c>
      <c r="C1386" t="s">
        <v>25</v>
      </c>
      <c r="D1386" t="s">
        <v>45</v>
      </c>
      <c r="E1386" t="s">
        <v>1</v>
      </c>
      <c r="F1386" s="5">
        <v>41043</v>
      </c>
      <c r="G1386">
        <v>17</v>
      </c>
      <c r="H1386">
        <v>34</v>
      </c>
      <c r="I1386" s="1">
        <v>5189.76</v>
      </c>
      <c r="J1386" s="1">
        <v>1111.02</v>
      </c>
      <c r="K1386">
        <v>21.407926378098399</v>
      </c>
      <c r="L1386" s="4">
        <f>VLOOKUP(N1386,rates,VLOOKUP(CONCATENATE('[1]Exposure Report'!$B$11,'[1]Exposure Report'!$B$13),rate_lookup_table,4,FALSE),FALSE)</f>
        <v>152.64133333333334</v>
      </c>
      <c r="M1386" t="s">
        <v>0</v>
      </c>
      <c r="N1386" t="str">
        <f>IF(VLOOKUP(B1386,title_rename,2,FALSE)=0,B1386,VLOOKUP(B1386,title_rename,2,FALSE))</f>
        <v>05-14 San Diego Padres @ Washington Nationals</v>
      </c>
      <c r="O1386" s="3" t="str">
        <f>LEFT(IF(VLOOKUP(C1386,brand_rename,2,FALSE)=0,C1386,VLOOKUP(C1386,brand_rename,2,FALSE)),LEN(IF(VLOOKUP(C1386,brand_rename,2,FALSE)=0,C1386,VLOOKUP(C1386,brand_rename,2,FALSE)))-6)</f>
        <v>TV Station - MLB Network</v>
      </c>
      <c r="P1386" t="str">
        <f>IF(VLOOKUP(D1386,location_rename,2,FALSE)=0,D1386,VLOOKUP(D1386,location_rename,2,FALSE))</f>
        <v>Static Field Level Foul Ball Line</v>
      </c>
      <c r="Q1386">
        <f>IF($L1386=0,0,G1386)</f>
        <v>17</v>
      </c>
      <c r="R1386">
        <f>IF($L1386=0,0,H1386)</f>
        <v>34</v>
      </c>
      <c r="S1386" s="1">
        <f>R1386*L1386</f>
        <v>5189.8053333333337</v>
      </c>
      <c r="T1386" s="1">
        <f>S1386*(K1386/100)</f>
        <v>1111.0297049266244</v>
      </c>
      <c r="U1386" t="str">
        <f t="shared" si="42"/>
        <v>TV Station - MLB NetworkStatic Field Level Foul Ball Line</v>
      </c>
      <c r="V1386" t="str">
        <f t="shared" si="43"/>
        <v>05-14 San Diego Padres @ Washington NationalsTV Station - MLB NetworkStatic Field Level Foul Ball Line</v>
      </c>
      <c r="W1386" t="str">
        <f>CONCATENATE(M1386,O1386)</f>
        <v>Regular SeasonTV Station - MLB Network</v>
      </c>
      <c r="X1386" t="str">
        <f>CONCATENATE(M1386,P1386)</f>
        <v>Regular SeasonStatic Field Level Foul Ball Line</v>
      </c>
      <c r="Y1386" t="str">
        <f>CONCATENATE(M1386,O1386,P1386)</f>
        <v>Regular SeasonTV Station - MLB NetworkStatic Field Level Foul Ball Line</v>
      </c>
    </row>
    <row r="1387" spans="1:25" x14ac:dyDescent="0.25">
      <c r="A1387" s="3">
        <v>349185</v>
      </c>
      <c r="B1387" t="s">
        <v>163</v>
      </c>
      <c r="C1387" t="s">
        <v>24</v>
      </c>
      <c r="D1387" t="s">
        <v>19</v>
      </c>
      <c r="E1387" t="s">
        <v>1</v>
      </c>
      <c r="F1387" s="5">
        <v>41043</v>
      </c>
      <c r="G1387">
        <v>2</v>
      </c>
      <c r="H1387">
        <v>3</v>
      </c>
      <c r="I1387" s="1">
        <v>457.92</v>
      </c>
      <c r="J1387" s="1">
        <v>110.33</v>
      </c>
      <c r="K1387">
        <v>24.0937281621243</v>
      </c>
      <c r="L1387" s="4">
        <f>VLOOKUP(N1387,rates,VLOOKUP(CONCATENATE('[1]Exposure Report'!$B$11,'[1]Exposure Report'!$B$13),rate_lookup_table,4,FALSE),FALSE)</f>
        <v>152.64133333333334</v>
      </c>
      <c r="M1387" t="s">
        <v>0</v>
      </c>
      <c r="N1387" t="str">
        <f>IF(VLOOKUP(B1387,title_rename,2,FALSE)=0,B1387,VLOOKUP(B1387,title_rename,2,FALSE))</f>
        <v>05-14 San Diego Padres @ Washington Nationals</v>
      </c>
      <c r="O1387" s="3" t="str">
        <f>LEFT(IF(VLOOKUP(C1387,brand_rename,2,FALSE)=0,C1387,VLOOKUP(C1387,brand_rename,2,FALSE)),LEN(IF(VLOOKUP(C1387,brand_rename,2,FALSE)=0,C1387,VLOOKUP(C1387,brand_rename,2,FALSE)))-6)</f>
        <v>Twisted Tea</v>
      </c>
      <c r="P1387" t="str">
        <f>IF(VLOOKUP(D1387,location_rename,2,FALSE)=0,D1387,VLOOKUP(D1387,location_rename,2,FALSE))</f>
        <v>LED Outfield Wall</v>
      </c>
      <c r="Q1387">
        <f>IF($L1387=0,0,G1387)</f>
        <v>2</v>
      </c>
      <c r="R1387">
        <f>IF($L1387=0,0,H1387)</f>
        <v>3</v>
      </c>
      <c r="S1387" s="1">
        <f>R1387*L1387</f>
        <v>457.92399999999998</v>
      </c>
      <c r="T1387" s="1">
        <f>S1387*(K1387/100)</f>
        <v>110.33096374912607</v>
      </c>
      <c r="U1387" t="str">
        <f t="shared" si="42"/>
        <v>Twisted TeaLED Outfield Wall</v>
      </c>
      <c r="V1387" t="str">
        <f t="shared" si="43"/>
        <v>05-14 San Diego Padres @ Washington NationalsTwisted TeaLED Outfield Wall</v>
      </c>
      <c r="W1387" t="str">
        <f>CONCATENATE(M1387,O1387)</f>
        <v>Regular SeasonTwisted Tea</v>
      </c>
      <c r="X1387" t="str">
        <f>CONCATENATE(M1387,P1387)</f>
        <v>Regular SeasonLED Outfield Wall</v>
      </c>
      <c r="Y1387" t="str">
        <f>CONCATENATE(M1387,O1387,P1387)</f>
        <v>Regular SeasonTwisted TeaLED Outfield Wall</v>
      </c>
    </row>
    <row r="1388" spans="1:25" x14ac:dyDescent="0.25">
      <c r="A1388" s="3">
        <v>349185</v>
      </c>
      <c r="B1388" t="s">
        <v>163</v>
      </c>
      <c r="C1388" t="s">
        <v>24</v>
      </c>
      <c r="D1388" t="s">
        <v>45</v>
      </c>
      <c r="E1388" t="s">
        <v>1</v>
      </c>
      <c r="F1388" s="5">
        <v>41043</v>
      </c>
      <c r="G1388">
        <v>4</v>
      </c>
      <c r="H1388">
        <v>14</v>
      </c>
      <c r="I1388" s="1">
        <v>2136.96</v>
      </c>
      <c r="J1388" s="1">
        <v>394.38</v>
      </c>
      <c r="K1388">
        <v>18.4551886792452</v>
      </c>
      <c r="L1388" s="4">
        <f>VLOOKUP(N1388,rates,VLOOKUP(CONCATENATE('[1]Exposure Report'!$B$11,'[1]Exposure Report'!$B$13),rate_lookup_table,4,FALSE),FALSE)</f>
        <v>152.64133333333334</v>
      </c>
      <c r="M1388" t="s">
        <v>0</v>
      </c>
      <c r="N1388" t="str">
        <f>IF(VLOOKUP(B1388,title_rename,2,FALSE)=0,B1388,VLOOKUP(B1388,title_rename,2,FALSE))</f>
        <v>05-14 San Diego Padres @ Washington Nationals</v>
      </c>
      <c r="O1388" s="3" t="str">
        <f>LEFT(IF(VLOOKUP(C1388,brand_rename,2,FALSE)=0,C1388,VLOOKUP(C1388,brand_rename,2,FALSE)),LEN(IF(VLOOKUP(C1388,brand_rename,2,FALSE)=0,C1388,VLOOKUP(C1388,brand_rename,2,FALSE)))-6)</f>
        <v>Twisted Tea</v>
      </c>
      <c r="P1388" t="str">
        <f>IF(VLOOKUP(D1388,location_rename,2,FALSE)=0,D1388,VLOOKUP(D1388,location_rename,2,FALSE))</f>
        <v>Static Field Level Foul Ball Line</v>
      </c>
      <c r="Q1388">
        <f>IF($L1388=0,0,G1388)</f>
        <v>4</v>
      </c>
      <c r="R1388">
        <f>IF($L1388=0,0,H1388)</f>
        <v>14</v>
      </c>
      <c r="S1388" s="1">
        <f>R1388*L1388</f>
        <v>2136.9786666666669</v>
      </c>
      <c r="T1388" s="1">
        <f>S1388*(K1388/100)</f>
        <v>394.38344496855171</v>
      </c>
      <c r="U1388" t="str">
        <f t="shared" si="42"/>
        <v>Twisted TeaStatic Field Level Foul Ball Line</v>
      </c>
      <c r="V1388" t="str">
        <f t="shared" si="43"/>
        <v>05-14 San Diego Padres @ Washington NationalsTwisted TeaStatic Field Level Foul Ball Line</v>
      </c>
      <c r="W1388" t="str">
        <f>CONCATENATE(M1388,O1388)</f>
        <v>Regular SeasonTwisted Tea</v>
      </c>
      <c r="X1388" t="str">
        <f>CONCATENATE(M1388,P1388)</f>
        <v>Regular SeasonStatic Field Level Foul Ball Line</v>
      </c>
      <c r="Y1388" t="str">
        <f>CONCATENATE(M1388,O1388,P1388)</f>
        <v>Regular SeasonTwisted TeaStatic Field Level Foul Ball Line</v>
      </c>
    </row>
    <row r="1389" spans="1:25" x14ac:dyDescent="0.25">
      <c r="A1389" s="3">
        <v>349185</v>
      </c>
      <c r="B1389" t="s">
        <v>163</v>
      </c>
      <c r="C1389" t="s">
        <v>23</v>
      </c>
      <c r="D1389" t="s">
        <v>2</v>
      </c>
      <c r="E1389" t="s">
        <v>1</v>
      </c>
      <c r="F1389" s="5">
        <v>41043</v>
      </c>
      <c r="G1389">
        <v>21</v>
      </c>
      <c r="H1389">
        <v>170</v>
      </c>
      <c r="I1389" s="1">
        <v>25948.799999999999</v>
      </c>
      <c r="J1389" s="1">
        <v>5971.6</v>
      </c>
      <c r="K1389">
        <v>23.013010235540701</v>
      </c>
      <c r="L1389" s="4">
        <f>VLOOKUP(N1389,rates,VLOOKUP(CONCATENATE('[1]Exposure Report'!$B$11,'[1]Exposure Report'!$B$13),rate_lookup_table,4,FALSE),FALSE)</f>
        <v>152.64133333333334</v>
      </c>
      <c r="M1389" t="s">
        <v>0</v>
      </c>
      <c r="N1389" t="str">
        <f>IF(VLOOKUP(B1389,title_rename,2,FALSE)=0,B1389,VLOOKUP(B1389,title_rename,2,FALSE))</f>
        <v>05-14 San Diego Padres @ Washington Nationals</v>
      </c>
      <c r="O1389" s="3" t="str">
        <f>LEFT(IF(VLOOKUP(C1389,brand_rename,2,FALSE)=0,C1389,VLOOKUP(C1389,brand_rename,2,FALSE)),LEN(IF(VLOOKUP(C1389,brand_rename,2,FALSE)=0,C1389,VLOOKUP(C1389,brand_rename,2,FALSE)))-6)</f>
        <v>U.S. Trust</v>
      </c>
      <c r="P1389" t="str">
        <f>IF(VLOOKUP(D1389,location_rename,2,FALSE)=0,D1389,VLOOKUP(D1389,location_rename,2,FALSE))</f>
        <v>Rotational Field Level Home Plate</v>
      </c>
      <c r="Q1389">
        <f>IF($L1389=0,0,G1389)</f>
        <v>21</v>
      </c>
      <c r="R1389">
        <f>IF($L1389=0,0,H1389)</f>
        <v>170</v>
      </c>
      <c r="S1389" s="1">
        <f>R1389*L1389</f>
        <v>25949.026666666668</v>
      </c>
      <c r="T1389" s="1">
        <f>S1389*(K1389/100)</f>
        <v>5971.6521628231867</v>
      </c>
      <c r="U1389" t="str">
        <f t="shared" si="42"/>
        <v>U.S. TrustRotational Field Level Home Plate</v>
      </c>
      <c r="V1389" t="str">
        <f t="shared" si="43"/>
        <v>05-14 San Diego Padres @ Washington NationalsU.S. TrustRotational Field Level Home Plate</v>
      </c>
      <c r="W1389" t="str">
        <f>CONCATENATE(M1389,O1389)</f>
        <v>Regular SeasonU.S. Trust</v>
      </c>
      <c r="X1389" t="str">
        <f>CONCATENATE(M1389,P1389)</f>
        <v>Regular SeasonRotational Field Level Home Plate</v>
      </c>
      <c r="Y1389" t="str">
        <f>CONCATENATE(M1389,O1389,P1389)</f>
        <v>Regular SeasonU.S. TrustRotational Field Level Home Plate</v>
      </c>
    </row>
    <row r="1390" spans="1:25" x14ac:dyDescent="0.25">
      <c r="A1390" s="3">
        <v>349185</v>
      </c>
      <c r="B1390" t="s">
        <v>163</v>
      </c>
      <c r="C1390" t="s">
        <v>22</v>
      </c>
      <c r="D1390" t="s">
        <v>18</v>
      </c>
      <c r="E1390" t="s">
        <v>1</v>
      </c>
      <c r="F1390" s="5">
        <v>41043</v>
      </c>
      <c r="G1390">
        <v>1</v>
      </c>
      <c r="H1390">
        <v>1</v>
      </c>
      <c r="I1390" s="1">
        <v>152.63999999999999</v>
      </c>
      <c r="J1390" s="1">
        <v>35.44</v>
      </c>
      <c r="K1390">
        <v>23.2180293501048</v>
      </c>
      <c r="L1390" s="4">
        <f>VLOOKUP(N1390,rates,VLOOKUP(CONCATENATE('[1]Exposure Report'!$B$11,'[1]Exposure Report'!$B$13),rate_lookup_table,4,FALSE),FALSE)</f>
        <v>152.64133333333334</v>
      </c>
      <c r="M1390" t="s">
        <v>0</v>
      </c>
      <c r="N1390" t="str">
        <f>IF(VLOOKUP(B1390,title_rename,2,FALSE)=0,B1390,VLOOKUP(B1390,title_rename,2,FALSE))</f>
        <v>05-14 San Diego Padres @ Washington Nationals</v>
      </c>
      <c r="O1390" s="3" t="str">
        <f>LEFT(IF(VLOOKUP(C1390,brand_rename,2,FALSE)=0,C1390,VLOOKUP(C1390,brand_rename,2,FALSE)),LEN(IF(VLOOKUP(C1390,brand_rename,2,FALSE)=0,C1390,VLOOKUP(C1390,brand_rename,2,FALSE)))-6)</f>
        <v>Under Armour</v>
      </c>
      <c r="P1390" t="str">
        <f>IF(VLOOKUP(D1390,location_rename,2,FALSE)=0,D1390,VLOOKUP(D1390,location_rename,2,FALSE))</f>
        <v>LED Upper Billboard</v>
      </c>
      <c r="Q1390">
        <f>IF($L1390=0,0,G1390)</f>
        <v>1</v>
      </c>
      <c r="R1390">
        <f>IF($L1390=0,0,H1390)</f>
        <v>1</v>
      </c>
      <c r="S1390" s="1">
        <f>R1390*L1390</f>
        <v>152.64133333333334</v>
      </c>
      <c r="T1390" s="1">
        <f>S1390*(K1390/100)</f>
        <v>35.440309573724633</v>
      </c>
      <c r="U1390" t="str">
        <f t="shared" si="42"/>
        <v>Under ArmourLED Upper Billboard</v>
      </c>
      <c r="V1390" t="str">
        <f t="shared" si="43"/>
        <v>05-14 San Diego Padres @ Washington NationalsUnder ArmourLED Upper Billboard</v>
      </c>
      <c r="W1390" t="str">
        <f>CONCATENATE(M1390,O1390)</f>
        <v>Regular SeasonUnder Armour</v>
      </c>
      <c r="X1390" t="str">
        <f>CONCATENATE(M1390,P1390)</f>
        <v>Regular SeasonLED Upper Billboard</v>
      </c>
      <c r="Y1390" t="str">
        <f>CONCATENATE(M1390,O1390,P1390)</f>
        <v>Regular SeasonUnder ArmourLED Upper Billboard</v>
      </c>
    </row>
    <row r="1391" spans="1:25" x14ac:dyDescent="0.25">
      <c r="A1391" s="3">
        <v>349185</v>
      </c>
      <c r="B1391" t="s">
        <v>163</v>
      </c>
      <c r="C1391" t="s">
        <v>21</v>
      </c>
      <c r="D1391" t="s">
        <v>17</v>
      </c>
      <c r="E1391" t="s">
        <v>1</v>
      </c>
      <c r="F1391" s="5">
        <v>41043</v>
      </c>
      <c r="G1391">
        <v>3</v>
      </c>
      <c r="H1391">
        <v>11</v>
      </c>
      <c r="I1391" s="1">
        <v>1679.04</v>
      </c>
      <c r="J1391" s="1">
        <v>449.62</v>
      </c>
      <c r="K1391">
        <v>26.778397179340502</v>
      </c>
      <c r="L1391" s="4">
        <f>VLOOKUP(N1391,rates,VLOOKUP(CONCATENATE('[1]Exposure Report'!$B$11,'[1]Exposure Report'!$B$13),rate_lookup_table,4,FALSE),FALSE)</f>
        <v>152.64133333333334</v>
      </c>
      <c r="M1391" t="s">
        <v>0</v>
      </c>
      <c r="N1391" t="str">
        <f>IF(VLOOKUP(B1391,title_rename,2,FALSE)=0,B1391,VLOOKUP(B1391,title_rename,2,FALSE))</f>
        <v>05-14 San Diego Padres @ Washington Nationals</v>
      </c>
      <c r="O1391" s="3" t="str">
        <f>LEFT(IF(VLOOKUP(C1391,brand_rename,2,FALSE)=0,C1391,VLOOKUP(C1391,brand_rename,2,FALSE)),LEN(IF(VLOOKUP(C1391,brand_rename,2,FALSE)=0,C1391,VLOOKUP(C1391,brand_rename,2,FALSE)))-6)</f>
        <v>United Airlines</v>
      </c>
      <c r="P1391" t="str">
        <f>IF(VLOOKUP(D1391,location_rename,2,FALSE)=0,D1391,VLOOKUP(D1391,location_rename,2,FALSE))</f>
        <v>LED Upper Tiered</v>
      </c>
      <c r="Q1391">
        <f>IF($L1391=0,0,G1391)</f>
        <v>3</v>
      </c>
      <c r="R1391">
        <f>IF($L1391=0,0,H1391)</f>
        <v>11</v>
      </c>
      <c r="S1391" s="1">
        <f>R1391*L1391</f>
        <v>1679.0546666666667</v>
      </c>
      <c r="T1391" s="1">
        <f>S1391*(K1391/100)</f>
        <v>449.6239274982517</v>
      </c>
      <c r="U1391" t="str">
        <f t="shared" si="42"/>
        <v>United AirlinesLED Upper Tiered</v>
      </c>
      <c r="V1391" t="str">
        <f t="shared" si="43"/>
        <v>05-14 San Diego Padres @ Washington NationalsUnited AirlinesLED Upper Tiered</v>
      </c>
      <c r="W1391" t="str">
        <f>CONCATENATE(M1391,O1391)</f>
        <v>Regular SeasonUnited Airlines</v>
      </c>
      <c r="X1391" t="str">
        <f>CONCATENATE(M1391,P1391)</f>
        <v>Regular SeasonLED Upper Tiered</v>
      </c>
      <c r="Y1391" t="str">
        <f>CONCATENATE(M1391,O1391,P1391)</f>
        <v>Regular SeasonUnited AirlinesLED Upper Tiered</v>
      </c>
    </row>
    <row r="1392" spans="1:25" x14ac:dyDescent="0.25">
      <c r="A1392" s="3">
        <v>349185</v>
      </c>
      <c r="B1392" t="s">
        <v>163</v>
      </c>
      <c r="C1392" t="s">
        <v>21</v>
      </c>
      <c r="D1392" t="s">
        <v>2</v>
      </c>
      <c r="E1392" t="s">
        <v>1</v>
      </c>
      <c r="F1392" s="5">
        <v>41043</v>
      </c>
      <c r="G1392">
        <v>21</v>
      </c>
      <c r="H1392">
        <v>174</v>
      </c>
      <c r="I1392" s="1">
        <v>26559.360000000001</v>
      </c>
      <c r="J1392" s="1">
        <v>6136.01</v>
      </c>
      <c r="K1392">
        <v>23.103003988047899</v>
      </c>
      <c r="L1392" s="4">
        <f>VLOOKUP(N1392,rates,VLOOKUP(CONCATENATE('[1]Exposure Report'!$B$11,'[1]Exposure Report'!$B$13),rate_lookup_table,4,FALSE),FALSE)</f>
        <v>152.64133333333334</v>
      </c>
      <c r="M1392" t="s">
        <v>0</v>
      </c>
      <c r="N1392" t="str">
        <f>IF(VLOOKUP(B1392,title_rename,2,FALSE)=0,B1392,VLOOKUP(B1392,title_rename,2,FALSE))</f>
        <v>05-14 San Diego Padres @ Washington Nationals</v>
      </c>
      <c r="O1392" s="3" t="str">
        <f>LEFT(IF(VLOOKUP(C1392,brand_rename,2,FALSE)=0,C1392,VLOOKUP(C1392,brand_rename,2,FALSE)),LEN(IF(VLOOKUP(C1392,brand_rename,2,FALSE)=0,C1392,VLOOKUP(C1392,brand_rename,2,FALSE)))-6)</f>
        <v>United Airlines</v>
      </c>
      <c r="P1392" t="str">
        <f>IF(VLOOKUP(D1392,location_rename,2,FALSE)=0,D1392,VLOOKUP(D1392,location_rename,2,FALSE))</f>
        <v>Rotational Field Level Home Plate</v>
      </c>
      <c r="Q1392">
        <f>IF($L1392=0,0,G1392)</f>
        <v>21</v>
      </c>
      <c r="R1392">
        <f>IF($L1392=0,0,H1392)</f>
        <v>174</v>
      </c>
      <c r="S1392" s="1">
        <f>R1392*L1392</f>
        <v>26559.592000000001</v>
      </c>
      <c r="T1392" s="1">
        <f>S1392*(K1392/100)</f>
        <v>6136.063598969251</v>
      </c>
      <c r="U1392" t="str">
        <f t="shared" si="42"/>
        <v>United AirlinesRotational Field Level Home Plate</v>
      </c>
      <c r="V1392" t="str">
        <f t="shared" si="43"/>
        <v>05-14 San Diego Padres @ Washington NationalsUnited AirlinesRotational Field Level Home Plate</v>
      </c>
      <c r="W1392" t="str">
        <f>CONCATENATE(M1392,O1392)</f>
        <v>Regular SeasonUnited Airlines</v>
      </c>
      <c r="X1392" t="str">
        <f>CONCATENATE(M1392,P1392)</f>
        <v>Regular SeasonRotational Field Level Home Plate</v>
      </c>
      <c r="Y1392" t="str">
        <f>CONCATENATE(M1392,O1392,P1392)</f>
        <v>Regular SeasonUnited AirlinesRotational Field Level Home Plate</v>
      </c>
    </row>
    <row r="1393" spans="1:25" x14ac:dyDescent="0.25">
      <c r="A1393" s="3">
        <v>349185</v>
      </c>
      <c r="B1393" t="s">
        <v>163</v>
      </c>
      <c r="C1393" t="s">
        <v>21</v>
      </c>
      <c r="D1393" t="s">
        <v>11</v>
      </c>
      <c r="E1393" t="s">
        <v>1</v>
      </c>
      <c r="F1393" s="5">
        <v>41043</v>
      </c>
      <c r="G1393">
        <v>8</v>
      </c>
      <c r="H1393">
        <v>18</v>
      </c>
      <c r="I1393" s="1">
        <v>2747.52</v>
      </c>
      <c r="J1393" s="1">
        <v>567.15</v>
      </c>
      <c r="K1393">
        <v>20.642251921732999</v>
      </c>
      <c r="L1393" s="4">
        <f>VLOOKUP(N1393,rates,VLOOKUP(CONCATENATE('[1]Exposure Report'!$B$11,'[1]Exposure Report'!$B$13),rate_lookup_table,4,FALSE),FALSE)</f>
        <v>152.64133333333334</v>
      </c>
      <c r="M1393" t="s">
        <v>0</v>
      </c>
      <c r="N1393" t="str">
        <f>IF(VLOOKUP(B1393,title_rename,2,FALSE)=0,B1393,VLOOKUP(B1393,title_rename,2,FALSE))</f>
        <v>05-14 San Diego Padres @ Washington Nationals</v>
      </c>
      <c r="O1393" s="3" t="str">
        <f>LEFT(IF(VLOOKUP(C1393,brand_rename,2,FALSE)=0,C1393,VLOOKUP(C1393,brand_rename,2,FALSE)),LEN(IF(VLOOKUP(C1393,brand_rename,2,FALSE)=0,C1393,VLOOKUP(C1393,brand_rename,2,FALSE)))-6)</f>
        <v>United Airlines</v>
      </c>
      <c r="P1393" t="str">
        <f>IF(VLOOKUP(D1393,location_rename,2,FALSE)=0,D1393,VLOOKUP(D1393,location_rename,2,FALSE))</f>
        <v>Static Outfield Wall</v>
      </c>
      <c r="Q1393">
        <f>IF($L1393=0,0,G1393)</f>
        <v>8</v>
      </c>
      <c r="R1393">
        <f>IF($L1393=0,0,H1393)</f>
        <v>18</v>
      </c>
      <c r="S1393" s="1">
        <f>R1393*L1393</f>
        <v>2747.5439999999999</v>
      </c>
      <c r="T1393" s="1">
        <f>S1393*(K1393/100)</f>
        <v>567.15495414045972</v>
      </c>
      <c r="U1393" t="str">
        <f t="shared" si="42"/>
        <v>United AirlinesStatic Outfield Wall</v>
      </c>
      <c r="V1393" t="str">
        <f t="shared" si="43"/>
        <v>05-14 San Diego Padres @ Washington NationalsUnited AirlinesStatic Outfield Wall</v>
      </c>
      <c r="W1393" t="str">
        <f>CONCATENATE(M1393,O1393)</f>
        <v>Regular SeasonUnited Airlines</v>
      </c>
      <c r="X1393" t="str">
        <f>CONCATENATE(M1393,P1393)</f>
        <v>Regular SeasonStatic Outfield Wall</v>
      </c>
      <c r="Y1393" t="str">
        <f>CONCATENATE(M1393,O1393,P1393)</f>
        <v>Regular SeasonUnited AirlinesStatic Outfield Wall</v>
      </c>
    </row>
    <row r="1394" spans="1:25" x14ac:dyDescent="0.25">
      <c r="A1394" s="3">
        <v>349185</v>
      </c>
      <c r="B1394" t="s">
        <v>163</v>
      </c>
      <c r="C1394" t="s">
        <v>20</v>
      </c>
      <c r="D1394" t="s">
        <v>11</v>
      </c>
      <c r="E1394" t="s">
        <v>1</v>
      </c>
      <c r="F1394" s="5">
        <v>41043</v>
      </c>
      <c r="G1394">
        <v>49</v>
      </c>
      <c r="H1394">
        <v>216</v>
      </c>
      <c r="I1394" s="1">
        <v>32970.239999999998</v>
      </c>
      <c r="J1394" s="1">
        <v>5125.97</v>
      </c>
      <c r="K1394">
        <v>15.5472632288997</v>
      </c>
      <c r="L1394" s="4">
        <f>VLOOKUP(N1394,rates,VLOOKUP(CONCATENATE('[1]Exposure Report'!$B$11,'[1]Exposure Report'!$B$13),rate_lookup_table,4,FALSE),FALSE)</f>
        <v>152.64133333333334</v>
      </c>
      <c r="M1394" t="s">
        <v>0</v>
      </c>
      <c r="N1394" t="str">
        <f>IF(VLOOKUP(B1394,title_rename,2,FALSE)=0,B1394,VLOOKUP(B1394,title_rename,2,FALSE))</f>
        <v>05-14 San Diego Padres @ Washington Nationals</v>
      </c>
      <c r="O1394" s="3" t="str">
        <f>LEFT(IF(VLOOKUP(C1394,brand_rename,2,FALSE)=0,C1394,VLOOKUP(C1394,brand_rename,2,FALSE)),LEN(IF(VLOOKUP(C1394,brand_rename,2,FALSE)=0,C1394,VLOOKUP(C1394,brand_rename,2,FALSE)))-6)</f>
        <v>W.B. Mason</v>
      </c>
      <c r="P1394" t="str">
        <f>IF(VLOOKUP(D1394,location_rename,2,FALSE)=0,D1394,VLOOKUP(D1394,location_rename,2,FALSE))</f>
        <v>Static Outfield Wall</v>
      </c>
      <c r="Q1394">
        <f>IF($L1394=0,0,G1394)</f>
        <v>49</v>
      </c>
      <c r="R1394">
        <f>IF($L1394=0,0,H1394)</f>
        <v>216</v>
      </c>
      <c r="S1394" s="1">
        <f>R1394*L1394</f>
        <v>32970.527999999998</v>
      </c>
      <c r="T1394" s="1">
        <f>S1394*(K1394/100)</f>
        <v>5126.0147761180788</v>
      </c>
      <c r="U1394" t="str">
        <f t="shared" si="42"/>
        <v>W.B. MasonStatic Outfield Wall</v>
      </c>
      <c r="V1394" t="str">
        <f t="shared" si="43"/>
        <v>05-14 San Diego Padres @ Washington NationalsW.B. MasonStatic Outfield Wall</v>
      </c>
      <c r="W1394" t="str">
        <f>CONCATENATE(M1394,O1394)</f>
        <v>Regular SeasonW.B. Mason</v>
      </c>
      <c r="X1394" t="str">
        <f>CONCATENATE(M1394,P1394)</f>
        <v>Regular SeasonStatic Outfield Wall</v>
      </c>
      <c r="Y1394" t="str">
        <f>CONCATENATE(M1394,O1394,P1394)</f>
        <v>Regular SeasonW.B. MasonStatic Outfield Wall</v>
      </c>
    </row>
    <row r="1395" spans="1:25" x14ac:dyDescent="0.25">
      <c r="A1395" s="3">
        <v>349185</v>
      </c>
      <c r="B1395" t="s">
        <v>163</v>
      </c>
      <c r="C1395" t="s">
        <v>8</v>
      </c>
      <c r="D1395" t="s">
        <v>34</v>
      </c>
      <c r="E1395" t="s">
        <v>1</v>
      </c>
      <c r="F1395" s="5">
        <v>41043</v>
      </c>
      <c r="G1395">
        <v>14</v>
      </c>
      <c r="H1395">
        <v>23</v>
      </c>
      <c r="I1395" s="1">
        <v>3510.72</v>
      </c>
      <c r="J1395" s="1">
        <v>755.9</v>
      </c>
      <c r="K1395">
        <v>21.531195880047299</v>
      </c>
      <c r="L1395" s="4">
        <f>VLOOKUP(N1395,rates,VLOOKUP(CONCATENATE('[1]Exposure Report'!$B$11,'[1]Exposure Report'!$B$13),rate_lookup_table,4,FALSE),FALSE)</f>
        <v>152.64133333333334</v>
      </c>
      <c r="M1395" t="s">
        <v>0</v>
      </c>
      <c r="N1395" t="str">
        <f>IF(VLOOKUP(B1395,title_rename,2,FALSE)=0,B1395,VLOOKUP(B1395,title_rename,2,FALSE))</f>
        <v>05-14 San Diego Padres @ Washington Nationals</v>
      </c>
      <c r="O1395" s="3" t="str">
        <f>LEFT(IF(VLOOKUP(C1395,brand_rename,2,FALSE)=0,C1395,VLOOKUP(C1395,brand_rename,2,FALSE)),LEN(IF(VLOOKUP(C1395,brand_rename,2,FALSE)=0,C1395,VLOOKUP(C1395,brand_rename,2,FALSE)))-6)</f>
        <v>Washington National Logo</v>
      </c>
      <c r="P1395" t="str">
        <f>IF(VLOOKUP(D1395,location_rename,2,FALSE)=0,D1395,VLOOKUP(D1395,location_rename,2,FALSE))</f>
        <v>General Merchandise</v>
      </c>
      <c r="Q1395">
        <f>IF($L1395=0,0,G1395)</f>
        <v>14</v>
      </c>
      <c r="R1395">
        <f>IF($L1395=0,0,H1395)</f>
        <v>23</v>
      </c>
      <c r="S1395" s="1">
        <f>R1395*L1395</f>
        <v>3510.7506666666668</v>
      </c>
      <c r="T1395" s="1">
        <f>S1395*(K1395/100)</f>
        <v>755.90660290006645</v>
      </c>
      <c r="U1395" t="str">
        <f t="shared" si="42"/>
        <v>Washington National LogoGeneral Merchandise</v>
      </c>
      <c r="V1395" t="str">
        <f t="shared" si="43"/>
        <v>05-14 San Diego Padres @ Washington NationalsWashington National LogoGeneral Merchandise</v>
      </c>
      <c r="W1395" t="str">
        <f>CONCATENATE(M1395,O1395)</f>
        <v>Regular SeasonWashington National Logo</v>
      </c>
      <c r="X1395" t="str">
        <f>CONCATENATE(M1395,P1395)</f>
        <v>Regular SeasonGeneral Merchandise</v>
      </c>
      <c r="Y1395" t="str">
        <f>CONCATENATE(M1395,O1395,P1395)</f>
        <v>Regular SeasonWashington National LogoGeneral Merchandise</v>
      </c>
    </row>
    <row r="1396" spans="1:25" x14ac:dyDescent="0.25">
      <c r="A1396" s="3">
        <v>349185</v>
      </c>
      <c r="B1396" t="s">
        <v>163</v>
      </c>
      <c r="C1396" t="s">
        <v>8</v>
      </c>
      <c r="D1396" t="s">
        <v>19</v>
      </c>
      <c r="E1396" t="s">
        <v>1</v>
      </c>
      <c r="F1396" s="5">
        <v>41043</v>
      </c>
      <c r="G1396">
        <v>5</v>
      </c>
      <c r="H1396">
        <v>11</v>
      </c>
      <c r="I1396" s="1">
        <v>1679.04</v>
      </c>
      <c r="J1396" s="1">
        <v>362.35</v>
      </c>
      <c r="K1396">
        <v>21.580784257670999</v>
      </c>
      <c r="L1396" s="4">
        <f>VLOOKUP(N1396,rates,VLOOKUP(CONCATENATE('[1]Exposure Report'!$B$11,'[1]Exposure Report'!$B$13),rate_lookup_table,4,FALSE),FALSE)</f>
        <v>152.64133333333334</v>
      </c>
      <c r="M1396" t="s">
        <v>0</v>
      </c>
      <c r="N1396" t="str">
        <f>IF(VLOOKUP(B1396,title_rename,2,FALSE)=0,B1396,VLOOKUP(B1396,title_rename,2,FALSE))</f>
        <v>05-14 San Diego Padres @ Washington Nationals</v>
      </c>
      <c r="O1396" s="3" t="str">
        <f>LEFT(IF(VLOOKUP(C1396,brand_rename,2,FALSE)=0,C1396,VLOOKUP(C1396,brand_rename,2,FALSE)),LEN(IF(VLOOKUP(C1396,brand_rename,2,FALSE)=0,C1396,VLOOKUP(C1396,brand_rename,2,FALSE)))-6)</f>
        <v>Washington National Logo</v>
      </c>
      <c r="P1396" t="str">
        <f>IF(VLOOKUP(D1396,location_rename,2,FALSE)=0,D1396,VLOOKUP(D1396,location_rename,2,FALSE))</f>
        <v>LED Outfield Wall</v>
      </c>
      <c r="Q1396">
        <f>IF($L1396=0,0,G1396)</f>
        <v>5</v>
      </c>
      <c r="R1396">
        <f>IF($L1396=0,0,H1396)</f>
        <v>11</v>
      </c>
      <c r="S1396" s="1">
        <f>R1396*L1396</f>
        <v>1679.0546666666667</v>
      </c>
      <c r="T1396" s="1">
        <f>S1396*(K1396/100)</f>
        <v>362.35316518169026</v>
      </c>
      <c r="U1396" t="str">
        <f t="shared" si="42"/>
        <v>Washington National LogoLED Outfield Wall</v>
      </c>
      <c r="V1396" t="str">
        <f t="shared" si="43"/>
        <v>05-14 San Diego Padres @ Washington NationalsWashington National LogoLED Outfield Wall</v>
      </c>
      <c r="W1396" t="str">
        <f>CONCATENATE(M1396,O1396)</f>
        <v>Regular SeasonWashington National Logo</v>
      </c>
      <c r="X1396" t="str">
        <f>CONCATENATE(M1396,P1396)</f>
        <v>Regular SeasonLED Outfield Wall</v>
      </c>
      <c r="Y1396" t="str">
        <f>CONCATENATE(M1396,O1396,P1396)</f>
        <v>Regular SeasonWashington National LogoLED Outfield Wall</v>
      </c>
    </row>
    <row r="1397" spans="1:25" x14ac:dyDescent="0.25">
      <c r="A1397" s="3">
        <v>349185</v>
      </c>
      <c r="B1397" t="s">
        <v>163</v>
      </c>
      <c r="C1397" t="s">
        <v>8</v>
      </c>
      <c r="D1397" t="s">
        <v>18</v>
      </c>
      <c r="E1397" t="s">
        <v>1</v>
      </c>
      <c r="F1397" s="5">
        <v>41043</v>
      </c>
      <c r="G1397">
        <v>1</v>
      </c>
      <c r="H1397">
        <v>2</v>
      </c>
      <c r="I1397" s="1">
        <v>305.27999999999997</v>
      </c>
      <c r="J1397" s="1">
        <v>79.25</v>
      </c>
      <c r="K1397">
        <v>25.959774633123601</v>
      </c>
      <c r="L1397" s="4">
        <f>VLOOKUP(N1397,rates,VLOOKUP(CONCATENATE('[1]Exposure Report'!$B$11,'[1]Exposure Report'!$B$13),rate_lookup_table,4,FALSE),FALSE)</f>
        <v>152.64133333333334</v>
      </c>
      <c r="M1397" t="s">
        <v>0</v>
      </c>
      <c r="N1397" t="str">
        <f>IF(VLOOKUP(B1397,title_rename,2,FALSE)=0,B1397,VLOOKUP(B1397,title_rename,2,FALSE))</f>
        <v>05-14 San Diego Padres @ Washington Nationals</v>
      </c>
      <c r="O1397" s="3" t="str">
        <f>LEFT(IF(VLOOKUP(C1397,brand_rename,2,FALSE)=0,C1397,VLOOKUP(C1397,brand_rename,2,FALSE)),LEN(IF(VLOOKUP(C1397,brand_rename,2,FALSE)=0,C1397,VLOOKUP(C1397,brand_rename,2,FALSE)))-6)</f>
        <v>Washington National Logo</v>
      </c>
      <c r="P1397" t="str">
        <f>IF(VLOOKUP(D1397,location_rename,2,FALSE)=0,D1397,VLOOKUP(D1397,location_rename,2,FALSE))</f>
        <v>LED Upper Billboard</v>
      </c>
      <c r="Q1397">
        <f>IF($L1397=0,0,G1397)</f>
        <v>1</v>
      </c>
      <c r="R1397">
        <f>IF($L1397=0,0,H1397)</f>
        <v>2</v>
      </c>
      <c r="S1397" s="1">
        <f>R1397*L1397</f>
        <v>305.28266666666667</v>
      </c>
      <c r="T1397" s="1">
        <f>S1397*(K1397/100)</f>
        <v>79.250692260656606</v>
      </c>
      <c r="U1397" t="str">
        <f t="shared" si="42"/>
        <v>Washington National LogoLED Upper Billboard</v>
      </c>
      <c r="V1397" t="str">
        <f t="shared" si="43"/>
        <v>05-14 San Diego Padres @ Washington NationalsWashington National LogoLED Upper Billboard</v>
      </c>
      <c r="W1397" t="str">
        <f>CONCATENATE(M1397,O1397)</f>
        <v>Regular SeasonWashington National Logo</v>
      </c>
      <c r="X1397" t="str">
        <f>CONCATENATE(M1397,P1397)</f>
        <v>Regular SeasonLED Upper Billboard</v>
      </c>
      <c r="Y1397" t="str">
        <f>CONCATENATE(M1397,O1397,P1397)</f>
        <v>Regular SeasonWashington National LogoLED Upper Billboard</v>
      </c>
    </row>
    <row r="1398" spans="1:25" x14ac:dyDescent="0.25">
      <c r="A1398" s="3">
        <v>349185</v>
      </c>
      <c r="B1398" t="s">
        <v>163</v>
      </c>
      <c r="C1398" t="s">
        <v>8</v>
      </c>
      <c r="D1398" t="s">
        <v>17</v>
      </c>
      <c r="E1398" t="s">
        <v>1</v>
      </c>
      <c r="F1398" s="5">
        <v>41043</v>
      </c>
      <c r="G1398">
        <v>2</v>
      </c>
      <c r="H1398">
        <v>12</v>
      </c>
      <c r="I1398" s="1">
        <v>1831.68</v>
      </c>
      <c r="J1398" s="1">
        <v>319.77</v>
      </c>
      <c r="K1398">
        <v>17.457743710691801</v>
      </c>
      <c r="L1398" s="4">
        <f>VLOOKUP(N1398,rates,VLOOKUP(CONCATENATE('[1]Exposure Report'!$B$11,'[1]Exposure Report'!$B$13),rate_lookup_table,4,FALSE),FALSE)</f>
        <v>152.64133333333334</v>
      </c>
      <c r="M1398" t="s">
        <v>0</v>
      </c>
      <c r="N1398" t="str">
        <f>IF(VLOOKUP(B1398,title_rename,2,FALSE)=0,B1398,VLOOKUP(B1398,title_rename,2,FALSE))</f>
        <v>05-14 San Diego Padres @ Washington Nationals</v>
      </c>
      <c r="O1398" s="3" t="str">
        <f>LEFT(IF(VLOOKUP(C1398,brand_rename,2,FALSE)=0,C1398,VLOOKUP(C1398,brand_rename,2,FALSE)),LEN(IF(VLOOKUP(C1398,brand_rename,2,FALSE)=0,C1398,VLOOKUP(C1398,brand_rename,2,FALSE)))-6)</f>
        <v>Washington National Logo</v>
      </c>
      <c r="P1398" t="str">
        <f>IF(VLOOKUP(D1398,location_rename,2,FALSE)=0,D1398,VLOOKUP(D1398,location_rename,2,FALSE))</f>
        <v>LED Upper Tiered</v>
      </c>
      <c r="Q1398">
        <f>IF($L1398=0,0,G1398)</f>
        <v>2</v>
      </c>
      <c r="R1398">
        <f>IF($L1398=0,0,H1398)</f>
        <v>12</v>
      </c>
      <c r="S1398" s="1">
        <f>R1398*L1398</f>
        <v>1831.6959999999999</v>
      </c>
      <c r="T1398" s="1">
        <f>S1398*(K1398/100)</f>
        <v>319.77279323899324</v>
      </c>
      <c r="U1398" t="str">
        <f t="shared" si="42"/>
        <v>Washington National LogoLED Upper Tiered</v>
      </c>
      <c r="V1398" t="str">
        <f t="shared" si="43"/>
        <v>05-14 San Diego Padres @ Washington NationalsWashington National LogoLED Upper Tiered</v>
      </c>
      <c r="W1398" t="str">
        <f>CONCATENATE(M1398,O1398)</f>
        <v>Regular SeasonWashington National Logo</v>
      </c>
      <c r="X1398" t="str">
        <f>CONCATENATE(M1398,P1398)</f>
        <v>Regular SeasonLED Upper Tiered</v>
      </c>
      <c r="Y1398" t="str">
        <f>CONCATENATE(M1398,O1398,P1398)</f>
        <v>Regular SeasonWashington National LogoLED Upper Tiered</v>
      </c>
    </row>
    <row r="1399" spans="1:25" x14ac:dyDescent="0.25">
      <c r="A1399" s="3">
        <v>349185</v>
      </c>
      <c r="B1399" t="s">
        <v>163</v>
      </c>
      <c r="C1399" t="s">
        <v>8</v>
      </c>
      <c r="D1399" t="s">
        <v>16</v>
      </c>
      <c r="E1399" t="s">
        <v>1</v>
      </c>
      <c r="F1399" s="5">
        <v>41043</v>
      </c>
      <c r="G1399">
        <v>168</v>
      </c>
      <c r="H1399">
        <v>1077</v>
      </c>
      <c r="I1399" s="1">
        <v>164393.28</v>
      </c>
      <c r="J1399" s="1">
        <v>24973.35</v>
      </c>
      <c r="K1399">
        <v>15.1912231448876</v>
      </c>
      <c r="L1399" s="4">
        <f>VLOOKUP(N1399,rates,VLOOKUP(CONCATENATE('[1]Exposure Report'!$B$11,'[1]Exposure Report'!$B$13),rate_lookup_table,4,FALSE),FALSE)</f>
        <v>152.64133333333334</v>
      </c>
      <c r="M1399" t="s">
        <v>0</v>
      </c>
      <c r="N1399" t="str">
        <f>IF(VLOOKUP(B1399,title_rename,2,FALSE)=0,B1399,VLOOKUP(B1399,title_rename,2,FALSE))</f>
        <v>05-14 San Diego Padres @ Washington Nationals</v>
      </c>
      <c r="O1399" s="3" t="str">
        <f>LEFT(IF(VLOOKUP(C1399,brand_rename,2,FALSE)=0,C1399,VLOOKUP(C1399,brand_rename,2,FALSE)),LEN(IF(VLOOKUP(C1399,brand_rename,2,FALSE)=0,C1399,VLOOKUP(C1399,brand_rename,2,FALSE)))-6)</f>
        <v>Washington National Logo</v>
      </c>
      <c r="P1399" t="str">
        <f>IF(VLOOKUP(D1399,location_rename,2,FALSE)=0,D1399,VLOOKUP(D1399,location_rename,2,FALSE))</f>
        <v>On Surface Branding</v>
      </c>
      <c r="Q1399">
        <f>IF($L1399=0,0,G1399)</f>
        <v>168</v>
      </c>
      <c r="R1399">
        <f>IF($L1399=0,0,H1399)</f>
        <v>1077</v>
      </c>
      <c r="S1399" s="1">
        <f>R1399*L1399</f>
        <v>164394.71600000001</v>
      </c>
      <c r="T1399" s="1">
        <f>S1399*(K1399/100)</f>
        <v>24973.56814596424</v>
      </c>
      <c r="U1399" t="str">
        <f t="shared" si="42"/>
        <v>Washington National LogoOn Surface Branding</v>
      </c>
      <c r="V1399" t="str">
        <f t="shared" si="43"/>
        <v>05-14 San Diego Padres @ Washington NationalsWashington National LogoOn Surface Branding</v>
      </c>
      <c r="W1399" t="str">
        <f>CONCATENATE(M1399,O1399)</f>
        <v>Regular SeasonWashington National Logo</v>
      </c>
      <c r="X1399" t="str">
        <f>CONCATENATE(M1399,P1399)</f>
        <v>Regular SeasonOn Surface Branding</v>
      </c>
      <c r="Y1399" t="str">
        <f>CONCATENATE(M1399,O1399,P1399)</f>
        <v>Regular SeasonWashington National LogoOn Surface Branding</v>
      </c>
    </row>
    <row r="1400" spans="1:25" x14ac:dyDescent="0.25">
      <c r="A1400" s="3">
        <v>349185</v>
      </c>
      <c r="B1400" t="s">
        <v>163</v>
      </c>
      <c r="C1400" t="s">
        <v>8</v>
      </c>
      <c r="D1400" t="s">
        <v>2</v>
      </c>
      <c r="E1400" t="s">
        <v>1</v>
      </c>
      <c r="F1400" s="5">
        <v>41043</v>
      </c>
      <c r="G1400">
        <v>1</v>
      </c>
      <c r="H1400">
        <v>5</v>
      </c>
      <c r="I1400" s="1">
        <v>763.2</v>
      </c>
      <c r="J1400" s="1">
        <v>198.97</v>
      </c>
      <c r="K1400">
        <v>26.070492662473701</v>
      </c>
      <c r="L1400" s="4">
        <f>VLOOKUP(N1400,rates,VLOOKUP(CONCATENATE('[1]Exposure Report'!$B$11,'[1]Exposure Report'!$B$13),rate_lookup_table,4,FALSE),FALSE)</f>
        <v>152.64133333333334</v>
      </c>
      <c r="M1400" t="s">
        <v>0</v>
      </c>
      <c r="N1400" t="str">
        <f>IF(VLOOKUP(B1400,title_rename,2,FALSE)=0,B1400,VLOOKUP(B1400,title_rename,2,FALSE))</f>
        <v>05-14 San Diego Padres @ Washington Nationals</v>
      </c>
      <c r="O1400" s="3" t="str">
        <f>LEFT(IF(VLOOKUP(C1400,brand_rename,2,FALSE)=0,C1400,VLOOKUP(C1400,brand_rename,2,FALSE)),LEN(IF(VLOOKUP(C1400,brand_rename,2,FALSE)=0,C1400,VLOOKUP(C1400,brand_rename,2,FALSE)))-6)</f>
        <v>Washington National Logo</v>
      </c>
      <c r="P1400" t="str">
        <f>IF(VLOOKUP(D1400,location_rename,2,FALSE)=0,D1400,VLOOKUP(D1400,location_rename,2,FALSE))</f>
        <v>Rotational Field Level Home Plate</v>
      </c>
      <c r="Q1400">
        <f>IF($L1400=0,0,G1400)</f>
        <v>1</v>
      </c>
      <c r="R1400">
        <f>IF($L1400=0,0,H1400)</f>
        <v>5</v>
      </c>
      <c r="S1400" s="1">
        <f>R1400*L1400</f>
        <v>763.20666666666671</v>
      </c>
      <c r="T1400" s="1">
        <f>S1400*(K1400/100)</f>
        <v>198.97173803284343</v>
      </c>
      <c r="U1400" t="str">
        <f t="shared" si="42"/>
        <v>Washington National LogoRotational Field Level Home Plate</v>
      </c>
      <c r="V1400" t="str">
        <f t="shared" si="43"/>
        <v>05-14 San Diego Padres @ Washington NationalsWashington National LogoRotational Field Level Home Plate</v>
      </c>
      <c r="W1400" t="str">
        <f>CONCATENATE(M1400,O1400)</f>
        <v>Regular SeasonWashington National Logo</v>
      </c>
      <c r="X1400" t="str">
        <f>CONCATENATE(M1400,P1400)</f>
        <v>Regular SeasonRotational Field Level Home Plate</v>
      </c>
      <c r="Y1400" t="str">
        <f>CONCATENATE(M1400,O1400,P1400)</f>
        <v>Regular SeasonWashington National LogoRotational Field Level Home Plate</v>
      </c>
    </row>
    <row r="1401" spans="1:25" x14ac:dyDescent="0.25">
      <c r="A1401" s="3">
        <v>349185</v>
      </c>
      <c r="B1401" t="s">
        <v>163</v>
      </c>
      <c r="C1401" t="s">
        <v>8</v>
      </c>
      <c r="D1401" t="s">
        <v>15</v>
      </c>
      <c r="E1401" t="s">
        <v>1</v>
      </c>
      <c r="F1401" s="5">
        <v>41043</v>
      </c>
      <c r="G1401">
        <v>8</v>
      </c>
      <c r="H1401">
        <v>35</v>
      </c>
      <c r="I1401" s="1">
        <v>5342.4</v>
      </c>
      <c r="J1401" s="1">
        <v>669.66</v>
      </c>
      <c r="K1401">
        <v>12.5348158131176</v>
      </c>
      <c r="L1401" s="4">
        <f>VLOOKUP(N1401,rates,VLOOKUP(CONCATENATE('[1]Exposure Report'!$B$11,'[1]Exposure Report'!$B$13),rate_lookup_table,4,FALSE),FALSE)</f>
        <v>152.64133333333334</v>
      </c>
      <c r="M1401" t="s">
        <v>0</v>
      </c>
      <c r="N1401" t="str">
        <f>IF(VLOOKUP(B1401,title_rename,2,FALSE)=0,B1401,VLOOKUP(B1401,title_rename,2,FALSE))</f>
        <v>05-14 San Diego Padres @ Washington Nationals</v>
      </c>
      <c r="O1401" s="3" t="str">
        <f>LEFT(IF(VLOOKUP(C1401,brand_rename,2,FALSE)=0,C1401,VLOOKUP(C1401,brand_rename,2,FALSE)),LEN(IF(VLOOKUP(C1401,brand_rename,2,FALSE)=0,C1401,VLOOKUP(C1401,brand_rename,2,FALSE)))-6)</f>
        <v>Washington National Logo</v>
      </c>
      <c r="P1401" t="str">
        <f>IF(VLOOKUP(D1401,location_rename,2,FALSE)=0,D1401,VLOOKUP(D1401,location_rename,2,FALSE))</f>
        <v>Special Structure Signage</v>
      </c>
      <c r="Q1401">
        <f>IF($L1401=0,0,G1401)</f>
        <v>8</v>
      </c>
      <c r="R1401">
        <f>IF($L1401=0,0,H1401)</f>
        <v>35</v>
      </c>
      <c r="S1401" s="1">
        <f>R1401*L1401</f>
        <v>5342.4466666666667</v>
      </c>
      <c r="T1401" s="1">
        <f>S1401*(K1401/100)</f>
        <v>669.66584958070746</v>
      </c>
      <c r="U1401" t="str">
        <f t="shared" si="42"/>
        <v>Washington National LogoSpecial Structure Signage</v>
      </c>
      <c r="V1401" t="str">
        <f t="shared" si="43"/>
        <v>05-14 San Diego Padres @ Washington NationalsWashington National LogoSpecial Structure Signage</v>
      </c>
      <c r="W1401" t="str">
        <f>CONCATENATE(M1401,O1401)</f>
        <v>Regular SeasonWashington National Logo</v>
      </c>
      <c r="X1401" t="str">
        <f>CONCATENATE(M1401,P1401)</f>
        <v>Regular SeasonSpecial Structure Signage</v>
      </c>
      <c r="Y1401" t="str">
        <f>CONCATENATE(M1401,O1401,P1401)</f>
        <v>Regular SeasonWashington National LogoSpecial Structure Signage</v>
      </c>
    </row>
    <row r="1402" spans="1:25" x14ac:dyDescent="0.25">
      <c r="A1402" s="3">
        <v>349185</v>
      </c>
      <c r="B1402" t="s">
        <v>163</v>
      </c>
      <c r="C1402" t="s">
        <v>8</v>
      </c>
      <c r="D1402" t="s">
        <v>14</v>
      </c>
      <c r="E1402" t="s">
        <v>1</v>
      </c>
      <c r="F1402" s="5">
        <v>41043</v>
      </c>
      <c r="G1402">
        <v>1</v>
      </c>
      <c r="H1402">
        <v>2</v>
      </c>
      <c r="I1402" s="1">
        <v>305.27999999999997</v>
      </c>
      <c r="J1402" s="1">
        <v>42.62</v>
      </c>
      <c r="K1402">
        <v>13.9609538784067</v>
      </c>
      <c r="L1402" s="4">
        <f>VLOOKUP(N1402,rates,VLOOKUP(CONCATENATE('[1]Exposure Report'!$B$11,'[1]Exposure Report'!$B$13),rate_lookup_table,4,FALSE),FALSE)</f>
        <v>152.64133333333334</v>
      </c>
      <c r="M1402" t="s">
        <v>0</v>
      </c>
      <c r="N1402" t="str">
        <f>IF(VLOOKUP(B1402,title_rename,2,FALSE)=0,B1402,VLOOKUP(B1402,title_rename,2,FALSE))</f>
        <v>05-14 San Diego Padres @ Washington Nationals</v>
      </c>
      <c r="O1402" s="3" t="str">
        <f>LEFT(IF(VLOOKUP(C1402,brand_rename,2,FALSE)=0,C1402,VLOOKUP(C1402,brand_rename,2,FALSE)),LEN(IF(VLOOKUP(C1402,brand_rename,2,FALSE)=0,C1402,VLOOKUP(C1402,brand_rename,2,FALSE)))-6)</f>
        <v>Washington National Logo</v>
      </c>
      <c r="P1402" t="str">
        <f>IF(VLOOKUP(D1402,location_rename,2,FALSE)=0,D1402,VLOOKUP(D1402,location_rename,2,FALSE))</f>
        <v>Static Dugout Roof</v>
      </c>
      <c r="Q1402">
        <f>IF($L1402=0,0,G1402)</f>
        <v>1</v>
      </c>
      <c r="R1402">
        <f>IF($L1402=0,0,H1402)</f>
        <v>2</v>
      </c>
      <c r="S1402" s="1">
        <f>R1402*L1402</f>
        <v>305.28266666666667</v>
      </c>
      <c r="T1402" s="1">
        <f>S1402*(K1402/100)</f>
        <v>42.620372292103404</v>
      </c>
      <c r="U1402" t="str">
        <f t="shared" si="42"/>
        <v>Washington National LogoStatic Dugout Roof</v>
      </c>
      <c r="V1402" t="str">
        <f t="shared" si="43"/>
        <v>05-14 San Diego Padres @ Washington NationalsWashington National LogoStatic Dugout Roof</v>
      </c>
      <c r="W1402" t="str">
        <f>CONCATENATE(M1402,O1402)</f>
        <v>Regular SeasonWashington National Logo</v>
      </c>
      <c r="X1402" t="str">
        <f>CONCATENATE(M1402,P1402)</f>
        <v>Regular SeasonStatic Dugout Roof</v>
      </c>
      <c r="Y1402" t="str">
        <f>CONCATENATE(M1402,O1402,P1402)</f>
        <v>Regular SeasonWashington National LogoStatic Dugout Roof</v>
      </c>
    </row>
    <row r="1403" spans="1:25" x14ac:dyDescent="0.25">
      <c r="A1403" s="3">
        <v>349185</v>
      </c>
      <c r="B1403" t="s">
        <v>163</v>
      </c>
      <c r="C1403" t="s">
        <v>8</v>
      </c>
      <c r="D1403" t="s">
        <v>13</v>
      </c>
      <c r="E1403" t="s">
        <v>1</v>
      </c>
      <c r="F1403" s="5">
        <v>41043</v>
      </c>
      <c r="G1403">
        <v>5</v>
      </c>
      <c r="H1403">
        <v>7</v>
      </c>
      <c r="I1403" s="1">
        <v>1068.48</v>
      </c>
      <c r="J1403" s="1">
        <v>223.79</v>
      </c>
      <c r="K1403">
        <v>20.9447064989517</v>
      </c>
      <c r="L1403" s="4">
        <f>VLOOKUP(N1403,rates,VLOOKUP(CONCATENATE('[1]Exposure Report'!$B$11,'[1]Exposure Report'!$B$13),rate_lookup_table,4,FALSE),FALSE)</f>
        <v>152.64133333333334</v>
      </c>
      <c r="M1403" t="s">
        <v>0</v>
      </c>
      <c r="N1403" t="str">
        <f>IF(VLOOKUP(B1403,title_rename,2,FALSE)=0,B1403,VLOOKUP(B1403,title_rename,2,FALSE))</f>
        <v>05-14 San Diego Padres @ Washington Nationals</v>
      </c>
      <c r="O1403" s="3" t="str">
        <f>LEFT(IF(VLOOKUP(C1403,brand_rename,2,FALSE)=0,C1403,VLOOKUP(C1403,brand_rename,2,FALSE)),LEN(IF(VLOOKUP(C1403,brand_rename,2,FALSE)=0,C1403,VLOOKUP(C1403,brand_rename,2,FALSE)))-6)</f>
        <v>Washington National Logo</v>
      </c>
      <c r="P1403" t="str">
        <f>IF(VLOOKUP(D1403,location_rename,2,FALSE)=0,D1403,VLOOKUP(D1403,location_rename,2,FALSE))</f>
        <v>Static Dugout Wall</v>
      </c>
      <c r="Q1403">
        <f>IF($L1403=0,0,G1403)</f>
        <v>5</v>
      </c>
      <c r="R1403">
        <f>IF($L1403=0,0,H1403)</f>
        <v>7</v>
      </c>
      <c r="S1403" s="1">
        <f>R1403*L1403</f>
        <v>1068.4893333333334</v>
      </c>
      <c r="T1403" s="1">
        <f>S1403*(K1403/100)</f>
        <v>223.79195483927236</v>
      </c>
      <c r="U1403" t="str">
        <f t="shared" si="42"/>
        <v>Washington National LogoStatic Dugout Wall</v>
      </c>
      <c r="V1403" t="str">
        <f t="shared" si="43"/>
        <v>05-14 San Diego Padres @ Washington NationalsWashington National LogoStatic Dugout Wall</v>
      </c>
      <c r="W1403" t="str">
        <f>CONCATENATE(M1403,O1403)</f>
        <v>Regular SeasonWashington National Logo</v>
      </c>
      <c r="X1403" t="str">
        <f>CONCATENATE(M1403,P1403)</f>
        <v>Regular SeasonStatic Dugout Wall</v>
      </c>
      <c r="Y1403" t="str">
        <f>CONCATENATE(M1403,O1403,P1403)</f>
        <v>Regular SeasonWashington National LogoStatic Dugout Wall</v>
      </c>
    </row>
    <row r="1404" spans="1:25" x14ac:dyDescent="0.25">
      <c r="A1404" s="3">
        <v>349185</v>
      </c>
      <c r="B1404" t="s">
        <v>163</v>
      </c>
      <c r="C1404" t="s">
        <v>8</v>
      </c>
      <c r="D1404" t="s">
        <v>12</v>
      </c>
      <c r="E1404" t="s">
        <v>1</v>
      </c>
      <c r="F1404" s="5">
        <v>41043</v>
      </c>
      <c r="G1404">
        <v>88</v>
      </c>
      <c r="H1404">
        <v>244</v>
      </c>
      <c r="I1404" s="1">
        <v>37244.160000000003</v>
      </c>
      <c r="J1404" s="1">
        <v>8316.24</v>
      </c>
      <c r="K1404">
        <v>22.328977214145699</v>
      </c>
      <c r="L1404" s="4">
        <f>VLOOKUP(N1404,rates,VLOOKUP(CONCATENATE('[1]Exposure Report'!$B$11,'[1]Exposure Report'!$B$13),rate_lookup_table,4,FALSE),FALSE)</f>
        <v>152.64133333333334</v>
      </c>
      <c r="M1404" t="s">
        <v>0</v>
      </c>
      <c r="N1404" t="str">
        <f>IF(VLOOKUP(B1404,title_rename,2,FALSE)=0,B1404,VLOOKUP(B1404,title_rename,2,FALSE))</f>
        <v>05-14 San Diego Padres @ Washington Nationals</v>
      </c>
      <c r="O1404" s="3" t="str">
        <f>LEFT(IF(VLOOKUP(C1404,brand_rename,2,FALSE)=0,C1404,VLOOKUP(C1404,brand_rename,2,FALSE)),LEN(IF(VLOOKUP(C1404,brand_rename,2,FALSE)=0,C1404,VLOOKUP(C1404,brand_rename,2,FALSE)))-6)</f>
        <v>Washington National Logo</v>
      </c>
      <c r="P1404" t="str">
        <f>IF(VLOOKUP(D1404,location_rename,2,FALSE)=0,D1404,VLOOKUP(D1404,location_rename,2,FALSE))</f>
        <v>Static Field Level Home Plate</v>
      </c>
      <c r="Q1404">
        <f>IF($L1404=0,0,G1404)</f>
        <v>88</v>
      </c>
      <c r="R1404">
        <f>IF($L1404=0,0,H1404)</f>
        <v>244</v>
      </c>
      <c r="S1404" s="1">
        <f>R1404*L1404</f>
        <v>37244.48533333333</v>
      </c>
      <c r="T1404" s="1">
        <f>S1404*(K1404/100)</f>
        <v>8316.3126436058355</v>
      </c>
      <c r="U1404" t="str">
        <f t="shared" si="42"/>
        <v>Washington National LogoStatic Field Level Home Plate</v>
      </c>
      <c r="V1404" t="str">
        <f t="shared" si="43"/>
        <v>05-14 San Diego Padres @ Washington NationalsWashington National LogoStatic Field Level Home Plate</v>
      </c>
      <c r="W1404" t="str">
        <f>CONCATENATE(M1404,O1404)</f>
        <v>Regular SeasonWashington National Logo</v>
      </c>
      <c r="X1404" t="str">
        <f>CONCATENATE(M1404,P1404)</f>
        <v>Regular SeasonStatic Field Level Home Plate</v>
      </c>
      <c r="Y1404" t="str">
        <f>CONCATENATE(M1404,O1404,P1404)</f>
        <v>Regular SeasonWashington National LogoStatic Field Level Home Plate</v>
      </c>
    </row>
    <row r="1405" spans="1:25" x14ac:dyDescent="0.25">
      <c r="A1405" s="3">
        <v>349185</v>
      </c>
      <c r="B1405" t="s">
        <v>163</v>
      </c>
      <c r="C1405" t="s">
        <v>8</v>
      </c>
      <c r="D1405" t="s">
        <v>11</v>
      </c>
      <c r="E1405" t="s">
        <v>1</v>
      </c>
      <c r="F1405" s="5">
        <v>41043</v>
      </c>
      <c r="G1405">
        <v>46</v>
      </c>
      <c r="H1405">
        <v>189</v>
      </c>
      <c r="I1405" s="1">
        <v>28848.959999999999</v>
      </c>
      <c r="J1405" s="1">
        <v>3887.39</v>
      </c>
      <c r="K1405">
        <v>13.4749744878151</v>
      </c>
      <c r="L1405" s="4">
        <f>VLOOKUP(N1405,rates,VLOOKUP(CONCATENATE('[1]Exposure Report'!$B$11,'[1]Exposure Report'!$B$13),rate_lookup_table,4,FALSE),FALSE)</f>
        <v>152.64133333333334</v>
      </c>
      <c r="M1405" t="s">
        <v>0</v>
      </c>
      <c r="N1405" t="str">
        <f>IF(VLOOKUP(B1405,title_rename,2,FALSE)=0,B1405,VLOOKUP(B1405,title_rename,2,FALSE))</f>
        <v>05-14 San Diego Padres @ Washington Nationals</v>
      </c>
      <c r="O1405" s="3" t="str">
        <f>LEFT(IF(VLOOKUP(C1405,brand_rename,2,FALSE)=0,C1405,VLOOKUP(C1405,brand_rename,2,FALSE)),LEN(IF(VLOOKUP(C1405,brand_rename,2,FALSE)=0,C1405,VLOOKUP(C1405,brand_rename,2,FALSE)))-6)</f>
        <v>Washington National Logo</v>
      </c>
      <c r="P1405" t="str">
        <f>IF(VLOOKUP(D1405,location_rename,2,FALSE)=0,D1405,VLOOKUP(D1405,location_rename,2,FALSE))</f>
        <v>Static Outfield Wall</v>
      </c>
      <c r="Q1405">
        <f>IF($L1405=0,0,G1405)</f>
        <v>46</v>
      </c>
      <c r="R1405">
        <f>IF($L1405=0,0,H1405)</f>
        <v>189</v>
      </c>
      <c r="S1405" s="1">
        <f>R1405*L1405</f>
        <v>28849.212</v>
      </c>
      <c r="T1405" s="1">
        <f>S1405*(K1405/100)</f>
        <v>3887.4239569356923</v>
      </c>
      <c r="U1405" t="str">
        <f t="shared" si="42"/>
        <v>Washington National LogoStatic Outfield Wall</v>
      </c>
      <c r="V1405" t="str">
        <f t="shared" si="43"/>
        <v>05-14 San Diego Padres @ Washington NationalsWashington National LogoStatic Outfield Wall</v>
      </c>
      <c r="W1405" t="str">
        <f>CONCATENATE(M1405,O1405)</f>
        <v>Regular SeasonWashington National Logo</v>
      </c>
      <c r="X1405" t="str">
        <f>CONCATENATE(M1405,P1405)</f>
        <v>Regular SeasonStatic Outfield Wall</v>
      </c>
      <c r="Y1405" t="str">
        <f>CONCATENATE(M1405,O1405,P1405)</f>
        <v>Regular SeasonWashington National LogoStatic Outfield Wall</v>
      </c>
    </row>
    <row r="1406" spans="1:25" x14ac:dyDescent="0.25">
      <c r="A1406" s="3">
        <v>349185</v>
      </c>
      <c r="B1406" t="s">
        <v>163</v>
      </c>
      <c r="C1406" t="s">
        <v>8</v>
      </c>
      <c r="D1406" t="s">
        <v>9</v>
      </c>
      <c r="E1406" t="s">
        <v>1</v>
      </c>
      <c r="F1406" s="5">
        <v>41043</v>
      </c>
      <c r="G1406">
        <v>5</v>
      </c>
      <c r="H1406">
        <v>36</v>
      </c>
      <c r="I1406" s="1">
        <v>5495.04</v>
      </c>
      <c r="J1406" s="1">
        <v>840.89</v>
      </c>
      <c r="K1406">
        <v>15.3027093524341</v>
      </c>
      <c r="L1406" s="4">
        <f>VLOOKUP(N1406,rates,VLOOKUP(CONCATENATE('[1]Exposure Report'!$B$11,'[1]Exposure Report'!$B$13),rate_lookup_table,4,FALSE),FALSE)</f>
        <v>152.64133333333334</v>
      </c>
      <c r="M1406" t="s">
        <v>0</v>
      </c>
      <c r="N1406" t="str">
        <f>IF(VLOOKUP(B1406,title_rename,2,FALSE)=0,B1406,VLOOKUP(B1406,title_rename,2,FALSE))</f>
        <v>05-14 San Diego Padres @ Washington Nationals</v>
      </c>
      <c r="O1406" s="3" t="str">
        <f>LEFT(IF(VLOOKUP(C1406,brand_rename,2,FALSE)=0,C1406,VLOOKUP(C1406,brand_rename,2,FALSE)),LEN(IF(VLOOKUP(C1406,brand_rename,2,FALSE)=0,C1406,VLOOKUP(C1406,brand_rename,2,FALSE)))-6)</f>
        <v>Washington National Logo</v>
      </c>
      <c r="P1406" t="str">
        <f>IF(VLOOKUP(D1406,location_rename,2,FALSE)=0,D1406,VLOOKUP(D1406,location_rename,2,FALSE))</f>
        <v>Static Upper Billboard</v>
      </c>
      <c r="Q1406">
        <f>IF($L1406=0,0,G1406)</f>
        <v>5</v>
      </c>
      <c r="R1406">
        <f>IF($L1406=0,0,H1406)</f>
        <v>36</v>
      </c>
      <c r="S1406" s="1">
        <f>R1406*L1406</f>
        <v>5495.0879999999997</v>
      </c>
      <c r="T1406" s="1">
        <f>S1406*(K1406/100)</f>
        <v>840.89734530048383</v>
      </c>
      <c r="U1406" t="str">
        <f t="shared" si="42"/>
        <v>Washington National LogoStatic Upper Billboard</v>
      </c>
      <c r="V1406" t="str">
        <f t="shared" si="43"/>
        <v>05-14 San Diego Padres @ Washington NationalsWashington National LogoStatic Upper Billboard</v>
      </c>
      <c r="W1406" t="str">
        <f>CONCATENATE(M1406,O1406)</f>
        <v>Regular SeasonWashington National Logo</v>
      </c>
      <c r="X1406" t="str">
        <f>CONCATENATE(M1406,P1406)</f>
        <v>Regular SeasonStatic Upper Billboard</v>
      </c>
      <c r="Y1406" t="str">
        <f>CONCATENATE(M1406,O1406,P1406)</f>
        <v>Regular SeasonWashington National LogoStatic Upper Billboard</v>
      </c>
    </row>
    <row r="1407" spans="1:25" x14ac:dyDescent="0.25">
      <c r="A1407" s="3">
        <v>349185</v>
      </c>
      <c r="B1407" t="s">
        <v>163</v>
      </c>
      <c r="C1407" t="s">
        <v>5</v>
      </c>
      <c r="D1407" t="s">
        <v>2</v>
      </c>
      <c r="E1407" t="s">
        <v>1</v>
      </c>
      <c r="F1407" s="5">
        <v>41043</v>
      </c>
      <c r="G1407">
        <v>4</v>
      </c>
      <c r="H1407">
        <v>6</v>
      </c>
      <c r="I1407" s="1">
        <v>915.84</v>
      </c>
      <c r="J1407" s="1">
        <v>254.08</v>
      </c>
      <c r="K1407">
        <v>27.742837176799402</v>
      </c>
      <c r="L1407" s="4">
        <f>VLOOKUP(N1407,rates,VLOOKUP(CONCATENATE('[1]Exposure Report'!$B$11,'[1]Exposure Report'!$B$13),rate_lookup_table,4,FALSE),FALSE)</f>
        <v>152.64133333333334</v>
      </c>
      <c r="M1407" t="s">
        <v>0</v>
      </c>
      <c r="N1407" t="str">
        <f>IF(VLOOKUP(B1407,title_rename,2,FALSE)=0,B1407,VLOOKUP(B1407,title_rename,2,FALSE))</f>
        <v>05-14 San Diego Padres @ Washington Nationals</v>
      </c>
      <c r="O1407" s="3" t="str">
        <f>LEFT(IF(VLOOKUP(C1407,brand_rename,2,FALSE)=0,C1407,VLOOKUP(C1407,brand_rename,2,FALSE)),LEN(IF(VLOOKUP(C1407,brand_rename,2,FALSE)=0,C1407,VLOOKUP(C1407,brand_rename,2,FALSE)))-6)</f>
        <v>Website - Washingtonnationalsdreamfoundation.org</v>
      </c>
      <c r="P1407" t="str">
        <f>IF(VLOOKUP(D1407,location_rename,2,FALSE)=0,D1407,VLOOKUP(D1407,location_rename,2,FALSE))</f>
        <v>Rotational Field Level Home Plate</v>
      </c>
      <c r="Q1407">
        <f>IF($L1407=0,0,G1407)</f>
        <v>4</v>
      </c>
      <c r="R1407">
        <f>IF($L1407=0,0,H1407)</f>
        <v>6</v>
      </c>
      <c r="S1407" s="1">
        <f>R1407*L1407</f>
        <v>915.84799999999996</v>
      </c>
      <c r="T1407" s="1">
        <f>S1407*(K1407/100)</f>
        <v>254.08221942697375</v>
      </c>
      <c r="U1407" t="str">
        <f t="shared" si="42"/>
        <v>Website - Washingtonnationalsdreamfoundation.orgRotational Field Level Home Plate</v>
      </c>
      <c r="V1407" t="str">
        <f t="shared" si="43"/>
        <v>05-14 San Diego Padres @ Washington NationalsWebsite - Washingtonnationalsdreamfoundation.orgRotational Field Level Home Plate</v>
      </c>
      <c r="W1407" t="str">
        <f>CONCATENATE(M1407,O1407)</f>
        <v>Regular SeasonWebsite - Washingtonnationalsdreamfoundation.org</v>
      </c>
      <c r="X1407" t="str">
        <f>CONCATENATE(M1407,P1407)</f>
        <v>Regular SeasonRotational Field Level Home Plate</v>
      </c>
      <c r="Y1407" t="str">
        <f>CONCATENATE(M1407,O1407,P1407)</f>
        <v>Regular SeasonWebsite - Washingtonnationalsdreamfoundation.orgRotational Field Level Home Plate</v>
      </c>
    </row>
    <row r="1408" spans="1:25" x14ac:dyDescent="0.25">
      <c r="A1408" s="3">
        <v>349185</v>
      </c>
      <c r="B1408" t="s">
        <v>163</v>
      </c>
      <c r="C1408" t="s">
        <v>5</v>
      </c>
      <c r="D1408" t="s">
        <v>45</v>
      </c>
      <c r="E1408" t="s">
        <v>1</v>
      </c>
      <c r="F1408" s="5">
        <v>41043</v>
      </c>
      <c r="G1408">
        <v>1</v>
      </c>
      <c r="H1408">
        <v>1</v>
      </c>
      <c r="I1408" s="1">
        <v>152.63999999999999</v>
      </c>
      <c r="J1408" s="1">
        <v>30.83</v>
      </c>
      <c r="K1408">
        <v>20.197851153039799</v>
      </c>
      <c r="L1408" s="4">
        <f>VLOOKUP(N1408,rates,VLOOKUP(CONCATENATE('[1]Exposure Report'!$B$11,'[1]Exposure Report'!$B$13),rate_lookup_table,4,FALSE),FALSE)</f>
        <v>152.64133333333334</v>
      </c>
      <c r="M1408" t="s">
        <v>0</v>
      </c>
      <c r="N1408" t="str">
        <f>IF(VLOOKUP(B1408,title_rename,2,FALSE)=0,B1408,VLOOKUP(B1408,title_rename,2,FALSE))</f>
        <v>05-14 San Diego Padres @ Washington Nationals</v>
      </c>
      <c r="O1408" s="3" t="str">
        <f>LEFT(IF(VLOOKUP(C1408,brand_rename,2,FALSE)=0,C1408,VLOOKUP(C1408,brand_rename,2,FALSE)),LEN(IF(VLOOKUP(C1408,brand_rename,2,FALSE)=0,C1408,VLOOKUP(C1408,brand_rename,2,FALSE)))-6)</f>
        <v>Website - Washingtonnationalsdreamfoundation.org</v>
      </c>
      <c r="P1408" t="str">
        <f>IF(VLOOKUP(D1408,location_rename,2,FALSE)=0,D1408,VLOOKUP(D1408,location_rename,2,FALSE))</f>
        <v>Static Field Level Foul Ball Line</v>
      </c>
      <c r="Q1408">
        <f>IF($L1408=0,0,G1408)</f>
        <v>1</v>
      </c>
      <c r="R1408">
        <f>IF($L1408=0,0,H1408)</f>
        <v>1</v>
      </c>
      <c r="S1408" s="1">
        <f>R1408*L1408</f>
        <v>152.64133333333334</v>
      </c>
      <c r="T1408" s="1">
        <f>S1408*(K1408/100)</f>
        <v>30.830269304681991</v>
      </c>
      <c r="U1408" t="str">
        <f t="shared" si="42"/>
        <v>Website - Washingtonnationalsdreamfoundation.orgStatic Field Level Foul Ball Line</v>
      </c>
      <c r="V1408" t="str">
        <f t="shared" si="43"/>
        <v>05-14 San Diego Padres @ Washington NationalsWebsite - Washingtonnationalsdreamfoundation.orgStatic Field Level Foul Ball Line</v>
      </c>
      <c r="W1408" t="str">
        <f>CONCATENATE(M1408,O1408)</f>
        <v>Regular SeasonWebsite - Washingtonnationalsdreamfoundation.org</v>
      </c>
      <c r="X1408" t="str">
        <f>CONCATENATE(M1408,P1408)</f>
        <v>Regular SeasonStatic Field Level Foul Ball Line</v>
      </c>
      <c r="Y1408" t="str">
        <f>CONCATENATE(M1408,O1408,P1408)</f>
        <v>Regular SeasonWebsite - Washingtonnationalsdreamfoundation.orgStatic Field Level Foul Ball Line</v>
      </c>
    </row>
    <row r="1409" spans="1:25" x14ac:dyDescent="0.25">
      <c r="A1409" s="3">
        <v>349185</v>
      </c>
      <c r="B1409" t="s">
        <v>163</v>
      </c>
      <c r="C1409" t="s">
        <v>5</v>
      </c>
      <c r="D1409" t="s">
        <v>9</v>
      </c>
      <c r="E1409" t="s">
        <v>1</v>
      </c>
      <c r="F1409" s="5">
        <v>41043</v>
      </c>
      <c r="G1409">
        <v>1</v>
      </c>
      <c r="H1409">
        <v>1</v>
      </c>
      <c r="I1409" s="1">
        <v>152.63999999999999</v>
      </c>
      <c r="J1409" s="1">
        <v>27.86</v>
      </c>
      <c r="K1409">
        <v>18.2520964360587</v>
      </c>
      <c r="L1409" s="4">
        <f>VLOOKUP(N1409,rates,VLOOKUP(CONCATENATE('[1]Exposure Report'!$B$11,'[1]Exposure Report'!$B$13),rate_lookup_table,4,FALSE),FALSE)</f>
        <v>152.64133333333334</v>
      </c>
      <c r="M1409" t="s">
        <v>0</v>
      </c>
      <c r="N1409" t="str">
        <f>IF(VLOOKUP(B1409,title_rename,2,FALSE)=0,B1409,VLOOKUP(B1409,title_rename,2,FALSE))</f>
        <v>05-14 San Diego Padres @ Washington Nationals</v>
      </c>
      <c r="O1409" s="3" t="str">
        <f>LEFT(IF(VLOOKUP(C1409,brand_rename,2,FALSE)=0,C1409,VLOOKUP(C1409,brand_rename,2,FALSE)),LEN(IF(VLOOKUP(C1409,brand_rename,2,FALSE)=0,C1409,VLOOKUP(C1409,brand_rename,2,FALSE)))-6)</f>
        <v>Website - Washingtonnationalsdreamfoundation.org</v>
      </c>
      <c r="P1409" t="str">
        <f>IF(VLOOKUP(D1409,location_rename,2,FALSE)=0,D1409,VLOOKUP(D1409,location_rename,2,FALSE))</f>
        <v>Static Upper Billboard</v>
      </c>
      <c r="Q1409">
        <f>IF($L1409=0,0,G1409)</f>
        <v>1</v>
      </c>
      <c r="R1409">
        <f>IF($L1409=0,0,H1409)</f>
        <v>1</v>
      </c>
      <c r="S1409" s="1">
        <f>R1409*L1409</f>
        <v>152.64133333333334</v>
      </c>
      <c r="T1409" s="1">
        <f>S1409*(K1409/100)</f>
        <v>27.860243361285818</v>
      </c>
      <c r="U1409" t="str">
        <f t="shared" si="42"/>
        <v>Website - Washingtonnationalsdreamfoundation.orgStatic Upper Billboard</v>
      </c>
      <c r="V1409" t="str">
        <f t="shared" si="43"/>
        <v>05-14 San Diego Padres @ Washington NationalsWebsite - Washingtonnationalsdreamfoundation.orgStatic Upper Billboard</v>
      </c>
      <c r="W1409" t="str">
        <f>CONCATENATE(M1409,O1409)</f>
        <v>Regular SeasonWebsite - Washingtonnationalsdreamfoundation.org</v>
      </c>
      <c r="X1409" t="str">
        <f>CONCATENATE(M1409,P1409)</f>
        <v>Regular SeasonStatic Upper Billboard</v>
      </c>
      <c r="Y1409" t="str">
        <f>CONCATENATE(M1409,O1409,P1409)</f>
        <v>Regular SeasonWebsite - Washingtonnationalsdreamfoundation.orgStatic Upper Billboard</v>
      </c>
    </row>
    <row r="1410" spans="1:25" x14ac:dyDescent="0.25">
      <c r="A1410" s="3">
        <v>349185</v>
      </c>
      <c r="B1410" t="s">
        <v>163</v>
      </c>
      <c r="C1410" t="s">
        <v>3</v>
      </c>
      <c r="D1410" t="s">
        <v>2</v>
      </c>
      <c r="E1410" t="s">
        <v>1</v>
      </c>
      <c r="F1410" s="5">
        <v>41043</v>
      </c>
      <c r="G1410">
        <v>25</v>
      </c>
      <c r="H1410">
        <v>164</v>
      </c>
      <c r="I1410" s="1">
        <v>25032.959999999999</v>
      </c>
      <c r="J1410" s="1">
        <v>5968.3</v>
      </c>
      <c r="K1410">
        <v>23.841767014368202</v>
      </c>
      <c r="L1410" s="4">
        <f>VLOOKUP(N1410,rates,VLOOKUP(CONCATENATE('[1]Exposure Report'!$B$11,'[1]Exposure Report'!$B$13),rate_lookup_table,4,FALSE),FALSE)</f>
        <v>152.64133333333334</v>
      </c>
      <c r="M1410" t="s">
        <v>0</v>
      </c>
      <c r="N1410" t="str">
        <f>IF(VLOOKUP(B1410,title_rename,2,FALSE)=0,B1410,VLOOKUP(B1410,title_rename,2,FALSE))</f>
        <v>05-14 San Diego Padres @ Washington Nationals</v>
      </c>
      <c r="O1410" s="3" t="str">
        <f>LEFT(IF(VLOOKUP(C1410,brand_rename,2,FALSE)=0,C1410,VLOOKUP(C1410,brand_rename,2,FALSE)),LEN(IF(VLOOKUP(C1410,brand_rename,2,FALSE)=0,C1410,VLOOKUP(C1410,brand_rename,2,FALSE)))-6)</f>
        <v>Windstream</v>
      </c>
      <c r="P1410" t="str">
        <f>IF(VLOOKUP(D1410,location_rename,2,FALSE)=0,D1410,VLOOKUP(D1410,location_rename,2,FALSE))</f>
        <v>Rotational Field Level Home Plate</v>
      </c>
      <c r="Q1410">
        <f>IF($L1410=0,0,G1410)</f>
        <v>25</v>
      </c>
      <c r="R1410">
        <f>IF($L1410=0,0,H1410)</f>
        <v>164</v>
      </c>
      <c r="S1410" s="1">
        <f>R1410*L1410</f>
        <v>25033.178666666667</v>
      </c>
      <c r="T1410" s="1">
        <f>S1410*(K1410/100)</f>
        <v>5968.3521339971903</v>
      </c>
      <c r="U1410" t="str">
        <f t="shared" ref="U1410:U1473" si="44">CONCATENATE(O1410,P1410)</f>
        <v>WindstreamRotational Field Level Home Plate</v>
      </c>
      <c r="V1410" t="str">
        <f t="shared" ref="V1410:V1473" si="45">CONCATENATE(N1410,U1410)</f>
        <v>05-14 San Diego Padres @ Washington NationalsWindstreamRotational Field Level Home Plate</v>
      </c>
      <c r="W1410" t="str">
        <f>CONCATENATE(M1410,O1410)</f>
        <v>Regular SeasonWindstream</v>
      </c>
      <c r="X1410" t="str">
        <f>CONCATENATE(M1410,P1410)</f>
        <v>Regular SeasonRotational Field Level Home Plate</v>
      </c>
      <c r="Y1410" t="str">
        <f>CONCATENATE(M1410,O1410,P1410)</f>
        <v>Regular SeasonWindstreamRotational Field Level Home Plate</v>
      </c>
    </row>
    <row r="1411" spans="1:25" x14ac:dyDescent="0.25">
      <c r="A1411" s="3">
        <v>348577</v>
      </c>
      <c r="B1411" t="s">
        <v>160</v>
      </c>
      <c r="C1411" t="s">
        <v>75</v>
      </c>
      <c r="D1411" t="s">
        <v>2</v>
      </c>
      <c r="E1411" t="s">
        <v>1</v>
      </c>
      <c r="F1411" s="5">
        <v>41044</v>
      </c>
      <c r="G1411">
        <v>14</v>
      </c>
      <c r="H1411">
        <v>91</v>
      </c>
      <c r="I1411" s="1">
        <v>8285.5499999999993</v>
      </c>
      <c r="J1411" s="1">
        <v>2015.1</v>
      </c>
      <c r="K1411">
        <v>24.320654633669399</v>
      </c>
      <c r="L1411" s="4">
        <f>VLOOKUP(N1411,rates,VLOOKUP(CONCATENATE('[1]Exposure Report'!$B$11,'[1]Exposure Report'!$B$13),rate_lookup_table,4,FALSE),FALSE)</f>
        <v>91.050666666666672</v>
      </c>
      <c r="M1411" t="s">
        <v>0</v>
      </c>
      <c r="N1411" t="str">
        <f>IF(VLOOKUP(B1411,title_rename,2,FALSE)=0,B1411,VLOOKUP(B1411,title_rename,2,FALSE))</f>
        <v>05-15 San Diego Padres @ Washington Nationals</v>
      </c>
      <c r="O1411" s="3" t="str">
        <f>LEFT(IF(VLOOKUP(C1411,brand_rename,2,FALSE)=0,C1411,VLOOKUP(C1411,brand_rename,2,FALSE)),LEN(IF(VLOOKUP(C1411,brand_rename,2,FALSE)=0,C1411,VLOOKUP(C1411,brand_rename,2,FALSE)))-6)</f>
        <v>American University</v>
      </c>
      <c r="P1411" t="str">
        <f>IF(VLOOKUP(D1411,location_rename,2,FALSE)=0,D1411,VLOOKUP(D1411,location_rename,2,FALSE))</f>
        <v>Rotational Field Level Home Plate</v>
      </c>
      <c r="Q1411">
        <f>IF($L1411=0,0,G1411)</f>
        <v>14</v>
      </c>
      <c r="R1411">
        <f>IF($L1411=0,0,H1411)</f>
        <v>91</v>
      </c>
      <c r="S1411" s="1">
        <f>R1411*L1411</f>
        <v>8285.6106666666674</v>
      </c>
      <c r="T1411" s="1">
        <f>S1411*(K1411/100)</f>
        <v>2015.114754530473</v>
      </c>
      <c r="U1411" t="str">
        <f t="shared" si="44"/>
        <v>American UniversityRotational Field Level Home Plate</v>
      </c>
      <c r="V1411" t="str">
        <f t="shared" si="45"/>
        <v>05-15 San Diego Padres @ Washington NationalsAmerican UniversityRotational Field Level Home Plate</v>
      </c>
      <c r="W1411" t="str">
        <f>CONCATENATE(M1411,O1411)</f>
        <v>Regular SeasonAmerican University</v>
      </c>
      <c r="X1411" t="str">
        <f>CONCATENATE(M1411,P1411)</f>
        <v>Regular SeasonRotational Field Level Home Plate</v>
      </c>
      <c r="Y1411" t="str">
        <f>CONCATENATE(M1411,O1411,P1411)</f>
        <v>Regular SeasonAmerican UniversityRotational Field Level Home Plate</v>
      </c>
    </row>
    <row r="1412" spans="1:25" x14ac:dyDescent="0.25">
      <c r="A1412" s="3">
        <v>348577</v>
      </c>
      <c r="B1412" t="s">
        <v>160</v>
      </c>
      <c r="C1412" t="s">
        <v>74</v>
      </c>
      <c r="D1412" t="s">
        <v>12</v>
      </c>
      <c r="E1412" t="s">
        <v>1</v>
      </c>
      <c r="F1412" s="5">
        <v>41044</v>
      </c>
      <c r="G1412">
        <v>35</v>
      </c>
      <c r="H1412">
        <v>66</v>
      </c>
      <c r="I1412" s="1">
        <v>6009.3</v>
      </c>
      <c r="J1412" s="1">
        <v>1048.78</v>
      </c>
      <c r="K1412">
        <v>17.452615113241102</v>
      </c>
      <c r="L1412" s="4">
        <f>VLOOKUP(N1412,rates,VLOOKUP(CONCATENATE('[1]Exposure Report'!$B$11,'[1]Exposure Report'!$B$13),rate_lookup_table,4,FALSE),FALSE)</f>
        <v>91.050666666666672</v>
      </c>
      <c r="M1412" t="s">
        <v>0</v>
      </c>
      <c r="N1412" t="str">
        <f>IF(VLOOKUP(B1412,title_rename,2,FALSE)=0,B1412,VLOOKUP(B1412,title_rename,2,FALSE))</f>
        <v>05-15 San Diego Padres @ Washington Nationals</v>
      </c>
      <c r="O1412" s="3" t="str">
        <f>LEFT(IF(VLOOKUP(C1412,brand_rename,2,FALSE)=0,C1412,VLOOKUP(C1412,brand_rename,2,FALSE)),LEN(IF(VLOOKUP(C1412,brand_rename,2,FALSE)=0,C1412,VLOOKUP(C1412,brand_rename,2,FALSE)))-6)</f>
        <v>ANC</v>
      </c>
      <c r="P1412" t="str">
        <f>IF(VLOOKUP(D1412,location_rename,2,FALSE)=0,D1412,VLOOKUP(D1412,location_rename,2,FALSE))</f>
        <v>Static Field Level Home Plate</v>
      </c>
      <c r="Q1412">
        <f>IF($L1412=0,0,G1412)</f>
        <v>35</v>
      </c>
      <c r="R1412">
        <f>IF($L1412=0,0,H1412)</f>
        <v>66</v>
      </c>
      <c r="S1412" s="1">
        <f>R1412*L1412</f>
        <v>6009.3440000000001</v>
      </c>
      <c r="T1412" s="1">
        <f>S1412*(K1412/100)</f>
        <v>1048.7876791506474</v>
      </c>
      <c r="U1412" t="str">
        <f t="shared" si="44"/>
        <v>ANCStatic Field Level Home Plate</v>
      </c>
      <c r="V1412" t="str">
        <f t="shared" si="45"/>
        <v>05-15 San Diego Padres @ Washington NationalsANCStatic Field Level Home Plate</v>
      </c>
      <c r="W1412" t="str">
        <f>CONCATENATE(M1412,O1412)</f>
        <v>Regular SeasonANC</v>
      </c>
      <c r="X1412" t="str">
        <f>CONCATENATE(M1412,P1412)</f>
        <v>Regular SeasonStatic Field Level Home Plate</v>
      </c>
      <c r="Y1412" t="str">
        <f>CONCATENATE(M1412,O1412,P1412)</f>
        <v>Regular SeasonANCStatic Field Level Home Plate</v>
      </c>
    </row>
    <row r="1413" spans="1:25" x14ac:dyDescent="0.25">
      <c r="A1413" s="3">
        <v>348577</v>
      </c>
      <c r="B1413" t="s">
        <v>160</v>
      </c>
      <c r="C1413" t="s">
        <v>70</v>
      </c>
      <c r="D1413" t="s">
        <v>2</v>
      </c>
      <c r="E1413" t="s">
        <v>1</v>
      </c>
      <c r="F1413" s="5">
        <v>41044</v>
      </c>
      <c r="G1413">
        <v>16</v>
      </c>
      <c r="H1413">
        <v>128</v>
      </c>
      <c r="I1413" s="1">
        <v>11654.4</v>
      </c>
      <c r="J1413" s="1">
        <v>2700.2</v>
      </c>
      <c r="K1413">
        <v>23.168931905546401</v>
      </c>
      <c r="L1413" s="4">
        <f>VLOOKUP(N1413,rates,VLOOKUP(CONCATENATE('[1]Exposure Report'!$B$11,'[1]Exposure Report'!$B$13),rate_lookup_table,4,FALSE),FALSE)</f>
        <v>91.050666666666672</v>
      </c>
      <c r="M1413" t="s">
        <v>0</v>
      </c>
      <c r="N1413" t="str">
        <f>IF(VLOOKUP(B1413,title_rename,2,FALSE)=0,B1413,VLOOKUP(B1413,title_rename,2,FALSE))</f>
        <v>05-15 San Diego Padres @ Washington Nationals</v>
      </c>
      <c r="O1413" s="3" t="str">
        <f>LEFT(IF(VLOOKUP(C1413,brand_rename,2,FALSE)=0,C1413,VLOOKUP(C1413,brand_rename,2,FALSE)),LEN(IF(VLOOKUP(C1413,brand_rename,2,FALSE)=0,C1413,VLOOKUP(C1413,brand_rename,2,FALSE)))-6)</f>
        <v>Capital One</v>
      </c>
      <c r="P1413" t="str">
        <f>IF(VLOOKUP(D1413,location_rename,2,FALSE)=0,D1413,VLOOKUP(D1413,location_rename,2,FALSE))</f>
        <v>Rotational Field Level Home Plate</v>
      </c>
      <c r="Q1413">
        <f>IF($L1413=0,0,G1413)</f>
        <v>16</v>
      </c>
      <c r="R1413">
        <f>IF($L1413=0,0,H1413)</f>
        <v>128</v>
      </c>
      <c r="S1413" s="1">
        <f>R1413*L1413</f>
        <v>11654.485333333334</v>
      </c>
      <c r="T1413" s="1">
        <f>S1413*(K1413/100)</f>
        <v>2700.2197708218923</v>
      </c>
      <c r="U1413" t="str">
        <f t="shared" si="44"/>
        <v>Capital OneRotational Field Level Home Plate</v>
      </c>
      <c r="V1413" t="str">
        <f t="shared" si="45"/>
        <v>05-15 San Diego Padres @ Washington NationalsCapital OneRotational Field Level Home Plate</v>
      </c>
      <c r="W1413" t="str">
        <f>CONCATENATE(M1413,O1413)</f>
        <v>Regular SeasonCapital One</v>
      </c>
      <c r="X1413" t="str">
        <f>CONCATENATE(M1413,P1413)</f>
        <v>Regular SeasonRotational Field Level Home Plate</v>
      </c>
      <c r="Y1413" t="str">
        <f>CONCATENATE(M1413,O1413,P1413)</f>
        <v>Regular SeasonCapital OneRotational Field Level Home Plate</v>
      </c>
    </row>
    <row r="1414" spans="1:25" x14ac:dyDescent="0.25">
      <c r="A1414" s="3">
        <v>348577</v>
      </c>
      <c r="B1414" t="s">
        <v>160</v>
      </c>
      <c r="C1414" t="s">
        <v>69</v>
      </c>
      <c r="D1414" t="s">
        <v>17</v>
      </c>
      <c r="E1414" t="s">
        <v>1</v>
      </c>
      <c r="F1414" s="5">
        <v>41044</v>
      </c>
      <c r="G1414">
        <v>3</v>
      </c>
      <c r="H1414">
        <v>6</v>
      </c>
      <c r="I1414" s="1">
        <v>546.29999999999995</v>
      </c>
      <c r="J1414" s="1">
        <v>156.02000000000001</v>
      </c>
      <c r="K1414">
        <v>28.559399597290799</v>
      </c>
      <c r="L1414" s="4">
        <f>VLOOKUP(N1414,rates,VLOOKUP(CONCATENATE('[1]Exposure Report'!$B$11,'[1]Exposure Report'!$B$13),rate_lookup_table,4,FALSE),FALSE)</f>
        <v>91.050666666666672</v>
      </c>
      <c r="M1414" t="s">
        <v>0</v>
      </c>
      <c r="N1414" t="str">
        <f>IF(VLOOKUP(B1414,title_rename,2,FALSE)=0,B1414,VLOOKUP(B1414,title_rename,2,FALSE))</f>
        <v>05-15 San Diego Padres @ Washington Nationals</v>
      </c>
      <c r="O1414" s="3" t="str">
        <f>LEFT(IF(VLOOKUP(C1414,brand_rename,2,FALSE)=0,C1414,VLOOKUP(C1414,brand_rename,2,FALSE)),LEN(IF(VLOOKUP(C1414,brand_rename,2,FALSE)=0,C1414,VLOOKUP(C1414,brand_rename,2,FALSE)))-6)</f>
        <v>CareFirst BlueCross BlueShield</v>
      </c>
      <c r="P1414" t="str">
        <f>IF(VLOOKUP(D1414,location_rename,2,FALSE)=0,D1414,VLOOKUP(D1414,location_rename,2,FALSE))</f>
        <v>LED Upper Tiered</v>
      </c>
      <c r="Q1414">
        <f>IF($L1414=0,0,G1414)</f>
        <v>3</v>
      </c>
      <c r="R1414">
        <f>IF($L1414=0,0,H1414)</f>
        <v>6</v>
      </c>
      <c r="S1414" s="1">
        <f>R1414*L1414</f>
        <v>546.30400000000009</v>
      </c>
      <c r="T1414" s="1">
        <f>S1414*(K1414/100)</f>
        <v>156.02114237598354</v>
      </c>
      <c r="U1414" t="str">
        <f t="shared" si="44"/>
        <v>CareFirst BlueCross BlueShieldLED Upper Tiered</v>
      </c>
      <c r="V1414" t="str">
        <f t="shared" si="45"/>
        <v>05-15 San Diego Padres @ Washington NationalsCareFirst BlueCross BlueShieldLED Upper Tiered</v>
      </c>
      <c r="W1414" t="str">
        <f>CONCATENATE(M1414,O1414)</f>
        <v>Regular SeasonCareFirst BlueCross BlueShield</v>
      </c>
      <c r="X1414" t="str">
        <f>CONCATENATE(M1414,P1414)</f>
        <v>Regular SeasonLED Upper Tiered</v>
      </c>
      <c r="Y1414" t="str">
        <f>CONCATENATE(M1414,O1414,P1414)</f>
        <v>Regular SeasonCareFirst BlueCross BlueShieldLED Upper Tiered</v>
      </c>
    </row>
    <row r="1415" spans="1:25" x14ac:dyDescent="0.25">
      <c r="A1415" s="3">
        <v>348577</v>
      </c>
      <c r="B1415" t="s">
        <v>160</v>
      </c>
      <c r="C1415" t="s">
        <v>162</v>
      </c>
      <c r="D1415" t="s">
        <v>71</v>
      </c>
      <c r="E1415" t="s">
        <v>1</v>
      </c>
      <c r="F1415" s="5">
        <v>41044</v>
      </c>
      <c r="G1415">
        <v>1</v>
      </c>
      <c r="H1415">
        <v>9</v>
      </c>
      <c r="I1415" s="1">
        <v>819.45</v>
      </c>
      <c r="J1415" s="1">
        <v>133.97999999999999</v>
      </c>
      <c r="K1415">
        <v>16.349990847519599</v>
      </c>
      <c r="L1415" s="4">
        <f>VLOOKUP(N1415,rates,VLOOKUP(CONCATENATE('[1]Exposure Report'!$B$11,'[1]Exposure Report'!$B$13),rate_lookup_table,4,FALSE),FALSE)</f>
        <v>91.050666666666672</v>
      </c>
      <c r="M1415" t="s">
        <v>0</v>
      </c>
      <c r="N1415" t="str">
        <f>IF(VLOOKUP(B1415,title_rename,2,FALSE)=0,B1415,VLOOKUP(B1415,title_rename,2,FALSE))</f>
        <v>05-15 San Diego Padres @ Washington Nationals</v>
      </c>
      <c r="O1415" s="3" t="str">
        <f>LEFT(IF(VLOOKUP(C1415,brand_rename,2,FALSE)=0,C1415,VLOOKUP(C1415,brand_rename,2,FALSE)),LEN(IF(VLOOKUP(C1415,brand_rename,2,FALSE)=0,C1415,VLOOKUP(C1415,brand_rename,2,FALSE)))-6)</f>
        <v>Carter</v>
      </c>
      <c r="P1415" t="str">
        <f>IF(VLOOKUP(D1415,location_rename,2,FALSE)=0,D1415,VLOOKUP(D1415,location_rename,2,FALSE))</f>
        <v>Static Upper Tiered</v>
      </c>
      <c r="Q1415">
        <f>IF($L1415=0,0,G1415)</f>
        <v>1</v>
      </c>
      <c r="R1415">
        <f>IF($L1415=0,0,H1415)</f>
        <v>9</v>
      </c>
      <c r="S1415" s="1">
        <f>R1415*L1415</f>
        <v>819.45600000000002</v>
      </c>
      <c r="T1415" s="1">
        <f>S1415*(K1415/100)</f>
        <v>133.98098099945022</v>
      </c>
      <c r="U1415" t="str">
        <f t="shared" si="44"/>
        <v>CarterStatic Upper Tiered</v>
      </c>
      <c r="V1415" t="str">
        <f t="shared" si="45"/>
        <v>05-15 San Diego Padres @ Washington NationalsCarterStatic Upper Tiered</v>
      </c>
      <c r="W1415" t="str">
        <f>CONCATENATE(M1415,O1415)</f>
        <v>Regular SeasonCarter</v>
      </c>
      <c r="X1415" t="str">
        <f>CONCATENATE(M1415,P1415)</f>
        <v>Regular SeasonStatic Upper Tiered</v>
      </c>
      <c r="Y1415" t="str">
        <f>CONCATENATE(M1415,O1415,P1415)</f>
        <v>Regular SeasonCarterStatic Upper Tiered</v>
      </c>
    </row>
    <row r="1416" spans="1:25" x14ac:dyDescent="0.25">
      <c r="A1416" s="3">
        <v>348577</v>
      </c>
      <c r="B1416" t="s">
        <v>160</v>
      </c>
      <c r="C1416" t="s">
        <v>68</v>
      </c>
      <c r="D1416" t="s">
        <v>11</v>
      </c>
      <c r="E1416" t="s">
        <v>1</v>
      </c>
      <c r="F1416" s="5">
        <v>41044</v>
      </c>
      <c r="G1416">
        <v>1</v>
      </c>
      <c r="H1416">
        <v>1</v>
      </c>
      <c r="I1416" s="1">
        <v>91.05</v>
      </c>
      <c r="J1416" s="1">
        <v>22.74</v>
      </c>
      <c r="K1416">
        <v>24.9752883031301</v>
      </c>
      <c r="L1416" s="4">
        <f>VLOOKUP(N1416,rates,VLOOKUP(CONCATENATE('[1]Exposure Report'!$B$11,'[1]Exposure Report'!$B$13),rate_lookup_table,4,FALSE),FALSE)</f>
        <v>91.050666666666672</v>
      </c>
      <c r="M1416" t="s">
        <v>0</v>
      </c>
      <c r="N1416" t="str">
        <f>IF(VLOOKUP(B1416,title_rename,2,FALSE)=0,B1416,VLOOKUP(B1416,title_rename,2,FALSE))</f>
        <v>05-15 San Diego Padres @ Washington Nationals</v>
      </c>
      <c r="O1416" s="3" t="str">
        <f>LEFT(IF(VLOOKUP(C1416,brand_rename,2,FALSE)=0,C1416,VLOOKUP(C1416,brand_rename,2,FALSE)),LEN(IF(VLOOKUP(C1416,brand_rename,2,FALSE)=0,C1416,VLOOKUP(C1416,brand_rename,2,FALSE)))-6)</f>
        <v>Charity - Washington Nationals Dream Foundation</v>
      </c>
      <c r="P1416" t="str">
        <f>IF(VLOOKUP(D1416,location_rename,2,FALSE)=0,D1416,VLOOKUP(D1416,location_rename,2,FALSE))</f>
        <v>Static Outfield Wall</v>
      </c>
      <c r="Q1416">
        <f>IF($L1416=0,0,G1416)</f>
        <v>1</v>
      </c>
      <c r="R1416">
        <f>IF($L1416=0,0,H1416)</f>
        <v>1</v>
      </c>
      <c r="S1416" s="1">
        <f>R1416*L1416</f>
        <v>91.050666666666672</v>
      </c>
      <c r="T1416" s="1">
        <f>S1416*(K1416/100)</f>
        <v>22.740166501921976</v>
      </c>
      <c r="U1416" t="str">
        <f t="shared" si="44"/>
        <v>Charity - Washington Nationals Dream FoundationStatic Outfield Wall</v>
      </c>
      <c r="V1416" t="str">
        <f t="shared" si="45"/>
        <v>05-15 San Diego Padres @ Washington NationalsCharity - Washington Nationals Dream FoundationStatic Outfield Wall</v>
      </c>
      <c r="W1416" t="str">
        <f>CONCATENATE(M1416,O1416)</f>
        <v>Regular SeasonCharity - Washington Nationals Dream Foundation</v>
      </c>
      <c r="X1416" t="str">
        <f>CONCATENATE(M1416,P1416)</f>
        <v>Regular SeasonStatic Outfield Wall</v>
      </c>
      <c r="Y1416" t="str">
        <f>CONCATENATE(M1416,O1416,P1416)</f>
        <v>Regular SeasonCharity - Washington Nationals Dream FoundationStatic Outfield Wall</v>
      </c>
    </row>
    <row r="1417" spans="1:25" x14ac:dyDescent="0.25">
      <c r="A1417" s="3">
        <v>348577</v>
      </c>
      <c r="B1417" t="s">
        <v>160</v>
      </c>
      <c r="C1417" t="s">
        <v>67</v>
      </c>
      <c r="D1417" t="s">
        <v>2</v>
      </c>
      <c r="E1417" t="s">
        <v>1</v>
      </c>
      <c r="F1417" s="5">
        <v>41044</v>
      </c>
      <c r="G1417">
        <v>12</v>
      </c>
      <c r="H1417">
        <v>63</v>
      </c>
      <c r="I1417" s="1">
        <v>5736.15</v>
      </c>
      <c r="J1417" s="1">
        <v>1476.96</v>
      </c>
      <c r="K1417">
        <v>25.748280641196601</v>
      </c>
      <c r="L1417" s="4">
        <f>VLOOKUP(N1417,rates,VLOOKUP(CONCATENATE('[1]Exposure Report'!$B$11,'[1]Exposure Report'!$B$13),rate_lookup_table,4,FALSE),FALSE)</f>
        <v>91.050666666666672</v>
      </c>
      <c r="M1417" t="s">
        <v>0</v>
      </c>
      <c r="N1417" t="str">
        <f>IF(VLOOKUP(B1417,title_rename,2,FALSE)=0,B1417,VLOOKUP(B1417,title_rename,2,FALSE))</f>
        <v>05-15 San Diego Padres @ Washington Nationals</v>
      </c>
      <c r="O1417" s="3" t="str">
        <f>LEFT(IF(VLOOKUP(C1417,brand_rename,2,FALSE)=0,C1417,VLOOKUP(C1417,brand_rename,2,FALSE)),LEN(IF(VLOOKUP(C1417,brand_rename,2,FALSE)=0,C1417,VLOOKUP(C1417,brand_rename,2,FALSE)))-6)</f>
        <v>Cholula Hot Sauce</v>
      </c>
      <c r="P1417" t="str">
        <f>IF(VLOOKUP(D1417,location_rename,2,FALSE)=0,D1417,VLOOKUP(D1417,location_rename,2,FALSE))</f>
        <v>Rotational Field Level Home Plate</v>
      </c>
      <c r="Q1417">
        <f>IF($L1417=0,0,G1417)</f>
        <v>12</v>
      </c>
      <c r="R1417">
        <f>IF($L1417=0,0,H1417)</f>
        <v>63</v>
      </c>
      <c r="S1417" s="1">
        <f>R1417*L1417</f>
        <v>5736.192</v>
      </c>
      <c r="T1417" s="1">
        <f>S1417*(K1417/100)</f>
        <v>1476.9708142778682</v>
      </c>
      <c r="U1417" t="str">
        <f t="shared" si="44"/>
        <v>Cholula Hot SauceRotational Field Level Home Plate</v>
      </c>
      <c r="V1417" t="str">
        <f t="shared" si="45"/>
        <v>05-15 San Diego Padres @ Washington NationalsCholula Hot SauceRotational Field Level Home Plate</v>
      </c>
      <c r="W1417" t="str">
        <f>CONCATENATE(M1417,O1417)</f>
        <v>Regular SeasonCholula Hot Sauce</v>
      </c>
      <c r="X1417" t="str">
        <f>CONCATENATE(M1417,P1417)</f>
        <v>Regular SeasonRotational Field Level Home Plate</v>
      </c>
      <c r="Y1417" t="str">
        <f>CONCATENATE(M1417,O1417,P1417)</f>
        <v>Regular SeasonCholula Hot SauceRotational Field Level Home Plate</v>
      </c>
    </row>
    <row r="1418" spans="1:25" x14ac:dyDescent="0.25">
      <c r="A1418" s="3">
        <v>348577</v>
      </c>
      <c r="B1418" t="s">
        <v>160</v>
      </c>
      <c r="C1418" t="s">
        <v>65</v>
      </c>
      <c r="D1418" t="s">
        <v>34</v>
      </c>
      <c r="E1418" t="s">
        <v>1</v>
      </c>
      <c r="F1418" s="5">
        <v>41044</v>
      </c>
      <c r="G1418">
        <v>1</v>
      </c>
      <c r="H1418">
        <v>1</v>
      </c>
      <c r="I1418" s="1">
        <v>91.05</v>
      </c>
      <c r="J1418" s="1">
        <v>20.05</v>
      </c>
      <c r="K1418">
        <v>22.020867655134499</v>
      </c>
      <c r="L1418" s="4">
        <f>VLOOKUP(N1418,rates,VLOOKUP(CONCATENATE('[1]Exposure Report'!$B$11,'[1]Exposure Report'!$B$13),rate_lookup_table,4,FALSE),FALSE)</f>
        <v>91.050666666666672</v>
      </c>
      <c r="M1418" t="s">
        <v>0</v>
      </c>
      <c r="N1418" t="str">
        <f>IF(VLOOKUP(B1418,title_rename,2,FALSE)=0,B1418,VLOOKUP(B1418,title_rename,2,FALSE))</f>
        <v>05-15 San Diego Padres @ Washington Nationals</v>
      </c>
      <c r="O1418" s="3" t="str">
        <f>LEFT(IF(VLOOKUP(C1418,brand_rename,2,FALSE)=0,C1418,VLOOKUP(C1418,brand_rename,2,FALSE)),LEN(IF(VLOOKUP(C1418,brand_rename,2,FALSE)=0,C1418,VLOOKUP(C1418,brand_rename,2,FALSE)))-6)</f>
        <v>Coca-Cola</v>
      </c>
      <c r="P1418" t="str">
        <f>IF(VLOOKUP(D1418,location_rename,2,FALSE)=0,D1418,VLOOKUP(D1418,location_rename,2,FALSE))</f>
        <v>General Merchandise</v>
      </c>
      <c r="Q1418">
        <f>IF($L1418=0,0,G1418)</f>
        <v>1</v>
      </c>
      <c r="R1418">
        <f>IF($L1418=0,0,H1418)</f>
        <v>1</v>
      </c>
      <c r="S1418" s="1">
        <f>R1418*L1418</f>
        <v>91.050666666666672</v>
      </c>
      <c r="T1418" s="1">
        <f>S1418*(K1418/100)</f>
        <v>20.05014680578433</v>
      </c>
      <c r="U1418" t="str">
        <f t="shared" si="44"/>
        <v>Coca-ColaGeneral Merchandise</v>
      </c>
      <c r="V1418" t="str">
        <f t="shared" si="45"/>
        <v>05-15 San Diego Padres @ Washington NationalsCoca-ColaGeneral Merchandise</v>
      </c>
      <c r="W1418" t="str">
        <f>CONCATENATE(M1418,O1418)</f>
        <v>Regular SeasonCoca-Cola</v>
      </c>
      <c r="X1418" t="str">
        <f>CONCATENATE(M1418,P1418)</f>
        <v>Regular SeasonGeneral Merchandise</v>
      </c>
      <c r="Y1418" t="str">
        <f>CONCATENATE(M1418,O1418,P1418)</f>
        <v>Regular SeasonCoca-ColaGeneral Merchandise</v>
      </c>
    </row>
    <row r="1419" spans="1:25" x14ac:dyDescent="0.25">
      <c r="A1419" s="3">
        <v>348577</v>
      </c>
      <c r="B1419" t="s">
        <v>160</v>
      </c>
      <c r="C1419" t="s">
        <v>65</v>
      </c>
      <c r="D1419" t="s">
        <v>19</v>
      </c>
      <c r="E1419" t="s">
        <v>1</v>
      </c>
      <c r="F1419" s="5">
        <v>41044</v>
      </c>
      <c r="G1419">
        <v>2</v>
      </c>
      <c r="H1419">
        <v>6</v>
      </c>
      <c r="I1419" s="1">
        <v>546.29999999999995</v>
      </c>
      <c r="J1419" s="1">
        <v>119.1</v>
      </c>
      <c r="K1419">
        <v>21.8012081274025</v>
      </c>
      <c r="L1419" s="4">
        <f>VLOOKUP(N1419,rates,VLOOKUP(CONCATENATE('[1]Exposure Report'!$B$11,'[1]Exposure Report'!$B$13),rate_lookup_table,4,FALSE),FALSE)</f>
        <v>91.050666666666672</v>
      </c>
      <c r="M1419" t="s">
        <v>0</v>
      </c>
      <c r="N1419" t="str">
        <f>IF(VLOOKUP(B1419,title_rename,2,FALSE)=0,B1419,VLOOKUP(B1419,title_rename,2,FALSE))</f>
        <v>05-15 San Diego Padres @ Washington Nationals</v>
      </c>
      <c r="O1419" s="3" t="str">
        <f>LEFT(IF(VLOOKUP(C1419,brand_rename,2,FALSE)=0,C1419,VLOOKUP(C1419,brand_rename,2,FALSE)),LEN(IF(VLOOKUP(C1419,brand_rename,2,FALSE)=0,C1419,VLOOKUP(C1419,brand_rename,2,FALSE)))-6)</f>
        <v>Coca-Cola</v>
      </c>
      <c r="P1419" t="str">
        <f>IF(VLOOKUP(D1419,location_rename,2,FALSE)=0,D1419,VLOOKUP(D1419,location_rename,2,FALSE))</f>
        <v>LED Outfield Wall</v>
      </c>
      <c r="Q1419">
        <f>IF($L1419=0,0,G1419)</f>
        <v>2</v>
      </c>
      <c r="R1419">
        <f>IF($L1419=0,0,H1419)</f>
        <v>6</v>
      </c>
      <c r="S1419" s="1">
        <f>R1419*L1419</f>
        <v>546.30400000000009</v>
      </c>
      <c r="T1419" s="1">
        <f>S1419*(K1419/100)</f>
        <v>119.10087204832497</v>
      </c>
      <c r="U1419" t="str">
        <f t="shared" si="44"/>
        <v>Coca-ColaLED Outfield Wall</v>
      </c>
      <c r="V1419" t="str">
        <f t="shared" si="45"/>
        <v>05-15 San Diego Padres @ Washington NationalsCoca-ColaLED Outfield Wall</v>
      </c>
      <c r="W1419" t="str">
        <f>CONCATENATE(M1419,O1419)</f>
        <v>Regular SeasonCoca-Cola</v>
      </c>
      <c r="X1419" t="str">
        <f>CONCATENATE(M1419,P1419)</f>
        <v>Regular SeasonLED Outfield Wall</v>
      </c>
      <c r="Y1419" t="str">
        <f>CONCATENATE(M1419,O1419,P1419)</f>
        <v>Regular SeasonCoca-ColaLED Outfield Wall</v>
      </c>
    </row>
    <row r="1420" spans="1:25" x14ac:dyDescent="0.25">
      <c r="A1420" s="3">
        <v>348577</v>
      </c>
      <c r="B1420" t="s">
        <v>160</v>
      </c>
      <c r="C1420" t="s">
        <v>65</v>
      </c>
      <c r="D1420" t="s">
        <v>17</v>
      </c>
      <c r="E1420" t="s">
        <v>1</v>
      </c>
      <c r="F1420" s="5">
        <v>41044</v>
      </c>
      <c r="G1420">
        <v>2</v>
      </c>
      <c r="H1420">
        <v>6</v>
      </c>
      <c r="I1420" s="1">
        <v>546.29999999999995</v>
      </c>
      <c r="J1420" s="1">
        <v>145.96</v>
      </c>
      <c r="K1420">
        <v>26.717920556470801</v>
      </c>
      <c r="L1420" s="4">
        <f>VLOOKUP(N1420,rates,VLOOKUP(CONCATENATE('[1]Exposure Report'!$B$11,'[1]Exposure Report'!$B$13),rate_lookup_table,4,FALSE),FALSE)</f>
        <v>91.050666666666672</v>
      </c>
      <c r="M1420" t="s">
        <v>0</v>
      </c>
      <c r="N1420" t="str">
        <f>IF(VLOOKUP(B1420,title_rename,2,FALSE)=0,B1420,VLOOKUP(B1420,title_rename,2,FALSE))</f>
        <v>05-15 San Diego Padres @ Washington Nationals</v>
      </c>
      <c r="O1420" s="3" t="str">
        <f>LEFT(IF(VLOOKUP(C1420,brand_rename,2,FALSE)=0,C1420,VLOOKUP(C1420,brand_rename,2,FALSE)),LEN(IF(VLOOKUP(C1420,brand_rename,2,FALSE)=0,C1420,VLOOKUP(C1420,brand_rename,2,FALSE)))-6)</f>
        <v>Coca-Cola</v>
      </c>
      <c r="P1420" t="str">
        <f>IF(VLOOKUP(D1420,location_rename,2,FALSE)=0,D1420,VLOOKUP(D1420,location_rename,2,FALSE))</f>
        <v>LED Upper Tiered</v>
      </c>
      <c r="Q1420">
        <f>IF($L1420=0,0,G1420)</f>
        <v>2</v>
      </c>
      <c r="R1420">
        <f>IF($L1420=0,0,H1420)</f>
        <v>6</v>
      </c>
      <c r="S1420" s="1">
        <f>R1420*L1420</f>
        <v>546.30400000000009</v>
      </c>
      <c r="T1420" s="1">
        <f>S1420*(K1420/100)</f>
        <v>145.96106871682227</v>
      </c>
      <c r="U1420" t="str">
        <f t="shared" si="44"/>
        <v>Coca-ColaLED Upper Tiered</v>
      </c>
      <c r="V1420" t="str">
        <f t="shared" si="45"/>
        <v>05-15 San Diego Padres @ Washington NationalsCoca-ColaLED Upper Tiered</v>
      </c>
      <c r="W1420" t="str">
        <f>CONCATENATE(M1420,O1420)</f>
        <v>Regular SeasonCoca-Cola</v>
      </c>
      <c r="X1420" t="str">
        <f>CONCATENATE(M1420,P1420)</f>
        <v>Regular SeasonLED Upper Tiered</v>
      </c>
      <c r="Y1420" t="str">
        <f>CONCATENATE(M1420,O1420,P1420)</f>
        <v>Regular SeasonCoca-ColaLED Upper Tiered</v>
      </c>
    </row>
    <row r="1421" spans="1:25" x14ac:dyDescent="0.25">
      <c r="A1421" s="3">
        <v>348577</v>
      </c>
      <c r="B1421" t="s">
        <v>160</v>
      </c>
      <c r="C1421" t="s">
        <v>65</v>
      </c>
      <c r="D1421" t="s">
        <v>9</v>
      </c>
      <c r="E1421" t="s">
        <v>1</v>
      </c>
      <c r="F1421" s="5">
        <v>41044</v>
      </c>
      <c r="G1421">
        <v>26</v>
      </c>
      <c r="H1421">
        <v>220</v>
      </c>
      <c r="I1421" s="1">
        <v>20031</v>
      </c>
      <c r="J1421" s="1">
        <v>2225.3000000000002</v>
      </c>
      <c r="K1421">
        <v>11.1092806150466</v>
      </c>
      <c r="L1421" s="4">
        <f>VLOOKUP(N1421,rates,VLOOKUP(CONCATENATE('[1]Exposure Report'!$B$11,'[1]Exposure Report'!$B$13),rate_lookup_table,4,FALSE),FALSE)</f>
        <v>91.050666666666672</v>
      </c>
      <c r="M1421" t="s">
        <v>0</v>
      </c>
      <c r="N1421" t="str">
        <f>IF(VLOOKUP(B1421,title_rename,2,FALSE)=0,B1421,VLOOKUP(B1421,title_rename,2,FALSE))</f>
        <v>05-15 San Diego Padres @ Washington Nationals</v>
      </c>
      <c r="O1421" s="3" t="str">
        <f>LEFT(IF(VLOOKUP(C1421,brand_rename,2,FALSE)=0,C1421,VLOOKUP(C1421,brand_rename,2,FALSE)),LEN(IF(VLOOKUP(C1421,brand_rename,2,FALSE)=0,C1421,VLOOKUP(C1421,brand_rename,2,FALSE)))-6)</f>
        <v>Coca-Cola</v>
      </c>
      <c r="P1421" t="str">
        <f>IF(VLOOKUP(D1421,location_rename,2,FALSE)=0,D1421,VLOOKUP(D1421,location_rename,2,FALSE))</f>
        <v>Static Upper Billboard</v>
      </c>
      <c r="Q1421">
        <f>IF($L1421=0,0,G1421)</f>
        <v>26</v>
      </c>
      <c r="R1421">
        <f>IF($L1421=0,0,H1421)</f>
        <v>220</v>
      </c>
      <c r="S1421" s="1">
        <f>R1421*L1421</f>
        <v>20031.146666666667</v>
      </c>
      <c r="T1421" s="1">
        <f>S1421*(K1421/100)</f>
        <v>2225.3162936115532</v>
      </c>
      <c r="U1421" t="str">
        <f t="shared" si="44"/>
        <v>Coca-ColaStatic Upper Billboard</v>
      </c>
      <c r="V1421" t="str">
        <f t="shared" si="45"/>
        <v>05-15 San Diego Padres @ Washington NationalsCoca-ColaStatic Upper Billboard</v>
      </c>
      <c r="W1421" t="str">
        <f>CONCATENATE(M1421,O1421)</f>
        <v>Regular SeasonCoca-Cola</v>
      </c>
      <c r="X1421" t="str">
        <f>CONCATENATE(M1421,P1421)</f>
        <v>Regular SeasonStatic Upper Billboard</v>
      </c>
      <c r="Y1421" t="str">
        <f>CONCATENATE(M1421,O1421,P1421)</f>
        <v>Regular SeasonCoca-ColaStatic Upper Billboard</v>
      </c>
    </row>
    <row r="1422" spans="1:25" x14ac:dyDescent="0.25">
      <c r="A1422" s="3">
        <v>348577</v>
      </c>
      <c r="B1422" t="s">
        <v>160</v>
      </c>
      <c r="C1422" t="s">
        <v>63</v>
      </c>
      <c r="D1422" t="s">
        <v>19</v>
      </c>
      <c r="E1422" t="s">
        <v>1</v>
      </c>
      <c r="F1422" s="5">
        <v>41044</v>
      </c>
      <c r="G1422">
        <v>1</v>
      </c>
      <c r="H1422">
        <v>3</v>
      </c>
      <c r="I1422" s="1">
        <v>273.14999999999998</v>
      </c>
      <c r="J1422" s="1">
        <v>78.64</v>
      </c>
      <c r="K1422">
        <v>28.790042101409401</v>
      </c>
      <c r="L1422" s="4">
        <f>VLOOKUP(N1422,rates,VLOOKUP(CONCATENATE('[1]Exposure Report'!$B$11,'[1]Exposure Report'!$B$13),rate_lookup_table,4,FALSE),FALSE)</f>
        <v>91.050666666666672</v>
      </c>
      <c r="M1422" t="s">
        <v>0</v>
      </c>
      <c r="N1422" t="str">
        <f>IF(VLOOKUP(B1422,title_rename,2,FALSE)=0,B1422,VLOOKUP(B1422,title_rename,2,FALSE))</f>
        <v>05-15 San Diego Padres @ Washington Nationals</v>
      </c>
      <c r="O1422" s="3" t="str">
        <f>LEFT(IF(VLOOKUP(C1422,brand_rename,2,FALSE)=0,C1422,VLOOKUP(C1422,brand_rename,2,FALSE)),LEN(IF(VLOOKUP(C1422,brand_rename,2,FALSE)=0,C1422,VLOOKUP(C1422,brand_rename,2,FALSE)))-6)</f>
        <v>CSX</v>
      </c>
      <c r="P1422" t="str">
        <f>IF(VLOOKUP(D1422,location_rename,2,FALSE)=0,D1422,VLOOKUP(D1422,location_rename,2,FALSE))</f>
        <v>LED Outfield Wall</v>
      </c>
      <c r="Q1422">
        <f>IF($L1422=0,0,G1422)</f>
        <v>1</v>
      </c>
      <c r="R1422">
        <f>IF($L1422=0,0,H1422)</f>
        <v>3</v>
      </c>
      <c r="S1422" s="1">
        <f>R1422*L1422</f>
        <v>273.15200000000004</v>
      </c>
      <c r="T1422" s="1">
        <f>S1422*(K1422/100)</f>
        <v>78.640575800841816</v>
      </c>
      <c r="U1422" t="str">
        <f t="shared" si="44"/>
        <v>CSXLED Outfield Wall</v>
      </c>
      <c r="V1422" t="str">
        <f t="shared" si="45"/>
        <v>05-15 San Diego Padres @ Washington NationalsCSXLED Outfield Wall</v>
      </c>
      <c r="W1422" t="str">
        <f>CONCATENATE(M1422,O1422)</f>
        <v>Regular SeasonCSX</v>
      </c>
      <c r="X1422" t="str">
        <f>CONCATENATE(M1422,P1422)</f>
        <v>Regular SeasonLED Outfield Wall</v>
      </c>
      <c r="Y1422" t="str">
        <f>CONCATENATE(M1422,O1422,P1422)</f>
        <v>Regular SeasonCSXLED Outfield Wall</v>
      </c>
    </row>
    <row r="1423" spans="1:25" x14ac:dyDescent="0.25">
      <c r="A1423" s="3">
        <v>348577</v>
      </c>
      <c r="B1423" t="s">
        <v>160</v>
      </c>
      <c r="C1423" t="s">
        <v>63</v>
      </c>
      <c r="D1423" t="s">
        <v>17</v>
      </c>
      <c r="E1423" t="s">
        <v>1</v>
      </c>
      <c r="F1423" s="5">
        <v>41044</v>
      </c>
      <c r="G1423">
        <v>2</v>
      </c>
      <c r="H1423">
        <v>10</v>
      </c>
      <c r="I1423" s="1">
        <v>910.5</v>
      </c>
      <c r="J1423" s="1">
        <v>265.41000000000003</v>
      </c>
      <c r="K1423">
        <v>29.149917627677102</v>
      </c>
      <c r="L1423" s="4">
        <f>VLOOKUP(N1423,rates,VLOOKUP(CONCATENATE('[1]Exposure Report'!$B$11,'[1]Exposure Report'!$B$13),rate_lookup_table,4,FALSE),FALSE)</f>
        <v>91.050666666666672</v>
      </c>
      <c r="M1423" t="s">
        <v>0</v>
      </c>
      <c r="N1423" t="str">
        <f>IF(VLOOKUP(B1423,title_rename,2,FALSE)=0,B1423,VLOOKUP(B1423,title_rename,2,FALSE))</f>
        <v>05-15 San Diego Padres @ Washington Nationals</v>
      </c>
      <c r="O1423" s="3" t="str">
        <f>LEFT(IF(VLOOKUP(C1423,brand_rename,2,FALSE)=0,C1423,VLOOKUP(C1423,brand_rename,2,FALSE)),LEN(IF(VLOOKUP(C1423,brand_rename,2,FALSE)=0,C1423,VLOOKUP(C1423,brand_rename,2,FALSE)))-6)</f>
        <v>CSX</v>
      </c>
      <c r="P1423" t="str">
        <f>IF(VLOOKUP(D1423,location_rename,2,FALSE)=0,D1423,VLOOKUP(D1423,location_rename,2,FALSE))</f>
        <v>LED Upper Tiered</v>
      </c>
      <c r="Q1423">
        <f>IF($L1423=0,0,G1423)</f>
        <v>2</v>
      </c>
      <c r="R1423">
        <f>IF($L1423=0,0,H1423)</f>
        <v>10</v>
      </c>
      <c r="S1423" s="1">
        <f>R1423*L1423</f>
        <v>910.50666666666666</v>
      </c>
      <c r="T1423" s="1">
        <f>S1423*(K1423/100)</f>
        <v>265.41194332784187</v>
      </c>
      <c r="U1423" t="str">
        <f t="shared" si="44"/>
        <v>CSXLED Upper Tiered</v>
      </c>
      <c r="V1423" t="str">
        <f t="shared" si="45"/>
        <v>05-15 San Diego Padres @ Washington NationalsCSXLED Upper Tiered</v>
      </c>
      <c r="W1423" t="str">
        <f>CONCATENATE(M1423,O1423)</f>
        <v>Regular SeasonCSX</v>
      </c>
      <c r="X1423" t="str">
        <f>CONCATENATE(M1423,P1423)</f>
        <v>Regular SeasonLED Upper Tiered</v>
      </c>
      <c r="Y1423" t="str">
        <f>CONCATENATE(M1423,O1423,P1423)</f>
        <v>Regular SeasonCSXLED Upper Tiered</v>
      </c>
    </row>
    <row r="1424" spans="1:25" x14ac:dyDescent="0.25">
      <c r="A1424" s="3">
        <v>348577</v>
      </c>
      <c r="B1424" t="s">
        <v>160</v>
      </c>
      <c r="C1424" t="s">
        <v>61</v>
      </c>
      <c r="D1424" t="s">
        <v>17</v>
      </c>
      <c r="E1424" t="s">
        <v>1</v>
      </c>
      <c r="F1424" s="5">
        <v>41044</v>
      </c>
      <c r="G1424">
        <v>1</v>
      </c>
      <c r="H1424">
        <v>6</v>
      </c>
      <c r="I1424" s="1">
        <v>546.29999999999995</v>
      </c>
      <c r="J1424" s="1">
        <v>195.03</v>
      </c>
      <c r="K1424">
        <v>35.700164744645697</v>
      </c>
      <c r="L1424" s="4">
        <f>VLOOKUP(N1424,rates,VLOOKUP(CONCATENATE('[1]Exposure Report'!$B$11,'[1]Exposure Report'!$B$13),rate_lookup_table,4,FALSE),FALSE)</f>
        <v>91.050666666666672</v>
      </c>
      <c r="M1424" t="s">
        <v>0</v>
      </c>
      <c r="N1424" t="str">
        <f>IF(VLOOKUP(B1424,title_rename,2,FALSE)=0,B1424,VLOOKUP(B1424,title_rename,2,FALSE))</f>
        <v>05-15 San Diego Padres @ Washington Nationals</v>
      </c>
      <c r="O1424" s="3" t="str">
        <f>LEFT(IF(VLOOKUP(C1424,brand_rename,2,FALSE)=0,C1424,VLOOKUP(C1424,brand_rename,2,FALSE)),LEN(IF(VLOOKUP(C1424,brand_rename,2,FALSE)=0,C1424,VLOOKUP(C1424,brand_rename,2,FALSE)))-6)</f>
        <v>Exxonmobil</v>
      </c>
      <c r="P1424" t="str">
        <f>IF(VLOOKUP(D1424,location_rename,2,FALSE)=0,D1424,VLOOKUP(D1424,location_rename,2,FALSE))</f>
        <v>LED Upper Tiered</v>
      </c>
      <c r="Q1424">
        <f>IF($L1424=0,0,G1424)</f>
        <v>1</v>
      </c>
      <c r="R1424">
        <f>IF($L1424=0,0,H1424)</f>
        <v>6</v>
      </c>
      <c r="S1424" s="1">
        <f>R1424*L1424</f>
        <v>546.30400000000009</v>
      </c>
      <c r="T1424" s="1">
        <f>S1424*(K1424/100)</f>
        <v>195.03142800658927</v>
      </c>
      <c r="U1424" t="str">
        <f t="shared" si="44"/>
        <v>ExxonmobilLED Upper Tiered</v>
      </c>
      <c r="V1424" t="str">
        <f t="shared" si="45"/>
        <v>05-15 San Diego Padres @ Washington NationalsExxonmobilLED Upper Tiered</v>
      </c>
      <c r="W1424" t="str">
        <f>CONCATENATE(M1424,O1424)</f>
        <v>Regular SeasonExxonmobil</v>
      </c>
      <c r="X1424" t="str">
        <f>CONCATENATE(M1424,P1424)</f>
        <v>Regular SeasonLED Upper Tiered</v>
      </c>
      <c r="Y1424" t="str">
        <f>CONCATENATE(M1424,O1424,P1424)</f>
        <v>Regular SeasonExxonmobilLED Upper Tiered</v>
      </c>
    </row>
    <row r="1425" spans="1:25" x14ac:dyDescent="0.25">
      <c r="A1425" s="3">
        <v>348577</v>
      </c>
      <c r="B1425" t="s">
        <v>160</v>
      </c>
      <c r="C1425" t="s">
        <v>61</v>
      </c>
      <c r="D1425" t="s">
        <v>2</v>
      </c>
      <c r="E1425" t="s">
        <v>1</v>
      </c>
      <c r="F1425" s="5">
        <v>41044</v>
      </c>
      <c r="G1425">
        <v>18</v>
      </c>
      <c r="H1425">
        <v>111</v>
      </c>
      <c r="I1425" s="1">
        <v>10106.549999999999</v>
      </c>
      <c r="J1425" s="1">
        <v>2509.08</v>
      </c>
      <c r="K1425">
        <v>24.826276028911899</v>
      </c>
      <c r="L1425" s="4">
        <f>VLOOKUP(N1425,rates,VLOOKUP(CONCATENATE('[1]Exposure Report'!$B$11,'[1]Exposure Report'!$B$13),rate_lookup_table,4,FALSE),FALSE)</f>
        <v>91.050666666666672</v>
      </c>
      <c r="M1425" t="s">
        <v>0</v>
      </c>
      <c r="N1425" t="str">
        <f>IF(VLOOKUP(B1425,title_rename,2,FALSE)=0,B1425,VLOOKUP(B1425,title_rename,2,FALSE))</f>
        <v>05-15 San Diego Padres @ Washington Nationals</v>
      </c>
      <c r="O1425" s="3" t="str">
        <f>LEFT(IF(VLOOKUP(C1425,brand_rename,2,FALSE)=0,C1425,VLOOKUP(C1425,brand_rename,2,FALSE)),LEN(IF(VLOOKUP(C1425,brand_rename,2,FALSE)=0,C1425,VLOOKUP(C1425,brand_rename,2,FALSE)))-6)</f>
        <v>Exxonmobil</v>
      </c>
      <c r="P1425" t="str">
        <f>IF(VLOOKUP(D1425,location_rename,2,FALSE)=0,D1425,VLOOKUP(D1425,location_rename,2,FALSE))</f>
        <v>Rotational Field Level Home Plate</v>
      </c>
      <c r="Q1425">
        <f>IF($L1425=0,0,G1425)</f>
        <v>18</v>
      </c>
      <c r="R1425">
        <f>IF($L1425=0,0,H1425)</f>
        <v>111</v>
      </c>
      <c r="S1425" s="1">
        <f>R1425*L1425</f>
        <v>10106.624</v>
      </c>
      <c r="T1425" s="1">
        <f>S1425*(K1425/100)</f>
        <v>2509.0983714442568</v>
      </c>
      <c r="U1425" t="str">
        <f t="shared" si="44"/>
        <v>ExxonmobilRotational Field Level Home Plate</v>
      </c>
      <c r="V1425" t="str">
        <f t="shared" si="45"/>
        <v>05-15 San Diego Padres @ Washington NationalsExxonmobilRotational Field Level Home Plate</v>
      </c>
      <c r="W1425" t="str">
        <f>CONCATENATE(M1425,O1425)</f>
        <v>Regular SeasonExxonmobil</v>
      </c>
      <c r="X1425" t="str">
        <f>CONCATENATE(M1425,P1425)</f>
        <v>Regular SeasonRotational Field Level Home Plate</v>
      </c>
      <c r="Y1425" t="str">
        <f>CONCATENATE(M1425,O1425,P1425)</f>
        <v>Regular SeasonExxonmobilRotational Field Level Home Plate</v>
      </c>
    </row>
    <row r="1426" spans="1:25" x14ac:dyDescent="0.25">
      <c r="A1426" s="3">
        <v>348577</v>
      </c>
      <c r="B1426" t="s">
        <v>160</v>
      </c>
      <c r="C1426" t="s">
        <v>61</v>
      </c>
      <c r="D1426" t="s">
        <v>11</v>
      </c>
      <c r="E1426" t="s">
        <v>1</v>
      </c>
      <c r="F1426" s="5">
        <v>41044</v>
      </c>
      <c r="G1426">
        <v>10</v>
      </c>
      <c r="H1426">
        <v>42</v>
      </c>
      <c r="I1426" s="1">
        <v>3824.1</v>
      </c>
      <c r="J1426" s="1">
        <v>550.79999999999995</v>
      </c>
      <c r="K1426">
        <v>14.4033890327135</v>
      </c>
      <c r="L1426" s="4">
        <f>VLOOKUP(N1426,rates,VLOOKUP(CONCATENATE('[1]Exposure Report'!$B$11,'[1]Exposure Report'!$B$13),rate_lookup_table,4,FALSE),FALSE)</f>
        <v>91.050666666666672</v>
      </c>
      <c r="M1426" t="s">
        <v>0</v>
      </c>
      <c r="N1426" t="str">
        <f>IF(VLOOKUP(B1426,title_rename,2,FALSE)=0,B1426,VLOOKUP(B1426,title_rename,2,FALSE))</f>
        <v>05-15 San Diego Padres @ Washington Nationals</v>
      </c>
      <c r="O1426" s="3" t="str">
        <f>LEFT(IF(VLOOKUP(C1426,brand_rename,2,FALSE)=0,C1426,VLOOKUP(C1426,brand_rename,2,FALSE)),LEN(IF(VLOOKUP(C1426,brand_rename,2,FALSE)=0,C1426,VLOOKUP(C1426,brand_rename,2,FALSE)))-6)</f>
        <v>Exxonmobil</v>
      </c>
      <c r="P1426" t="str">
        <f>IF(VLOOKUP(D1426,location_rename,2,FALSE)=0,D1426,VLOOKUP(D1426,location_rename,2,FALSE))</f>
        <v>Static Outfield Wall</v>
      </c>
      <c r="Q1426">
        <f>IF($L1426=0,0,G1426)</f>
        <v>10</v>
      </c>
      <c r="R1426">
        <f>IF($L1426=0,0,H1426)</f>
        <v>42</v>
      </c>
      <c r="S1426" s="1">
        <f>R1426*L1426</f>
        <v>3824.1280000000002</v>
      </c>
      <c r="T1426" s="1">
        <f>S1426*(K1426/100)</f>
        <v>550.80403294892619</v>
      </c>
      <c r="U1426" t="str">
        <f t="shared" si="44"/>
        <v>ExxonmobilStatic Outfield Wall</v>
      </c>
      <c r="V1426" t="str">
        <f t="shared" si="45"/>
        <v>05-15 San Diego Padres @ Washington NationalsExxonmobilStatic Outfield Wall</v>
      </c>
      <c r="W1426" t="str">
        <f>CONCATENATE(M1426,O1426)</f>
        <v>Regular SeasonExxonmobil</v>
      </c>
      <c r="X1426" t="str">
        <f>CONCATENATE(M1426,P1426)</f>
        <v>Regular SeasonStatic Outfield Wall</v>
      </c>
      <c r="Y1426" t="str">
        <f>CONCATENATE(M1426,O1426,P1426)</f>
        <v>Regular SeasonExxonmobilStatic Outfield Wall</v>
      </c>
    </row>
    <row r="1427" spans="1:25" x14ac:dyDescent="0.25">
      <c r="A1427" s="3">
        <v>348577</v>
      </c>
      <c r="B1427" t="s">
        <v>160</v>
      </c>
      <c r="C1427" t="s">
        <v>60</v>
      </c>
      <c r="D1427" t="s">
        <v>34</v>
      </c>
      <c r="E1427" t="s">
        <v>1</v>
      </c>
      <c r="F1427" s="5">
        <v>41044</v>
      </c>
      <c r="G1427">
        <v>8</v>
      </c>
      <c r="H1427">
        <v>15</v>
      </c>
      <c r="I1427" s="1">
        <v>1365.75</v>
      </c>
      <c r="J1427" s="1">
        <v>361.78</v>
      </c>
      <c r="K1427">
        <v>26.4894746476295</v>
      </c>
      <c r="L1427" s="4">
        <f>VLOOKUP(N1427,rates,VLOOKUP(CONCATENATE('[1]Exposure Report'!$B$11,'[1]Exposure Report'!$B$13),rate_lookup_table,4,FALSE),FALSE)</f>
        <v>91.050666666666672</v>
      </c>
      <c r="M1427" t="s">
        <v>0</v>
      </c>
      <c r="N1427" t="str">
        <f>IF(VLOOKUP(B1427,title_rename,2,FALSE)=0,B1427,VLOOKUP(B1427,title_rename,2,FALSE))</f>
        <v>05-15 San Diego Padres @ Washington Nationals</v>
      </c>
      <c r="O1427" s="3" t="str">
        <f>LEFT(IF(VLOOKUP(C1427,brand_rename,2,FALSE)=0,C1427,VLOOKUP(C1427,brand_rename,2,FALSE)),LEN(IF(VLOOKUP(C1427,brand_rename,2,FALSE)=0,C1427,VLOOKUP(C1427,brand_rename,2,FALSE)))-6)</f>
        <v>Frito-Lay</v>
      </c>
      <c r="P1427" t="str">
        <f>IF(VLOOKUP(D1427,location_rename,2,FALSE)=0,D1427,VLOOKUP(D1427,location_rename,2,FALSE))</f>
        <v>General Merchandise</v>
      </c>
      <c r="Q1427">
        <f>IF($L1427=0,0,G1427)</f>
        <v>8</v>
      </c>
      <c r="R1427">
        <f>IF($L1427=0,0,H1427)</f>
        <v>15</v>
      </c>
      <c r="S1427" s="1">
        <f>R1427*L1427</f>
        <v>1365.76</v>
      </c>
      <c r="T1427" s="1">
        <f>S1427*(K1427/100)</f>
        <v>361.78264894746468</v>
      </c>
      <c r="U1427" t="str">
        <f t="shared" si="44"/>
        <v>Frito-LayGeneral Merchandise</v>
      </c>
      <c r="V1427" t="str">
        <f t="shared" si="45"/>
        <v>05-15 San Diego Padres @ Washington NationalsFrito-LayGeneral Merchandise</v>
      </c>
      <c r="W1427" t="str">
        <f>CONCATENATE(M1427,O1427)</f>
        <v>Regular SeasonFrito-Lay</v>
      </c>
      <c r="X1427" t="str">
        <f>CONCATENATE(M1427,P1427)</f>
        <v>Regular SeasonGeneral Merchandise</v>
      </c>
      <c r="Y1427" t="str">
        <f>CONCATENATE(M1427,O1427,P1427)</f>
        <v>Regular SeasonFrito-LayGeneral Merchandise</v>
      </c>
    </row>
    <row r="1428" spans="1:25" x14ac:dyDescent="0.25">
      <c r="A1428" s="3">
        <v>348577</v>
      </c>
      <c r="B1428" t="s">
        <v>160</v>
      </c>
      <c r="C1428" t="s">
        <v>55</v>
      </c>
      <c r="D1428" t="s">
        <v>59</v>
      </c>
      <c r="E1428" t="s">
        <v>1</v>
      </c>
      <c r="F1428" s="5">
        <v>41044</v>
      </c>
      <c r="G1428">
        <v>1</v>
      </c>
      <c r="H1428">
        <v>1</v>
      </c>
      <c r="I1428" s="1">
        <v>91.05</v>
      </c>
      <c r="J1428" s="1">
        <v>16.399999999999999</v>
      </c>
      <c r="K1428">
        <v>18.012081274025199</v>
      </c>
      <c r="L1428" s="4">
        <f>VLOOKUP(N1428,rates,VLOOKUP(CONCATENATE('[1]Exposure Report'!$B$11,'[1]Exposure Report'!$B$13),rate_lookup_table,4,FALSE),FALSE)</f>
        <v>91.050666666666672</v>
      </c>
      <c r="M1428" t="s">
        <v>0</v>
      </c>
      <c r="N1428" t="str">
        <f>IF(VLOOKUP(B1428,title_rename,2,FALSE)=0,B1428,VLOOKUP(B1428,title_rename,2,FALSE))</f>
        <v>05-15 San Diego Padres @ Washington Nationals</v>
      </c>
      <c r="O1428" s="3" t="str">
        <f>LEFT(IF(VLOOKUP(C1428,brand_rename,2,FALSE)=0,C1428,VLOOKUP(C1428,brand_rename,2,FALSE)),LEN(IF(VLOOKUP(C1428,brand_rename,2,FALSE)=0,C1428,VLOOKUP(C1428,brand_rename,2,FALSE)))-6)</f>
        <v>Gatorade</v>
      </c>
      <c r="P1428" t="str">
        <f>IF(VLOOKUP(D1428,location_rename,2,FALSE)=0,D1428,VLOOKUP(D1428,location_rename,2,FALSE))</f>
        <v>Active Cup</v>
      </c>
      <c r="Q1428">
        <f>IF($L1428=0,0,G1428)</f>
        <v>1</v>
      </c>
      <c r="R1428">
        <f>IF($L1428=0,0,H1428)</f>
        <v>1</v>
      </c>
      <c r="S1428" s="1">
        <f>R1428*L1428</f>
        <v>91.050666666666672</v>
      </c>
      <c r="T1428" s="1">
        <f>S1428*(K1428/100)</f>
        <v>16.400120080541772</v>
      </c>
      <c r="U1428" t="str">
        <f t="shared" si="44"/>
        <v>GatoradeActive Cup</v>
      </c>
      <c r="V1428" t="str">
        <f t="shared" si="45"/>
        <v>05-15 San Diego Padres @ Washington NationalsGatoradeActive Cup</v>
      </c>
      <c r="W1428" t="str">
        <f>CONCATENATE(M1428,O1428)</f>
        <v>Regular SeasonGatorade</v>
      </c>
      <c r="X1428" t="str">
        <f>CONCATENATE(M1428,P1428)</f>
        <v>Regular SeasonActive Cup</v>
      </c>
      <c r="Y1428" t="str">
        <f>CONCATENATE(M1428,O1428,P1428)</f>
        <v>Regular SeasonGatoradeActive Cup</v>
      </c>
    </row>
    <row r="1429" spans="1:25" x14ac:dyDescent="0.25">
      <c r="A1429" s="3">
        <v>348577</v>
      </c>
      <c r="B1429" t="s">
        <v>160</v>
      </c>
      <c r="C1429" t="s">
        <v>55</v>
      </c>
      <c r="D1429" t="s">
        <v>58</v>
      </c>
      <c r="E1429" t="s">
        <v>1</v>
      </c>
      <c r="F1429" s="5">
        <v>41044</v>
      </c>
      <c r="G1429">
        <v>4</v>
      </c>
      <c r="H1429">
        <v>14</v>
      </c>
      <c r="I1429" s="1">
        <v>1274.7</v>
      </c>
      <c r="J1429" s="1">
        <v>336.56</v>
      </c>
      <c r="K1429">
        <v>26.403075233388201</v>
      </c>
      <c r="L1429" s="4">
        <f>VLOOKUP(N1429,rates,VLOOKUP(CONCATENATE('[1]Exposure Report'!$B$11,'[1]Exposure Report'!$B$13),rate_lookup_table,4,FALSE),FALSE)</f>
        <v>91.050666666666672</v>
      </c>
      <c r="M1429" t="s">
        <v>0</v>
      </c>
      <c r="N1429" t="str">
        <f>IF(VLOOKUP(B1429,title_rename,2,FALSE)=0,B1429,VLOOKUP(B1429,title_rename,2,FALSE))</f>
        <v>05-15 San Diego Padres @ Washington Nationals</v>
      </c>
      <c r="O1429" s="3" t="str">
        <f>LEFT(IF(VLOOKUP(C1429,brand_rename,2,FALSE)=0,C1429,VLOOKUP(C1429,brand_rename,2,FALSE)),LEN(IF(VLOOKUP(C1429,brand_rename,2,FALSE)=0,C1429,VLOOKUP(C1429,brand_rename,2,FALSE)))-6)</f>
        <v>Gatorade</v>
      </c>
      <c r="P1429" t="str">
        <f>IF(VLOOKUP(D1429,location_rename,2,FALSE)=0,D1429,VLOOKUP(D1429,location_rename,2,FALSE))</f>
        <v>Cooler Partial Branded</v>
      </c>
      <c r="Q1429">
        <f>IF($L1429=0,0,G1429)</f>
        <v>4</v>
      </c>
      <c r="R1429">
        <f>IF($L1429=0,0,H1429)</f>
        <v>14</v>
      </c>
      <c r="S1429" s="1">
        <f>R1429*L1429</f>
        <v>1274.7093333333335</v>
      </c>
      <c r="T1429" s="1">
        <f>S1429*(K1429/100)</f>
        <v>336.56246428702121</v>
      </c>
      <c r="U1429" t="str">
        <f t="shared" si="44"/>
        <v>GatoradeCooler Partial Branded</v>
      </c>
      <c r="V1429" t="str">
        <f t="shared" si="45"/>
        <v>05-15 San Diego Padres @ Washington NationalsGatoradeCooler Partial Branded</v>
      </c>
      <c r="W1429" t="str">
        <f>CONCATENATE(M1429,O1429)</f>
        <v>Regular SeasonGatorade</v>
      </c>
      <c r="X1429" t="str">
        <f>CONCATENATE(M1429,P1429)</f>
        <v>Regular SeasonCooler Partial Branded</v>
      </c>
      <c r="Y1429" t="str">
        <f>CONCATENATE(M1429,O1429,P1429)</f>
        <v>Regular SeasonGatoradeCooler Partial Branded</v>
      </c>
    </row>
    <row r="1430" spans="1:25" x14ac:dyDescent="0.25">
      <c r="A1430" s="3">
        <v>348577</v>
      </c>
      <c r="B1430" t="s">
        <v>160</v>
      </c>
      <c r="C1430" t="s">
        <v>55</v>
      </c>
      <c r="D1430" t="s">
        <v>102</v>
      </c>
      <c r="E1430" t="s">
        <v>1</v>
      </c>
      <c r="F1430" s="5">
        <v>41044</v>
      </c>
      <c r="G1430">
        <v>6</v>
      </c>
      <c r="H1430">
        <v>21</v>
      </c>
      <c r="I1430" s="1">
        <v>1912.05</v>
      </c>
      <c r="J1430" s="1">
        <v>570.04</v>
      </c>
      <c r="K1430">
        <v>29.813027901990001</v>
      </c>
      <c r="L1430" s="4">
        <f>VLOOKUP(N1430,rates,VLOOKUP(CONCATENATE('[1]Exposure Report'!$B$11,'[1]Exposure Report'!$B$13),rate_lookup_table,4,FALSE),FALSE)</f>
        <v>91.050666666666672</v>
      </c>
      <c r="M1430" t="s">
        <v>0</v>
      </c>
      <c r="N1430" t="str">
        <f>IF(VLOOKUP(B1430,title_rename,2,FALSE)=0,B1430,VLOOKUP(B1430,title_rename,2,FALSE))</f>
        <v>05-15 San Diego Padres @ Washington Nationals</v>
      </c>
      <c r="O1430" s="3" t="str">
        <f>LEFT(IF(VLOOKUP(C1430,brand_rename,2,FALSE)=0,C1430,VLOOKUP(C1430,brand_rename,2,FALSE)),LEN(IF(VLOOKUP(C1430,brand_rename,2,FALSE)=0,C1430,VLOOKUP(C1430,brand_rename,2,FALSE)))-6)</f>
        <v>Gatorade</v>
      </c>
      <c r="P1430" t="str">
        <f>IF(VLOOKUP(D1430,location_rename,2,FALSE)=0,D1430,VLOOKUP(D1430,location_rename,2,FALSE))</f>
        <v>Ice Chest Full Branded</v>
      </c>
      <c r="Q1430">
        <f>IF($L1430=0,0,G1430)</f>
        <v>6</v>
      </c>
      <c r="R1430">
        <f>IF($L1430=0,0,H1430)</f>
        <v>21</v>
      </c>
      <c r="S1430" s="1">
        <f>R1430*L1430</f>
        <v>1912.0640000000001</v>
      </c>
      <c r="T1430" s="1">
        <f>S1430*(K1430/100)</f>
        <v>570.04417382390614</v>
      </c>
      <c r="U1430" t="str">
        <f t="shared" si="44"/>
        <v>GatoradeIce Chest Full Branded</v>
      </c>
      <c r="V1430" t="str">
        <f t="shared" si="45"/>
        <v>05-15 San Diego Padres @ Washington NationalsGatoradeIce Chest Full Branded</v>
      </c>
      <c r="W1430" t="str">
        <f>CONCATENATE(M1430,O1430)</f>
        <v>Regular SeasonGatorade</v>
      </c>
      <c r="X1430" t="str">
        <f>CONCATENATE(M1430,P1430)</f>
        <v>Regular SeasonIce Chest Full Branded</v>
      </c>
      <c r="Y1430" t="str">
        <f>CONCATENATE(M1430,O1430,P1430)</f>
        <v>Regular SeasonGatoradeIce Chest Full Branded</v>
      </c>
    </row>
    <row r="1431" spans="1:25" x14ac:dyDescent="0.25">
      <c r="A1431" s="3">
        <v>348577</v>
      </c>
      <c r="B1431" t="s">
        <v>160</v>
      </c>
      <c r="C1431" t="s">
        <v>55</v>
      </c>
      <c r="D1431" t="s">
        <v>57</v>
      </c>
      <c r="E1431" t="s">
        <v>1</v>
      </c>
      <c r="F1431" s="5">
        <v>41044</v>
      </c>
      <c r="G1431">
        <v>12</v>
      </c>
      <c r="H1431">
        <v>24</v>
      </c>
      <c r="I1431" s="1">
        <v>2185.1999999999998</v>
      </c>
      <c r="J1431" s="1">
        <v>743.94</v>
      </c>
      <c r="K1431">
        <v>34.044481054365697</v>
      </c>
      <c r="L1431" s="4">
        <f>VLOOKUP(N1431,rates,VLOOKUP(CONCATENATE('[1]Exposure Report'!$B$11,'[1]Exposure Report'!$B$13),rate_lookup_table,4,FALSE),FALSE)</f>
        <v>91.050666666666672</v>
      </c>
      <c r="M1431" t="s">
        <v>0</v>
      </c>
      <c r="N1431" t="str">
        <f>IF(VLOOKUP(B1431,title_rename,2,FALSE)=0,B1431,VLOOKUP(B1431,title_rename,2,FALSE))</f>
        <v>05-15 San Diego Padres @ Washington Nationals</v>
      </c>
      <c r="O1431" s="3" t="str">
        <f>LEFT(IF(VLOOKUP(C1431,brand_rename,2,FALSE)=0,C1431,VLOOKUP(C1431,brand_rename,2,FALSE)),LEN(IF(VLOOKUP(C1431,brand_rename,2,FALSE)=0,C1431,VLOOKUP(C1431,brand_rename,2,FALSE)))-6)</f>
        <v>Gatorade</v>
      </c>
      <c r="P1431" t="str">
        <f>IF(VLOOKUP(D1431,location_rename,2,FALSE)=0,D1431,VLOOKUP(D1431,location_rename,2,FALSE))</f>
        <v>Ice Chest Partial Branded</v>
      </c>
      <c r="Q1431">
        <f>IF($L1431=0,0,G1431)</f>
        <v>12</v>
      </c>
      <c r="R1431">
        <f>IF($L1431=0,0,H1431)</f>
        <v>24</v>
      </c>
      <c r="S1431" s="1">
        <f>R1431*L1431</f>
        <v>2185.2160000000003</v>
      </c>
      <c r="T1431" s="1">
        <f>S1431*(K1431/100)</f>
        <v>743.94544711696813</v>
      </c>
      <c r="U1431" t="str">
        <f t="shared" si="44"/>
        <v>GatoradeIce Chest Partial Branded</v>
      </c>
      <c r="V1431" t="str">
        <f t="shared" si="45"/>
        <v>05-15 San Diego Padres @ Washington NationalsGatoradeIce Chest Partial Branded</v>
      </c>
      <c r="W1431" t="str">
        <f>CONCATENATE(M1431,O1431)</f>
        <v>Regular SeasonGatorade</v>
      </c>
      <c r="X1431" t="str">
        <f>CONCATENATE(M1431,P1431)</f>
        <v>Regular SeasonIce Chest Partial Branded</v>
      </c>
      <c r="Y1431" t="str">
        <f>CONCATENATE(M1431,O1431,P1431)</f>
        <v>Regular SeasonGatoradeIce Chest Partial Branded</v>
      </c>
    </row>
    <row r="1432" spans="1:25" x14ac:dyDescent="0.25">
      <c r="A1432" s="3">
        <v>348577</v>
      </c>
      <c r="B1432" t="s">
        <v>160</v>
      </c>
      <c r="C1432" t="s">
        <v>55</v>
      </c>
      <c r="D1432" t="s">
        <v>56</v>
      </c>
      <c r="E1432" t="s">
        <v>1</v>
      </c>
      <c r="F1432" s="5">
        <v>41044</v>
      </c>
      <c r="G1432">
        <v>5</v>
      </c>
      <c r="H1432">
        <v>28</v>
      </c>
      <c r="I1432" s="1">
        <v>2549.4</v>
      </c>
      <c r="J1432" s="1">
        <v>440.85</v>
      </c>
      <c r="K1432">
        <v>17.292304071546202</v>
      </c>
      <c r="L1432" s="4">
        <f>VLOOKUP(N1432,rates,VLOOKUP(CONCATENATE('[1]Exposure Report'!$B$11,'[1]Exposure Report'!$B$13),rate_lookup_table,4,FALSE),FALSE)</f>
        <v>91.050666666666672</v>
      </c>
      <c r="M1432" t="s">
        <v>0</v>
      </c>
      <c r="N1432" t="str">
        <f>IF(VLOOKUP(B1432,title_rename,2,FALSE)=0,B1432,VLOOKUP(B1432,title_rename,2,FALSE))</f>
        <v>05-15 San Diego Padres @ Washington Nationals</v>
      </c>
      <c r="O1432" s="3" t="str">
        <f>LEFT(IF(VLOOKUP(C1432,brand_rename,2,FALSE)=0,C1432,VLOOKUP(C1432,brand_rename,2,FALSE)),LEN(IF(VLOOKUP(C1432,brand_rename,2,FALSE)=0,C1432,VLOOKUP(C1432,brand_rename,2,FALSE)))-6)</f>
        <v>Gatorade</v>
      </c>
      <c r="P1432" t="str">
        <f>IF(VLOOKUP(D1432,location_rename,2,FALSE)=0,D1432,VLOOKUP(D1432,location_rename,2,FALSE))</f>
        <v>Passive Cup</v>
      </c>
      <c r="Q1432">
        <f>IF($L1432=0,0,G1432)</f>
        <v>5</v>
      </c>
      <c r="R1432">
        <f>IF($L1432=0,0,H1432)</f>
        <v>28</v>
      </c>
      <c r="S1432" s="1">
        <f>R1432*L1432</f>
        <v>2549.4186666666669</v>
      </c>
      <c r="T1432" s="1">
        <f>S1432*(K1432/100)</f>
        <v>440.85322789675894</v>
      </c>
      <c r="U1432" t="str">
        <f t="shared" si="44"/>
        <v>GatoradePassive Cup</v>
      </c>
      <c r="V1432" t="str">
        <f t="shared" si="45"/>
        <v>05-15 San Diego Padres @ Washington NationalsGatoradePassive Cup</v>
      </c>
      <c r="W1432" t="str">
        <f>CONCATENATE(M1432,O1432)</f>
        <v>Regular SeasonGatorade</v>
      </c>
      <c r="X1432" t="str">
        <f>CONCATENATE(M1432,P1432)</f>
        <v>Regular SeasonPassive Cup</v>
      </c>
      <c r="Y1432" t="str">
        <f>CONCATENATE(M1432,O1432,P1432)</f>
        <v>Regular SeasonGatoradePassive Cup</v>
      </c>
    </row>
    <row r="1433" spans="1:25" x14ac:dyDescent="0.25">
      <c r="A1433" s="3">
        <v>348577</v>
      </c>
      <c r="B1433" t="s">
        <v>160</v>
      </c>
      <c r="C1433" t="s">
        <v>55</v>
      </c>
      <c r="D1433" t="s">
        <v>161</v>
      </c>
      <c r="E1433" t="s">
        <v>1</v>
      </c>
      <c r="F1433" s="5">
        <v>41044</v>
      </c>
      <c r="G1433">
        <v>9</v>
      </c>
      <c r="H1433">
        <v>26</v>
      </c>
      <c r="I1433" s="1">
        <v>2367.3000000000002</v>
      </c>
      <c r="J1433" s="1">
        <v>529.71</v>
      </c>
      <c r="K1433">
        <v>22.376124699024199</v>
      </c>
      <c r="L1433" s="4">
        <f>VLOOKUP(N1433,rates,VLOOKUP(CONCATENATE('[1]Exposure Report'!$B$11,'[1]Exposure Report'!$B$13),rate_lookup_table,4,FALSE),FALSE)</f>
        <v>91.050666666666672</v>
      </c>
      <c r="M1433" t="s">
        <v>0</v>
      </c>
      <c r="N1433" t="str">
        <f>IF(VLOOKUP(B1433,title_rename,2,FALSE)=0,B1433,VLOOKUP(B1433,title_rename,2,FALSE))</f>
        <v>05-15 San Diego Padres @ Washington Nationals</v>
      </c>
      <c r="O1433" s="3" t="str">
        <f>LEFT(IF(VLOOKUP(C1433,brand_rename,2,FALSE)=0,C1433,VLOOKUP(C1433,brand_rename,2,FALSE)),LEN(IF(VLOOKUP(C1433,brand_rename,2,FALSE)=0,C1433,VLOOKUP(C1433,brand_rename,2,FALSE)))-6)</f>
        <v>Gatorade</v>
      </c>
      <c r="P1433" t="str">
        <f>IF(VLOOKUP(D1433,location_rename,2,FALSE)=0,D1433,VLOOKUP(D1433,location_rename,2,FALSE))</f>
        <v>Passive Squeeze</v>
      </c>
      <c r="Q1433">
        <f>IF($L1433=0,0,G1433)</f>
        <v>9</v>
      </c>
      <c r="R1433">
        <f>IF($L1433=0,0,H1433)</f>
        <v>26</v>
      </c>
      <c r="S1433" s="1">
        <f>R1433*L1433</f>
        <v>2367.3173333333334</v>
      </c>
      <c r="T1433" s="1">
        <f>S1433*(K1433/100)</f>
        <v>529.71387852828104</v>
      </c>
      <c r="U1433" t="str">
        <f t="shared" si="44"/>
        <v>GatoradePassive Squeeze</v>
      </c>
      <c r="V1433" t="str">
        <f t="shared" si="45"/>
        <v>05-15 San Diego Padres @ Washington NationalsGatoradePassive Squeeze</v>
      </c>
      <c r="W1433" t="str">
        <f>CONCATENATE(M1433,O1433)</f>
        <v>Regular SeasonGatorade</v>
      </c>
      <c r="X1433" t="str">
        <f>CONCATENATE(M1433,P1433)</f>
        <v>Regular SeasonPassive Squeeze</v>
      </c>
      <c r="Y1433" t="str">
        <f>CONCATENATE(M1433,O1433,P1433)</f>
        <v>Regular SeasonGatoradePassive Squeeze</v>
      </c>
    </row>
    <row r="1434" spans="1:25" x14ac:dyDescent="0.25">
      <c r="A1434" s="3">
        <v>348577</v>
      </c>
      <c r="B1434" t="s">
        <v>160</v>
      </c>
      <c r="C1434" t="s">
        <v>85</v>
      </c>
      <c r="D1434" t="s">
        <v>17</v>
      </c>
      <c r="E1434" t="s">
        <v>1</v>
      </c>
      <c r="F1434" s="5">
        <v>41044</v>
      </c>
      <c r="G1434">
        <v>2</v>
      </c>
      <c r="H1434">
        <v>4</v>
      </c>
      <c r="I1434" s="1">
        <v>364.2</v>
      </c>
      <c r="J1434" s="1">
        <v>99.08</v>
      </c>
      <c r="K1434">
        <v>27.2048325096101</v>
      </c>
      <c r="L1434" s="4">
        <f>VLOOKUP(N1434,rates,VLOOKUP(CONCATENATE('[1]Exposure Report'!$B$11,'[1]Exposure Report'!$B$13),rate_lookup_table,4,FALSE),FALSE)</f>
        <v>91.050666666666672</v>
      </c>
      <c r="M1434" t="s">
        <v>0</v>
      </c>
      <c r="N1434" t="str">
        <f>IF(VLOOKUP(B1434,title_rename,2,FALSE)=0,B1434,VLOOKUP(B1434,title_rename,2,FALSE))</f>
        <v>05-15 San Diego Padres @ Washington Nationals</v>
      </c>
      <c r="O1434" s="3" t="str">
        <f>LEFT(IF(VLOOKUP(C1434,brand_rename,2,FALSE)=0,C1434,VLOOKUP(C1434,brand_rename,2,FALSE)),LEN(IF(VLOOKUP(C1434,brand_rename,2,FALSE)=0,C1434,VLOOKUP(C1434,brand_rename,2,FALSE)))-6)</f>
        <v>Gaylord National Resort</v>
      </c>
      <c r="P1434" t="str">
        <f>IF(VLOOKUP(D1434,location_rename,2,FALSE)=0,D1434,VLOOKUP(D1434,location_rename,2,FALSE))</f>
        <v>LED Upper Tiered</v>
      </c>
      <c r="Q1434">
        <f>IF($L1434=0,0,G1434)</f>
        <v>2</v>
      </c>
      <c r="R1434">
        <f>IF($L1434=0,0,H1434)</f>
        <v>4</v>
      </c>
      <c r="S1434" s="1">
        <f>R1434*L1434</f>
        <v>364.20266666666669</v>
      </c>
      <c r="T1434" s="1">
        <f>S1434*(K1434/100)</f>
        <v>99.080725462200249</v>
      </c>
      <c r="U1434" t="str">
        <f t="shared" si="44"/>
        <v>Gaylord National ResortLED Upper Tiered</v>
      </c>
      <c r="V1434" t="str">
        <f t="shared" si="45"/>
        <v>05-15 San Diego Padres @ Washington NationalsGaylord National ResortLED Upper Tiered</v>
      </c>
      <c r="W1434" t="str">
        <f>CONCATENATE(M1434,O1434)</f>
        <v>Regular SeasonGaylord National Resort</v>
      </c>
      <c r="X1434" t="str">
        <f>CONCATENATE(M1434,P1434)</f>
        <v>Regular SeasonLED Upper Tiered</v>
      </c>
      <c r="Y1434" t="str">
        <f>CONCATENATE(M1434,O1434,P1434)</f>
        <v>Regular SeasonGaylord National ResortLED Upper Tiered</v>
      </c>
    </row>
    <row r="1435" spans="1:25" x14ac:dyDescent="0.25">
      <c r="A1435" s="3">
        <v>348577</v>
      </c>
      <c r="B1435" t="s">
        <v>160</v>
      </c>
      <c r="C1435" t="s">
        <v>53</v>
      </c>
      <c r="D1435" t="s">
        <v>18</v>
      </c>
      <c r="E1435" t="s">
        <v>1</v>
      </c>
      <c r="F1435" s="5">
        <v>41044</v>
      </c>
      <c r="G1435">
        <v>2</v>
      </c>
      <c r="H1435">
        <v>4</v>
      </c>
      <c r="I1435" s="1">
        <v>364.2</v>
      </c>
      <c r="J1435" s="1">
        <v>113.66</v>
      </c>
      <c r="K1435">
        <v>31.208127402525999</v>
      </c>
      <c r="L1435" s="4">
        <f>VLOOKUP(N1435,rates,VLOOKUP(CONCATENATE('[1]Exposure Report'!$B$11,'[1]Exposure Report'!$B$13),rate_lookup_table,4,FALSE),FALSE)</f>
        <v>91.050666666666672</v>
      </c>
      <c r="M1435" t="s">
        <v>0</v>
      </c>
      <c r="N1435" t="str">
        <f>IF(VLOOKUP(B1435,title_rename,2,FALSE)=0,B1435,VLOOKUP(B1435,title_rename,2,FALSE))</f>
        <v>05-15 San Diego Padres @ Washington Nationals</v>
      </c>
      <c r="O1435" s="3" t="str">
        <f>LEFT(IF(VLOOKUP(C1435,brand_rename,2,FALSE)=0,C1435,VLOOKUP(C1435,brand_rename,2,FALSE)),LEN(IF(VLOOKUP(C1435,brand_rename,2,FALSE)=0,C1435,VLOOKUP(C1435,brand_rename,2,FALSE)))-6)</f>
        <v>GEICO</v>
      </c>
      <c r="P1435" t="str">
        <f>IF(VLOOKUP(D1435,location_rename,2,FALSE)=0,D1435,VLOOKUP(D1435,location_rename,2,FALSE))</f>
        <v>LED Upper Billboard</v>
      </c>
      <c r="Q1435">
        <f>IF($L1435=0,0,G1435)</f>
        <v>2</v>
      </c>
      <c r="R1435">
        <f>IF($L1435=0,0,H1435)</f>
        <v>4</v>
      </c>
      <c r="S1435" s="1">
        <f>R1435*L1435</f>
        <v>364.20266666666669</v>
      </c>
      <c r="T1435" s="1">
        <f>S1435*(K1435/100)</f>
        <v>113.66083221673043</v>
      </c>
      <c r="U1435" t="str">
        <f t="shared" si="44"/>
        <v>GEICOLED Upper Billboard</v>
      </c>
      <c r="V1435" t="str">
        <f t="shared" si="45"/>
        <v>05-15 San Diego Padres @ Washington NationalsGEICOLED Upper Billboard</v>
      </c>
      <c r="W1435" t="str">
        <f>CONCATENATE(M1435,O1435)</f>
        <v>Regular SeasonGEICO</v>
      </c>
      <c r="X1435" t="str">
        <f>CONCATENATE(M1435,P1435)</f>
        <v>Regular SeasonLED Upper Billboard</v>
      </c>
      <c r="Y1435" t="str">
        <f>CONCATENATE(M1435,O1435,P1435)</f>
        <v>Regular SeasonGEICOLED Upper Billboard</v>
      </c>
    </row>
    <row r="1436" spans="1:25" x14ac:dyDescent="0.25">
      <c r="A1436" s="3">
        <v>348577</v>
      </c>
      <c r="B1436" t="s">
        <v>160</v>
      </c>
      <c r="C1436" t="s">
        <v>53</v>
      </c>
      <c r="D1436" t="s">
        <v>17</v>
      </c>
      <c r="E1436" t="s">
        <v>1</v>
      </c>
      <c r="F1436" s="5">
        <v>41044</v>
      </c>
      <c r="G1436">
        <v>1</v>
      </c>
      <c r="H1436">
        <v>1</v>
      </c>
      <c r="I1436" s="1">
        <v>91.05</v>
      </c>
      <c r="J1436" s="1">
        <v>28.29</v>
      </c>
      <c r="K1436">
        <v>31.070840197693499</v>
      </c>
      <c r="L1436" s="4">
        <f>VLOOKUP(N1436,rates,VLOOKUP(CONCATENATE('[1]Exposure Report'!$B$11,'[1]Exposure Report'!$B$13),rate_lookup_table,4,FALSE),FALSE)</f>
        <v>91.050666666666672</v>
      </c>
      <c r="M1436" t="s">
        <v>0</v>
      </c>
      <c r="N1436" t="str">
        <f>IF(VLOOKUP(B1436,title_rename,2,FALSE)=0,B1436,VLOOKUP(B1436,title_rename,2,FALSE))</f>
        <v>05-15 San Diego Padres @ Washington Nationals</v>
      </c>
      <c r="O1436" s="3" t="str">
        <f>LEFT(IF(VLOOKUP(C1436,brand_rename,2,FALSE)=0,C1436,VLOOKUP(C1436,brand_rename,2,FALSE)),LEN(IF(VLOOKUP(C1436,brand_rename,2,FALSE)=0,C1436,VLOOKUP(C1436,brand_rename,2,FALSE)))-6)</f>
        <v>GEICO</v>
      </c>
      <c r="P1436" t="str">
        <f>IF(VLOOKUP(D1436,location_rename,2,FALSE)=0,D1436,VLOOKUP(D1436,location_rename,2,FALSE))</f>
        <v>LED Upper Tiered</v>
      </c>
      <c r="Q1436">
        <f>IF($L1436=0,0,G1436)</f>
        <v>1</v>
      </c>
      <c r="R1436">
        <f>IF($L1436=0,0,H1436)</f>
        <v>1</v>
      </c>
      <c r="S1436" s="1">
        <f>R1436*L1436</f>
        <v>91.050666666666672</v>
      </c>
      <c r="T1436" s="1">
        <f>S1436*(K1436/100)</f>
        <v>28.290207138934583</v>
      </c>
      <c r="U1436" t="str">
        <f t="shared" si="44"/>
        <v>GEICOLED Upper Tiered</v>
      </c>
      <c r="V1436" t="str">
        <f t="shared" si="45"/>
        <v>05-15 San Diego Padres @ Washington NationalsGEICOLED Upper Tiered</v>
      </c>
      <c r="W1436" t="str">
        <f>CONCATENATE(M1436,O1436)</f>
        <v>Regular SeasonGEICO</v>
      </c>
      <c r="X1436" t="str">
        <f>CONCATENATE(M1436,P1436)</f>
        <v>Regular SeasonLED Upper Tiered</v>
      </c>
      <c r="Y1436" t="str">
        <f>CONCATENATE(M1436,O1436,P1436)</f>
        <v>Regular SeasonGEICOLED Upper Tiered</v>
      </c>
    </row>
    <row r="1437" spans="1:25" x14ac:dyDescent="0.25">
      <c r="A1437" s="3">
        <v>348577</v>
      </c>
      <c r="B1437" t="s">
        <v>160</v>
      </c>
      <c r="C1437" t="s">
        <v>53</v>
      </c>
      <c r="D1437" t="s">
        <v>2</v>
      </c>
      <c r="E1437" t="s">
        <v>1</v>
      </c>
      <c r="F1437" s="5">
        <v>41044</v>
      </c>
      <c r="G1437">
        <v>7</v>
      </c>
      <c r="H1437">
        <v>41</v>
      </c>
      <c r="I1437" s="1">
        <v>3733.05</v>
      </c>
      <c r="J1437" s="1">
        <v>921.32</v>
      </c>
      <c r="K1437">
        <v>24.6800873280561</v>
      </c>
      <c r="L1437" s="4">
        <f>VLOOKUP(N1437,rates,VLOOKUP(CONCATENATE('[1]Exposure Report'!$B$11,'[1]Exposure Report'!$B$13),rate_lookup_table,4,FALSE),FALSE)</f>
        <v>91.050666666666672</v>
      </c>
      <c r="M1437" t="s">
        <v>0</v>
      </c>
      <c r="N1437" t="str">
        <f>IF(VLOOKUP(B1437,title_rename,2,FALSE)=0,B1437,VLOOKUP(B1437,title_rename,2,FALSE))</f>
        <v>05-15 San Diego Padres @ Washington Nationals</v>
      </c>
      <c r="O1437" s="3" t="str">
        <f>LEFT(IF(VLOOKUP(C1437,brand_rename,2,FALSE)=0,C1437,VLOOKUP(C1437,brand_rename,2,FALSE)),LEN(IF(VLOOKUP(C1437,brand_rename,2,FALSE)=0,C1437,VLOOKUP(C1437,brand_rename,2,FALSE)))-6)</f>
        <v>GEICO</v>
      </c>
      <c r="P1437" t="str">
        <f>IF(VLOOKUP(D1437,location_rename,2,FALSE)=0,D1437,VLOOKUP(D1437,location_rename,2,FALSE))</f>
        <v>Rotational Field Level Home Plate</v>
      </c>
      <c r="Q1437">
        <f>IF($L1437=0,0,G1437)</f>
        <v>7</v>
      </c>
      <c r="R1437">
        <f>IF($L1437=0,0,H1437)</f>
        <v>41</v>
      </c>
      <c r="S1437" s="1">
        <f>R1437*L1437</f>
        <v>3733.0773333333336</v>
      </c>
      <c r="T1437" s="1">
        <f>S1437*(K1437/100)</f>
        <v>921.32674589053465</v>
      </c>
      <c r="U1437" t="str">
        <f t="shared" si="44"/>
        <v>GEICORotational Field Level Home Plate</v>
      </c>
      <c r="V1437" t="str">
        <f t="shared" si="45"/>
        <v>05-15 San Diego Padres @ Washington NationalsGEICORotational Field Level Home Plate</v>
      </c>
      <c r="W1437" t="str">
        <f>CONCATENATE(M1437,O1437)</f>
        <v>Regular SeasonGEICO</v>
      </c>
      <c r="X1437" t="str">
        <f>CONCATENATE(M1437,P1437)</f>
        <v>Regular SeasonRotational Field Level Home Plate</v>
      </c>
      <c r="Y1437" t="str">
        <f>CONCATENATE(M1437,O1437,P1437)</f>
        <v>Regular SeasonGEICORotational Field Level Home Plate</v>
      </c>
    </row>
    <row r="1438" spans="1:25" x14ac:dyDescent="0.25">
      <c r="A1438" s="3">
        <v>348577</v>
      </c>
      <c r="B1438" t="s">
        <v>160</v>
      </c>
      <c r="C1438" t="s">
        <v>53</v>
      </c>
      <c r="D1438" t="s">
        <v>11</v>
      </c>
      <c r="E1438" t="s">
        <v>1</v>
      </c>
      <c r="F1438" s="5">
        <v>41044</v>
      </c>
      <c r="G1438">
        <v>65</v>
      </c>
      <c r="H1438">
        <v>221</v>
      </c>
      <c r="I1438" s="1">
        <v>20122.05</v>
      </c>
      <c r="J1438" s="1">
        <v>3046.82</v>
      </c>
      <c r="K1438">
        <v>15.1416977892411</v>
      </c>
      <c r="L1438" s="4">
        <f>VLOOKUP(N1438,rates,VLOOKUP(CONCATENATE('[1]Exposure Report'!$B$11,'[1]Exposure Report'!$B$13),rate_lookup_table,4,FALSE),FALSE)</f>
        <v>91.050666666666672</v>
      </c>
      <c r="M1438" t="s">
        <v>0</v>
      </c>
      <c r="N1438" t="str">
        <f>IF(VLOOKUP(B1438,title_rename,2,FALSE)=0,B1438,VLOOKUP(B1438,title_rename,2,FALSE))</f>
        <v>05-15 San Diego Padres @ Washington Nationals</v>
      </c>
      <c r="O1438" s="3" t="str">
        <f>LEFT(IF(VLOOKUP(C1438,brand_rename,2,FALSE)=0,C1438,VLOOKUP(C1438,brand_rename,2,FALSE)),LEN(IF(VLOOKUP(C1438,brand_rename,2,FALSE)=0,C1438,VLOOKUP(C1438,brand_rename,2,FALSE)))-6)</f>
        <v>GEICO</v>
      </c>
      <c r="P1438" t="str">
        <f>IF(VLOOKUP(D1438,location_rename,2,FALSE)=0,D1438,VLOOKUP(D1438,location_rename,2,FALSE))</f>
        <v>Static Outfield Wall</v>
      </c>
      <c r="Q1438">
        <f>IF($L1438=0,0,G1438)</f>
        <v>65</v>
      </c>
      <c r="R1438">
        <f>IF($L1438=0,0,H1438)</f>
        <v>221</v>
      </c>
      <c r="S1438" s="1">
        <f>R1438*L1438</f>
        <v>20122.197333333334</v>
      </c>
      <c r="T1438" s="1">
        <f>S1438*(K1438/100)</f>
        <v>3046.8423087680649</v>
      </c>
      <c r="U1438" t="str">
        <f t="shared" si="44"/>
        <v>GEICOStatic Outfield Wall</v>
      </c>
      <c r="V1438" t="str">
        <f t="shared" si="45"/>
        <v>05-15 San Diego Padres @ Washington NationalsGEICOStatic Outfield Wall</v>
      </c>
      <c r="W1438" t="str">
        <f>CONCATENATE(M1438,O1438)</f>
        <v>Regular SeasonGEICO</v>
      </c>
      <c r="X1438" t="str">
        <f>CONCATENATE(M1438,P1438)</f>
        <v>Regular SeasonStatic Outfield Wall</v>
      </c>
      <c r="Y1438" t="str">
        <f>CONCATENATE(M1438,O1438,P1438)</f>
        <v>Regular SeasonGEICOStatic Outfield Wall</v>
      </c>
    </row>
    <row r="1439" spans="1:25" x14ac:dyDescent="0.25">
      <c r="A1439" s="3">
        <v>348577</v>
      </c>
      <c r="B1439" t="s">
        <v>160</v>
      </c>
      <c r="C1439" t="s">
        <v>123</v>
      </c>
      <c r="D1439" t="s">
        <v>34</v>
      </c>
      <c r="E1439" t="s">
        <v>1</v>
      </c>
      <c r="F1439" s="5">
        <v>41044</v>
      </c>
      <c r="G1439">
        <v>1</v>
      </c>
      <c r="H1439">
        <v>1</v>
      </c>
      <c r="I1439" s="1">
        <v>91.05</v>
      </c>
      <c r="J1439" s="1">
        <v>17.64</v>
      </c>
      <c r="K1439">
        <v>19.373970345963698</v>
      </c>
      <c r="L1439" s="4">
        <f>VLOOKUP(N1439,rates,VLOOKUP(CONCATENATE('[1]Exposure Report'!$B$11,'[1]Exposure Report'!$B$13),rate_lookup_table,4,FALSE),FALSE)</f>
        <v>91.050666666666672</v>
      </c>
      <c r="M1439" t="s">
        <v>0</v>
      </c>
      <c r="N1439" t="str">
        <f>IF(VLOOKUP(B1439,title_rename,2,FALSE)=0,B1439,VLOOKUP(B1439,title_rename,2,FALSE))</f>
        <v>05-15 San Diego Padres @ Washington Nationals</v>
      </c>
      <c r="O1439" s="3" t="str">
        <f>LEFT(IF(VLOOKUP(C1439,brand_rename,2,FALSE)=0,C1439,VLOOKUP(C1439,brand_rename,2,FALSE)),LEN(IF(VLOOKUP(C1439,brand_rename,2,FALSE)=0,C1439,VLOOKUP(C1439,brand_rename,2,FALSE)))-6)</f>
        <v>Giants Sunflower Seeds</v>
      </c>
      <c r="P1439" t="str">
        <f>IF(VLOOKUP(D1439,location_rename,2,FALSE)=0,D1439,VLOOKUP(D1439,location_rename,2,FALSE))</f>
        <v>General Merchandise</v>
      </c>
      <c r="Q1439">
        <f>IF($L1439=0,0,G1439)</f>
        <v>1</v>
      </c>
      <c r="R1439">
        <f>IF($L1439=0,0,H1439)</f>
        <v>1</v>
      </c>
      <c r="S1439" s="1">
        <f>R1439*L1439</f>
        <v>91.050666666666672</v>
      </c>
      <c r="T1439" s="1">
        <f>S1439*(K1439/100)</f>
        <v>17.640129159802253</v>
      </c>
      <c r="U1439" t="str">
        <f t="shared" si="44"/>
        <v>Giants Sunflower SeedsGeneral Merchandise</v>
      </c>
      <c r="V1439" t="str">
        <f t="shared" si="45"/>
        <v>05-15 San Diego Padres @ Washington NationalsGiants Sunflower SeedsGeneral Merchandise</v>
      </c>
      <c r="W1439" t="str">
        <f>CONCATENATE(M1439,O1439)</f>
        <v>Regular SeasonGiants Sunflower Seeds</v>
      </c>
      <c r="X1439" t="str">
        <f>CONCATENATE(M1439,P1439)</f>
        <v>Regular SeasonGeneral Merchandise</v>
      </c>
      <c r="Y1439" t="str">
        <f>CONCATENATE(M1439,O1439,P1439)</f>
        <v>Regular SeasonGiants Sunflower SeedsGeneral Merchandise</v>
      </c>
    </row>
    <row r="1440" spans="1:25" x14ac:dyDescent="0.25">
      <c r="A1440" s="3">
        <v>348577</v>
      </c>
      <c r="B1440" t="s">
        <v>160</v>
      </c>
      <c r="C1440" t="s">
        <v>52</v>
      </c>
      <c r="D1440" t="s">
        <v>2</v>
      </c>
      <c r="E1440" t="s">
        <v>1</v>
      </c>
      <c r="F1440" s="5">
        <v>41044</v>
      </c>
      <c r="G1440">
        <v>17</v>
      </c>
      <c r="H1440">
        <v>109</v>
      </c>
      <c r="I1440" s="1">
        <v>9924.4500000000007</v>
      </c>
      <c r="J1440" s="1">
        <v>2417.13</v>
      </c>
      <c r="K1440">
        <v>24.355304324169001</v>
      </c>
      <c r="L1440" s="4">
        <f>VLOOKUP(N1440,rates,VLOOKUP(CONCATENATE('[1]Exposure Report'!$B$11,'[1]Exposure Report'!$B$13),rate_lookup_table,4,FALSE),FALSE)</f>
        <v>91.050666666666672</v>
      </c>
      <c r="M1440" t="s">
        <v>0</v>
      </c>
      <c r="N1440" t="str">
        <f>IF(VLOOKUP(B1440,title_rename,2,FALSE)=0,B1440,VLOOKUP(B1440,title_rename,2,FALSE))</f>
        <v>05-15 San Diego Padres @ Washington Nationals</v>
      </c>
      <c r="O1440" s="3" t="str">
        <f>LEFT(IF(VLOOKUP(C1440,brand_rename,2,FALSE)=0,C1440,VLOOKUP(C1440,brand_rename,2,FALSE)),LEN(IF(VLOOKUP(C1440,brand_rename,2,FALSE)=0,C1440,VLOOKUP(C1440,brand_rename,2,FALSE)))-6)</f>
        <v>Hankook Tire</v>
      </c>
      <c r="P1440" t="str">
        <f>IF(VLOOKUP(D1440,location_rename,2,FALSE)=0,D1440,VLOOKUP(D1440,location_rename,2,FALSE))</f>
        <v>Rotational Field Level Home Plate</v>
      </c>
      <c r="Q1440">
        <f>IF($L1440=0,0,G1440)</f>
        <v>17</v>
      </c>
      <c r="R1440">
        <f>IF($L1440=0,0,H1440)</f>
        <v>109</v>
      </c>
      <c r="S1440" s="1">
        <f>R1440*L1440</f>
        <v>9924.5226666666676</v>
      </c>
      <c r="T1440" s="1">
        <f>S1440*(K1440/100)</f>
        <v>2417.1476981877995</v>
      </c>
      <c r="U1440" t="str">
        <f t="shared" si="44"/>
        <v>Hankook TireRotational Field Level Home Plate</v>
      </c>
      <c r="V1440" t="str">
        <f t="shared" si="45"/>
        <v>05-15 San Diego Padres @ Washington NationalsHankook TireRotational Field Level Home Plate</v>
      </c>
      <c r="W1440" t="str">
        <f>CONCATENATE(M1440,O1440)</f>
        <v>Regular SeasonHankook Tire</v>
      </c>
      <c r="X1440" t="str">
        <f>CONCATENATE(M1440,P1440)</f>
        <v>Regular SeasonRotational Field Level Home Plate</v>
      </c>
      <c r="Y1440" t="str">
        <f>CONCATENATE(M1440,O1440,P1440)</f>
        <v>Regular SeasonHankook TireRotational Field Level Home Plate</v>
      </c>
    </row>
    <row r="1441" spans="1:25" x14ac:dyDescent="0.25">
      <c r="A1441" s="3">
        <v>348577</v>
      </c>
      <c r="B1441" t="s">
        <v>160</v>
      </c>
      <c r="C1441" t="s">
        <v>51</v>
      </c>
      <c r="D1441" t="s">
        <v>9</v>
      </c>
      <c r="E1441" t="s">
        <v>1</v>
      </c>
      <c r="F1441" s="5">
        <v>41044</v>
      </c>
      <c r="G1441">
        <v>12</v>
      </c>
      <c r="H1441">
        <v>49</v>
      </c>
      <c r="I1441" s="1">
        <v>4461.45</v>
      </c>
      <c r="J1441" s="1">
        <v>982.84</v>
      </c>
      <c r="K1441">
        <v>22.029609207768701</v>
      </c>
      <c r="L1441" s="4">
        <f>VLOOKUP(N1441,rates,VLOOKUP(CONCATENATE('[1]Exposure Report'!$B$11,'[1]Exposure Report'!$B$13),rate_lookup_table,4,FALSE),FALSE)</f>
        <v>91.050666666666672</v>
      </c>
      <c r="M1441" t="s">
        <v>0</v>
      </c>
      <c r="N1441" t="str">
        <f>IF(VLOOKUP(B1441,title_rename,2,FALSE)=0,B1441,VLOOKUP(B1441,title_rename,2,FALSE))</f>
        <v>05-15 San Diego Padres @ Washington Nationals</v>
      </c>
      <c r="O1441" s="3" t="str">
        <f>LEFT(IF(VLOOKUP(C1441,brand_rename,2,FALSE)=0,C1441,VLOOKUP(C1441,brand_rename,2,FALSE)),LEN(IF(VLOOKUP(C1441,brand_rename,2,FALSE)=0,C1441,VLOOKUP(C1441,brand_rename,2,FALSE)))-6)</f>
        <v>Harris Teeter</v>
      </c>
      <c r="P1441" t="str">
        <f>IF(VLOOKUP(D1441,location_rename,2,FALSE)=0,D1441,VLOOKUP(D1441,location_rename,2,FALSE))</f>
        <v>Static Upper Billboard</v>
      </c>
      <c r="Q1441">
        <f>IF($L1441=0,0,G1441)</f>
        <v>12</v>
      </c>
      <c r="R1441">
        <f>IF($L1441=0,0,H1441)</f>
        <v>49</v>
      </c>
      <c r="S1441" s="1">
        <f>R1441*L1441</f>
        <v>4461.4826666666668</v>
      </c>
      <c r="T1441" s="1">
        <f>S1441*(K1441/100)</f>
        <v>982.84719633900454</v>
      </c>
      <c r="U1441" t="str">
        <f t="shared" si="44"/>
        <v>Harris TeeterStatic Upper Billboard</v>
      </c>
      <c r="V1441" t="str">
        <f t="shared" si="45"/>
        <v>05-15 San Diego Padres @ Washington NationalsHarris TeeterStatic Upper Billboard</v>
      </c>
      <c r="W1441" t="str">
        <f>CONCATENATE(M1441,O1441)</f>
        <v>Regular SeasonHarris Teeter</v>
      </c>
      <c r="X1441" t="str">
        <f>CONCATENATE(M1441,P1441)</f>
        <v>Regular SeasonStatic Upper Billboard</v>
      </c>
      <c r="Y1441" t="str">
        <f>CONCATENATE(M1441,O1441,P1441)</f>
        <v>Regular SeasonHarris TeeterStatic Upper Billboard</v>
      </c>
    </row>
    <row r="1442" spans="1:25" x14ac:dyDescent="0.25">
      <c r="A1442" s="3">
        <v>348577</v>
      </c>
      <c r="B1442" t="s">
        <v>160</v>
      </c>
      <c r="C1442" t="s">
        <v>50</v>
      </c>
      <c r="D1442" t="s">
        <v>19</v>
      </c>
      <c r="E1442" t="s">
        <v>1</v>
      </c>
      <c r="F1442" s="5">
        <v>41044</v>
      </c>
      <c r="G1442">
        <v>1</v>
      </c>
      <c r="H1442">
        <v>4</v>
      </c>
      <c r="I1442" s="1">
        <v>364.2</v>
      </c>
      <c r="J1442" s="1">
        <v>121.13</v>
      </c>
      <c r="K1442">
        <v>33.259198242723699</v>
      </c>
      <c r="L1442" s="4">
        <f>VLOOKUP(N1442,rates,VLOOKUP(CONCATENATE('[1]Exposure Report'!$B$11,'[1]Exposure Report'!$B$13),rate_lookup_table,4,FALSE),FALSE)</f>
        <v>91.050666666666672</v>
      </c>
      <c r="M1442" t="s">
        <v>0</v>
      </c>
      <c r="N1442" t="str">
        <f>IF(VLOOKUP(B1442,title_rename,2,FALSE)=0,B1442,VLOOKUP(B1442,title_rename,2,FALSE))</f>
        <v>05-15 San Diego Padres @ Washington Nationals</v>
      </c>
      <c r="O1442" s="3" t="str">
        <f>LEFT(IF(VLOOKUP(C1442,brand_rename,2,FALSE)=0,C1442,VLOOKUP(C1442,brand_rename,2,FALSE)),LEN(IF(VLOOKUP(C1442,brand_rename,2,FALSE)=0,C1442,VLOOKUP(C1442,brand_rename,2,FALSE)))-6)</f>
        <v>JK Moving and Storage Inc</v>
      </c>
      <c r="P1442" t="str">
        <f>IF(VLOOKUP(D1442,location_rename,2,FALSE)=0,D1442,VLOOKUP(D1442,location_rename,2,FALSE))</f>
        <v>LED Outfield Wall</v>
      </c>
      <c r="Q1442">
        <f>IF($L1442=0,0,G1442)</f>
        <v>1</v>
      </c>
      <c r="R1442">
        <f>IF($L1442=0,0,H1442)</f>
        <v>4</v>
      </c>
      <c r="S1442" s="1">
        <f>R1442*L1442</f>
        <v>364.20266666666669</v>
      </c>
      <c r="T1442" s="1">
        <f>S1442*(K1442/100)</f>
        <v>121.13088691195286</v>
      </c>
      <c r="U1442" t="str">
        <f t="shared" si="44"/>
        <v>JK Moving and Storage IncLED Outfield Wall</v>
      </c>
      <c r="V1442" t="str">
        <f t="shared" si="45"/>
        <v>05-15 San Diego Padres @ Washington NationalsJK Moving and Storage IncLED Outfield Wall</v>
      </c>
      <c r="W1442" t="str">
        <f>CONCATENATE(M1442,O1442)</f>
        <v>Regular SeasonJK Moving and Storage Inc</v>
      </c>
      <c r="X1442" t="str">
        <f>CONCATENATE(M1442,P1442)</f>
        <v>Regular SeasonLED Outfield Wall</v>
      </c>
      <c r="Y1442" t="str">
        <f>CONCATENATE(M1442,O1442,P1442)</f>
        <v>Regular SeasonJK Moving and Storage IncLED Outfield Wall</v>
      </c>
    </row>
    <row r="1443" spans="1:25" x14ac:dyDescent="0.25">
      <c r="A1443" s="3">
        <v>348577</v>
      </c>
      <c r="B1443" t="s">
        <v>160</v>
      </c>
      <c r="C1443" t="s">
        <v>49</v>
      </c>
      <c r="D1443" t="s">
        <v>9</v>
      </c>
      <c r="E1443" t="s">
        <v>1</v>
      </c>
      <c r="F1443" s="5">
        <v>41044</v>
      </c>
      <c r="G1443">
        <v>1</v>
      </c>
      <c r="H1443">
        <v>1</v>
      </c>
      <c r="I1443" s="1">
        <v>91.05</v>
      </c>
      <c r="J1443" s="1">
        <v>11.8</v>
      </c>
      <c r="K1443">
        <v>12.959912136188899</v>
      </c>
      <c r="L1443" s="4">
        <f>VLOOKUP(N1443,rates,VLOOKUP(CONCATENATE('[1]Exposure Report'!$B$11,'[1]Exposure Report'!$B$13),rate_lookup_table,4,FALSE),FALSE)</f>
        <v>91.050666666666672</v>
      </c>
      <c r="M1443" t="s">
        <v>0</v>
      </c>
      <c r="N1443" t="str">
        <f>IF(VLOOKUP(B1443,title_rename,2,FALSE)=0,B1443,VLOOKUP(B1443,title_rename,2,FALSE))</f>
        <v>05-15 San Diego Padres @ Washington Nationals</v>
      </c>
      <c r="O1443" s="3" t="str">
        <f>LEFT(IF(VLOOKUP(C1443,brand_rename,2,FALSE)=0,C1443,VLOOKUP(C1443,brand_rename,2,FALSE)),LEN(IF(VLOOKUP(C1443,brand_rename,2,FALSE)=0,C1443,VLOOKUP(C1443,brand_rename,2,FALSE)))-6)</f>
        <v>Lexus</v>
      </c>
      <c r="P1443" t="str">
        <f>IF(VLOOKUP(D1443,location_rename,2,FALSE)=0,D1443,VLOOKUP(D1443,location_rename,2,FALSE))</f>
        <v>Static Upper Billboard</v>
      </c>
      <c r="Q1443">
        <f>IF($L1443=0,0,G1443)</f>
        <v>1</v>
      </c>
      <c r="R1443">
        <f>IF($L1443=0,0,H1443)</f>
        <v>1</v>
      </c>
      <c r="S1443" s="1">
        <f>R1443*L1443</f>
        <v>91.050666666666672</v>
      </c>
      <c r="T1443" s="1">
        <f>S1443*(K1443/100)</f>
        <v>11.800086399414235</v>
      </c>
      <c r="U1443" t="str">
        <f t="shared" si="44"/>
        <v>LexusStatic Upper Billboard</v>
      </c>
      <c r="V1443" t="str">
        <f t="shared" si="45"/>
        <v>05-15 San Diego Padres @ Washington NationalsLexusStatic Upper Billboard</v>
      </c>
      <c r="W1443" t="str">
        <f>CONCATENATE(M1443,O1443)</f>
        <v>Regular SeasonLexus</v>
      </c>
      <c r="X1443" t="str">
        <f>CONCATENATE(M1443,P1443)</f>
        <v>Regular SeasonStatic Upper Billboard</v>
      </c>
      <c r="Y1443" t="str">
        <f>CONCATENATE(M1443,O1443,P1443)</f>
        <v>Regular SeasonLexusStatic Upper Billboard</v>
      </c>
    </row>
    <row r="1444" spans="1:25" x14ac:dyDescent="0.25">
      <c r="A1444" s="3">
        <v>348577</v>
      </c>
      <c r="B1444" t="s">
        <v>160</v>
      </c>
      <c r="C1444" t="s">
        <v>49</v>
      </c>
      <c r="D1444" t="s">
        <v>7</v>
      </c>
      <c r="E1444" t="s">
        <v>1</v>
      </c>
      <c r="F1444" s="5">
        <v>41044</v>
      </c>
      <c r="G1444">
        <v>367</v>
      </c>
      <c r="H1444">
        <v>2598</v>
      </c>
      <c r="I1444" s="1">
        <v>236547.9</v>
      </c>
      <c r="J1444" s="1">
        <v>40886.959999999999</v>
      </c>
      <c r="K1444">
        <v>17.284854357193598</v>
      </c>
      <c r="L1444" s="4">
        <f>VLOOKUP(N1444,rates,VLOOKUP(CONCATENATE('[1]Exposure Report'!$B$11,'[1]Exposure Report'!$B$13),rate_lookup_table,4,FALSE),FALSE)</f>
        <v>91.050666666666672</v>
      </c>
      <c r="M1444" t="s">
        <v>0</v>
      </c>
      <c r="N1444" t="str">
        <f>IF(VLOOKUP(B1444,title_rename,2,FALSE)=0,B1444,VLOOKUP(B1444,title_rename,2,FALSE))</f>
        <v>05-15 San Diego Padres @ Washington Nationals</v>
      </c>
      <c r="O1444" s="3" t="str">
        <f>LEFT(IF(VLOOKUP(C1444,brand_rename,2,FALSE)=0,C1444,VLOOKUP(C1444,brand_rename,2,FALSE)),LEN(IF(VLOOKUP(C1444,brand_rename,2,FALSE)=0,C1444,VLOOKUP(C1444,brand_rename,2,FALSE)))-6)</f>
        <v>Lexus</v>
      </c>
      <c r="P1444" t="str">
        <f>IF(VLOOKUP(D1444,location_rename,2,FALSE)=0,D1444,VLOOKUP(D1444,location_rename,2,FALSE))</f>
        <v>Static Upper Home Plate</v>
      </c>
      <c r="Q1444">
        <f>IF($L1444=0,0,G1444)</f>
        <v>367</v>
      </c>
      <c r="R1444">
        <f>IF($L1444=0,0,H1444)</f>
        <v>2598</v>
      </c>
      <c r="S1444" s="1">
        <f>R1444*L1444</f>
        <v>236549.63200000001</v>
      </c>
      <c r="T1444" s="1">
        <f>S1444*(K1444/100)</f>
        <v>40887.259373677429</v>
      </c>
      <c r="U1444" t="str">
        <f t="shared" si="44"/>
        <v>LexusStatic Upper Home Plate</v>
      </c>
      <c r="V1444" t="str">
        <f t="shared" si="45"/>
        <v>05-15 San Diego Padres @ Washington NationalsLexusStatic Upper Home Plate</v>
      </c>
      <c r="W1444" t="str">
        <f>CONCATENATE(M1444,O1444)</f>
        <v>Regular SeasonLexus</v>
      </c>
      <c r="X1444" t="str">
        <f>CONCATENATE(M1444,P1444)</f>
        <v>Regular SeasonStatic Upper Home Plate</v>
      </c>
      <c r="Y1444" t="str">
        <f>CONCATENATE(M1444,O1444,P1444)</f>
        <v>Regular SeasonLexusStatic Upper Home Plate</v>
      </c>
    </row>
    <row r="1445" spans="1:25" x14ac:dyDescent="0.25">
      <c r="A1445" s="3">
        <v>348577</v>
      </c>
      <c r="B1445" t="s">
        <v>160</v>
      </c>
      <c r="C1445" t="s">
        <v>82</v>
      </c>
      <c r="D1445" t="s">
        <v>19</v>
      </c>
      <c r="E1445" t="s">
        <v>1</v>
      </c>
      <c r="F1445" s="5">
        <v>41044</v>
      </c>
      <c r="G1445">
        <v>3</v>
      </c>
      <c r="H1445">
        <v>9</v>
      </c>
      <c r="I1445" s="1">
        <v>819.45</v>
      </c>
      <c r="J1445" s="1">
        <v>261.67</v>
      </c>
      <c r="K1445">
        <v>31.9323936786869</v>
      </c>
      <c r="L1445" s="4">
        <f>VLOOKUP(N1445,rates,VLOOKUP(CONCATENATE('[1]Exposure Report'!$B$11,'[1]Exposure Report'!$B$13),rate_lookup_table,4,FALSE),FALSE)</f>
        <v>91.050666666666672</v>
      </c>
      <c r="M1445" t="s">
        <v>0</v>
      </c>
      <c r="N1445" t="str">
        <f>IF(VLOOKUP(B1445,title_rename,2,FALSE)=0,B1445,VLOOKUP(B1445,title_rename,2,FALSE))</f>
        <v>05-15 San Diego Padres @ Washington Nationals</v>
      </c>
      <c r="O1445" s="3" t="str">
        <f>LEFT(IF(VLOOKUP(C1445,brand_rename,2,FALSE)=0,C1445,VLOOKUP(C1445,brand_rename,2,FALSE)),LEN(IF(VLOOKUP(C1445,brand_rename,2,FALSE)=0,C1445,VLOOKUP(C1445,brand_rename,2,FALSE)))-6)</f>
        <v>Majestic</v>
      </c>
      <c r="P1445" t="str">
        <f>IF(VLOOKUP(D1445,location_rename,2,FALSE)=0,D1445,VLOOKUP(D1445,location_rename,2,FALSE))</f>
        <v>LED Outfield Wall</v>
      </c>
      <c r="Q1445">
        <f>IF($L1445=0,0,G1445)</f>
        <v>3</v>
      </c>
      <c r="R1445">
        <f>IF($L1445=0,0,H1445)</f>
        <v>9</v>
      </c>
      <c r="S1445" s="1">
        <f>R1445*L1445</f>
        <v>819.45600000000002</v>
      </c>
      <c r="T1445" s="1">
        <f>S1445*(K1445/100)</f>
        <v>261.67191594362055</v>
      </c>
      <c r="U1445" t="str">
        <f t="shared" si="44"/>
        <v>MajesticLED Outfield Wall</v>
      </c>
      <c r="V1445" t="str">
        <f t="shared" si="45"/>
        <v>05-15 San Diego Padres @ Washington NationalsMajesticLED Outfield Wall</v>
      </c>
      <c r="W1445" t="str">
        <f>CONCATENATE(M1445,O1445)</f>
        <v>Regular SeasonMajestic</v>
      </c>
      <c r="X1445" t="str">
        <f>CONCATENATE(M1445,P1445)</f>
        <v>Regular SeasonLED Outfield Wall</v>
      </c>
      <c r="Y1445" t="str">
        <f>CONCATENATE(M1445,O1445,P1445)</f>
        <v>Regular SeasonMajesticLED Outfield Wall</v>
      </c>
    </row>
    <row r="1446" spans="1:25" x14ac:dyDescent="0.25">
      <c r="A1446" s="3">
        <v>348577</v>
      </c>
      <c r="B1446" t="s">
        <v>160</v>
      </c>
      <c r="C1446" t="s">
        <v>47</v>
      </c>
      <c r="D1446" t="s">
        <v>2</v>
      </c>
      <c r="E1446" t="s">
        <v>1</v>
      </c>
      <c r="F1446" s="5">
        <v>41044</v>
      </c>
      <c r="G1446">
        <v>20</v>
      </c>
      <c r="H1446">
        <v>94</v>
      </c>
      <c r="I1446" s="1">
        <v>8558.7000000000007</v>
      </c>
      <c r="J1446" s="1">
        <v>2195.19</v>
      </c>
      <c r="K1446">
        <v>25.648638227768199</v>
      </c>
      <c r="L1446" s="4">
        <f>VLOOKUP(N1446,rates,VLOOKUP(CONCATENATE('[1]Exposure Report'!$B$11,'[1]Exposure Report'!$B$13),rate_lookup_table,4,FALSE),FALSE)</f>
        <v>91.050666666666672</v>
      </c>
      <c r="M1446" t="s">
        <v>0</v>
      </c>
      <c r="N1446" t="str">
        <f>IF(VLOOKUP(B1446,title_rename,2,FALSE)=0,B1446,VLOOKUP(B1446,title_rename,2,FALSE))</f>
        <v>05-15 San Diego Padres @ Washington Nationals</v>
      </c>
      <c r="O1446" s="3" t="str">
        <f>LEFT(IF(VLOOKUP(C1446,brand_rename,2,FALSE)=0,C1446,VLOOKUP(C1446,brand_rename,2,FALSE)),LEN(IF(VLOOKUP(C1446,brand_rename,2,FALSE)=0,C1446,VLOOKUP(C1446,brand_rename,2,FALSE)))-6)</f>
        <v>Maxxis Tires</v>
      </c>
      <c r="P1446" t="str">
        <f>IF(VLOOKUP(D1446,location_rename,2,FALSE)=0,D1446,VLOOKUP(D1446,location_rename,2,FALSE))</f>
        <v>Rotational Field Level Home Plate</v>
      </c>
      <c r="Q1446">
        <f>IF($L1446=0,0,G1446)</f>
        <v>20</v>
      </c>
      <c r="R1446">
        <f>IF($L1446=0,0,H1446)</f>
        <v>94</v>
      </c>
      <c r="S1446" s="1">
        <f>R1446*L1446</f>
        <v>8558.7626666666674</v>
      </c>
      <c r="T1446" s="1">
        <f>S1446*(K1446/100)</f>
        <v>2195.2060731466199</v>
      </c>
      <c r="U1446" t="str">
        <f t="shared" si="44"/>
        <v>Maxxis TiresRotational Field Level Home Plate</v>
      </c>
      <c r="V1446" t="str">
        <f t="shared" si="45"/>
        <v>05-15 San Diego Padres @ Washington NationalsMaxxis TiresRotational Field Level Home Plate</v>
      </c>
      <c r="W1446" t="str">
        <f>CONCATENATE(M1446,O1446)</f>
        <v>Regular SeasonMaxxis Tires</v>
      </c>
      <c r="X1446" t="str">
        <f>CONCATENATE(M1446,P1446)</f>
        <v>Regular SeasonRotational Field Level Home Plate</v>
      </c>
      <c r="Y1446" t="str">
        <f>CONCATENATE(M1446,O1446,P1446)</f>
        <v>Regular SeasonMaxxis TiresRotational Field Level Home Plate</v>
      </c>
    </row>
    <row r="1447" spans="1:25" x14ac:dyDescent="0.25">
      <c r="A1447" s="3">
        <v>348577</v>
      </c>
      <c r="B1447" t="s">
        <v>160</v>
      </c>
      <c r="C1447" t="s">
        <v>46</v>
      </c>
      <c r="D1447" t="s">
        <v>17</v>
      </c>
      <c r="E1447" t="s">
        <v>1</v>
      </c>
      <c r="F1447" s="5">
        <v>41044</v>
      </c>
      <c r="G1447">
        <v>2</v>
      </c>
      <c r="H1447">
        <v>2</v>
      </c>
      <c r="I1447" s="1">
        <v>182.1</v>
      </c>
      <c r="J1447" s="1">
        <v>39.4</v>
      </c>
      <c r="K1447">
        <v>21.636463481603499</v>
      </c>
      <c r="L1447" s="4">
        <f>VLOOKUP(N1447,rates,VLOOKUP(CONCATENATE('[1]Exposure Report'!$B$11,'[1]Exposure Report'!$B$13),rate_lookup_table,4,FALSE),FALSE)</f>
        <v>91.050666666666672</v>
      </c>
      <c r="M1447" t="s">
        <v>0</v>
      </c>
      <c r="N1447" t="str">
        <f>IF(VLOOKUP(B1447,title_rename,2,FALSE)=0,B1447,VLOOKUP(B1447,title_rename,2,FALSE))</f>
        <v>05-15 San Diego Padres @ Washington Nationals</v>
      </c>
      <c r="O1447" s="3" t="str">
        <f>LEFT(IF(VLOOKUP(C1447,brand_rename,2,FALSE)=0,C1447,VLOOKUP(C1447,brand_rename,2,FALSE)),LEN(IF(VLOOKUP(C1447,brand_rename,2,FALSE)=0,C1447,VLOOKUP(C1447,brand_rename,2,FALSE)))-6)</f>
        <v>MedStar Health</v>
      </c>
      <c r="P1447" t="str">
        <f>IF(VLOOKUP(D1447,location_rename,2,FALSE)=0,D1447,VLOOKUP(D1447,location_rename,2,FALSE))</f>
        <v>LED Upper Tiered</v>
      </c>
      <c r="Q1447">
        <f>IF($L1447=0,0,G1447)</f>
        <v>2</v>
      </c>
      <c r="R1447">
        <f>IF($L1447=0,0,H1447)</f>
        <v>2</v>
      </c>
      <c r="S1447" s="1">
        <f>R1447*L1447</f>
        <v>182.10133333333334</v>
      </c>
      <c r="T1447" s="1">
        <f>S1447*(K1447/100)</f>
        <v>39.400288486179726</v>
      </c>
      <c r="U1447" t="str">
        <f t="shared" si="44"/>
        <v>MedStar HealthLED Upper Tiered</v>
      </c>
      <c r="V1447" t="str">
        <f t="shared" si="45"/>
        <v>05-15 San Diego Padres @ Washington NationalsMedStar HealthLED Upper Tiered</v>
      </c>
      <c r="W1447" t="str">
        <f>CONCATENATE(M1447,O1447)</f>
        <v>Regular SeasonMedStar Health</v>
      </c>
      <c r="X1447" t="str">
        <f>CONCATENATE(M1447,P1447)</f>
        <v>Regular SeasonLED Upper Tiered</v>
      </c>
      <c r="Y1447" t="str">
        <f>CONCATENATE(M1447,O1447,P1447)</f>
        <v>Regular SeasonMedStar HealthLED Upper Tiered</v>
      </c>
    </row>
    <row r="1448" spans="1:25" x14ac:dyDescent="0.25">
      <c r="A1448" s="3">
        <v>348577</v>
      </c>
      <c r="B1448" t="s">
        <v>160</v>
      </c>
      <c r="C1448" t="s">
        <v>44</v>
      </c>
      <c r="D1448" t="s">
        <v>17</v>
      </c>
      <c r="E1448" t="s">
        <v>1</v>
      </c>
      <c r="F1448" s="5">
        <v>41044</v>
      </c>
      <c r="G1448">
        <v>5</v>
      </c>
      <c r="H1448">
        <v>12</v>
      </c>
      <c r="I1448" s="1">
        <v>1092.5999999999999</v>
      </c>
      <c r="J1448" s="1">
        <v>336.66</v>
      </c>
      <c r="K1448">
        <v>30.8127402526084</v>
      </c>
      <c r="L1448" s="4">
        <f>VLOOKUP(N1448,rates,VLOOKUP(CONCATENATE('[1]Exposure Report'!$B$11,'[1]Exposure Report'!$B$13),rate_lookup_table,4,FALSE),FALSE)</f>
        <v>91.050666666666672</v>
      </c>
      <c r="M1448" t="s">
        <v>0</v>
      </c>
      <c r="N1448" t="str">
        <f>IF(VLOOKUP(B1448,title_rename,2,FALSE)=0,B1448,VLOOKUP(B1448,title_rename,2,FALSE))</f>
        <v>05-15 San Diego Padres @ Washington Nationals</v>
      </c>
      <c r="O1448" s="3" t="str">
        <f>LEFT(IF(VLOOKUP(C1448,brand_rename,2,FALSE)=0,C1448,VLOOKUP(C1448,brand_rename,2,FALSE)),LEN(IF(VLOOKUP(C1448,brand_rename,2,FALSE)=0,C1448,VLOOKUP(C1448,brand_rename,2,FALSE)))-6)</f>
        <v>Miller Lite</v>
      </c>
      <c r="P1448" t="str">
        <f>IF(VLOOKUP(D1448,location_rename,2,FALSE)=0,D1448,VLOOKUP(D1448,location_rename,2,FALSE))</f>
        <v>LED Upper Tiered</v>
      </c>
      <c r="Q1448">
        <f>IF($L1448=0,0,G1448)</f>
        <v>5</v>
      </c>
      <c r="R1448">
        <f>IF($L1448=0,0,H1448)</f>
        <v>12</v>
      </c>
      <c r="S1448" s="1">
        <f>R1448*L1448</f>
        <v>1092.6080000000002</v>
      </c>
      <c r="T1448" s="1">
        <f>S1448*(K1448/100)</f>
        <v>336.66246501921967</v>
      </c>
      <c r="U1448" t="str">
        <f t="shared" si="44"/>
        <v>Miller LiteLED Upper Tiered</v>
      </c>
      <c r="V1448" t="str">
        <f t="shared" si="45"/>
        <v>05-15 San Diego Padres @ Washington NationalsMiller LiteLED Upper Tiered</v>
      </c>
      <c r="W1448" t="str">
        <f>CONCATENATE(M1448,O1448)</f>
        <v>Regular SeasonMiller Lite</v>
      </c>
      <c r="X1448" t="str">
        <f>CONCATENATE(M1448,P1448)</f>
        <v>Regular SeasonLED Upper Tiered</v>
      </c>
      <c r="Y1448" t="str">
        <f>CONCATENATE(M1448,O1448,P1448)</f>
        <v>Regular SeasonMiller LiteLED Upper Tiered</v>
      </c>
    </row>
    <row r="1449" spans="1:25" x14ac:dyDescent="0.25">
      <c r="A1449" s="3">
        <v>348577</v>
      </c>
      <c r="B1449" t="s">
        <v>160</v>
      </c>
      <c r="C1449" t="s">
        <v>44</v>
      </c>
      <c r="D1449" t="s">
        <v>6</v>
      </c>
      <c r="E1449" t="s">
        <v>1</v>
      </c>
      <c r="F1449" s="5">
        <v>41044</v>
      </c>
      <c r="G1449">
        <v>1</v>
      </c>
      <c r="H1449">
        <v>3</v>
      </c>
      <c r="I1449" s="1">
        <v>273.14999999999998</v>
      </c>
      <c r="J1449" s="1">
        <v>59.96</v>
      </c>
      <c r="K1449">
        <v>21.951308804686001</v>
      </c>
      <c r="L1449" s="4">
        <f>VLOOKUP(N1449,rates,VLOOKUP(CONCATENATE('[1]Exposure Report'!$B$11,'[1]Exposure Report'!$B$13),rate_lookup_table,4,FALSE),FALSE)</f>
        <v>91.050666666666672</v>
      </c>
      <c r="M1449" t="s">
        <v>0</v>
      </c>
      <c r="N1449" t="str">
        <f>IF(VLOOKUP(B1449,title_rename,2,FALSE)=0,B1449,VLOOKUP(B1449,title_rename,2,FALSE))</f>
        <v>05-15 San Diego Padres @ Washington Nationals</v>
      </c>
      <c r="O1449" s="3" t="str">
        <f>LEFT(IF(VLOOKUP(C1449,brand_rename,2,FALSE)=0,C1449,VLOOKUP(C1449,brand_rename,2,FALSE)),LEN(IF(VLOOKUP(C1449,brand_rename,2,FALSE)=0,C1449,VLOOKUP(C1449,brand_rename,2,FALSE)))-6)</f>
        <v>Miller Lite</v>
      </c>
      <c r="P1449" t="str">
        <f>IF(VLOOKUP(D1449,location_rename,2,FALSE)=0,D1449,VLOOKUP(D1449,location_rename,2,FALSE))</f>
        <v>Rotational Field Level Foul Ball Line</v>
      </c>
      <c r="Q1449">
        <f>IF($L1449=0,0,G1449)</f>
        <v>1</v>
      </c>
      <c r="R1449">
        <f>IF($L1449=0,0,H1449)</f>
        <v>3</v>
      </c>
      <c r="S1449" s="1">
        <f>R1449*L1449</f>
        <v>273.15200000000004</v>
      </c>
      <c r="T1449" s="1">
        <f>S1449*(K1449/100)</f>
        <v>59.960439026175912</v>
      </c>
      <c r="U1449" t="str">
        <f t="shared" si="44"/>
        <v>Miller LiteRotational Field Level Foul Ball Line</v>
      </c>
      <c r="V1449" t="str">
        <f t="shared" si="45"/>
        <v>05-15 San Diego Padres @ Washington NationalsMiller LiteRotational Field Level Foul Ball Line</v>
      </c>
      <c r="W1449" t="str">
        <f>CONCATENATE(M1449,O1449)</f>
        <v>Regular SeasonMiller Lite</v>
      </c>
      <c r="X1449" t="str">
        <f>CONCATENATE(M1449,P1449)</f>
        <v>Regular SeasonRotational Field Level Foul Ball Line</v>
      </c>
      <c r="Y1449" t="str">
        <f>CONCATENATE(M1449,O1449,P1449)</f>
        <v>Regular SeasonMiller LiteRotational Field Level Foul Ball Line</v>
      </c>
    </row>
    <row r="1450" spans="1:25" x14ac:dyDescent="0.25">
      <c r="A1450" s="3">
        <v>348577</v>
      </c>
      <c r="B1450" t="s">
        <v>160</v>
      </c>
      <c r="C1450" t="s">
        <v>44</v>
      </c>
      <c r="D1450" t="s">
        <v>2</v>
      </c>
      <c r="E1450" t="s">
        <v>1</v>
      </c>
      <c r="F1450" s="5">
        <v>41044</v>
      </c>
      <c r="G1450">
        <v>44</v>
      </c>
      <c r="H1450">
        <v>274</v>
      </c>
      <c r="I1450" s="1">
        <v>24947.7</v>
      </c>
      <c r="J1450" s="1">
        <v>6234.83</v>
      </c>
      <c r="K1450">
        <v>24.9916024322883</v>
      </c>
      <c r="L1450" s="4">
        <f>VLOOKUP(N1450,rates,VLOOKUP(CONCATENATE('[1]Exposure Report'!$B$11,'[1]Exposure Report'!$B$13),rate_lookup_table,4,FALSE),FALSE)</f>
        <v>91.050666666666672</v>
      </c>
      <c r="M1450" t="s">
        <v>0</v>
      </c>
      <c r="N1450" t="str">
        <f>IF(VLOOKUP(B1450,title_rename,2,FALSE)=0,B1450,VLOOKUP(B1450,title_rename,2,FALSE))</f>
        <v>05-15 San Diego Padres @ Washington Nationals</v>
      </c>
      <c r="O1450" s="3" t="str">
        <f>LEFT(IF(VLOOKUP(C1450,brand_rename,2,FALSE)=0,C1450,VLOOKUP(C1450,brand_rename,2,FALSE)),LEN(IF(VLOOKUP(C1450,brand_rename,2,FALSE)=0,C1450,VLOOKUP(C1450,brand_rename,2,FALSE)))-6)</f>
        <v>Miller Lite</v>
      </c>
      <c r="P1450" t="str">
        <f>IF(VLOOKUP(D1450,location_rename,2,FALSE)=0,D1450,VLOOKUP(D1450,location_rename,2,FALSE))</f>
        <v>Rotational Field Level Home Plate</v>
      </c>
      <c r="Q1450">
        <f>IF($L1450=0,0,G1450)</f>
        <v>44</v>
      </c>
      <c r="R1450">
        <f>IF($L1450=0,0,H1450)</f>
        <v>274</v>
      </c>
      <c r="S1450" s="1">
        <f>R1450*L1450</f>
        <v>24947.882666666668</v>
      </c>
      <c r="T1450" s="1">
        <f>S1450*(K1450/100)</f>
        <v>6234.8756513270982</v>
      </c>
      <c r="U1450" t="str">
        <f t="shared" si="44"/>
        <v>Miller LiteRotational Field Level Home Plate</v>
      </c>
      <c r="V1450" t="str">
        <f t="shared" si="45"/>
        <v>05-15 San Diego Padres @ Washington NationalsMiller LiteRotational Field Level Home Plate</v>
      </c>
      <c r="W1450" t="str">
        <f>CONCATENATE(M1450,O1450)</f>
        <v>Regular SeasonMiller Lite</v>
      </c>
      <c r="X1450" t="str">
        <f>CONCATENATE(M1450,P1450)</f>
        <v>Regular SeasonRotational Field Level Home Plate</v>
      </c>
      <c r="Y1450" t="str">
        <f>CONCATENATE(M1450,O1450,P1450)</f>
        <v>Regular SeasonMiller LiteRotational Field Level Home Plate</v>
      </c>
    </row>
    <row r="1451" spans="1:25" x14ac:dyDescent="0.25">
      <c r="A1451" s="3">
        <v>348577</v>
      </c>
      <c r="B1451" t="s">
        <v>160</v>
      </c>
      <c r="C1451" t="s">
        <v>44</v>
      </c>
      <c r="D1451" t="s">
        <v>45</v>
      </c>
      <c r="E1451" t="s">
        <v>1</v>
      </c>
      <c r="F1451" s="5">
        <v>41044</v>
      </c>
      <c r="G1451">
        <v>6</v>
      </c>
      <c r="H1451">
        <v>19</v>
      </c>
      <c r="I1451" s="1">
        <v>1729.95</v>
      </c>
      <c r="J1451" s="1">
        <v>351.83</v>
      </c>
      <c r="K1451">
        <v>20.337582011040698</v>
      </c>
      <c r="L1451" s="4">
        <f>VLOOKUP(N1451,rates,VLOOKUP(CONCATENATE('[1]Exposure Report'!$B$11,'[1]Exposure Report'!$B$13),rate_lookup_table,4,FALSE),FALSE)</f>
        <v>91.050666666666672</v>
      </c>
      <c r="M1451" t="s">
        <v>0</v>
      </c>
      <c r="N1451" t="str">
        <f>IF(VLOOKUP(B1451,title_rename,2,FALSE)=0,B1451,VLOOKUP(B1451,title_rename,2,FALSE))</f>
        <v>05-15 San Diego Padres @ Washington Nationals</v>
      </c>
      <c r="O1451" s="3" t="str">
        <f>LEFT(IF(VLOOKUP(C1451,brand_rename,2,FALSE)=0,C1451,VLOOKUP(C1451,brand_rename,2,FALSE)),LEN(IF(VLOOKUP(C1451,brand_rename,2,FALSE)=0,C1451,VLOOKUP(C1451,brand_rename,2,FALSE)))-6)</f>
        <v>Miller Lite</v>
      </c>
      <c r="P1451" t="str">
        <f>IF(VLOOKUP(D1451,location_rename,2,FALSE)=0,D1451,VLOOKUP(D1451,location_rename,2,FALSE))</f>
        <v>Static Field Level Foul Ball Line</v>
      </c>
      <c r="Q1451">
        <f>IF($L1451=0,0,G1451)</f>
        <v>6</v>
      </c>
      <c r="R1451">
        <f>IF($L1451=0,0,H1451)</f>
        <v>19</v>
      </c>
      <c r="S1451" s="1">
        <f>R1451*L1451</f>
        <v>1729.9626666666668</v>
      </c>
      <c r="T1451" s="1">
        <f>S1451*(K1451/100)</f>
        <v>351.83257609371998</v>
      </c>
      <c r="U1451" t="str">
        <f t="shared" si="44"/>
        <v>Miller LiteStatic Field Level Foul Ball Line</v>
      </c>
      <c r="V1451" t="str">
        <f t="shared" si="45"/>
        <v>05-15 San Diego Padres @ Washington NationalsMiller LiteStatic Field Level Foul Ball Line</v>
      </c>
      <c r="W1451" t="str">
        <f>CONCATENATE(M1451,O1451)</f>
        <v>Regular SeasonMiller Lite</v>
      </c>
      <c r="X1451" t="str">
        <f>CONCATENATE(M1451,P1451)</f>
        <v>Regular SeasonStatic Field Level Foul Ball Line</v>
      </c>
      <c r="Y1451" t="str">
        <f>CONCATENATE(M1451,O1451,P1451)</f>
        <v>Regular SeasonMiller LiteStatic Field Level Foul Ball Line</v>
      </c>
    </row>
    <row r="1452" spans="1:25" x14ac:dyDescent="0.25">
      <c r="A1452" s="3">
        <v>348577</v>
      </c>
      <c r="B1452" t="s">
        <v>160</v>
      </c>
      <c r="C1452" t="s">
        <v>44</v>
      </c>
      <c r="D1452" t="s">
        <v>9</v>
      </c>
      <c r="E1452" t="s">
        <v>1</v>
      </c>
      <c r="F1452" s="5">
        <v>41044</v>
      </c>
      <c r="G1452">
        <v>28</v>
      </c>
      <c r="H1452">
        <v>224</v>
      </c>
      <c r="I1452" s="1">
        <v>20395.2</v>
      </c>
      <c r="J1452" s="1">
        <v>2325.46</v>
      </c>
      <c r="K1452">
        <v>11.4019965482074</v>
      </c>
      <c r="L1452" s="4">
        <f>VLOOKUP(N1452,rates,VLOOKUP(CONCATENATE('[1]Exposure Report'!$B$11,'[1]Exposure Report'!$B$13),rate_lookup_table,4,FALSE),FALSE)</f>
        <v>91.050666666666672</v>
      </c>
      <c r="M1452" t="s">
        <v>0</v>
      </c>
      <c r="N1452" t="str">
        <f>IF(VLOOKUP(B1452,title_rename,2,FALSE)=0,B1452,VLOOKUP(B1452,title_rename,2,FALSE))</f>
        <v>05-15 San Diego Padres @ Washington Nationals</v>
      </c>
      <c r="O1452" s="3" t="str">
        <f>LEFT(IF(VLOOKUP(C1452,brand_rename,2,FALSE)=0,C1452,VLOOKUP(C1452,brand_rename,2,FALSE)),LEN(IF(VLOOKUP(C1452,brand_rename,2,FALSE)=0,C1452,VLOOKUP(C1452,brand_rename,2,FALSE)))-6)</f>
        <v>Miller Lite</v>
      </c>
      <c r="P1452" t="str">
        <f>IF(VLOOKUP(D1452,location_rename,2,FALSE)=0,D1452,VLOOKUP(D1452,location_rename,2,FALSE))</f>
        <v>Static Upper Billboard</v>
      </c>
      <c r="Q1452">
        <f>IF($L1452=0,0,G1452)</f>
        <v>28</v>
      </c>
      <c r="R1452">
        <f>IF($L1452=0,0,H1452)</f>
        <v>224</v>
      </c>
      <c r="S1452" s="1">
        <f>R1452*L1452</f>
        <v>20395.349333333335</v>
      </c>
      <c r="T1452" s="1">
        <f>S1452*(K1452/100)</f>
        <v>2325.4770269815076</v>
      </c>
      <c r="U1452" t="str">
        <f t="shared" si="44"/>
        <v>Miller LiteStatic Upper Billboard</v>
      </c>
      <c r="V1452" t="str">
        <f t="shared" si="45"/>
        <v>05-15 San Diego Padres @ Washington NationalsMiller LiteStatic Upper Billboard</v>
      </c>
      <c r="W1452" t="str">
        <f>CONCATENATE(M1452,O1452)</f>
        <v>Regular SeasonMiller Lite</v>
      </c>
      <c r="X1452" t="str">
        <f>CONCATENATE(M1452,P1452)</f>
        <v>Regular SeasonStatic Upper Billboard</v>
      </c>
      <c r="Y1452" t="str">
        <f>CONCATENATE(M1452,O1452,P1452)</f>
        <v>Regular SeasonMiller LiteStatic Upper Billboard</v>
      </c>
    </row>
    <row r="1453" spans="1:25" x14ac:dyDescent="0.25">
      <c r="A1453" s="3">
        <v>348577</v>
      </c>
      <c r="B1453" t="s">
        <v>160</v>
      </c>
      <c r="C1453" t="s">
        <v>41</v>
      </c>
      <c r="D1453" t="s">
        <v>15</v>
      </c>
      <c r="E1453" t="s">
        <v>1</v>
      </c>
      <c r="F1453" s="5">
        <v>41044</v>
      </c>
      <c r="G1453">
        <v>1</v>
      </c>
      <c r="H1453">
        <v>3</v>
      </c>
      <c r="I1453" s="1">
        <v>273.14999999999998</v>
      </c>
      <c r="J1453" s="1">
        <v>46.03</v>
      </c>
      <c r="K1453">
        <v>16.851546769174401</v>
      </c>
      <c r="L1453" s="4">
        <f>VLOOKUP(N1453,rates,VLOOKUP(CONCATENATE('[1]Exposure Report'!$B$11,'[1]Exposure Report'!$B$13),rate_lookup_table,4,FALSE),FALSE)</f>
        <v>91.050666666666672</v>
      </c>
      <c r="M1453" t="s">
        <v>0</v>
      </c>
      <c r="N1453" t="str">
        <f>IF(VLOOKUP(B1453,title_rename,2,FALSE)=0,B1453,VLOOKUP(B1453,title_rename,2,FALSE))</f>
        <v>05-15 San Diego Padres @ Washington Nationals</v>
      </c>
      <c r="O1453" s="3" t="str">
        <f>LEFT(IF(VLOOKUP(C1453,brand_rename,2,FALSE)=0,C1453,VLOOKUP(C1453,brand_rename,2,FALSE)),LEN(IF(VLOOKUP(C1453,brand_rename,2,FALSE)=0,C1453,VLOOKUP(C1453,brand_rename,2,FALSE)))-6)</f>
        <v>Nationals Park</v>
      </c>
      <c r="P1453" t="str">
        <f>IF(VLOOKUP(D1453,location_rename,2,FALSE)=0,D1453,VLOOKUP(D1453,location_rename,2,FALSE))</f>
        <v>Special Structure Signage</v>
      </c>
      <c r="Q1453">
        <f>IF($L1453=0,0,G1453)</f>
        <v>1</v>
      </c>
      <c r="R1453">
        <f>IF($L1453=0,0,H1453)</f>
        <v>3</v>
      </c>
      <c r="S1453" s="1">
        <f>R1453*L1453</f>
        <v>273.15200000000004</v>
      </c>
      <c r="T1453" s="1">
        <f>S1453*(K1453/100)</f>
        <v>46.030337030935272</v>
      </c>
      <c r="U1453" t="str">
        <f t="shared" si="44"/>
        <v>Nationals ParkSpecial Structure Signage</v>
      </c>
      <c r="V1453" t="str">
        <f t="shared" si="45"/>
        <v>05-15 San Diego Padres @ Washington NationalsNationals ParkSpecial Structure Signage</v>
      </c>
      <c r="W1453" t="str">
        <f>CONCATENATE(M1453,O1453)</f>
        <v>Regular SeasonNationals Park</v>
      </c>
      <c r="X1453" t="str">
        <f>CONCATENATE(M1453,P1453)</f>
        <v>Regular SeasonSpecial Structure Signage</v>
      </c>
      <c r="Y1453" t="str">
        <f>CONCATENATE(M1453,O1453,P1453)</f>
        <v>Regular SeasonNationals ParkSpecial Structure Signage</v>
      </c>
    </row>
    <row r="1454" spans="1:25" x14ac:dyDescent="0.25">
      <c r="A1454" s="3">
        <v>348577</v>
      </c>
      <c r="B1454" t="s">
        <v>160</v>
      </c>
      <c r="C1454" t="s">
        <v>41</v>
      </c>
      <c r="D1454" t="s">
        <v>14</v>
      </c>
      <c r="E1454" t="s">
        <v>1</v>
      </c>
      <c r="F1454" s="5">
        <v>41044</v>
      </c>
      <c r="G1454">
        <v>7</v>
      </c>
      <c r="H1454">
        <v>29</v>
      </c>
      <c r="I1454" s="1">
        <v>2640.45</v>
      </c>
      <c r="J1454" s="1">
        <v>326.16000000000003</v>
      </c>
      <c r="K1454">
        <v>12.3524399250127</v>
      </c>
      <c r="L1454" s="4">
        <f>VLOOKUP(N1454,rates,VLOOKUP(CONCATENATE('[1]Exposure Report'!$B$11,'[1]Exposure Report'!$B$13),rate_lookup_table,4,FALSE),FALSE)</f>
        <v>91.050666666666672</v>
      </c>
      <c r="M1454" t="s">
        <v>0</v>
      </c>
      <c r="N1454" t="str">
        <f>IF(VLOOKUP(B1454,title_rename,2,FALSE)=0,B1454,VLOOKUP(B1454,title_rename,2,FALSE))</f>
        <v>05-15 San Diego Padres @ Washington Nationals</v>
      </c>
      <c r="O1454" s="3" t="str">
        <f>LEFT(IF(VLOOKUP(C1454,brand_rename,2,FALSE)=0,C1454,VLOOKUP(C1454,brand_rename,2,FALSE)),LEN(IF(VLOOKUP(C1454,brand_rename,2,FALSE)=0,C1454,VLOOKUP(C1454,brand_rename,2,FALSE)))-6)</f>
        <v>Nationals Park</v>
      </c>
      <c r="P1454" t="str">
        <f>IF(VLOOKUP(D1454,location_rename,2,FALSE)=0,D1454,VLOOKUP(D1454,location_rename,2,FALSE))</f>
        <v>Static Dugout Roof</v>
      </c>
      <c r="Q1454">
        <f>IF($L1454=0,0,G1454)</f>
        <v>7</v>
      </c>
      <c r="R1454">
        <f>IF($L1454=0,0,H1454)</f>
        <v>29</v>
      </c>
      <c r="S1454" s="1">
        <f>R1454*L1454</f>
        <v>2640.4693333333335</v>
      </c>
      <c r="T1454" s="1">
        <f>S1454*(K1454/100)</f>
        <v>326.16238813838333</v>
      </c>
      <c r="U1454" t="str">
        <f t="shared" si="44"/>
        <v>Nationals ParkStatic Dugout Roof</v>
      </c>
      <c r="V1454" t="str">
        <f t="shared" si="45"/>
        <v>05-15 San Diego Padres @ Washington NationalsNationals ParkStatic Dugout Roof</v>
      </c>
      <c r="W1454" t="str">
        <f>CONCATENATE(M1454,O1454)</f>
        <v>Regular SeasonNationals Park</v>
      </c>
      <c r="X1454" t="str">
        <f>CONCATENATE(M1454,P1454)</f>
        <v>Regular SeasonStatic Dugout Roof</v>
      </c>
      <c r="Y1454" t="str">
        <f>CONCATENATE(M1454,O1454,P1454)</f>
        <v>Regular SeasonNationals ParkStatic Dugout Roof</v>
      </c>
    </row>
    <row r="1455" spans="1:25" x14ac:dyDescent="0.25">
      <c r="A1455" s="3">
        <v>348577</v>
      </c>
      <c r="B1455" t="s">
        <v>160</v>
      </c>
      <c r="C1455" t="s">
        <v>41</v>
      </c>
      <c r="D1455" t="s">
        <v>12</v>
      </c>
      <c r="E1455" t="s">
        <v>1</v>
      </c>
      <c r="F1455" s="5">
        <v>41044</v>
      </c>
      <c r="G1455">
        <v>331</v>
      </c>
      <c r="H1455">
        <v>2097</v>
      </c>
      <c r="I1455" s="1">
        <v>190931.85</v>
      </c>
      <c r="J1455" s="1">
        <v>45268.87</v>
      </c>
      <c r="K1455">
        <v>23.709438734291801</v>
      </c>
      <c r="L1455" s="4">
        <f>VLOOKUP(N1455,rates,VLOOKUP(CONCATENATE('[1]Exposure Report'!$B$11,'[1]Exposure Report'!$B$13),rate_lookup_table,4,FALSE),FALSE)</f>
        <v>91.050666666666672</v>
      </c>
      <c r="M1455" t="s">
        <v>0</v>
      </c>
      <c r="N1455" t="str">
        <f>IF(VLOOKUP(B1455,title_rename,2,FALSE)=0,B1455,VLOOKUP(B1455,title_rename,2,FALSE))</f>
        <v>05-15 San Diego Padres @ Washington Nationals</v>
      </c>
      <c r="O1455" s="3" t="str">
        <f>LEFT(IF(VLOOKUP(C1455,brand_rename,2,FALSE)=0,C1455,VLOOKUP(C1455,brand_rename,2,FALSE)),LEN(IF(VLOOKUP(C1455,brand_rename,2,FALSE)=0,C1455,VLOOKUP(C1455,brand_rename,2,FALSE)))-6)</f>
        <v>Nationals Park</v>
      </c>
      <c r="P1455" t="str">
        <f>IF(VLOOKUP(D1455,location_rename,2,FALSE)=0,D1455,VLOOKUP(D1455,location_rename,2,FALSE))</f>
        <v>Static Field Level Home Plate</v>
      </c>
      <c r="Q1455">
        <f>IF($L1455=0,0,G1455)</f>
        <v>331</v>
      </c>
      <c r="R1455">
        <f>IF($L1455=0,0,H1455)</f>
        <v>2097</v>
      </c>
      <c r="S1455" s="1">
        <f>R1455*L1455</f>
        <v>190933.24800000002</v>
      </c>
      <c r="T1455" s="1">
        <f>S1455*(K1455/100)</f>
        <v>45269.20145795343</v>
      </c>
      <c r="U1455" t="str">
        <f t="shared" si="44"/>
        <v>Nationals ParkStatic Field Level Home Plate</v>
      </c>
      <c r="V1455" t="str">
        <f t="shared" si="45"/>
        <v>05-15 San Diego Padres @ Washington NationalsNationals ParkStatic Field Level Home Plate</v>
      </c>
      <c r="W1455" t="str">
        <f>CONCATENATE(M1455,O1455)</f>
        <v>Regular SeasonNationals Park</v>
      </c>
      <c r="X1455" t="str">
        <f>CONCATENATE(M1455,P1455)</f>
        <v>Regular SeasonStatic Field Level Home Plate</v>
      </c>
      <c r="Y1455" t="str">
        <f>CONCATENATE(M1455,O1455,P1455)</f>
        <v>Regular SeasonNationals ParkStatic Field Level Home Plate</v>
      </c>
    </row>
    <row r="1456" spans="1:25" x14ac:dyDescent="0.25">
      <c r="A1456" s="3">
        <v>348577</v>
      </c>
      <c r="B1456" t="s">
        <v>160</v>
      </c>
      <c r="C1456" t="s">
        <v>41</v>
      </c>
      <c r="D1456" t="s">
        <v>9</v>
      </c>
      <c r="E1456" t="s">
        <v>1</v>
      </c>
      <c r="F1456" s="5">
        <v>41044</v>
      </c>
      <c r="G1456">
        <v>19</v>
      </c>
      <c r="H1456">
        <v>129</v>
      </c>
      <c r="I1456" s="1">
        <v>11745.45</v>
      </c>
      <c r="J1456" s="1">
        <v>1382.38</v>
      </c>
      <c r="K1456">
        <v>11.7694937188443</v>
      </c>
      <c r="L1456" s="4">
        <f>VLOOKUP(N1456,rates,VLOOKUP(CONCATENATE('[1]Exposure Report'!$B$11,'[1]Exposure Report'!$B$13),rate_lookup_table,4,FALSE),FALSE)</f>
        <v>91.050666666666672</v>
      </c>
      <c r="M1456" t="s">
        <v>0</v>
      </c>
      <c r="N1456" t="str">
        <f>IF(VLOOKUP(B1456,title_rename,2,FALSE)=0,B1456,VLOOKUP(B1456,title_rename,2,FALSE))</f>
        <v>05-15 San Diego Padres @ Washington Nationals</v>
      </c>
      <c r="O1456" s="3" t="str">
        <f>LEFT(IF(VLOOKUP(C1456,brand_rename,2,FALSE)=0,C1456,VLOOKUP(C1456,brand_rename,2,FALSE)),LEN(IF(VLOOKUP(C1456,brand_rename,2,FALSE)=0,C1456,VLOOKUP(C1456,brand_rename,2,FALSE)))-6)</f>
        <v>Nationals Park</v>
      </c>
      <c r="P1456" t="str">
        <f>IF(VLOOKUP(D1456,location_rename,2,FALSE)=0,D1456,VLOOKUP(D1456,location_rename,2,FALSE))</f>
        <v>Static Upper Billboard</v>
      </c>
      <c r="Q1456">
        <f>IF($L1456=0,0,G1456)</f>
        <v>19</v>
      </c>
      <c r="R1456">
        <f>IF($L1456=0,0,H1456)</f>
        <v>129</v>
      </c>
      <c r="S1456" s="1">
        <f>R1456*L1456</f>
        <v>11745.536</v>
      </c>
      <c r="T1456" s="1">
        <f>S1456*(K1456/100)</f>
        <v>1382.390121764596</v>
      </c>
      <c r="U1456" t="str">
        <f t="shared" si="44"/>
        <v>Nationals ParkStatic Upper Billboard</v>
      </c>
      <c r="V1456" t="str">
        <f t="shared" si="45"/>
        <v>05-15 San Diego Padres @ Washington NationalsNationals ParkStatic Upper Billboard</v>
      </c>
      <c r="W1456" t="str">
        <f>CONCATENATE(M1456,O1456)</f>
        <v>Regular SeasonNationals Park</v>
      </c>
      <c r="X1456" t="str">
        <f>CONCATENATE(M1456,P1456)</f>
        <v>Regular SeasonStatic Upper Billboard</v>
      </c>
      <c r="Y1456" t="str">
        <f>CONCATENATE(M1456,O1456,P1456)</f>
        <v>Regular SeasonNationals ParkStatic Upper Billboard</v>
      </c>
    </row>
    <row r="1457" spans="1:25" x14ac:dyDescent="0.25">
      <c r="A1457" s="3">
        <v>348577</v>
      </c>
      <c r="B1457" t="s">
        <v>160</v>
      </c>
      <c r="C1457" t="s">
        <v>40</v>
      </c>
      <c r="D1457" t="s">
        <v>11</v>
      </c>
      <c r="E1457" t="s">
        <v>1</v>
      </c>
      <c r="F1457" s="5">
        <v>41044</v>
      </c>
      <c r="G1457">
        <v>3</v>
      </c>
      <c r="H1457">
        <v>5</v>
      </c>
      <c r="I1457" s="1">
        <v>455.25</v>
      </c>
      <c r="J1457" s="1">
        <v>87.55</v>
      </c>
      <c r="K1457">
        <v>19.231191652937898</v>
      </c>
      <c r="L1457" s="4">
        <f>VLOOKUP(N1457,rates,VLOOKUP(CONCATENATE('[1]Exposure Report'!$B$11,'[1]Exposure Report'!$B$13),rate_lookup_table,4,FALSE),FALSE)</f>
        <v>91.050666666666672</v>
      </c>
      <c r="M1457" t="s">
        <v>0</v>
      </c>
      <c r="N1457" t="str">
        <f>IF(VLOOKUP(B1457,title_rename,2,FALSE)=0,B1457,VLOOKUP(B1457,title_rename,2,FALSE))</f>
        <v>05-15 San Diego Padres @ Washington Nationals</v>
      </c>
      <c r="O1457" s="3" t="str">
        <f>LEFT(IF(VLOOKUP(C1457,brand_rename,2,FALSE)=0,C1457,VLOOKUP(C1457,brand_rename,2,FALSE)),LEN(IF(VLOOKUP(C1457,brand_rename,2,FALSE)=0,C1457,VLOOKUP(C1457,brand_rename,2,FALSE)))-6)</f>
        <v>Nationals Youth Baseball Academy</v>
      </c>
      <c r="P1457" t="str">
        <f>IF(VLOOKUP(D1457,location_rename,2,FALSE)=0,D1457,VLOOKUP(D1457,location_rename,2,FALSE))</f>
        <v>Static Outfield Wall</v>
      </c>
      <c r="Q1457">
        <f>IF($L1457=0,0,G1457)</f>
        <v>3</v>
      </c>
      <c r="R1457">
        <f>IF($L1457=0,0,H1457)</f>
        <v>5</v>
      </c>
      <c r="S1457" s="1">
        <f>R1457*L1457</f>
        <v>455.25333333333333</v>
      </c>
      <c r="T1457" s="1">
        <f>S1457*(K1457/100)</f>
        <v>87.55064103972154</v>
      </c>
      <c r="U1457" t="str">
        <f t="shared" si="44"/>
        <v>Nationals Youth Baseball AcademyStatic Outfield Wall</v>
      </c>
      <c r="V1457" t="str">
        <f t="shared" si="45"/>
        <v>05-15 San Diego Padres @ Washington NationalsNationals Youth Baseball AcademyStatic Outfield Wall</v>
      </c>
      <c r="W1457" t="str">
        <f>CONCATENATE(M1457,O1457)</f>
        <v>Regular SeasonNationals Youth Baseball Academy</v>
      </c>
      <c r="X1457" t="str">
        <f>CONCATENATE(M1457,P1457)</f>
        <v>Regular SeasonStatic Outfield Wall</v>
      </c>
      <c r="Y1457" t="str">
        <f>CONCATENATE(M1457,O1457,P1457)</f>
        <v>Regular SeasonNationals Youth Baseball AcademyStatic Outfield Wall</v>
      </c>
    </row>
    <row r="1458" spans="1:25" x14ac:dyDescent="0.25">
      <c r="A1458" s="3">
        <v>348577</v>
      </c>
      <c r="B1458" t="s">
        <v>160</v>
      </c>
      <c r="C1458" t="s">
        <v>39</v>
      </c>
      <c r="D1458" t="s">
        <v>13</v>
      </c>
      <c r="E1458" t="s">
        <v>1</v>
      </c>
      <c r="F1458" s="5">
        <v>41044</v>
      </c>
      <c r="G1458">
        <v>44</v>
      </c>
      <c r="H1458">
        <v>194</v>
      </c>
      <c r="I1458" s="1">
        <v>17663.7</v>
      </c>
      <c r="J1458" s="1">
        <v>4052.96</v>
      </c>
      <c r="K1458">
        <v>22.945136070019299</v>
      </c>
      <c r="L1458" s="4">
        <f>VLOOKUP(N1458,rates,VLOOKUP(CONCATENATE('[1]Exposure Report'!$B$11,'[1]Exposure Report'!$B$13),rate_lookup_table,4,FALSE),FALSE)</f>
        <v>91.050666666666672</v>
      </c>
      <c r="M1458" t="s">
        <v>0</v>
      </c>
      <c r="N1458" t="str">
        <f>IF(VLOOKUP(B1458,title_rename,2,FALSE)=0,B1458,VLOOKUP(B1458,title_rename,2,FALSE))</f>
        <v>05-15 San Diego Padres @ Washington Nationals</v>
      </c>
      <c r="O1458" s="3" t="str">
        <f>LEFT(IF(VLOOKUP(C1458,brand_rename,2,FALSE)=0,C1458,VLOOKUP(C1458,brand_rename,2,FALSE)),LEN(IF(VLOOKUP(C1458,brand_rename,2,FALSE)=0,C1458,VLOOKUP(C1458,brand_rename,2,FALSE)))-6)</f>
        <v>New Era</v>
      </c>
      <c r="P1458" t="str">
        <f>IF(VLOOKUP(D1458,location_rename,2,FALSE)=0,D1458,VLOOKUP(D1458,location_rename,2,FALSE))</f>
        <v>Static Dugout Wall</v>
      </c>
      <c r="Q1458">
        <f>IF($L1458=0,0,G1458)</f>
        <v>44</v>
      </c>
      <c r="R1458">
        <f>IF($L1458=0,0,H1458)</f>
        <v>194</v>
      </c>
      <c r="S1458" s="1">
        <f>R1458*L1458</f>
        <v>17663.829333333335</v>
      </c>
      <c r="T1458" s="1">
        <f>S1458*(K1458/100)</f>
        <v>4052.9896757093165</v>
      </c>
      <c r="U1458" t="str">
        <f t="shared" si="44"/>
        <v>New EraStatic Dugout Wall</v>
      </c>
      <c r="V1458" t="str">
        <f t="shared" si="45"/>
        <v>05-15 San Diego Padres @ Washington NationalsNew EraStatic Dugout Wall</v>
      </c>
      <c r="W1458" t="str">
        <f>CONCATENATE(M1458,O1458)</f>
        <v>Regular SeasonNew Era</v>
      </c>
      <c r="X1458" t="str">
        <f>CONCATENATE(M1458,P1458)</f>
        <v>Regular SeasonStatic Dugout Wall</v>
      </c>
      <c r="Y1458" t="str">
        <f>CONCATENATE(M1458,O1458,P1458)</f>
        <v>Regular SeasonNew EraStatic Dugout Wall</v>
      </c>
    </row>
    <row r="1459" spans="1:25" x14ac:dyDescent="0.25">
      <c r="A1459" s="3">
        <v>348577</v>
      </c>
      <c r="B1459" t="s">
        <v>160</v>
      </c>
      <c r="C1459" t="s">
        <v>37</v>
      </c>
      <c r="D1459" t="s">
        <v>18</v>
      </c>
      <c r="E1459" t="s">
        <v>1</v>
      </c>
      <c r="F1459" s="5">
        <v>41044</v>
      </c>
      <c r="G1459">
        <v>1</v>
      </c>
      <c r="H1459">
        <v>1</v>
      </c>
      <c r="I1459" s="1">
        <v>91.05</v>
      </c>
      <c r="J1459" s="1">
        <v>25.77</v>
      </c>
      <c r="K1459">
        <v>28.3031301482701</v>
      </c>
      <c r="L1459" s="4">
        <f>VLOOKUP(N1459,rates,VLOOKUP(CONCATENATE('[1]Exposure Report'!$B$11,'[1]Exposure Report'!$B$13),rate_lookup_table,4,FALSE),FALSE)</f>
        <v>91.050666666666672</v>
      </c>
      <c r="M1459" t="s">
        <v>0</v>
      </c>
      <c r="N1459" t="str">
        <f>IF(VLOOKUP(B1459,title_rename,2,FALSE)=0,B1459,VLOOKUP(B1459,title_rename,2,FALSE))</f>
        <v>05-15 San Diego Padres @ Washington Nationals</v>
      </c>
      <c r="O1459" s="3" t="str">
        <f>LEFT(IF(VLOOKUP(C1459,brand_rename,2,FALSE)=0,C1459,VLOOKUP(C1459,brand_rename,2,FALSE)),LEN(IF(VLOOKUP(C1459,brand_rename,2,FALSE)=0,C1459,VLOOKUP(C1459,brand_rename,2,FALSE)))-6)</f>
        <v>Papa John's</v>
      </c>
      <c r="P1459" t="str">
        <f>IF(VLOOKUP(D1459,location_rename,2,FALSE)=0,D1459,VLOOKUP(D1459,location_rename,2,FALSE))</f>
        <v>LED Upper Billboard</v>
      </c>
      <c r="Q1459">
        <f>IF($L1459=0,0,G1459)</f>
        <v>1</v>
      </c>
      <c r="R1459">
        <f>IF($L1459=0,0,H1459)</f>
        <v>1</v>
      </c>
      <c r="S1459" s="1">
        <f>R1459*L1459</f>
        <v>91.050666666666672</v>
      </c>
      <c r="T1459" s="1">
        <f>S1459*(K1459/100)</f>
        <v>25.770188687534251</v>
      </c>
      <c r="U1459" t="str">
        <f t="shared" si="44"/>
        <v>Papa John'sLED Upper Billboard</v>
      </c>
      <c r="V1459" t="str">
        <f t="shared" si="45"/>
        <v>05-15 San Diego Padres @ Washington NationalsPapa John'sLED Upper Billboard</v>
      </c>
      <c r="W1459" t="str">
        <f>CONCATENATE(M1459,O1459)</f>
        <v>Regular SeasonPapa John's</v>
      </c>
      <c r="X1459" t="str">
        <f>CONCATENATE(M1459,P1459)</f>
        <v>Regular SeasonLED Upper Billboard</v>
      </c>
      <c r="Y1459" t="str">
        <f>CONCATENATE(M1459,O1459,P1459)</f>
        <v>Regular SeasonPapa John'sLED Upper Billboard</v>
      </c>
    </row>
    <row r="1460" spans="1:25" x14ac:dyDescent="0.25">
      <c r="A1460" s="3">
        <v>348577</v>
      </c>
      <c r="B1460" t="s">
        <v>160</v>
      </c>
      <c r="C1460" t="s">
        <v>37</v>
      </c>
      <c r="D1460" t="s">
        <v>2</v>
      </c>
      <c r="E1460" t="s">
        <v>1</v>
      </c>
      <c r="F1460" s="5">
        <v>41044</v>
      </c>
      <c r="G1460">
        <v>12</v>
      </c>
      <c r="H1460">
        <v>65</v>
      </c>
      <c r="I1460" s="1">
        <v>5918.25</v>
      </c>
      <c r="J1460" s="1">
        <v>1401.32</v>
      </c>
      <c r="K1460">
        <v>23.677945338571298</v>
      </c>
      <c r="L1460" s="4">
        <f>VLOOKUP(N1460,rates,VLOOKUP(CONCATENATE('[1]Exposure Report'!$B$11,'[1]Exposure Report'!$B$13),rate_lookup_table,4,FALSE),FALSE)</f>
        <v>91.050666666666672</v>
      </c>
      <c r="M1460" t="s">
        <v>0</v>
      </c>
      <c r="N1460" t="str">
        <f>IF(VLOOKUP(B1460,title_rename,2,FALSE)=0,B1460,VLOOKUP(B1460,title_rename,2,FALSE))</f>
        <v>05-15 San Diego Padres @ Washington Nationals</v>
      </c>
      <c r="O1460" s="3" t="str">
        <f>LEFT(IF(VLOOKUP(C1460,brand_rename,2,FALSE)=0,C1460,VLOOKUP(C1460,brand_rename,2,FALSE)),LEN(IF(VLOOKUP(C1460,brand_rename,2,FALSE)=0,C1460,VLOOKUP(C1460,brand_rename,2,FALSE)))-6)</f>
        <v>Papa John's</v>
      </c>
      <c r="P1460" t="str">
        <f>IF(VLOOKUP(D1460,location_rename,2,FALSE)=0,D1460,VLOOKUP(D1460,location_rename,2,FALSE))</f>
        <v>Rotational Field Level Home Plate</v>
      </c>
      <c r="Q1460">
        <f>IF($L1460=0,0,G1460)</f>
        <v>12</v>
      </c>
      <c r="R1460">
        <f>IF($L1460=0,0,H1460)</f>
        <v>65</v>
      </c>
      <c r="S1460" s="1">
        <f>R1460*L1460</f>
        <v>5918.293333333334</v>
      </c>
      <c r="T1460" s="1">
        <f>S1460*(K1460/100)</f>
        <v>1401.3302604429762</v>
      </c>
      <c r="U1460" t="str">
        <f t="shared" si="44"/>
        <v>Papa John'sRotational Field Level Home Plate</v>
      </c>
      <c r="V1460" t="str">
        <f t="shared" si="45"/>
        <v>05-15 San Diego Padres @ Washington NationalsPapa John'sRotational Field Level Home Plate</v>
      </c>
      <c r="W1460" t="str">
        <f>CONCATENATE(M1460,O1460)</f>
        <v>Regular SeasonPapa John's</v>
      </c>
      <c r="X1460" t="str">
        <f>CONCATENATE(M1460,P1460)</f>
        <v>Regular SeasonRotational Field Level Home Plate</v>
      </c>
      <c r="Y1460" t="str">
        <f>CONCATENATE(M1460,O1460,P1460)</f>
        <v>Regular SeasonPapa John'sRotational Field Level Home Plate</v>
      </c>
    </row>
    <row r="1461" spans="1:25" x14ac:dyDescent="0.25">
      <c r="A1461" s="3">
        <v>348577</v>
      </c>
      <c r="B1461" t="s">
        <v>160</v>
      </c>
      <c r="C1461" t="s">
        <v>36</v>
      </c>
      <c r="D1461" t="s">
        <v>19</v>
      </c>
      <c r="E1461" t="s">
        <v>1</v>
      </c>
      <c r="F1461" s="5">
        <v>41044</v>
      </c>
      <c r="G1461">
        <v>3</v>
      </c>
      <c r="H1461">
        <v>4</v>
      </c>
      <c r="I1461" s="1">
        <v>364.2</v>
      </c>
      <c r="J1461" s="1">
        <v>100.9</v>
      </c>
      <c r="K1461">
        <v>27.704557935200398</v>
      </c>
      <c r="L1461" s="4">
        <f>VLOOKUP(N1461,rates,VLOOKUP(CONCATENATE('[1]Exposure Report'!$B$11,'[1]Exposure Report'!$B$13),rate_lookup_table,4,FALSE),FALSE)</f>
        <v>91.050666666666672</v>
      </c>
      <c r="M1461" t="s">
        <v>0</v>
      </c>
      <c r="N1461" t="str">
        <f>IF(VLOOKUP(B1461,title_rename,2,FALSE)=0,B1461,VLOOKUP(B1461,title_rename,2,FALSE))</f>
        <v>05-15 San Diego Padres @ Washington Nationals</v>
      </c>
      <c r="O1461" s="3" t="str">
        <f>LEFT(IF(VLOOKUP(C1461,brand_rename,2,FALSE)=0,C1461,VLOOKUP(C1461,brand_rename,2,FALSE)),LEN(IF(VLOOKUP(C1461,brand_rename,2,FALSE)=0,C1461,VLOOKUP(C1461,brand_rename,2,FALSE)))-6)</f>
        <v>PNC Bank</v>
      </c>
      <c r="P1461" t="str">
        <f>IF(VLOOKUP(D1461,location_rename,2,FALSE)=0,D1461,VLOOKUP(D1461,location_rename,2,FALSE))</f>
        <v>LED Outfield Wall</v>
      </c>
      <c r="Q1461">
        <f>IF($L1461=0,0,G1461)</f>
        <v>3</v>
      </c>
      <c r="R1461">
        <f>IF($L1461=0,0,H1461)</f>
        <v>4</v>
      </c>
      <c r="S1461" s="1">
        <f>R1461*L1461</f>
        <v>364.20266666666669</v>
      </c>
      <c r="T1461" s="1">
        <f>S1461*(K1461/100)</f>
        <v>100.90073878821146</v>
      </c>
      <c r="U1461" t="str">
        <f t="shared" si="44"/>
        <v>PNC BankLED Outfield Wall</v>
      </c>
      <c r="V1461" t="str">
        <f t="shared" si="45"/>
        <v>05-15 San Diego Padres @ Washington NationalsPNC BankLED Outfield Wall</v>
      </c>
      <c r="W1461" t="str">
        <f>CONCATENATE(M1461,O1461)</f>
        <v>Regular SeasonPNC Bank</v>
      </c>
      <c r="X1461" t="str">
        <f>CONCATENATE(M1461,P1461)</f>
        <v>Regular SeasonLED Outfield Wall</v>
      </c>
      <c r="Y1461" t="str">
        <f>CONCATENATE(M1461,O1461,P1461)</f>
        <v>Regular SeasonPNC BankLED Outfield Wall</v>
      </c>
    </row>
    <row r="1462" spans="1:25" x14ac:dyDescent="0.25">
      <c r="A1462" s="3">
        <v>348577</v>
      </c>
      <c r="B1462" t="s">
        <v>160</v>
      </c>
      <c r="C1462" t="s">
        <v>36</v>
      </c>
      <c r="D1462" t="s">
        <v>17</v>
      </c>
      <c r="E1462" t="s">
        <v>1</v>
      </c>
      <c r="F1462" s="5">
        <v>41044</v>
      </c>
      <c r="G1462">
        <v>7</v>
      </c>
      <c r="H1462">
        <v>26</v>
      </c>
      <c r="I1462" s="1">
        <v>2367.3000000000002</v>
      </c>
      <c r="J1462" s="1">
        <v>660.14</v>
      </c>
      <c r="K1462">
        <v>27.885777045579299</v>
      </c>
      <c r="L1462" s="4">
        <f>VLOOKUP(N1462,rates,VLOOKUP(CONCATENATE('[1]Exposure Report'!$B$11,'[1]Exposure Report'!$B$13),rate_lookup_table,4,FALSE),FALSE)</f>
        <v>91.050666666666672</v>
      </c>
      <c r="M1462" t="s">
        <v>0</v>
      </c>
      <c r="N1462" t="str">
        <f>IF(VLOOKUP(B1462,title_rename,2,FALSE)=0,B1462,VLOOKUP(B1462,title_rename,2,FALSE))</f>
        <v>05-15 San Diego Padres @ Washington Nationals</v>
      </c>
      <c r="O1462" s="3" t="str">
        <f>LEFT(IF(VLOOKUP(C1462,brand_rename,2,FALSE)=0,C1462,VLOOKUP(C1462,brand_rename,2,FALSE)),LEN(IF(VLOOKUP(C1462,brand_rename,2,FALSE)=0,C1462,VLOOKUP(C1462,brand_rename,2,FALSE)))-6)</f>
        <v>PNC Bank</v>
      </c>
      <c r="P1462" t="str">
        <f>IF(VLOOKUP(D1462,location_rename,2,FALSE)=0,D1462,VLOOKUP(D1462,location_rename,2,FALSE))</f>
        <v>LED Upper Tiered</v>
      </c>
      <c r="Q1462">
        <f>IF($L1462=0,0,G1462)</f>
        <v>7</v>
      </c>
      <c r="R1462">
        <f>IF($L1462=0,0,H1462)</f>
        <v>26</v>
      </c>
      <c r="S1462" s="1">
        <f>R1462*L1462</f>
        <v>2367.3173333333334</v>
      </c>
      <c r="T1462" s="1">
        <f>S1462*(K1462/100)</f>
        <v>660.14483353468677</v>
      </c>
      <c r="U1462" t="str">
        <f t="shared" si="44"/>
        <v>PNC BankLED Upper Tiered</v>
      </c>
      <c r="V1462" t="str">
        <f t="shared" si="45"/>
        <v>05-15 San Diego Padres @ Washington NationalsPNC BankLED Upper Tiered</v>
      </c>
      <c r="W1462" t="str">
        <f>CONCATENATE(M1462,O1462)</f>
        <v>Regular SeasonPNC Bank</v>
      </c>
      <c r="X1462" t="str">
        <f>CONCATENATE(M1462,P1462)</f>
        <v>Regular SeasonLED Upper Tiered</v>
      </c>
      <c r="Y1462" t="str">
        <f>CONCATENATE(M1462,O1462,P1462)</f>
        <v>Regular SeasonPNC BankLED Upper Tiered</v>
      </c>
    </row>
    <row r="1463" spans="1:25" x14ac:dyDescent="0.25">
      <c r="A1463" s="3">
        <v>348577</v>
      </c>
      <c r="B1463" t="s">
        <v>160</v>
      </c>
      <c r="C1463" t="s">
        <v>36</v>
      </c>
      <c r="D1463" t="s">
        <v>2</v>
      </c>
      <c r="E1463" t="s">
        <v>1</v>
      </c>
      <c r="F1463" s="5">
        <v>41044</v>
      </c>
      <c r="G1463">
        <v>72</v>
      </c>
      <c r="H1463">
        <v>482</v>
      </c>
      <c r="I1463" s="1">
        <v>43886.1</v>
      </c>
      <c r="J1463" s="1">
        <v>10550.61</v>
      </c>
      <c r="K1463">
        <v>24.0408922187207</v>
      </c>
      <c r="L1463" s="4">
        <f>VLOOKUP(N1463,rates,VLOOKUP(CONCATENATE('[1]Exposure Report'!$B$11,'[1]Exposure Report'!$B$13),rate_lookup_table,4,FALSE),FALSE)</f>
        <v>91.050666666666672</v>
      </c>
      <c r="M1463" t="s">
        <v>0</v>
      </c>
      <c r="N1463" t="str">
        <f>IF(VLOOKUP(B1463,title_rename,2,FALSE)=0,B1463,VLOOKUP(B1463,title_rename,2,FALSE))</f>
        <v>05-15 San Diego Padres @ Washington Nationals</v>
      </c>
      <c r="O1463" s="3" t="str">
        <f>LEFT(IF(VLOOKUP(C1463,brand_rename,2,FALSE)=0,C1463,VLOOKUP(C1463,brand_rename,2,FALSE)),LEN(IF(VLOOKUP(C1463,brand_rename,2,FALSE)=0,C1463,VLOOKUP(C1463,brand_rename,2,FALSE)))-6)</f>
        <v>PNC Bank</v>
      </c>
      <c r="P1463" t="str">
        <f>IF(VLOOKUP(D1463,location_rename,2,FALSE)=0,D1463,VLOOKUP(D1463,location_rename,2,FALSE))</f>
        <v>Rotational Field Level Home Plate</v>
      </c>
      <c r="Q1463">
        <f>IF($L1463=0,0,G1463)</f>
        <v>72</v>
      </c>
      <c r="R1463">
        <f>IF($L1463=0,0,H1463)</f>
        <v>482</v>
      </c>
      <c r="S1463" s="1">
        <f>R1463*L1463</f>
        <v>43886.421333333339</v>
      </c>
      <c r="T1463" s="1">
        <f>S1463*(K1463/100)</f>
        <v>10550.687251400315</v>
      </c>
      <c r="U1463" t="str">
        <f t="shared" si="44"/>
        <v>PNC BankRotational Field Level Home Plate</v>
      </c>
      <c r="V1463" t="str">
        <f t="shared" si="45"/>
        <v>05-15 San Diego Padres @ Washington NationalsPNC BankRotational Field Level Home Plate</v>
      </c>
      <c r="W1463" t="str">
        <f>CONCATENATE(M1463,O1463)</f>
        <v>Regular SeasonPNC Bank</v>
      </c>
      <c r="X1463" t="str">
        <f>CONCATENATE(M1463,P1463)</f>
        <v>Regular SeasonRotational Field Level Home Plate</v>
      </c>
      <c r="Y1463" t="str">
        <f>CONCATENATE(M1463,O1463,P1463)</f>
        <v>Regular SeasonPNC BankRotational Field Level Home Plate</v>
      </c>
    </row>
    <row r="1464" spans="1:25" x14ac:dyDescent="0.25">
      <c r="A1464" s="3">
        <v>348577</v>
      </c>
      <c r="B1464" t="s">
        <v>160</v>
      </c>
      <c r="C1464" t="s">
        <v>36</v>
      </c>
      <c r="D1464" t="s">
        <v>9</v>
      </c>
      <c r="E1464" t="s">
        <v>1</v>
      </c>
      <c r="F1464" s="5">
        <v>41044</v>
      </c>
      <c r="G1464">
        <v>18</v>
      </c>
      <c r="H1464">
        <v>155</v>
      </c>
      <c r="I1464" s="1">
        <v>14112.75</v>
      </c>
      <c r="J1464" s="1">
        <v>1510.09</v>
      </c>
      <c r="K1464">
        <v>10.7001824591238</v>
      </c>
      <c r="L1464" s="4">
        <f>VLOOKUP(N1464,rates,VLOOKUP(CONCATENATE('[1]Exposure Report'!$B$11,'[1]Exposure Report'!$B$13),rate_lookup_table,4,FALSE),FALSE)</f>
        <v>91.050666666666672</v>
      </c>
      <c r="M1464" t="s">
        <v>0</v>
      </c>
      <c r="N1464" t="str">
        <f>IF(VLOOKUP(B1464,title_rename,2,FALSE)=0,B1464,VLOOKUP(B1464,title_rename,2,FALSE))</f>
        <v>05-15 San Diego Padres @ Washington Nationals</v>
      </c>
      <c r="O1464" s="3" t="str">
        <f>LEFT(IF(VLOOKUP(C1464,brand_rename,2,FALSE)=0,C1464,VLOOKUP(C1464,brand_rename,2,FALSE)),LEN(IF(VLOOKUP(C1464,brand_rename,2,FALSE)=0,C1464,VLOOKUP(C1464,brand_rename,2,FALSE)))-6)</f>
        <v>PNC Bank</v>
      </c>
      <c r="P1464" t="str">
        <f>IF(VLOOKUP(D1464,location_rename,2,FALSE)=0,D1464,VLOOKUP(D1464,location_rename,2,FALSE))</f>
        <v>Static Upper Billboard</v>
      </c>
      <c r="Q1464">
        <f>IF($L1464=0,0,G1464)</f>
        <v>18</v>
      </c>
      <c r="R1464">
        <f>IF($L1464=0,0,H1464)</f>
        <v>155</v>
      </c>
      <c r="S1464" s="1">
        <f>R1464*L1464</f>
        <v>14112.853333333334</v>
      </c>
      <c r="T1464" s="1">
        <f>S1464*(K1464/100)</f>
        <v>1510.1010568552019</v>
      </c>
      <c r="U1464" t="str">
        <f t="shared" si="44"/>
        <v>PNC BankStatic Upper Billboard</v>
      </c>
      <c r="V1464" t="str">
        <f t="shared" si="45"/>
        <v>05-15 San Diego Padres @ Washington NationalsPNC BankStatic Upper Billboard</v>
      </c>
      <c r="W1464" t="str">
        <f>CONCATENATE(M1464,O1464)</f>
        <v>Regular SeasonPNC Bank</v>
      </c>
      <c r="X1464" t="str">
        <f>CONCATENATE(M1464,P1464)</f>
        <v>Regular SeasonStatic Upper Billboard</v>
      </c>
      <c r="Y1464" t="str">
        <f>CONCATENATE(M1464,O1464,P1464)</f>
        <v>Regular SeasonPNC BankStatic Upper Billboard</v>
      </c>
    </row>
    <row r="1465" spans="1:25" x14ac:dyDescent="0.25">
      <c r="A1465" s="3">
        <v>348577</v>
      </c>
      <c r="B1465" t="s">
        <v>160</v>
      </c>
      <c r="C1465" t="s">
        <v>36</v>
      </c>
      <c r="D1465" t="s">
        <v>71</v>
      </c>
      <c r="E1465" t="s">
        <v>1</v>
      </c>
      <c r="F1465" s="5">
        <v>41044</v>
      </c>
      <c r="G1465">
        <v>1</v>
      </c>
      <c r="H1465">
        <v>9</v>
      </c>
      <c r="I1465" s="1">
        <v>819.45</v>
      </c>
      <c r="J1465" s="1">
        <v>162.16999999999999</v>
      </c>
      <c r="K1465">
        <v>19.790103117944899</v>
      </c>
      <c r="L1465" s="4">
        <f>VLOOKUP(N1465,rates,VLOOKUP(CONCATENATE('[1]Exposure Report'!$B$11,'[1]Exposure Report'!$B$13),rate_lookup_table,4,FALSE),FALSE)</f>
        <v>91.050666666666672</v>
      </c>
      <c r="M1465" t="s">
        <v>0</v>
      </c>
      <c r="N1465" t="str">
        <f>IF(VLOOKUP(B1465,title_rename,2,FALSE)=0,B1465,VLOOKUP(B1465,title_rename,2,FALSE))</f>
        <v>05-15 San Diego Padres @ Washington Nationals</v>
      </c>
      <c r="O1465" s="3" t="str">
        <f>LEFT(IF(VLOOKUP(C1465,brand_rename,2,FALSE)=0,C1465,VLOOKUP(C1465,brand_rename,2,FALSE)),LEN(IF(VLOOKUP(C1465,brand_rename,2,FALSE)=0,C1465,VLOOKUP(C1465,brand_rename,2,FALSE)))-6)</f>
        <v>PNC Bank</v>
      </c>
      <c r="P1465" t="str">
        <f>IF(VLOOKUP(D1465,location_rename,2,FALSE)=0,D1465,VLOOKUP(D1465,location_rename,2,FALSE))</f>
        <v>Static Upper Tiered</v>
      </c>
      <c r="Q1465">
        <f>IF($L1465=0,0,G1465)</f>
        <v>1</v>
      </c>
      <c r="R1465">
        <f>IF($L1465=0,0,H1465)</f>
        <v>9</v>
      </c>
      <c r="S1465" s="1">
        <f>R1465*L1465</f>
        <v>819.45600000000002</v>
      </c>
      <c r="T1465" s="1">
        <f>S1465*(K1465/100)</f>
        <v>162.17118740618656</v>
      </c>
      <c r="U1465" t="str">
        <f t="shared" si="44"/>
        <v>PNC BankStatic Upper Tiered</v>
      </c>
      <c r="V1465" t="str">
        <f t="shared" si="45"/>
        <v>05-15 San Diego Padres @ Washington NationalsPNC BankStatic Upper Tiered</v>
      </c>
      <c r="W1465" t="str">
        <f>CONCATENATE(M1465,O1465)</f>
        <v>Regular SeasonPNC Bank</v>
      </c>
      <c r="X1465" t="str">
        <f>CONCATENATE(M1465,P1465)</f>
        <v>Regular SeasonStatic Upper Tiered</v>
      </c>
      <c r="Y1465" t="str">
        <f>CONCATENATE(M1465,O1465,P1465)</f>
        <v>Regular SeasonPNC BankStatic Upper Tiered</v>
      </c>
    </row>
    <row r="1466" spans="1:25" x14ac:dyDescent="0.25">
      <c r="A1466" s="3">
        <v>348577</v>
      </c>
      <c r="B1466" t="s">
        <v>160</v>
      </c>
      <c r="C1466" t="s">
        <v>33</v>
      </c>
      <c r="D1466" t="s">
        <v>18</v>
      </c>
      <c r="E1466" t="s">
        <v>1</v>
      </c>
      <c r="F1466" s="5">
        <v>41044</v>
      </c>
      <c r="G1466">
        <v>1</v>
      </c>
      <c r="H1466">
        <v>11</v>
      </c>
      <c r="I1466" s="1">
        <v>1001.55</v>
      </c>
      <c r="J1466" s="1">
        <v>208.22</v>
      </c>
      <c r="K1466">
        <v>20.789775847436399</v>
      </c>
      <c r="L1466" s="4">
        <f>VLOOKUP(N1466,rates,VLOOKUP(CONCATENATE('[1]Exposure Report'!$B$11,'[1]Exposure Report'!$B$13),rate_lookup_table,4,FALSE),FALSE)</f>
        <v>91.050666666666672</v>
      </c>
      <c r="M1466" t="s">
        <v>0</v>
      </c>
      <c r="N1466" t="str">
        <f>IF(VLOOKUP(B1466,title_rename,2,FALSE)=0,B1466,VLOOKUP(B1466,title_rename,2,FALSE))</f>
        <v>05-15 San Diego Padres @ Washington Nationals</v>
      </c>
      <c r="O1466" s="3" t="str">
        <f>LEFT(IF(VLOOKUP(C1466,brand_rename,2,FALSE)=0,C1466,VLOOKUP(C1466,brand_rename,2,FALSE)),LEN(IF(VLOOKUP(C1466,brand_rename,2,FALSE)=0,C1466,VLOOKUP(C1466,brand_rename,2,FALSE)))-6)</f>
        <v>Radio - 106.7 The Fan</v>
      </c>
      <c r="P1466" t="str">
        <f>IF(VLOOKUP(D1466,location_rename,2,FALSE)=0,D1466,VLOOKUP(D1466,location_rename,2,FALSE))</f>
        <v>LED Upper Billboard</v>
      </c>
      <c r="Q1466">
        <f>IF($L1466=0,0,G1466)</f>
        <v>1</v>
      </c>
      <c r="R1466">
        <f>IF($L1466=0,0,H1466)</f>
        <v>11</v>
      </c>
      <c r="S1466" s="1">
        <f>R1466*L1466</f>
        <v>1001.5573333333334</v>
      </c>
      <c r="T1466" s="1">
        <f>S1466*(K1466/100)</f>
        <v>208.2215245835614</v>
      </c>
      <c r="U1466" t="str">
        <f t="shared" si="44"/>
        <v>Radio - 106.7 The FanLED Upper Billboard</v>
      </c>
      <c r="V1466" t="str">
        <f t="shared" si="45"/>
        <v>05-15 San Diego Padres @ Washington NationalsRadio - 106.7 The FanLED Upper Billboard</v>
      </c>
      <c r="W1466" t="str">
        <f>CONCATENATE(M1466,O1466)</f>
        <v>Regular SeasonRadio - 106.7 The Fan</v>
      </c>
      <c r="X1466" t="str">
        <f>CONCATENATE(M1466,P1466)</f>
        <v>Regular SeasonLED Upper Billboard</v>
      </c>
      <c r="Y1466" t="str">
        <f>CONCATENATE(M1466,O1466,P1466)</f>
        <v>Regular SeasonRadio - 106.7 The FanLED Upper Billboard</v>
      </c>
    </row>
    <row r="1467" spans="1:25" x14ac:dyDescent="0.25">
      <c r="A1467" s="3">
        <v>348577</v>
      </c>
      <c r="B1467" t="s">
        <v>160</v>
      </c>
      <c r="C1467" t="s">
        <v>33</v>
      </c>
      <c r="D1467" t="s">
        <v>9</v>
      </c>
      <c r="E1467" t="s">
        <v>1</v>
      </c>
      <c r="F1467" s="5">
        <v>41044</v>
      </c>
      <c r="G1467">
        <v>21</v>
      </c>
      <c r="H1467">
        <v>60</v>
      </c>
      <c r="I1467" s="1">
        <v>5463</v>
      </c>
      <c r="J1467" s="1">
        <v>798.79</v>
      </c>
      <c r="K1467">
        <v>14.621819513088001</v>
      </c>
      <c r="L1467" s="4">
        <f>VLOOKUP(N1467,rates,VLOOKUP(CONCATENATE('[1]Exposure Report'!$B$11,'[1]Exposure Report'!$B$13),rate_lookup_table,4,FALSE),FALSE)</f>
        <v>91.050666666666672</v>
      </c>
      <c r="M1467" t="s">
        <v>0</v>
      </c>
      <c r="N1467" t="str">
        <f>IF(VLOOKUP(B1467,title_rename,2,FALSE)=0,B1467,VLOOKUP(B1467,title_rename,2,FALSE))</f>
        <v>05-15 San Diego Padres @ Washington Nationals</v>
      </c>
      <c r="O1467" s="3" t="str">
        <f>LEFT(IF(VLOOKUP(C1467,brand_rename,2,FALSE)=0,C1467,VLOOKUP(C1467,brand_rename,2,FALSE)),LEN(IF(VLOOKUP(C1467,brand_rename,2,FALSE)=0,C1467,VLOOKUP(C1467,brand_rename,2,FALSE)))-6)</f>
        <v>Radio - 106.7 The Fan</v>
      </c>
      <c r="P1467" t="str">
        <f>IF(VLOOKUP(D1467,location_rename,2,FALSE)=0,D1467,VLOOKUP(D1467,location_rename,2,FALSE))</f>
        <v>Static Upper Billboard</v>
      </c>
      <c r="Q1467">
        <f>IF($L1467=0,0,G1467)</f>
        <v>21</v>
      </c>
      <c r="R1467">
        <f>IF($L1467=0,0,H1467)</f>
        <v>60</v>
      </c>
      <c r="S1467" s="1">
        <f>R1467*L1467</f>
        <v>5463.04</v>
      </c>
      <c r="T1467" s="1">
        <f>S1467*(K1467/100)</f>
        <v>798.79584872780265</v>
      </c>
      <c r="U1467" t="str">
        <f t="shared" si="44"/>
        <v>Radio - 106.7 The FanStatic Upper Billboard</v>
      </c>
      <c r="V1467" t="str">
        <f t="shared" si="45"/>
        <v>05-15 San Diego Padres @ Washington NationalsRadio - 106.7 The FanStatic Upper Billboard</v>
      </c>
      <c r="W1467" t="str">
        <f>CONCATENATE(M1467,O1467)</f>
        <v>Regular SeasonRadio - 106.7 The Fan</v>
      </c>
      <c r="X1467" t="str">
        <f>CONCATENATE(M1467,P1467)</f>
        <v>Regular SeasonStatic Upper Billboard</v>
      </c>
      <c r="Y1467" t="str">
        <f>CONCATENATE(M1467,O1467,P1467)</f>
        <v>Regular SeasonRadio - 106.7 The FanStatic Upper Billboard</v>
      </c>
    </row>
    <row r="1468" spans="1:25" x14ac:dyDescent="0.25">
      <c r="A1468" s="3">
        <v>348577</v>
      </c>
      <c r="B1468" t="s">
        <v>160</v>
      </c>
      <c r="C1468" t="s">
        <v>33</v>
      </c>
      <c r="D1468" t="s">
        <v>71</v>
      </c>
      <c r="E1468" t="s">
        <v>1</v>
      </c>
      <c r="F1468" s="5">
        <v>41044</v>
      </c>
      <c r="G1468">
        <v>2</v>
      </c>
      <c r="H1468">
        <v>4</v>
      </c>
      <c r="I1468" s="1">
        <v>364.2</v>
      </c>
      <c r="J1468" s="1">
        <v>60.31</v>
      </c>
      <c r="K1468">
        <v>16.559582646897301</v>
      </c>
      <c r="L1468" s="4">
        <f>VLOOKUP(N1468,rates,VLOOKUP(CONCATENATE('[1]Exposure Report'!$B$11,'[1]Exposure Report'!$B$13),rate_lookup_table,4,FALSE),FALSE)</f>
        <v>91.050666666666672</v>
      </c>
      <c r="M1468" t="s">
        <v>0</v>
      </c>
      <c r="N1468" t="str">
        <f>IF(VLOOKUP(B1468,title_rename,2,FALSE)=0,B1468,VLOOKUP(B1468,title_rename,2,FALSE))</f>
        <v>05-15 San Diego Padres @ Washington Nationals</v>
      </c>
      <c r="O1468" s="3" t="str">
        <f>LEFT(IF(VLOOKUP(C1468,brand_rename,2,FALSE)=0,C1468,VLOOKUP(C1468,brand_rename,2,FALSE)),LEN(IF(VLOOKUP(C1468,brand_rename,2,FALSE)=0,C1468,VLOOKUP(C1468,brand_rename,2,FALSE)))-6)</f>
        <v>Radio - 106.7 The Fan</v>
      </c>
      <c r="P1468" t="str">
        <f>IF(VLOOKUP(D1468,location_rename,2,FALSE)=0,D1468,VLOOKUP(D1468,location_rename,2,FALSE))</f>
        <v>Static Upper Tiered</v>
      </c>
      <c r="Q1468">
        <f>IF($L1468=0,0,G1468)</f>
        <v>2</v>
      </c>
      <c r="R1468">
        <f>IF($L1468=0,0,H1468)</f>
        <v>4</v>
      </c>
      <c r="S1468" s="1">
        <f>R1468*L1468</f>
        <v>364.20266666666669</v>
      </c>
      <c r="T1468" s="1">
        <f>S1468*(K1468/100)</f>
        <v>60.310441588870553</v>
      </c>
      <c r="U1468" t="str">
        <f t="shared" si="44"/>
        <v>Radio - 106.7 The FanStatic Upper Tiered</v>
      </c>
      <c r="V1468" t="str">
        <f t="shared" si="45"/>
        <v>05-15 San Diego Padres @ Washington NationalsRadio - 106.7 The FanStatic Upper Tiered</v>
      </c>
      <c r="W1468" t="str">
        <f>CONCATENATE(M1468,O1468)</f>
        <v>Regular SeasonRadio - 106.7 The Fan</v>
      </c>
      <c r="X1468" t="str">
        <f>CONCATENATE(M1468,P1468)</f>
        <v>Regular SeasonStatic Upper Tiered</v>
      </c>
      <c r="Y1468" t="str">
        <f>CONCATENATE(M1468,O1468,P1468)</f>
        <v>Regular SeasonRadio - 106.7 The FanStatic Upper Tiered</v>
      </c>
    </row>
    <row r="1469" spans="1:25" x14ac:dyDescent="0.25">
      <c r="A1469" s="3">
        <v>348577</v>
      </c>
      <c r="B1469" t="s">
        <v>160</v>
      </c>
      <c r="C1469" t="s">
        <v>31</v>
      </c>
      <c r="D1469" t="s">
        <v>71</v>
      </c>
      <c r="E1469" t="s">
        <v>1</v>
      </c>
      <c r="F1469" s="5">
        <v>41044</v>
      </c>
      <c r="G1469">
        <v>2</v>
      </c>
      <c r="H1469">
        <v>13</v>
      </c>
      <c r="I1469" s="1">
        <v>1183.6500000000001</v>
      </c>
      <c r="J1469" s="1">
        <v>116.51</v>
      </c>
      <c r="K1469">
        <v>9.8432813754065798</v>
      </c>
      <c r="L1469" s="4">
        <f>VLOOKUP(N1469,rates,VLOOKUP(CONCATENATE('[1]Exposure Report'!$B$11,'[1]Exposure Report'!$B$13),rate_lookup_table,4,FALSE),FALSE)</f>
        <v>91.050666666666672</v>
      </c>
      <c r="M1469" t="s">
        <v>0</v>
      </c>
      <c r="N1469" t="str">
        <f>IF(VLOOKUP(B1469,title_rename,2,FALSE)=0,B1469,VLOOKUP(B1469,title_rename,2,FALSE))</f>
        <v>05-15 San Diego Padres @ Washington Nationals</v>
      </c>
      <c r="O1469" s="3" t="str">
        <f>LEFT(IF(VLOOKUP(C1469,brand_rename,2,FALSE)=0,C1469,VLOOKUP(C1469,brand_rename,2,FALSE)),LEN(IF(VLOOKUP(C1469,brand_rename,2,FALSE)=0,C1469,VLOOKUP(C1469,brand_rename,2,FALSE)))-6)</f>
        <v>Red Porch</v>
      </c>
      <c r="P1469" t="str">
        <f>IF(VLOOKUP(D1469,location_rename,2,FALSE)=0,D1469,VLOOKUP(D1469,location_rename,2,FALSE))</f>
        <v>Static Upper Tiered</v>
      </c>
      <c r="Q1469">
        <f>IF($L1469=0,0,G1469)</f>
        <v>2</v>
      </c>
      <c r="R1469">
        <f>IF($L1469=0,0,H1469)</f>
        <v>13</v>
      </c>
      <c r="S1469" s="1">
        <f>R1469*L1469</f>
        <v>1183.6586666666667</v>
      </c>
      <c r="T1469" s="1">
        <f>S1469*(K1469/100)</f>
        <v>116.51085308438586</v>
      </c>
      <c r="U1469" t="str">
        <f t="shared" si="44"/>
        <v>Red PorchStatic Upper Tiered</v>
      </c>
      <c r="V1469" t="str">
        <f t="shared" si="45"/>
        <v>05-15 San Diego Padres @ Washington NationalsRed PorchStatic Upper Tiered</v>
      </c>
      <c r="W1469" t="str">
        <f>CONCATENATE(M1469,O1469)</f>
        <v>Regular SeasonRed Porch</v>
      </c>
      <c r="X1469" t="str">
        <f>CONCATENATE(M1469,P1469)</f>
        <v>Regular SeasonStatic Upper Tiered</v>
      </c>
      <c r="Y1469" t="str">
        <f>CONCATENATE(M1469,O1469,P1469)</f>
        <v>Regular SeasonRed PorchStatic Upper Tiered</v>
      </c>
    </row>
    <row r="1470" spans="1:25" x14ac:dyDescent="0.25">
      <c r="A1470" s="3">
        <v>348577</v>
      </c>
      <c r="B1470" t="s">
        <v>160</v>
      </c>
      <c r="C1470" t="s">
        <v>151</v>
      </c>
      <c r="D1470" t="s">
        <v>12</v>
      </c>
      <c r="E1470" t="s">
        <v>1</v>
      </c>
      <c r="F1470" s="5">
        <v>41044</v>
      </c>
      <c r="G1470">
        <v>67</v>
      </c>
      <c r="H1470">
        <v>298</v>
      </c>
      <c r="I1470" s="1">
        <v>27132.9</v>
      </c>
      <c r="J1470" s="1">
        <v>4242.6000000000004</v>
      </c>
      <c r="K1470">
        <v>15.636367656977299</v>
      </c>
      <c r="L1470" s="4">
        <f>VLOOKUP(N1470,rates,VLOOKUP(CONCATENATE('[1]Exposure Report'!$B$11,'[1]Exposure Report'!$B$13),rate_lookup_table,4,FALSE),FALSE)</f>
        <v>91.050666666666672</v>
      </c>
      <c r="M1470" t="s">
        <v>0</v>
      </c>
      <c r="N1470" t="str">
        <f>IF(VLOOKUP(B1470,title_rename,2,FALSE)=0,B1470,VLOOKUP(B1470,title_rename,2,FALSE))</f>
        <v>05-15 San Diego Padres @ Washington Nationals</v>
      </c>
      <c r="O1470" s="3" t="str">
        <f>LEFT(IF(VLOOKUP(C1470,brand_rename,2,FALSE)=0,C1470,VLOOKUP(C1470,brand_rename,2,FALSE)),LEN(IF(VLOOKUP(C1470,brand_rename,2,FALSE)=0,C1470,VLOOKUP(C1470,brand_rename,2,FALSE)))-6)</f>
        <v>Team Promotion - Free Post-Game Concert - Dierks Bentley</v>
      </c>
      <c r="P1470" t="str">
        <f>IF(VLOOKUP(D1470,location_rename,2,FALSE)=0,D1470,VLOOKUP(D1470,location_rename,2,FALSE))</f>
        <v>Static Field Level Home Plate</v>
      </c>
      <c r="Q1470">
        <f>IF($L1470=0,0,G1470)</f>
        <v>67</v>
      </c>
      <c r="R1470">
        <f>IF($L1470=0,0,H1470)</f>
        <v>298</v>
      </c>
      <c r="S1470" s="1">
        <f>R1470*L1470</f>
        <v>27133.098666666669</v>
      </c>
      <c r="T1470" s="1">
        <f>S1470*(K1470/100)</f>
        <v>4242.6310642504059</v>
      </c>
      <c r="U1470" t="str">
        <f t="shared" si="44"/>
        <v>Team Promotion - Free Post-Game Concert - Dierks BentleyStatic Field Level Home Plate</v>
      </c>
      <c r="V1470" t="str">
        <f t="shared" si="45"/>
        <v>05-15 San Diego Padres @ Washington NationalsTeam Promotion - Free Post-Game Concert - Dierks BentleyStatic Field Level Home Plate</v>
      </c>
      <c r="W1470" t="str">
        <f>CONCATENATE(M1470,O1470)</f>
        <v>Regular SeasonTeam Promotion - Free Post-Game Concert - Dierks Bentley</v>
      </c>
      <c r="X1470" t="str">
        <f>CONCATENATE(M1470,P1470)</f>
        <v>Regular SeasonStatic Field Level Home Plate</v>
      </c>
      <c r="Y1470" t="str">
        <f>CONCATENATE(M1470,O1470,P1470)</f>
        <v>Regular SeasonTeam Promotion - Free Post-Game Concert - Dierks BentleyStatic Field Level Home Plate</v>
      </c>
    </row>
    <row r="1471" spans="1:25" x14ac:dyDescent="0.25">
      <c r="A1471" s="3">
        <v>348577</v>
      </c>
      <c r="B1471" t="s">
        <v>160</v>
      </c>
      <c r="C1471" t="s">
        <v>27</v>
      </c>
      <c r="D1471" t="s">
        <v>2</v>
      </c>
      <c r="E1471" t="s">
        <v>1</v>
      </c>
      <c r="F1471" s="5">
        <v>41044</v>
      </c>
      <c r="G1471">
        <v>19</v>
      </c>
      <c r="H1471">
        <v>141</v>
      </c>
      <c r="I1471" s="1">
        <v>12838.05</v>
      </c>
      <c r="J1471" s="1">
        <v>3030.13</v>
      </c>
      <c r="K1471">
        <v>23.6027278286032</v>
      </c>
      <c r="L1471" s="4">
        <f>VLOOKUP(N1471,rates,VLOOKUP(CONCATENATE('[1]Exposure Report'!$B$11,'[1]Exposure Report'!$B$13),rate_lookup_table,4,FALSE),FALSE)</f>
        <v>91.050666666666672</v>
      </c>
      <c r="M1471" t="s">
        <v>0</v>
      </c>
      <c r="N1471" t="str">
        <f>IF(VLOOKUP(B1471,title_rename,2,FALSE)=0,B1471,VLOOKUP(B1471,title_rename,2,FALSE))</f>
        <v>05-15 San Diego Padres @ Washington Nationals</v>
      </c>
      <c r="O1471" s="3" t="str">
        <f>LEFT(IF(VLOOKUP(C1471,brand_rename,2,FALSE)=0,C1471,VLOOKUP(C1471,brand_rename,2,FALSE)),LEN(IF(VLOOKUP(C1471,brand_rename,2,FALSE)=0,C1471,VLOOKUP(C1471,brand_rename,2,FALSE)))-6)</f>
        <v>Team Website - Nationals.com</v>
      </c>
      <c r="P1471" t="str">
        <f>IF(VLOOKUP(D1471,location_rename,2,FALSE)=0,D1471,VLOOKUP(D1471,location_rename,2,FALSE))</f>
        <v>Rotational Field Level Home Plate</v>
      </c>
      <c r="Q1471">
        <f>IF($L1471=0,0,G1471)</f>
        <v>19</v>
      </c>
      <c r="R1471">
        <f>IF($L1471=0,0,H1471)</f>
        <v>141</v>
      </c>
      <c r="S1471" s="1">
        <f>R1471*L1471</f>
        <v>12838.144</v>
      </c>
      <c r="T1471" s="1">
        <f>S1471*(K1471/100)</f>
        <v>3030.1521865641521</v>
      </c>
      <c r="U1471" t="str">
        <f t="shared" si="44"/>
        <v>Team Website - Nationals.comRotational Field Level Home Plate</v>
      </c>
      <c r="V1471" t="str">
        <f t="shared" si="45"/>
        <v>05-15 San Diego Padres @ Washington NationalsTeam Website - Nationals.comRotational Field Level Home Plate</v>
      </c>
      <c r="W1471" t="str">
        <f>CONCATENATE(M1471,O1471)</f>
        <v>Regular SeasonTeam Website - Nationals.com</v>
      </c>
      <c r="X1471" t="str">
        <f>CONCATENATE(M1471,P1471)</f>
        <v>Regular SeasonRotational Field Level Home Plate</v>
      </c>
      <c r="Y1471" t="str">
        <f>CONCATENATE(M1471,O1471,P1471)</f>
        <v>Regular SeasonTeam Website - Nationals.comRotational Field Level Home Plate</v>
      </c>
    </row>
    <row r="1472" spans="1:25" x14ac:dyDescent="0.25">
      <c r="A1472" s="3">
        <v>348577</v>
      </c>
      <c r="B1472" t="s">
        <v>160</v>
      </c>
      <c r="C1472" t="s">
        <v>27</v>
      </c>
      <c r="D1472" t="s">
        <v>28</v>
      </c>
      <c r="E1472" t="s">
        <v>1</v>
      </c>
      <c r="F1472" s="5">
        <v>41044</v>
      </c>
      <c r="G1472">
        <v>20</v>
      </c>
      <c r="H1472">
        <v>61</v>
      </c>
      <c r="I1472" s="1">
        <v>5554.05</v>
      </c>
      <c r="J1472" s="1">
        <v>1214.9000000000001</v>
      </c>
      <c r="K1472">
        <v>21.874127888657799</v>
      </c>
      <c r="L1472" s="4">
        <f>VLOOKUP(N1472,rates,VLOOKUP(CONCATENATE('[1]Exposure Report'!$B$11,'[1]Exposure Report'!$B$13),rate_lookup_table,4,FALSE),FALSE)</f>
        <v>91.050666666666672</v>
      </c>
      <c r="M1472" t="s">
        <v>0</v>
      </c>
      <c r="N1472" t="str">
        <f>IF(VLOOKUP(B1472,title_rename,2,FALSE)=0,B1472,VLOOKUP(B1472,title_rename,2,FALSE))</f>
        <v>05-15 San Diego Padres @ Washington Nationals</v>
      </c>
      <c r="O1472" s="3" t="str">
        <f>LEFT(IF(VLOOKUP(C1472,brand_rename,2,FALSE)=0,C1472,VLOOKUP(C1472,brand_rename,2,FALSE)),LEN(IF(VLOOKUP(C1472,brand_rename,2,FALSE)=0,C1472,VLOOKUP(C1472,brand_rename,2,FALSE)))-6)</f>
        <v>Team Website - Nationals.com</v>
      </c>
      <c r="P1472" t="str">
        <f>IF(VLOOKUP(D1472,location_rename,2,FALSE)=0,D1472,VLOOKUP(D1472,location_rename,2,FALSE))</f>
        <v>Static Dugout Railing</v>
      </c>
      <c r="Q1472">
        <f>IF($L1472=0,0,G1472)</f>
        <v>20</v>
      </c>
      <c r="R1472">
        <f>IF($L1472=0,0,H1472)</f>
        <v>61</v>
      </c>
      <c r="S1472" s="1">
        <f>R1472*L1472</f>
        <v>5554.0906666666669</v>
      </c>
      <c r="T1472" s="1">
        <f>S1472*(K1472/100)</f>
        <v>1214.9088954786732</v>
      </c>
      <c r="U1472" t="str">
        <f t="shared" si="44"/>
        <v>Team Website - Nationals.comStatic Dugout Railing</v>
      </c>
      <c r="V1472" t="str">
        <f t="shared" si="45"/>
        <v>05-15 San Diego Padres @ Washington NationalsTeam Website - Nationals.comStatic Dugout Railing</v>
      </c>
      <c r="W1472" t="str">
        <f>CONCATENATE(M1472,O1472)</f>
        <v>Regular SeasonTeam Website - Nationals.com</v>
      </c>
      <c r="X1472" t="str">
        <f>CONCATENATE(M1472,P1472)</f>
        <v>Regular SeasonStatic Dugout Railing</v>
      </c>
      <c r="Y1472" t="str">
        <f>CONCATENATE(M1472,O1472,P1472)</f>
        <v>Regular SeasonTeam Website - Nationals.comStatic Dugout Railing</v>
      </c>
    </row>
    <row r="1473" spans="1:25" x14ac:dyDescent="0.25">
      <c r="A1473" s="3">
        <v>348577</v>
      </c>
      <c r="B1473" t="s">
        <v>160</v>
      </c>
      <c r="C1473" t="s">
        <v>27</v>
      </c>
      <c r="D1473" t="s">
        <v>14</v>
      </c>
      <c r="E1473" t="s">
        <v>1</v>
      </c>
      <c r="F1473" s="5">
        <v>41044</v>
      </c>
      <c r="G1473">
        <v>17</v>
      </c>
      <c r="H1473">
        <v>32</v>
      </c>
      <c r="I1473" s="1">
        <v>2913.6</v>
      </c>
      <c r="J1473" s="1">
        <v>530.88</v>
      </c>
      <c r="K1473">
        <v>18.220757825370601</v>
      </c>
      <c r="L1473" s="4">
        <f>VLOOKUP(N1473,rates,VLOOKUP(CONCATENATE('[1]Exposure Report'!$B$11,'[1]Exposure Report'!$B$13),rate_lookup_table,4,FALSE),FALSE)</f>
        <v>91.050666666666672</v>
      </c>
      <c r="M1473" t="s">
        <v>0</v>
      </c>
      <c r="N1473" t="str">
        <f>IF(VLOOKUP(B1473,title_rename,2,FALSE)=0,B1473,VLOOKUP(B1473,title_rename,2,FALSE))</f>
        <v>05-15 San Diego Padres @ Washington Nationals</v>
      </c>
      <c r="O1473" s="3" t="str">
        <f>LEFT(IF(VLOOKUP(C1473,brand_rename,2,FALSE)=0,C1473,VLOOKUP(C1473,brand_rename,2,FALSE)),LEN(IF(VLOOKUP(C1473,brand_rename,2,FALSE)=0,C1473,VLOOKUP(C1473,brand_rename,2,FALSE)))-6)</f>
        <v>Team Website - Nationals.com</v>
      </c>
      <c r="P1473" t="str">
        <f>IF(VLOOKUP(D1473,location_rename,2,FALSE)=0,D1473,VLOOKUP(D1473,location_rename,2,FALSE))</f>
        <v>Static Dugout Roof</v>
      </c>
      <c r="Q1473">
        <f>IF($L1473=0,0,G1473)</f>
        <v>17</v>
      </c>
      <c r="R1473">
        <f>IF($L1473=0,0,H1473)</f>
        <v>32</v>
      </c>
      <c r="S1473" s="1">
        <f>R1473*L1473</f>
        <v>2913.6213333333335</v>
      </c>
      <c r="T1473" s="1">
        <f>S1473*(K1473/100)</f>
        <v>530.88388709500066</v>
      </c>
      <c r="U1473" t="str">
        <f t="shared" si="44"/>
        <v>Team Website - Nationals.comStatic Dugout Roof</v>
      </c>
      <c r="V1473" t="str">
        <f t="shared" si="45"/>
        <v>05-15 San Diego Padres @ Washington NationalsTeam Website - Nationals.comStatic Dugout Roof</v>
      </c>
      <c r="W1473" t="str">
        <f>CONCATENATE(M1473,O1473)</f>
        <v>Regular SeasonTeam Website - Nationals.com</v>
      </c>
      <c r="X1473" t="str">
        <f>CONCATENATE(M1473,P1473)</f>
        <v>Regular SeasonStatic Dugout Roof</v>
      </c>
      <c r="Y1473" t="str">
        <f>CONCATENATE(M1473,O1473,P1473)</f>
        <v>Regular SeasonTeam Website - Nationals.comStatic Dugout Roof</v>
      </c>
    </row>
    <row r="1474" spans="1:25" x14ac:dyDescent="0.25">
      <c r="A1474" s="3">
        <v>348577</v>
      </c>
      <c r="B1474" t="s">
        <v>160</v>
      </c>
      <c r="C1474" t="s">
        <v>27</v>
      </c>
      <c r="D1474" t="s">
        <v>9</v>
      </c>
      <c r="E1474" t="s">
        <v>1</v>
      </c>
      <c r="F1474" s="5">
        <v>41044</v>
      </c>
      <c r="G1474">
        <v>5</v>
      </c>
      <c r="H1474">
        <v>6</v>
      </c>
      <c r="I1474" s="1">
        <v>546.29999999999995</v>
      </c>
      <c r="J1474" s="1">
        <v>93.4</v>
      </c>
      <c r="K1474">
        <v>17.096833241808501</v>
      </c>
      <c r="L1474" s="4">
        <f>VLOOKUP(N1474,rates,VLOOKUP(CONCATENATE('[1]Exposure Report'!$B$11,'[1]Exposure Report'!$B$13),rate_lookup_table,4,FALSE),FALSE)</f>
        <v>91.050666666666672</v>
      </c>
      <c r="M1474" t="s">
        <v>0</v>
      </c>
      <c r="N1474" t="str">
        <f>IF(VLOOKUP(B1474,title_rename,2,FALSE)=0,B1474,VLOOKUP(B1474,title_rename,2,FALSE))</f>
        <v>05-15 San Diego Padres @ Washington Nationals</v>
      </c>
      <c r="O1474" s="3" t="str">
        <f>LEFT(IF(VLOOKUP(C1474,brand_rename,2,FALSE)=0,C1474,VLOOKUP(C1474,brand_rename,2,FALSE)),LEN(IF(VLOOKUP(C1474,brand_rename,2,FALSE)=0,C1474,VLOOKUP(C1474,brand_rename,2,FALSE)))-6)</f>
        <v>Team Website - Nationals.com</v>
      </c>
      <c r="P1474" t="str">
        <f>IF(VLOOKUP(D1474,location_rename,2,FALSE)=0,D1474,VLOOKUP(D1474,location_rename,2,FALSE))</f>
        <v>Static Upper Billboard</v>
      </c>
      <c r="Q1474">
        <f>IF($L1474=0,0,G1474)</f>
        <v>5</v>
      </c>
      <c r="R1474">
        <f>IF($L1474=0,0,H1474)</f>
        <v>6</v>
      </c>
      <c r="S1474" s="1">
        <f>R1474*L1474</f>
        <v>546.30400000000009</v>
      </c>
      <c r="T1474" s="1">
        <f>S1474*(K1474/100)</f>
        <v>93.400683873329527</v>
      </c>
      <c r="U1474" t="str">
        <f t="shared" ref="U1474:U1537" si="46">CONCATENATE(O1474,P1474)</f>
        <v>Team Website - Nationals.comStatic Upper Billboard</v>
      </c>
      <c r="V1474" t="str">
        <f t="shared" ref="V1474:V1537" si="47">CONCATENATE(N1474,U1474)</f>
        <v>05-15 San Diego Padres @ Washington NationalsTeam Website - Nationals.comStatic Upper Billboard</v>
      </c>
      <c r="W1474" t="str">
        <f>CONCATENATE(M1474,O1474)</f>
        <v>Regular SeasonTeam Website - Nationals.com</v>
      </c>
      <c r="X1474" t="str">
        <f>CONCATENATE(M1474,P1474)</f>
        <v>Regular SeasonStatic Upper Billboard</v>
      </c>
      <c r="Y1474" t="str">
        <f>CONCATENATE(M1474,O1474,P1474)</f>
        <v>Regular SeasonTeam Website - Nationals.comStatic Upper Billboard</v>
      </c>
    </row>
    <row r="1475" spans="1:25" x14ac:dyDescent="0.25">
      <c r="A1475" s="3">
        <v>348577</v>
      </c>
      <c r="B1475" t="s">
        <v>160</v>
      </c>
      <c r="C1475" t="s">
        <v>26</v>
      </c>
      <c r="D1475" t="s">
        <v>19</v>
      </c>
      <c r="E1475" t="s">
        <v>1</v>
      </c>
      <c r="F1475" s="5">
        <v>41044</v>
      </c>
      <c r="G1475">
        <v>2</v>
      </c>
      <c r="H1475">
        <v>2</v>
      </c>
      <c r="I1475" s="1">
        <v>182.1</v>
      </c>
      <c r="J1475" s="1">
        <v>37.25</v>
      </c>
      <c r="K1475">
        <v>20.455793520043901</v>
      </c>
      <c r="L1475" s="4">
        <f>VLOOKUP(N1475,rates,VLOOKUP(CONCATENATE('[1]Exposure Report'!$B$11,'[1]Exposure Report'!$B$13),rate_lookup_table,4,FALSE),FALSE)</f>
        <v>91.050666666666672</v>
      </c>
      <c r="M1475" t="s">
        <v>0</v>
      </c>
      <c r="N1475" t="str">
        <f>IF(VLOOKUP(B1475,title_rename,2,FALSE)=0,B1475,VLOOKUP(B1475,title_rename,2,FALSE))</f>
        <v>05-15 San Diego Padres @ Washington Nationals</v>
      </c>
      <c r="O1475" s="3" t="str">
        <f>LEFT(IF(VLOOKUP(C1475,brand_rename,2,FALSE)=0,C1475,VLOOKUP(C1475,brand_rename,2,FALSE)),LEN(IF(VLOOKUP(C1475,brand_rename,2,FALSE)=0,C1475,VLOOKUP(C1475,brand_rename,2,FALSE)))-6)</f>
        <v>Toyota</v>
      </c>
      <c r="P1475" t="str">
        <f>IF(VLOOKUP(D1475,location_rename,2,FALSE)=0,D1475,VLOOKUP(D1475,location_rename,2,FALSE))</f>
        <v>LED Outfield Wall</v>
      </c>
      <c r="Q1475">
        <f>IF($L1475=0,0,G1475)</f>
        <v>2</v>
      </c>
      <c r="R1475">
        <f>IF($L1475=0,0,H1475)</f>
        <v>2</v>
      </c>
      <c r="S1475" s="1">
        <f>R1475*L1475</f>
        <v>182.10133333333334</v>
      </c>
      <c r="T1475" s="1">
        <f>S1475*(K1475/100)</f>
        <v>37.250272743913548</v>
      </c>
      <c r="U1475" t="str">
        <f t="shared" si="46"/>
        <v>ToyotaLED Outfield Wall</v>
      </c>
      <c r="V1475" t="str">
        <f t="shared" si="47"/>
        <v>05-15 San Diego Padres @ Washington NationalsToyotaLED Outfield Wall</v>
      </c>
      <c r="W1475" t="str">
        <f>CONCATENATE(M1475,O1475)</f>
        <v>Regular SeasonToyota</v>
      </c>
      <c r="X1475" t="str">
        <f>CONCATENATE(M1475,P1475)</f>
        <v>Regular SeasonLED Outfield Wall</v>
      </c>
      <c r="Y1475" t="str">
        <f>CONCATENATE(M1475,O1475,P1475)</f>
        <v>Regular SeasonToyotaLED Outfield Wall</v>
      </c>
    </row>
    <row r="1476" spans="1:25" x14ac:dyDescent="0.25">
      <c r="A1476" s="3">
        <v>348577</v>
      </c>
      <c r="B1476" t="s">
        <v>160</v>
      </c>
      <c r="C1476" t="s">
        <v>26</v>
      </c>
      <c r="D1476" t="s">
        <v>17</v>
      </c>
      <c r="E1476" t="s">
        <v>1</v>
      </c>
      <c r="F1476" s="5">
        <v>41044</v>
      </c>
      <c r="G1476">
        <v>5</v>
      </c>
      <c r="H1476">
        <v>5</v>
      </c>
      <c r="I1476" s="1">
        <v>455.25</v>
      </c>
      <c r="J1476" s="1">
        <v>138.35</v>
      </c>
      <c r="K1476">
        <v>30.389895661724299</v>
      </c>
      <c r="L1476" s="4">
        <f>VLOOKUP(N1476,rates,VLOOKUP(CONCATENATE('[1]Exposure Report'!$B$11,'[1]Exposure Report'!$B$13),rate_lookup_table,4,FALSE),FALSE)</f>
        <v>91.050666666666672</v>
      </c>
      <c r="M1476" t="s">
        <v>0</v>
      </c>
      <c r="N1476" t="str">
        <f>IF(VLOOKUP(B1476,title_rename,2,FALSE)=0,B1476,VLOOKUP(B1476,title_rename,2,FALSE))</f>
        <v>05-15 San Diego Padres @ Washington Nationals</v>
      </c>
      <c r="O1476" s="3" t="str">
        <f>LEFT(IF(VLOOKUP(C1476,brand_rename,2,FALSE)=0,C1476,VLOOKUP(C1476,brand_rename,2,FALSE)),LEN(IF(VLOOKUP(C1476,brand_rename,2,FALSE)=0,C1476,VLOOKUP(C1476,brand_rename,2,FALSE)))-6)</f>
        <v>Toyota</v>
      </c>
      <c r="P1476" t="str">
        <f>IF(VLOOKUP(D1476,location_rename,2,FALSE)=0,D1476,VLOOKUP(D1476,location_rename,2,FALSE))</f>
        <v>LED Upper Tiered</v>
      </c>
      <c r="Q1476">
        <f>IF($L1476=0,0,G1476)</f>
        <v>5</v>
      </c>
      <c r="R1476">
        <f>IF($L1476=0,0,H1476)</f>
        <v>5</v>
      </c>
      <c r="S1476" s="1">
        <f>R1476*L1476</f>
        <v>455.25333333333333</v>
      </c>
      <c r="T1476" s="1">
        <f>S1476*(K1476/100)</f>
        <v>138.35101299652192</v>
      </c>
      <c r="U1476" t="str">
        <f t="shared" si="46"/>
        <v>ToyotaLED Upper Tiered</v>
      </c>
      <c r="V1476" t="str">
        <f t="shared" si="47"/>
        <v>05-15 San Diego Padres @ Washington NationalsToyotaLED Upper Tiered</v>
      </c>
      <c r="W1476" t="str">
        <f>CONCATENATE(M1476,O1476)</f>
        <v>Regular SeasonToyota</v>
      </c>
      <c r="X1476" t="str">
        <f>CONCATENATE(M1476,P1476)</f>
        <v>Regular SeasonLED Upper Tiered</v>
      </c>
      <c r="Y1476" t="str">
        <f>CONCATENATE(M1476,O1476,P1476)</f>
        <v>Regular SeasonToyotaLED Upper Tiered</v>
      </c>
    </row>
    <row r="1477" spans="1:25" x14ac:dyDescent="0.25">
      <c r="A1477" s="3">
        <v>348577</v>
      </c>
      <c r="B1477" t="s">
        <v>160</v>
      </c>
      <c r="C1477" t="s">
        <v>92</v>
      </c>
      <c r="D1477" t="s">
        <v>34</v>
      </c>
      <c r="E1477" t="s">
        <v>1</v>
      </c>
      <c r="F1477" s="5">
        <v>41044</v>
      </c>
      <c r="G1477">
        <v>1</v>
      </c>
      <c r="H1477">
        <v>7</v>
      </c>
      <c r="I1477" s="1">
        <v>637.35</v>
      </c>
      <c r="J1477" s="1">
        <v>225.56</v>
      </c>
      <c r="K1477">
        <v>35.3902879108809</v>
      </c>
      <c r="L1477" s="4">
        <f>VLOOKUP(N1477,rates,VLOOKUP(CONCATENATE('[1]Exposure Report'!$B$11,'[1]Exposure Report'!$B$13),rate_lookup_table,4,FALSE),FALSE)</f>
        <v>91.050666666666672</v>
      </c>
      <c r="M1477" t="s">
        <v>0</v>
      </c>
      <c r="N1477" t="str">
        <f>IF(VLOOKUP(B1477,title_rename,2,FALSE)=0,B1477,VLOOKUP(B1477,title_rename,2,FALSE))</f>
        <v>05-15 San Diego Padres @ Washington Nationals</v>
      </c>
      <c r="O1477" s="3" t="str">
        <f>LEFT(IF(VLOOKUP(C1477,brand_rename,2,FALSE)=0,C1477,VLOOKUP(C1477,brand_rename,2,FALSE)),LEN(IF(VLOOKUP(C1477,brand_rename,2,FALSE)=0,C1477,VLOOKUP(C1477,brand_rename,2,FALSE)))-6)</f>
        <v>TV Station - MASN</v>
      </c>
      <c r="P1477" t="str">
        <f>IF(VLOOKUP(D1477,location_rename,2,FALSE)=0,D1477,VLOOKUP(D1477,location_rename,2,FALSE))</f>
        <v>General Merchandise</v>
      </c>
      <c r="Q1477">
        <f>IF($L1477=0,0,G1477)</f>
        <v>1</v>
      </c>
      <c r="R1477">
        <f>IF($L1477=0,0,H1477)</f>
        <v>7</v>
      </c>
      <c r="S1477" s="1">
        <f>R1477*L1477</f>
        <v>637.35466666666673</v>
      </c>
      <c r="T1477" s="1">
        <f>S1477*(K1477/100)</f>
        <v>225.56165154676862</v>
      </c>
      <c r="U1477" t="str">
        <f t="shared" si="46"/>
        <v>TV Station - MASNGeneral Merchandise</v>
      </c>
      <c r="V1477" t="str">
        <f t="shared" si="47"/>
        <v>05-15 San Diego Padres @ Washington NationalsTV Station - MASNGeneral Merchandise</v>
      </c>
      <c r="W1477" t="str">
        <f>CONCATENATE(M1477,O1477)</f>
        <v>Regular SeasonTV Station - MASN</v>
      </c>
      <c r="X1477" t="str">
        <f>CONCATENATE(M1477,P1477)</f>
        <v>Regular SeasonGeneral Merchandise</v>
      </c>
      <c r="Y1477" t="str">
        <f>CONCATENATE(M1477,O1477,P1477)</f>
        <v>Regular SeasonTV Station - MASNGeneral Merchandise</v>
      </c>
    </row>
    <row r="1478" spans="1:25" x14ac:dyDescent="0.25">
      <c r="A1478" s="3">
        <v>348577</v>
      </c>
      <c r="B1478" t="s">
        <v>160</v>
      </c>
      <c r="C1478" t="s">
        <v>25</v>
      </c>
      <c r="D1478" t="s">
        <v>6</v>
      </c>
      <c r="E1478" t="s">
        <v>1</v>
      </c>
      <c r="F1478" s="5">
        <v>41044</v>
      </c>
      <c r="G1478">
        <v>5</v>
      </c>
      <c r="H1478">
        <v>10</v>
      </c>
      <c r="I1478" s="1">
        <v>910.5</v>
      </c>
      <c r="J1478" s="1">
        <v>253.16</v>
      </c>
      <c r="K1478">
        <v>27.804503020318499</v>
      </c>
      <c r="L1478" s="4">
        <f>VLOOKUP(N1478,rates,VLOOKUP(CONCATENATE('[1]Exposure Report'!$B$11,'[1]Exposure Report'!$B$13),rate_lookup_table,4,FALSE),FALSE)</f>
        <v>91.050666666666672</v>
      </c>
      <c r="M1478" t="s">
        <v>0</v>
      </c>
      <c r="N1478" t="str">
        <f>IF(VLOOKUP(B1478,title_rename,2,FALSE)=0,B1478,VLOOKUP(B1478,title_rename,2,FALSE))</f>
        <v>05-15 San Diego Padres @ Washington Nationals</v>
      </c>
      <c r="O1478" s="3" t="str">
        <f>LEFT(IF(VLOOKUP(C1478,brand_rename,2,FALSE)=0,C1478,VLOOKUP(C1478,brand_rename,2,FALSE)),LEN(IF(VLOOKUP(C1478,brand_rename,2,FALSE)=0,C1478,VLOOKUP(C1478,brand_rename,2,FALSE)))-6)</f>
        <v>TV Station - MLB Network</v>
      </c>
      <c r="P1478" t="str">
        <f>IF(VLOOKUP(D1478,location_rename,2,FALSE)=0,D1478,VLOOKUP(D1478,location_rename,2,FALSE))</f>
        <v>Rotational Field Level Foul Ball Line</v>
      </c>
      <c r="Q1478">
        <f>IF($L1478=0,0,G1478)</f>
        <v>5</v>
      </c>
      <c r="R1478">
        <f>IF($L1478=0,0,H1478)</f>
        <v>10</v>
      </c>
      <c r="S1478" s="1">
        <f>R1478*L1478</f>
        <v>910.50666666666666</v>
      </c>
      <c r="T1478" s="1">
        <f>S1478*(K1478/100)</f>
        <v>253.16185363353463</v>
      </c>
      <c r="U1478" t="str">
        <f t="shared" si="46"/>
        <v>TV Station - MLB NetworkRotational Field Level Foul Ball Line</v>
      </c>
      <c r="V1478" t="str">
        <f t="shared" si="47"/>
        <v>05-15 San Diego Padres @ Washington NationalsTV Station - MLB NetworkRotational Field Level Foul Ball Line</v>
      </c>
      <c r="W1478" t="str">
        <f>CONCATENATE(M1478,O1478)</f>
        <v>Regular SeasonTV Station - MLB Network</v>
      </c>
      <c r="X1478" t="str">
        <f>CONCATENATE(M1478,P1478)</f>
        <v>Regular SeasonRotational Field Level Foul Ball Line</v>
      </c>
      <c r="Y1478" t="str">
        <f>CONCATENATE(M1478,O1478,P1478)</f>
        <v>Regular SeasonTV Station - MLB NetworkRotational Field Level Foul Ball Line</v>
      </c>
    </row>
    <row r="1479" spans="1:25" x14ac:dyDescent="0.25">
      <c r="A1479" s="3">
        <v>348577</v>
      </c>
      <c r="B1479" t="s">
        <v>160</v>
      </c>
      <c r="C1479" t="s">
        <v>24</v>
      </c>
      <c r="D1479" t="s">
        <v>45</v>
      </c>
      <c r="E1479" t="s">
        <v>1</v>
      </c>
      <c r="F1479" s="5">
        <v>41044</v>
      </c>
      <c r="G1479">
        <v>7</v>
      </c>
      <c r="H1479">
        <v>17</v>
      </c>
      <c r="I1479" s="1">
        <v>1547.85</v>
      </c>
      <c r="J1479" s="1">
        <v>332.56</v>
      </c>
      <c r="K1479">
        <v>21.485286041929101</v>
      </c>
      <c r="L1479" s="4">
        <f>VLOOKUP(N1479,rates,VLOOKUP(CONCATENATE('[1]Exposure Report'!$B$11,'[1]Exposure Report'!$B$13),rate_lookup_table,4,FALSE),FALSE)</f>
        <v>91.050666666666672</v>
      </c>
      <c r="M1479" t="s">
        <v>0</v>
      </c>
      <c r="N1479" t="str">
        <f>IF(VLOOKUP(B1479,title_rename,2,FALSE)=0,B1479,VLOOKUP(B1479,title_rename,2,FALSE))</f>
        <v>05-15 San Diego Padres @ Washington Nationals</v>
      </c>
      <c r="O1479" s="3" t="str">
        <f>LEFT(IF(VLOOKUP(C1479,brand_rename,2,FALSE)=0,C1479,VLOOKUP(C1479,brand_rename,2,FALSE)),LEN(IF(VLOOKUP(C1479,brand_rename,2,FALSE)=0,C1479,VLOOKUP(C1479,brand_rename,2,FALSE)))-6)</f>
        <v>Twisted Tea</v>
      </c>
      <c r="P1479" t="str">
        <f>IF(VLOOKUP(D1479,location_rename,2,FALSE)=0,D1479,VLOOKUP(D1479,location_rename,2,FALSE))</f>
        <v>Static Field Level Foul Ball Line</v>
      </c>
      <c r="Q1479">
        <f>IF($L1479=0,0,G1479)</f>
        <v>7</v>
      </c>
      <c r="R1479">
        <f>IF($L1479=0,0,H1479)</f>
        <v>17</v>
      </c>
      <c r="S1479" s="1">
        <f>R1479*L1479</f>
        <v>1547.8613333333335</v>
      </c>
      <c r="T1479" s="1">
        <f>S1479*(K1479/100)</f>
        <v>332.56243499908436</v>
      </c>
      <c r="U1479" t="str">
        <f t="shared" si="46"/>
        <v>Twisted TeaStatic Field Level Foul Ball Line</v>
      </c>
      <c r="V1479" t="str">
        <f t="shared" si="47"/>
        <v>05-15 San Diego Padres @ Washington NationalsTwisted TeaStatic Field Level Foul Ball Line</v>
      </c>
      <c r="W1479" t="str">
        <f>CONCATENATE(M1479,O1479)</f>
        <v>Regular SeasonTwisted Tea</v>
      </c>
      <c r="X1479" t="str">
        <f>CONCATENATE(M1479,P1479)</f>
        <v>Regular SeasonStatic Field Level Foul Ball Line</v>
      </c>
      <c r="Y1479" t="str">
        <f>CONCATENATE(M1479,O1479,P1479)</f>
        <v>Regular SeasonTwisted TeaStatic Field Level Foul Ball Line</v>
      </c>
    </row>
    <row r="1480" spans="1:25" x14ac:dyDescent="0.25">
      <c r="A1480" s="3">
        <v>348577</v>
      </c>
      <c r="B1480" t="s">
        <v>160</v>
      </c>
      <c r="C1480" t="s">
        <v>23</v>
      </c>
      <c r="D1480" t="s">
        <v>2</v>
      </c>
      <c r="E1480" t="s">
        <v>1</v>
      </c>
      <c r="F1480" s="5">
        <v>41044</v>
      </c>
      <c r="G1480">
        <v>14</v>
      </c>
      <c r="H1480">
        <v>94</v>
      </c>
      <c r="I1480" s="1">
        <v>8558.7000000000007</v>
      </c>
      <c r="J1480" s="1">
        <v>2151.2800000000002</v>
      </c>
      <c r="K1480">
        <v>25.1355930223047</v>
      </c>
      <c r="L1480" s="4">
        <f>VLOOKUP(N1480,rates,VLOOKUP(CONCATENATE('[1]Exposure Report'!$B$11,'[1]Exposure Report'!$B$13),rate_lookup_table,4,FALSE),FALSE)</f>
        <v>91.050666666666672</v>
      </c>
      <c r="M1480" t="s">
        <v>0</v>
      </c>
      <c r="N1480" t="str">
        <f>IF(VLOOKUP(B1480,title_rename,2,FALSE)=0,B1480,VLOOKUP(B1480,title_rename,2,FALSE))</f>
        <v>05-15 San Diego Padres @ Washington Nationals</v>
      </c>
      <c r="O1480" s="3" t="str">
        <f>LEFT(IF(VLOOKUP(C1480,brand_rename,2,FALSE)=0,C1480,VLOOKUP(C1480,brand_rename,2,FALSE)),LEN(IF(VLOOKUP(C1480,brand_rename,2,FALSE)=0,C1480,VLOOKUP(C1480,brand_rename,2,FALSE)))-6)</f>
        <v>U.S. Trust</v>
      </c>
      <c r="P1480" t="str">
        <f>IF(VLOOKUP(D1480,location_rename,2,FALSE)=0,D1480,VLOOKUP(D1480,location_rename,2,FALSE))</f>
        <v>Rotational Field Level Home Plate</v>
      </c>
      <c r="Q1480">
        <f>IF($L1480=0,0,G1480)</f>
        <v>14</v>
      </c>
      <c r="R1480">
        <f>IF($L1480=0,0,H1480)</f>
        <v>94</v>
      </c>
      <c r="S1480" s="1">
        <f>R1480*L1480</f>
        <v>8558.7626666666674</v>
      </c>
      <c r="T1480" s="1">
        <f>S1480*(K1480/100)</f>
        <v>2151.2957516382867</v>
      </c>
      <c r="U1480" t="str">
        <f t="shared" si="46"/>
        <v>U.S. TrustRotational Field Level Home Plate</v>
      </c>
      <c r="V1480" t="str">
        <f t="shared" si="47"/>
        <v>05-15 San Diego Padres @ Washington NationalsU.S. TrustRotational Field Level Home Plate</v>
      </c>
      <c r="W1480" t="str">
        <f>CONCATENATE(M1480,O1480)</f>
        <v>Regular SeasonU.S. Trust</v>
      </c>
      <c r="X1480" t="str">
        <f>CONCATENATE(M1480,P1480)</f>
        <v>Regular SeasonRotational Field Level Home Plate</v>
      </c>
      <c r="Y1480" t="str">
        <f>CONCATENATE(M1480,O1480,P1480)</f>
        <v>Regular SeasonU.S. TrustRotational Field Level Home Plate</v>
      </c>
    </row>
    <row r="1481" spans="1:25" x14ac:dyDescent="0.25">
      <c r="A1481" s="3">
        <v>348577</v>
      </c>
      <c r="B1481" t="s">
        <v>160</v>
      </c>
      <c r="C1481" t="s">
        <v>21</v>
      </c>
      <c r="D1481" t="s">
        <v>17</v>
      </c>
      <c r="E1481" t="s">
        <v>1</v>
      </c>
      <c r="F1481" s="5">
        <v>41044</v>
      </c>
      <c r="G1481">
        <v>2</v>
      </c>
      <c r="H1481">
        <v>4</v>
      </c>
      <c r="I1481" s="1">
        <v>364.2</v>
      </c>
      <c r="J1481" s="1">
        <v>110.81</v>
      </c>
      <c r="K1481">
        <v>30.425590334980701</v>
      </c>
      <c r="L1481" s="4">
        <f>VLOOKUP(N1481,rates,VLOOKUP(CONCATENATE('[1]Exposure Report'!$B$11,'[1]Exposure Report'!$B$13),rate_lookup_table,4,FALSE),FALSE)</f>
        <v>91.050666666666672</v>
      </c>
      <c r="M1481" t="s">
        <v>0</v>
      </c>
      <c r="N1481" t="str">
        <f>IF(VLOOKUP(B1481,title_rename,2,FALSE)=0,B1481,VLOOKUP(B1481,title_rename,2,FALSE))</f>
        <v>05-15 San Diego Padres @ Washington Nationals</v>
      </c>
      <c r="O1481" s="3" t="str">
        <f>LEFT(IF(VLOOKUP(C1481,brand_rename,2,FALSE)=0,C1481,VLOOKUP(C1481,brand_rename,2,FALSE)),LEN(IF(VLOOKUP(C1481,brand_rename,2,FALSE)=0,C1481,VLOOKUP(C1481,brand_rename,2,FALSE)))-6)</f>
        <v>United Airlines</v>
      </c>
      <c r="P1481" t="str">
        <f>IF(VLOOKUP(D1481,location_rename,2,FALSE)=0,D1481,VLOOKUP(D1481,location_rename,2,FALSE))</f>
        <v>LED Upper Tiered</v>
      </c>
      <c r="Q1481">
        <f>IF($L1481=0,0,G1481)</f>
        <v>2</v>
      </c>
      <c r="R1481">
        <f>IF($L1481=0,0,H1481)</f>
        <v>4</v>
      </c>
      <c r="S1481" s="1">
        <f>R1481*L1481</f>
        <v>364.20266666666669</v>
      </c>
      <c r="T1481" s="1">
        <f>S1481*(K1481/100)</f>
        <v>110.81081134907532</v>
      </c>
      <c r="U1481" t="str">
        <f t="shared" si="46"/>
        <v>United AirlinesLED Upper Tiered</v>
      </c>
      <c r="V1481" t="str">
        <f t="shared" si="47"/>
        <v>05-15 San Diego Padres @ Washington NationalsUnited AirlinesLED Upper Tiered</v>
      </c>
      <c r="W1481" t="str">
        <f>CONCATENATE(M1481,O1481)</f>
        <v>Regular SeasonUnited Airlines</v>
      </c>
      <c r="X1481" t="str">
        <f>CONCATENATE(M1481,P1481)</f>
        <v>Regular SeasonLED Upper Tiered</v>
      </c>
      <c r="Y1481" t="str">
        <f>CONCATENATE(M1481,O1481,P1481)</f>
        <v>Regular SeasonUnited AirlinesLED Upper Tiered</v>
      </c>
    </row>
    <row r="1482" spans="1:25" x14ac:dyDescent="0.25">
      <c r="A1482" s="3">
        <v>348577</v>
      </c>
      <c r="B1482" t="s">
        <v>160</v>
      </c>
      <c r="C1482" t="s">
        <v>21</v>
      </c>
      <c r="D1482" t="s">
        <v>2</v>
      </c>
      <c r="E1482" t="s">
        <v>1</v>
      </c>
      <c r="F1482" s="5">
        <v>41044</v>
      </c>
      <c r="G1482">
        <v>15</v>
      </c>
      <c r="H1482">
        <v>112</v>
      </c>
      <c r="I1482" s="1">
        <v>10197.6</v>
      </c>
      <c r="J1482" s="1">
        <v>2398.85</v>
      </c>
      <c r="K1482">
        <v>23.5236722366046</v>
      </c>
      <c r="L1482" s="4">
        <f>VLOOKUP(N1482,rates,VLOOKUP(CONCATENATE('[1]Exposure Report'!$B$11,'[1]Exposure Report'!$B$13),rate_lookup_table,4,FALSE),FALSE)</f>
        <v>91.050666666666672</v>
      </c>
      <c r="M1482" t="s">
        <v>0</v>
      </c>
      <c r="N1482" t="str">
        <f>IF(VLOOKUP(B1482,title_rename,2,FALSE)=0,B1482,VLOOKUP(B1482,title_rename,2,FALSE))</f>
        <v>05-15 San Diego Padres @ Washington Nationals</v>
      </c>
      <c r="O1482" s="3" t="str">
        <f>LEFT(IF(VLOOKUP(C1482,brand_rename,2,FALSE)=0,C1482,VLOOKUP(C1482,brand_rename,2,FALSE)),LEN(IF(VLOOKUP(C1482,brand_rename,2,FALSE)=0,C1482,VLOOKUP(C1482,brand_rename,2,FALSE)))-6)</f>
        <v>United Airlines</v>
      </c>
      <c r="P1482" t="str">
        <f>IF(VLOOKUP(D1482,location_rename,2,FALSE)=0,D1482,VLOOKUP(D1482,location_rename,2,FALSE))</f>
        <v>Rotational Field Level Home Plate</v>
      </c>
      <c r="Q1482">
        <f>IF($L1482=0,0,G1482)</f>
        <v>15</v>
      </c>
      <c r="R1482">
        <f>IF($L1482=0,0,H1482)</f>
        <v>112</v>
      </c>
      <c r="S1482" s="1">
        <f>R1482*L1482</f>
        <v>10197.674666666668</v>
      </c>
      <c r="T1482" s="1">
        <f>S1482*(K1482/100)</f>
        <v>2398.8675643419278</v>
      </c>
      <c r="U1482" t="str">
        <f t="shared" si="46"/>
        <v>United AirlinesRotational Field Level Home Plate</v>
      </c>
      <c r="V1482" t="str">
        <f t="shared" si="47"/>
        <v>05-15 San Diego Padres @ Washington NationalsUnited AirlinesRotational Field Level Home Plate</v>
      </c>
      <c r="W1482" t="str">
        <f>CONCATENATE(M1482,O1482)</f>
        <v>Regular SeasonUnited Airlines</v>
      </c>
      <c r="X1482" t="str">
        <f>CONCATENATE(M1482,P1482)</f>
        <v>Regular SeasonRotational Field Level Home Plate</v>
      </c>
      <c r="Y1482" t="str">
        <f>CONCATENATE(M1482,O1482,P1482)</f>
        <v>Regular SeasonUnited AirlinesRotational Field Level Home Plate</v>
      </c>
    </row>
    <row r="1483" spans="1:25" x14ac:dyDescent="0.25">
      <c r="A1483" s="3">
        <v>348577</v>
      </c>
      <c r="B1483" t="s">
        <v>160</v>
      </c>
      <c r="C1483" t="s">
        <v>21</v>
      </c>
      <c r="D1483" t="s">
        <v>11</v>
      </c>
      <c r="E1483" t="s">
        <v>1</v>
      </c>
      <c r="F1483" s="5">
        <v>41044</v>
      </c>
      <c r="G1483">
        <v>14</v>
      </c>
      <c r="H1483">
        <v>27</v>
      </c>
      <c r="I1483" s="1">
        <v>2458.35</v>
      </c>
      <c r="J1483" s="1">
        <v>504.72</v>
      </c>
      <c r="K1483">
        <v>20.530843858685699</v>
      </c>
      <c r="L1483" s="4">
        <f>VLOOKUP(N1483,rates,VLOOKUP(CONCATENATE('[1]Exposure Report'!$B$11,'[1]Exposure Report'!$B$13),rate_lookup_table,4,FALSE),FALSE)</f>
        <v>91.050666666666672</v>
      </c>
      <c r="M1483" t="s">
        <v>0</v>
      </c>
      <c r="N1483" t="str">
        <f>IF(VLOOKUP(B1483,title_rename,2,FALSE)=0,B1483,VLOOKUP(B1483,title_rename,2,FALSE))</f>
        <v>05-15 San Diego Padres @ Washington Nationals</v>
      </c>
      <c r="O1483" s="3" t="str">
        <f>LEFT(IF(VLOOKUP(C1483,brand_rename,2,FALSE)=0,C1483,VLOOKUP(C1483,brand_rename,2,FALSE)),LEN(IF(VLOOKUP(C1483,brand_rename,2,FALSE)=0,C1483,VLOOKUP(C1483,brand_rename,2,FALSE)))-6)</f>
        <v>United Airlines</v>
      </c>
      <c r="P1483" t="str">
        <f>IF(VLOOKUP(D1483,location_rename,2,FALSE)=0,D1483,VLOOKUP(D1483,location_rename,2,FALSE))</f>
        <v>Static Outfield Wall</v>
      </c>
      <c r="Q1483">
        <f>IF($L1483=0,0,G1483)</f>
        <v>14</v>
      </c>
      <c r="R1483">
        <f>IF($L1483=0,0,H1483)</f>
        <v>27</v>
      </c>
      <c r="S1483" s="1">
        <f>R1483*L1483</f>
        <v>2458.3679999999999</v>
      </c>
      <c r="T1483" s="1">
        <f>S1483*(K1483/100)</f>
        <v>504.72369555189442</v>
      </c>
      <c r="U1483" t="str">
        <f t="shared" si="46"/>
        <v>United AirlinesStatic Outfield Wall</v>
      </c>
      <c r="V1483" t="str">
        <f t="shared" si="47"/>
        <v>05-15 San Diego Padres @ Washington NationalsUnited AirlinesStatic Outfield Wall</v>
      </c>
      <c r="W1483" t="str">
        <f>CONCATENATE(M1483,O1483)</f>
        <v>Regular SeasonUnited Airlines</v>
      </c>
      <c r="X1483" t="str">
        <f>CONCATENATE(M1483,P1483)</f>
        <v>Regular SeasonStatic Outfield Wall</v>
      </c>
      <c r="Y1483" t="str">
        <f>CONCATENATE(M1483,O1483,P1483)</f>
        <v>Regular SeasonUnited AirlinesStatic Outfield Wall</v>
      </c>
    </row>
    <row r="1484" spans="1:25" x14ac:dyDescent="0.25">
      <c r="A1484" s="3">
        <v>348577</v>
      </c>
      <c r="B1484" t="s">
        <v>160</v>
      </c>
      <c r="C1484" t="s">
        <v>20</v>
      </c>
      <c r="D1484" t="s">
        <v>11</v>
      </c>
      <c r="E1484" t="s">
        <v>1</v>
      </c>
      <c r="F1484" s="5">
        <v>41044</v>
      </c>
      <c r="G1484">
        <v>47</v>
      </c>
      <c r="H1484">
        <v>165</v>
      </c>
      <c r="I1484" s="1">
        <v>15023.25</v>
      </c>
      <c r="J1484" s="1">
        <v>2552.9299999999998</v>
      </c>
      <c r="K1484">
        <v>16.9931938828149</v>
      </c>
      <c r="L1484" s="4">
        <f>VLOOKUP(N1484,rates,VLOOKUP(CONCATENATE('[1]Exposure Report'!$B$11,'[1]Exposure Report'!$B$13),rate_lookup_table,4,FALSE),FALSE)</f>
        <v>91.050666666666672</v>
      </c>
      <c r="M1484" t="s">
        <v>0</v>
      </c>
      <c r="N1484" t="str">
        <f>IF(VLOOKUP(B1484,title_rename,2,FALSE)=0,B1484,VLOOKUP(B1484,title_rename,2,FALSE))</f>
        <v>05-15 San Diego Padres @ Washington Nationals</v>
      </c>
      <c r="O1484" s="3" t="str">
        <f>LEFT(IF(VLOOKUP(C1484,brand_rename,2,FALSE)=0,C1484,VLOOKUP(C1484,brand_rename,2,FALSE)),LEN(IF(VLOOKUP(C1484,brand_rename,2,FALSE)=0,C1484,VLOOKUP(C1484,brand_rename,2,FALSE)))-6)</f>
        <v>W.B. Mason</v>
      </c>
      <c r="P1484" t="str">
        <f>IF(VLOOKUP(D1484,location_rename,2,FALSE)=0,D1484,VLOOKUP(D1484,location_rename,2,FALSE))</f>
        <v>Static Outfield Wall</v>
      </c>
      <c r="Q1484">
        <f>IF($L1484=0,0,G1484)</f>
        <v>47</v>
      </c>
      <c r="R1484">
        <f>IF($L1484=0,0,H1484)</f>
        <v>165</v>
      </c>
      <c r="S1484" s="1">
        <f>R1484*L1484</f>
        <v>15023.36</v>
      </c>
      <c r="T1484" s="1">
        <f>S1484*(K1484/100)</f>
        <v>2552.9486925132605</v>
      </c>
      <c r="U1484" t="str">
        <f t="shared" si="46"/>
        <v>W.B. MasonStatic Outfield Wall</v>
      </c>
      <c r="V1484" t="str">
        <f t="shared" si="47"/>
        <v>05-15 San Diego Padres @ Washington NationalsW.B. MasonStatic Outfield Wall</v>
      </c>
      <c r="W1484" t="str">
        <f>CONCATENATE(M1484,O1484)</f>
        <v>Regular SeasonW.B. Mason</v>
      </c>
      <c r="X1484" t="str">
        <f>CONCATENATE(M1484,P1484)</f>
        <v>Regular SeasonStatic Outfield Wall</v>
      </c>
      <c r="Y1484" t="str">
        <f>CONCATENATE(M1484,O1484,P1484)</f>
        <v>Regular SeasonW.B. MasonStatic Outfield Wall</v>
      </c>
    </row>
    <row r="1485" spans="1:25" x14ac:dyDescent="0.25">
      <c r="A1485" s="3">
        <v>348577</v>
      </c>
      <c r="B1485" t="s">
        <v>160</v>
      </c>
      <c r="C1485" t="s">
        <v>8</v>
      </c>
      <c r="D1485" t="s">
        <v>19</v>
      </c>
      <c r="E1485" t="s">
        <v>1</v>
      </c>
      <c r="F1485" s="5">
        <v>41044</v>
      </c>
      <c r="G1485">
        <v>13</v>
      </c>
      <c r="H1485">
        <v>81</v>
      </c>
      <c r="I1485" s="1">
        <v>7375.05</v>
      </c>
      <c r="J1485" s="1">
        <v>1369.71</v>
      </c>
      <c r="K1485">
        <v>18.572213069741899</v>
      </c>
      <c r="L1485" s="4">
        <f>VLOOKUP(N1485,rates,VLOOKUP(CONCATENATE('[1]Exposure Report'!$B$11,'[1]Exposure Report'!$B$13),rate_lookup_table,4,FALSE),FALSE)</f>
        <v>91.050666666666672</v>
      </c>
      <c r="M1485" t="s">
        <v>0</v>
      </c>
      <c r="N1485" t="str">
        <f>IF(VLOOKUP(B1485,title_rename,2,FALSE)=0,B1485,VLOOKUP(B1485,title_rename,2,FALSE))</f>
        <v>05-15 San Diego Padres @ Washington Nationals</v>
      </c>
      <c r="O1485" s="3" t="str">
        <f>LEFT(IF(VLOOKUP(C1485,brand_rename,2,FALSE)=0,C1485,VLOOKUP(C1485,brand_rename,2,FALSE)),LEN(IF(VLOOKUP(C1485,brand_rename,2,FALSE)=0,C1485,VLOOKUP(C1485,brand_rename,2,FALSE)))-6)</f>
        <v>Washington National Logo</v>
      </c>
      <c r="P1485" t="str">
        <f>IF(VLOOKUP(D1485,location_rename,2,FALSE)=0,D1485,VLOOKUP(D1485,location_rename,2,FALSE))</f>
        <v>LED Outfield Wall</v>
      </c>
      <c r="Q1485">
        <f>IF($L1485=0,0,G1485)</f>
        <v>13</v>
      </c>
      <c r="R1485">
        <f>IF($L1485=0,0,H1485)</f>
        <v>81</v>
      </c>
      <c r="S1485" s="1">
        <f>R1485*L1485</f>
        <v>7375.1040000000003</v>
      </c>
      <c r="T1485" s="1">
        <f>S1485*(K1485/100)</f>
        <v>1369.7200289950576</v>
      </c>
      <c r="U1485" t="str">
        <f t="shared" si="46"/>
        <v>Washington National LogoLED Outfield Wall</v>
      </c>
      <c r="V1485" t="str">
        <f t="shared" si="47"/>
        <v>05-15 San Diego Padres @ Washington NationalsWashington National LogoLED Outfield Wall</v>
      </c>
      <c r="W1485" t="str">
        <f>CONCATENATE(M1485,O1485)</f>
        <v>Regular SeasonWashington National Logo</v>
      </c>
      <c r="X1485" t="str">
        <f>CONCATENATE(M1485,P1485)</f>
        <v>Regular SeasonLED Outfield Wall</v>
      </c>
      <c r="Y1485" t="str">
        <f>CONCATENATE(M1485,O1485,P1485)</f>
        <v>Regular SeasonWashington National LogoLED Outfield Wall</v>
      </c>
    </row>
    <row r="1486" spans="1:25" x14ac:dyDescent="0.25">
      <c r="A1486" s="3">
        <v>348577</v>
      </c>
      <c r="B1486" t="s">
        <v>160</v>
      </c>
      <c r="C1486" t="s">
        <v>8</v>
      </c>
      <c r="D1486" t="s">
        <v>18</v>
      </c>
      <c r="E1486" t="s">
        <v>1</v>
      </c>
      <c r="F1486" s="5">
        <v>41044</v>
      </c>
      <c r="G1486">
        <v>8</v>
      </c>
      <c r="H1486">
        <v>31</v>
      </c>
      <c r="I1486" s="1">
        <v>2822.55</v>
      </c>
      <c r="J1486" s="1">
        <v>583.01</v>
      </c>
      <c r="K1486">
        <v>20.655435687587399</v>
      </c>
      <c r="L1486" s="4">
        <f>VLOOKUP(N1486,rates,VLOOKUP(CONCATENATE('[1]Exposure Report'!$B$11,'[1]Exposure Report'!$B$13),rate_lookup_table,4,FALSE),FALSE)</f>
        <v>91.050666666666672</v>
      </c>
      <c r="M1486" t="s">
        <v>0</v>
      </c>
      <c r="N1486" t="str">
        <f>IF(VLOOKUP(B1486,title_rename,2,FALSE)=0,B1486,VLOOKUP(B1486,title_rename,2,FALSE))</f>
        <v>05-15 San Diego Padres @ Washington Nationals</v>
      </c>
      <c r="O1486" s="3" t="str">
        <f>LEFT(IF(VLOOKUP(C1486,brand_rename,2,FALSE)=0,C1486,VLOOKUP(C1486,brand_rename,2,FALSE)),LEN(IF(VLOOKUP(C1486,brand_rename,2,FALSE)=0,C1486,VLOOKUP(C1486,brand_rename,2,FALSE)))-6)</f>
        <v>Washington National Logo</v>
      </c>
      <c r="P1486" t="str">
        <f>IF(VLOOKUP(D1486,location_rename,2,FALSE)=0,D1486,VLOOKUP(D1486,location_rename,2,FALSE))</f>
        <v>LED Upper Billboard</v>
      </c>
      <c r="Q1486">
        <f>IF($L1486=0,0,G1486)</f>
        <v>8</v>
      </c>
      <c r="R1486">
        <f>IF($L1486=0,0,H1486)</f>
        <v>31</v>
      </c>
      <c r="S1486" s="1">
        <f>R1486*L1486</f>
        <v>2822.570666666667</v>
      </c>
      <c r="T1486" s="1">
        <f>S1486*(K1486/100)</f>
        <v>583.01426879004032</v>
      </c>
      <c r="U1486" t="str">
        <f t="shared" si="46"/>
        <v>Washington National LogoLED Upper Billboard</v>
      </c>
      <c r="V1486" t="str">
        <f t="shared" si="47"/>
        <v>05-15 San Diego Padres @ Washington NationalsWashington National LogoLED Upper Billboard</v>
      </c>
      <c r="W1486" t="str">
        <f>CONCATENATE(M1486,O1486)</f>
        <v>Regular SeasonWashington National Logo</v>
      </c>
      <c r="X1486" t="str">
        <f>CONCATENATE(M1486,P1486)</f>
        <v>Regular SeasonLED Upper Billboard</v>
      </c>
      <c r="Y1486" t="str">
        <f>CONCATENATE(M1486,O1486,P1486)</f>
        <v>Regular SeasonWashington National LogoLED Upper Billboard</v>
      </c>
    </row>
    <row r="1487" spans="1:25" x14ac:dyDescent="0.25">
      <c r="A1487" s="3">
        <v>348577</v>
      </c>
      <c r="B1487" t="s">
        <v>160</v>
      </c>
      <c r="C1487" t="s">
        <v>8</v>
      </c>
      <c r="D1487" t="s">
        <v>17</v>
      </c>
      <c r="E1487" t="s">
        <v>1</v>
      </c>
      <c r="F1487" s="5">
        <v>41044</v>
      </c>
      <c r="G1487">
        <v>18</v>
      </c>
      <c r="H1487">
        <v>57</v>
      </c>
      <c r="I1487" s="1">
        <v>5189.8500000000004</v>
      </c>
      <c r="J1487" s="1">
        <v>1076.2</v>
      </c>
      <c r="K1487">
        <v>20.736630153087201</v>
      </c>
      <c r="L1487" s="4">
        <f>VLOOKUP(N1487,rates,VLOOKUP(CONCATENATE('[1]Exposure Report'!$B$11,'[1]Exposure Report'!$B$13),rate_lookup_table,4,FALSE),FALSE)</f>
        <v>91.050666666666672</v>
      </c>
      <c r="M1487" t="s">
        <v>0</v>
      </c>
      <c r="N1487" t="str">
        <f>IF(VLOOKUP(B1487,title_rename,2,FALSE)=0,B1487,VLOOKUP(B1487,title_rename,2,FALSE))</f>
        <v>05-15 San Diego Padres @ Washington Nationals</v>
      </c>
      <c r="O1487" s="3" t="str">
        <f>LEFT(IF(VLOOKUP(C1487,brand_rename,2,FALSE)=0,C1487,VLOOKUP(C1487,brand_rename,2,FALSE)),LEN(IF(VLOOKUP(C1487,brand_rename,2,FALSE)=0,C1487,VLOOKUP(C1487,brand_rename,2,FALSE)))-6)</f>
        <v>Washington National Logo</v>
      </c>
      <c r="P1487" t="str">
        <f>IF(VLOOKUP(D1487,location_rename,2,FALSE)=0,D1487,VLOOKUP(D1487,location_rename,2,FALSE))</f>
        <v>LED Upper Tiered</v>
      </c>
      <c r="Q1487">
        <f>IF($L1487=0,0,G1487)</f>
        <v>18</v>
      </c>
      <c r="R1487">
        <f>IF($L1487=0,0,H1487)</f>
        <v>57</v>
      </c>
      <c r="S1487" s="1">
        <f>R1487*L1487</f>
        <v>5189.8879999999999</v>
      </c>
      <c r="T1487" s="1">
        <f>S1487*(K1487/100)</f>
        <v>1076.2078799194544</v>
      </c>
      <c r="U1487" t="str">
        <f t="shared" si="46"/>
        <v>Washington National LogoLED Upper Tiered</v>
      </c>
      <c r="V1487" t="str">
        <f t="shared" si="47"/>
        <v>05-15 San Diego Padres @ Washington NationalsWashington National LogoLED Upper Tiered</v>
      </c>
      <c r="W1487" t="str">
        <f>CONCATENATE(M1487,O1487)</f>
        <v>Regular SeasonWashington National Logo</v>
      </c>
      <c r="X1487" t="str">
        <f>CONCATENATE(M1487,P1487)</f>
        <v>Regular SeasonLED Upper Tiered</v>
      </c>
      <c r="Y1487" t="str">
        <f>CONCATENATE(M1487,O1487,P1487)</f>
        <v>Regular SeasonWashington National LogoLED Upper Tiered</v>
      </c>
    </row>
    <row r="1488" spans="1:25" x14ac:dyDescent="0.25">
      <c r="A1488" s="3">
        <v>348577</v>
      </c>
      <c r="B1488" t="s">
        <v>160</v>
      </c>
      <c r="C1488" t="s">
        <v>8</v>
      </c>
      <c r="D1488" t="s">
        <v>16</v>
      </c>
      <c r="E1488" t="s">
        <v>1</v>
      </c>
      <c r="F1488" s="5">
        <v>41044</v>
      </c>
      <c r="G1488">
        <v>318</v>
      </c>
      <c r="H1488">
        <v>2017</v>
      </c>
      <c r="I1488" s="1">
        <v>183647.85</v>
      </c>
      <c r="J1488" s="1">
        <v>29779.65</v>
      </c>
      <c r="K1488">
        <v>16.215626809679499</v>
      </c>
      <c r="L1488" s="4">
        <f>VLOOKUP(N1488,rates,VLOOKUP(CONCATENATE('[1]Exposure Report'!$B$11,'[1]Exposure Report'!$B$13),rate_lookup_table,4,FALSE),FALSE)</f>
        <v>91.050666666666672</v>
      </c>
      <c r="M1488" t="s">
        <v>0</v>
      </c>
      <c r="N1488" t="str">
        <f>IF(VLOOKUP(B1488,title_rename,2,FALSE)=0,B1488,VLOOKUP(B1488,title_rename,2,FALSE))</f>
        <v>05-15 San Diego Padres @ Washington Nationals</v>
      </c>
      <c r="O1488" s="3" t="str">
        <f>LEFT(IF(VLOOKUP(C1488,brand_rename,2,FALSE)=0,C1488,VLOOKUP(C1488,brand_rename,2,FALSE)),LEN(IF(VLOOKUP(C1488,brand_rename,2,FALSE)=0,C1488,VLOOKUP(C1488,brand_rename,2,FALSE)))-6)</f>
        <v>Washington National Logo</v>
      </c>
      <c r="P1488" t="str">
        <f>IF(VLOOKUP(D1488,location_rename,2,FALSE)=0,D1488,VLOOKUP(D1488,location_rename,2,FALSE))</f>
        <v>On Surface Branding</v>
      </c>
      <c r="Q1488">
        <f>IF($L1488=0,0,G1488)</f>
        <v>318</v>
      </c>
      <c r="R1488">
        <f>IF($L1488=0,0,H1488)</f>
        <v>2017</v>
      </c>
      <c r="S1488" s="1">
        <f>R1488*L1488</f>
        <v>183649.19466666668</v>
      </c>
      <c r="T1488" s="1">
        <f>S1488*(K1488/100)</f>
        <v>29779.868046128493</v>
      </c>
      <c r="U1488" t="str">
        <f t="shared" si="46"/>
        <v>Washington National LogoOn Surface Branding</v>
      </c>
      <c r="V1488" t="str">
        <f t="shared" si="47"/>
        <v>05-15 San Diego Padres @ Washington NationalsWashington National LogoOn Surface Branding</v>
      </c>
      <c r="W1488" t="str">
        <f>CONCATENATE(M1488,O1488)</f>
        <v>Regular SeasonWashington National Logo</v>
      </c>
      <c r="X1488" t="str">
        <f>CONCATENATE(M1488,P1488)</f>
        <v>Regular SeasonOn Surface Branding</v>
      </c>
      <c r="Y1488" t="str">
        <f>CONCATENATE(M1488,O1488,P1488)</f>
        <v>Regular SeasonWashington National LogoOn Surface Branding</v>
      </c>
    </row>
    <row r="1489" spans="1:25" x14ac:dyDescent="0.25">
      <c r="A1489" s="3">
        <v>348577</v>
      </c>
      <c r="B1489" t="s">
        <v>160</v>
      </c>
      <c r="C1489" t="s">
        <v>8</v>
      </c>
      <c r="D1489" t="s">
        <v>15</v>
      </c>
      <c r="E1489" t="s">
        <v>1</v>
      </c>
      <c r="F1489" s="5">
        <v>41044</v>
      </c>
      <c r="G1489">
        <v>4</v>
      </c>
      <c r="H1489">
        <v>60</v>
      </c>
      <c r="I1489" s="1">
        <v>5463</v>
      </c>
      <c r="J1489" s="1">
        <v>537.16999999999996</v>
      </c>
      <c r="K1489">
        <v>9.8328757093172197</v>
      </c>
      <c r="L1489" s="4">
        <f>VLOOKUP(N1489,rates,VLOOKUP(CONCATENATE('[1]Exposure Report'!$B$11,'[1]Exposure Report'!$B$13),rate_lookup_table,4,FALSE),FALSE)</f>
        <v>91.050666666666672</v>
      </c>
      <c r="M1489" t="s">
        <v>0</v>
      </c>
      <c r="N1489" t="str">
        <f>IF(VLOOKUP(B1489,title_rename,2,FALSE)=0,B1489,VLOOKUP(B1489,title_rename,2,FALSE))</f>
        <v>05-15 San Diego Padres @ Washington Nationals</v>
      </c>
      <c r="O1489" s="3" t="str">
        <f>LEFT(IF(VLOOKUP(C1489,brand_rename,2,FALSE)=0,C1489,VLOOKUP(C1489,brand_rename,2,FALSE)),LEN(IF(VLOOKUP(C1489,brand_rename,2,FALSE)=0,C1489,VLOOKUP(C1489,brand_rename,2,FALSE)))-6)</f>
        <v>Washington National Logo</v>
      </c>
      <c r="P1489" t="str">
        <f>IF(VLOOKUP(D1489,location_rename,2,FALSE)=0,D1489,VLOOKUP(D1489,location_rename,2,FALSE))</f>
        <v>Special Structure Signage</v>
      </c>
      <c r="Q1489">
        <f>IF($L1489=0,0,G1489)</f>
        <v>4</v>
      </c>
      <c r="R1489">
        <f>IF($L1489=0,0,H1489)</f>
        <v>60</v>
      </c>
      <c r="S1489" s="1">
        <f>R1489*L1489</f>
        <v>5463.04</v>
      </c>
      <c r="T1489" s="1">
        <f>S1489*(K1489/100)</f>
        <v>537.17393315028346</v>
      </c>
      <c r="U1489" t="str">
        <f t="shared" si="46"/>
        <v>Washington National LogoSpecial Structure Signage</v>
      </c>
      <c r="V1489" t="str">
        <f t="shared" si="47"/>
        <v>05-15 San Diego Padres @ Washington NationalsWashington National LogoSpecial Structure Signage</v>
      </c>
      <c r="W1489" t="str">
        <f>CONCATENATE(M1489,O1489)</f>
        <v>Regular SeasonWashington National Logo</v>
      </c>
      <c r="X1489" t="str">
        <f>CONCATENATE(M1489,P1489)</f>
        <v>Regular SeasonSpecial Structure Signage</v>
      </c>
      <c r="Y1489" t="str">
        <f>CONCATENATE(M1489,O1489,P1489)</f>
        <v>Regular SeasonWashington National LogoSpecial Structure Signage</v>
      </c>
    </row>
    <row r="1490" spans="1:25" x14ac:dyDescent="0.25">
      <c r="A1490" s="3">
        <v>348577</v>
      </c>
      <c r="B1490" t="s">
        <v>160</v>
      </c>
      <c r="C1490" t="s">
        <v>8</v>
      </c>
      <c r="D1490" t="s">
        <v>14</v>
      </c>
      <c r="E1490" t="s">
        <v>1</v>
      </c>
      <c r="F1490" s="5">
        <v>41044</v>
      </c>
      <c r="G1490">
        <v>6</v>
      </c>
      <c r="H1490">
        <v>16</v>
      </c>
      <c r="I1490" s="1">
        <v>1456.8</v>
      </c>
      <c r="J1490" s="1">
        <v>262.07</v>
      </c>
      <c r="K1490">
        <v>17.989428885227799</v>
      </c>
      <c r="L1490" s="4">
        <f>VLOOKUP(N1490,rates,VLOOKUP(CONCATENATE('[1]Exposure Report'!$B$11,'[1]Exposure Report'!$B$13),rate_lookup_table,4,FALSE),FALSE)</f>
        <v>91.050666666666672</v>
      </c>
      <c r="M1490" t="s">
        <v>0</v>
      </c>
      <c r="N1490" t="str">
        <f>IF(VLOOKUP(B1490,title_rename,2,FALSE)=0,B1490,VLOOKUP(B1490,title_rename,2,FALSE))</f>
        <v>05-15 San Diego Padres @ Washington Nationals</v>
      </c>
      <c r="O1490" s="3" t="str">
        <f>LEFT(IF(VLOOKUP(C1490,brand_rename,2,FALSE)=0,C1490,VLOOKUP(C1490,brand_rename,2,FALSE)),LEN(IF(VLOOKUP(C1490,brand_rename,2,FALSE)=0,C1490,VLOOKUP(C1490,brand_rename,2,FALSE)))-6)</f>
        <v>Washington National Logo</v>
      </c>
      <c r="P1490" t="str">
        <f>IF(VLOOKUP(D1490,location_rename,2,FALSE)=0,D1490,VLOOKUP(D1490,location_rename,2,FALSE))</f>
        <v>Static Dugout Roof</v>
      </c>
      <c r="Q1490">
        <f>IF($L1490=0,0,G1490)</f>
        <v>6</v>
      </c>
      <c r="R1490">
        <f>IF($L1490=0,0,H1490)</f>
        <v>16</v>
      </c>
      <c r="S1490" s="1">
        <f>R1490*L1490</f>
        <v>1456.8106666666667</v>
      </c>
      <c r="T1490" s="1">
        <f>S1490*(K1490/100)</f>
        <v>262.07191887241299</v>
      </c>
      <c r="U1490" t="str">
        <f t="shared" si="46"/>
        <v>Washington National LogoStatic Dugout Roof</v>
      </c>
      <c r="V1490" t="str">
        <f t="shared" si="47"/>
        <v>05-15 San Diego Padres @ Washington NationalsWashington National LogoStatic Dugout Roof</v>
      </c>
      <c r="W1490" t="str">
        <f>CONCATENATE(M1490,O1490)</f>
        <v>Regular SeasonWashington National Logo</v>
      </c>
      <c r="X1490" t="str">
        <f>CONCATENATE(M1490,P1490)</f>
        <v>Regular SeasonStatic Dugout Roof</v>
      </c>
      <c r="Y1490" t="str">
        <f>CONCATENATE(M1490,O1490,P1490)</f>
        <v>Regular SeasonWashington National LogoStatic Dugout Roof</v>
      </c>
    </row>
    <row r="1491" spans="1:25" x14ac:dyDescent="0.25">
      <c r="A1491" s="3">
        <v>348577</v>
      </c>
      <c r="B1491" t="s">
        <v>160</v>
      </c>
      <c r="C1491" t="s">
        <v>8</v>
      </c>
      <c r="D1491" t="s">
        <v>13</v>
      </c>
      <c r="E1491" t="s">
        <v>1</v>
      </c>
      <c r="F1491" s="5">
        <v>41044</v>
      </c>
      <c r="G1491">
        <v>20</v>
      </c>
      <c r="H1491">
        <v>58</v>
      </c>
      <c r="I1491" s="1">
        <v>5280.9</v>
      </c>
      <c r="J1491" s="1">
        <v>1250.92</v>
      </c>
      <c r="K1491">
        <v>23.6876290026321</v>
      </c>
      <c r="L1491" s="4">
        <f>VLOOKUP(N1491,rates,VLOOKUP(CONCATENATE('[1]Exposure Report'!$B$11,'[1]Exposure Report'!$B$13),rate_lookup_table,4,FALSE),FALSE)</f>
        <v>91.050666666666672</v>
      </c>
      <c r="M1491" t="s">
        <v>0</v>
      </c>
      <c r="N1491" t="str">
        <f>IF(VLOOKUP(B1491,title_rename,2,FALSE)=0,B1491,VLOOKUP(B1491,title_rename,2,FALSE))</f>
        <v>05-15 San Diego Padres @ Washington Nationals</v>
      </c>
      <c r="O1491" s="3" t="str">
        <f>LEFT(IF(VLOOKUP(C1491,brand_rename,2,FALSE)=0,C1491,VLOOKUP(C1491,brand_rename,2,FALSE)),LEN(IF(VLOOKUP(C1491,brand_rename,2,FALSE)=0,C1491,VLOOKUP(C1491,brand_rename,2,FALSE)))-6)</f>
        <v>Washington National Logo</v>
      </c>
      <c r="P1491" t="str">
        <f>IF(VLOOKUP(D1491,location_rename,2,FALSE)=0,D1491,VLOOKUP(D1491,location_rename,2,FALSE))</f>
        <v>Static Dugout Wall</v>
      </c>
      <c r="Q1491">
        <f>IF($L1491=0,0,G1491)</f>
        <v>20</v>
      </c>
      <c r="R1491">
        <f>IF($L1491=0,0,H1491)</f>
        <v>58</v>
      </c>
      <c r="S1491" s="1">
        <f>R1491*L1491</f>
        <v>5280.9386666666669</v>
      </c>
      <c r="T1491" s="1">
        <f>S1491*(K1491/100)</f>
        <v>1250.9291592165462</v>
      </c>
      <c r="U1491" t="str">
        <f t="shared" si="46"/>
        <v>Washington National LogoStatic Dugout Wall</v>
      </c>
      <c r="V1491" t="str">
        <f t="shared" si="47"/>
        <v>05-15 San Diego Padres @ Washington NationalsWashington National LogoStatic Dugout Wall</v>
      </c>
      <c r="W1491" t="str">
        <f>CONCATENATE(M1491,O1491)</f>
        <v>Regular SeasonWashington National Logo</v>
      </c>
      <c r="X1491" t="str">
        <f>CONCATENATE(M1491,P1491)</f>
        <v>Regular SeasonStatic Dugout Wall</v>
      </c>
      <c r="Y1491" t="str">
        <f>CONCATENATE(M1491,O1491,P1491)</f>
        <v>Regular SeasonWashington National LogoStatic Dugout Wall</v>
      </c>
    </row>
    <row r="1492" spans="1:25" x14ac:dyDescent="0.25">
      <c r="A1492" s="3">
        <v>348577</v>
      </c>
      <c r="B1492" t="s">
        <v>160</v>
      </c>
      <c r="C1492" t="s">
        <v>8</v>
      </c>
      <c r="D1492" t="s">
        <v>12</v>
      </c>
      <c r="E1492" t="s">
        <v>1</v>
      </c>
      <c r="F1492" s="5">
        <v>41044</v>
      </c>
      <c r="G1492">
        <v>53</v>
      </c>
      <c r="H1492">
        <v>98</v>
      </c>
      <c r="I1492" s="1">
        <v>8922.9</v>
      </c>
      <c r="J1492" s="1">
        <v>1967.02</v>
      </c>
      <c r="K1492">
        <v>22.0446267469096</v>
      </c>
      <c r="L1492" s="4">
        <f>VLOOKUP(N1492,rates,VLOOKUP(CONCATENATE('[1]Exposure Report'!$B$11,'[1]Exposure Report'!$B$13),rate_lookup_table,4,FALSE),FALSE)</f>
        <v>91.050666666666672</v>
      </c>
      <c r="M1492" t="s">
        <v>0</v>
      </c>
      <c r="N1492" t="str">
        <f>IF(VLOOKUP(B1492,title_rename,2,FALSE)=0,B1492,VLOOKUP(B1492,title_rename,2,FALSE))</f>
        <v>05-15 San Diego Padres @ Washington Nationals</v>
      </c>
      <c r="O1492" s="3" t="str">
        <f>LEFT(IF(VLOOKUP(C1492,brand_rename,2,FALSE)=0,C1492,VLOOKUP(C1492,brand_rename,2,FALSE)),LEN(IF(VLOOKUP(C1492,brand_rename,2,FALSE)=0,C1492,VLOOKUP(C1492,brand_rename,2,FALSE)))-6)</f>
        <v>Washington National Logo</v>
      </c>
      <c r="P1492" t="str">
        <f>IF(VLOOKUP(D1492,location_rename,2,FALSE)=0,D1492,VLOOKUP(D1492,location_rename,2,FALSE))</f>
        <v>Static Field Level Home Plate</v>
      </c>
      <c r="Q1492">
        <f>IF($L1492=0,0,G1492)</f>
        <v>53</v>
      </c>
      <c r="R1492">
        <f>IF($L1492=0,0,H1492)</f>
        <v>98</v>
      </c>
      <c r="S1492" s="1">
        <f>R1492*L1492</f>
        <v>8922.9653333333335</v>
      </c>
      <c r="T1492" s="1">
        <f>S1492*(K1492/100)</f>
        <v>1967.0344024894714</v>
      </c>
      <c r="U1492" t="str">
        <f t="shared" si="46"/>
        <v>Washington National LogoStatic Field Level Home Plate</v>
      </c>
      <c r="V1492" t="str">
        <f t="shared" si="47"/>
        <v>05-15 San Diego Padres @ Washington NationalsWashington National LogoStatic Field Level Home Plate</v>
      </c>
      <c r="W1492" t="str">
        <f>CONCATENATE(M1492,O1492)</f>
        <v>Regular SeasonWashington National Logo</v>
      </c>
      <c r="X1492" t="str">
        <f>CONCATENATE(M1492,P1492)</f>
        <v>Regular SeasonStatic Field Level Home Plate</v>
      </c>
      <c r="Y1492" t="str">
        <f>CONCATENATE(M1492,O1492,P1492)</f>
        <v>Regular SeasonWashington National LogoStatic Field Level Home Plate</v>
      </c>
    </row>
    <row r="1493" spans="1:25" x14ac:dyDescent="0.25">
      <c r="A1493" s="3">
        <v>348577</v>
      </c>
      <c r="B1493" t="s">
        <v>160</v>
      </c>
      <c r="C1493" t="s">
        <v>8</v>
      </c>
      <c r="D1493" t="s">
        <v>11</v>
      </c>
      <c r="E1493" t="s">
        <v>1</v>
      </c>
      <c r="F1493" s="5">
        <v>41044</v>
      </c>
      <c r="G1493">
        <v>44</v>
      </c>
      <c r="H1493">
        <v>260</v>
      </c>
      <c r="I1493" s="1">
        <v>23673</v>
      </c>
      <c r="J1493" s="1">
        <v>2894.46</v>
      </c>
      <c r="K1493">
        <v>12.2268407046001</v>
      </c>
      <c r="L1493" s="4">
        <f>VLOOKUP(N1493,rates,VLOOKUP(CONCATENATE('[1]Exposure Report'!$B$11,'[1]Exposure Report'!$B$13),rate_lookup_table,4,FALSE),FALSE)</f>
        <v>91.050666666666672</v>
      </c>
      <c r="M1493" t="s">
        <v>0</v>
      </c>
      <c r="N1493" t="str">
        <f>IF(VLOOKUP(B1493,title_rename,2,FALSE)=0,B1493,VLOOKUP(B1493,title_rename,2,FALSE))</f>
        <v>05-15 San Diego Padres @ Washington Nationals</v>
      </c>
      <c r="O1493" s="3" t="str">
        <f>LEFT(IF(VLOOKUP(C1493,brand_rename,2,FALSE)=0,C1493,VLOOKUP(C1493,brand_rename,2,FALSE)),LEN(IF(VLOOKUP(C1493,brand_rename,2,FALSE)=0,C1493,VLOOKUP(C1493,brand_rename,2,FALSE)))-6)</f>
        <v>Washington National Logo</v>
      </c>
      <c r="P1493" t="str">
        <f>IF(VLOOKUP(D1493,location_rename,2,FALSE)=0,D1493,VLOOKUP(D1493,location_rename,2,FALSE))</f>
        <v>Static Outfield Wall</v>
      </c>
      <c r="Q1493">
        <f>IF($L1493=0,0,G1493)</f>
        <v>44</v>
      </c>
      <c r="R1493">
        <f>IF($L1493=0,0,H1493)</f>
        <v>260</v>
      </c>
      <c r="S1493" s="1">
        <f>R1493*L1493</f>
        <v>23673.173333333336</v>
      </c>
      <c r="T1493" s="1">
        <f>S1493*(K1493/100)</f>
        <v>2894.4811931905369</v>
      </c>
      <c r="U1493" t="str">
        <f t="shared" si="46"/>
        <v>Washington National LogoStatic Outfield Wall</v>
      </c>
      <c r="V1493" t="str">
        <f t="shared" si="47"/>
        <v>05-15 San Diego Padres @ Washington NationalsWashington National LogoStatic Outfield Wall</v>
      </c>
      <c r="W1493" t="str">
        <f>CONCATENATE(M1493,O1493)</f>
        <v>Regular SeasonWashington National Logo</v>
      </c>
      <c r="X1493" t="str">
        <f>CONCATENATE(M1493,P1493)</f>
        <v>Regular SeasonStatic Outfield Wall</v>
      </c>
      <c r="Y1493" t="str">
        <f>CONCATENATE(M1493,O1493,P1493)</f>
        <v>Regular SeasonWashington National LogoStatic Outfield Wall</v>
      </c>
    </row>
    <row r="1494" spans="1:25" x14ac:dyDescent="0.25">
      <c r="A1494" s="3">
        <v>348577</v>
      </c>
      <c r="B1494" t="s">
        <v>160</v>
      </c>
      <c r="C1494" t="s">
        <v>8</v>
      </c>
      <c r="D1494" t="s">
        <v>9</v>
      </c>
      <c r="E1494" t="s">
        <v>1</v>
      </c>
      <c r="F1494" s="5">
        <v>41044</v>
      </c>
      <c r="G1494">
        <v>26</v>
      </c>
      <c r="H1494">
        <v>226</v>
      </c>
      <c r="I1494" s="1">
        <v>20577.3</v>
      </c>
      <c r="J1494" s="1">
        <v>2551.87</v>
      </c>
      <c r="K1494">
        <v>12.401384049413601</v>
      </c>
      <c r="L1494" s="4">
        <f>VLOOKUP(N1494,rates,VLOOKUP(CONCATENATE('[1]Exposure Report'!$B$11,'[1]Exposure Report'!$B$13),rate_lookup_table,4,FALSE),FALSE)</f>
        <v>91.050666666666672</v>
      </c>
      <c r="M1494" t="s">
        <v>0</v>
      </c>
      <c r="N1494" t="str">
        <f>IF(VLOOKUP(B1494,title_rename,2,FALSE)=0,B1494,VLOOKUP(B1494,title_rename,2,FALSE))</f>
        <v>05-15 San Diego Padres @ Washington Nationals</v>
      </c>
      <c r="O1494" s="3" t="str">
        <f>LEFT(IF(VLOOKUP(C1494,brand_rename,2,FALSE)=0,C1494,VLOOKUP(C1494,brand_rename,2,FALSE)),LEN(IF(VLOOKUP(C1494,brand_rename,2,FALSE)=0,C1494,VLOOKUP(C1494,brand_rename,2,FALSE)))-6)</f>
        <v>Washington National Logo</v>
      </c>
      <c r="P1494" t="str">
        <f>IF(VLOOKUP(D1494,location_rename,2,FALSE)=0,D1494,VLOOKUP(D1494,location_rename,2,FALSE))</f>
        <v>Static Upper Billboard</v>
      </c>
      <c r="Q1494">
        <f>IF($L1494=0,0,G1494)</f>
        <v>26</v>
      </c>
      <c r="R1494">
        <f>IF($L1494=0,0,H1494)</f>
        <v>226</v>
      </c>
      <c r="S1494" s="1">
        <f>R1494*L1494</f>
        <v>20577.450666666668</v>
      </c>
      <c r="T1494" s="1">
        <f>S1494*(K1494/100)</f>
        <v>2551.888684751953</v>
      </c>
      <c r="U1494" t="str">
        <f t="shared" si="46"/>
        <v>Washington National LogoStatic Upper Billboard</v>
      </c>
      <c r="V1494" t="str">
        <f t="shared" si="47"/>
        <v>05-15 San Diego Padres @ Washington NationalsWashington National LogoStatic Upper Billboard</v>
      </c>
      <c r="W1494" t="str">
        <f>CONCATENATE(M1494,O1494)</f>
        <v>Regular SeasonWashington National Logo</v>
      </c>
      <c r="X1494" t="str">
        <f>CONCATENATE(M1494,P1494)</f>
        <v>Regular SeasonStatic Upper Billboard</v>
      </c>
      <c r="Y1494" t="str">
        <f>CONCATENATE(M1494,O1494,P1494)</f>
        <v>Regular SeasonWashington National LogoStatic Upper Billboard</v>
      </c>
    </row>
    <row r="1495" spans="1:25" x14ac:dyDescent="0.25">
      <c r="A1495" s="3">
        <v>348577</v>
      </c>
      <c r="B1495" t="s">
        <v>160</v>
      </c>
      <c r="C1495" t="s">
        <v>5</v>
      </c>
      <c r="D1495" t="s">
        <v>45</v>
      </c>
      <c r="E1495" t="s">
        <v>1</v>
      </c>
      <c r="F1495" s="5">
        <v>41044</v>
      </c>
      <c r="G1495">
        <v>1</v>
      </c>
      <c r="H1495">
        <v>2</v>
      </c>
      <c r="I1495" s="1">
        <v>182.1</v>
      </c>
      <c r="J1495" s="1">
        <v>45.71</v>
      </c>
      <c r="K1495">
        <v>25.101592531575999</v>
      </c>
      <c r="L1495" s="4">
        <f>VLOOKUP(N1495,rates,VLOOKUP(CONCATENATE('[1]Exposure Report'!$B$11,'[1]Exposure Report'!$B$13),rate_lookup_table,4,FALSE),FALSE)</f>
        <v>91.050666666666672</v>
      </c>
      <c r="M1495" t="s">
        <v>0</v>
      </c>
      <c r="N1495" t="str">
        <f>IF(VLOOKUP(B1495,title_rename,2,FALSE)=0,B1495,VLOOKUP(B1495,title_rename,2,FALSE))</f>
        <v>05-15 San Diego Padres @ Washington Nationals</v>
      </c>
      <c r="O1495" s="3" t="str">
        <f>LEFT(IF(VLOOKUP(C1495,brand_rename,2,FALSE)=0,C1495,VLOOKUP(C1495,brand_rename,2,FALSE)),LEN(IF(VLOOKUP(C1495,brand_rename,2,FALSE)=0,C1495,VLOOKUP(C1495,brand_rename,2,FALSE)))-6)</f>
        <v>Website - Washingtonnationalsdreamfoundation.org</v>
      </c>
      <c r="P1495" t="str">
        <f>IF(VLOOKUP(D1495,location_rename,2,FALSE)=0,D1495,VLOOKUP(D1495,location_rename,2,FALSE))</f>
        <v>Static Field Level Foul Ball Line</v>
      </c>
      <c r="Q1495">
        <f>IF($L1495=0,0,G1495)</f>
        <v>1</v>
      </c>
      <c r="R1495">
        <f>IF($L1495=0,0,H1495)</f>
        <v>2</v>
      </c>
      <c r="S1495" s="1">
        <f>R1495*L1495</f>
        <v>182.10133333333334</v>
      </c>
      <c r="T1495" s="1">
        <f>S1495*(K1495/100)</f>
        <v>45.710334687900321</v>
      </c>
      <c r="U1495" t="str">
        <f t="shared" si="46"/>
        <v>Website - Washingtonnationalsdreamfoundation.orgStatic Field Level Foul Ball Line</v>
      </c>
      <c r="V1495" t="str">
        <f t="shared" si="47"/>
        <v>05-15 San Diego Padres @ Washington NationalsWebsite - Washingtonnationalsdreamfoundation.orgStatic Field Level Foul Ball Line</v>
      </c>
      <c r="W1495" t="str">
        <f>CONCATENATE(M1495,O1495)</f>
        <v>Regular SeasonWebsite - Washingtonnationalsdreamfoundation.org</v>
      </c>
      <c r="X1495" t="str">
        <f>CONCATENATE(M1495,P1495)</f>
        <v>Regular SeasonStatic Field Level Foul Ball Line</v>
      </c>
      <c r="Y1495" t="str">
        <f>CONCATENATE(M1495,O1495,P1495)</f>
        <v>Regular SeasonWebsite - Washingtonnationalsdreamfoundation.orgStatic Field Level Foul Ball Line</v>
      </c>
    </row>
    <row r="1496" spans="1:25" x14ac:dyDescent="0.25">
      <c r="A1496" s="3">
        <v>348577</v>
      </c>
      <c r="B1496" t="s">
        <v>160</v>
      </c>
      <c r="C1496" t="s">
        <v>3</v>
      </c>
      <c r="D1496" t="s">
        <v>2</v>
      </c>
      <c r="E1496" t="s">
        <v>1</v>
      </c>
      <c r="F1496" s="5">
        <v>41044</v>
      </c>
      <c r="G1496">
        <v>16</v>
      </c>
      <c r="H1496">
        <v>91</v>
      </c>
      <c r="I1496" s="1">
        <v>8285.5499999999993</v>
      </c>
      <c r="J1496" s="1">
        <v>2114.69</v>
      </c>
      <c r="K1496">
        <v>25.522626741737099</v>
      </c>
      <c r="L1496" s="4">
        <f>VLOOKUP(N1496,rates,VLOOKUP(CONCATENATE('[1]Exposure Report'!$B$11,'[1]Exposure Report'!$B$13),rate_lookup_table,4,FALSE),FALSE)</f>
        <v>91.050666666666672</v>
      </c>
      <c r="M1496" t="s">
        <v>0</v>
      </c>
      <c r="N1496" t="str">
        <f>IF(VLOOKUP(B1496,title_rename,2,FALSE)=0,B1496,VLOOKUP(B1496,title_rename,2,FALSE))</f>
        <v>05-15 San Diego Padres @ Washington Nationals</v>
      </c>
      <c r="O1496" s="3" t="str">
        <f>LEFT(IF(VLOOKUP(C1496,brand_rename,2,FALSE)=0,C1496,VLOOKUP(C1496,brand_rename,2,FALSE)),LEN(IF(VLOOKUP(C1496,brand_rename,2,FALSE)=0,C1496,VLOOKUP(C1496,brand_rename,2,FALSE)))-6)</f>
        <v>Windstream</v>
      </c>
      <c r="P1496" t="str">
        <f>IF(VLOOKUP(D1496,location_rename,2,FALSE)=0,D1496,VLOOKUP(D1496,location_rename,2,FALSE))</f>
        <v>Rotational Field Level Home Plate</v>
      </c>
      <c r="Q1496">
        <f>IF($L1496=0,0,G1496)</f>
        <v>16</v>
      </c>
      <c r="R1496">
        <f>IF($L1496=0,0,H1496)</f>
        <v>91</v>
      </c>
      <c r="S1496" s="1">
        <f>R1496*L1496</f>
        <v>8285.6106666666674</v>
      </c>
      <c r="T1496" s="1">
        <f>S1496*(K1496/100)</f>
        <v>2114.7054837268884</v>
      </c>
      <c r="U1496" t="str">
        <f t="shared" si="46"/>
        <v>WindstreamRotational Field Level Home Plate</v>
      </c>
      <c r="V1496" t="str">
        <f t="shared" si="47"/>
        <v>05-15 San Diego Padres @ Washington NationalsWindstreamRotational Field Level Home Plate</v>
      </c>
      <c r="W1496" t="str">
        <f>CONCATENATE(M1496,O1496)</f>
        <v>Regular SeasonWindstream</v>
      </c>
      <c r="X1496" t="str">
        <f>CONCATENATE(M1496,P1496)</f>
        <v>Regular SeasonRotational Field Level Home Plate</v>
      </c>
      <c r="Y1496" t="str">
        <f>CONCATENATE(M1496,O1496,P1496)</f>
        <v>Regular SeasonWindstreamRotational Field Level Home Plate</v>
      </c>
    </row>
    <row r="1497" spans="1:25" x14ac:dyDescent="0.25">
      <c r="A1497" s="3">
        <v>349623</v>
      </c>
      <c r="B1497" t="s">
        <v>157</v>
      </c>
      <c r="C1497" t="s">
        <v>75</v>
      </c>
      <c r="D1497" t="s">
        <v>18</v>
      </c>
      <c r="E1497" t="s">
        <v>1</v>
      </c>
      <c r="F1497" s="5">
        <v>41045</v>
      </c>
      <c r="G1497">
        <v>1</v>
      </c>
      <c r="H1497">
        <v>3</v>
      </c>
      <c r="I1497" s="1">
        <v>498.33</v>
      </c>
      <c r="J1497" s="1">
        <v>108.49</v>
      </c>
      <c r="K1497">
        <v>21.770714185379099</v>
      </c>
      <c r="L1497" s="4">
        <f>VLOOKUP(N1497,rates,VLOOKUP(CONCATENATE('[1]Exposure Report'!$B$11,'[1]Exposure Report'!$B$13),rate_lookup_table,4,FALSE),FALSE)</f>
        <v>166.11133333333333</v>
      </c>
      <c r="M1497" t="s">
        <v>0</v>
      </c>
      <c r="N1497" t="str">
        <f>IF(VLOOKUP(B1497,title_rename,2,FALSE)=0,B1497,VLOOKUP(B1497,title_rename,2,FALSE))</f>
        <v>05-16 Pittsburgh Pirates @ Washington Nationals</v>
      </c>
      <c r="O1497" s="3" t="str">
        <f>LEFT(IF(VLOOKUP(C1497,brand_rename,2,FALSE)=0,C1497,VLOOKUP(C1497,brand_rename,2,FALSE)),LEN(IF(VLOOKUP(C1497,brand_rename,2,FALSE)=0,C1497,VLOOKUP(C1497,brand_rename,2,FALSE)))-6)</f>
        <v>American University</v>
      </c>
      <c r="P1497" t="str">
        <f>IF(VLOOKUP(D1497,location_rename,2,FALSE)=0,D1497,VLOOKUP(D1497,location_rename,2,FALSE))</f>
        <v>LED Upper Billboard</v>
      </c>
      <c r="Q1497">
        <f>IF($L1497=0,0,G1497)</f>
        <v>1</v>
      </c>
      <c r="R1497">
        <f>IF($L1497=0,0,H1497)</f>
        <v>3</v>
      </c>
      <c r="S1497" s="1">
        <f>R1497*L1497</f>
        <v>498.334</v>
      </c>
      <c r="T1497" s="1">
        <f>S1497*(K1497/100)</f>
        <v>108.49087082856707</v>
      </c>
      <c r="U1497" t="str">
        <f t="shared" si="46"/>
        <v>American UniversityLED Upper Billboard</v>
      </c>
      <c r="V1497" t="str">
        <f t="shared" si="47"/>
        <v>05-16 Pittsburgh Pirates @ Washington NationalsAmerican UniversityLED Upper Billboard</v>
      </c>
      <c r="W1497" t="str">
        <f>CONCATENATE(M1497,O1497)</f>
        <v>Regular SeasonAmerican University</v>
      </c>
      <c r="X1497" t="str">
        <f>CONCATENATE(M1497,P1497)</f>
        <v>Regular SeasonLED Upper Billboard</v>
      </c>
      <c r="Y1497" t="str">
        <f>CONCATENATE(M1497,O1497,P1497)</f>
        <v>Regular SeasonAmerican UniversityLED Upper Billboard</v>
      </c>
    </row>
    <row r="1498" spans="1:25" x14ac:dyDescent="0.25">
      <c r="A1498" s="3">
        <v>349623</v>
      </c>
      <c r="B1498" t="s">
        <v>157</v>
      </c>
      <c r="C1498" t="s">
        <v>75</v>
      </c>
      <c r="D1498" t="s">
        <v>2</v>
      </c>
      <c r="E1498" t="s">
        <v>1</v>
      </c>
      <c r="F1498" s="5">
        <v>41045</v>
      </c>
      <c r="G1498">
        <v>24</v>
      </c>
      <c r="H1498">
        <v>142</v>
      </c>
      <c r="I1498" s="1">
        <v>23587.62</v>
      </c>
      <c r="J1498" s="1">
        <v>5785.53</v>
      </c>
      <c r="K1498">
        <v>24.527824341752101</v>
      </c>
      <c r="L1498" s="4">
        <f>VLOOKUP(N1498,rates,VLOOKUP(CONCATENATE('[1]Exposure Report'!$B$11,'[1]Exposure Report'!$B$13),rate_lookup_table,4,FALSE),FALSE)</f>
        <v>166.11133333333333</v>
      </c>
      <c r="M1498" t="s">
        <v>0</v>
      </c>
      <c r="N1498" t="str">
        <f>IF(VLOOKUP(B1498,title_rename,2,FALSE)=0,B1498,VLOOKUP(B1498,title_rename,2,FALSE))</f>
        <v>05-16 Pittsburgh Pirates @ Washington Nationals</v>
      </c>
      <c r="O1498" s="3" t="str">
        <f>LEFT(IF(VLOOKUP(C1498,brand_rename,2,FALSE)=0,C1498,VLOOKUP(C1498,brand_rename,2,FALSE)),LEN(IF(VLOOKUP(C1498,brand_rename,2,FALSE)=0,C1498,VLOOKUP(C1498,brand_rename,2,FALSE)))-6)</f>
        <v>American University</v>
      </c>
      <c r="P1498" t="str">
        <f>IF(VLOOKUP(D1498,location_rename,2,FALSE)=0,D1498,VLOOKUP(D1498,location_rename,2,FALSE))</f>
        <v>Rotational Field Level Home Plate</v>
      </c>
      <c r="Q1498">
        <f>IF($L1498=0,0,G1498)</f>
        <v>24</v>
      </c>
      <c r="R1498">
        <f>IF($L1498=0,0,H1498)</f>
        <v>142</v>
      </c>
      <c r="S1498" s="1">
        <f>R1498*L1498</f>
        <v>23587.809333333335</v>
      </c>
      <c r="T1498" s="1">
        <f>S1498*(K1498/100)</f>
        <v>5785.5764393474083</v>
      </c>
      <c r="U1498" t="str">
        <f t="shared" si="46"/>
        <v>American UniversityRotational Field Level Home Plate</v>
      </c>
      <c r="V1498" t="str">
        <f t="shared" si="47"/>
        <v>05-16 Pittsburgh Pirates @ Washington NationalsAmerican UniversityRotational Field Level Home Plate</v>
      </c>
      <c r="W1498" t="str">
        <f>CONCATENATE(M1498,O1498)</f>
        <v>Regular SeasonAmerican University</v>
      </c>
      <c r="X1498" t="str">
        <f>CONCATENATE(M1498,P1498)</f>
        <v>Regular SeasonRotational Field Level Home Plate</v>
      </c>
      <c r="Y1498" t="str">
        <f>CONCATENATE(M1498,O1498,P1498)</f>
        <v>Regular SeasonAmerican UniversityRotational Field Level Home Plate</v>
      </c>
    </row>
    <row r="1499" spans="1:25" x14ac:dyDescent="0.25">
      <c r="A1499" s="3">
        <v>349623</v>
      </c>
      <c r="B1499" t="s">
        <v>157</v>
      </c>
      <c r="C1499" t="s">
        <v>74</v>
      </c>
      <c r="D1499" t="s">
        <v>12</v>
      </c>
      <c r="E1499" t="s">
        <v>1</v>
      </c>
      <c r="F1499" s="5">
        <v>41045</v>
      </c>
      <c r="G1499">
        <v>33</v>
      </c>
      <c r="H1499">
        <v>58</v>
      </c>
      <c r="I1499" s="1">
        <v>9634.3799999999992</v>
      </c>
      <c r="J1499" s="1">
        <v>1712.44</v>
      </c>
      <c r="K1499">
        <v>17.774262588770601</v>
      </c>
      <c r="L1499" s="4">
        <f>VLOOKUP(N1499,rates,VLOOKUP(CONCATENATE('[1]Exposure Report'!$B$11,'[1]Exposure Report'!$B$13),rate_lookup_table,4,FALSE),FALSE)</f>
        <v>166.11133333333333</v>
      </c>
      <c r="M1499" t="s">
        <v>0</v>
      </c>
      <c r="N1499" t="str">
        <f>IF(VLOOKUP(B1499,title_rename,2,FALSE)=0,B1499,VLOOKUP(B1499,title_rename,2,FALSE))</f>
        <v>05-16 Pittsburgh Pirates @ Washington Nationals</v>
      </c>
      <c r="O1499" s="3" t="str">
        <f>LEFT(IF(VLOOKUP(C1499,brand_rename,2,FALSE)=0,C1499,VLOOKUP(C1499,brand_rename,2,FALSE)),LEN(IF(VLOOKUP(C1499,brand_rename,2,FALSE)=0,C1499,VLOOKUP(C1499,brand_rename,2,FALSE)))-6)</f>
        <v>ANC</v>
      </c>
      <c r="P1499" t="str">
        <f>IF(VLOOKUP(D1499,location_rename,2,FALSE)=0,D1499,VLOOKUP(D1499,location_rename,2,FALSE))</f>
        <v>Static Field Level Home Plate</v>
      </c>
      <c r="Q1499">
        <f>IF($L1499=0,0,G1499)</f>
        <v>33</v>
      </c>
      <c r="R1499">
        <f>IF($L1499=0,0,H1499)</f>
        <v>58</v>
      </c>
      <c r="S1499" s="1">
        <f>R1499*L1499</f>
        <v>9634.4573333333337</v>
      </c>
      <c r="T1499" s="1">
        <f>S1499*(K1499/100)</f>
        <v>1712.4537454297324</v>
      </c>
      <c r="U1499" t="str">
        <f t="shared" si="46"/>
        <v>ANCStatic Field Level Home Plate</v>
      </c>
      <c r="V1499" t="str">
        <f t="shared" si="47"/>
        <v>05-16 Pittsburgh Pirates @ Washington NationalsANCStatic Field Level Home Plate</v>
      </c>
      <c r="W1499" t="str">
        <f>CONCATENATE(M1499,O1499)</f>
        <v>Regular SeasonANC</v>
      </c>
      <c r="X1499" t="str">
        <f>CONCATENATE(M1499,P1499)</f>
        <v>Regular SeasonStatic Field Level Home Plate</v>
      </c>
      <c r="Y1499" t="str">
        <f>CONCATENATE(M1499,O1499,P1499)</f>
        <v>Regular SeasonANCStatic Field Level Home Plate</v>
      </c>
    </row>
    <row r="1500" spans="1:25" x14ac:dyDescent="0.25">
      <c r="A1500" s="3">
        <v>349623</v>
      </c>
      <c r="B1500" t="s">
        <v>157</v>
      </c>
      <c r="C1500" t="s">
        <v>87</v>
      </c>
      <c r="D1500" t="s">
        <v>17</v>
      </c>
      <c r="E1500" t="s">
        <v>1</v>
      </c>
      <c r="F1500" s="5">
        <v>41045</v>
      </c>
      <c r="G1500">
        <v>1</v>
      </c>
      <c r="H1500">
        <v>2</v>
      </c>
      <c r="I1500" s="1">
        <v>332.22</v>
      </c>
      <c r="J1500" s="1">
        <v>76.239999999999995</v>
      </c>
      <c r="K1500">
        <v>22.948648485943</v>
      </c>
      <c r="L1500" s="4">
        <f>VLOOKUP(N1500,rates,VLOOKUP(CONCATENATE('[1]Exposure Report'!$B$11,'[1]Exposure Report'!$B$13),rate_lookup_table,4,FALSE),FALSE)</f>
        <v>166.11133333333333</v>
      </c>
      <c r="M1500" t="s">
        <v>0</v>
      </c>
      <c r="N1500" t="str">
        <f>IF(VLOOKUP(B1500,title_rename,2,FALSE)=0,B1500,VLOOKUP(B1500,title_rename,2,FALSE))</f>
        <v>05-16 Pittsburgh Pirates @ Washington Nationals</v>
      </c>
      <c r="O1500" s="3" t="str">
        <f>LEFT(IF(VLOOKUP(C1500,brand_rename,2,FALSE)=0,C1500,VLOOKUP(C1500,brand_rename,2,FALSE)),LEN(IF(VLOOKUP(C1500,brand_rename,2,FALSE)=0,C1500,VLOOKUP(C1500,brand_rename,2,FALSE)))-6)</f>
        <v>Breyers</v>
      </c>
      <c r="P1500" t="str">
        <f>IF(VLOOKUP(D1500,location_rename,2,FALSE)=0,D1500,VLOOKUP(D1500,location_rename,2,FALSE))</f>
        <v>LED Upper Tiered</v>
      </c>
      <c r="Q1500">
        <f>IF($L1500=0,0,G1500)</f>
        <v>1</v>
      </c>
      <c r="R1500">
        <f>IF($L1500=0,0,H1500)</f>
        <v>2</v>
      </c>
      <c r="S1500" s="1">
        <f>R1500*L1500</f>
        <v>332.22266666666667</v>
      </c>
      <c r="T1500" s="1">
        <f>S1500*(K1500/100)</f>
        <v>76.240611963959452</v>
      </c>
      <c r="U1500" t="str">
        <f t="shared" si="46"/>
        <v>BreyersLED Upper Tiered</v>
      </c>
      <c r="V1500" t="str">
        <f t="shared" si="47"/>
        <v>05-16 Pittsburgh Pirates @ Washington NationalsBreyersLED Upper Tiered</v>
      </c>
      <c r="W1500" t="str">
        <f>CONCATENATE(M1500,O1500)</f>
        <v>Regular SeasonBreyers</v>
      </c>
      <c r="X1500" t="str">
        <f>CONCATENATE(M1500,P1500)</f>
        <v>Regular SeasonLED Upper Tiered</v>
      </c>
      <c r="Y1500" t="str">
        <f>CONCATENATE(M1500,O1500,P1500)</f>
        <v>Regular SeasonBreyersLED Upper Tiered</v>
      </c>
    </row>
    <row r="1501" spans="1:25" x14ac:dyDescent="0.25">
      <c r="A1501" s="3">
        <v>349623</v>
      </c>
      <c r="B1501" t="s">
        <v>157</v>
      </c>
      <c r="C1501" t="s">
        <v>70</v>
      </c>
      <c r="D1501" t="s">
        <v>2</v>
      </c>
      <c r="E1501" t="s">
        <v>1</v>
      </c>
      <c r="F1501" s="5">
        <v>41045</v>
      </c>
      <c r="G1501">
        <v>14</v>
      </c>
      <c r="H1501">
        <v>137</v>
      </c>
      <c r="I1501" s="1">
        <v>22757.07</v>
      </c>
      <c r="J1501" s="1">
        <v>5261.38</v>
      </c>
      <c r="K1501">
        <v>23.119760144869201</v>
      </c>
      <c r="L1501" s="4">
        <f>VLOOKUP(N1501,rates,VLOOKUP(CONCATENATE('[1]Exposure Report'!$B$11,'[1]Exposure Report'!$B$13),rate_lookup_table,4,FALSE),FALSE)</f>
        <v>166.11133333333333</v>
      </c>
      <c r="M1501" t="s">
        <v>0</v>
      </c>
      <c r="N1501" t="str">
        <f>IF(VLOOKUP(B1501,title_rename,2,FALSE)=0,B1501,VLOOKUP(B1501,title_rename,2,FALSE))</f>
        <v>05-16 Pittsburgh Pirates @ Washington Nationals</v>
      </c>
      <c r="O1501" s="3" t="str">
        <f>LEFT(IF(VLOOKUP(C1501,brand_rename,2,FALSE)=0,C1501,VLOOKUP(C1501,brand_rename,2,FALSE)),LEN(IF(VLOOKUP(C1501,brand_rename,2,FALSE)=0,C1501,VLOOKUP(C1501,brand_rename,2,FALSE)))-6)</f>
        <v>Capital One</v>
      </c>
      <c r="P1501" t="str">
        <f>IF(VLOOKUP(D1501,location_rename,2,FALSE)=0,D1501,VLOOKUP(D1501,location_rename,2,FALSE))</f>
        <v>Rotational Field Level Home Plate</v>
      </c>
      <c r="Q1501">
        <f>IF($L1501=0,0,G1501)</f>
        <v>14</v>
      </c>
      <c r="R1501">
        <f>IF($L1501=0,0,H1501)</f>
        <v>137</v>
      </c>
      <c r="S1501" s="1">
        <f>R1501*L1501</f>
        <v>22757.252666666667</v>
      </c>
      <c r="T1501" s="1">
        <f>S1501*(K1501/100)</f>
        <v>5261.4222320951831</v>
      </c>
      <c r="U1501" t="str">
        <f t="shared" si="46"/>
        <v>Capital OneRotational Field Level Home Plate</v>
      </c>
      <c r="V1501" t="str">
        <f t="shared" si="47"/>
        <v>05-16 Pittsburgh Pirates @ Washington NationalsCapital OneRotational Field Level Home Plate</v>
      </c>
      <c r="W1501" t="str">
        <f>CONCATENATE(M1501,O1501)</f>
        <v>Regular SeasonCapital One</v>
      </c>
      <c r="X1501" t="str">
        <f>CONCATENATE(M1501,P1501)</f>
        <v>Regular SeasonRotational Field Level Home Plate</v>
      </c>
      <c r="Y1501" t="str">
        <f>CONCATENATE(M1501,O1501,P1501)</f>
        <v>Regular SeasonCapital OneRotational Field Level Home Plate</v>
      </c>
    </row>
    <row r="1502" spans="1:25" x14ac:dyDescent="0.25">
      <c r="A1502" s="3">
        <v>349623</v>
      </c>
      <c r="B1502" t="s">
        <v>157</v>
      </c>
      <c r="C1502" t="s">
        <v>68</v>
      </c>
      <c r="D1502" t="s">
        <v>11</v>
      </c>
      <c r="E1502" t="s">
        <v>1</v>
      </c>
      <c r="F1502" s="5">
        <v>41045</v>
      </c>
      <c r="G1502">
        <v>3</v>
      </c>
      <c r="H1502">
        <v>4</v>
      </c>
      <c r="I1502" s="1">
        <v>664.44</v>
      </c>
      <c r="J1502" s="1">
        <v>126.14</v>
      </c>
      <c r="K1502">
        <v>18.984407922460999</v>
      </c>
      <c r="L1502" s="4">
        <f>VLOOKUP(N1502,rates,VLOOKUP(CONCATENATE('[1]Exposure Report'!$B$11,'[1]Exposure Report'!$B$13),rate_lookup_table,4,FALSE),FALSE)</f>
        <v>166.11133333333333</v>
      </c>
      <c r="M1502" t="s">
        <v>0</v>
      </c>
      <c r="N1502" t="str">
        <f>IF(VLOOKUP(B1502,title_rename,2,FALSE)=0,B1502,VLOOKUP(B1502,title_rename,2,FALSE))</f>
        <v>05-16 Pittsburgh Pirates @ Washington Nationals</v>
      </c>
      <c r="O1502" s="3" t="str">
        <f>LEFT(IF(VLOOKUP(C1502,brand_rename,2,FALSE)=0,C1502,VLOOKUP(C1502,brand_rename,2,FALSE)),LEN(IF(VLOOKUP(C1502,brand_rename,2,FALSE)=0,C1502,VLOOKUP(C1502,brand_rename,2,FALSE)))-6)</f>
        <v>Charity - Washington Nationals Dream Foundation</v>
      </c>
      <c r="P1502" t="str">
        <f>IF(VLOOKUP(D1502,location_rename,2,FALSE)=0,D1502,VLOOKUP(D1502,location_rename,2,FALSE))</f>
        <v>Static Outfield Wall</v>
      </c>
      <c r="Q1502">
        <f>IF($L1502=0,0,G1502)</f>
        <v>3</v>
      </c>
      <c r="R1502">
        <f>IF($L1502=0,0,H1502)</f>
        <v>4</v>
      </c>
      <c r="S1502" s="1">
        <f>R1502*L1502</f>
        <v>664.44533333333334</v>
      </c>
      <c r="T1502" s="1">
        <f>S1502*(K1502/100)</f>
        <v>126.14101250175572</v>
      </c>
      <c r="U1502" t="str">
        <f t="shared" si="46"/>
        <v>Charity - Washington Nationals Dream FoundationStatic Outfield Wall</v>
      </c>
      <c r="V1502" t="str">
        <f t="shared" si="47"/>
        <v>05-16 Pittsburgh Pirates @ Washington NationalsCharity - Washington Nationals Dream FoundationStatic Outfield Wall</v>
      </c>
      <c r="W1502" t="str">
        <f>CONCATENATE(M1502,O1502)</f>
        <v>Regular SeasonCharity - Washington Nationals Dream Foundation</v>
      </c>
      <c r="X1502" t="str">
        <f>CONCATENATE(M1502,P1502)</f>
        <v>Regular SeasonStatic Outfield Wall</v>
      </c>
      <c r="Y1502" t="str">
        <f>CONCATENATE(M1502,O1502,P1502)</f>
        <v>Regular SeasonCharity - Washington Nationals Dream FoundationStatic Outfield Wall</v>
      </c>
    </row>
    <row r="1503" spans="1:25" x14ac:dyDescent="0.25">
      <c r="A1503" s="3">
        <v>349623</v>
      </c>
      <c r="B1503" t="s">
        <v>157</v>
      </c>
      <c r="C1503" t="s">
        <v>67</v>
      </c>
      <c r="D1503" t="s">
        <v>17</v>
      </c>
      <c r="E1503" t="s">
        <v>1</v>
      </c>
      <c r="F1503" s="5">
        <v>41045</v>
      </c>
      <c r="G1503">
        <v>2</v>
      </c>
      <c r="H1503">
        <v>5</v>
      </c>
      <c r="I1503" s="1">
        <v>830.55</v>
      </c>
      <c r="J1503" s="1">
        <v>189.27</v>
      </c>
      <c r="K1503">
        <v>22.788513635542699</v>
      </c>
      <c r="L1503" s="4">
        <f>VLOOKUP(N1503,rates,VLOOKUP(CONCATENATE('[1]Exposure Report'!$B$11,'[1]Exposure Report'!$B$13),rate_lookup_table,4,FALSE),FALSE)</f>
        <v>166.11133333333333</v>
      </c>
      <c r="M1503" t="s">
        <v>0</v>
      </c>
      <c r="N1503" t="str">
        <f>IF(VLOOKUP(B1503,title_rename,2,FALSE)=0,B1503,VLOOKUP(B1503,title_rename,2,FALSE))</f>
        <v>05-16 Pittsburgh Pirates @ Washington Nationals</v>
      </c>
      <c r="O1503" s="3" t="str">
        <f>LEFT(IF(VLOOKUP(C1503,brand_rename,2,FALSE)=0,C1503,VLOOKUP(C1503,brand_rename,2,FALSE)),LEN(IF(VLOOKUP(C1503,brand_rename,2,FALSE)=0,C1503,VLOOKUP(C1503,brand_rename,2,FALSE)))-6)</f>
        <v>Cholula Hot Sauce</v>
      </c>
      <c r="P1503" t="str">
        <f>IF(VLOOKUP(D1503,location_rename,2,FALSE)=0,D1503,VLOOKUP(D1503,location_rename,2,FALSE))</f>
        <v>LED Upper Tiered</v>
      </c>
      <c r="Q1503">
        <f>IF($L1503=0,0,G1503)</f>
        <v>2</v>
      </c>
      <c r="R1503">
        <f>IF($L1503=0,0,H1503)</f>
        <v>5</v>
      </c>
      <c r="S1503" s="1">
        <f>R1503*L1503</f>
        <v>830.55666666666662</v>
      </c>
      <c r="T1503" s="1">
        <f>S1503*(K1503/100)</f>
        <v>189.27151923424225</v>
      </c>
      <c r="U1503" t="str">
        <f t="shared" si="46"/>
        <v>Cholula Hot SauceLED Upper Tiered</v>
      </c>
      <c r="V1503" t="str">
        <f t="shared" si="47"/>
        <v>05-16 Pittsburgh Pirates @ Washington NationalsCholula Hot SauceLED Upper Tiered</v>
      </c>
      <c r="W1503" t="str">
        <f>CONCATENATE(M1503,O1503)</f>
        <v>Regular SeasonCholula Hot Sauce</v>
      </c>
      <c r="X1503" t="str">
        <f>CONCATENATE(M1503,P1503)</f>
        <v>Regular SeasonLED Upper Tiered</v>
      </c>
      <c r="Y1503" t="str">
        <f>CONCATENATE(M1503,O1503,P1503)</f>
        <v>Regular SeasonCholula Hot SauceLED Upper Tiered</v>
      </c>
    </row>
    <row r="1504" spans="1:25" x14ac:dyDescent="0.25">
      <c r="A1504" s="3">
        <v>349623</v>
      </c>
      <c r="B1504" t="s">
        <v>157</v>
      </c>
      <c r="C1504" t="s">
        <v>67</v>
      </c>
      <c r="D1504" t="s">
        <v>2</v>
      </c>
      <c r="E1504" t="s">
        <v>1</v>
      </c>
      <c r="F1504" s="5">
        <v>41045</v>
      </c>
      <c r="G1504">
        <v>22</v>
      </c>
      <c r="H1504">
        <v>191</v>
      </c>
      <c r="I1504" s="1">
        <v>31727.01</v>
      </c>
      <c r="J1504" s="1">
        <v>7371.73</v>
      </c>
      <c r="K1504">
        <v>23.234871486471601</v>
      </c>
      <c r="L1504" s="4">
        <f>VLOOKUP(N1504,rates,VLOOKUP(CONCATENATE('[1]Exposure Report'!$B$11,'[1]Exposure Report'!$B$13),rate_lookup_table,4,FALSE),FALSE)</f>
        <v>166.11133333333333</v>
      </c>
      <c r="M1504" t="s">
        <v>0</v>
      </c>
      <c r="N1504" t="str">
        <f>IF(VLOOKUP(B1504,title_rename,2,FALSE)=0,B1504,VLOOKUP(B1504,title_rename,2,FALSE))</f>
        <v>05-16 Pittsburgh Pirates @ Washington Nationals</v>
      </c>
      <c r="O1504" s="3" t="str">
        <f>LEFT(IF(VLOOKUP(C1504,brand_rename,2,FALSE)=0,C1504,VLOOKUP(C1504,brand_rename,2,FALSE)),LEN(IF(VLOOKUP(C1504,brand_rename,2,FALSE)=0,C1504,VLOOKUP(C1504,brand_rename,2,FALSE)))-6)</f>
        <v>Cholula Hot Sauce</v>
      </c>
      <c r="P1504" t="str">
        <f>IF(VLOOKUP(D1504,location_rename,2,FALSE)=0,D1504,VLOOKUP(D1504,location_rename,2,FALSE))</f>
        <v>Rotational Field Level Home Plate</v>
      </c>
      <c r="Q1504">
        <f>IF($L1504=0,0,G1504)</f>
        <v>22</v>
      </c>
      <c r="R1504">
        <f>IF($L1504=0,0,H1504)</f>
        <v>191</v>
      </c>
      <c r="S1504" s="1">
        <f>R1504*L1504</f>
        <v>31727.264666666666</v>
      </c>
      <c r="T1504" s="1">
        <f>S1504*(K1504/100)</f>
        <v>7371.789171472712</v>
      </c>
      <c r="U1504" t="str">
        <f t="shared" si="46"/>
        <v>Cholula Hot SauceRotational Field Level Home Plate</v>
      </c>
      <c r="V1504" t="str">
        <f t="shared" si="47"/>
        <v>05-16 Pittsburgh Pirates @ Washington NationalsCholula Hot SauceRotational Field Level Home Plate</v>
      </c>
      <c r="W1504" t="str">
        <f>CONCATENATE(M1504,O1504)</f>
        <v>Regular SeasonCholula Hot Sauce</v>
      </c>
      <c r="X1504" t="str">
        <f>CONCATENATE(M1504,P1504)</f>
        <v>Regular SeasonRotational Field Level Home Plate</v>
      </c>
      <c r="Y1504" t="str">
        <f>CONCATENATE(M1504,O1504,P1504)</f>
        <v>Regular SeasonCholula Hot SauceRotational Field Level Home Plate</v>
      </c>
    </row>
    <row r="1505" spans="1:25" x14ac:dyDescent="0.25">
      <c r="A1505" s="3">
        <v>349623</v>
      </c>
      <c r="B1505" t="s">
        <v>157</v>
      </c>
      <c r="C1505" t="s">
        <v>65</v>
      </c>
      <c r="D1505" t="s">
        <v>17</v>
      </c>
      <c r="E1505" t="s">
        <v>1</v>
      </c>
      <c r="F1505" s="5">
        <v>41045</v>
      </c>
      <c r="G1505">
        <v>1</v>
      </c>
      <c r="H1505">
        <v>3</v>
      </c>
      <c r="I1505" s="1">
        <v>498.33</v>
      </c>
      <c r="J1505" s="1">
        <v>123.04</v>
      </c>
      <c r="K1505">
        <v>24.690466156964199</v>
      </c>
      <c r="L1505" s="4">
        <f>VLOOKUP(N1505,rates,VLOOKUP(CONCATENATE('[1]Exposure Report'!$B$11,'[1]Exposure Report'!$B$13),rate_lookup_table,4,FALSE),FALSE)</f>
        <v>166.11133333333333</v>
      </c>
      <c r="M1505" t="s">
        <v>0</v>
      </c>
      <c r="N1505" t="str">
        <f>IF(VLOOKUP(B1505,title_rename,2,FALSE)=0,B1505,VLOOKUP(B1505,title_rename,2,FALSE))</f>
        <v>05-16 Pittsburgh Pirates @ Washington Nationals</v>
      </c>
      <c r="O1505" s="3" t="str">
        <f>LEFT(IF(VLOOKUP(C1505,brand_rename,2,FALSE)=0,C1505,VLOOKUP(C1505,brand_rename,2,FALSE)),LEN(IF(VLOOKUP(C1505,brand_rename,2,FALSE)=0,C1505,VLOOKUP(C1505,brand_rename,2,FALSE)))-6)</f>
        <v>Coca-Cola</v>
      </c>
      <c r="P1505" t="str">
        <f>IF(VLOOKUP(D1505,location_rename,2,FALSE)=0,D1505,VLOOKUP(D1505,location_rename,2,FALSE))</f>
        <v>LED Upper Tiered</v>
      </c>
      <c r="Q1505">
        <f>IF($L1505=0,0,G1505)</f>
        <v>1</v>
      </c>
      <c r="R1505">
        <f>IF($L1505=0,0,H1505)</f>
        <v>3</v>
      </c>
      <c r="S1505" s="1">
        <f>R1505*L1505</f>
        <v>498.334</v>
      </c>
      <c r="T1505" s="1">
        <f>S1505*(K1505/100)</f>
        <v>123.04098761864597</v>
      </c>
      <c r="U1505" t="str">
        <f t="shared" si="46"/>
        <v>Coca-ColaLED Upper Tiered</v>
      </c>
      <c r="V1505" t="str">
        <f t="shared" si="47"/>
        <v>05-16 Pittsburgh Pirates @ Washington NationalsCoca-ColaLED Upper Tiered</v>
      </c>
      <c r="W1505" t="str">
        <f>CONCATENATE(M1505,O1505)</f>
        <v>Regular SeasonCoca-Cola</v>
      </c>
      <c r="X1505" t="str">
        <f>CONCATENATE(M1505,P1505)</f>
        <v>Regular SeasonLED Upper Tiered</v>
      </c>
      <c r="Y1505" t="str">
        <f>CONCATENATE(M1505,O1505,P1505)</f>
        <v>Regular SeasonCoca-ColaLED Upper Tiered</v>
      </c>
    </row>
    <row r="1506" spans="1:25" x14ac:dyDescent="0.25">
      <c r="A1506" s="3">
        <v>349623</v>
      </c>
      <c r="B1506" t="s">
        <v>157</v>
      </c>
      <c r="C1506" t="s">
        <v>65</v>
      </c>
      <c r="D1506" t="s">
        <v>9</v>
      </c>
      <c r="E1506" t="s">
        <v>1</v>
      </c>
      <c r="F1506" s="5">
        <v>41045</v>
      </c>
      <c r="G1506">
        <v>21</v>
      </c>
      <c r="H1506">
        <v>148</v>
      </c>
      <c r="I1506" s="1">
        <v>24584.28</v>
      </c>
      <c r="J1506" s="1">
        <v>2697.94</v>
      </c>
      <c r="K1506">
        <v>10.974248584868</v>
      </c>
      <c r="L1506" s="4">
        <f>VLOOKUP(N1506,rates,VLOOKUP(CONCATENATE('[1]Exposure Report'!$B$11,'[1]Exposure Report'!$B$13),rate_lookup_table,4,FALSE),FALSE)</f>
        <v>166.11133333333333</v>
      </c>
      <c r="M1506" t="s">
        <v>0</v>
      </c>
      <c r="N1506" t="str">
        <f>IF(VLOOKUP(B1506,title_rename,2,FALSE)=0,B1506,VLOOKUP(B1506,title_rename,2,FALSE))</f>
        <v>05-16 Pittsburgh Pirates @ Washington Nationals</v>
      </c>
      <c r="O1506" s="3" t="str">
        <f>LEFT(IF(VLOOKUP(C1506,brand_rename,2,FALSE)=0,C1506,VLOOKUP(C1506,brand_rename,2,FALSE)),LEN(IF(VLOOKUP(C1506,brand_rename,2,FALSE)=0,C1506,VLOOKUP(C1506,brand_rename,2,FALSE)))-6)</f>
        <v>Coca-Cola</v>
      </c>
      <c r="P1506" t="str">
        <f>IF(VLOOKUP(D1506,location_rename,2,FALSE)=0,D1506,VLOOKUP(D1506,location_rename,2,FALSE))</f>
        <v>Static Upper Billboard</v>
      </c>
      <c r="Q1506">
        <f>IF($L1506=0,0,G1506)</f>
        <v>21</v>
      </c>
      <c r="R1506">
        <f>IF($L1506=0,0,H1506)</f>
        <v>148</v>
      </c>
      <c r="S1506" s="1">
        <f>R1506*L1506</f>
        <v>24584.477333333332</v>
      </c>
      <c r="T1506" s="1">
        <f>S1506*(K1506/100)</f>
        <v>2697.9616558505277</v>
      </c>
      <c r="U1506" t="str">
        <f t="shared" si="46"/>
        <v>Coca-ColaStatic Upper Billboard</v>
      </c>
      <c r="V1506" t="str">
        <f t="shared" si="47"/>
        <v>05-16 Pittsburgh Pirates @ Washington NationalsCoca-ColaStatic Upper Billboard</v>
      </c>
      <c r="W1506" t="str">
        <f>CONCATENATE(M1506,O1506)</f>
        <v>Regular SeasonCoca-Cola</v>
      </c>
      <c r="X1506" t="str">
        <f>CONCATENATE(M1506,P1506)</f>
        <v>Regular SeasonStatic Upper Billboard</v>
      </c>
      <c r="Y1506" t="str">
        <f>CONCATENATE(M1506,O1506,P1506)</f>
        <v>Regular SeasonCoca-ColaStatic Upper Billboard</v>
      </c>
    </row>
    <row r="1507" spans="1:25" x14ac:dyDescent="0.25">
      <c r="A1507" s="3">
        <v>349623</v>
      </c>
      <c r="B1507" t="s">
        <v>157</v>
      </c>
      <c r="C1507" t="s">
        <v>64</v>
      </c>
      <c r="D1507" t="s">
        <v>17</v>
      </c>
      <c r="E1507" t="s">
        <v>1</v>
      </c>
      <c r="F1507" s="5">
        <v>41045</v>
      </c>
      <c r="G1507">
        <v>2</v>
      </c>
      <c r="H1507">
        <v>4</v>
      </c>
      <c r="I1507" s="1">
        <v>664.44</v>
      </c>
      <c r="J1507" s="1">
        <v>186.26</v>
      </c>
      <c r="K1507">
        <v>28.032628980795799</v>
      </c>
      <c r="L1507" s="4">
        <f>VLOOKUP(N1507,rates,VLOOKUP(CONCATENATE('[1]Exposure Report'!$B$11,'[1]Exposure Report'!$B$13),rate_lookup_table,4,FALSE),FALSE)</f>
        <v>166.11133333333333</v>
      </c>
      <c r="M1507" t="s">
        <v>0</v>
      </c>
      <c r="N1507" t="str">
        <f>IF(VLOOKUP(B1507,title_rename,2,FALSE)=0,B1507,VLOOKUP(B1507,title_rename,2,FALSE))</f>
        <v>05-16 Pittsburgh Pirates @ Washington Nationals</v>
      </c>
      <c r="O1507" s="3" t="str">
        <f>LEFT(IF(VLOOKUP(C1507,brand_rename,2,FALSE)=0,C1507,VLOOKUP(C1507,brand_rename,2,FALSE)),LEN(IF(VLOOKUP(C1507,brand_rename,2,FALSE)=0,C1507,VLOOKUP(C1507,brand_rename,2,FALSE)))-6)</f>
        <v>Coke Zero</v>
      </c>
      <c r="P1507" t="str">
        <f>IF(VLOOKUP(D1507,location_rename,2,FALSE)=0,D1507,VLOOKUP(D1507,location_rename,2,FALSE))</f>
        <v>LED Upper Tiered</v>
      </c>
      <c r="Q1507">
        <f>IF($L1507=0,0,G1507)</f>
        <v>2</v>
      </c>
      <c r="R1507">
        <f>IF($L1507=0,0,H1507)</f>
        <v>4</v>
      </c>
      <c r="S1507" s="1">
        <f>R1507*L1507</f>
        <v>664.44533333333334</v>
      </c>
      <c r="T1507" s="1">
        <f>S1507*(K1507/100)</f>
        <v>186.26149507354523</v>
      </c>
      <c r="U1507" t="str">
        <f t="shared" si="46"/>
        <v>Coke ZeroLED Upper Tiered</v>
      </c>
      <c r="V1507" t="str">
        <f t="shared" si="47"/>
        <v>05-16 Pittsburgh Pirates @ Washington NationalsCoke ZeroLED Upper Tiered</v>
      </c>
      <c r="W1507" t="str">
        <f>CONCATENATE(M1507,O1507)</f>
        <v>Regular SeasonCoke Zero</v>
      </c>
      <c r="X1507" t="str">
        <f>CONCATENATE(M1507,P1507)</f>
        <v>Regular SeasonLED Upper Tiered</v>
      </c>
      <c r="Y1507" t="str">
        <f>CONCATENATE(M1507,O1507,P1507)</f>
        <v>Regular SeasonCoke ZeroLED Upper Tiered</v>
      </c>
    </row>
    <row r="1508" spans="1:25" x14ac:dyDescent="0.25">
      <c r="A1508" s="3">
        <v>349623</v>
      </c>
      <c r="B1508" t="s">
        <v>157</v>
      </c>
      <c r="C1508" t="s">
        <v>63</v>
      </c>
      <c r="D1508" t="s">
        <v>19</v>
      </c>
      <c r="E1508" t="s">
        <v>1</v>
      </c>
      <c r="F1508" s="5">
        <v>41045</v>
      </c>
      <c r="G1508">
        <v>5</v>
      </c>
      <c r="H1508">
        <v>8</v>
      </c>
      <c r="I1508" s="1">
        <v>1328.88</v>
      </c>
      <c r="J1508" s="1">
        <v>291.47000000000003</v>
      </c>
      <c r="K1508">
        <v>21.933507916440899</v>
      </c>
      <c r="L1508" s="4">
        <f>VLOOKUP(N1508,rates,VLOOKUP(CONCATENATE('[1]Exposure Report'!$B$11,'[1]Exposure Report'!$B$13),rate_lookup_table,4,FALSE),FALSE)</f>
        <v>166.11133333333333</v>
      </c>
      <c r="M1508" t="s">
        <v>0</v>
      </c>
      <c r="N1508" t="str">
        <f>IF(VLOOKUP(B1508,title_rename,2,FALSE)=0,B1508,VLOOKUP(B1508,title_rename,2,FALSE))</f>
        <v>05-16 Pittsburgh Pirates @ Washington Nationals</v>
      </c>
      <c r="O1508" s="3" t="str">
        <f>LEFT(IF(VLOOKUP(C1508,brand_rename,2,FALSE)=0,C1508,VLOOKUP(C1508,brand_rename,2,FALSE)),LEN(IF(VLOOKUP(C1508,brand_rename,2,FALSE)=0,C1508,VLOOKUP(C1508,brand_rename,2,FALSE)))-6)</f>
        <v>CSX</v>
      </c>
      <c r="P1508" t="str">
        <f>IF(VLOOKUP(D1508,location_rename,2,FALSE)=0,D1508,VLOOKUP(D1508,location_rename,2,FALSE))</f>
        <v>LED Outfield Wall</v>
      </c>
      <c r="Q1508">
        <f>IF($L1508=0,0,G1508)</f>
        <v>5</v>
      </c>
      <c r="R1508">
        <f>IF($L1508=0,0,H1508)</f>
        <v>8</v>
      </c>
      <c r="S1508" s="1">
        <f>R1508*L1508</f>
        <v>1328.8906666666667</v>
      </c>
      <c r="T1508" s="1">
        <f>S1508*(K1508/100)</f>
        <v>291.47233957417757</v>
      </c>
      <c r="U1508" t="str">
        <f t="shared" si="46"/>
        <v>CSXLED Outfield Wall</v>
      </c>
      <c r="V1508" t="str">
        <f t="shared" si="47"/>
        <v>05-16 Pittsburgh Pirates @ Washington NationalsCSXLED Outfield Wall</v>
      </c>
      <c r="W1508" t="str">
        <f>CONCATENATE(M1508,O1508)</f>
        <v>Regular SeasonCSX</v>
      </c>
      <c r="X1508" t="str">
        <f>CONCATENATE(M1508,P1508)</f>
        <v>Regular SeasonLED Outfield Wall</v>
      </c>
      <c r="Y1508" t="str">
        <f>CONCATENATE(M1508,O1508,P1508)</f>
        <v>Regular SeasonCSXLED Outfield Wall</v>
      </c>
    </row>
    <row r="1509" spans="1:25" x14ac:dyDescent="0.25">
      <c r="A1509" s="3">
        <v>349623</v>
      </c>
      <c r="B1509" t="s">
        <v>157</v>
      </c>
      <c r="C1509" t="s">
        <v>63</v>
      </c>
      <c r="D1509" t="s">
        <v>17</v>
      </c>
      <c r="E1509" t="s">
        <v>1</v>
      </c>
      <c r="F1509" s="5">
        <v>41045</v>
      </c>
      <c r="G1509">
        <v>5</v>
      </c>
      <c r="H1509">
        <v>8</v>
      </c>
      <c r="I1509" s="1">
        <v>1328.88</v>
      </c>
      <c r="J1509" s="1">
        <v>346.21</v>
      </c>
      <c r="K1509">
        <v>26.052766239238998</v>
      </c>
      <c r="L1509" s="4">
        <f>VLOOKUP(N1509,rates,VLOOKUP(CONCATENATE('[1]Exposure Report'!$B$11,'[1]Exposure Report'!$B$13),rate_lookup_table,4,FALSE),FALSE)</f>
        <v>166.11133333333333</v>
      </c>
      <c r="M1509" t="s">
        <v>0</v>
      </c>
      <c r="N1509" t="str">
        <f>IF(VLOOKUP(B1509,title_rename,2,FALSE)=0,B1509,VLOOKUP(B1509,title_rename,2,FALSE))</f>
        <v>05-16 Pittsburgh Pirates @ Washington Nationals</v>
      </c>
      <c r="O1509" s="3" t="str">
        <f>LEFT(IF(VLOOKUP(C1509,brand_rename,2,FALSE)=0,C1509,VLOOKUP(C1509,brand_rename,2,FALSE)),LEN(IF(VLOOKUP(C1509,brand_rename,2,FALSE)=0,C1509,VLOOKUP(C1509,brand_rename,2,FALSE)))-6)</f>
        <v>CSX</v>
      </c>
      <c r="P1509" t="str">
        <f>IF(VLOOKUP(D1509,location_rename,2,FALSE)=0,D1509,VLOOKUP(D1509,location_rename,2,FALSE))</f>
        <v>LED Upper Tiered</v>
      </c>
      <c r="Q1509">
        <f>IF($L1509=0,0,G1509)</f>
        <v>5</v>
      </c>
      <c r="R1509">
        <f>IF($L1509=0,0,H1509)</f>
        <v>8</v>
      </c>
      <c r="S1509" s="1">
        <f>R1509*L1509</f>
        <v>1328.8906666666667</v>
      </c>
      <c r="T1509" s="1">
        <f>S1509*(K1509/100)</f>
        <v>346.21277896173143</v>
      </c>
      <c r="U1509" t="str">
        <f t="shared" si="46"/>
        <v>CSXLED Upper Tiered</v>
      </c>
      <c r="V1509" t="str">
        <f t="shared" si="47"/>
        <v>05-16 Pittsburgh Pirates @ Washington NationalsCSXLED Upper Tiered</v>
      </c>
      <c r="W1509" t="str">
        <f>CONCATENATE(M1509,O1509)</f>
        <v>Regular SeasonCSX</v>
      </c>
      <c r="X1509" t="str">
        <f>CONCATENATE(M1509,P1509)</f>
        <v>Regular SeasonLED Upper Tiered</v>
      </c>
      <c r="Y1509" t="str">
        <f>CONCATENATE(M1509,O1509,P1509)</f>
        <v>Regular SeasonCSXLED Upper Tiered</v>
      </c>
    </row>
    <row r="1510" spans="1:25" x14ac:dyDescent="0.25">
      <c r="A1510" s="3">
        <v>349623</v>
      </c>
      <c r="B1510" t="s">
        <v>157</v>
      </c>
      <c r="C1510" t="s">
        <v>86</v>
      </c>
      <c r="D1510" t="s">
        <v>17</v>
      </c>
      <c r="E1510" t="s">
        <v>1</v>
      </c>
      <c r="F1510" s="5">
        <v>41045</v>
      </c>
      <c r="G1510">
        <v>2</v>
      </c>
      <c r="H1510">
        <v>4</v>
      </c>
      <c r="I1510" s="1">
        <v>664.44</v>
      </c>
      <c r="J1510" s="1">
        <v>153.34</v>
      </c>
      <c r="K1510">
        <v>23.078080789838001</v>
      </c>
      <c r="L1510" s="4">
        <f>VLOOKUP(N1510,rates,VLOOKUP(CONCATENATE('[1]Exposure Report'!$B$11,'[1]Exposure Report'!$B$13),rate_lookup_table,4,FALSE),FALSE)</f>
        <v>166.11133333333333</v>
      </c>
      <c r="M1510" t="s">
        <v>0</v>
      </c>
      <c r="N1510" t="str">
        <f>IF(VLOOKUP(B1510,title_rename,2,FALSE)=0,B1510,VLOOKUP(B1510,title_rename,2,FALSE))</f>
        <v>05-16 Pittsburgh Pirates @ Washington Nationals</v>
      </c>
      <c r="O1510" s="3" t="str">
        <f>LEFT(IF(VLOOKUP(C1510,brand_rename,2,FALSE)=0,C1510,VLOOKUP(C1510,brand_rename,2,FALSE)),LEN(IF(VLOOKUP(C1510,brand_rename,2,FALSE)=0,C1510,VLOOKUP(C1510,brand_rename,2,FALSE)))-6)</f>
        <v>Dippin Dots</v>
      </c>
      <c r="P1510" t="str">
        <f>IF(VLOOKUP(D1510,location_rename,2,FALSE)=0,D1510,VLOOKUP(D1510,location_rename,2,FALSE))</f>
        <v>LED Upper Tiered</v>
      </c>
      <c r="Q1510">
        <f>IF($L1510=0,0,G1510)</f>
        <v>2</v>
      </c>
      <c r="R1510">
        <f>IF($L1510=0,0,H1510)</f>
        <v>4</v>
      </c>
      <c r="S1510" s="1">
        <f>R1510*L1510</f>
        <v>664.44533333333334</v>
      </c>
      <c r="T1510" s="1">
        <f>S1510*(K1510/100)</f>
        <v>153.34123083097506</v>
      </c>
      <c r="U1510" t="str">
        <f t="shared" si="46"/>
        <v>Dippin DotsLED Upper Tiered</v>
      </c>
      <c r="V1510" t="str">
        <f t="shared" si="47"/>
        <v>05-16 Pittsburgh Pirates @ Washington NationalsDippin DotsLED Upper Tiered</v>
      </c>
      <c r="W1510" t="str">
        <f>CONCATENATE(M1510,O1510)</f>
        <v>Regular SeasonDippin Dots</v>
      </c>
      <c r="X1510" t="str">
        <f>CONCATENATE(M1510,P1510)</f>
        <v>Regular SeasonLED Upper Tiered</v>
      </c>
      <c r="Y1510" t="str">
        <f>CONCATENATE(M1510,O1510,P1510)</f>
        <v>Regular SeasonDippin DotsLED Upper Tiered</v>
      </c>
    </row>
    <row r="1511" spans="1:25" x14ac:dyDescent="0.25">
      <c r="A1511" s="3">
        <v>349623</v>
      </c>
      <c r="B1511" t="s">
        <v>157</v>
      </c>
      <c r="C1511" t="s">
        <v>61</v>
      </c>
      <c r="D1511" t="s">
        <v>17</v>
      </c>
      <c r="E1511" t="s">
        <v>1</v>
      </c>
      <c r="F1511" s="5">
        <v>41045</v>
      </c>
      <c r="G1511">
        <v>1</v>
      </c>
      <c r="H1511">
        <v>6</v>
      </c>
      <c r="I1511" s="1">
        <v>996.66</v>
      </c>
      <c r="J1511" s="1">
        <v>339.36</v>
      </c>
      <c r="K1511">
        <v>34.049726085124298</v>
      </c>
      <c r="L1511" s="4">
        <f>VLOOKUP(N1511,rates,VLOOKUP(CONCATENATE('[1]Exposure Report'!$B$11,'[1]Exposure Report'!$B$13),rate_lookup_table,4,FALSE),FALSE)</f>
        <v>166.11133333333333</v>
      </c>
      <c r="M1511" t="s">
        <v>0</v>
      </c>
      <c r="N1511" t="str">
        <f>IF(VLOOKUP(B1511,title_rename,2,FALSE)=0,B1511,VLOOKUP(B1511,title_rename,2,FALSE))</f>
        <v>05-16 Pittsburgh Pirates @ Washington Nationals</v>
      </c>
      <c r="O1511" s="3" t="str">
        <f>LEFT(IF(VLOOKUP(C1511,brand_rename,2,FALSE)=0,C1511,VLOOKUP(C1511,brand_rename,2,FALSE)),LEN(IF(VLOOKUP(C1511,brand_rename,2,FALSE)=0,C1511,VLOOKUP(C1511,brand_rename,2,FALSE)))-6)</f>
        <v>Exxonmobil</v>
      </c>
      <c r="P1511" t="str">
        <f>IF(VLOOKUP(D1511,location_rename,2,FALSE)=0,D1511,VLOOKUP(D1511,location_rename,2,FALSE))</f>
        <v>LED Upper Tiered</v>
      </c>
      <c r="Q1511">
        <f>IF($L1511=0,0,G1511)</f>
        <v>1</v>
      </c>
      <c r="R1511">
        <f>IF($L1511=0,0,H1511)</f>
        <v>6</v>
      </c>
      <c r="S1511" s="1">
        <f>R1511*L1511</f>
        <v>996.66800000000001</v>
      </c>
      <c r="T1511" s="1">
        <f>S1511*(K1511/100)</f>
        <v>339.36272397808665</v>
      </c>
      <c r="U1511" t="str">
        <f t="shared" si="46"/>
        <v>ExxonmobilLED Upper Tiered</v>
      </c>
      <c r="V1511" t="str">
        <f t="shared" si="47"/>
        <v>05-16 Pittsburgh Pirates @ Washington NationalsExxonmobilLED Upper Tiered</v>
      </c>
      <c r="W1511" t="str">
        <f>CONCATENATE(M1511,O1511)</f>
        <v>Regular SeasonExxonmobil</v>
      </c>
      <c r="X1511" t="str">
        <f>CONCATENATE(M1511,P1511)</f>
        <v>Regular SeasonLED Upper Tiered</v>
      </c>
      <c r="Y1511" t="str">
        <f>CONCATENATE(M1511,O1511,P1511)</f>
        <v>Regular SeasonExxonmobilLED Upper Tiered</v>
      </c>
    </row>
    <row r="1512" spans="1:25" x14ac:dyDescent="0.25">
      <c r="A1512" s="3">
        <v>349623</v>
      </c>
      <c r="B1512" t="s">
        <v>157</v>
      </c>
      <c r="C1512" t="s">
        <v>61</v>
      </c>
      <c r="D1512" t="s">
        <v>2</v>
      </c>
      <c r="E1512" t="s">
        <v>1</v>
      </c>
      <c r="F1512" s="5">
        <v>41045</v>
      </c>
      <c r="G1512">
        <v>15</v>
      </c>
      <c r="H1512">
        <v>78</v>
      </c>
      <c r="I1512" s="1">
        <v>12956.58</v>
      </c>
      <c r="J1512" s="1">
        <v>3451.1</v>
      </c>
      <c r="K1512">
        <v>26.635886939300299</v>
      </c>
      <c r="L1512" s="4">
        <f>VLOOKUP(N1512,rates,VLOOKUP(CONCATENATE('[1]Exposure Report'!$B$11,'[1]Exposure Report'!$B$13),rate_lookup_table,4,FALSE),FALSE)</f>
        <v>166.11133333333333</v>
      </c>
      <c r="M1512" t="s">
        <v>0</v>
      </c>
      <c r="N1512" t="str">
        <f>IF(VLOOKUP(B1512,title_rename,2,FALSE)=0,B1512,VLOOKUP(B1512,title_rename,2,FALSE))</f>
        <v>05-16 Pittsburgh Pirates @ Washington Nationals</v>
      </c>
      <c r="O1512" s="3" t="str">
        <f>LEFT(IF(VLOOKUP(C1512,brand_rename,2,FALSE)=0,C1512,VLOOKUP(C1512,brand_rename,2,FALSE)),LEN(IF(VLOOKUP(C1512,brand_rename,2,FALSE)=0,C1512,VLOOKUP(C1512,brand_rename,2,FALSE)))-6)</f>
        <v>Exxonmobil</v>
      </c>
      <c r="P1512" t="str">
        <f>IF(VLOOKUP(D1512,location_rename,2,FALSE)=0,D1512,VLOOKUP(D1512,location_rename,2,FALSE))</f>
        <v>Rotational Field Level Home Plate</v>
      </c>
      <c r="Q1512">
        <f>IF($L1512=0,0,G1512)</f>
        <v>15</v>
      </c>
      <c r="R1512">
        <f>IF($L1512=0,0,H1512)</f>
        <v>78</v>
      </c>
      <c r="S1512" s="1">
        <f>R1512*L1512</f>
        <v>12956.683999999999</v>
      </c>
      <c r="T1512" s="1">
        <f>S1512*(K1512/100)</f>
        <v>3451.1277013224117</v>
      </c>
      <c r="U1512" t="str">
        <f t="shared" si="46"/>
        <v>ExxonmobilRotational Field Level Home Plate</v>
      </c>
      <c r="V1512" t="str">
        <f t="shared" si="47"/>
        <v>05-16 Pittsburgh Pirates @ Washington NationalsExxonmobilRotational Field Level Home Plate</v>
      </c>
      <c r="W1512" t="str">
        <f>CONCATENATE(M1512,O1512)</f>
        <v>Regular SeasonExxonmobil</v>
      </c>
      <c r="X1512" t="str">
        <f>CONCATENATE(M1512,P1512)</f>
        <v>Regular SeasonRotational Field Level Home Plate</v>
      </c>
      <c r="Y1512" t="str">
        <f>CONCATENATE(M1512,O1512,P1512)</f>
        <v>Regular SeasonExxonmobilRotational Field Level Home Plate</v>
      </c>
    </row>
    <row r="1513" spans="1:25" x14ac:dyDescent="0.25">
      <c r="A1513" s="3">
        <v>349623</v>
      </c>
      <c r="B1513" t="s">
        <v>157</v>
      </c>
      <c r="C1513" t="s">
        <v>61</v>
      </c>
      <c r="D1513" t="s">
        <v>11</v>
      </c>
      <c r="E1513" t="s">
        <v>1</v>
      </c>
      <c r="F1513" s="5">
        <v>41045</v>
      </c>
      <c r="G1513">
        <v>17</v>
      </c>
      <c r="H1513">
        <v>36</v>
      </c>
      <c r="I1513" s="1">
        <v>5979.96</v>
      </c>
      <c r="J1513" s="1">
        <v>1125.08</v>
      </c>
      <c r="K1513">
        <v>18.814172670051299</v>
      </c>
      <c r="L1513" s="4">
        <f>VLOOKUP(N1513,rates,VLOOKUP(CONCATENATE('[1]Exposure Report'!$B$11,'[1]Exposure Report'!$B$13),rate_lookup_table,4,FALSE),FALSE)</f>
        <v>166.11133333333333</v>
      </c>
      <c r="M1513" t="s">
        <v>0</v>
      </c>
      <c r="N1513" t="str">
        <f>IF(VLOOKUP(B1513,title_rename,2,FALSE)=0,B1513,VLOOKUP(B1513,title_rename,2,FALSE))</f>
        <v>05-16 Pittsburgh Pirates @ Washington Nationals</v>
      </c>
      <c r="O1513" s="3" t="str">
        <f>LEFT(IF(VLOOKUP(C1513,brand_rename,2,FALSE)=0,C1513,VLOOKUP(C1513,brand_rename,2,FALSE)),LEN(IF(VLOOKUP(C1513,brand_rename,2,FALSE)=0,C1513,VLOOKUP(C1513,brand_rename,2,FALSE)))-6)</f>
        <v>Exxonmobil</v>
      </c>
      <c r="P1513" t="str">
        <f>IF(VLOOKUP(D1513,location_rename,2,FALSE)=0,D1513,VLOOKUP(D1513,location_rename,2,FALSE))</f>
        <v>Static Outfield Wall</v>
      </c>
      <c r="Q1513">
        <f>IF($L1513=0,0,G1513)</f>
        <v>17</v>
      </c>
      <c r="R1513">
        <f>IF($L1513=0,0,H1513)</f>
        <v>36</v>
      </c>
      <c r="S1513" s="1">
        <f>R1513*L1513</f>
        <v>5980.0079999999998</v>
      </c>
      <c r="T1513" s="1">
        <f>S1513*(K1513/100)</f>
        <v>1125.0890308028813</v>
      </c>
      <c r="U1513" t="str">
        <f t="shared" si="46"/>
        <v>ExxonmobilStatic Outfield Wall</v>
      </c>
      <c r="V1513" t="str">
        <f t="shared" si="47"/>
        <v>05-16 Pittsburgh Pirates @ Washington NationalsExxonmobilStatic Outfield Wall</v>
      </c>
      <c r="W1513" t="str">
        <f>CONCATENATE(M1513,O1513)</f>
        <v>Regular SeasonExxonmobil</v>
      </c>
      <c r="X1513" t="str">
        <f>CONCATENATE(M1513,P1513)</f>
        <v>Regular SeasonStatic Outfield Wall</v>
      </c>
      <c r="Y1513" t="str">
        <f>CONCATENATE(M1513,O1513,P1513)</f>
        <v>Regular SeasonExxonmobilStatic Outfield Wall</v>
      </c>
    </row>
    <row r="1514" spans="1:25" x14ac:dyDescent="0.25">
      <c r="A1514" s="3">
        <v>349623</v>
      </c>
      <c r="B1514" t="s">
        <v>157</v>
      </c>
      <c r="C1514" t="s">
        <v>60</v>
      </c>
      <c r="D1514" t="s">
        <v>34</v>
      </c>
      <c r="E1514" t="s">
        <v>1</v>
      </c>
      <c r="F1514" s="5">
        <v>41045</v>
      </c>
      <c r="G1514">
        <v>2</v>
      </c>
      <c r="H1514">
        <v>11</v>
      </c>
      <c r="I1514" s="1">
        <v>1827.21</v>
      </c>
      <c r="J1514" s="1">
        <v>442.53</v>
      </c>
      <c r="K1514">
        <v>24.218891096261501</v>
      </c>
      <c r="L1514" s="4">
        <f>VLOOKUP(N1514,rates,VLOOKUP(CONCATENATE('[1]Exposure Report'!$B$11,'[1]Exposure Report'!$B$13),rate_lookup_table,4,FALSE),FALSE)</f>
        <v>166.11133333333333</v>
      </c>
      <c r="M1514" t="s">
        <v>0</v>
      </c>
      <c r="N1514" t="str">
        <f>IF(VLOOKUP(B1514,title_rename,2,FALSE)=0,B1514,VLOOKUP(B1514,title_rename,2,FALSE))</f>
        <v>05-16 Pittsburgh Pirates @ Washington Nationals</v>
      </c>
      <c r="O1514" s="3" t="str">
        <f>LEFT(IF(VLOOKUP(C1514,brand_rename,2,FALSE)=0,C1514,VLOOKUP(C1514,brand_rename,2,FALSE)),LEN(IF(VLOOKUP(C1514,brand_rename,2,FALSE)=0,C1514,VLOOKUP(C1514,brand_rename,2,FALSE)))-6)</f>
        <v>Frito-Lay</v>
      </c>
      <c r="P1514" t="str">
        <f>IF(VLOOKUP(D1514,location_rename,2,FALSE)=0,D1514,VLOOKUP(D1514,location_rename,2,FALSE))</f>
        <v>General Merchandise</v>
      </c>
      <c r="Q1514">
        <f>IF($L1514=0,0,G1514)</f>
        <v>2</v>
      </c>
      <c r="R1514">
        <f>IF($L1514=0,0,H1514)</f>
        <v>11</v>
      </c>
      <c r="S1514" s="1">
        <f>R1514*L1514</f>
        <v>1827.2246666666667</v>
      </c>
      <c r="T1514" s="1">
        <f>S1514*(K1514/100)</f>
        <v>442.53355210402725</v>
      </c>
      <c r="U1514" t="str">
        <f t="shared" si="46"/>
        <v>Frito-LayGeneral Merchandise</v>
      </c>
      <c r="V1514" t="str">
        <f t="shared" si="47"/>
        <v>05-16 Pittsburgh Pirates @ Washington NationalsFrito-LayGeneral Merchandise</v>
      </c>
      <c r="W1514" t="str">
        <f>CONCATENATE(M1514,O1514)</f>
        <v>Regular SeasonFrito-Lay</v>
      </c>
      <c r="X1514" t="str">
        <f>CONCATENATE(M1514,P1514)</f>
        <v>Regular SeasonGeneral Merchandise</v>
      </c>
      <c r="Y1514" t="str">
        <f>CONCATENATE(M1514,O1514,P1514)</f>
        <v>Regular SeasonFrito-LayGeneral Merchandise</v>
      </c>
    </row>
    <row r="1515" spans="1:25" x14ac:dyDescent="0.25">
      <c r="A1515" s="3">
        <v>349623</v>
      </c>
      <c r="B1515" t="s">
        <v>157</v>
      </c>
      <c r="C1515" t="s">
        <v>55</v>
      </c>
      <c r="D1515" t="s">
        <v>103</v>
      </c>
      <c r="E1515" t="s">
        <v>1</v>
      </c>
      <c r="F1515" s="5">
        <v>41045</v>
      </c>
      <c r="G1515">
        <v>1</v>
      </c>
      <c r="H1515">
        <v>3</v>
      </c>
      <c r="I1515" s="1">
        <v>498.33</v>
      </c>
      <c r="J1515" s="1">
        <v>177.51</v>
      </c>
      <c r="K1515">
        <v>35.620974053338102</v>
      </c>
      <c r="L1515" s="4">
        <f>VLOOKUP(N1515,rates,VLOOKUP(CONCATENATE('[1]Exposure Report'!$B$11,'[1]Exposure Report'!$B$13),rate_lookup_table,4,FALSE),FALSE)</f>
        <v>166.11133333333333</v>
      </c>
      <c r="M1515" t="s">
        <v>0</v>
      </c>
      <c r="N1515" t="str">
        <f>IF(VLOOKUP(B1515,title_rename,2,FALSE)=0,B1515,VLOOKUP(B1515,title_rename,2,FALSE))</f>
        <v>05-16 Pittsburgh Pirates @ Washington Nationals</v>
      </c>
      <c r="O1515" s="3" t="str">
        <f>LEFT(IF(VLOOKUP(C1515,brand_rename,2,FALSE)=0,C1515,VLOOKUP(C1515,brand_rename,2,FALSE)),LEN(IF(VLOOKUP(C1515,brand_rename,2,FALSE)=0,C1515,VLOOKUP(C1515,brand_rename,2,FALSE)))-6)</f>
        <v>Gatorade</v>
      </c>
      <c r="P1515" t="str">
        <f>IF(VLOOKUP(D1515,location_rename,2,FALSE)=0,D1515,VLOOKUP(D1515,location_rename,2,FALSE))</f>
        <v>Cooler Full Branded</v>
      </c>
      <c r="Q1515">
        <f>IF($L1515=0,0,G1515)</f>
        <v>1</v>
      </c>
      <c r="R1515">
        <f>IF($L1515=0,0,H1515)</f>
        <v>3</v>
      </c>
      <c r="S1515" s="1">
        <f>R1515*L1515</f>
        <v>498.334</v>
      </c>
      <c r="T1515" s="1">
        <f>S1515*(K1515/100)</f>
        <v>177.51142483896189</v>
      </c>
      <c r="U1515" t="str">
        <f t="shared" si="46"/>
        <v>GatoradeCooler Full Branded</v>
      </c>
      <c r="V1515" t="str">
        <f t="shared" si="47"/>
        <v>05-16 Pittsburgh Pirates @ Washington NationalsGatoradeCooler Full Branded</v>
      </c>
      <c r="W1515" t="str">
        <f>CONCATENATE(M1515,O1515)</f>
        <v>Regular SeasonGatorade</v>
      </c>
      <c r="X1515" t="str">
        <f>CONCATENATE(M1515,P1515)</f>
        <v>Regular SeasonCooler Full Branded</v>
      </c>
      <c r="Y1515" t="str">
        <f>CONCATENATE(M1515,O1515,P1515)</f>
        <v>Regular SeasonGatoradeCooler Full Branded</v>
      </c>
    </row>
    <row r="1516" spans="1:25" x14ac:dyDescent="0.25">
      <c r="A1516" s="3">
        <v>349623</v>
      </c>
      <c r="B1516" t="s">
        <v>157</v>
      </c>
      <c r="C1516" t="s">
        <v>55</v>
      </c>
      <c r="D1516" t="s">
        <v>58</v>
      </c>
      <c r="E1516" t="s">
        <v>1</v>
      </c>
      <c r="F1516" s="5">
        <v>41045</v>
      </c>
      <c r="G1516">
        <v>7</v>
      </c>
      <c r="H1516">
        <v>14</v>
      </c>
      <c r="I1516" s="1">
        <v>2325.54</v>
      </c>
      <c r="J1516" s="1">
        <v>670.45</v>
      </c>
      <c r="K1516">
        <v>28.829863171564401</v>
      </c>
      <c r="L1516" s="4">
        <f>VLOOKUP(N1516,rates,VLOOKUP(CONCATENATE('[1]Exposure Report'!$B$11,'[1]Exposure Report'!$B$13),rate_lookup_table,4,FALSE),FALSE)</f>
        <v>166.11133333333333</v>
      </c>
      <c r="M1516" t="s">
        <v>0</v>
      </c>
      <c r="N1516" t="str">
        <f>IF(VLOOKUP(B1516,title_rename,2,FALSE)=0,B1516,VLOOKUP(B1516,title_rename,2,FALSE))</f>
        <v>05-16 Pittsburgh Pirates @ Washington Nationals</v>
      </c>
      <c r="O1516" s="3" t="str">
        <f>LEFT(IF(VLOOKUP(C1516,brand_rename,2,FALSE)=0,C1516,VLOOKUP(C1516,brand_rename,2,FALSE)),LEN(IF(VLOOKUP(C1516,brand_rename,2,FALSE)=0,C1516,VLOOKUP(C1516,brand_rename,2,FALSE)))-6)</f>
        <v>Gatorade</v>
      </c>
      <c r="P1516" t="str">
        <f>IF(VLOOKUP(D1516,location_rename,2,FALSE)=0,D1516,VLOOKUP(D1516,location_rename,2,FALSE))</f>
        <v>Cooler Partial Branded</v>
      </c>
      <c r="Q1516">
        <f>IF($L1516=0,0,G1516)</f>
        <v>7</v>
      </c>
      <c r="R1516">
        <f>IF($L1516=0,0,H1516)</f>
        <v>14</v>
      </c>
      <c r="S1516" s="1">
        <f>R1516*L1516</f>
        <v>2325.5586666666668</v>
      </c>
      <c r="T1516" s="1">
        <f>S1516*(K1516/100)</f>
        <v>670.45538157445753</v>
      </c>
      <c r="U1516" t="str">
        <f t="shared" si="46"/>
        <v>GatoradeCooler Partial Branded</v>
      </c>
      <c r="V1516" t="str">
        <f t="shared" si="47"/>
        <v>05-16 Pittsburgh Pirates @ Washington NationalsGatoradeCooler Partial Branded</v>
      </c>
      <c r="W1516" t="str">
        <f>CONCATENATE(M1516,O1516)</f>
        <v>Regular SeasonGatorade</v>
      </c>
      <c r="X1516" t="str">
        <f>CONCATENATE(M1516,P1516)</f>
        <v>Regular SeasonCooler Partial Branded</v>
      </c>
      <c r="Y1516" t="str">
        <f>CONCATENATE(M1516,O1516,P1516)</f>
        <v>Regular SeasonGatoradeCooler Partial Branded</v>
      </c>
    </row>
    <row r="1517" spans="1:25" x14ac:dyDescent="0.25">
      <c r="A1517" s="3">
        <v>349623</v>
      </c>
      <c r="B1517" t="s">
        <v>157</v>
      </c>
      <c r="C1517" t="s">
        <v>55</v>
      </c>
      <c r="D1517" t="s">
        <v>102</v>
      </c>
      <c r="E1517" t="s">
        <v>1</v>
      </c>
      <c r="F1517" s="5">
        <v>41045</v>
      </c>
      <c r="G1517">
        <v>2</v>
      </c>
      <c r="H1517">
        <v>3</v>
      </c>
      <c r="I1517" s="1">
        <v>498.33</v>
      </c>
      <c r="J1517" s="1">
        <v>110.08</v>
      </c>
      <c r="K1517">
        <v>22.089779864748198</v>
      </c>
      <c r="L1517" s="4">
        <f>VLOOKUP(N1517,rates,VLOOKUP(CONCATENATE('[1]Exposure Report'!$B$11,'[1]Exposure Report'!$B$13),rate_lookup_table,4,FALSE),FALSE)</f>
        <v>166.11133333333333</v>
      </c>
      <c r="M1517" t="s">
        <v>0</v>
      </c>
      <c r="N1517" t="str">
        <f>IF(VLOOKUP(B1517,title_rename,2,FALSE)=0,B1517,VLOOKUP(B1517,title_rename,2,FALSE))</f>
        <v>05-16 Pittsburgh Pirates @ Washington Nationals</v>
      </c>
      <c r="O1517" s="3" t="str">
        <f>LEFT(IF(VLOOKUP(C1517,brand_rename,2,FALSE)=0,C1517,VLOOKUP(C1517,brand_rename,2,FALSE)),LEN(IF(VLOOKUP(C1517,brand_rename,2,FALSE)=0,C1517,VLOOKUP(C1517,brand_rename,2,FALSE)))-6)</f>
        <v>Gatorade</v>
      </c>
      <c r="P1517" t="str">
        <f>IF(VLOOKUP(D1517,location_rename,2,FALSE)=0,D1517,VLOOKUP(D1517,location_rename,2,FALSE))</f>
        <v>Ice Chest Full Branded</v>
      </c>
      <c r="Q1517">
        <f>IF($L1517=0,0,G1517)</f>
        <v>2</v>
      </c>
      <c r="R1517">
        <f>IF($L1517=0,0,H1517)</f>
        <v>3</v>
      </c>
      <c r="S1517" s="1">
        <f>R1517*L1517</f>
        <v>498.334</v>
      </c>
      <c r="T1517" s="1">
        <f>S1517*(K1517/100)</f>
        <v>110.08088359119429</v>
      </c>
      <c r="U1517" t="str">
        <f t="shared" si="46"/>
        <v>GatoradeIce Chest Full Branded</v>
      </c>
      <c r="V1517" t="str">
        <f t="shared" si="47"/>
        <v>05-16 Pittsburgh Pirates @ Washington NationalsGatoradeIce Chest Full Branded</v>
      </c>
      <c r="W1517" t="str">
        <f>CONCATENATE(M1517,O1517)</f>
        <v>Regular SeasonGatorade</v>
      </c>
      <c r="X1517" t="str">
        <f>CONCATENATE(M1517,P1517)</f>
        <v>Regular SeasonIce Chest Full Branded</v>
      </c>
      <c r="Y1517" t="str">
        <f>CONCATENATE(M1517,O1517,P1517)</f>
        <v>Regular SeasonGatoradeIce Chest Full Branded</v>
      </c>
    </row>
    <row r="1518" spans="1:25" x14ac:dyDescent="0.25">
      <c r="A1518" s="3">
        <v>349623</v>
      </c>
      <c r="B1518" t="s">
        <v>157</v>
      </c>
      <c r="C1518" t="s">
        <v>55</v>
      </c>
      <c r="D1518" t="s">
        <v>57</v>
      </c>
      <c r="E1518" t="s">
        <v>1</v>
      </c>
      <c r="F1518" s="5">
        <v>41045</v>
      </c>
      <c r="G1518">
        <v>13</v>
      </c>
      <c r="H1518">
        <v>32</v>
      </c>
      <c r="I1518" s="1">
        <v>5315.52</v>
      </c>
      <c r="J1518" s="1">
        <v>1154.58</v>
      </c>
      <c r="K1518">
        <v>21.720922882427299</v>
      </c>
      <c r="L1518" s="4">
        <f>VLOOKUP(N1518,rates,VLOOKUP(CONCATENATE('[1]Exposure Report'!$B$11,'[1]Exposure Report'!$B$13),rate_lookup_table,4,FALSE),FALSE)</f>
        <v>166.11133333333333</v>
      </c>
      <c r="M1518" t="s">
        <v>0</v>
      </c>
      <c r="N1518" t="str">
        <f>IF(VLOOKUP(B1518,title_rename,2,FALSE)=0,B1518,VLOOKUP(B1518,title_rename,2,FALSE))</f>
        <v>05-16 Pittsburgh Pirates @ Washington Nationals</v>
      </c>
      <c r="O1518" s="3" t="str">
        <f>LEFT(IF(VLOOKUP(C1518,brand_rename,2,FALSE)=0,C1518,VLOOKUP(C1518,brand_rename,2,FALSE)),LEN(IF(VLOOKUP(C1518,brand_rename,2,FALSE)=0,C1518,VLOOKUP(C1518,brand_rename,2,FALSE)))-6)</f>
        <v>Gatorade</v>
      </c>
      <c r="P1518" t="str">
        <f>IF(VLOOKUP(D1518,location_rename,2,FALSE)=0,D1518,VLOOKUP(D1518,location_rename,2,FALSE))</f>
        <v>Ice Chest Partial Branded</v>
      </c>
      <c r="Q1518">
        <f>IF($L1518=0,0,G1518)</f>
        <v>13</v>
      </c>
      <c r="R1518">
        <f>IF($L1518=0,0,H1518)</f>
        <v>32</v>
      </c>
      <c r="S1518" s="1">
        <f>R1518*L1518</f>
        <v>5315.5626666666667</v>
      </c>
      <c r="T1518" s="1">
        <f>S1518*(K1518/100)</f>
        <v>1154.5892675937628</v>
      </c>
      <c r="U1518" t="str">
        <f t="shared" si="46"/>
        <v>GatoradeIce Chest Partial Branded</v>
      </c>
      <c r="V1518" t="str">
        <f t="shared" si="47"/>
        <v>05-16 Pittsburgh Pirates @ Washington NationalsGatoradeIce Chest Partial Branded</v>
      </c>
      <c r="W1518" t="str">
        <f>CONCATENATE(M1518,O1518)</f>
        <v>Regular SeasonGatorade</v>
      </c>
      <c r="X1518" t="str">
        <f>CONCATENATE(M1518,P1518)</f>
        <v>Regular SeasonIce Chest Partial Branded</v>
      </c>
      <c r="Y1518" t="str">
        <f>CONCATENATE(M1518,O1518,P1518)</f>
        <v>Regular SeasonGatoradeIce Chest Partial Branded</v>
      </c>
    </row>
    <row r="1519" spans="1:25" x14ac:dyDescent="0.25">
      <c r="A1519" s="3">
        <v>349623</v>
      </c>
      <c r="B1519" t="s">
        <v>157</v>
      </c>
      <c r="C1519" t="s">
        <v>55</v>
      </c>
      <c r="D1519" t="s">
        <v>56</v>
      </c>
      <c r="E1519" t="s">
        <v>1</v>
      </c>
      <c r="F1519" s="5">
        <v>41045</v>
      </c>
      <c r="G1519">
        <v>6</v>
      </c>
      <c r="H1519">
        <v>21</v>
      </c>
      <c r="I1519" s="1">
        <v>3488.31</v>
      </c>
      <c r="J1519" s="1">
        <v>818.34</v>
      </c>
      <c r="K1519">
        <v>23.459497579056901</v>
      </c>
      <c r="L1519" s="4">
        <f>VLOOKUP(N1519,rates,VLOOKUP(CONCATENATE('[1]Exposure Report'!$B$11,'[1]Exposure Report'!$B$13),rate_lookup_table,4,FALSE),FALSE)</f>
        <v>166.11133333333333</v>
      </c>
      <c r="M1519" t="s">
        <v>0</v>
      </c>
      <c r="N1519" t="str">
        <f>IF(VLOOKUP(B1519,title_rename,2,FALSE)=0,B1519,VLOOKUP(B1519,title_rename,2,FALSE))</f>
        <v>05-16 Pittsburgh Pirates @ Washington Nationals</v>
      </c>
      <c r="O1519" s="3" t="str">
        <f>LEFT(IF(VLOOKUP(C1519,brand_rename,2,FALSE)=0,C1519,VLOOKUP(C1519,brand_rename,2,FALSE)),LEN(IF(VLOOKUP(C1519,brand_rename,2,FALSE)=0,C1519,VLOOKUP(C1519,brand_rename,2,FALSE)))-6)</f>
        <v>Gatorade</v>
      </c>
      <c r="P1519" t="str">
        <f>IF(VLOOKUP(D1519,location_rename,2,FALSE)=0,D1519,VLOOKUP(D1519,location_rename,2,FALSE))</f>
        <v>Passive Cup</v>
      </c>
      <c r="Q1519">
        <f>IF($L1519=0,0,G1519)</f>
        <v>6</v>
      </c>
      <c r="R1519">
        <f>IF($L1519=0,0,H1519)</f>
        <v>21</v>
      </c>
      <c r="S1519" s="1">
        <f>R1519*L1519</f>
        <v>3488.3380000000002</v>
      </c>
      <c r="T1519" s="1">
        <f>S1519*(K1519/100)</f>
        <v>818.34656865932197</v>
      </c>
      <c r="U1519" t="str">
        <f t="shared" si="46"/>
        <v>GatoradePassive Cup</v>
      </c>
      <c r="V1519" t="str">
        <f t="shared" si="47"/>
        <v>05-16 Pittsburgh Pirates @ Washington NationalsGatoradePassive Cup</v>
      </c>
      <c r="W1519" t="str">
        <f>CONCATENATE(M1519,O1519)</f>
        <v>Regular SeasonGatorade</v>
      </c>
      <c r="X1519" t="str">
        <f>CONCATENATE(M1519,P1519)</f>
        <v>Regular SeasonPassive Cup</v>
      </c>
      <c r="Y1519" t="str">
        <f>CONCATENATE(M1519,O1519,P1519)</f>
        <v>Regular SeasonGatoradePassive Cup</v>
      </c>
    </row>
    <row r="1520" spans="1:25" x14ac:dyDescent="0.25">
      <c r="A1520" s="3">
        <v>349623</v>
      </c>
      <c r="B1520" t="s">
        <v>157</v>
      </c>
      <c r="C1520" t="s">
        <v>85</v>
      </c>
      <c r="D1520" t="s">
        <v>17</v>
      </c>
      <c r="E1520" t="s">
        <v>1</v>
      </c>
      <c r="F1520" s="5">
        <v>41045</v>
      </c>
      <c r="G1520">
        <v>1</v>
      </c>
      <c r="H1520">
        <v>3</v>
      </c>
      <c r="I1520" s="1">
        <v>498.33</v>
      </c>
      <c r="J1520" s="1">
        <v>187.72</v>
      </c>
      <c r="K1520">
        <v>37.669817189412598</v>
      </c>
      <c r="L1520" s="4">
        <f>VLOOKUP(N1520,rates,VLOOKUP(CONCATENATE('[1]Exposure Report'!$B$11,'[1]Exposure Report'!$B$13),rate_lookup_table,4,FALSE),FALSE)</f>
        <v>166.11133333333333</v>
      </c>
      <c r="M1520" t="s">
        <v>0</v>
      </c>
      <c r="N1520" t="str">
        <f>IF(VLOOKUP(B1520,title_rename,2,FALSE)=0,B1520,VLOOKUP(B1520,title_rename,2,FALSE))</f>
        <v>05-16 Pittsburgh Pirates @ Washington Nationals</v>
      </c>
      <c r="O1520" s="3" t="str">
        <f>LEFT(IF(VLOOKUP(C1520,brand_rename,2,FALSE)=0,C1520,VLOOKUP(C1520,brand_rename,2,FALSE)),LEN(IF(VLOOKUP(C1520,brand_rename,2,FALSE)=0,C1520,VLOOKUP(C1520,brand_rename,2,FALSE)))-6)</f>
        <v>Gaylord National Resort</v>
      </c>
      <c r="P1520" t="str">
        <f>IF(VLOOKUP(D1520,location_rename,2,FALSE)=0,D1520,VLOOKUP(D1520,location_rename,2,FALSE))</f>
        <v>LED Upper Tiered</v>
      </c>
      <c r="Q1520">
        <f>IF($L1520=0,0,G1520)</f>
        <v>1</v>
      </c>
      <c r="R1520">
        <f>IF($L1520=0,0,H1520)</f>
        <v>3</v>
      </c>
      <c r="S1520" s="1">
        <f>R1520*L1520</f>
        <v>498.334</v>
      </c>
      <c r="T1520" s="1">
        <f>S1520*(K1520/100)</f>
        <v>187.72150679268736</v>
      </c>
      <c r="U1520" t="str">
        <f t="shared" si="46"/>
        <v>Gaylord National ResortLED Upper Tiered</v>
      </c>
      <c r="V1520" t="str">
        <f t="shared" si="47"/>
        <v>05-16 Pittsburgh Pirates @ Washington NationalsGaylord National ResortLED Upper Tiered</v>
      </c>
      <c r="W1520" t="str">
        <f>CONCATENATE(M1520,O1520)</f>
        <v>Regular SeasonGaylord National Resort</v>
      </c>
      <c r="X1520" t="str">
        <f>CONCATENATE(M1520,P1520)</f>
        <v>Regular SeasonLED Upper Tiered</v>
      </c>
      <c r="Y1520" t="str">
        <f>CONCATENATE(M1520,O1520,P1520)</f>
        <v>Regular SeasonGaylord National ResortLED Upper Tiered</v>
      </c>
    </row>
    <row r="1521" spans="1:25" x14ac:dyDescent="0.25">
      <c r="A1521" s="3">
        <v>349623</v>
      </c>
      <c r="B1521" t="s">
        <v>157</v>
      </c>
      <c r="C1521" t="s">
        <v>53</v>
      </c>
      <c r="D1521" t="s">
        <v>34</v>
      </c>
      <c r="E1521" t="s">
        <v>1</v>
      </c>
      <c r="F1521" s="5">
        <v>41045</v>
      </c>
      <c r="G1521">
        <v>2</v>
      </c>
      <c r="H1521">
        <v>2</v>
      </c>
      <c r="I1521" s="1">
        <v>332.22</v>
      </c>
      <c r="J1521" s="1">
        <v>118.72</v>
      </c>
      <c r="K1521">
        <v>35.735356089338303</v>
      </c>
      <c r="L1521" s="4">
        <f>VLOOKUP(N1521,rates,VLOOKUP(CONCATENATE('[1]Exposure Report'!$B$11,'[1]Exposure Report'!$B$13),rate_lookup_table,4,FALSE),FALSE)</f>
        <v>166.11133333333333</v>
      </c>
      <c r="M1521" t="s">
        <v>0</v>
      </c>
      <c r="N1521" t="str">
        <f>IF(VLOOKUP(B1521,title_rename,2,FALSE)=0,B1521,VLOOKUP(B1521,title_rename,2,FALSE))</f>
        <v>05-16 Pittsburgh Pirates @ Washington Nationals</v>
      </c>
      <c r="O1521" s="3" t="str">
        <f>LEFT(IF(VLOOKUP(C1521,brand_rename,2,FALSE)=0,C1521,VLOOKUP(C1521,brand_rename,2,FALSE)),LEN(IF(VLOOKUP(C1521,brand_rename,2,FALSE)=0,C1521,VLOOKUP(C1521,brand_rename,2,FALSE)))-6)</f>
        <v>GEICO</v>
      </c>
      <c r="P1521" t="str">
        <f>IF(VLOOKUP(D1521,location_rename,2,FALSE)=0,D1521,VLOOKUP(D1521,location_rename,2,FALSE))</f>
        <v>General Merchandise</v>
      </c>
      <c r="Q1521">
        <f>IF($L1521=0,0,G1521)</f>
        <v>2</v>
      </c>
      <c r="R1521">
        <f>IF($L1521=0,0,H1521)</f>
        <v>2</v>
      </c>
      <c r="S1521" s="1">
        <f>R1521*L1521</f>
        <v>332.22266666666667</v>
      </c>
      <c r="T1521" s="1">
        <f>S1521*(K1521/100)</f>
        <v>118.72095294282876</v>
      </c>
      <c r="U1521" t="str">
        <f t="shared" si="46"/>
        <v>GEICOGeneral Merchandise</v>
      </c>
      <c r="V1521" t="str">
        <f t="shared" si="47"/>
        <v>05-16 Pittsburgh Pirates @ Washington NationalsGEICOGeneral Merchandise</v>
      </c>
      <c r="W1521" t="str">
        <f>CONCATENATE(M1521,O1521)</f>
        <v>Regular SeasonGEICO</v>
      </c>
      <c r="X1521" t="str">
        <f>CONCATENATE(M1521,P1521)</f>
        <v>Regular SeasonGeneral Merchandise</v>
      </c>
      <c r="Y1521" t="str">
        <f>CONCATENATE(M1521,O1521,P1521)</f>
        <v>Regular SeasonGEICOGeneral Merchandise</v>
      </c>
    </row>
    <row r="1522" spans="1:25" x14ac:dyDescent="0.25">
      <c r="A1522" s="3">
        <v>349623</v>
      </c>
      <c r="B1522" t="s">
        <v>157</v>
      </c>
      <c r="C1522" t="s">
        <v>53</v>
      </c>
      <c r="D1522" t="s">
        <v>19</v>
      </c>
      <c r="E1522" t="s">
        <v>1</v>
      </c>
      <c r="F1522" s="5">
        <v>41045</v>
      </c>
      <c r="G1522">
        <v>1</v>
      </c>
      <c r="H1522">
        <v>1</v>
      </c>
      <c r="I1522" s="1">
        <v>166.11</v>
      </c>
      <c r="J1522" s="1">
        <v>29.2</v>
      </c>
      <c r="K1522">
        <v>17.578712901089599</v>
      </c>
      <c r="L1522" s="4">
        <f>VLOOKUP(N1522,rates,VLOOKUP(CONCATENATE('[1]Exposure Report'!$B$11,'[1]Exposure Report'!$B$13),rate_lookup_table,4,FALSE),FALSE)</f>
        <v>166.11133333333333</v>
      </c>
      <c r="M1522" t="s">
        <v>0</v>
      </c>
      <c r="N1522" t="str">
        <f>IF(VLOOKUP(B1522,title_rename,2,FALSE)=0,B1522,VLOOKUP(B1522,title_rename,2,FALSE))</f>
        <v>05-16 Pittsburgh Pirates @ Washington Nationals</v>
      </c>
      <c r="O1522" s="3" t="str">
        <f>LEFT(IF(VLOOKUP(C1522,brand_rename,2,FALSE)=0,C1522,VLOOKUP(C1522,brand_rename,2,FALSE)),LEN(IF(VLOOKUP(C1522,brand_rename,2,FALSE)=0,C1522,VLOOKUP(C1522,brand_rename,2,FALSE)))-6)</f>
        <v>GEICO</v>
      </c>
      <c r="P1522" t="str">
        <f>IF(VLOOKUP(D1522,location_rename,2,FALSE)=0,D1522,VLOOKUP(D1522,location_rename,2,FALSE))</f>
        <v>LED Outfield Wall</v>
      </c>
      <c r="Q1522">
        <f>IF($L1522=0,0,G1522)</f>
        <v>1</v>
      </c>
      <c r="R1522">
        <f>IF($L1522=0,0,H1522)</f>
        <v>1</v>
      </c>
      <c r="S1522" s="1">
        <f>R1522*L1522</f>
        <v>166.11133333333333</v>
      </c>
      <c r="T1522" s="1">
        <f>S1522*(K1522/100)</f>
        <v>29.200234382838616</v>
      </c>
      <c r="U1522" t="str">
        <f t="shared" si="46"/>
        <v>GEICOLED Outfield Wall</v>
      </c>
      <c r="V1522" t="str">
        <f t="shared" si="47"/>
        <v>05-16 Pittsburgh Pirates @ Washington NationalsGEICOLED Outfield Wall</v>
      </c>
      <c r="W1522" t="str">
        <f>CONCATENATE(M1522,O1522)</f>
        <v>Regular SeasonGEICO</v>
      </c>
      <c r="X1522" t="str">
        <f>CONCATENATE(M1522,P1522)</f>
        <v>Regular SeasonLED Outfield Wall</v>
      </c>
      <c r="Y1522" t="str">
        <f>CONCATENATE(M1522,O1522,P1522)</f>
        <v>Regular SeasonGEICOLED Outfield Wall</v>
      </c>
    </row>
    <row r="1523" spans="1:25" x14ac:dyDescent="0.25">
      <c r="A1523" s="3">
        <v>349623</v>
      </c>
      <c r="B1523" t="s">
        <v>157</v>
      </c>
      <c r="C1523" t="s">
        <v>53</v>
      </c>
      <c r="D1523" t="s">
        <v>17</v>
      </c>
      <c r="E1523" t="s">
        <v>1</v>
      </c>
      <c r="F1523" s="5">
        <v>41045</v>
      </c>
      <c r="G1523">
        <v>3</v>
      </c>
      <c r="H1523">
        <v>11</v>
      </c>
      <c r="I1523" s="1">
        <v>1827.21</v>
      </c>
      <c r="J1523" s="1">
        <v>625.91999999999996</v>
      </c>
      <c r="K1523">
        <v>34.255504293430903</v>
      </c>
      <c r="L1523" s="4">
        <f>VLOOKUP(N1523,rates,VLOOKUP(CONCATENATE('[1]Exposure Report'!$B$11,'[1]Exposure Report'!$B$13),rate_lookup_table,4,FALSE),FALSE)</f>
        <v>166.11133333333333</v>
      </c>
      <c r="M1523" t="s">
        <v>0</v>
      </c>
      <c r="N1523" t="str">
        <f>IF(VLOOKUP(B1523,title_rename,2,FALSE)=0,B1523,VLOOKUP(B1523,title_rename,2,FALSE))</f>
        <v>05-16 Pittsburgh Pirates @ Washington Nationals</v>
      </c>
      <c r="O1523" s="3" t="str">
        <f>LEFT(IF(VLOOKUP(C1523,brand_rename,2,FALSE)=0,C1523,VLOOKUP(C1523,brand_rename,2,FALSE)),LEN(IF(VLOOKUP(C1523,brand_rename,2,FALSE)=0,C1523,VLOOKUP(C1523,brand_rename,2,FALSE)))-6)</f>
        <v>GEICO</v>
      </c>
      <c r="P1523" t="str">
        <f>IF(VLOOKUP(D1523,location_rename,2,FALSE)=0,D1523,VLOOKUP(D1523,location_rename,2,FALSE))</f>
        <v>LED Upper Tiered</v>
      </c>
      <c r="Q1523">
        <f>IF($L1523=0,0,G1523)</f>
        <v>3</v>
      </c>
      <c r="R1523">
        <f>IF($L1523=0,0,H1523)</f>
        <v>11</v>
      </c>
      <c r="S1523" s="1">
        <f>R1523*L1523</f>
        <v>1827.2246666666667</v>
      </c>
      <c r="T1523" s="1">
        <f>S1523*(K1523/100)</f>
        <v>625.92502414062858</v>
      </c>
      <c r="U1523" t="str">
        <f t="shared" si="46"/>
        <v>GEICOLED Upper Tiered</v>
      </c>
      <c r="V1523" t="str">
        <f t="shared" si="47"/>
        <v>05-16 Pittsburgh Pirates @ Washington NationalsGEICOLED Upper Tiered</v>
      </c>
      <c r="W1523" t="str">
        <f>CONCATENATE(M1523,O1523)</f>
        <v>Regular SeasonGEICO</v>
      </c>
      <c r="X1523" t="str">
        <f>CONCATENATE(M1523,P1523)</f>
        <v>Regular SeasonLED Upper Tiered</v>
      </c>
      <c r="Y1523" t="str">
        <f>CONCATENATE(M1523,O1523,P1523)</f>
        <v>Regular SeasonGEICOLED Upper Tiered</v>
      </c>
    </row>
    <row r="1524" spans="1:25" x14ac:dyDescent="0.25">
      <c r="A1524" s="3">
        <v>349623</v>
      </c>
      <c r="B1524" t="s">
        <v>157</v>
      </c>
      <c r="C1524" t="s">
        <v>53</v>
      </c>
      <c r="D1524" t="s">
        <v>2</v>
      </c>
      <c r="E1524" t="s">
        <v>1</v>
      </c>
      <c r="F1524" s="5">
        <v>41045</v>
      </c>
      <c r="G1524">
        <v>16</v>
      </c>
      <c r="H1524">
        <v>96</v>
      </c>
      <c r="I1524" s="1">
        <v>15946.56</v>
      </c>
      <c r="J1524" s="1">
        <v>3786.41</v>
      </c>
      <c r="K1524">
        <v>23.744368691429301</v>
      </c>
      <c r="L1524" s="4">
        <f>VLOOKUP(N1524,rates,VLOOKUP(CONCATENATE('[1]Exposure Report'!$B$11,'[1]Exposure Report'!$B$13),rate_lookup_table,4,FALSE),FALSE)</f>
        <v>166.11133333333333</v>
      </c>
      <c r="M1524" t="s">
        <v>0</v>
      </c>
      <c r="N1524" t="str">
        <f>IF(VLOOKUP(B1524,title_rename,2,FALSE)=0,B1524,VLOOKUP(B1524,title_rename,2,FALSE))</f>
        <v>05-16 Pittsburgh Pirates @ Washington Nationals</v>
      </c>
      <c r="O1524" s="3" t="str">
        <f>LEFT(IF(VLOOKUP(C1524,brand_rename,2,FALSE)=0,C1524,VLOOKUP(C1524,brand_rename,2,FALSE)),LEN(IF(VLOOKUP(C1524,brand_rename,2,FALSE)=0,C1524,VLOOKUP(C1524,brand_rename,2,FALSE)))-6)</f>
        <v>GEICO</v>
      </c>
      <c r="P1524" t="str">
        <f>IF(VLOOKUP(D1524,location_rename,2,FALSE)=0,D1524,VLOOKUP(D1524,location_rename,2,FALSE))</f>
        <v>Rotational Field Level Home Plate</v>
      </c>
      <c r="Q1524">
        <f>IF($L1524=0,0,G1524)</f>
        <v>16</v>
      </c>
      <c r="R1524">
        <f>IF($L1524=0,0,H1524)</f>
        <v>96</v>
      </c>
      <c r="S1524" s="1">
        <f>R1524*L1524</f>
        <v>15946.688</v>
      </c>
      <c r="T1524" s="1">
        <f>S1524*(K1524/100)</f>
        <v>3786.4403927919134</v>
      </c>
      <c r="U1524" t="str">
        <f t="shared" si="46"/>
        <v>GEICORotational Field Level Home Plate</v>
      </c>
      <c r="V1524" t="str">
        <f t="shared" si="47"/>
        <v>05-16 Pittsburgh Pirates @ Washington NationalsGEICORotational Field Level Home Plate</v>
      </c>
      <c r="W1524" t="str">
        <f>CONCATENATE(M1524,O1524)</f>
        <v>Regular SeasonGEICO</v>
      </c>
      <c r="X1524" t="str">
        <f>CONCATENATE(M1524,P1524)</f>
        <v>Regular SeasonRotational Field Level Home Plate</v>
      </c>
      <c r="Y1524" t="str">
        <f>CONCATENATE(M1524,O1524,P1524)</f>
        <v>Regular SeasonGEICORotational Field Level Home Plate</v>
      </c>
    </row>
    <row r="1525" spans="1:25" x14ac:dyDescent="0.25">
      <c r="A1525" s="3">
        <v>349623</v>
      </c>
      <c r="B1525" t="s">
        <v>157</v>
      </c>
      <c r="C1525" t="s">
        <v>53</v>
      </c>
      <c r="D1525" t="s">
        <v>11</v>
      </c>
      <c r="E1525" t="s">
        <v>1</v>
      </c>
      <c r="F1525" s="5">
        <v>41045</v>
      </c>
      <c r="G1525">
        <v>47</v>
      </c>
      <c r="H1525">
        <v>197</v>
      </c>
      <c r="I1525" s="1">
        <v>32723.67</v>
      </c>
      <c r="J1525" s="1">
        <v>4501.5600000000004</v>
      </c>
      <c r="K1525">
        <v>13.7562810039338</v>
      </c>
      <c r="L1525" s="4">
        <f>VLOOKUP(N1525,rates,VLOOKUP(CONCATENATE('[1]Exposure Report'!$B$11,'[1]Exposure Report'!$B$13),rate_lookup_table,4,FALSE),FALSE)</f>
        <v>166.11133333333333</v>
      </c>
      <c r="M1525" t="s">
        <v>0</v>
      </c>
      <c r="N1525" t="str">
        <f>IF(VLOOKUP(B1525,title_rename,2,FALSE)=0,B1525,VLOOKUP(B1525,title_rename,2,FALSE))</f>
        <v>05-16 Pittsburgh Pirates @ Washington Nationals</v>
      </c>
      <c r="O1525" s="3" t="str">
        <f>LEFT(IF(VLOOKUP(C1525,brand_rename,2,FALSE)=0,C1525,VLOOKUP(C1525,brand_rename,2,FALSE)),LEN(IF(VLOOKUP(C1525,brand_rename,2,FALSE)=0,C1525,VLOOKUP(C1525,brand_rename,2,FALSE)))-6)</f>
        <v>GEICO</v>
      </c>
      <c r="P1525" t="str">
        <f>IF(VLOOKUP(D1525,location_rename,2,FALSE)=0,D1525,VLOOKUP(D1525,location_rename,2,FALSE))</f>
        <v>Static Outfield Wall</v>
      </c>
      <c r="Q1525">
        <f>IF($L1525=0,0,G1525)</f>
        <v>47</v>
      </c>
      <c r="R1525">
        <f>IF($L1525=0,0,H1525)</f>
        <v>197</v>
      </c>
      <c r="S1525" s="1">
        <f>R1525*L1525</f>
        <v>32723.932666666668</v>
      </c>
      <c r="T1525" s="1">
        <f>S1525*(K1525/100)</f>
        <v>4501.596133164755</v>
      </c>
      <c r="U1525" t="str">
        <f t="shared" si="46"/>
        <v>GEICOStatic Outfield Wall</v>
      </c>
      <c r="V1525" t="str">
        <f t="shared" si="47"/>
        <v>05-16 Pittsburgh Pirates @ Washington NationalsGEICOStatic Outfield Wall</v>
      </c>
      <c r="W1525" t="str">
        <f>CONCATENATE(M1525,O1525)</f>
        <v>Regular SeasonGEICO</v>
      </c>
      <c r="X1525" t="str">
        <f>CONCATENATE(M1525,P1525)</f>
        <v>Regular SeasonStatic Outfield Wall</v>
      </c>
      <c r="Y1525" t="str">
        <f>CONCATENATE(M1525,O1525,P1525)</f>
        <v>Regular SeasonGEICOStatic Outfield Wall</v>
      </c>
    </row>
    <row r="1526" spans="1:25" x14ac:dyDescent="0.25">
      <c r="A1526" s="3">
        <v>349623</v>
      </c>
      <c r="B1526" t="s">
        <v>157</v>
      </c>
      <c r="C1526" t="s">
        <v>53</v>
      </c>
      <c r="D1526" t="s">
        <v>9</v>
      </c>
      <c r="E1526" t="s">
        <v>1</v>
      </c>
      <c r="F1526" s="5">
        <v>41045</v>
      </c>
      <c r="G1526">
        <v>4</v>
      </c>
      <c r="H1526">
        <v>5</v>
      </c>
      <c r="I1526" s="1">
        <v>830.55</v>
      </c>
      <c r="J1526" s="1">
        <v>161.97</v>
      </c>
      <c r="K1526">
        <v>19.501535127325202</v>
      </c>
      <c r="L1526" s="4">
        <f>VLOOKUP(N1526,rates,VLOOKUP(CONCATENATE('[1]Exposure Report'!$B$11,'[1]Exposure Report'!$B$13),rate_lookup_table,4,FALSE),FALSE)</f>
        <v>166.11133333333333</v>
      </c>
      <c r="M1526" t="s">
        <v>0</v>
      </c>
      <c r="N1526" t="str">
        <f>IF(VLOOKUP(B1526,title_rename,2,FALSE)=0,B1526,VLOOKUP(B1526,title_rename,2,FALSE))</f>
        <v>05-16 Pittsburgh Pirates @ Washington Nationals</v>
      </c>
      <c r="O1526" s="3" t="str">
        <f>LEFT(IF(VLOOKUP(C1526,brand_rename,2,FALSE)=0,C1526,VLOOKUP(C1526,brand_rename,2,FALSE)),LEN(IF(VLOOKUP(C1526,brand_rename,2,FALSE)=0,C1526,VLOOKUP(C1526,brand_rename,2,FALSE)))-6)</f>
        <v>GEICO</v>
      </c>
      <c r="P1526" t="str">
        <f>IF(VLOOKUP(D1526,location_rename,2,FALSE)=0,D1526,VLOOKUP(D1526,location_rename,2,FALSE))</f>
        <v>Static Upper Billboard</v>
      </c>
      <c r="Q1526">
        <f>IF($L1526=0,0,G1526)</f>
        <v>4</v>
      </c>
      <c r="R1526">
        <f>IF($L1526=0,0,H1526)</f>
        <v>5</v>
      </c>
      <c r="S1526" s="1">
        <f>R1526*L1526</f>
        <v>830.55666666666662</v>
      </c>
      <c r="T1526" s="1">
        <f>S1526*(K1526/100)</f>
        <v>161.97130010234127</v>
      </c>
      <c r="U1526" t="str">
        <f t="shared" si="46"/>
        <v>GEICOStatic Upper Billboard</v>
      </c>
      <c r="V1526" t="str">
        <f t="shared" si="47"/>
        <v>05-16 Pittsburgh Pirates @ Washington NationalsGEICOStatic Upper Billboard</v>
      </c>
      <c r="W1526" t="str">
        <f>CONCATENATE(M1526,O1526)</f>
        <v>Regular SeasonGEICO</v>
      </c>
      <c r="X1526" t="str">
        <f>CONCATENATE(M1526,P1526)</f>
        <v>Regular SeasonStatic Upper Billboard</v>
      </c>
      <c r="Y1526" t="str">
        <f>CONCATENATE(M1526,O1526,P1526)</f>
        <v>Regular SeasonGEICOStatic Upper Billboard</v>
      </c>
    </row>
    <row r="1527" spans="1:25" x14ac:dyDescent="0.25">
      <c r="A1527" s="3">
        <v>349623</v>
      </c>
      <c r="B1527" t="s">
        <v>157</v>
      </c>
      <c r="C1527" t="s">
        <v>52</v>
      </c>
      <c r="D1527" t="s">
        <v>2</v>
      </c>
      <c r="E1527" t="s">
        <v>1</v>
      </c>
      <c r="F1527" s="5">
        <v>41045</v>
      </c>
      <c r="G1527">
        <v>13</v>
      </c>
      <c r="H1527">
        <v>80</v>
      </c>
      <c r="I1527" s="1">
        <v>13288.8</v>
      </c>
      <c r="J1527" s="1">
        <v>3476.68</v>
      </c>
      <c r="K1527">
        <v>26.162482692191901</v>
      </c>
      <c r="L1527" s="4">
        <f>VLOOKUP(N1527,rates,VLOOKUP(CONCATENATE('[1]Exposure Report'!$B$11,'[1]Exposure Report'!$B$13),rate_lookup_table,4,FALSE),FALSE)</f>
        <v>166.11133333333333</v>
      </c>
      <c r="M1527" t="s">
        <v>0</v>
      </c>
      <c r="N1527" t="str">
        <f>IF(VLOOKUP(B1527,title_rename,2,FALSE)=0,B1527,VLOOKUP(B1527,title_rename,2,FALSE))</f>
        <v>05-16 Pittsburgh Pirates @ Washington Nationals</v>
      </c>
      <c r="O1527" s="3" t="str">
        <f>LEFT(IF(VLOOKUP(C1527,brand_rename,2,FALSE)=0,C1527,VLOOKUP(C1527,brand_rename,2,FALSE)),LEN(IF(VLOOKUP(C1527,brand_rename,2,FALSE)=0,C1527,VLOOKUP(C1527,brand_rename,2,FALSE)))-6)</f>
        <v>Hankook Tire</v>
      </c>
      <c r="P1527" t="str">
        <f>IF(VLOOKUP(D1527,location_rename,2,FALSE)=0,D1527,VLOOKUP(D1527,location_rename,2,FALSE))</f>
        <v>Rotational Field Level Home Plate</v>
      </c>
      <c r="Q1527">
        <f>IF($L1527=0,0,G1527)</f>
        <v>13</v>
      </c>
      <c r="R1527">
        <f>IF($L1527=0,0,H1527)</f>
        <v>80</v>
      </c>
      <c r="S1527" s="1">
        <f>R1527*L1527</f>
        <v>13288.906666666666</v>
      </c>
      <c r="T1527" s="1">
        <f>S1527*(K1527/100)</f>
        <v>3476.7079066482024</v>
      </c>
      <c r="U1527" t="str">
        <f t="shared" si="46"/>
        <v>Hankook TireRotational Field Level Home Plate</v>
      </c>
      <c r="V1527" t="str">
        <f t="shared" si="47"/>
        <v>05-16 Pittsburgh Pirates @ Washington NationalsHankook TireRotational Field Level Home Plate</v>
      </c>
      <c r="W1527" t="str">
        <f>CONCATENATE(M1527,O1527)</f>
        <v>Regular SeasonHankook Tire</v>
      </c>
      <c r="X1527" t="str">
        <f>CONCATENATE(M1527,P1527)</f>
        <v>Regular SeasonRotational Field Level Home Plate</v>
      </c>
      <c r="Y1527" t="str">
        <f>CONCATENATE(M1527,O1527,P1527)</f>
        <v>Regular SeasonHankook TireRotational Field Level Home Plate</v>
      </c>
    </row>
    <row r="1528" spans="1:25" x14ac:dyDescent="0.25">
      <c r="A1528" s="3">
        <v>349623</v>
      </c>
      <c r="B1528" t="s">
        <v>157</v>
      </c>
      <c r="C1528" t="s">
        <v>51</v>
      </c>
      <c r="D1528" t="s">
        <v>9</v>
      </c>
      <c r="E1528" t="s">
        <v>1</v>
      </c>
      <c r="F1528" s="5">
        <v>41045</v>
      </c>
      <c r="G1528">
        <v>8</v>
      </c>
      <c r="H1528">
        <v>20</v>
      </c>
      <c r="I1528" s="1">
        <v>3322.2</v>
      </c>
      <c r="J1528" s="1">
        <v>753.71</v>
      </c>
      <c r="K1528">
        <v>22.687074829931898</v>
      </c>
      <c r="L1528" s="4">
        <f>VLOOKUP(N1528,rates,VLOOKUP(CONCATENATE('[1]Exposure Report'!$B$11,'[1]Exposure Report'!$B$13),rate_lookup_table,4,FALSE),FALSE)</f>
        <v>166.11133333333333</v>
      </c>
      <c r="M1528" t="s">
        <v>0</v>
      </c>
      <c r="N1528" t="str">
        <f>IF(VLOOKUP(B1528,title_rename,2,FALSE)=0,B1528,VLOOKUP(B1528,title_rename,2,FALSE))</f>
        <v>05-16 Pittsburgh Pirates @ Washington Nationals</v>
      </c>
      <c r="O1528" s="3" t="str">
        <f>LEFT(IF(VLOOKUP(C1528,brand_rename,2,FALSE)=0,C1528,VLOOKUP(C1528,brand_rename,2,FALSE)),LEN(IF(VLOOKUP(C1528,brand_rename,2,FALSE)=0,C1528,VLOOKUP(C1528,brand_rename,2,FALSE)))-6)</f>
        <v>Harris Teeter</v>
      </c>
      <c r="P1528" t="str">
        <f>IF(VLOOKUP(D1528,location_rename,2,FALSE)=0,D1528,VLOOKUP(D1528,location_rename,2,FALSE))</f>
        <v>Static Upper Billboard</v>
      </c>
      <c r="Q1528">
        <f>IF($L1528=0,0,G1528)</f>
        <v>8</v>
      </c>
      <c r="R1528">
        <f>IF($L1528=0,0,H1528)</f>
        <v>20</v>
      </c>
      <c r="S1528" s="1">
        <f>R1528*L1528</f>
        <v>3322.2266666666665</v>
      </c>
      <c r="T1528" s="1">
        <f>S1528*(K1528/100)</f>
        <v>753.71604988661875</v>
      </c>
      <c r="U1528" t="str">
        <f t="shared" si="46"/>
        <v>Harris TeeterStatic Upper Billboard</v>
      </c>
      <c r="V1528" t="str">
        <f t="shared" si="47"/>
        <v>05-16 Pittsburgh Pirates @ Washington NationalsHarris TeeterStatic Upper Billboard</v>
      </c>
      <c r="W1528" t="str">
        <f>CONCATENATE(M1528,O1528)</f>
        <v>Regular SeasonHarris Teeter</v>
      </c>
      <c r="X1528" t="str">
        <f>CONCATENATE(M1528,P1528)</f>
        <v>Regular SeasonStatic Upper Billboard</v>
      </c>
      <c r="Y1528" t="str">
        <f>CONCATENATE(M1528,O1528,P1528)</f>
        <v>Regular SeasonHarris TeeterStatic Upper Billboard</v>
      </c>
    </row>
    <row r="1529" spans="1:25" x14ac:dyDescent="0.25">
      <c r="A1529" s="3">
        <v>349623</v>
      </c>
      <c r="B1529" t="s">
        <v>157</v>
      </c>
      <c r="C1529" t="s">
        <v>84</v>
      </c>
      <c r="D1529" t="s">
        <v>17</v>
      </c>
      <c r="E1529" t="s">
        <v>1</v>
      </c>
      <c r="F1529" s="5">
        <v>41045</v>
      </c>
      <c r="G1529">
        <v>1</v>
      </c>
      <c r="H1529">
        <v>3</v>
      </c>
      <c r="I1529" s="1">
        <v>498.33</v>
      </c>
      <c r="J1529" s="1">
        <v>116.41</v>
      </c>
      <c r="K1529">
        <v>23.3600224750667</v>
      </c>
      <c r="L1529" s="4">
        <f>VLOOKUP(N1529,rates,VLOOKUP(CONCATENATE('[1]Exposure Report'!$B$11,'[1]Exposure Report'!$B$13),rate_lookup_table,4,FALSE),FALSE)</f>
        <v>166.11133333333333</v>
      </c>
      <c r="M1529" t="s">
        <v>0</v>
      </c>
      <c r="N1529" t="str">
        <f>IF(VLOOKUP(B1529,title_rename,2,FALSE)=0,B1529,VLOOKUP(B1529,title_rename,2,FALSE))</f>
        <v>05-16 Pittsburgh Pirates @ Washington Nationals</v>
      </c>
      <c r="O1529" s="3" t="str">
        <f>LEFT(IF(VLOOKUP(C1529,brand_rename,2,FALSE)=0,C1529,VLOOKUP(C1529,brand_rename,2,FALSE)),LEN(IF(VLOOKUP(C1529,brand_rename,2,FALSE)=0,C1529,VLOOKUP(C1529,brand_rename,2,FALSE)))-6)</f>
        <v>Hebrew National</v>
      </c>
      <c r="P1529" t="str">
        <f>IF(VLOOKUP(D1529,location_rename,2,FALSE)=0,D1529,VLOOKUP(D1529,location_rename,2,FALSE))</f>
        <v>LED Upper Tiered</v>
      </c>
      <c r="Q1529">
        <f>IF($L1529=0,0,G1529)</f>
        <v>1</v>
      </c>
      <c r="R1529">
        <f>IF($L1529=0,0,H1529)</f>
        <v>3</v>
      </c>
      <c r="S1529" s="1">
        <f>R1529*L1529</f>
        <v>498.334</v>
      </c>
      <c r="T1529" s="1">
        <f>S1529*(K1529/100)</f>
        <v>116.41093440089888</v>
      </c>
      <c r="U1529" t="str">
        <f t="shared" si="46"/>
        <v>Hebrew NationalLED Upper Tiered</v>
      </c>
      <c r="V1529" t="str">
        <f t="shared" si="47"/>
        <v>05-16 Pittsburgh Pirates @ Washington NationalsHebrew NationalLED Upper Tiered</v>
      </c>
      <c r="W1529" t="str">
        <f>CONCATENATE(M1529,O1529)</f>
        <v>Regular SeasonHebrew National</v>
      </c>
      <c r="X1529" t="str">
        <f>CONCATENATE(M1529,P1529)</f>
        <v>Regular SeasonLED Upper Tiered</v>
      </c>
      <c r="Y1529" t="str">
        <f>CONCATENATE(M1529,O1529,P1529)</f>
        <v>Regular SeasonHebrew NationalLED Upper Tiered</v>
      </c>
    </row>
    <row r="1530" spans="1:25" x14ac:dyDescent="0.25">
      <c r="A1530" s="3">
        <v>349623</v>
      </c>
      <c r="B1530" t="s">
        <v>157</v>
      </c>
      <c r="C1530" t="s">
        <v>50</v>
      </c>
      <c r="D1530" t="s">
        <v>19</v>
      </c>
      <c r="E1530" t="s">
        <v>1</v>
      </c>
      <c r="F1530" s="5">
        <v>41045</v>
      </c>
      <c r="G1530">
        <v>4</v>
      </c>
      <c r="H1530">
        <v>17</v>
      </c>
      <c r="I1530" s="1">
        <v>2823.87</v>
      </c>
      <c r="J1530" s="1">
        <v>532.54999999999995</v>
      </c>
      <c r="K1530">
        <v>18.858870982021099</v>
      </c>
      <c r="L1530" s="4">
        <f>VLOOKUP(N1530,rates,VLOOKUP(CONCATENATE('[1]Exposure Report'!$B$11,'[1]Exposure Report'!$B$13),rate_lookup_table,4,FALSE),FALSE)</f>
        <v>166.11133333333333</v>
      </c>
      <c r="M1530" t="s">
        <v>0</v>
      </c>
      <c r="N1530" t="str">
        <f>IF(VLOOKUP(B1530,title_rename,2,FALSE)=0,B1530,VLOOKUP(B1530,title_rename,2,FALSE))</f>
        <v>05-16 Pittsburgh Pirates @ Washington Nationals</v>
      </c>
      <c r="O1530" s="3" t="str">
        <f>LEFT(IF(VLOOKUP(C1530,brand_rename,2,FALSE)=0,C1530,VLOOKUP(C1530,brand_rename,2,FALSE)),LEN(IF(VLOOKUP(C1530,brand_rename,2,FALSE)=0,C1530,VLOOKUP(C1530,brand_rename,2,FALSE)))-6)</f>
        <v>JK Moving and Storage Inc</v>
      </c>
      <c r="P1530" t="str">
        <f>IF(VLOOKUP(D1530,location_rename,2,FALSE)=0,D1530,VLOOKUP(D1530,location_rename,2,FALSE))</f>
        <v>LED Outfield Wall</v>
      </c>
      <c r="Q1530">
        <f>IF($L1530=0,0,G1530)</f>
        <v>4</v>
      </c>
      <c r="R1530">
        <f>IF($L1530=0,0,H1530)</f>
        <v>17</v>
      </c>
      <c r="S1530" s="1">
        <f>R1530*L1530</f>
        <v>2823.8926666666666</v>
      </c>
      <c r="T1530" s="1">
        <f>S1530*(K1530/100)</f>
        <v>532.55427467742174</v>
      </c>
      <c r="U1530" t="str">
        <f t="shared" si="46"/>
        <v>JK Moving and Storage IncLED Outfield Wall</v>
      </c>
      <c r="V1530" t="str">
        <f t="shared" si="47"/>
        <v>05-16 Pittsburgh Pirates @ Washington NationalsJK Moving and Storage IncLED Outfield Wall</v>
      </c>
      <c r="W1530" t="str">
        <f>CONCATENATE(M1530,O1530)</f>
        <v>Regular SeasonJK Moving and Storage Inc</v>
      </c>
      <c r="X1530" t="str">
        <f>CONCATENATE(M1530,P1530)</f>
        <v>Regular SeasonLED Outfield Wall</v>
      </c>
      <c r="Y1530" t="str">
        <f>CONCATENATE(M1530,O1530,P1530)</f>
        <v>Regular SeasonJK Moving and Storage IncLED Outfield Wall</v>
      </c>
    </row>
    <row r="1531" spans="1:25" x14ac:dyDescent="0.25">
      <c r="A1531" s="3">
        <v>349623</v>
      </c>
      <c r="B1531" t="s">
        <v>157</v>
      </c>
      <c r="C1531" t="s">
        <v>49</v>
      </c>
      <c r="D1531" t="s">
        <v>34</v>
      </c>
      <c r="E1531" t="s">
        <v>1</v>
      </c>
      <c r="F1531" s="5">
        <v>41045</v>
      </c>
      <c r="G1531">
        <v>2</v>
      </c>
      <c r="H1531">
        <v>7</v>
      </c>
      <c r="I1531" s="1">
        <v>1162.77</v>
      </c>
      <c r="J1531" s="1">
        <v>460.21</v>
      </c>
      <c r="K1531">
        <v>39.578764502008099</v>
      </c>
      <c r="L1531" s="4">
        <f>VLOOKUP(N1531,rates,VLOOKUP(CONCATENATE('[1]Exposure Report'!$B$11,'[1]Exposure Report'!$B$13),rate_lookup_table,4,FALSE),FALSE)</f>
        <v>166.11133333333333</v>
      </c>
      <c r="M1531" t="s">
        <v>0</v>
      </c>
      <c r="N1531" t="str">
        <f>IF(VLOOKUP(B1531,title_rename,2,FALSE)=0,B1531,VLOOKUP(B1531,title_rename,2,FALSE))</f>
        <v>05-16 Pittsburgh Pirates @ Washington Nationals</v>
      </c>
      <c r="O1531" s="3" t="str">
        <f>LEFT(IF(VLOOKUP(C1531,brand_rename,2,FALSE)=0,C1531,VLOOKUP(C1531,brand_rename,2,FALSE)),LEN(IF(VLOOKUP(C1531,brand_rename,2,FALSE)=0,C1531,VLOOKUP(C1531,brand_rename,2,FALSE)))-6)</f>
        <v>Lexus</v>
      </c>
      <c r="P1531" t="str">
        <f>IF(VLOOKUP(D1531,location_rename,2,FALSE)=0,D1531,VLOOKUP(D1531,location_rename,2,FALSE))</f>
        <v>General Merchandise</v>
      </c>
      <c r="Q1531">
        <f>IF($L1531=0,0,G1531)</f>
        <v>2</v>
      </c>
      <c r="R1531">
        <f>IF($L1531=0,0,H1531)</f>
        <v>7</v>
      </c>
      <c r="S1531" s="1">
        <f>R1531*L1531</f>
        <v>1162.7793333333334</v>
      </c>
      <c r="T1531" s="1">
        <f>S1531*(K1531/100)</f>
        <v>460.21369401801979</v>
      </c>
      <c r="U1531" t="str">
        <f t="shared" si="46"/>
        <v>LexusGeneral Merchandise</v>
      </c>
      <c r="V1531" t="str">
        <f t="shared" si="47"/>
        <v>05-16 Pittsburgh Pirates @ Washington NationalsLexusGeneral Merchandise</v>
      </c>
      <c r="W1531" t="str">
        <f>CONCATENATE(M1531,O1531)</f>
        <v>Regular SeasonLexus</v>
      </c>
      <c r="X1531" t="str">
        <f>CONCATENATE(M1531,P1531)</f>
        <v>Regular SeasonGeneral Merchandise</v>
      </c>
      <c r="Y1531" t="str">
        <f>CONCATENATE(M1531,O1531,P1531)</f>
        <v>Regular SeasonLexusGeneral Merchandise</v>
      </c>
    </row>
    <row r="1532" spans="1:25" x14ac:dyDescent="0.25">
      <c r="A1532" s="3">
        <v>349623</v>
      </c>
      <c r="B1532" t="s">
        <v>157</v>
      </c>
      <c r="C1532" t="s">
        <v>49</v>
      </c>
      <c r="D1532" t="s">
        <v>17</v>
      </c>
      <c r="E1532" t="s">
        <v>1</v>
      </c>
      <c r="F1532" s="5">
        <v>41045</v>
      </c>
      <c r="G1532">
        <v>3</v>
      </c>
      <c r="H1532">
        <v>9</v>
      </c>
      <c r="I1532" s="1">
        <v>1494.99</v>
      </c>
      <c r="J1532" s="1">
        <v>360.14</v>
      </c>
      <c r="K1532">
        <v>24.089793242764099</v>
      </c>
      <c r="L1532" s="4">
        <f>VLOOKUP(N1532,rates,VLOOKUP(CONCATENATE('[1]Exposure Report'!$B$11,'[1]Exposure Report'!$B$13),rate_lookup_table,4,FALSE),FALSE)</f>
        <v>166.11133333333333</v>
      </c>
      <c r="M1532" t="s">
        <v>0</v>
      </c>
      <c r="N1532" t="str">
        <f>IF(VLOOKUP(B1532,title_rename,2,FALSE)=0,B1532,VLOOKUP(B1532,title_rename,2,FALSE))</f>
        <v>05-16 Pittsburgh Pirates @ Washington Nationals</v>
      </c>
      <c r="O1532" s="3" t="str">
        <f>LEFT(IF(VLOOKUP(C1532,brand_rename,2,FALSE)=0,C1532,VLOOKUP(C1532,brand_rename,2,FALSE)),LEN(IF(VLOOKUP(C1532,brand_rename,2,FALSE)=0,C1532,VLOOKUP(C1532,brand_rename,2,FALSE)))-6)</f>
        <v>Lexus</v>
      </c>
      <c r="P1532" t="str">
        <f>IF(VLOOKUP(D1532,location_rename,2,FALSE)=0,D1532,VLOOKUP(D1532,location_rename,2,FALSE))</f>
        <v>LED Upper Tiered</v>
      </c>
      <c r="Q1532">
        <f>IF($L1532=0,0,G1532)</f>
        <v>3</v>
      </c>
      <c r="R1532">
        <f>IF($L1532=0,0,H1532)</f>
        <v>9</v>
      </c>
      <c r="S1532" s="1">
        <f>R1532*L1532</f>
        <v>1495.002</v>
      </c>
      <c r="T1532" s="1">
        <f>S1532*(K1532/100)</f>
        <v>360.14289077518811</v>
      </c>
      <c r="U1532" t="str">
        <f t="shared" si="46"/>
        <v>LexusLED Upper Tiered</v>
      </c>
      <c r="V1532" t="str">
        <f t="shared" si="47"/>
        <v>05-16 Pittsburgh Pirates @ Washington NationalsLexusLED Upper Tiered</v>
      </c>
      <c r="W1532" t="str">
        <f>CONCATENATE(M1532,O1532)</f>
        <v>Regular SeasonLexus</v>
      </c>
      <c r="X1532" t="str">
        <f>CONCATENATE(M1532,P1532)</f>
        <v>Regular SeasonLED Upper Tiered</v>
      </c>
      <c r="Y1532" t="str">
        <f>CONCATENATE(M1532,O1532,P1532)</f>
        <v>Regular SeasonLexusLED Upper Tiered</v>
      </c>
    </row>
    <row r="1533" spans="1:25" x14ac:dyDescent="0.25">
      <c r="A1533" s="3">
        <v>349623</v>
      </c>
      <c r="B1533" t="s">
        <v>157</v>
      </c>
      <c r="C1533" t="s">
        <v>49</v>
      </c>
      <c r="D1533" t="s">
        <v>7</v>
      </c>
      <c r="E1533" t="s">
        <v>1</v>
      </c>
      <c r="F1533" s="5">
        <v>41045</v>
      </c>
      <c r="G1533">
        <v>377</v>
      </c>
      <c r="H1533">
        <v>2920</v>
      </c>
      <c r="I1533" s="1">
        <v>485041.2</v>
      </c>
      <c r="J1533" s="1">
        <v>79478.350000000006</v>
      </c>
      <c r="K1533">
        <v>16.385896703207798</v>
      </c>
      <c r="L1533" s="4">
        <f>VLOOKUP(N1533,rates,VLOOKUP(CONCATENATE('[1]Exposure Report'!$B$11,'[1]Exposure Report'!$B$13),rate_lookup_table,4,FALSE),FALSE)</f>
        <v>166.11133333333333</v>
      </c>
      <c r="M1533" t="s">
        <v>0</v>
      </c>
      <c r="N1533" t="str">
        <f>IF(VLOOKUP(B1533,title_rename,2,FALSE)=0,B1533,VLOOKUP(B1533,title_rename,2,FALSE))</f>
        <v>05-16 Pittsburgh Pirates @ Washington Nationals</v>
      </c>
      <c r="O1533" s="3" t="str">
        <f>LEFT(IF(VLOOKUP(C1533,brand_rename,2,FALSE)=0,C1533,VLOOKUP(C1533,brand_rename,2,FALSE)),LEN(IF(VLOOKUP(C1533,brand_rename,2,FALSE)=0,C1533,VLOOKUP(C1533,brand_rename,2,FALSE)))-6)</f>
        <v>Lexus</v>
      </c>
      <c r="P1533" t="str">
        <f>IF(VLOOKUP(D1533,location_rename,2,FALSE)=0,D1533,VLOOKUP(D1533,location_rename,2,FALSE))</f>
        <v>Static Upper Home Plate</v>
      </c>
      <c r="Q1533">
        <f>IF($L1533=0,0,G1533)</f>
        <v>377</v>
      </c>
      <c r="R1533">
        <f>IF($L1533=0,0,H1533)</f>
        <v>2920</v>
      </c>
      <c r="S1533" s="1">
        <f>R1533*L1533</f>
        <v>485045.09333333332</v>
      </c>
      <c r="T1533" s="1">
        <f>S1533*(K1533/100)</f>
        <v>79478.987957577847</v>
      </c>
      <c r="U1533" t="str">
        <f t="shared" si="46"/>
        <v>LexusStatic Upper Home Plate</v>
      </c>
      <c r="V1533" t="str">
        <f t="shared" si="47"/>
        <v>05-16 Pittsburgh Pirates @ Washington NationalsLexusStatic Upper Home Plate</v>
      </c>
      <c r="W1533" t="str">
        <f>CONCATENATE(M1533,O1533)</f>
        <v>Regular SeasonLexus</v>
      </c>
      <c r="X1533" t="str">
        <f>CONCATENATE(M1533,P1533)</f>
        <v>Regular SeasonStatic Upper Home Plate</v>
      </c>
      <c r="Y1533" t="str">
        <f>CONCATENATE(M1533,O1533,P1533)</f>
        <v>Regular SeasonLexusStatic Upper Home Plate</v>
      </c>
    </row>
    <row r="1534" spans="1:25" x14ac:dyDescent="0.25">
      <c r="A1534" s="3">
        <v>349623</v>
      </c>
      <c r="B1534" t="s">
        <v>157</v>
      </c>
      <c r="C1534" t="s">
        <v>82</v>
      </c>
      <c r="D1534" t="s">
        <v>18</v>
      </c>
      <c r="E1534" t="s">
        <v>1</v>
      </c>
      <c r="F1534" s="5">
        <v>41045</v>
      </c>
      <c r="G1534">
        <v>1</v>
      </c>
      <c r="H1534">
        <v>1</v>
      </c>
      <c r="I1534" s="1">
        <v>166.11</v>
      </c>
      <c r="J1534" s="1">
        <v>29.88</v>
      </c>
      <c r="K1534">
        <v>17.9880801878273</v>
      </c>
      <c r="L1534" s="4">
        <f>VLOOKUP(N1534,rates,VLOOKUP(CONCATENATE('[1]Exposure Report'!$B$11,'[1]Exposure Report'!$B$13),rate_lookup_table,4,FALSE),FALSE)</f>
        <v>166.11133333333333</v>
      </c>
      <c r="M1534" t="s">
        <v>0</v>
      </c>
      <c r="N1534" t="str">
        <f>IF(VLOOKUP(B1534,title_rename,2,FALSE)=0,B1534,VLOOKUP(B1534,title_rename,2,FALSE))</f>
        <v>05-16 Pittsburgh Pirates @ Washington Nationals</v>
      </c>
      <c r="O1534" s="3" t="str">
        <f>LEFT(IF(VLOOKUP(C1534,brand_rename,2,FALSE)=0,C1534,VLOOKUP(C1534,brand_rename,2,FALSE)),LEN(IF(VLOOKUP(C1534,brand_rename,2,FALSE)=0,C1534,VLOOKUP(C1534,brand_rename,2,FALSE)))-6)</f>
        <v>Majestic</v>
      </c>
      <c r="P1534" t="str">
        <f>IF(VLOOKUP(D1534,location_rename,2,FALSE)=0,D1534,VLOOKUP(D1534,location_rename,2,FALSE))</f>
        <v>LED Upper Billboard</v>
      </c>
      <c r="Q1534">
        <f>IF($L1534=0,0,G1534)</f>
        <v>1</v>
      </c>
      <c r="R1534">
        <f>IF($L1534=0,0,H1534)</f>
        <v>1</v>
      </c>
      <c r="S1534" s="1">
        <f>R1534*L1534</f>
        <v>166.11133333333333</v>
      </c>
      <c r="T1534" s="1">
        <f>S1534*(K1534/100)</f>
        <v>29.880239841069102</v>
      </c>
      <c r="U1534" t="str">
        <f t="shared" si="46"/>
        <v>MajesticLED Upper Billboard</v>
      </c>
      <c r="V1534" t="str">
        <f t="shared" si="47"/>
        <v>05-16 Pittsburgh Pirates @ Washington NationalsMajesticLED Upper Billboard</v>
      </c>
      <c r="W1534" t="str">
        <f>CONCATENATE(M1534,O1534)</f>
        <v>Regular SeasonMajestic</v>
      </c>
      <c r="X1534" t="str">
        <f>CONCATENATE(M1534,P1534)</f>
        <v>Regular SeasonLED Upper Billboard</v>
      </c>
      <c r="Y1534" t="str">
        <f>CONCATENATE(M1534,O1534,P1534)</f>
        <v>Regular SeasonMajesticLED Upper Billboard</v>
      </c>
    </row>
    <row r="1535" spans="1:25" x14ac:dyDescent="0.25">
      <c r="A1535" s="3">
        <v>349623</v>
      </c>
      <c r="B1535" t="s">
        <v>157</v>
      </c>
      <c r="C1535" t="s">
        <v>47</v>
      </c>
      <c r="D1535" t="s">
        <v>2</v>
      </c>
      <c r="E1535" t="s">
        <v>1</v>
      </c>
      <c r="F1535" s="5">
        <v>41045</v>
      </c>
      <c r="G1535">
        <v>17</v>
      </c>
      <c r="H1535">
        <v>113</v>
      </c>
      <c r="I1535" s="1">
        <v>18770.43</v>
      </c>
      <c r="J1535" s="1">
        <v>4730.21</v>
      </c>
      <c r="K1535">
        <v>25.2003283888541</v>
      </c>
      <c r="L1535" s="4">
        <f>VLOOKUP(N1535,rates,VLOOKUP(CONCATENATE('[1]Exposure Report'!$B$11,'[1]Exposure Report'!$B$13),rate_lookup_table,4,FALSE),FALSE)</f>
        <v>166.11133333333333</v>
      </c>
      <c r="M1535" t="s">
        <v>0</v>
      </c>
      <c r="N1535" t="str">
        <f>IF(VLOOKUP(B1535,title_rename,2,FALSE)=0,B1535,VLOOKUP(B1535,title_rename,2,FALSE))</f>
        <v>05-16 Pittsburgh Pirates @ Washington Nationals</v>
      </c>
      <c r="O1535" s="3" t="str">
        <f>LEFT(IF(VLOOKUP(C1535,brand_rename,2,FALSE)=0,C1535,VLOOKUP(C1535,brand_rename,2,FALSE)),LEN(IF(VLOOKUP(C1535,brand_rename,2,FALSE)=0,C1535,VLOOKUP(C1535,brand_rename,2,FALSE)))-6)</f>
        <v>Maxxis Tires</v>
      </c>
      <c r="P1535" t="str">
        <f>IF(VLOOKUP(D1535,location_rename,2,FALSE)=0,D1535,VLOOKUP(D1535,location_rename,2,FALSE))</f>
        <v>Rotational Field Level Home Plate</v>
      </c>
      <c r="Q1535">
        <f>IF($L1535=0,0,G1535)</f>
        <v>17</v>
      </c>
      <c r="R1535">
        <f>IF($L1535=0,0,H1535)</f>
        <v>113</v>
      </c>
      <c r="S1535" s="1">
        <f>R1535*L1535</f>
        <v>18770.580666666669</v>
      </c>
      <c r="T1535" s="1">
        <f>S1535*(K1535/100)</f>
        <v>4730.2479684947593</v>
      </c>
      <c r="U1535" t="str">
        <f t="shared" si="46"/>
        <v>Maxxis TiresRotational Field Level Home Plate</v>
      </c>
      <c r="V1535" t="str">
        <f t="shared" si="47"/>
        <v>05-16 Pittsburgh Pirates @ Washington NationalsMaxxis TiresRotational Field Level Home Plate</v>
      </c>
      <c r="W1535" t="str">
        <f>CONCATENATE(M1535,O1535)</f>
        <v>Regular SeasonMaxxis Tires</v>
      </c>
      <c r="X1535" t="str">
        <f>CONCATENATE(M1535,P1535)</f>
        <v>Regular SeasonRotational Field Level Home Plate</v>
      </c>
      <c r="Y1535" t="str">
        <f>CONCATENATE(M1535,O1535,P1535)</f>
        <v>Regular SeasonMaxxis TiresRotational Field Level Home Plate</v>
      </c>
    </row>
    <row r="1536" spans="1:25" x14ac:dyDescent="0.25">
      <c r="A1536" s="3">
        <v>349623</v>
      </c>
      <c r="B1536" t="s">
        <v>157</v>
      </c>
      <c r="C1536" t="s">
        <v>46</v>
      </c>
      <c r="D1536" t="s">
        <v>17</v>
      </c>
      <c r="E1536" t="s">
        <v>1</v>
      </c>
      <c r="F1536" s="5">
        <v>41045</v>
      </c>
      <c r="G1536">
        <v>2</v>
      </c>
      <c r="H1536">
        <v>5</v>
      </c>
      <c r="I1536" s="1">
        <v>830.55</v>
      </c>
      <c r="J1536" s="1">
        <v>259.81</v>
      </c>
      <c r="K1536">
        <v>31.281680813918399</v>
      </c>
      <c r="L1536" s="4">
        <f>VLOOKUP(N1536,rates,VLOOKUP(CONCATENATE('[1]Exposure Report'!$B$11,'[1]Exposure Report'!$B$13),rate_lookup_table,4,FALSE),FALSE)</f>
        <v>166.11133333333333</v>
      </c>
      <c r="M1536" t="s">
        <v>0</v>
      </c>
      <c r="N1536" t="str">
        <f>IF(VLOOKUP(B1536,title_rename,2,FALSE)=0,B1536,VLOOKUP(B1536,title_rename,2,FALSE))</f>
        <v>05-16 Pittsburgh Pirates @ Washington Nationals</v>
      </c>
      <c r="O1536" s="3" t="str">
        <f>LEFT(IF(VLOOKUP(C1536,brand_rename,2,FALSE)=0,C1536,VLOOKUP(C1536,brand_rename,2,FALSE)),LEN(IF(VLOOKUP(C1536,brand_rename,2,FALSE)=0,C1536,VLOOKUP(C1536,brand_rename,2,FALSE)))-6)</f>
        <v>MedStar Health</v>
      </c>
      <c r="P1536" t="str">
        <f>IF(VLOOKUP(D1536,location_rename,2,FALSE)=0,D1536,VLOOKUP(D1536,location_rename,2,FALSE))</f>
        <v>LED Upper Tiered</v>
      </c>
      <c r="Q1536">
        <f>IF($L1536=0,0,G1536)</f>
        <v>2</v>
      </c>
      <c r="R1536">
        <f>IF($L1536=0,0,H1536)</f>
        <v>5</v>
      </c>
      <c r="S1536" s="1">
        <f>R1536*L1536</f>
        <v>830.55666666666662</v>
      </c>
      <c r="T1536" s="1">
        <f>S1536*(K1536/100)</f>
        <v>259.81208544538686</v>
      </c>
      <c r="U1536" t="str">
        <f t="shared" si="46"/>
        <v>MedStar HealthLED Upper Tiered</v>
      </c>
      <c r="V1536" t="str">
        <f t="shared" si="47"/>
        <v>05-16 Pittsburgh Pirates @ Washington NationalsMedStar HealthLED Upper Tiered</v>
      </c>
      <c r="W1536" t="str">
        <f>CONCATENATE(M1536,O1536)</f>
        <v>Regular SeasonMedStar Health</v>
      </c>
      <c r="X1536" t="str">
        <f>CONCATENATE(M1536,P1536)</f>
        <v>Regular SeasonLED Upper Tiered</v>
      </c>
      <c r="Y1536" t="str">
        <f>CONCATENATE(M1536,O1536,P1536)</f>
        <v>Regular SeasonMedStar HealthLED Upper Tiered</v>
      </c>
    </row>
    <row r="1537" spans="1:25" x14ac:dyDescent="0.25">
      <c r="A1537" s="3">
        <v>349623</v>
      </c>
      <c r="B1537" t="s">
        <v>157</v>
      </c>
      <c r="C1537" t="s">
        <v>44</v>
      </c>
      <c r="D1537" t="s">
        <v>17</v>
      </c>
      <c r="E1537" t="s">
        <v>1</v>
      </c>
      <c r="F1537" s="5">
        <v>41045</v>
      </c>
      <c r="G1537">
        <v>1</v>
      </c>
      <c r="H1537">
        <v>1</v>
      </c>
      <c r="I1537" s="1">
        <v>166.11</v>
      </c>
      <c r="J1537" s="1">
        <v>41.63</v>
      </c>
      <c r="K1537">
        <v>25.0617060983685</v>
      </c>
      <c r="L1537" s="4">
        <f>VLOOKUP(N1537,rates,VLOOKUP(CONCATENATE('[1]Exposure Report'!$B$11,'[1]Exposure Report'!$B$13),rate_lookup_table,4,FALSE),FALSE)</f>
        <v>166.11133333333333</v>
      </c>
      <c r="M1537" t="s">
        <v>0</v>
      </c>
      <c r="N1537" t="str">
        <f>IF(VLOOKUP(B1537,title_rename,2,FALSE)=0,B1537,VLOOKUP(B1537,title_rename,2,FALSE))</f>
        <v>05-16 Pittsburgh Pirates @ Washington Nationals</v>
      </c>
      <c r="O1537" s="3" t="str">
        <f>LEFT(IF(VLOOKUP(C1537,brand_rename,2,FALSE)=0,C1537,VLOOKUP(C1537,brand_rename,2,FALSE)),LEN(IF(VLOOKUP(C1537,brand_rename,2,FALSE)=0,C1537,VLOOKUP(C1537,brand_rename,2,FALSE)))-6)</f>
        <v>Miller Lite</v>
      </c>
      <c r="P1537" t="str">
        <f>IF(VLOOKUP(D1537,location_rename,2,FALSE)=0,D1537,VLOOKUP(D1537,location_rename,2,FALSE))</f>
        <v>LED Upper Tiered</v>
      </c>
      <c r="Q1537">
        <f>IF($L1537=0,0,G1537)</f>
        <v>1</v>
      </c>
      <c r="R1537">
        <f>IF($L1537=0,0,H1537)</f>
        <v>1</v>
      </c>
      <c r="S1537" s="1">
        <f>R1537*L1537</f>
        <v>166.11133333333333</v>
      </c>
      <c r="T1537" s="1">
        <f>S1537*(K1537/100)</f>
        <v>41.630334156081233</v>
      </c>
      <c r="U1537" t="str">
        <f t="shared" si="46"/>
        <v>Miller LiteLED Upper Tiered</v>
      </c>
      <c r="V1537" t="str">
        <f t="shared" si="47"/>
        <v>05-16 Pittsburgh Pirates @ Washington NationalsMiller LiteLED Upper Tiered</v>
      </c>
      <c r="W1537" t="str">
        <f>CONCATENATE(M1537,O1537)</f>
        <v>Regular SeasonMiller Lite</v>
      </c>
      <c r="X1537" t="str">
        <f>CONCATENATE(M1537,P1537)</f>
        <v>Regular SeasonLED Upper Tiered</v>
      </c>
      <c r="Y1537" t="str">
        <f>CONCATENATE(M1537,O1537,P1537)</f>
        <v>Regular SeasonMiller LiteLED Upper Tiered</v>
      </c>
    </row>
    <row r="1538" spans="1:25" x14ac:dyDescent="0.25">
      <c r="A1538" s="3">
        <v>349623</v>
      </c>
      <c r="B1538" t="s">
        <v>157</v>
      </c>
      <c r="C1538" t="s">
        <v>44</v>
      </c>
      <c r="D1538" t="s">
        <v>6</v>
      </c>
      <c r="E1538" t="s">
        <v>1</v>
      </c>
      <c r="F1538" s="5">
        <v>41045</v>
      </c>
      <c r="G1538">
        <v>1</v>
      </c>
      <c r="H1538">
        <v>1</v>
      </c>
      <c r="I1538" s="1">
        <v>166.11</v>
      </c>
      <c r="J1538" s="1">
        <v>34.25</v>
      </c>
      <c r="K1538">
        <v>20.618867015832802</v>
      </c>
      <c r="L1538" s="4">
        <f>VLOOKUP(N1538,rates,VLOOKUP(CONCATENATE('[1]Exposure Report'!$B$11,'[1]Exposure Report'!$B$13),rate_lookup_table,4,FALSE),FALSE)</f>
        <v>166.11133333333333</v>
      </c>
      <c r="M1538" t="s">
        <v>0</v>
      </c>
      <c r="N1538" t="str">
        <f>IF(VLOOKUP(B1538,title_rename,2,FALSE)=0,B1538,VLOOKUP(B1538,title_rename,2,FALSE))</f>
        <v>05-16 Pittsburgh Pirates @ Washington Nationals</v>
      </c>
      <c r="O1538" s="3" t="str">
        <f>LEFT(IF(VLOOKUP(C1538,brand_rename,2,FALSE)=0,C1538,VLOOKUP(C1538,brand_rename,2,FALSE)),LEN(IF(VLOOKUP(C1538,brand_rename,2,FALSE)=0,C1538,VLOOKUP(C1538,brand_rename,2,FALSE)))-6)</f>
        <v>Miller Lite</v>
      </c>
      <c r="P1538" t="str">
        <f>IF(VLOOKUP(D1538,location_rename,2,FALSE)=0,D1538,VLOOKUP(D1538,location_rename,2,FALSE))</f>
        <v>Rotational Field Level Foul Ball Line</v>
      </c>
      <c r="Q1538">
        <f>IF($L1538=0,0,G1538)</f>
        <v>1</v>
      </c>
      <c r="R1538">
        <f>IF($L1538=0,0,H1538)</f>
        <v>1</v>
      </c>
      <c r="S1538" s="1">
        <f>R1538*L1538</f>
        <v>166.11133333333333</v>
      </c>
      <c r="T1538" s="1">
        <f>S1538*(K1538/100)</f>
        <v>34.250274918226744</v>
      </c>
      <c r="U1538" t="str">
        <f t="shared" ref="U1538:U1601" si="48">CONCATENATE(O1538,P1538)</f>
        <v>Miller LiteRotational Field Level Foul Ball Line</v>
      </c>
      <c r="V1538" t="str">
        <f t="shared" ref="V1538:V1601" si="49">CONCATENATE(N1538,U1538)</f>
        <v>05-16 Pittsburgh Pirates @ Washington NationalsMiller LiteRotational Field Level Foul Ball Line</v>
      </c>
      <c r="W1538" t="str">
        <f>CONCATENATE(M1538,O1538)</f>
        <v>Regular SeasonMiller Lite</v>
      </c>
      <c r="X1538" t="str">
        <f>CONCATENATE(M1538,P1538)</f>
        <v>Regular SeasonRotational Field Level Foul Ball Line</v>
      </c>
      <c r="Y1538" t="str">
        <f>CONCATENATE(M1538,O1538,P1538)</f>
        <v>Regular SeasonMiller LiteRotational Field Level Foul Ball Line</v>
      </c>
    </row>
    <row r="1539" spans="1:25" x14ac:dyDescent="0.25">
      <c r="A1539" s="3">
        <v>349623</v>
      </c>
      <c r="B1539" t="s">
        <v>157</v>
      </c>
      <c r="C1539" t="s">
        <v>44</v>
      </c>
      <c r="D1539" t="s">
        <v>2</v>
      </c>
      <c r="E1539" t="s">
        <v>1</v>
      </c>
      <c r="F1539" s="5">
        <v>41045</v>
      </c>
      <c r="G1539">
        <v>22</v>
      </c>
      <c r="H1539">
        <v>125</v>
      </c>
      <c r="I1539" s="1">
        <v>20763.75</v>
      </c>
      <c r="J1539" s="1">
        <v>5274.76</v>
      </c>
      <c r="K1539">
        <v>25.403696345794899</v>
      </c>
      <c r="L1539" s="4">
        <f>VLOOKUP(N1539,rates,VLOOKUP(CONCATENATE('[1]Exposure Report'!$B$11,'[1]Exposure Report'!$B$13),rate_lookup_table,4,FALSE),FALSE)</f>
        <v>166.11133333333333</v>
      </c>
      <c r="M1539" t="s">
        <v>0</v>
      </c>
      <c r="N1539" t="str">
        <f>IF(VLOOKUP(B1539,title_rename,2,FALSE)=0,B1539,VLOOKUP(B1539,title_rename,2,FALSE))</f>
        <v>05-16 Pittsburgh Pirates @ Washington Nationals</v>
      </c>
      <c r="O1539" s="3" t="str">
        <f>LEFT(IF(VLOOKUP(C1539,brand_rename,2,FALSE)=0,C1539,VLOOKUP(C1539,brand_rename,2,FALSE)),LEN(IF(VLOOKUP(C1539,brand_rename,2,FALSE)=0,C1539,VLOOKUP(C1539,brand_rename,2,FALSE)))-6)</f>
        <v>Miller Lite</v>
      </c>
      <c r="P1539" t="str">
        <f>IF(VLOOKUP(D1539,location_rename,2,FALSE)=0,D1539,VLOOKUP(D1539,location_rename,2,FALSE))</f>
        <v>Rotational Field Level Home Plate</v>
      </c>
      <c r="Q1539">
        <f>IF($L1539=0,0,G1539)</f>
        <v>22</v>
      </c>
      <c r="R1539">
        <f>IF($L1539=0,0,H1539)</f>
        <v>125</v>
      </c>
      <c r="S1539" s="1">
        <f>R1539*L1539</f>
        <v>20763.916666666668</v>
      </c>
      <c r="T1539" s="1">
        <f>S1539*(K1539/100)</f>
        <v>5274.8023394938973</v>
      </c>
      <c r="U1539" t="str">
        <f t="shared" si="48"/>
        <v>Miller LiteRotational Field Level Home Plate</v>
      </c>
      <c r="V1539" t="str">
        <f t="shared" si="49"/>
        <v>05-16 Pittsburgh Pirates @ Washington NationalsMiller LiteRotational Field Level Home Plate</v>
      </c>
      <c r="W1539" t="str">
        <f>CONCATENATE(M1539,O1539)</f>
        <v>Regular SeasonMiller Lite</v>
      </c>
      <c r="X1539" t="str">
        <f>CONCATENATE(M1539,P1539)</f>
        <v>Regular SeasonRotational Field Level Home Plate</v>
      </c>
      <c r="Y1539" t="str">
        <f>CONCATENATE(M1539,O1539,P1539)</f>
        <v>Regular SeasonMiller LiteRotational Field Level Home Plate</v>
      </c>
    </row>
    <row r="1540" spans="1:25" x14ac:dyDescent="0.25">
      <c r="A1540" s="3">
        <v>349623</v>
      </c>
      <c r="B1540" t="s">
        <v>157</v>
      </c>
      <c r="C1540" t="s">
        <v>44</v>
      </c>
      <c r="D1540" t="s">
        <v>45</v>
      </c>
      <c r="E1540" t="s">
        <v>1</v>
      </c>
      <c r="F1540" s="5">
        <v>41045</v>
      </c>
      <c r="G1540">
        <v>5</v>
      </c>
      <c r="H1540">
        <v>24</v>
      </c>
      <c r="I1540" s="1">
        <v>3986.64</v>
      </c>
      <c r="J1540" s="1">
        <v>1000.16</v>
      </c>
      <c r="K1540">
        <v>25.087793229386101</v>
      </c>
      <c r="L1540" s="4">
        <f>VLOOKUP(N1540,rates,VLOOKUP(CONCATENATE('[1]Exposure Report'!$B$11,'[1]Exposure Report'!$B$13),rate_lookup_table,4,FALSE),FALSE)</f>
        <v>166.11133333333333</v>
      </c>
      <c r="M1540" t="s">
        <v>0</v>
      </c>
      <c r="N1540" t="str">
        <f>IF(VLOOKUP(B1540,title_rename,2,FALSE)=0,B1540,VLOOKUP(B1540,title_rename,2,FALSE))</f>
        <v>05-16 Pittsburgh Pirates @ Washington Nationals</v>
      </c>
      <c r="O1540" s="3" t="str">
        <f>LEFT(IF(VLOOKUP(C1540,brand_rename,2,FALSE)=0,C1540,VLOOKUP(C1540,brand_rename,2,FALSE)),LEN(IF(VLOOKUP(C1540,brand_rename,2,FALSE)=0,C1540,VLOOKUP(C1540,brand_rename,2,FALSE)))-6)</f>
        <v>Miller Lite</v>
      </c>
      <c r="P1540" t="str">
        <f>IF(VLOOKUP(D1540,location_rename,2,FALSE)=0,D1540,VLOOKUP(D1540,location_rename,2,FALSE))</f>
        <v>Static Field Level Foul Ball Line</v>
      </c>
      <c r="Q1540">
        <f>IF($L1540=0,0,G1540)</f>
        <v>5</v>
      </c>
      <c r="R1540">
        <f>IF($L1540=0,0,H1540)</f>
        <v>24</v>
      </c>
      <c r="S1540" s="1">
        <f>R1540*L1540</f>
        <v>3986.672</v>
      </c>
      <c r="T1540" s="1">
        <f>S1540*(K1540/100)</f>
        <v>1000.1680280938315</v>
      </c>
      <c r="U1540" t="str">
        <f t="shared" si="48"/>
        <v>Miller LiteStatic Field Level Foul Ball Line</v>
      </c>
      <c r="V1540" t="str">
        <f t="shared" si="49"/>
        <v>05-16 Pittsburgh Pirates @ Washington NationalsMiller LiteStatic Field Level Foul Ball Line</v>
      </c>
      <c r="W1540" t="str">
        <f>CONCATENATE(M1540,O1540)</f>
        <v>Regular SeasonMiller Lite</v>
      </c>
      <c r="X1540" t="str">
        <f>CONCATENATE(M1540,P1540)</f>
        <v>Regular SeasonStatic Field Level Foul Ball Line</v>
      </c>
      <c r="Y1540" t="str">
        <f>CONCATENATE(M1540,O1540,P1540)</f>
        <v>Regular SeasonMiller LiteStatic Field Level Foul Ball Line</v>
      </c>
    </row>
    <row r="1541" spans="1:25" x14ac:dyDescent="0.25">
      <c r="A1541" s="3">
        <v>349623</v>
      </c>
      <c r="B1541" t="s">
        <v>157</v>
      </c>
      <c r="C1541" t="s">
        <v>44</v>
      </c>
      <c r="D1541" t="s">
        <v>9</v>
      </c>
      <c r="E1541" t="s">
        <v>1</v>
      </c>
      <c r="F1541" s="5">
        <v>41045</v>
      </c>
      <c r="G1541">
        <v>14</v>
      </c>
      <c r="H1541">
        <v>135</v>
      </c>
      <c r="I1541" s="1">
        <v>22424.85</v>
      </c>
      <c r="J1541" s="1">
        <v>2402.02</v>
      </c>
      <c r="K1541">
        <v>10.7114205892124</v>
      </c>
      <c r="L1541" s="4">
        <f>VLOOKUP(N1541,rates,VLOOKUP(CONCATENATE('[1]Exposure Report'!$B$11,'[1]Exposure Report'!$B$13),rate_lookup_table,4,FALSE),FALSE)</f>
        <v>166.11133333333333</v>
      </c>
      <c r="M1541" t="s">
        <v>0</v>
      </c>
      <c r="N1541" t="str">
        <f>IF(VLOOKUP(B1541,title_rename,2,FALSE)=0,B1541,VLOOKUP(B1541,title_rename,2,FALSE))</f>
        <v>05-16 Pittsburgh Pirates @ Washington Nationals</v>
      </c>
      <c r="O1541" s="3" t="str">
        <f>LEFT(IF(VLOOKUP(C1541,brand_rename,2,FALSE)=0,C1541,VLOOKUP(C1541,brand_rename,2,FALSE)),LEN(IF(VLOOKUP(C1541,brand_rename,2,FALSE)=0,C1541,VLOOKUP(C1541,brand_rename,2,FALSE)))-6)</f>
        <v>Miller Lite</v>
      </c>
      <c r="P1541" t="str">
        <f>IF(VLOOKUP(D1541,location_rename,2,FALSE)=0,D1541,VLOOKUP(D1541,location_rename,2,FALSE))</f>
        <v>Static Upper Billboard</v>
      </c>
      <c r="Q1541">
        <f>IF($L1541=0,0,G1541)</f>
        <v>14</v>
      </c>
      <c r="R1541">
        <f>IF($L1541=0,0,H1541)</f>
        <v>135</v>
      </c>
      <c r="S1541" s="1">
        <f>R1541*L1541</f>
        <v>22425.03</v>
      </c>
      <c r="T1541" s="1">
        <f>S1541*(K1541/100)</f>
        <v>2402.0392805570573</v>
      </c>
      <c r="U1541" t="str">
        <f t="shared" si="48"/>
        <v>Miller LiteStatic Upper Billboard</v>
      </c>
      <c r="V1541" t="str">
        <f t="shared" si="49"/>
        <v>05-16 Pittsburgh Pirates @ Washington NationalsMiller LiteStatic Upper Billboard</v>
      </c>
      <c r="W1541" t="str">
        <f>CONCATENATE(M1541,O1541)</f>
        <v>Regular SeasonMiller Lite</v>
      </c>
      <c r="X1541" t="str">
        <f>CONCATENATE(M1541,P1541)</f>
        <v>Regular SeasonStatic Upper Billboard</v>
      </c>
      <c r="Y1541" t="str">
        <f>CONCATENATE(M1541,O1541,P1541)</f>
        <v>Regular SeasonMiller LiteStatic Upper Billboard</v>
      </c>
    </row>
    <row r="1542" spans="1:25" x14ac:dyDescent="0.25">
      <c r="A1542" s="3">
        <v>349623</v>
      </c>
      <c r="B1542" t="s">
        <v>157</v>
      </c>
      <c r="C1542" t="s">
        <v>43</v>
      </c>
      <c r="D1542" t="s">
        <v>17</v>
      </c>
      <c r="E1542" t="s">
        <v>1</v>
      </c>
      <c r="F1542" s="5">
        <v>41045</v>
      </c>
      <c r="G1542">
        <v>1</v>
      </c>
      <c r="H1542">
        <v>8</v>
      </c>
      <c r="I1542" s="1">
        <v>1328.88</v>
      </c>
      <c r="J1542" s="1">
        <v>397.6</v>
      </c>
      <c r="K1542">
        <v>29.919932574799802</v>
      </c>
      <c r="L1542" s="4">
        <f>VLOOKUP(N1542,rates,VLOOKUP(CONCATENATE('[1]Exposure Report'!$B$11,'[1]Exposure Report'!$B$13),rate_lookup_table,4,FALSE),FALSE)</f>
        <v>166.11133333333333</v>
      </c>
      <c r="M1542" t="s">
        <v>0</v>
      </c>
      <c r="N1542" t="str">
        <f>IF(VLOOKUP(B1542,title_rename,2,FALSE)=0,B1542,VLOOKUP(B1542,title_rename,2,FALSE))</f>
        <v>05-16 Pittsburgh Pirates @ Washington Nationals</v>
      </c>
      <c r="O1542" s="3" t="str">
        <f>LEFT(IF(VLOOKUP(C1542,brand_rename,2,FALSE)=0,C1542,VLOOKUP(C1542,brand_rename,2,FALSE)),LEN(IF(VLOOKUP(C1542,brand_rename,2,FALSE)=0,C1542,VLOOKUP(C1542,brand_rename,2,FALSE)))-6)</f>
        <v>Mini U Storage</v>
      </c>
      <c r="P1542" t="str">
        <f>IF(VLOOKUP(D1542,location_rename,2,FALSE)=0,D1542,VLOOKUP(D1542,location_rename,2,FALSE))</f>
        <v>LED Upper Tiered</v>
      </c>
      <c r="Q1542">
        <f>IF($L1542=0,0,G1542)</f>
        <v>1</v>
      </c>
      <c r="R1542">
        <f>IF($L1542=0,0,H1542)</f>
        <v>8</v>
      </c>
      <c r="S1542" s="1">
        <f>R1542*L1542</f>
        <v>1328.8906666666667</v>
      </c>
      <c r="T1542" s="1">
        <f>S1542*(K1542/100)</f>
        <v>397.60319145947426</v>
      </c>
      <c r="U1542" t="str">
        <f t="shared" si="48"/>
        <v>Mini U StorageLED Upper Tiered</v>
      </c>
      <c r="V1542" t="str">
        <f t="shared" si="49"/>
        <v>05-16 Pittsburgh Pirates @ Washington NationalsMini U StorageLED Upper Tiered</v>
      </c>
      <c r="W1542" t="str">
        <f>CONCATENATE(M1542,O1542)</f>
        <v>Regular SeasonMini U Storage</v>
      </c>
      <c r="X1542" t="str">
        <f>CONCATENATE(M1542,P1542)</f>
        <v>Regular SeasonLED Upper Tiered</v>
      </c>
      <c r="Y1542" t="str">
        <f>CONCATENATE(M1542,O1542,P1542)</f>
        <v>Regular SeasonMini U StorageLED Upper Tiered</v>
      </c>
    </row>
    <row r="1543" spans="1:25" x14ac:dyDescent="0.25">
      <c r="A1543" s="3">
        <v>349623</v>
      </c>
      <c r="B1543" t="s">
        <v>157</v>
      </c>
      <c r="C1543" t="s">
        <v>41</v>
      </c>
      <c r="D1543" t="s">
        <v>14</v>
      </c>
      <c r="E1543" t="s">
        <v>1</v>
      </c>
      <c r="F1543" s="5">
        <v>41045</v>
      </c>
      <c r="G1543">
        <v>6</v>
      </c>
      <c r="H1543">
        <v>57</v>
      </c>
      <c r="I1543" s="1">
        <v>9468.27</v>
      </c>
      <c r="J1543" s="1">
        <v>837.03</v>
      </c>
      <c r="K1543">
        <v>8.8403689375144499</v>
      </c>
      <c r="L1543" s="4">
        <f>VLOOKUP(N1543,rates,VLOOKUP(CONCATENATE('[1]Exposure Report'!$B$11,'[1]Exposure Report'!$B$13),rate_lookup_table,4,FALSE),FALSE)</f>
        <v>166.11133333333333</v>
      </c>
      <c r="M1543" t="s">
        <v>0</v>
      </c>
      <c r="N1543" t="str">
        <f>IF(VLOOKUP(B1543,title_rename,2,FALSE)=0,B1543,VLOOKUP(B1543,title_rename,2,FALSE))</f>
        <v>05-16 Pittsburgh Pirates @ Washington Nationals</v>
      </c>
      <c r="O1543" s="3" t="str">
        <f>LEFT(IF(VLOOKUP(C1543,brand_rename,2,FALSE)=0,C1543,VLOOKUP(C1543,brand_rename,2,FALSE)),LEN(IF(VLOOKUP(C1543,brand_rename,2,FALSE)=0,C1543,VLOOKUP(C1543,brand_rename,2,FALSE)))-6)</f>
        <v>Nationals Park</v>
      </c>
      <c r="P1543" t="str">
        <f>IF(VLOOKUP(D1543,location_rename,2,FALSE)=0,D1543,VLOOKUP(D1543,location_rename,2,FALSE))</f>
        <v>Static Dugout Roof</v>
      </c>
      <c r="Q1543">
        <f>IF($L1543=0,0,G1543)</f>
        <v>6</v>
      </c>
      <c r="R1543">
        <f>IF($L1543=0,0,H1543)</f>
        <v>57</v>
      </c>
      <c r="S1543" s="1">
        <f>R1543*L1543</f>
        <v>9468.3459999999995</v>
      </c>
      <c r="T1543" s="1">
        <f>S1543*(K1543/100)</f>
        <v>837.0367186803918</v>
      </c>
      <c r="U1543" t="str">
        <f t="shared" si="48"/>
        <v>Nationals ParkStatic Dugout Roof</v>
      </c>
      <c r="V1543" t="str">
        <f t="shared" si="49"/>
        <v>05-16 Pittsburgh Pirates @ Washington NationalsNationals ParkStatic Dugout Roof</v>
      </c>
      <c r="W1543" t="str">
        <f>CONCATENATE(M1543,O1543)</f>
        <v>Regular SeasonNationals Park</v>
      </c>
      <c r="X1543" t="str">
        <f>CONCATENATE(M1543,P1543)</f>
        <v>Regular SeasonStatic Dugout Roof</v>
      </c>
      <c r="Y1543" t="str">
        <f>CONCATENATE(M1543,O1543,P1543)</f>
        <v>Regular SeasonNationals ParkStatic Dugout Roof</v>
      </c>
    </row>
    <row r="1544" spans="1:25" x14ac:dyDescent="0.25">
      <c r="A1544" s="3">
        <v>349623</v>
      </c>
      <c r="B1544" t="s">
        <v>157</v>
      </c>
      <c r="C1544" t="s">
        <v>41</v>
      </c>
      <c r="D1544" t="s">
        <v>13</v>
      </c>
      <c r="E1544" t="s">
        <v>1</v>
      </c>
      <c r="F1544" s="5">
        <v>41045</v>
      </c>
      <c r="G1544">
        <v>1</v>
      </c>
      <c r="H1544">
        <v>1</v>
      </c>
      <c r="I1544" s="1">
        <v>166.11</v>
      </c>
      <c r="J1544" s="1">
        <v>47.81</v>
      </c>
      <c r="K1544">
        <v>28.782132321955299</v>
      </c>
      <c r="L1544" s="4">
        <f>VLOOKUP(N1544,rates,VLOOKUP(CONCATENATE('[1]Exposure Report'!$B$11,'[1]Exposure Report'!$B$13),rate_lookup_table,4,FALSE),FALSE)</f>
        <v>166.11133333333333</v>
      </c>
      <c r="M1544" t="s">
        <v>0</v>
      </c>
      <c r="N1544" t="str">
        <f>IF(VLOOKUP(B1544,title_rename,2,FALSE)=0,B1544,VLOOKUP(B1544,title_rename,2,FALSE))</f>
        <v>05-16 Pittsburgh Pirates @ Washington Nationals</v>
      </c>
      <c r="O1544" s="3" t="str">
        <f>LEFT(IF(VLOOKUP(C1544,brand_rename,2,FALSE)=0,C1544,VLOOKUP(C1544,brand_rename,2,FALSE)),LEN(IF(VLOOKUP(C1544,brand_rename,2,FALSE)=0,C1544,VLOOKUP(C1544,brand_rename,2,FALSE)))-6)</f>
        <v>Nationals Park</v>
      </c>
      <c r="P1544" t="str">
        <f>IF(VLOOKUP(D1544,location_rename,2,FALSE)=0,D1544,VLOOKUP(D1544,location_rename,2,FALSE))</f>
        <v>Static Dugout Wall</v>
      </c>
      <c r="Q1544">
        <f>IF($L1544=0,0,G1544)</f>
        <v>1</v>
      </c>
      <c r="R1544">
        <f>IF($L1544=0,0,H1544)</f>
        <v>1</v>
      </c>
      <c r="S1544" s="1">
        <f>R1544*L1544</f>
        <v>166.11133333333333</v>
      </c>
      <c r="T1544" s="1">
        <f>S1544*(K1544/100)</f>
        <v>47.810383761764243</v>
      </c>
      <c r="U1544" t="str">
        <f t="shared" si="48"/>
        <v>Nationals ParkStatic Dugout Wall</v>
      </c>
      <c r="V1544" t="str">
        <f t="shared" si="49"/>
        <v>05-16 Pittsburgh Pirates @ Washington NationalsNationals ParkStatic Dugout Wall</v>
      </c>
      <c r="W1544" t="str">
        <f>CONCATENATE(M1544,O1544)</f>
        <v>Regular SeasonNationals Park</v>
      </c>
      <c r="X1544" t="str">
        <f>CONCATENATE(M1544,P1544)</f>
        <v>Regular SeasonStatic Dugout Wall</v>
      </c>
      <c r="Y1544" t="str">
        <f>CONCATENATE(M1544,O1544,P1544)</f>
        <v>Regular SeasonNationals ParkStatic Dugout Wall</v>
      </c>
    </row>
    <row r="1545" spans="1:25" x14ac:dyDescent="0.25">
      <c r="A1545" s="3">
        <v>349623</v>
      </c>
      <c r="B1545" t="s">
        <v>157</v>
      </c>
      <c r="C1545" t="s">
        <v>41</v>
      </c>
      <c r="D1545" t="s">
        <v>12</v>
      </c>
      <c r="E1545" t="s">
        <v>1</v>
      </c>
      <c r="F1545" s="5">
        <v>41045</v>
      </c>
      <c r="G1545">
        <v>116</v>
      </c>
      <c r="H1545">
        <v>564</v>
      </c>
      <c r="I1545" s="1">
        <v>93686.04</v>
      </c>
      <c r="J1545" s="1">
        <v>22095.55</v>
      </c>
      <c r="K1545">
        <v>23.584677076755501</v>
      </c>
      <c r="L1545" s="4">
        <f>VLOOKUP(N1545,rates,VLOOKUP(CONCATENATE('[1]Exposure Report'!$B$11,'[1]Exposure Report'!$B$13),rate_lookup_table,4,FALSE),FALSE)</f>
        <v>166.11133333333333</v>
      </c>
      <c r="M1545" t="s">
        <v>0</v>
      </c>
      <c r="N1545" t="str">
        <f>IF(VLOOKUP(B1545,title_rename,2,FALSE)=0,B1545,VLOOKUP(B1545,title_rename,2,FALSE))</f>
        <v>05-16 Pittsburgh Pirates @ Washington Nationals</v>
      </c>
      <c r="O1545" s="3" t="str">
        <f>LEFT(IF(VLOOKUP(C1545,brand_rename,2,FALSE)=0,C1545,VLOOKUP(C1545,brand_rename,2,FALSE)),LEN(IF(VLOOKUP(C1545,brand_rename,2,FALSE)=0,C1545,VLOOKUP(C1545,brand_rename,2,FALSE)))-6)</f>
        <v>Nationals Park</v>
      </c>
      <c r="P1545" t="str">
        <f>IF(VLOOKUP(D1545,location_rename,2,FALSE)=0,D1545,VLOOKUP(D1545,location_rename,2,FALSE))</f>
        <v>Static Field Level Home Plate</v>
      </c>
      <c r="Q1545">
        <f>IF($L1545=0,0,G1545)</f>
        <v>116</v>
      </c>
      <c r="R1545">
        <f>IF($L1545=0,0,H1545)</f>
        <v>564</v>
      </c>
      <c r="S1545" s="1">
        <f>R1545*L1545</f>
        <v>93686.792000000001</v>
      </c>
      <c r="T1545" s="1">
        <f>S1545*(K1545/100)</f>
        <v>22095.727356771607</v>
      </c>
      <c r="U1545" t="str">
        <f t="shared" si="48"/>
        <v>Nationals ParkStatic Field Level Home Plate</v>
      </c>
      <c r="V1545" t="str">
        <f t="shared" si="49"/>
        <v>05-16 Pittsburgh Pirates @ Washington NationalsNationals ParkStatic Field Level Home Plate</v>
      </c>
      <c r="W1545" t="str">
        <f>CONCATENATE(M1545,O1545)</f>
        <v>Regular SeasonNationals Park</v>
      </c>
      <c r="X1545" t="str">
        <f>CONCATENATE(M1545,P1545)</f>
        <v>Regular SeasonStatic Field Level Home Plate</v>
      </c>
      <c r="Y1545" t="str">
        <f>CONCATENATE(M1545,O1545,P1545)</f>
        <v>Regular SeasonNationals ParkStatic Field Level Home Plate</v>
      </c>
    </row>
    <row r="1546" spans="1:25" x14ac:dyDescent="0.25">
      <c r="A1546" s="3">
        <v>349623</v>
      </c>
      <c r="B1546" t="s">
        <v>157</v>
      </c>
      <c r="C1546" t="s">
        <v>41</v>
      </c>
      <c r="D1546" t="s">
        <v>10</v>
      </c>
      <c r="E1546" t="s">
        <v>1</v>
      </c>
      <c r="F1546" s="5">
        <v>41045</v>
      </c>
      <c r="G1546">
        <v>1</v>
      </c>
      <c r="H1546">
        <v>5</v>
      </c>
      <c r="I1546" s="1">
        <v>830.55</v>
      </c>
      <c r="J1546" s="1">
        <v>139.37</v>
      </c>
      <c r="K1546">
        <v>16.780446691951099</v>
      </c>
      <c r="L1546" s="4">
        <f>VLOOKUP(N1546,rates,VLOOKUP(CONCATENATE('[1]Exposure Report'!$B$11,'[1]Exposure Report'!$B$13),rate_lookup_table,4,FALSE),FALSE)</f>
        <v>166.11133333333333</v>
      </c>
      <c r="M1546" t="s">
        <v>0</v>
      </c>
      <c r="N1546" t="str">
        <f>IF(VLOOKUP(B1546,title_rename,2,FALSE)=0,B1546,VLOOKUP(B1546,title_rename,2,FALSE))</f>
        <v>05-16 Pittsburgh Pirates @ Washington Nationals</v>
      </c>
      <c r="O1546" s="3" t="str">
        <f>LEFT(IF(VLOOKUP(C1546,brand_rename,2,FALSE)=0,C1546,VLOOKUP(C1546,brand_rename,2,FALSE)),LEN(IF(VLOOKUP(C1546,brand_rename,2,FALSE)=0,C1546,VLOOKUP(C1546,brand_rename,2,FALSE)))-6)</f>
        <v>Nationals Park</v>
      </c>
      <c r="P1546" t="str">
        <f>IF(VLOOKUP(D1546,location_rename,2,FALSE)=0,D1546,VLOOKUP(D1546,location_rename,2,FALSE))</f>
        <v>Static Outside Billboard</v>
      </c>
      <c r="Q1546">
        <f>IF($L1546=0,0,G1546)</f>
        <v>1</v>
      </c>
      <c r="R1546">
        <f>IF($L1546=0,0,H1546)</f>
        <v>5</v>
      </c>
      <c r="S1546" s="1">
        <f>R1546*L1546</f>
        <v>830.55666666666662</v>
      </c>
      <c r="T1546" s="1">
        <f>S1546*(K1546/100)</f>
        <v>139.37111869644596</v>
      </c>
      <c r="U1546" t="str">
        <f t="shared" si="48"/>
        <v>Nationals ParkStatic Outside Billboard</v>
      </c>
      <c r="V1546" t="str">
        <f t="shared" si="49"/>
        <v>05-16 Pittsburgh Pirates @ Washington NationalsNationals ParkStatic Outside Billboard</v>
      </c>
      <c r="W1546" t="str">
        <f>CONCATENATE(M1546,O1546)</f>
        <v>Regular SeasonNationals Park</v>
      </c>
      <c r="X1546" t="str">
        <f>CONCATENATE(M1546,P1546)</f>
        <v>Regular SeasonStatic Outside Billboard</v>
      </c>
      <c r="Y1546" t="str">
        <f>CONCATENATE(M1546,O1546,P1546)</f>
        <v>Regular SeasonNationals ParkStatic Outside Billboard</v>
      </c>
    </row>
    <row r="1547" spans="1:25" x14ac:dyDescent="0.25">
      <c r="A1547" s="3">
        <v>349623</v>
      </c>
      <c r="B1547" t="s">
        <v>157</v>
      </c>
      <c r="C1547" t="s">
        <v>41</v>
      </c>
      <c r="D1547" t="s">
        <v>9</v>
      </c>
      <c r="E1547" t="s">
        <v>1</v>
      </c>
      <c r="F1547" s="5">
        <v>41045</v>
      </c>
      <c r="G1547">
        <v>13</v>
      </c>
      <c r="H1547">
        <v>76</v>
      </c>
      <c r="I1547" s="1">
        <v>12624.36</v>
      </c>
      <c r="J1547" s="1">
        <v>1550.65</v>
      </c>
      <c r="K1547">
        <v>12.282998900538299</v>
      </c>
      <c r="L1547" s="4">
        <f>VLOOKUP(N1547,rates,VLOOKUP(CONCATENATE('[1]Exposure Report'!$B$11,'[1]Exposure Report'!$B$13),rate_lookup_table,4,FALSE),FALSE)</f>
        <v>166.11133333333333</v>
      </c>
      <c r="M1547" t="s">
        <v>0</v>
      </c>
      <c r="N1547" t="str">
        <f>IF(VLOOKUP(B1547,title_rename,2,FALSE)=0,B1547,VLOOKUP(B1547,title_rename,2,FALSE))</f>
        <v>05-16 Pittsburgh Pirates @ Washington Nationals</v>
      </c>
      <c r="O1547" s="3" t="str">
        <f>LEFT(IF(VLOOKUP(C1547,brand_rename,2,FALSE)=0,C1547,VLOOKUP(C1547,brand_rename,2,FALSE)),LEN(IF(VLOOKUP(C1547,brand_rename,2,FALSE)=0,C1547,VLOOKUP(C1547,brand_rename,2,FALSE)))-6)</f>
        <v>Nationals Park</v>
      </c>
      <c r="P1547" t="str">
        <f>IF(VLOOKUP(D1547,location_rename,2,FALSE)=0,D1547,VLOOKUP(D1547,location_rename,2,FALSE))</f>
        <v>Static Upper Billboard</v>
      </c>
      <c r="Q1547">
        <f>IF($L1547=0,0,G1547)</f>
        <v>13</v>
      </c>
      <c r="R1547">
        <f>IF($L1547=0,0,H1547)</f>
        <v>76</v>
      </c>
      <c r="S1547" s="1">
        <f>R1547*L1547</f>
        <v>12624.461333333333</v>
      </c>
      <c r="T1547" s="1">
        <f>S1547*(K1547/100)</f>
        <v>1550.6624467722158</v>
      </c>
      <c r="U1547" t="str">
        <f t="shared" si="48"/>
        <v>Nationals ParkStatic Upper Billboard</v>
      </c>
      <c r="V1547" t="str">
        <f t="shared" si="49"/>
        <v>05-16 Pittsburgh Pirates @ Washington NationalsNationals ParkStatic Upper Billboard</v>
      </c>
      <c r="W1547" t="str">
        <f>CONCATENATE(M1547,O1547)</f>
        <v>Regular SeasonNationals Park</v>
      </c>
      <c r="X1547" t="str">
        <f>CONCATENATE(M1547,P1547)</f>
        <v>Regular SeasonStatic Upper Billboard</v>
      </c>
      <c r="Y1547" t="str">
        <f>CONCATENATE(M1547,O1547,P1547)</f>
        <v>Regular SeasonNationals ParkStatic Upper Billboard</v>
      </c>
    </row>
    <row r="1548" spans="1:25" x14ac:dyDescent="0.25">
      <c r="A1548" s="3">
        <v>349623</v>
      </c>
      <c r="B1548" t="s">
        <v>157</v>
      </c>
      <c r="C1548" t="s">
        <v>40</v>
      </c>
      <c r="D1548" t="s">
        <v>11</v>
      </c>
      <c r="E1548" t="s">
        <v>1</v>
      </c>
      <c r="F1548" s="5">
        <v>41045</v>
      </c>
      <c r="G1548">
        <v>10</v>
      </c>
      <c r="H1548">
        <v>31</v>
      </c>
      <c r="I1548" s="1">
        <v>5149.41</v>
      </c>
      <c r="J1548" s="1">
        <v>723.11</v>
      </c>
      <c r="K1548">
        <v>14.0425796353368</v>
      </c>
      <c r="L1548" s="4">
        <f>VLOOKUP(N1548,rates,VLOOKUP(CONCATENATE('[1]Exposure Report'!$B$11,'[1]Exposure Report'!$B$13),rate_lookup_table,4,FALSE),FALSE)</f>
        <v>166.11133333333333</v>
      </c>
      <c r="M1548" t="s">
        <v>0</v>
      </c>
      <c r="N1548" t="str">
        <f>IF(VLOOKUP(B1548,title_rename,2,FALSE)=0,B1548,VLOOKUP(B1548,title_rename,2,FALSE))</f>
        <v>05-16 Pittsburgh Pirates @ Washington Nationals</v>
      </c>
      <c r="O1548" s="3" t="str">
        <f>LEFT(IF(VLOOKUP(C1548,brand_rename,2,FALSE)=0,C1548,VLOOKUP(C1548,brand_rename,2,FALSE)),LEN(IF(VLOOKUP(C1548,brand_rename,2,FALSE)=0,C1548,VLOOKUP(C1548,brand_rename,2,FALSE)))-6)</f>
        <v>Nationals Youth Baseball Academy</v>
      </c>
      <c r="P1548" t="str">
        <f>IF(VLOOKUP(D1548,location_rename,2,FALSE)=0,D1548,VLOOKUP(D1548,location_rename,2,FALSE))</f>
        <v>Static Outfield Wall</v>
      </c>
      <c r="Q1548">
        <f>IF($L1548=0,0,G1548)</f>
        <v>10</v>
      </c>
      <c r="R1548">
        <f>IF($L1548=0,0,H1548)</f>
        <v>31</v>
      </c>
      <c r="S1548" s="1">
        <f>R1548*L1548</f>
        <v>5149.4513333333334</v>
      </c>
      <c r="T1548" s="1">
        <f>S1548*(K1548/100)</f>
        <v>723.11580426624596</v>
      </c>
      <c r="U1548" t="str">
        <f t="shared" si="48"/>
        <v>Nationals Youth Baseball AcademyStatic Outfield Wall</v>
      </c>
      <c r="V1548" t="str">
        <f t="shared" si="49"/>
        <v>05-16 Pittsburgh Pirates @ Washington NationalsNationals Youth Baseball AcademyStatic Outfield Wall</v>
      </c>
      <c r="W1548" t="str">
        <f>CONCATENATE(M1548,O1548)</f>
        <v>Regular SeasonNationals Youth Baseball Academy</v>
      </c>
      <c r="X1548" t="str">
        <f>CONCATENATE(M1548,P1548)</f>
        <v>Regular SeasonStatic Outfield Wall</v>
      </c>
      <c r="Y1548" t="str">
        <f>CONCATENATE(M1548,O1548,P1548)</f>
        <v>Regular SeasonNationals Youth Baseball AcademyStatic Outfield Wall</v>
      </c>
    </row>
    <row r="1549" spans="1:25" x14ac:dyDescent="0.25">
      <c r="A1549" s="3">
        <v>349623</v>
      </c>
      <c r="B1549" t="s">
        <v>157</v>
      </c>
      <c r="C1549" t="s">
        <v>39</v>
      </c>
      <c r="D1549" t="s">
        <v>13</v>
      </c>
      <c r="E1549" t="s">
        <v>1</v>
      </c>
      <c r="F1549" s="5">
        <v>41045</v>
      </c>
      <c r="G1549">
        <v>30</v>
      </c>
      <c r="H1549">
        <v>134</v>
      </c>
      <c r="I1549" s="1">
        <v>22258.74</v>
      </c>
      <c r="J1549" s="1">
        <v>4977.82</v>
      </c>
      <c r="K1549">
        <v>22.363440158787</v>
      </c>
      <c r="L1549" s="4">
        <f>VLOOKUP(N1549,rates,VLOOKUP(CONCATENATE('[1]Exposure Report'!$B$11,'[1]Exposure Report'!$B$13),rate_lookup_table,4,FALSE),FALSE)</f>
        <v>166.11133333333333</v>
      </c>
      <c r="M1549" t="s">
        <v>0</v>
      </c>
      <c r="N1549" t="str">
        <f>IF(VLOOKUP(B1549,title_rename,2,FALSE)=0,B1549,VLOOKUP(B1549,title_rename,2,FALSE))</f>
        <v>05-16 Pittsburgh Pirates @ Washington Nationals</v>
      </c>
      <c r="O1549" s="3" t="str">
        <f>LEFT(IF(VLOOKUP(C1549,brand_rename,2,FALSE)=0,C1549,VLOOKUP(C1549,brand_rename,2,FALSE)),LEN(IF(VLOOKUP(C1549,brand_rename,2,FALSE)=0,C1549,VLOOKUP(C1549,brand_rename,2,FALSE)))-6)</f>
        <v>New Era</v>
      </c>
      <c r="P1549" t="str">
        <f>IF(VLOOKUP(D1549,location_rename,2,FALSE)=0,D1549,VLOOKUP(D1549,location_rename,2,FALSE))</f>
        <v>Static Dugout Wall</v>
      </c>
      <c r="Q1549">
        <f>IF($L1549=0,0,G1549)</f>
        <v>30</v>
      </c>
      <c r="R1549">
        <f>IF($L1549=0,0,H1549)</f>
        <v>134</v>
      </c>
      <c r="S1549" s="1">
        <f>R1549*L1549</f>
        <v>22258.918666666668</v>
      </c>
      <c r="T1549" s="1">
        <f>S1549*(K1549/100)</f>
        <v>4977.8599560130697</v>
      </c>
      <c r="U1549" t="str">
        <f t="shared" si="48"/>
        <v>New EraStatic Dugout Wall</v>
      </c>
      <c r="V1549" t="str">
        <f t="shared" si="49"/>
        <v>05-16 Pittsburgh Pirates @ Washington NationalsNew EraStatic Dugout Wall</v>
      </c>
      <c r="W1549" t="str">
        <f>CONCATENATE(M1549,O1549)</f>
        <v>Regular SeasonNew Era</v>
      </c>
      <c r="X1549" t="str">
        <f>CONCATENATE(M1549,P1549)</f>
        <v>Regular SeasonStatic Dugout Wall</v>
      </c>
      <c r="Y1549" t="str">
        <f>CONCATENATE(M1549,O1549,P1549)</f>
        <v>Regular SeasonNew EraStatic Dugout Wall</v>
      </c>
    </row>
    <row r="1550" spans="1:25" x14ac:dyDescent="0.25">
      <c r="A1550" s="3">
        <v>349623</v>
      </c>
      <c r="B1550" t="s">
        <v>157</v>
      </c>
      <c r="C1550" t="s">
        <v>37</v>
      </c>
      <c r="D1550" t="s">
        <v>19</v>
      </c>
      <c r="E1550" t="s">
        <v>1</v>
      </c>
      <c r="F1550" s="5">
        <v>41045</v>
      </c>
      <c r="G1550">
        <v>2</v>
      </c>
      <c r="H1550">
        <v>5</v>
      </c>
      <c r="I1550" s="1">
        <v>830.55</v>
      </c>
      <c r="J1550" s="1">
        <v>189.4</v>
      </c>
      <c r="K1550">
        <v>22.804165914153199</v>
      </c>
      <c r="L1550" s="4">
        <f>VLOOKUP(N1550,rates,VLOOKUP(CONCATENATE('[1]Exposure Report'!$B$11,'[1]Exposure Report'!$B$13),rate_lookup_table,4,FALSE),FALSE)</f>
        <v>166.11133333333333</v>
      </c>
      <c r="M1550" t="s">
        <v>0</v>
      </c>
      <c r="N1550" t="str">
        <f>IF(VLOOKUP(B1550,title_rename,2,FALSE)=0,B1550,VLOOKUP(B1550,title_rename,2,FALSE))</f>
        <v>05-16 Pittsburgh Pirates @ Washington Nationals</v>
      </c>
      <c r="O1550" s="3" t="str">
        <f>LEFT(IF(VLOOKUP(C1550,brand_rename,2,FALSE)=0,C1550,VLOOKUP(C1550,brand_rename,2,FALSE)),LEN(IF(VLOOKUP(C1550,brand_rename,2,FALSE)=0,C1550,VLOOKUP(C1550,brand_rename,2,FALSE)))-6)</f>
        <v>Papa John's</v>
      </c>
      <c r="P1550" t="str">
        <f>IF(VLOOKUP(D1550,location_rename,2,FALSE)=0,D1550,VLOOKUP(D1550,location_rename,2,FALSE))</f>
        <v>LED Outfield Wall</v>
      </c>
      <c r="Q1550">
        <f>IF($L1550=0,0,G1550)</f>
        <v>2</v>
      </c>
      <c r="R1550">
        <f>IF($L1550=0,0,H1550)</f>
        <v>5</v>
      </c>
      <c r="S1550" s="1">
        <f>R1550*L1550</f>
        <v>830.55666666666662</v>
      </c>
      <c r="T1550" s="1">
        <f>S1550*(K1550/100)</f>
        <v>189.401520277727</v>
      </c>
      <c r="U1550" t="str">
        <f t="shared" si="48"/>
        <v>Papa John'sLED Outfield Wall</v>
      </c>
      <c r="V1550" t="str">
        <f t="shared" si="49"/>
        <v>05-16 Pittsburgh Pirates @ Washington NationalsPapa John'sLED Outfield Wall</v>
      </c>
      <c r="W1550" t="str">
        <f>CONCATENATE(M1550,O1550)</f>
        <v>Regular SeasonPapa John's</v>
      </c>
      <c r="X1550" t="str">
        <f>CONCATENATE(M1550,P1550)</f>
        <v>Regular SeasonLED Outfield Wall</v>
      </c>
      <c r="Y1550" t="str">
        <f>CONCATENATE(M1550,O1550,P1550)</f>
        <v>Regular SeasonPapa John'sLED Outfield Wall</v>
      </c>
    </row>
    <row r="1551" spans="1:25" x14ac:dyDescent="0.25">
      <c r="A1551" s="3">
        <v>349623</v>
      </c>
      <c r="B1551" t="s">
        <v>157</v>
      </c>
      <c r="C1551" t="s">
        <v>37</v>
      </c>
      <c r="D1551" t="s">
        <v>2</v>
      </c>
      <c r="E1551" t="s">
        <v>1</v>
      </c>
      <c r="F1551" s="5">
        <v>41045</v>
      </c>
      <c r="G1551">
        <v>24</v>
      </c>
      <c r="H1551">
        <v>176</v>
      </c>
      <c r="I1551" s="1">
        <v>29235.360000000001</v>
      </c>
      <c r="J1551" s="1">
        <v>6545</v>
      </c>
      <c r="K1551">
        <v>22.387273493468101</v>
      </c>
      <c r="L1551" s="4">
        <f>VLOOKUP(N1551,rates,VLOOKUP(CONCATENATE('[1]Exposure Report'!$B$11,'[1]Exposure Report'!$B$13),rate_lookup_table,4,FALSE),FALSE)</f>
        <v>166.11133333333333</v>
      </c>
      <c r="M1551" t="s">
        <v>0</v>
      </c>
      <c r="N1551" t="str">
        <f>IF(VLOOKUP(B1551,title_rename,2,FALSE)=0,B1551,VLOOKUP(B1551,title_rename,2,FALSE))</f>
        <v>05-16 Pittsburgh Pirates @ Washington Nationals</v>
      </c>
      <c r="O1551" s="3" t="str">
        <f>LEFT(IF(VLOOKUP(C1551,brand_rename,2,FALSE)=0,C1551,VLOOKUP(C1551,brand_rename,2,FALSE)),LEN(IF(VLOOKUP(C1551,brand_rename,2,FALSE)=0,C1551,VLOOKUP(C1551,brand_rename,2,FALSE)))-6)</f>
        <v>Papa John's</v>
      </c>
      <c r="P1551" t="str">
        <f>IF(VLOOKUP(D1551,location_rename,2,FALSE)=0,D1551,VLOOKUP(D1551,location_rename,2,FALSE))</f>
        <v>Rotational Field Level Home Plate</v>
      </c>
      <c r="Q1551">
        <f>IF($L1551=0,0,G1551)</f>
        <v>24</v>
      </c>
      <c r="R1551">
        <f>IF($L1551=0,0,H1551)</f>
        <v>176</v>
      </c>
      <c r="S1551" s="1">
        <f>R1551*L1551</f>
        <v>29235.594666666668</v>
      </c>
      <c r="T1551" s="1">
        <f>S1551*(K1551/100)</f>
        <v>6545.0525354684405</v>
      </c>
      <c r="U1551" t="str">
        <f t="shared" si="48"/>
        <v>Papa John'sRotational Field Level Home Plate</v>
      </c>
      <c r="V1551" t="str">
        <f t="shared" si="49"/>
        <v>05-16 Pittsburgh Pirates @ Washington NationalsPapa John'sRotational Field Level Home Plate</v>
      </c>
      <c r="W1551" t="str">
        <f>CONCATENATE(M1551,O1551)</f>
        <v>Regular SeasonPapa John's</v>
      </c>
      <c r="X1551" t="str">
        <f>CONCATENATE(M1551,P1551)</f>
        <v>Regular SeasonRotational Field Level Home Plate</v>
      </c>
      <c r="Y1551" t="str">
        <f>CONCATENATE(M1551,O1551,P1551)</f>
        <v>Regular SeasonPapa John'sRotational Field Level Home Plate</v>
      </c>
    </row>
    <row r="1552" spans="1:25" x14ac:dyDescent="0.25">
      <c r="A1552" s="3">
        <v>349623</v>
      </c>
      <c r="B1552" t="s">
        <v>157</v>
      </c>
      <c r="C1552" t="s">
        <v>159</v>
      </c>
      <c r="D1552" t="s">
        <v>34</v>
      </c>
      <c r="E1552" t="s">
        <v>1</v>
      </c>
      <c r="F1552" s="5">
        <v>41045</v>
      </c>
      <c r="G1552">
        <v>1</v>
      </c>
      <c r="H1552">
        <v>3</v>
      </c>
      <c r="I1552" s="1">
        <v>498.33</v>
      </c>
      <c r="J1552" s="1">
        <v>163.6</v>
      </c>
      <c r="K1552">
        <v>32.829651034454997</v>
      </c>
      <c r="L1552" s="4">
        <f>VLOOKUP(N1552,rates,VLOOKUP(CONCATENATE('[1]Exposure Report'!$B$11,'[1]Exposure Report'!$B$13),rate_lookup_table,4,FALSE),FALSE)</f>
        <v>166.11133333333333</v>
      </c>
      <c r="M1552" t="s">
        <v>0</v>
      </c>
      <c r="N1552" t="str">
        <f>IF(VLOOKUP(B1552,title_rename,2,FALSE)=0,B1552,VLOOKUP(B1552,title_rename,2,FALSE))</f>
        <v>05-16 Pittsburgh Pirates @ Washington Nationals</v>
      </c>
      <c r="O1552" s="3" t="str">
        <f>LEFT(IF(VLOOKUP(C1552,brand_rename,2,FALSE)=0,C1552,VLOOKUP(C1552,brand_rename,2,FALSE)),LEN(IF(VLOOKUP(C1552,brand_rename,2,FALSE)=0,C1552,VLOOKUP(C1552,brand_rename,2,FALSE)))-6)</f>
        <v>Piggly Wiggly</v>
      </c>
      <c r="P1552" t="str">
        <f>IF(VLOOKUP(D1552,location_rename,2,FALSE)=0,D1552,VLOOKUP(D1552,location_rename,2,FALSE))</f>
        <v>General Merchandise</v>
      </c>
      <c r="Q1552">
        <f>IF($L1552=0,0,G1552)</f>
        <v>1</v>
      </c>
      <c r="R1552">
        <f>IF($L1552=0,0,H1552)</f>
        <v>3</v>
      </c>
      <c r="S1552" s="1">
        <f>R1552*L1552</f>
        <v>498.334</v>
      </c>
      <c r="T1552" s="1">
        <f>S1552*(K1552/100)</f>
        <v>163.60131318604098</v>
      </c>
      <c r="U1552" t="str">
        <f t="shared" si="48"/>
        <v>Piggly WigglyGeneral Merchandise</v>
      </c>
      <c r="V1552" t="str">
        <f t="shared" si="49"/>
        <v>05-16 Pittsburgh Pirates @ Washington NationalsPiggly WigglyGeneral Merchandise</v>
      </c>
      <c r="W1552" t="str">
        <f>CONCATENATE(M1552,O1552)</f>
        <v>Regular SeasonPiggly Wiggly</v>
      </c>
      <c r="X1552" t="str">
        <f>CONCATENATE(M1552,P1552)</f>
        <v>Regular SeasonGeneral Merchandise</v>
      </c>
      <c r="Y1552" t="str">
        <f>CONCATENATE(M1552,O1552,P1552)</f>
        <v>Regular SeasonPiggly WigglyGeneral Merchandise</v>
      </c>
    </row>
    <row r="1553" spans="1:25" x14ac:dyDescent="0.25">
      <c r="A1553" s="3">
        <v>349623</v>
      </c>
      <c r="B1553" t="s">
        <v>157</v>
      </c>
      <c r="C1553" t="s">
        <v>36</v>
      </c>
      <c r="D1553" t="s">
        <v>19</v>
      </c>
      <c r="E1553" t="s">
        <v>1</v>
      </c>
      <c r="F1553" s="5">
        <v>41045</v>
      </c>
      <c r="G1553">
        <v>5</v>
      </c>
      <c r="H1553">
        <v>12</v>
      </c>
      <c r="I1553" s="1">
        <v>1993.32</v>
      </c>
      <c r="J1553" s="1">
        <v>512.62</v>
      </c>
      <c r="K1553">
        <v>25.716894427387398</v>
      </c>
      <c r="L1553" s="4">
        <f>VLOOKUP(N1553,rates,VLOOKUP(CONCATENATE('[1]Exposure Report'!$B$11,'[1]Exposure Report'!$B$13),rate_lookup_table,4,FALSE),FALSE)</f>
        <v>166.11133333333333</v>
      </c>
      <c r="M1553" t="s">
        <v>0</v>
      </c>
      <c r="N1553" t="str">
        <f>IF(VLOOKUP(B1553,title_rename,2,FALSE)=0,B1553,VLOOKUP(B1553,title_rename,2,FALSE))</f>
        <v>05-16 Pittsburgh Pirates @ Washington Nationals</v>
      </c>
      <c r="O1553" s="3" t="str">
        <f>LEFT(IF(VLOOKUP(C1553,brand_rename,2,FALSE)=0,C1553,VLOOKUP(C1553,brand_rename,2,FALSE)),LEN(IF(VLOOKUP(C1553,brand_rename,2,FALSE)=0,C1553,VLOOKUP(C1553,brand_rename,2,FALSE)))-6)</f>
        <v>PNC Bank</v>
      </c>
      <c r="P1553" t="str">
        <f>IF(VLOOKUP(D1553,location_rename,2,FALSE)=0,D1553,VLOOKUP(D1553,location_rename,2,FALSE))</f>
        <v>LED Outfield Wall</v>
      </c>
      <c r="Q1553">
        <f>IF($L1553=0,0,G1553)</f>
        <v>5</v>
      </c>
      <c r="R1553">
        <f>IF($L1553=0,0,H1553)</f>
        <v>12</v>
      </c>
      <c r="S1553" s="1">
        <f>R1553*L1553</f>
        <v>1993.336</v>
      </c>
      <c r="T1553" s="1">
        <f>S1553*(K1553/100)</f>
        <v>512.6241147031069</v>
      </c>
      <c r="U1553" t="str">
        <f t="shared" si="48"/>
        <v>PNC BankLED Outfield Wall</v>
      </c>
      <c r="V1553" t="str">
        <f t="shared" si="49"/>
        <v>05-16 Pittsburgh Pirates @ Washington NationalsPNC BankLED Outfield Wall</v>
      </c>
      <c r="W1553" t="str">
        <f>CONCATENATE(M1553,O1553)</f>
        <v>Regular SeasonPNC Bank</v>
      </c>
      <c r="X1553" t="str">
        <f>CONCATENATE(M1553,P1553)</f>
        <v>Regular SeasonLED Outfield Wall</v>
      </c>
      <c r="Y1553" t="str">
        <f>CONCATENATE(M1553,O1553,P1553)</f>
        <v>Regular SeasonPNC BankLED Outfield Wall</v>
      </c>
    </row>
    <row r="1554" spans="1:25" x14ac:dyDescent="0.25">
      <c r="A1554" s="3">
        <v>349623</v>
      </c>
      <c r="B1554" t="s">
        <v>157</v>
      </c>
      <c r="C1554" t="s">
        <v>36</v>
      </c>
      <c r="D1554" t="s">
        <v>17</v>
      </c>
      <c r="E1554" t="s">
        <v>1</v>
      </c>
      <c r="F1554" s="5">
        <v>41045</v>
      </c>
      <c r="G1554">
        <v>2</v>
      </c>
      <c r="H1554">
        <v>2</v>
      </c>
      <c r="I1554" s="1">
        <v>332.22</v>
      </c>
      <c r="J1554" s="1">
        <v>88.45</v>
      </c>
      <c r="K1554">
        <v>26.623923905845501</v>
      </c>
      <c r="L1554" s="4">
        <f>VLOOKUP(N1554,rates,VLOOKUP(CONCATENATE('[1]Exposure Report'!$B$11,'[1]Exposure Report'!$B$13),rate_lookup_table,4,FALSE),FALSE)</f>
        <v>166.11133333333333</v>
      </c>
      <c r="M1554" t="s">
        <v>0</v>
      </c>
      <c r="N1554" t="str">
        <f>IF(VLOOKUP(B1554,title_rename,2,FALSE)=0,B1554,VLOOKUP(B1554,title_rename,2,FALSE))</f>
        <v>05-16 Pittsburgh Pirates @ Washington Nationals</v>
      </c>
      <c r="O1554" s="3" t="str">
        <f>LEFT(IF(VLOOKUP(C1554,brand_rename,2,FALSE)=0,C1554,VLOOKUP(C1554,brand_rename,2,FALSE)),LEN(IF(VLOOKUP(C1554,brand_rename,2,FALSE)=0,C1554,VLOOKUP(C1554,brand_rename,2,FALSE)))-6)</f>
        <v>PNC Bank</v>
      </c>
      <c r="P1554" t="str">
        <f>IF(VLOOKUP(D1554,location_rename,2,FALSE)=0,D1554,VLOOKUP(D1554,location_rename,2,FALSE))</f>
        <v>LED Upper Tiered</v>
      </c>
      <c r="Q1554">
        <f>IF($L1554=0,0,G1554)</f>
        <v>2</v>
      </c>
      <c r="R1554">
        <f>IF($L1554=0,0,H1554)</f>
        <v>2</v>
      </c>
      <c r="S1554" s="1">
        <f>R1554*L1554</f>
        <v>332.22266666666667</v>
      </c>
      <c r="T1554" s="1">
        <f>S1554*(K1554/100)</f>
        <v>88.450709971304093</v>
      </c>
      <c r="U1554" t="str">
        <f t="shared" si="48"/>
        <v>PNC BankLED Upper Tiered</v>
      </c>
      <c r="V1554" t="str">
        <f t="shared" si="49"/>
        <v>05-16 Pittsburgh Pirates @ Washington NationalsPNC BankLED Upper Tiered</v>
      </c>
      <c r="W1554" t="str">
        <f>CONCATENATE(M1554,O1554)</f>
        <v>Regular SeasonPNC Bank</v>
      </c>
      <c r="X1554" t="str">
        <f>CONCATENATE(M1554,P1554)</f>
        <v>Regular SeasonLED Upper Tiered</v>
      </c>
      <c r="Y1554" t="str">
        <f>CONCATENATE(M1554,O1554,P1554)</f>
        <v>Regular SeasonPNC BankLED Upper Tiered</v>
      </c>
    </row>
    <row r="1555" spans="1:25" x14ac:dyDescent="0.25">
      <c r="A1555" s="3">
        <v>349623</v>
      </c>
      <c r="B1555" t="s">
        <v>157</v>
      </c>
      <c r="C1555" t="s">
        <v>36</v>
      </c>
      <c r="D1555" t="s">
        <v>2</v>
      </c>
      <c r="E1555" t="s">
        <v>1</v>
      </c>
      <c r="F1555" s="5">
        <v>41045</v>
      </c>
      <c r="G1555">
        <v>25</v>
      </c>
      <c r="H1555">
        <v>193</v>
      </c>
      <c r="I1555" s="1">
        <v>32059.23</v>
      </c>
      <c r="J1555" s="1">
        <v>7688.2</v>
      </c>
      <c r="K1555">
        <v>23.9812372287169</v>
      </c>
      <c r="L1555" s="4">
        <f>VLOOKUP(N1555,rates,VLOOKUP(CONCATENATE('[1]Exposure Report'!$B$11,'[1]Exposure Report'!$B$13),rate_lookup_table,4,FALSE),FALSE)</f>
        <v>166.11133333333333</v>
      </c>
      <c r="M1555" t="s">
        <v>0</v>
      </c>
      <c r="N1555" t="str">
        <f>IF(VLOOKUP(B1555,title_rename,2,FALSE)=0,B1555,VLOOKUP(B1555,title_rename,2,FALSE))</f>
        <v>05-16 Pittsburgh Pirates @ Washington Nationals</v>
      </c>
      <c r="O1555" s="3" t="str">
        <f>LEFT(IF(VLOOKUP(C1555,brand_rename,2,FALSE)=0,C1555,VLOOKUP(C1555,brand_rename,2,FALSE)),LEN(IF(VLOOKUP(C1555,brand_rename,2,FALSE)=0,C1555,VLOOKUP(C1555,brand_rename,2,FALSE)))-6)</f>
        <v>PNC Bank</v>
      </c>
      <c r="P1555" t="str">
        <f>IF(VLOOKUP(D1555,location_rename,2,FALSE)=0,D1555,VLOOKUP(D1555,location_rename,2,FALSE))</f>
        <v>Rotational Field Level Home Plate</v>
      </c>
      <c r="Q1555">
        <f>IF($L1555=0,0,G1555)</f>
        <v>25</v>
      </c>
      <c r="R1555">
        <f>IF($L1555=0,0,H1555)</f>
        <v>193</v>
      </c>
      <c r="S1555" s="1">
        <f>R1555*L1555</f>
        <v>32059.487333333334</v>
      </c>
      <c r="T1555" s="1">
        <f>S1555*(K1555/100)</f>
        <v>7688.261711717113</v>
      </c>
      <c r="U1555" t="str">
        <f t="shared" si="48"/>
        <v>PNC BankRotational Field Level Home Plate</v>
      </c>
      <c r="V1555" t="str">
        <f t="shared" si="49"/>
        <v>05-16 Pittsburgh Pirates @ Washington NationalsPNC BankRotational Field Level Home Plate</v>
      </c>
      <c r="W1555" t="str">
        <f>CONCATENATE(M1555,O1555)</f>
        <v>Regular SeasonPNC Bank</v>
      </c>
      <c r="X1555" t="str">
        <f>CONCATENATE(M1555,P1555)</f>
        <v>Regular SeasonRotational Field Level Home Plate</v>
      </c>
      <c r="Y1555" t="str">
        <f>CONCATENATE(M1555,O1555,P1555)</f>
        <v>Regular SeasonPNC BankRotational Field Level Home Plate</v>
      </c>
    </row>
    <row r="1556" spans="1:25" x14ac:dyDescent="0.25">
      <c r="A1556" s="3">
        <v>349623</v>
      </c>
      <c r="B1556" t="s">
        <v>157</v>
      </c>
      <c r="C1556" t="s">
        <v>36</v>
      </c>
      <c r="D1556" t="s">
        <v>9</v>
      </c>
      <c r="E1556" t="s">
        <v>1</v>
      </c>
      <c r="F1556" s="5">
        <v>41045</v>
      </c>
      <c r="G1556">
        <v>12</v>
      </c>
      <c r="H1556">
        <v>56</v>
      </c>
      <c r="I1556" s="1">
        <v>9302.16</v>
      </c>
      <c r="J1556" s="1">
        <v>1042.95</v>
      </c>
      <c r="K1556">
        <v>11.211912072034799</v>
      </c>
      <c r="L1556" s="4">
        <f>VLOOKUP(N1556,rates,VLOOKUP(CONCATENATE('[1]Exposure Report'!$B$11,'[1]Exposure Report'!$B$13),rate_lookup_table,4,FALSE),FALSE)</f>
        <v>166.11133333333333</v>
      </c>
      <c r="M1556" t="s">
        <v>0</v>
      </c>
      <c r="N1556" t="str">
        <f>IF(VLOOKUP(B1556,title_rename,2,FALSE)=0,B1556,VLOOKUP(B1556,title_rename,2,FALSE))</f>
        <v>05-16 Pittsburgh Pirates @ Washington Nationals</v>
      </c>
      <c r="O1556" s="3" t="str">
        <f>LEFT(IF(VLOOKUP(C1556,brand_rename,2,FALSE)=0,C1556,VLOOKUP(C1556,brand_rename,2,FALSE)),LEN(IF(VLOOKUP(C1556,brand_rename,2,FALSE)=0,C1556,VLOOKUP(C1556,brand_rename,2,FALSE)))-6)</f>
        <v>PNC Bank</v>
      </c>
      <c r="P1556" t="str">
        <f>IF(VLOOKUP(D1556,location_rename,2,FALSE)=0,D1556,VLOOKUP(D1556,location_rename,2,FALSE))</f>
        <v>Static Upper Billboard</v>
      </c>
      <c r="Q1556">
        <f>IF($L1556=0,0,G1556)</f>
        <v>12</v>
      </c>
      <c r="R1556">
        <f>IF($L1556=0,0,H1556)</f>
        <v>56</v>
      </c>
      <c r="S1556" s="1">
        <f>R1556*L1556</f>
        <v>9302.2346666666672</v>
      </c>
      <c r="T1556" s="1">
        <f>S1556*(K1556/100)</f>
        <v>1042.9583715610061</v>
      </c>
      <c r="U1556" t="str">
        <f t="shared" si="48"/>
        <v>PNC BankStatic Upper Billboard</v>
      </c>
      <c r="V1556" t="str">
        <f t="shared" si="49"/>
        <v>05-16 Pittsburgh Pirates @ Washington NationalsPNC BankStatic Upper Billboard</v>
      </c>
      <c r="W1556" t="str">
        <f>CONCATENATE(M1556,O1556)</f>
        <v>Regular SeasonPNC Bank</v>
      </c>
      <c r="X1556" t="str">
        <f>CONCATENATE(M1556,P1556)</f>
        <v>Regular SeasonStatic Upper Billboard</v>
      </c>
      <c r="Y1556" t="str">
        <f>CONCATENATE(M1556,O1556,P1556)</f>
        <v>Regular SeasonPNC BankStatic Upper Billboard</v>
      </c>
    </row>
    <row r="1557" spans="1:25" x14ac:dyDescent="0.25">
      <c r="A1557" s="3">
        <v>349623</v>
      </c>
      <c r="B1557" t="s">
        <v>157</v>
      </c>
      <c r="C1557" t="s">
        <v>36</v>
      </c>
      <c r="D1557" t="s">
        <v>71</v>
      </c>
      <c r="E1557" t="s">
        <v>1</v>
      </c>
      <c r="F1557" s="5">
        <v>41045</v>
      </c>
      <c r="G1557">
        <v>3</v>
      </c>
      <c r="H1557">
        <v>8</v>
      </c>
      <c r="I1557" s="1">
        <v>1328.88</v>
      </c>
      <c r="J1557" s="1">
        <v>317.64</v>
      </c>
      <c r="K1557">
        <v>23.902835470471299</v>
      </c>
      <c r="L1557" s="4">
        <f>VLOOKUP(N1557,rates,VLOOKUP(CONCATENATE('[1]Exposure Report'!$B$11,'[1]Exposure Report'!$B$13),rate_lookup_table,4,FALSE),FALSE)</f>
        <v>166.11133333333333</v>
      </c>
      <c r="M1557" t="s">
        <v>0</v>
      </c>
      <c r="N1557" t="str">
        <f>IF(VLOOKUP(B1557,title_rename,2,FALSE)=0,B1557,VLOOKUP(B1557,title_rename,2,FALSE))</f>
        <v>05-16 Pittsburgh Pirates @ Washington Nationals</v>
      </c>
      <c r="O1557" s="3" t="str">
        <f>LEFT(IF(VLOOKUP(C1557,brand_rename,2,FALSE)=0,C1557,VLOOKUP(C1557,brand_rename,2,FALSE)),LEN(IF(VLOOKUP(C1557,brand_rename,2,FALSE)=0,C1557,VLOOKUP(C1557,brand_rename,2,FALSE)))-6)</f>
        <v>PNC Bank</v>
      </c>
      <c r="P1557" t="str">
        <f>IF(VLOOKUP(D1557,location_rename,2,FALSE)=0,D1557,VLOOKUP(D1557,location_rename,2,FALSE))</f>
        <v>Static Upper Tiered</v>
      </c>
      <c r="Q1557">
        <f>IF($L1557=0,0,G1557)</f>
        <v>3</v>
      </c>
      <c r="R1557">
        <f>IF($L1557=0,0,H1557)</f>
        <v>8</v>
      </c>
      <c r="S1557" s="1">
        <f>R1557*L1557</f>
        <v>1328.8906666666667</v>
      </c>
      <c r="T1557" s="1">
        <f>S1557*(K1557/100)</f>
        <v>317.64254963578253</v>
      </c>
      <c r="U1557" t="str">
        <f t="shared" si="48"/>
        <v>PNC BankStatic Upper Tiered</v>
      </c>
      <c r="V1557" t="str">
        <f t="shared" si="49"/>
        <v>05-16 Pittsburgh Pirates @ Washington NationalsPNC BankStatic Upper Tiered</v>
      </c>
      <c r="W1557" t="str">
        <f>CONCATENATE(M1557,O1557)</f>
        <v>Regular SeasonPNC Bank</v>
      </c>
      <c r="X1557" t="str">
        <f>CONCATENATE(M1557,P1557)</f>
        <v>Regular SeasonStatic Upper Tiered</v>
      </c>
      <c r="Y1557" t="str">
        <f>CONCATENATE(M1557,O1557,P1557)</f>
        <v>Regular SeasonPNC BankStatic Upper Tiered</v>
      </c>
    </row>
    <row r="1558" spans="1:25" x14ac:dyDescent="0.25">
      <c r="A1558" s="3">
        <v>349623</v>
      </c>
      <c r="B1558" t="s">
        <v>157</v>
      </c>
      <c r="C1558" t="s">
        <v>33</v>
      </c>
      <c r="D1558" t="s">
        <v>17</v>
      </c>
      <c r="E1558" t="s">
        <v>1</v>
      </c>
      <c r="F1558" s="5">
        <v>41045</v>
      </c>
      <c r="G1558">
        <v>3</v>
      </c>
      <c r="H1558">
        <v>26</v>
      </c>
      <c r="I1558" s="1">
        <v>4318.8599999999997</v>
      </c>
      <c r="J1558" s="1">
        <v>1080.83</v>
      </c>
      <c r="K1558">
        <v>25.0258169980041</v>
      </c>
      <c r="L1558" s="4">
        <f>VLOOKUP(N1558,rates,VLOOKUP(CONCATENATE('[1]Exposure Report'!$B$11,'[1]Exposure Report'!$B$13),rate_lookup_table,4,FALSE),FALSE)</f>
        <v>166.11133333333333</v>
      </c>
      <c r="M1558" t="s">
        <v>0</v>
      </c>
      <c r="N1558" t="str">
        <f>IF(VLOOKUP(B1558,title_rename,2,FALSE)=0,B1558,VLOOKUP(B1558,title_rename,2,FALSE))</f>
        <v>05-16 Pittsburgh Pirates @ Washington Nationals</v>
      </c>
      <c r="O1558" s="3" t="str">
        <f>LEFT(IF(VLOOKUP(C1558,brand_rename,2,FALSE)=0,C1558,VLOOKUP(C1558,brand_rename,2,FALSE)),LEN(IF(VLOOKUP(C1558,brand_rename,2,FALSE)=0,C1558,VLOOKUP(C1558,brand_rename,2,FALSE)))-6)</f>
        <v>Radio - 106.7 The Fan</v>
      </c>
      <c r="P1558" t="str">
        <f>IF(VLOOKUP(D1558,location_rename,2,FALSE)=0,D1558,VLOOKUP(D1558,location_rename,2,FALSE))</f>
        <v>LED Upper Tiered</v>
      </c>
      <c r="Q1558">
        <f>IF($L1558=0,0,G1558)</f>
        <v>3</v>
      </c>
      <c r="R1558">
        <f>IF($L1558=0,0,H1558)</f>
        <v>26</v>
      </c>
      <c r="S1558" s="1">
        <f>R1558*L1558</f>
        <v>4318.894666666667</v>
      </c>
      <c r="T1558" s="1">
        <f>S1558*(K1558/100)</f>
        <v>1080.8386756165594</v>
      </c>
      <c r="U1558" t="str">
        <f t="shared" si="48"/>
        <v>Radio - 106.7 The FanLED Upper Tiered</v>
      </c>
      <c r="V1558" t="str">
        <f t="shared" si="49"/>
        <v>05-16 Pittsburgh Pirates @ Washington NationalsRadio - 106.7 The FanLED Upper Tiered</v>
      </c>
      <c r="W1558" t="str">
        <f>CONCATENATE(M1558,O1558)</f>
        <v>Regular SeasonRadio - 106.7 The Fan</v>
      </c>
      <c r="X1558" t="str">
        <f>CONCATENATE(M1558,P1558)</f>
        <v>Regular SeasonLED Upper Tiered</v>
      </c>
      <c r="Y1558" t="str">
        <f>CONCATENATE(M1558,O1558,P1558)</f>
        <v>Regular SeasonRadio - 106.7 The FanLED Upper Tiered</v>
      </c>
    </row>
    <row r="1559" spans="1:25" x14ac:dyDescent="0.25">
      <c r="A1559" s="3">
        <v>349623</v>
      </c>
      <c r="B1559" t="s">
        <v>157</v>
      </c>
      <c r="C1559" t="s">
        <v>33</v>
      </c>
      <c r="D1559" t="s">
        <v>9</v>
      </c>
      <c r="E1559" t="s">
        <v>1</v>
      </c>
      <c r="F1559" s="5">
        <v>41045</v>
      </c>
      <c r="G1559">
        <v>21</v>
      </c>
      <c r="H1559">
        <v>66</v>
      </c>
      <c r="I1559" s="1">
        <v>10963.26</v>
      </c>
      <c r="J1559" s="1">
        <v>1715.78</v>
      </c>
      <c r="K1559">
        <v>15.650271908173201</v>
      </c>
      <c r="L1559" s="4">
        <f>VLOOKUP(N1559,rates,VLOOKUP(CONCATENATE('[1]Exposure Report'!$B$11,'[1]Exposure Report'!$B$13),rate_lookup_table,4,FALSE),FALSE)</f>
        <v>166.11133333333333</v>
      </c>
      <c r="M1559" t="s">
        <v>0</v>
      </c>
      <c r="N1559" t="str">
        <f>IF(VLOOKUP(B1559,title_rename,2,FALSE)=0,B1559,VLOOKUP(B1559,title_rename,2,FALSE))</f>
        <v>05-16 Pittsburgh Pirates @ Washington Nationals</v>
      </c>
      <c r="O1559" s="3" t="str">
        <f>LEFT(IF(VLOOKUP(C1559,brand_rename,2,FALSE)=0,C1559,VLOOKUP(C1559,brand_rename,2,FALSE)),LEN(IF(VLOOKUP(C1559,brand_rename,2,FALSE)=0,C1559,VLOOKUP(C1559,brand_rename,2,FALSE)))-6)</f>
        <v>Radio - 106.7 The Fan</v>
      </c>
      <c r="P1559" t="str">
        <f>IF(VLOOKUP(D1559,location_rename,2,FALSE)=0,D1559,VLOOKUP(D1559,location_rename,2,FALSE))</f>
        <v>Static Upper Billboard</v>
      </c>
      <c r="Q1559">
        <f>IF($L1559=0,0,G1559)</f>
        <v>21</v>
      </c>
      <c r="R1559">
        <f>IF($L1559=0,0,H1559)</f>
        <v>66</v>
      </c>
      <c r="S1559" s="1">
        <f>R1559*L1559</f>
        <v>10963.348</v>
      </c>
      <c r="T1559" s="1">
        <f>S1559*(K1559/100)</f>
        <v>1715.7937722392683</v>
      </c>
      <c r="U1559" t="str">
        <f t="shared" si="48"/>
        <v>Radio - 106.7 The FanStatic Upper Billboard</v>
      </c>
      <c r="V1559" t="str">
        <f t="shared" si="49"/>
        <v>05-16 Pittsburgh Pirates @ Washington NationalsRadio - 106.7 The FanStatic Upper Billboard</v>
      </c>
      <c r="W1559" t="str">
        <f>CONCATENATE(M1559,O1559)</f>
        <v>Regular SeasonRadio - 106.7 The Fan</v>
      </c>
      <c r="X1559" t="str">
        <f>CONCATENATE(M1559,P1559)</f>
        <v>Regular SeasonStatic Upper Billboard</v>
      </c>
      <c r="Y1559" t="str">
        <f>CONCATENATE(M1559,O1559,P1559)</f>
        <v>Regular SeasonRadio - 106.7 The FanStatic Upper Billboard</v>
      </c>
    </row>
    <row r="1560" spans="1:25" x14ac:dyDescent="0.25">
      <c r="A1560" s="3">
        <v>349623</v>
      </c>
      <c r="B1560" t="s">
        <v>157</v>
      </c>
      <c r="C1560" t="s">
        <v>96</v>
      </c>
      <c r="D1560" t="s">
        <v>9</v>
      </c>
      <c r="E1560" t="s">
        <v>1</v>
      </c>
      <c r="F1560" s="5">
        <v>41045</v>
      </c>
      <c r="G1560">
        <v>1</v>
      </c>
      <c r="H1560">
        <v>2</v>
      </c>
      <c r="I1560" s="1">
        <v>332.22</v>
      </c>
      <c r="J1560" s="1">
        <v>83.79</v>
      </c>
      <c r="K1560">
        <v>25.221238938052998</v>
      </c>
      <c r="L1560" s="4">
        <f>VLOOKUP(N1560,rates,VLOOKUP(CONCATENATE('[1]Exposure Report'!$B$11,'[1]Exposure Report'!$B$13),rate_lookup_table,4,FALSE),FALSE)</f>
        <v>166.11133333333333</v>
      </c>
      <c r="M1560" t="s">
        <v>0</v>
      </c>
      <c r="N1560" t="str">
        <f>IF(VLOOKUP(B1560,title_rename,2,FALSE)=0,B1560,VLOOKUP(B1560,title_rename,2,FALSE))</f>
        <v>05-16 Pittsburgh Pirates @ Washington Nationals</v>
      </c>
      <c r="O1560" s="3" t="str">
        <f>LEFT(IF(VLOOKUP(C1560,brand_rename,2,FALSE)=0,C1560,VLOOKUP(C1560,brand_rename,2,FALSE)),LEN(IF(VLOOKUP(C1560,brand_rename,2,FALSE)=0,C1560,VLOOKUP(C1560,brand_rename,2,FALSE)))-6)</f>
        <v>Red Loft</v>
      </c>
      <c r="P1560" t="str">
        <f>IF(VLOOKUP(D1560,location_rename,2,FALSE)=0,D1560,VLOOKUP(D1560,location_rename,2,FALSE))</f>
        <v>Static Upper Billboard</v>
      </c>
      <c r="Q1560">
        <f>IF($L1560=0,0,G1560)</f>
        <v>1</v>
      </c>
      <c r="R1560">
        <f>IF($L1560=0,0,H1560)</f>
        <v>2</v>
      </c>
      <c r="S1560" s="1">
        <f>R1560*L1560</f>
        <v>332.22266666666667</v>
      </c>
      <c r="T1560" s="1">
        <f>S1560*(K1560/100)</f>
        <v>83.790672566371356</v>
      </c>
      <c r="U1560" t="str">
        <f t="shared" si="48"/>
        <v>Red LoftStatic Upper Billboard</v>
      </c>
      <c r="V1560" t="str">
        <f t="shared" si="49"/>
        <v>05-16 Pittsburgh Pirates @ Washington NationalsRed LoftStatic Upper Billboard</v>
      </c>
      <c r="W1560" t="str">
        <f>CONCATENATE(M1560,O1560)</f>
        <v>Regular SeasonRed Loft</v>
      </c>
      <c r="X1560" t="str">
        <f>CONCATENATE(M1560,P1560)</f>
        <v>Regular SeasonStatic Upper Billboard</v>
      </c>
      <c r="Y1560" t="str">
        <f>CONCATENATE(M1560,O1560,P1560)</f>
        <v>Regular SeasonRed LoftStatic Upper Billboard</v>
      </c>
    </row>
    <row r="1561" spans="1:25" x14ac:dyDescent="0.25">
      <c r="A1561" s="3">
        <v>349623</v>
      </c>
      <c r="B1561" t="s">
        <v>157</v>
      </c>
      <c r="C1561" t="s">
        <v>31</v>
      </c>
      <c r="D1561" t="s">
        <v>71</v>
      </c>
      <c r="E1561" t="s">
        <v>1</v>
      </c>
      <c r="F1561" s="5">
        <v>41045</v>
      </c>
      <c r="G1561">
        <v>6</v>
      </c>
      <c r="H1561">
        <v>10</v>
      </c>
      <c r="I1561" s="1">
        <v>1661.1</v>
      </c>
      <c r="J1561" s="1">
        <v>308</v>
      </c>
      <c r="K1561">
        <v>18.5419300463548</v>
      </c>
      <c r="L1561" s="4">
        <f>VLOOKUP(N1561,rates,VLOOKUP(CONCATENATE('[1]Exposure Report'!$B$11,'[1]Exposure Report'!$B$13),rate_lookup_table,4,FALSE),FALSE)</f>
        <v>166.11133333333333</v>
      </c>
      <c r="M1561" t="s">
        <v>0</v>
      </c>
      <c r="N1561" t="str">
        <f>IF(VLOOKUP(B1561,title_rename,2,FALSE)=0,B1561,VLOOKUP(B1561,title_rename,2,FALSE))</f>
        <v>05-16 Pittsburgh Pirates @ Washington Nationals</v>
      </c>
      <c r="O1561" s="3" t="str">
        <f>LEFT(IF(VLOOKUP(C1561,brand_rename,2,FALSE)=0,C1561,VLOOKUP(C1561,brand_rename,2,FALSE)),LEN(IF(VLOOKUP(C1561,brand_rename,2,FALSE)=0,C1561,VLOOKUP(C1561,brand_rename,2,FALSE)))-6)</f>
        <v>Red Porch</v>
      </c>
      <c r="P1561" t="str">
        <f>IF(VLOOKUP(D1561,location_rename,2,FALSE)=0,D1561,VLOOKUP(D1561,location_rename,2,FALSE))</f>
        <v>Static Upper Tiered</v>
      </c>
      <c r="Q1561">
        <f>IF($L1561=0,0,G1561)</f>
        <v>6</v>
      </c>
      <c r="R1561">
        <f>IF($L1561=0,0,H1561)</f>
        <v>10</v>
      </c>
      <c r="S1561" s="1">
        <f>R1561*L1561</f>
        <v>1661.1133333333332</v>
      </c>
      <c r="T1561" s="1">
        <f>S1561*(K1561/100)</f>
        <v>308.00247225733904</v>
      </c>
      <c r="U1561" t="str">
        <f t="shared" si="48"/>
        <v>Red PorchStatic Upper Tiered</v>
      </c>
      <c r="V1561" t="str">
        <f t="shared" si="49"/>
        <v>05-16 Pittsburgh Pirates @ Washington NationalsRed PorchStatic Upper Tiered</v>
      </c>
      <c r="W1561" t="str">
        <f>CONCATENATE(M1561,O1561)</f>
        <v>Regular SeasonRed Porch</v>
      </c>
      <c r="X1561" t="str">
        <f>CONCATENATE(M1561,P1561)</f>
        <v>Regular SeasonStatic Upper Tiered</v>
      </c>
      <c r="Y1561" t="str">
        <f>CONCATENATE(M1561,O1561,P1561)</f>
        <v>Regular SeasonRed PorchStatic Upper Tiered</v>
      </c>
    </row>
    <row r="1562" spans="1:25" x14ac:dyDescent="0.25">
      <c r="A1562" s="3">
        <v>349623</v>
      </c>
      <c r="B1562" t="s">
        <v>157</v>
      </c>
      <c r="C1562" t="s">
        <v>151</v>
      </c>
      <c r="D1562" t="s">
        <v>12</v>
      </c>
      <c r="E1562" t="s">
        <v>1</v>
      </c>
      <c r="F1562" s="5">
        <v>41045</v>
      </c>
      <c r="G1562">
        <v>24</v>
      </c>
      <c r="H1562">
        <v>121</v>
      </c>
      <c r="I1562" s="1">
        <v>20099.310000000001</v>
      </c>
      <c r="J1562" s="1">
        <v>2995.91</v>
      </c>
      <c r="K1562">
        <v>14.905536558220099</v>
      </c>
      <c r="L1562" s="4">
        <f>VLOOKUP(N1562,rates,VLOOKUP(CONCATENATE('[1]Exposure Report'!$B$11,'[1]Exposure Report'!$B$13),rate_lookup_table,4,FALSE),FALSE)</f>
        <v>166.11133333333333</v>
      </c>
      <c r="M1562" t="s">
        <v>0</v>
      </c>
      <c r="N1562" t="str">
        <f>IF(VLOOKUP(B1562,title_rename,2,FALSE)=0,B1562,VLOOKUP(B1562,title_rename,2,FALSE))</f>
        <v>05-16 Pittsburgh Pirates @ Washington Nationals</v>
      </c>
      <c r="O1562" s="3" t="str">
        <f>LEFT(IF(VLOOKUP(C1562,brand_rename,2,FALSE)=0,C1562,VLOOKUP(C1562,brand_rename,2,FALSE)),LEN(IF(VLOOKUP(C1562,brand_rename,2,FALSE)=0,C1562,VLOOKUP(C1562,brand_rename,2,FALSE)))-6)</f>
        <v>Team Promotion - Free Post-Game Concert - Dierks Bentley</v>
      </c>
      <c r="P1562" t="str">
        <f>IF(VLOOKUP(D1562,location_rename,2,FALSE)=0,D1562,VLOOKUP(D1562,location_rename,2,FALSE))</f>
        <v>Static Field Level Home Plate</v>
      </c>
      <c r="Q1562">
        <f>IF($L1562=0,0,G1562)</f>
        <v>24</v>
      </c>
      <c r="R1562">
        <f>IF($L1562=0,0,H1562)</f>
        <v>121</v>
      </c>
      <c r="S1562" s="1">
        <f>R1562*L1562</f>
        <v>20099.471333333335</v>
      </c>
      <c r="T1562" s="1">
        <f>S1562*(K1562/100)</f>
        <v>2995.9340475989693</v>
      </c>
      <c r="U1562" t="str">
        <f t="shared" si="48"/>
        <v>Team Promotion - Free Post-Game Concert - Dierks BentleyStatic Field Level Home Plate</v>
      </c>
      <c r="V1562" t="str">
        <f t="shared" si="49"/>
        <v>05-16 Pittsburgh Pirates @ Washington NationalsTeam Promotion - Free Post-Game Concert - Dierks BentleyStatic Field Level Home Plate</v>
      </c>
      <c r="W1562" t="str">
        <f>CONCATENATE(M1562,O1562)</f>
        <v>Regular SeasonTeam Promotion - Free Post-Game Concert - Dierks Bentley</v>
      </c>
      <c r="X1562" t="str">
        <f>CONCATENATE(M1562,P1562)</f>
        <v>Regular SeasonStatic Field Level Home Plate</v>
      </c>
      <c r="Y1562" t="str">
        <f>CONCATENATE(M1562,O1562,P1562)</f>
        <v>Regular SeasonTeam Promotion - Free Post-Game Concert - Dierks BentleyStatic Field Level Home Plate</v>
      </c>
    </row>
    <row r="1563" spans="1:25" x14ac:dyDescent="0.25">
      <c r="A1563" s="3">
        <v>349623</v>
      </c>
      <c r="B1563" t="s">
        <v>157</v>
      </c>
      <c r="C1563" t="s">
        <v>27</v>
      </c>
      <c r="D1563" t="s">
        <v>2</v>
      </c>
      <c r="E1563" t="s">
        <v>1</v>
      </c>
      <c r="F1563" s="5">
        <v>41045</v>
      </c>
      <c r="G1563">
        <v>28</v>
      </c>
      <c r="H1563">
        <v>220</v>
      </c>
      <c r="I1563" s="1">
        <v>36544.199999999997</v>
      </c>
      <c r="J1563" s="1">
        <v>6623.05</v>
      </c>
      <c r="K1563">
        <v>18.123395778262999</v>
      </c>
      <c r="L1563" s="4">
        <f>VLOOKUP(N1563,rates,VLOOKUP(CONCATENATE('[1]Exposure Report'!$B$11,'[1]Exposure Report'!$B$13),rate_lookup_table,4,FALSE),FALSE)</f>
        <v>166.11133333333333</v>
      </c>
      <c r="M1563" t="s">
        <v>0</v>
      </c>
      <c r="N1563" t="str">
        <f>IF(VLOOKUP(B1563,title_rename,2,FALSE)=0,B1563,VLOOKUP(B1563,title_rename,2,FALSE))</f>
        <v>05-16 Pittsburgh Pirates @ Washington Nationals</v>
      </c>
      <c r="O1563" s="3" t="str">
        <f>LEFT(IF(VLOOKUP(C1563,brand_rename,2,FALSE)=0,C1563,VLOOKUP(C1563,brand_rename,2,FALSE)),LEN(IF(VLOOKUP(C1563,brand_rename,2,FALSE)=0,C1563,VLOOKUP(C1563,brand_rename,2,FALSE)))-6)</f>
        <v>Team Website - Nationals.com</v>
      </c>
      <c r="P1563" t="str">
        <f>IF(VLOOKUP(D1563,location_rename,2,FALSE)=0,D1563,VLOOKUP(D1563,location_rename,2,FALSE))</f>
        <v>Rotational Field Level Home Plate</v>
      </c>
      <c r="Q1563">
        <f>IF($L1563=0,0,G1563)</f>
        <v>28</v>
      </c>
      <c r="R1563">
        <f>IF($L1563=0,0,H1563)</f>
        <v>220</v>
      </c>
      <c r="S1563" s="1">
        <f>R1563*L1563</f>
        <v>36544.493333333332</v>
      </c>
      <c r="T1563" s="1">
        <f>S1563*(K1563/100)</f>
        <v>6623.1031619609366</v>
      </c>
      <c r="U1563" t="str">
        <f t="shared" si="48"/>
        <v>Team Website - Nationals.comRotational Field Level Home Plate</v>
      </c>
      <c r="V1563" t="str">
        <f t="shared" si="49"/>
        <v>05-16 Pittsburgh Pirates @ Washington NationalsTeam Website - Nationals.comRotational Field Level Home Plate</v>
      </c>
      <c r="W1563" t="str">
        <f>CONCATENATE(M1563,O1563)</f>
        <v>Regular SeasonTeam Website - Nationals.com</v>
      </c>
      <c r="X1563" t="str">
        <f>CONCATENATE(M1563,P1563)</f>
        <v>Regular SeasonRotational Field Level Home Plate</v>
      </c>
      <c r="Y1563" t="str">
        <f>CONCATENATE(M1563,O1563,P1563)</f>
        <v>Regular SeasonTeam Website - Nationals.comRotational Field Level Home Plate</v>
      </c>
    </row>
    <row r="1564" spans="1:25" x14ac:dyDescent="0.25">
      <c r="A1564" s="3">
        <v>349623</v>
      </c>
      <c r="B1564" t="s">
        <v>157</v>
      </c>
      <c r="C1564" t="s">
        <v>27</v>
      </c>
      <c r="D1564" t="s">
        <v>28</v>
      </c>
      <c r="E1564" t="s">
        <v>1</v>
      </c>
      <c r="F1564" s="5">
        <v>41045</v>
      </c>
      <c r="G1564">
        <v>28</v>
      </c>
      <c r="H1564">
        <v>86</v>
      </c>
      <c r="I1564" s="1">
        <v>14285.46</v>
      </c>
      <c r="J1564" s="1">
        <v>3031.16</v>
      </c>
      <c r="K1564">
        <v>21.2184976892588</v>
      </c>
      <c r="L1564" s="4">
        <f>VLOOKUP(N1564,rates,VLOOKUP(CONCATENATE('[1]Exposure Report'!$B$11,'[1]Exposure Report'!$B$13),rate_lookup_table,4,FALSE),FALSE)</f>
        <v>166.11133333333333</v>
      </c>
      <c r="M1564" t="s">
        <v>0</v>
      </c>
      <c r="N1564" t="str">
        <f>IF(VLOOKUP(B1564,title_rename,2,FALSE)=0,B1564,VLOOKUP(B1564,title_rename,2,FALSE))</f>
        <v>05-16 Pittsburgh Pirates @ Washington Nationals</v>
      </c>
      <c r="O1564" s="3" t="str">
        <f>LEFT(IF(VLOOKUP(C1564,brand_rename,2,FALSE)=0,C1564,VLOOKUP(C1564,brand_rename,2,FALSE)),LEN(IF(VLOOKUP(C1564,brand_rename,2,FALSE)=0,C1564,VLOOKUP(C1564,brand_rename,2,FALSE)))-6)</f>
        <v>Team Website - Nationals.com</v>
      </c>
      <c r="P1564" t="str">
        <f>IF(VLOOKUP(D1564,location_rename,2,FALSE)=0,D1564,VLOOKUP(D1564,location_rename,2,FALSE))</f>
        <v>Static Dugout Railing</v>
      </c>
      <c r="Q1564">
        <f>IF($L1564=0,0,G1564)</f>
        <v>28</v>
      </c>
      <c r="R1564">
        <f>IF($L1564=0,0,H1564)</f>
        <v>86</v>
      </c>
      <c r="S1564" s="1">
        <f>R1564*L1564</f>
        <v>14285.574666666667</v>
      </c>
      <c r="T1564" s="1">
        <f>S1564*(K1564/100)</f>
        <v>3031.1843305440075</v>
      </c>
      <c r="U1564" t="str">
        <f t="shared" si="48"/>
        <v>Team Website - Nationals.comStatic Dugout Railing</v>
      </c>
      <c r="V1564" t="str">
        <f t="shared" si="49"/>
        <v>05-16 Pittsburgh Pirates @ Washington NationalsTeam Website - Nationals.comStatic Dugout Railing</v>
      </c>
      <c r="W1564" t="str">
        <f>CONCATENATE(M1564,O1564)</f>
        <v>Regular SeasonTeam Website - Nationals.com</v>
      </c>
      <c r="X1564" t="str">
        <f>CONCATENATE(M1564,P1564)</f>
        <v>Regular SeasonStatic Dugout Railing</v>
      </c>
      <c r="Y1564" t="str">
        <f>CONCATENATE(M1564,O1564,P1564)</f>
        <v>Regular SeasonTeam Website - Nationals.comStatic Dugout Railing</v>
      </c>
    </row>
    <row r="1565" spans="1:25" x14ac:dyDescent="0.25">
      <c r="A1565" s="3">
        <v>349623</v>
      </c>
      <c r="B1565" t="s">
        <v>157</v>
      </c>
      <c r="C1565" t="s">
        <v>27</v>
      </c>
      <c r="D1565" t="s">
        <v>14</v>
      </c>
      <c r="E1565" t="s">
        <v>1</v>
      </c>
      <c r="F1565" s="5">
        <v>41045</v>
      </c>
      <c r="G1565">
        <v>15</v>
      </c>
      <c r="H1565">
        <v>42</v>
      </c>
      <c r="I1565" s="1">
        <v>6976.62</v>
      </c>
      <c r="J1565" s="1">
        <v>1294.68</v>
      </c>
      <c r="K1565">
        <v>18.557410321903699</v>
      </c>
      <c r="L1565" s="4">
        <f>VLOOKUP(N1565,rates,VLOOKUP(CONCATENATE('[1]Exposure Report'!$B$11,'[1]Exposure Report'!$B$13),rate_lookup_table,4,FALSE),FALSE)</f>
        <v>166.11133333333333</v>
      </c>
      <c r="M1565" t="s">
        <v>0</v>
      </c>
      <c r="N1565" t="str">
        <f>IF(VLOOKUP(B1565,title_rename,2,FALSE)=0,B1565,VLOOKUP(B1565,title_rename,2,FALSE))</f>
        <v>05-16 Pittsburgh Pirates @ Washington Nationals</v>
      </c>
      <c r="O1565" s="3" t="str">
        <f>LEFT(IF(VLOOKUP(C1565,brand_rename,2,FALSE)=0,C1565,VLOOKUP(C1565,brand_rename,2,FALSE)),LEN(IF(VLOOKUP(C1565,brand_rename,2,FALSE)=0,C1565,VLOOKUP(C1565,brand_rename,2,FALSE)))-6)</f>
        <v>Team Website - Nationals.com</v>
      </c>
      <c r="P1565" t="str">
        <f>IF(VLOOKUP(D1565,location_rename,2,FALSE)=0,D1565,VLOOKUP(D1565,location_rename,2,FALSE))</f>
        <v>Static Dugout Roof</v>
      </c>
      <c r="Q1565">
        <f>IF($L1565=0,0,G1565)</f>
        <v>15</v>
      </c>
      <c r="R1565">
        <f>IF($L1565=0,0,H1565)</f>
        <v>42</v>
      </c>
      <c r="S1565" s="1">
        <f>R1565*L1565</f>
        <v>6976.6760000000004</v>
      </c>
      <c r="T1565" s="1">
        <f>S1565*(K1565/100)</f>
        <v>1294.6903921497783</v>
      </c>
      <c r="U1565" t="str">
        <f t="shared" si="48"/>
        <v>Team Website - Nationals.comStatic Dugout Roof</v>
      </c>
      <c r="V1565" t="str">
        <f t="shared" si="49"/>
        <v>05-16 Pittsburgh Pirates @ Washington NationalsTeam Website - Nationals.comStatic Dugout Roof</v>
      </c>
      <c r="W1565" t="str">
        <f>CONCATENATE(M1565,O1565)</f>
        <v>Regular SeasonTeam Website - Nationals.com</v>
      </c>
      <c r="X1565" t="str">
        <f>CONCATENATE(M1565,P1565)</f>
        <v>Regular SeasonStatic Dugout Roof</v>
      </c>
      <c r="Y1565" t="str">
        <f>CONCATENATE(M1565,O1565,P1565)</f>
        <v>Regular SeasonTeam Website - Nationals.comStatic Dugout Roof</v>
      </c>
    </row>
    <row r="1566" spans="1:25" x14ac:dyDescent="0.25">
      <c r="A1566" s="3">
        <v>349623</v>
      </c>
      <c r="B1566" t="s">
        <v>157</v>
      </c>
      <c r="C1566" t="s">
        <v>27</v>
      </c>
      <c r="D1566" t="s">
        <v>9</v>
      </c>
      <c r="E1566" t="s">
        <v>1</v>
      </c>
      <c r="F1566" s="5">
        <v>41045</v>
      </c>
      <c r="G1566">
        <v>2</v>
      </c>
      <c r="H1566">
        <v>8</v>
      </c>
      <c r="I1566" s="1">
        <v>1328.88</v>
      </c>
      <c r="J1566" s="1">
        <v>144.07</v>
      </c>
      <c r="K1566">
        <v>10.841460477996501</v>
      </c>
      <c r="L1566" s="4">
        <f>VLOOKUP(N1566,rates,VLOOKUP(CONCATENATE('[1]Exposure Report'!$B$11,'[1]Exposure Report'!$B$13),rate_lookup_table,4,FALSE),FALSE)</f>
        <v>166.11133333333333</v>
      </c>
      <c r="M1566" t="s">
        <v>0</v>
      </c>
      <c r="N1566" t="str">
        <f>IF(VLOOKUP(B1566,title_rename,2,FALSE)=0,B1566,VLOOKUP(B1566,title_rename,2,FALSE))</f>
        <v>05-16 Pittsburgh Pirates @ Washington Nationals</v>
      </c>
      <c r="O1566" s="3" t="str">
        <f>LEFT(IF(VLOOKUP(C1566,brand_rename,2,FALSE)=0,C1566,VLOOKUP(C1566,brand_rename,2,FALSE)),LEN(IF(VLOOKUP(C1566,brand_rename,2,FALSE)=0,C1566,VLOOKUP(C1566,brand_rename,2,FALSE)))-6)</f>
        <v>Team Website - Nationals.com</v>
      </c>
      <c r="P1566" t="str">
        <f>IF(VLOOKUP(D1566,location_rename,2,FALSE)=0,D1566,VLOOKUP(D1566,location_rename,2,FALSE))</f>
        <v>Static Upper Billboard</v>
      </c>
      <c r="Q1566">
        <f>IF($L1566=0,0,G1566)</f>
        <v>2</v>
      </c>
      <c r="R1566">
        <f>IF($L1566=0,0,H1566)</f>
        <v>8</v>
      </c>
      <c r="S1566" s="1">
        <f>R1566*L1566</f>
        <v>1328.8906666666667</v>
      </c>
      <c r="T1566" s="1">
        <f>S1566*(K1566/100)</f>
        <v>144.07115642245088</v>
      </c>
      <c r="U1566" t="str">
        <f t="shared" si="48"/>
        <v>Team Website - Nationals.comStatic Upper Billboard</v>
      </c>
      <c r="V1566" t="str">
        <f t="shared" si="49"/>
        <v>05-16 Pittsburgh Pirates @ Washington NationalsTeam Website - Nationals.comStatic Upper Billboard</v>
      </c>
      <c r="W1566" t="str">
        <f>CONCATENATE(M1566,O1566)</f>
        <v>Regular SeasonTeam Website - Nationals.com</v>
      </c>
      <c r="X1566" t="str">
        <f>CONCATENATE(M1566,P1566)</f>
        <v>Regular SeasonStatic Upper Billboard</v>
      </c>
      <c r="Y1566" t="str">
        <f>CONCATENATE(M1566,O1566,P1566)</f>
        <v>Regular SeasonTeam Website - Nationals.comStatic Upper Billboard</v>
      </c>
    </row>
    <row r="1567" spans="1:25" x14ac:dyDescent="0.25">
      <c r="A1567" s="3">
        <v>349623</v>
      </c>
      <c r="B1567" t="s">
        <v>157</v>
      </c>
      <c r="C1567" t="s">
        <v>158</v>
      </c>
      <c r="D1567" t="s">
        <v>12</v>
      </c>
      <c r="E1567" t="s">
        <v>1</v>
      </c>
      <c r="F1567" s="5">
        <v>41045</v>
      </c>
      <c r="G1567">
        <v>1</v>
      </c>
      <c r="H1567">
        <v>1</v>
      </c>
      <c r="I1567" s="1">
        <v>166.11</v>
      </c>
      <c r="J1567" s="1">
        <v>32.21</v>
      </c>
      <c r="K1567">
        <v>19.3907651556197</v>
      </c>
      <c r="L1567" s="4">
        <f>VLOOKUP(N1567,rates,VLOOKUP(CONCATENATE('[1]Exposure Report'!$B$11,'[1]Exposure Report'!$B$13),rate_lookup_table,4,FALSE),FALSE)</f>
        <v>166.11133333333333</v>
      </c>
      <c r="M1567" t="s">
        <v>0</v>
      </c>
      <c r="N1567" t="str">
        <f>IF(VLOOKUP(B1567,title_rename,2,FALSE)=0,B1567,VLOOKUP(B1567,title_rename,2,FALSE))</f>
        <v>05-16 Pittsburgh Pirates @ Washington Nationals</v>
      </c>
      <c r="O1567" s="3" t="str">
        <f>LEFT(IF(VLOOKUP(C1567,brand_rename,2,FALSE)=0,C1567,VLOOKUP(C1567,brand_rename,2,FALSE)),LEN(IF(VLOOKUP(C1567,brand_rename,2,FALSE)=0,C1567,VLOOKUP(C1567,brand_rename,2,FALSE)))-6)</f>
        <v>Team Website - Nationals.com_concerts</v>
      </c>
      <c r="P1567" t="str">
        <f>IF(VLOOKUP(D1567,location_rename,2,FALSE)=0,D1567,VLOOKUP(D1567,location_rename,2,FALSE))</f>
        <v>Static Field Level Home Plate</v>
      </c>
      <c r="Q1567">
        <f>IF($L1567=0,0,G1567)</f>
        <v>1</v>
      </c>
      <c r="R1567">
        <f>IF($L1567=0,0,H1567)</f>
        <v>1</v>
      </c>
      <c r="S1567" s="1">
        <f>R1567*L1567</f>
        <v>166.11133333333333</v>
      </c>
      <c r="T1567" s="1">
        <f>S1567*(K1567/100)</f>
        <v>32.210258543535289</v>
      </c>
      <c r="U1567" t="str">
        <f t="shared" si="48"/>
        <v>Team Website - Nationals.com_concertsStatic Field Level Home Plate</v>
      </c>
      <c r="V1567" t="str">
        <f t="shared" si="49"/>
        <v>05-16 Pittsburgh Pirates @ Washington NationalsTeam Website - Nationals.com_concertsStatic Field Level Home Plate</v>
      </c>
      <c r="W1567" t="str">
        <f>CONCATENATE(M1567,O1567)</f>
        <v>Regular SeasonTeam Website - Nationals.com_concerts</v>
      </c>
      <c r="X1567" t="str">
        <f>CONCATENATE(M1567,P1567)</f>
        <v>Regular SeasonStatic Field Level Home Plate</v>
      </c>
      <c r="Y1567" t="str">
        <f>CONCATENATE(M1567,O1567,P1567)</f>
        <v>Regular SeasonTeam Website - Nationals.com_concertsStatic Field Level Home Plate</v>
      </c>
    </row>
    <row r="1568" spans="1:25" x14ac:dyDescent="0.25">
      <c r="A1568" s="3">
        <v>349623</v>
      </c>
      <c r="B1568" t="s">
        <v>157</v>
      </c>
      <c r="C1568" t="s">
        <v>93</v>
      </c>
      <c r="D1568" t="s">
        <v>19</v>
      </c>
      <c r="E1568" t="s">
        <v>1</v>
      </c>
      <c r="F1568" s="5">
        <v>41045</v>
      </c>
      <c r="G1568">
        <v>3</v>
      </c>
      <c r="H1568">
        <v>3</v>
      </c>
      <c r="I1568" s="1">
        <v>498.33</v>
      </c>
      <c r="J1568" s="1">
        <v>141.91999999999999</v>
      </c>
      <c r="K1568">
        <v>28.479120261673899</v>
      </c>
      <c r="L1568" s="4">
        <f>VLOOKUP(N1568,rates,VLOOKUP(CONCATENATE('[1]Exposure Report'!$B$11,'[1]Exposure Report'!$B$13),rate_lookup_table,4,FALSE),FALSE)</f>
        <v>166.11133333333333</v>
      </c>
      <c r="M1568" t="s">
        <v>0</v>
      </c>
      <c r="N1568" t="str">
        <f>IF(VLOOKUP(B1568,title_rename,2,FALSE)=0,B1568,VLOOKUP(B1568,title_rename,2,FALSE))</f>
        <v>05-16 Pittsburgh Pirates @ Washington Nationals</v>
      </c>
      <c r="O1568" s="3" t="str">
        <f>LEFT(IF(VLOOKUP(C1568,brand_rename,2,FALSE)=0,C1568,VLOOKUP(C1568,brand_rename,2,FALSE)),LEN(IF(VLOOKUP(C1568,brand_rename,2,FALSE)=0,C1568,VLOOKUP(C1568,brand_rename,2,FALSE)))-6)</f>
        <v>The Washington Post</v>
      </c>
      <c r="P1568" t="str">
        <f>IF(VLOOKUP(D1568,location_rename,2,FALSE)=0,D1568,VLOOKUP(D1568,location_rename,2,FALSE))</f>
        <v>LED Outfield Wall</v>
      </c>
      <c r="Q1568">
        <f>IF($L1568=0,0,G1568)</f>
        <v>3</v>
      </c>
      <c r="R1568">
        <f>IF($L1568=0,0,H1568)</f>
        <v>3</v>
      </c>
      <c r="S1568" s="1">
        <f>R1568*L1568</f>
        <v>498.334</v>
      </c>
      <c r="T1568" s="1">
        <f>S1568*(K1568/100)</f>
        <v>141.92113916481</v>
      </c>
      <c r="U1568" t="str">
        <f t="shared" si="48"/>
        <v>The Washington PostLED Outfield Wall</v>
      </c>
      <c r="V1568" t="str">
        <f t="shared" si="49"/>
        <v>05-16 Pittsburgh Pirates @ Washington NationalsThe Washington PostLED Outfield Wall</v>
      </c>
      <c r="W1568" t="str">
        <f>CONCATENATE(M1568,O1568)</f>
        <v>Regular SeasonThe Washington Post</v>
      </c>
      <c r="X1568" t="str">
        <f>CONCATENATE(M1568,P1568)</f>
        <v>Regular SeasonLED Outfield Wall</v>
      </c>
      <c r="Y1568" t="str">
        <f>CONCATENATE(M1568,O1568,P1568)</f>
        <v>Regular SeasonThe Washington PostLED Outfield Wall</v>
      </c>
    </row>
    <row r="1569" spans="1:25" x14ac:dyDescent="0.25">
      <c r="A1569" s="3">
        <v>349623</v>
      </c>
      <c r="B1569" t="s">
        <v>157</v>
      </c>
      <c r="C1569" t="s">
        <v>93</v>
      </c>
      <c r="D1569" t="s">
        <v>9</v>
      </c>
      <c r="E1569" t="s">
        <v>1</v>
      </c>
      <c r="F1569" s="5">
        <v>41045</v>
      </c>
      <c r="G1569">
        <v>2</v>
      </c>
      <c r="H1569">
        <v>10</v>
      </c>
      <c r="I1569" s="1">
        <v>1661.1</v>
      </c>
      <c r="J1569" s="1">
        <v>175.55</v>
      </c>
      <c r="K1569">
        <v>10.5682981157064</v>
      </c>
      <c r="L1569" s="4">
        <f>VLOOKUP(N1569,rates,VLOOKUP(CONCATENATE('[1]Exposure Report'!$B$11,'[1]Exposure Report'!$B$13),rate_lookup_table,4,FALSE),FALSE)</f>
        <v>166.11133333333333</v>
      </c>
      <c r="M1569" t="s">
        <v>0</v>
      </c>
      <c r="N1569" t="str">
        <f>IF(VLOOKUP(B1569,title_rename,2,FALSE)=0,B1569,VLOOKUP(B1569,title_rename,2,FALSE))</f>
        <v>05-16 Pittsburgh Pirates @ Washington Nationals</v>
      </c>
      <c r="O1569" s="3" t="str">
        <f>LEFT(IF(VLOOKUP(C1569,brand_rename,2,FALSE)=0,C1569,VLOOKUP(C1569,brand_rename,2,FALSE)),LEN(IF(VLOOKUP(C1569,brand_rename,2,FALSE)=0,C1569,VLOOKUP(C1569,brand_rename,2,FALSE)))-6)</f>
        <v>The Washington Post</v>
      </c>
      <c r="P1569" t="str">
        <f>IF(VLOOKUP(D1569,location_rename,2,FALSE)=0,D1569,VLOOKUP(D1569,location_rename,2,FALSE))</f>
        <v>Static Upper Billboard</v>
      </c>
      <c r="Q1569">
        <f>IF($L1569=0,0,G1569)</f>
        <v>2</v>
      </c>
      <c r="R1569">
        <f>IF($L1569=0,0,H1569)</f>
        <v>10</v>
      </c>
      <c r="S1569" s="1">
        <f>R1569*L1569</f>
        <v>1661.1133333333332</v>
      </c>
      <c r="T1569" s="1">
        <f>S1569*(K1569/100)</f>
        <v>175.55140910641441</v>
      </c>
      <c r="U1569" t="str">
        <f t="shared" si="48"/>
        <v>The Washington PostStatic Upper Billboard</v>
      </c>
      <c r="V1569" t="str">
        <f t="shared" si="49"/>
        <v>05-16 Pittsburgh Pirates @ Washington NationalsThe Washington PostStatic Upper Billboard</v>
      </c>
      <c r="W1569" t="str">
        <f>CONCATENATE(M1569,O1569)</f>
        <v>Regular SeasonThe Washington Post</v>
      </c>
      <c r="X1569" t="str">
        <f>CONCATENATE(M1569,P1569)</f>
        <v>Regular SeasonStatic Upper Billboard</v>
      </c>
      <c r="Y1569" t="str">
        <f>CONCATENATE(M1569,O1569,P1569)</f>
        <v>Regular SeasonThe Washington PostStatic Upper Billboard</v>
      </c>
    </row>
    <row r="1570" spans="1:25" x14ac:dyDescent="0.25">
      <c r="A1570" s="3">
        <v>349623</v>
      </c>
      <c r="B1570" t="s">
        <v>157</v>
      </c>
      <c r="C1570" t="s">
        <v>26</v>
      </c>
      <c r="D1570" t="s">
        <v>19</v>
      </c>
      <c r="E1570" t="s">
        <v>1</v>
      </c>
      <c r="F1570" s="5">
        <v>41045</v>
      </c>
      <c r="G1570">
        <v>1</v>
      </c>
      <c r="H1570">
        <v>1</v>
      </c>
      <c r="I1570" s="1">
        <v>166.11</v>
      </c>
      <c r="J1570" s="1">
        <v>65.25</v>
      </c>
      <c r="K1570">
        <v>39.2811992053458</v>
      </c>
      <c r="L1570" s="4">
        <f>VLOOKUP(N1570,rates,VLOOKUP(CONCATENATE('[1]Exposure Report'!$B$11,'[1]Exposure Report'!$B$13),rate_lookup_table,4,FALSE),FALSE)</f>
        <v>166.11133333333333</v>
      </c>
      <c r="M1570" t="s">
        <v>0</v>
      </c>
      <c r="N1570" t="str">
        <f>IF(VLOOKUP(B1570,title_rename,2,FALSE)=0,B1570,VLOOKUP(B1570,title_rename,2,FALSE))</f>
        <v>05-16 Pittsburgh Pirates @ Washington Nationals</v>
      </c>
      <c r="O1570" s="3" t="str">
        <f>LEFT(IF(VLOOKUP(C1570,brand_rename,2,FALSE)=0,C1570,VLOOKUP(C1570,brand_rename,2,FALSE)),LEN(IF(VLOOKUP(C1570,brand_rename,2,FALSE)=0,C1570,VLOOKUP(C1570,brand_rename,2,FALSE)))-6)</f>
        <v>Toyota</v>
      </c>
      <c r="P1570" t="str">
        <f>IF(VLOOKUP(D1570,location_rename,2,FALSE)=0,D1570,VLOOKUP(D1570,location_rename,2,FALSE))</f>
        <v>LED Outfield Wall</v>
      </c>
      <c r="Q1570">
        <f>IF($L1570=0,0,G1570)</f>
        <v>1</v>
      </c>
      <c r="R1570">
        <f>IF($L1570=0,0,H1570)</f>
        <v>1</v>
      </c>
      <c r="S1570" s="1">
        <f>R1570*L1570</f>
        <v>166.11133333333333</v>
      </c>
      <c r="T1570" s="1">
        <f>S1570*(K1570/100)</f>
        <v>65.250523749322653</v>
      </c>
      <c r="U1570" t="str">
        <f t="shared" si="48"/>
        <v>ToyotaLED Outfield Wall</v>
      </c>
      <c r="V1570" t="str">
        <f t="shared" si="49"/>
        <v>05-16 Pittsburgh Pirates @ Washington NationalsToyotaLED Outfield Wall</v>
      </c>
      <c r="W1570" t="str">
        <f>CONCATENATE(M1570,O1570)</f>
        <v>Regular SeasonToyota</v>
      </c>
      <c r="X1570" t="str">
        <f>CONCATENATE(M1570,P1570)</f>
        <v>Regular SeasonLED Outfield Wall</v>
      </c>
      <c r="Y1570" t="str">
        <f>CONCATENATE(M1570,O1570,P1570)</f>
        <v>Regular SeasonToyotaLED Outfield Wall</v>
      </c>
    </row>
    <row r="1571" spans="1:25" x14ac:dyDescent="0.25">
      <c r="A1571" s="3">
        <v>349623</v>
      </c>
      <c r="B1571" t="s">
        <v>157</v>
      </c>
      <c r="C1571" t="s">
        <v>26</v>
      </c>
      <c r="D1571" t="s">
        <v>17</v>
      </c>
      <c r="E1571" t="s">
        <v>1</v>
      </c>
      <c r="F1571" s="5">
        <v>41045</v>
      </c>
      <c r="G1571">
        <v>1</v>
      </c>
      <c r="H1571">
        <v>1</v>
      </c>
      <c r="I1571" s="1">
        <v>166.11</v>
      </c>
      <c r="J1571" s="1">
        <v>40.36</v>
      </c>
      <c r="K1571">
        <v>24.2971524893143</v>
      </c>
      <c r="L1571" s="4">
        <f>VLOOKUP(N1571,rates,VLOOKUP(CONCATENATE('[1]Exposure Report'!$B$11,'[1]Exposure Report'!$B$13),rate_lookup_table,4,FALSE),FALSE)</f>
        <v>166.11133333333333</v>
      </c>
      <c r="M1571" t="s">
        <v>0</v>
      </c>
      <c r="N1571" t="str">
        <f>IF(VLOOKUP(B1571,title_rename,2,FALSE)=0,B1571,VLOOKUP(B1571,title_rename,2,FALSE))</f>
        <v>05-16 Pittsburgh Pirates @ Washington Nationals</v>
      </c>
      <c r="O1571" s="3" t="str">
        <f>LEFT(IF(VLOOKUP(C1571,brand_rename,2,FALSE)=0,C1571,VLOOKUP(C1571,brand_rename,2,FALSE)),LEN(IF(VLOOKUP(C1571,brand_rename,2,FALSE)=0,C1571,VLOOKUP(C1571,brand_rename,2,FALSE)))-6)</f>
        <v>Toyota</v>
      </c>
      <c r="P1571" t="str">
        <f>IF(VLOOKUP(D1571,location_rename,2,FALSE)=0,D1571,VLOOKUP(D1571,location_rename,2,FALSE))</f>
        <v>LED Upper Tiered</v>
      </c>
      <c r="Q1571">
        <f>IF($L1571=0,0,G1571)</f>
        <v>1</v>
      </c>
      <c r="R1571">
        <f>IF($L1571=0,0,H1571)</f>
        <v>1</v>
      </c>
      <c r="S1571" s="1">
        <f>R1571*L1571</f>
        <v>166.11133333333333</v>
      </c>
      <c r="T1571" s="1">
        <f>S1571*(K1571/100)</f>
        <v>40.360323962033178</v>
      </c>
      <c r="U1571" t="str">
        <f t="shared" si="48"/>
        <v>ToyotaLED Upper Tiered</v>
      </c>
      <c r="V1571" t="str">
        <f t="shared" si="49"/>
        <v>05-16 Pittsburgh Pirates @ Washington NationalsToyotaLED Upper Tiered</v>
      </c>
      <c r="W1571" t="str">
        <f>CONCATENATE(M1571,O1571)</f>
        <v>Regular SeasonToyota</v>
      </c>
      <c r="X1571" t="str">
        <f>CONCATENATE(M1571,P1571)</f>
        <v>Regular SeasonLED Upper Tiered</v>
      </c>
      <c r="Y1571" t="str">
        <f>CONCATENATE(M1571,O1571,P1571)</f>
        <v>Regular SeasonToyotaLED Upper Tiered</v>
      </c>
    </row>
    <row r="1572" spans="1:25" x14ac:dyDescent="0.25">
      <c r="A1572" s="3">
        <v>349623</v>
      </c>
      <c r="B1572" t="s">
        <v>157</v>
      </c>
      <c r="C1572" t="s">
        <v>92</v>
      </c>
      <c r="D1572" t="s">
        <v>34</v>
      </c>
      <c r="E1572" t="s">
        <v>1</v>
      </c>
      <c r="F1572" s="5">
        <v>41045</v>
      </c>
      <c r="G1572">
        <v>1</v>
      </c>
      <c r="H1572">
        <v>12</v>
      </c>
      <c r="I1572" s="1">
        <v>1993.32</v>
      </c>
      <c r="J1572" s="1">
        <v>674.74</v>
      </c>
      <c r="K1572">
        <v>33.850059197720299</v>
      </c>
      <c r="L1572" s="4">
        <f>VLOOKUP(N1572,rates,VLOOKUP(CONCATENATE('[1]Exposure Report'!$B$11,'[1]Exposure Report'!$B$13),rate_lookup_table,4,FALSE),FALSE)</f>
        <v>166.11133333333333</v>
      </c>
      <c r="M1572" t="s">
        <v>0</v>
      </c>
      <c r="N1572" t="str">
        <f>IF(VLOOKUP(B1572,title_rename,2,FALSE)=0,B1572,VLOOKUP(B1572,title_rename,2,FALSE))</f>
        <v>05-16 Pittsburgh Pirates @ Washington Nationals</v>
      </c>
      <c r="O1572" s="3" t="str">
        <f>LEFT(IF(VLOOKUP(C1572,brand_rename,2,FALSE)=0,C1572,VLOOKUP(C1572,brand_rename,2,FALSE)),LEN(IF(VLOOKUP(C1572,brand_rename,2,FALSE)=0,C1572,VLOOKUP(C1572,brand_rename,2,FALSE)))-6)</f>
        <v>TV Station - MASN</v>
      </c>
      <c r="P1572" t="str">
        <f>IF(VLOOKUP(D1572,location_rename,2,FALSE)=0,D1572,VLOOKUP(D1572,location_rename,2,FALSE))</f>
        <v>General Merchandise</v>
      </c>
      <c r="Q1572">
        <f>IF($L1572=0,0,G1572)</f>
        <v>1</v>
      </c>
      <c r="R1572">
        <f>IF($L1572=0,0,H1572)</f>
        <v>12</v>
      </c>
      <c r="S1572" s="1">
        <f>R1572*L1572</f>
        <v>1993.336</v>
      </c>
      <c r="T1572" s="1">
        <f>S1572*(K1572/100)</f>
        <v>674.74541600946998</v>
      </c>
      <c r="U1572" t="str">
        <f t="shared" si="48"/>
        <v>TV Station - MASNGeneral Merchandise</v>
      </c>
      <c r="V1572" t="str">
        <f t="shared" si="49"/>
        <v>05-16 Pittsburgh Pirates @ Washington NationalsTV Station - MASNGeneral Merchandise</v>
      </c>
      <c r="W1572" t="str">
        <f>CONCATENATE(M1572,O1572)</f>
        <v>Regular SeasonTV Station - MASN</v>
      </c>
      <c r="X1572" t="str">
        <f>CONCATENATE(M1572,P1572)</f>
        <v>Regular SeasonGeneral Merchandise</v>
      </c>
      <c r="Y1572" t="str">
        <f>CONCATENATE(M1572,O1572,P1572)</f>
        <v>Regular SeasonTV Station - MASNGeneral Merchandise</v>
      </c>
    </row>
    <row r="1573" spans="1:25" x14ac:dyDescent="0.25">
      <c r="A1573" s="3">
        <v>349623</v>
      </c>
      <c r="B1573" t="s">
        <v>157</v>
      </c>
      <c r="C1573" t="s">
        <v>25</v>
      </c>
      <c r="D1573" t="s">
        <v>6</v>
      </c>
      <c r="E1573" t="s">
        <v>1</v>
      </c>
      <c r="F1573" s="5">
        <v>41045</v>
      </c>
      <c r="G1573">
        <v>4</v>
      </c>
      <c r="H1573">
        <v>10</v>
      </c>
      <c r="I1573" s="1">
        <v>1661.1</v>
      </c>
      <c r="J1573" s="1">
        <v>463.93</v>
      </c>
      <c r="K1573">
        <v>27.9290831376798</v>
      </c>
      <c r="L1573" s="4">
        <f>VLOOKUP(N1573,rates,VLOOKUP(CONCATENATE('[1]Exposure Report'!$B$11,'[1]Exposure Report'!$B$13),rate_lookup_table,4,FALSE),FALSE)</f>
        <v>166.11133333333333</v>
      </c>
      <c r="M1573" t="s">
        <v>0</v>
      </c>
      <c r="N1573" t="str">
        <f>IF(VLOOKUP(B1573,title_rename,2,FALSE)=0,B1573,VLOOKUP(B1573,title_rename,2,FALSE))</f>
        <v>05-16 Pittsburgh Pirates @ Washington Nationals</v>
      </c>
      <c r="O1573" s="3" t="str">
        <f>LEFT(IF(VLOOKUP(C1573,brand_rename,2,FALSE)=0,C1573,VLOOKUP(C1573,brand_rename,2,FALSE)),LEN(IF(VLOOKUP(C1573,brand_rename,2,FALSE)=0,C1573,VLOOKUP(C1573,brand_rename,2,FALSE)))-6)</f>
        <v>TV Station - MLB Network</v>
      </c>
      <c r="P1573" t="str">
        <f>IF(VLOOKUP(D1573,location_rename,2,FALSE)=0,D1573,VLOOKUP(D1573,location_rename,2,FALSE))</f>
        <v>Rotational Field Level Foul Ball Line</v>
      </c>
      <c r="Q1573">
        <f>IF($L1573=0,0,G1573)</f>
        <v>4</v>
      </c>
      <c r="R1573">
        <f>IF($L1573=0,0,H1573)</f>
        <v>10</v>
      </c>
      <c r="S1573" s="1">
        <f>R1573*L1573</f>
        <v>1661.1133333333332</v>
      </c>
      <c r="T1573" s="1">
        <f>S1573*(K1573/100)</f>
        <v>463.93372387775082</v>
      </c>
      <c r="U1573" t="str">
        <f t="shared" si="48"/>
        <v>TV Station - MLB NetworkRotational Field Level Foul Ball Line</v>
      </c>
      <c r="V1573" t="str">
        <f t="shared" si="49"/>
        <v>05-16 Pittsburgh Pirates @ Washington NationalsTV Station - MLB NetworkRotational Field Level Foul Ball Line</v>
      </c>
      <c r="W1573" t="str">
        <f>CONCATENATE(M1573,O1573)</f>
        <v>Regular SeasonTV Station - MLB Network</v>
      </c>
      <c r="X1573" t="str">
        <f>CONCATENATE(M1573,P1573)</f>
        <v>Regular SeasonRotational Field Level Foul Ball Line</v>
      </c>
      <c r="Y1573" t="str">
        <f>CONCATENATE(M1573,O1573,P1573)</f>
        <v>Regular SeasonTV Station - MLB NetworkRotational Field Level Foul Ball Line</v>
      </c>
    </row>
    <row r="1574" spans="1:25" x14ac:dyDescent="0.25">
      <c r="A1574" s="3">
        <v>349623</v>
      </c>
      <c r="B1574" t="s">
        <v>157</v>
      </c>
      <c r="C1574" t="s">
        <v>24</v>
      </c>
      <c r="D1574" t="s">
        <v>19</v>
      </c>
      <c r="E1574" t="s">
        <v>1</v>
      </c>
      <c r="F1574" s="5">
        <v>41045</v>
      </c>
      <c r="G1574">
        <v>3</v>
      </c>
      <c r="H1574">
        <v>11</v>
      </c>
      <c r="I1574" s="1">
        <v>1827.21</v>
      </c>
      <c r="J1574" s="1">
        <v>512.23</v>
      </c>
      <c r="K1574">
        <v>28.0334499044992</v>
      </c>
      <c r="L1574" s="4">
        <f>VLOOKUP(N1574,rates,VLOOKUP(CONCATENATE('[1]Exposure Report'!$B$11,'[1]Exposure Report'!$B$13),rate_lookup_table,4,FALSE),FALSE)</f>
        <v>166.11133333333333</v>
      </c>
      <c r="M1574" t="s">
        <v>0</v>
      </c>
      <c r="N1574" t="str">
        <f>IF(VLOOKUP(B1574,title_rename,2,FALSE)=0,B1574,VLOOKUP(B1574,title_rename,2,FALSE))</f>
        <v>05-16 Pittsburgh Pirates @ Washington Nationals</v>
      </c>
      <c r="O1574" s="3" t="str">
        <f>LEFT(IF(VLOOKUP(C1574,brand_rename,2,FALSE)=0,C1574,VLOOKUP(C1574,brand_rename,2,FALSE)),LEN(IF(VLOOKUP(C1574,brand_rename,2,FALSE)=0,C1574,VLOOKUP(C1574,brand_rename,2,FALSE)))-6)</f>
        <v>Twisted Tea</v>
      </c>
      <c r="P1574" t="str">
        <f>IF(VLOOKUP(D1574,location_rename,2,FALSE)=0,D1574,VLOOKUP(D1574,location_rename,2,FALSE))</f>
        <v>LED Outfield Wall</v>
      </c>
      <c r="Q1574">
        <f>IF($L1574=0,0,G1574)</f>
        <v>3</v>
      </c>
      <c r="R1574">
        <f>IF($L1574=0,0,H1574)</f>
        <v>11</v>
      </c>
      <c r="S1574" s="1">
        <f>R1574*L1574</f>
        <v>1827.2246666666667</v>
      </c>
      <c r="T1574" s="1">
        <f>S1574*(K1574/100)</f>
        <v>512.23411157265252</v>
      </c>
      <c r="U1574" t="str">
        <f t="shared" si="48"/>
        <v>Twisted TeaLED Outfield Wall</v>
      </c>
      <c r="V1574" t="str">
        <f t="shared" si="49"/>
        <v>05-16 Pittsburgh Pirates @ Washington NationalsTwisted TeaLED Outfield Wall</v>
      </c>
      <c r="W1574" t="str">
        <f>CONCATENATE(M1574,O1574)</f>
        <v>Regular SeasonTwisted Tea</v>
      </c>
      <c r="X1574" t="str">
        <f>CONCATENATE(M1574,P1574)</f>
        <v>Regular SeasonLED Outfield Wall</v>
      </c>
      <c r="Y1574" t="str">
        <f>CONCATENATE(M1574,O1574,P1574)</f>
        <v>Regular SeasonTwisted TeaLED Outfield Wall</v>
      </c>
    </row>
    <row r="1575" spans="1:25" x14ac:dyDescent="0.25">
      <c r="A1575" s="3">
        <v>349623</v>
      </c>
      <c r="B1575" t="s">
        <v>157</v>
      </c>
      <c r="C1575" t="s">
        <v>24</v>
      </c>
      <c r="D1575" t="s">
        <v>11</v>
      </c>
      <c r="E1575" t="s">
        <v>1</v>
      </c>
      <c r="F1575" s="5">
        <v>41045</v>
      </c>
      <c r="G1575">
        <v>7</v>
      </c>
      <c r="H1575">
        <v>14</v>
      </c>
      <c r="I1575" s="1">
        <v>2325.54</v>
      </c>
      <c r="J1575" s="1">
        <v>424.2</v>
      </c>
      <c r="K1575">
        <v>18.240924688459401</v>
      </c>
      <c r="L1575" s="4">
        <f>VLOOKUP(N1575,rates,VLOOKUP(CONCATENATE('[1]Exposure Report'!$B$11,'[1]Exposure Report'!$B$13),rate_lookup_table,4,FALSE),FALSE)</f>
        <v>166.11133333333333</v>
      </c>
      <c r="M1575" t="s">
        <v>0</v>
      </c>
      <c r="N1575" t="str">
        <f>IF(VLOOKUP(B1575,title_rename,2,FALSE)=0,B1575,VLOOKUP(B1575,title_rename,2,FALSE))</f>
        <v>05-16 Pittsburgh Pirates @ Washington Nationals</v>
      </c>
      <c r="O1575" s="3" t="str">
        <f>LEFT(IF(VLOOKUP(C1575,brand_rename,2,FALSE)=0,C1575,VLOOKUP(C1575,brand_rename,2,FALSE)),LEN(IF(VLOOKUP(C1575,brand_rename,2,FALSE)=0,C1575,VLOOKUP(C1575,brand_rename,2,FALSE)))-6)</f>
        <v>Twisted Tea</v>
      </c>
      <c r="P1575" t="str">
        <f>IF(VLOOKUP(D1575,location_rename,2,FALSE)=0,D1575,VLOOKUP(D1575,location_rename,2,FALSE))</f>
        <v>Static Outfield Wall</v>
      </c>
      <c r="Q1575">
        <f>IF($L1575=0,0,G1575)</f>
        <v>7</v>
      </c>
      <c r="R1575">
        <f>IF($L1575=0,0,H1575)</f>
        <v>14</v>
      </c>
      <c r="S1575" s="1">
        <f>R1575*L1575</f>
        <v>2325.5586666666668</v>
      </c>
      <c r="T1575" s="1">
        <f>S1575*(K1575/100)</f>
        <v>424.2034049726073</v>
      </c>
      <c r="U1575" t="str">
        <f t="shared" si="48"/>
        <v>Twisted TeaStatic Outfield Wall</v>
      </c>
      <c r="V1575" t="str">
        <f t="shared" si="49"/>
        <v>05-16 Pittsburgh Pirates @ Washington NationalsTwisted TeaStatic Outfield Wall</v>
      </c>
      <c r="W1575" t="str">
        <f>CONCATENATE(M1575,O1575)</f>
        <v>Regular SeasonTwisted Tea</v>
      </c>
      <c r="X1575" t="str">
        <f>CONCATENATE(M1575,P1575)</f>
        <v>Regular SeasonStatic Outfield Wall</v>
      </c>
      <c r="Y1575" t="str">
        <f>CONCATENATE(M1575,O1575,P1575)</f>
        <v>Regular SeasonTwisted TeaStatic Outfield Wall</v>
      </c>
    </row>
    <row r="1576" spans="1:25" x14ac:dyDescent="0.25">
      <c r="A1576" s="3">
        <v>349623</v>
      </c>
      <c r="B1576" t="s">
        <v>157</v>
      </c>
      <c r="C1576" t="s">
        <v>23</v>
      </c>
      <c r="D1576" t="s">
        <v>2</v>
      </c>
      <c r="E1576" t="s">
        <v>1</v>
      </c>
      <c r="F1576" s="5">
        <v>41045</v>
      </c>
      <c r="G1576">
        <v>32</v>
      </c>
      <c r="H1576">
        <v>260</v>
      </c>
      <c r="I1576" s="1">
        <v>43188.6</v>
      </c>
      <c r="J1576" s="1">
        <v>10196.98</v>
      </c>
      <c r="K1576">
        <v>23.6103508796302</v>
      </c>
      <c r="L1576" s="4">
        <f>VLOOKUP(N1576,rates,VLOOKUP(CONCATENATE('[1]Exposure Report'!$B$11,'[1]Exposure Report'!$B$13),rate_lookup_table,4,FALSE),FALSE)</f>
        <v>166.11133333333333</v>
      </c>
      <c r="M1576" t="s">
        <v>0</v>
      </c>
      <c r="N1576" t="str">
        <f>IF(VLOOKUP(B1576,title_rename,2,FALSE)=0,B1576,VLOOKUP(B1576,title_rename,2,FALSE))</f>
        <v>05-16 Pittsburgh Pirates @ Washington Nationals</v>
      </c>
      <c r="O1576" s="3" t="str">
        <f>LEFT(IF(VLOOKUP(C1576,brand_rename,2,FALSE)=0,C1576,VLOOKUP(C1576,brand_rename,2,FALSE)),LEN(IF(VLOOKUP(C1576,brand_rename,2,FALSE)=0,C1576,VLOOKUP(C1576,brand_rename,2,FALSE)))-6)</f>
        <v>U.S. Trust</v>
      </c>
      <c r="P1576" t="str">
        <f>IF(VLOOKUP(D1576,location_rename,2,FALSE)=0,D1576,VLOOKUP(D1576,location_rename,2,FALSE))</f>
        <v>Rotational Field Level Home Plate</v>
      </c>
      <c r="Q1576">
        <f>IF($L1576=0,0,G1576)</f>
        <v>32</v>
      </c>
      <c r="R1576">
        <f>IF($L1576=0,0,H1576)</f>
        <v>260</v>
      </c>
      <c r="S1576" s="1">
        <f>R1576*L1576</f>
        <v>43188.94666666667</v>
      </c>
      <c r="T1576" s="1">
        <f>S1576*(K1576/100)</f>
        <v>10197.061849216352</v>
      </c>
      <c r="U1576" t="str">
        <f t="shared" si="48"/>
        <v>U.S. TrustRotational Field Level Home Plate</v>
      </c>
      <c r="V1576" t="str">
        <f t="shared" si="49"/>
        <v>05-16 Pittsburgh Pirates @ Washington NationalsU.S. TrustRotational Field Level Home Plate</v>
      </c>
      <c r="W1576" t="str">
        <f>CONCATENATE(M1576,O1576)</f>
        <v>Regular SeasonU.S. Trust</v>
      </c>
      <c r="X1576" t="str">
        <f>CONCATENATE(M1576,P1576)</f>
        <v>Regular SeasonRotational Field Level Home Plate</v>
      </c>
      <c r="Y1576" t="str">
        <f>CONCATENATE(M1576,O1576,P1576)</f>
        <v>Regular SeasonU.S. TrustRotational Field Level Home Plate</v>
      </c>
    </row>
    <row r="1577" spans="1:25" x14ac:dyDescent="0.25">
      <c r="A1577" s="3">
        <v>349623</v>
      </c>
      <c r="B1577" t="s">
        <v>157</v>
      </c>
      <c r="C1577" t="s">
        <v>22</v>
      </c>
      <c r="D1577" t="s">
        <v>18</v>
      </c>
      <c r="E1577" t="s">
        <v>1</v>
      </c>
      <c r="F1577" s="5">
        <v>41045</v>
      </c>
      <c r="G1577">
        <v>1</v>
      </c>
      <c r="H1577">
        <v>3</v>
      </c>
      <c r="I1577" s="1">
        <v>498.33</v>
      </c>
      <c r="J1577" s="1">
        <v>153.68</v>
      </c>
      <c r="K1577">
        <v>30.839002267573601</v>
      </c>
      <c r="L1577" s="4">
        <f>VLOOKUP(N1577,rates,VLOOKUP(CONCATENATE('[1]Exposure Report'!$B$11,'[1]Exposure Report'!$B$13),rate_lookup_table,4,FALSE),FALSE)</f>
        <v>166.11133333333333</v>
      </c>
      <c r="M1577" t="s">
        <v>0</v>
      </c>
      <c r="N1577" t="str">
        <f>IF(VLOOKUP(B1577,title_rename,2,FALSE)=0,B1577,VLOOKUP(B1577,title_rename,2,FALSE))</f>
        <v>05-16 Pittsburgh Pirates @ Washington Nationals</v>
      </c>
      <c r="O1577" s="3" t="str">
        <f>LEFT(IF(VLOOKUP(C1577,brand_rename,2,FALSE)=0,C1577,VLOOKUP(C1577,brand_rename,2,FALSE)),LEN(IF(VLOOKUP(C1577,brand_rename,2,FALSE)=0,C1577,VLOOKUP(C1577,brand_rename,2,FALSE)))-6)</f>
        <v>Under Armour</v>
      </c>
      <c r="P1577" t="str">
        <f>IF(VLOOKUP(D1577,location_rename,2,FALSE)=0,D1577,VLOOKUP(D1577,location_rename,2,FALSE))</f>
        <v>LED Upper Billboard</v>
      </c>
      <c r="Q1577">
        <f>IF($L1577=0,0,G1577)</f>
        <v>1</v>
      </c>
      <c r="R1577">
        <f>IF($L1577=0,0,H1577)</f>
        <v>3</v>
      </c>
      <c r="S1577" s="1">
        <f>R1577*L1577</f>
        <v>498.334</v>
      </c>
      <c r="T1577" s="1">
        <f>S1577*(K1577/100)</f>
        <v>153.68123356009022</v>
      </c>
      <c r="U1577" t="str">
        <f t="shared" si="48"/>
        <v>Under ArmourLED Upper Billboard</v>
      </c>
      <c r="V1577" t="str">
        <f t="shared" si="49"/>
        <v>05-16 Pittsburgh Pirates @ Washington NationalsUnder ArmourLED Upper Billboard</v>
      </c>
      <c r="W1577" t="str">
        <f>CONCATENATE(M1577,O1577)</f>
        <v>Regular SeasonUnder Armour</v>
      </c>
      <c r="X1577" t="str">
        <f>CONCATENATE(M1577,P1577)</f>
        <v>Regular SeasonLED Upper Billboard</v>
      </c>
      <c r="Y1577" t="str">
        <f>CONCATENATE(M1577,O1577,P1577)</f>
        <v>Regular SeasonUnder ArmourLED Upper Billboard</v>
      </c>
    </row>
    <row r="1578" spans="1:25" x14ac:dyDescent="0.25">
      <c r="A1578" s="3">
        <v>349623</v>
      </c>
      <c r="B1578" t="s">
        <v>157</v>
      </c>
      <c r="C1578" t="s">
        <v>21</v>
      </c>
      <c r="D1578" t="s">
        <v>17</v>
      </c>
      <c r="E1578" t="s">
        <v>1</v>
      </c>
      <c r="F1578" s="5">
        <v>41045</v>
      </c>
      <c r="G1578">
        <v>6</v>
      </c>
      <c r="H1578">
        <v>22</v>
      </c>
      <c r="I1578" s="1">
        <v>3654.42</v>
      </c>
      <c r="J1578" s="1">
        <v>1157.29</v>
      </c>
      <c r="K1578">
        <v>31.668226421703</v>
      </c>
      <c r="L1578" s="4">
        <f>VLOOKUP(N1578,rates,VLOOKUP(CONCATENATE('[1]Exposure Report'!$B$11,'[1]Exposure Report'!$B$13),rate_lookup_table,4,FALSE),FALSE)</f>
        <v>166.11133333333333</v>
      </c>
      <c r="M1578" t="s">
        <v>0</v>
      </c>
      <c r="N1578" t="str">
        <f>IF(VLOOKUP(B1578,title_rename,2,FALSE)=0,B1578,VLOOKUP(B1578,title_rename,2,FALSE))</f>
        <v>05-16 Pittsburgh Pirates @ Washington Nationals</v>
      </c>
      <c r="O1578" s="3" t="str">
        <f>LEFT(IF(VLOOKUP(C1578,brand_rename,2,FALSE)=0,C1578,VLOOKUP(C1578,brand_rename,2,FALSE)),LEN(IF(VLOOKUP(C1578,brand_rename,2,FALSE)=0,C1578,VLOOKUP(C1578,brand_rename,2,FALSE)))-6)</f>
        <v>United Airlines</v>
      </c>
      <c r="P1578" t="str">
        <f>IF(VLOOKUP(D1578,location_rename,2,FALSE)=0,D1578,VLOOKUP(D1578,location_rename,2,FALSE))</f>
        <v>LED Upper Tiered</v>
      </c>
      <c r="Q1578">
        <f>IF($L1578=0,0,G1578)</f>
        <v>6</v>
      </c>
      <c r="R1578">
        <f>IF($L1578=0,0,H1578)</f>
        <v>22</v>
      </c>
      <c r="S1578" s="1">
        <f>R1578*L1578</f>
        <v>3654.4493333333335</v>
      </c>
      <c r="T1578" s="1">
        <f>S1578*(K1578/100)</f>
        <v>1157.2992893464159</v>
      </c>
      <c r="U1578" t="str">
        <f t="shared" si="48"/>
        <v>United AirlinesLED Upper Tiered</v>
      </c>
      <c r="V1578" t="str">
        <f t="shared" si="49"/>
        <v>05-16 Pittsburgh Pirates @ Washington NationalsUnited AirlinesLED Upper Tiered</v>
      </c>
      <c r="W1578" t="str">
        <f>CONCATENATE(M1578,O1578)</f>
        <v>Regular SeasonUnited Airlines</v>
      </c>
      <c r="X1578" t="str">
        <f>CONCATENATE(M1578,P1578)</f>
        <v>Regular SeasonLED Upper Tiered</v>
      </c>
      <c r="Y1578" t="str">
        <f>CONCATENATE(M1578,O1578,P1578)</f>
        <v>Regular SeasonUnited AirlinesLED Upper Tiered</v>
      </c>
    </row>
    <row r="1579" spans="1:25" x14ac:dyDescent="0.25">
      <c r="A1579" s="3">
        <v>349623</v>
      </c>
      <c r="B1579" t="s">
        <v>157</v>
      </c>
      <c r="C1579" t="s">
        <v>21</v>
      </c>
      <c r="D1579" t="s">
        <v>2</v>
      </c>
      <c r="E1579" t="s">
        <v>1</v>
      </c>
      <c r="F1579" s="5">
        <v>41045</v>
      </c>
      <c r="G1579">
        <v>12</v>
      </c>
      <c r="H1579">
        <v>93</v>
      </c>
      <c r="I1579" s="1">
        <v>15448.23</v>
      </c>
      <c r="J1579" s="1">
        <v>3743.01</v>
      </c>
      <c r="K1579">
        <v>24.229377734536499</v>
      </c>
      <c r="L1579" s="4">
        <f>VLOOKUP(N1579,rates,VLOOKUP(CONCATENATE('[1]Exposure Report'!$B$11,'[1]Exposure Report'!$B$13),rate_lookup_table,4,FALSE),FALSE)</f>
        <v>166.11133333333333</v>
      </c>
      <c r="M1579" t="s">
        <v>0</v>
      </c>
      <c r="N1579" t="str">
        <f>IF(VLOOKUP(B1579,title_rename,2,FALSE)=0,B1579,VLOOKUP(B1579,title_rename,2,FALSE))</f>
        <v>05-16 Pittsburgh Pirates @ Washington Nationals</v>
      </c>
      <c r="O1579" s="3" t="str">
        <f>LEFT(IF(VLOOKUP(C1579,brand_rename,2,FALSE)=0,C1579,VLOOKUP(C1579,brand_rename,2,FALSE)),LEN(IF(VLOOKUP(C1579,brand_rename,2,FALSE)=0,C1579,VLOOKUP(C1579,brand_rename,2,FALSE)))-6)</f>
        <v>United Airlines</v>
      </c>
      <c r="P1579" t="str">
        <f>IF(VLOOKUP(D1579,location_rename,2,FALSE)=0,D1579,VLOOKUP(D1579,location_rename,2,FALSE))</f>
        <v>Rotational Field Level Home Plate</v>
      </c>
      <c r="Q1579">
        <f>IF($L1579=0,0,G1579)</f>
        <v>12</v>
      </c>
      <c r="R1579">
        <f>IF($L1579=0,0,H1579)</f>
        <v>93</v>
      </c>
      <c r="S1579" s="1">
        <f>R1579*L1579</f>
        <v>15448.353999999999</v>
      </c>
      <c r="T1579" s="1">
        <f>S1579*(K1579/100)</f>
        <v>3743.0400444283782</v>
      </c>
      <c r="U1579" t="str">
        <f t="shared" si="48"/>
        <v>United AirlinesRotational Field Level Home Plate</v>
      </c>
      <c r="V1579" t="str">
        <f t="shared" si="49"/>
        <v>05-16 Pittsburgh Pirates @ Washington NationalsUnited AirlinesRotational Field Level Home Plate</v>
      </c>
      <c r="W1579" t="str">
        <f>CONCATENATE(M1579,O1579)</f>
        <v>Regular SeasonUnited Airlines</v>
      </c>
      <c r="X1579" t="str">
        <f>CONCATENATE(M1579,P1579)</f>
        <v>Regular SeasonRotational Field Level Home Plate</v>
      </c>
      <c r="Y1579" t="str">
        <f>CONCATENATE(M1579,O1579,P1579)</f>
        <v>Regular SeasonUnited AirlinesRotational Field Level Home Plate</v>
      </c>
    </row>
    <row r="1580" spans="1:25" x14ac:dyDescent="0.25">
      <c r="A1580" s="3">
        <v>349623</v>
      </c>
      <c r="B1580" t="s">
        <v>157</v>
      </c>
      <c r="C1580" t="s">
        <v>21</v>
      </c>
      <c r="D1580" t="s">
        <v>11</v>
      </c>
      <c r="E1580" t="s">
        <v>1</v>
      </c>
      <c r="F1580" s="5">
        <v>41045</v>
      </c>
      <c r="G1580">
        <v>10</v>
      </c>
      <c r="H1580">
        <v>19</v>
      </c>
      <c r="I1580" s="1">
        <v>3156.09</v>
      </c>
      <c r="J1580" s="1">
        <v>560.12</v>
      </c>
      <c r="K1580">
        <v>17.747275901510999</v>
      </c>
      <c r="L1580" s="4">
        <f>VLOOKUP(N1580,rates,VLOOKUP(CONCATENATE('[1]Exposure Report'!$B$11,'[1]Exposure Report'!$B$13),rate_lookup_table,4,FALSE),FALSE)</f>
        <v>166.11133333333333</v>
      </c>
      <c r="M1580" t="s">
        <v>0</v>
      </c>
      <c r="N1580" t="str">
        <f>IF(VLOOKUP(B1580,title_rename,2,FALSE)=0,B1580,VLOOKUP(B1580,title_rename,2,FALSE))</f>
        <v>05-16 Pittsburgh Pirates @ Washington Nationals</v>
      </c>
      <c r="O1580" s="3" t="str">
        <f>LEFT(IF(VLOOKUP(C1580,brand_rename,2,FALSE)=0,C1580,VLOOKUP(C1580,brand_rename,2,FALSE)),LEN(IF(VLOOKUP(C1580,brand_rename,2,FALSE)=0,C1580,VLOOKUP(C1580,brand_rename,2,FALSE)))-6)</f>
        <v>United Airlines</v>
      </c>
      <c r="P1580" t="str">
        <f>IF(VLOOKUP(D1580,location_rename,2,FALSE)=0,D1580,VLOOKUP(D1580,location_rename,2,FALSE))</f>
        <v>Static Outfield Wall</v>
      </c>
      <c r="Q1580">
        <f>IF($L1580=0,0,G1580)</f>
        <v>10</v>
      </c>
      <c r="R1580">
        <f>IF($L1580=0,0,H1580)</f>
        <v>19</v>
      </c>
      <c r="S1580" s="1">
        <f>R1580*L1580</f>
        <v>3156.1153333333332</v>
      </c>
      <c r="T1580" s="1">
        <f>S1580*(K1580/100)</f>
        <v>560.12449597656018</v>
      </c>
      <c r="U1580" t="str">
        <f t="shared" si="48"/>
        <v>United AirlinesStatic Outfield Wall</v>
      </c>
      <c r="V1580" t="str">
        <f t="shared" si="49"/>
        <v>05-16 Pittsburgh Pirates @ Washington NationalsUnited AirlinesStatic Outfield Wall</v>
      </c>
      <c r="W1580" t="str">
        <f>CONCATENATE(M1580,O1580)</f>
        <v>Regular SeasonUnited Airlines</v>
      </c>
      <c r="X1580" t="str">
        <f>CONCATENATE(M1580,P1580)</f>
        <v>Regular SeasonStatic Outfield Wall</v>
      </c>
      <c r="Y1580" t="str">
        <f>CONCATENATE(M1580,O1580,P1580)</f>
        <v>Regular SeasonUnited AirlinesStatic Outfield Wall</v>
      </c>
    </row>
    <row r="1581" spans="1:25" x14ac:dyDescent="0.25">
      <c r="A1581" s="3">
        <v>349623</v>
      </c>
      <c r="B1581" t="s">
        <v>157</v>
      </c>
      <c r="C1581" t="s">
        <v>20</v>
      </c>
      <c r="D1581" t="s">
        <v>11</v>
      </c>
      <c r="E1581" t="s">
        <v>1</v>
      </c>
      <c r="F1581" s="5">
        <v>41045</v>
      </c>
      <c r="G1581">
        <v>38</v>
      </c>
      <c r="H1581">
        <v>121</v>
      </c>
      <c r="I1581" s="1">
        <v>20099.310000000001</v>
      </c>
      <c r="J1581" s="1">
        <v>3475.05</v>
      </c>
      <c r="K1581">
        <v>17.289399486848001</v>
      </c>
      <c r="L1581" s="4">
        <f>VLOOKUP(N1581,rates,VLOOKUP(CONCATENATE('[1]Exposure Report'!$B$11,'[1]Exposure Report'!$B$13),rate_lookup_table,4,FALSE),FALSE)</f>
        <v>166.11133333333333</v>
      </c>
      <c r="M1581" t="s">
        <v>0</v>
      </c>
      <c r="N1581" t="str">
        <f>IF(VLOOKUP(B1581,title_rename,2,FALSE)=0,B1581,VLOOKUP(B1581,title_rename,2,FALSE))</f>
        <v>05-16 Pittsburgh Pirates @ Washington Nationals</v>
      </c>
      <c r="O1581" s="3" t="str">
        <f>LEFT(IF(VLOOKUP(C1581,brand_rename,2,FALSE)=0,C1581,VLOOKUP(C1581,brand_rename,2,FALSE)),LEN(IF(VLOOKUP(C1581,brand_rename,2,FALSE)=0,C1581,VLOOKUP(C1581,brand_rename,2,FALSE)))-6)</f>
        <v>W.B. Mason</v>
      </c>
      <c r="P1581" t="str">
        <f>IF(VLOOKUP(D1581,location_rename,2,FALSE)=0,D1581,VLOOKUP(D1581,location_rename,2,FALSE))</f>
        <v>Static Outfield Wall</v>
      </c>
      <c r="Q1581">
        <f>IF($L1581=0,0,G1581)</f>
        <v>38</v>
      </c>
      <c r="R1581">
        <f>IF($L1581=0,0,H1581)</f>
        <v>121</v>
      </c>
      <c r="S1581" s="1">
        <f>R1581*L1581</f>
        <v>20099.471333333335</v>
      </c>
      <c r="T1581" s="1">
        <f>S1581*(K1581/100)</f>
        <v>3475.0778935644944</v>
      </c>
      <c r="U1581" t="str">
        <f t="shared" si="48"/>
        <v>W.B. MasonStatic Outfield Wall</v>
      </c>
      <c r="V1581" t="str">
        <f t="shared" si="49"/>
        <v>05-16 Pittsburgh Pirates @ Washington NationalsW.B. MasonStatic Outfield Wall</v>
      </c>
      <c r="W1581" t="str">
        <f>CONCATENATE(M1581,O1581)</f>
        <v>Regular SeasonW.B. Mason</v>
      </c>
      <c r="X1581" t="str">
        <f>CONCATENATE(M1581,P1581)</f>
        <v>Regular SeasonStatic Outfield Wall</v>
      </c>
      <c r="Y1581" t="str">
        <f>CONCATENATE(M1581,O1581,P1581)</f>
        <v>Regular SeasonW.B. MasonStatic Outfield Wall</v>
      </c>
    </row>
    <row r="1582" spans="1:25" x14ac:dyDescent="0.25">
      <c r="A1582" s="3">
        <v>349623</v>
      </c>
      <c r="B1582" t="s">
        <v>157</v>
      </c>
      <c r="C1582" t="s">
        <v>8</v>
      </c>
      <c r="D1582" t="s">
        <v>34</v>
      </c>
      <c r="E1582" t="s">
        <v>1</v>
      </c>
      <c r="F1582" s="5">
        <v>41045</v>
      </c>
      <c r="G1582">
        <v>12</v>
      </c>
      <c r="H1582">
        <v>24</v>
      </c>
      <c r="I1582" s="1">
        <v>3986.64</v>
      </c>
      <c r="J1582" s="1">
        <v>881.84</v>
      </c>
      <c r="K1582">
        <v>22.119880400537699</v>
      </c>
      <c r="L1582" s="4">
        <f>VLOOKUP(N1582,rates,VLOOKUP(CONCATENATE('[1]Exposure Report'!$B$11,'[1]Exposure Report'!$B$13),rate_lookup_table,4,FALSE),FALSE)</f>
        <v>166.11133333333333</v>
      </c>
      <c r="M1582" t="s">
        <v>0</v>
      </c>
      <c r="N1582" t="str">
        <f>IF(VLOOKUP(B1582,title_rename,2,FALSE)=0,B1582,VLOOKUP(B1582,title_rename,2,FALSE))</f>
        <v>05-16 Pittsburgh Pirates @ Washington Nationals</v>
      </c>
      <c r="O1582" s="3" t="str">
        <f>LEFT(IF(VLOOKUP(C1582,brand_rename,2,FALSE)=0,C1582,VLOOKUP(C1582,brand_rename,2,FALSE)),LEN(IF(VLOOKUP(C1582,brand_rename,2,FALSE)=0,C1582,VLOOKUP(C1582,brand_rename,2,FALSE)))-6)</f>
        <v>Washington National Logo</v>
      </c>
      <c r="P1582" t="str">
        <f>IF(VLOOKUP(D1582,location_rename,2,FALSE)=0,D1582,VLOOKUP(D1582,location_rename,2,FALSE))</f>
        <v>General Merchandise</v>
      </c>
      <c r="Q1582">
        <f>IF($L1582=0,0,G1582)</f>
        <v>12</v>
      </c>
      <c r="R1582">
        <f>IF($L1582=0,0,H1582)</f>
        <v>24</v>
      </c>
      <c r="S1582" s="1">
        <f>R1582*L1582</f>
        <v>3986.672</v>
      </c>
      <c r="T1582" s="1">
        <f>S1582*(K1582/100)</f>
        <v>881.84707836172436</v>
      </c>
      <c r="U1582" t="str">
        <f t="shared" si="48"/>
        <v>Washington National LogoGeneral Merchandise</v>
      </c>
      <c r="V1582" t="str">
        <f t="shared" si="49"/>
        <v>05-16 Pittsburgh Pirates @ Washington NationalsWashington National LogoGeneral Merchandise</v>
      </c>
      <c r="W1582" t="str">
        <f>CONCATENATE(M1582,O1582)</f>
        <v>Regular SeasonWashington National Logo</v>
      </c>
      <c r="X1582" t="str">
        <f>CONCATENATE(M1582,P1582)</f>
        <v>Regular SeasonGeneral Merchandise</v>
      </c>
      <c r="Y1582" t="str">
        <f>CONCATENATE(M1582,O1582,P1582)</f>
        <v>Regular SeasonWashington National LogoGeneral Merchandise</v>
      </c>
    </row>
    <row r="1583" spans="1:25" x14ac:dyDescent="0.25">
      <c r="A1583" s="3">
        <v>349623</v>
      </c>
      <c r="B1583" t="s">
        <v>157</v>
      </c>
      <c r="C1583" t="s">
        <v>8</v>
      </c>
      <c r="D1583" t="s">
        <v>19</v>
      </c>
      <c r="E1583" t="s">
        <v>1</v>
      </c>
      <c r="F1583" s="5">
        <v>41045</v>
      </c>
      <c r="G1583">
        <v>5</v>
      </c>
      <c r="H1583">
        <v>16</v>
      </c>
      <c r="I1583" s="1">
        <v>2657.76</v>
      </c>
      <c r="J1583" s="1">
        <v>501.42</v>
      </c>
      <c r="K1583">
        <v>18.866263319487</v>
      </c>
      <c r="L1583" s="4">
        <f>VLOOKUP(N1583,rates,VLOOKUP(CONCATENATE('[1]Exposure Report'!$B$11,'[1]Exposure Report'!$B$13),rate_lookup_table,4,FALSE),FALSE)</f>
        <v>166.11133333333333</v>
      </c>
      <c r="M1583" t="s">
        <v>0</v>
      </c>
      <c r="N1583" t="str">
        <f>IF(VLOOKUP(B1583,title_rename,2,FALSE)=0,B1583,VLOOKUP(B1583,title_rename,2,FALSE))</f>
        <v>05-16 Pittsburgh Pirates @ Washington Nationals</v>
      </c>
      <c r="O1583" s="3" t="str">
        <f>LEFT(IF(VLOOKUP(C1583,brand_rename,2,FALSE)=0,C1583,VLOOKUP(C1583,brand_rename,2,FALSE)),LEN(IF(VLOOKUP(C1583,brand_rename,2,FALSE)=0,C1583,VLOOKUP(C1583,brand_rename,2,FALSE)))-6)</f>
        <v>Washington National Logo</v>
      </c>
      <c r="P1583" t="str">
        <f>IF(VLOOKUP(D1583,location_rename,2,FALSE)=0,D1583,VLOOKUP(D1583,location_rename,2,FALSE))</f>
        <v>LED Outfield Wall</v>
      </c>
      <c r="Q1583">
        <f>IF($L1583=0,0,G1583)</f>
        <v>5</v>
      </c>
      <c r="R1583">
        <f>IF($L1583=0,0,H1583)</f>
        <v>16</v>
      </c>
      <c r="S1583" s="1">
        <f>R1583*L1583</f>
        <v>2657.7813333333334</v>
      </c>
      <c r="T1583" s="1">
        <f>S1583*(K1583/100)</f>
        <v>501.4240248028392</v>
      </c>
      <c r="U1583" t="str">
        <f t="shared" si="48"/>
        <v>Washington National LogoLED Outfield Wall</v>
      </c>
      <c r="V1583" t="str">
        <f t="shared" si="49"/>
        <v>05-16 Pittsburgh Pirates @ Washington NationalsWashington National LogoLED Outfield Wall</v>
      </c>
      <c r="W1583" t="str">
        <f>CONCATENATE(M1583,O1583)</f>
        <v>Regular SeasonWashington National Logo</v>
      </c>
      <c r="X1583" t="str">
        <f>CONCATENATE(M1583,P1583)</f>
        <v>Regular SeasonLED Outfield Wall</v>
      </c>
      <c r="Y1583" t="str">
        <f>CONCATENATE(M1583,O1583,P1583)</f>
        <v>Regular SeasonWashington National LogoLED Outfield Wall</v>
      </c>
    </row>
    <row r="1584" spans="1:25" x14ac:dyDescent="0.25">
      <c r="A1584" s="3">
        <v>349623</v>
      </c>
      <c r="B1584" t="s">
        <v>157</v>
      </c>
      <c r="C1584" t="s">
        <v>8</v>
      </c>
      <c r="D1584" t="s">
        <v>18</v>
      </c>
      <c r="E1584" t="s">
        <v>1</v>
      </c>
      <c r="F1584" s="5">
        <v>41045</v>
      </c>
      <c r="G1584">
        <v>4</v>
      </c>
      <c r="H1584">
        <v>14</v>
      </c>
      <c r="I1584" s="1">
        <v>2325.54</v>
      </c>
      <c r="J1584" s="1">
        <v>426.42</v>
      </c>
      <c r="K1584">
        <v>18.336386387677699</v>
      </c>
      <c r="L1584" s="4">
        <f>VLOOKUP(N1584,rates,VLOOKUP(CONCATENATE('[1]Exposure Report'!$B$11,'[1]Exposure Report'!$B$13),rate_lookup_table,4,FALSE),FALSE)</f>
        <v>166.11133333333333</v>
      </c>
      <c r="M1584" t="s">
        <v>0</v>
      </c>
      <c r="N1584" t="str">
        <f>IF(VLOOKUP(B1584,title_rename,2,FALSE)=0,B1584,VLOOKUP(B1584,title_rename,2,FALSE))</f>
        <v>05-16 Pittsburgh Pirates @ Washington Nationals</v>
      </c>
      <c r="O1584" s="3" t="str">
        <f>LEFT(IF(VLOOKUP(C1584,brand_rename,2,FALSE)=0,C1584,VLOOKUP(C1584,brand_rename,2,FALSE)),LEN(IF(VLOOKUP(C1584,brand_rename,2,FALSE)=0,C1584,VLOOKUP(C1584,brand_rename,2,FALSE)))-6)</f>
        <v>Washington National Logo</v>
      </c>
      <c r="P1584" t="str">
        <f>IF(VLOOKUP(D1584,location_rename,2,FALSE)=0,D1584,VLOOKUP(D1584,location_rename,2,FALSE))</f>
        <v>LED Upper Billboard</v>
      </c>
      <c r="Q1584">
        <f>IF($L1584=0,0,G1584)</f>
        <v>4</v>
      </c>
      <c r="R1584">
        <f>IF($L1584=0,0,H1584)</f>
        <v>14</v>
      </c>
      <c r="S1584" s="1">
        <f>R1584*L1584</f>
        <v>2325.5586666666668</v>
      </c>
      <c r="T1584" s="1">
        <f>S1584*(K1584/100)</f>
        <v>426.42342279212573</v>
      </c>
      <c r="U1584" t="str">
        <f t="shared" si="48"/>
        <v>Washington National LogoLED Upper Billboard</v>
      </c>
      <c r="V1584" t="str">
        <f t="shared" si="49"/>
        <v>05-16 Pittsburgh Pirates @ Washington NationalsWashington National LogoLED Upper Billboard</v>
      </c>
      <c r="W1584" t="str">
        <f>CONCATENATE(M1584,O1584)</f>
        <v>Regular SeasonWashington National Logo</v>
      </c>
      <c r="X1584" t="str">
        <f>CONCATENATE(M1584,P1584)</f>
        <v>Regular SeasonLED Upper Billboard</v>
      </c>
      <c r="Y1584" t="str">
        <f>CONCATENATE(M1584,O1584,P1584)</f>
        <v>Regular SeasonWashington National LogoLED Upper Billboard</v>
      </c>
    </row>
    <row r="1585" spans="1:25" x14ac:dyDescent="0.25">
      <c r="A1585" s="3">
        <v>349623</v>
      </c>
      <c r="B1585" t="s">
        <v>157</v>
      </c>
      <c r="C1585" t="s">
        <v>8</v>
      </c>
      <c r="D1585" t="s">
        <v>16</v>
      </c>
      <c r="E1585" t="s">
        <v>1</v>
      </c>
      <c r="F1585" s="5">
        <v>41045</v>
      </c>
      <c r="G1585">
        <v>280</v>
      </c>
      <c r="H1585">
        <v>2109</v>
      </c>
      <c r="I1585" s="1">
        <v>350325.99</v>
      </c>
      <c r="J1585" s="1">
        <v>52596.639999999999</v>
      </c>
      <c r="K1585">
        <v>15.0136277356983</v>
      </c>
      <c r="L1585" s="4">
        <f>VLOOKUP(N1585,rates,VLOOKUP(CONCATENATE('[1]Exposure Report'!$B$11,'[1]Exposure Report'!$B$13),rate_lookup_table,4,FALSE),FALSE)</f>
        <v>166.11133333333333</v>
      </c>
      <c r="M1585" t="s">
        <v>0</v>
      </c>
      <c r="N1585" t="str">
        <f>IF(VLOOKUP(B1585,title_rename,2,FALSE)=0,B1585,VLOOKUP(B1585,title_rename,2,FALSE))</f>
        <v>05-16 Pittsburgh Pirates @ Washington Nationals</v>
      </c>
      <c r="O1585" s="3" t="str">
        <f>LEFT(IF(VLOOKUP(C1585,brand_rename,2,FALSE)=0,C1585,VLOOKUP(C1585,brand_rename,2,FALSE)),LEN(IF(VLOOKUP(C1585,brand_rename,2,FALSE)=0,C1585,VLOOKUP(C1585,brand_rename,2,FALSE)))-6)</f>
        <v>Washington National Logo</v>
      </c>
      <c r="P1585" t="str">
        <f>IF(VLOOKUP(D1585,location_rename,2,FALSE)=0,D1585,VLOOKUP(D1585,location_rename,2,FALSE))</f>
        <v>On Surface Branding</v>
      </c>
      <c r="Q1585">
        <f>IF($L1585=0,0,G1585)</f>
        <v>280</v>
      </c>
      <c r="R1585">
        <f>IF($L1585=0,0,H1585)</f>
        <v>2109</v>
      </c>
      <c r="S1585" s="1">
        <f>R1585*L1585</f>
        <v>350328.80200000003</v>
      </c>
      <c r="T1585" s="1">
        <f>S1585*(K1585/100)</f>
        <v>52597.062183211587</v>
      </c>
      <c r="U1585" t="str">
        <f t="shared" si="48"/>
        <v>Washington National LogoOn Surface Branding</v>
      </c>
      <c r="V1585" t="str">
        <f t="shared" si="49"/>
        <v>05-16 Pittsburgh Pirates @ Washington NationalsWashington National LogoOn Surface Branding</v>
      </c>
      <c r="W1585" t="str">
        <f>CONCATENATE(M1585,O1585)</f>
        <v>Regular SeasonWashington National Logo</v>
      </c>
      <c r="X1585" t="str">
        <f>CONCATENATE(M1585,P1585)</f>
        <v>Regular SeasonOn Surface Branding</v>
      </c>
      <c r="Y1585" t="str">
        <f>CONCATENATE(M1585,O1585,P1585)</f>
        <v>Regular SeasonWashington National LogoOn Surface Branding</v>
      </c>
    </row>
    <row r="1586" spans="1:25" x14ac:dyDescent="0.25">
      <c r="A1586" s="3">
        <v>349623</v>
      </c>
      <c r="B1586" t="s">
        <v>157</v>
      </c>
      <c r="C1586" t="s">
        <v>8</v>
      </c>
      <c r="D1586" t="s">
        <v>2</v>
      </c>
      <c r="E1586" t="s">
        <v>1</v>
      </c>
      <c r="F1586" s="5">
        <v>41045</v>
      </c>
      <c r="G1586">
        <v>20</v>
      </c>
      <c r="H1586">
        <v>220</v>
      </c>
      <c r="I1586" s="1">
        <v>36544.199999999997</v>
      </c>
      <c r="J1586" s="1">
        <v>4282.1000000000004</v>
      </c>
      <c r="K1586">
        <v>11.7175913003978</v>
      </c>
      <c r="L1586" s="4">
        <f>VLOOKUP(N1586,rates,VLOOKUP(CONCATENATE('[1]Exposure Report'!$B$11,'[1]Exposure Report'!$B$13),rate_lookup_table,4,FALSE),FALSE)</f>
        <v>166.11133333333333</v>
      </c>
      <c r="M1586" t="s">
        <v>0</v>
      </c>
      <c r="N1586" t="str">
        <f>IF(VLOOKUP(B1586,title_rename,2,FALSE)=0,B1586,VLOOKUP(B1586,title_rename,2,FALSE))</f>
        <v>05-16 Pittsburgh Pirates @ Washington Nationals</v>
      </c>
      <c r="O1586" s="3" t="str">
        <f>LEFT(IF(VLOOKUP(C1586,brand_rename,2,FALSE)=0,C1586,VLOOKUP(C1586,brand_rename,2,FALSE)),LEN(IF(VLOOKUP(C1586,brand_rename,2,FALSE)=0,C1586,VLOOKUP(C1586,brand_rename,2,FALSE)))-6)</f>
        <v>Washington National Logo</v>
      </c>
      <c r="P1586" t="str">
        <f>IF(VLOOKUP(D1586,location_rename,2,FALSE)=0,D1586,VLOOKUP(D1586,location_rename,2,FALSE))</f>
        <v>Rotational Field Level Home Plate</v>
      </c>
      <c r="Q1586">
        <f>IF($L1586=0,0,G1586)</f>
        <v>20</v>
      </c>
      <c r="R1586">
        <f>IF($L1586=0,0,H1586)</f>
        <v>220</v>
      </c>
      <c r="S1586" s="1">
        <f>R1586*L1586</f>
        <v>36544.493333333332</v>
      </c>
      <c r="T1586" s="1">
        <f>S1586*(K1586/100)</f>
        <v>4282.1343716011206</v>
      </c>
      <c r="U1586" t="str">
        <f t="shared" si="48"/>
        <v>Washington National LogoRotational Field Level Home Plate</v>
      </c>
      <c r="V1586" t="str">
        <f t="shared" si="49"/>
        <v>05-16 Pittsburgh Pirates @ Washington NationalsWashington National LogoRotational Field Level Home Plate</v>
      </c>
      <c r="W1586" t="str">
        <f>CONCATENATE(M1586,O1586)</f>
        <v>Regular SeasonWashington National Logo</v>
      </c>
      <c r="X1586" t="str">
        <f>CONCATENATE(M1586,P1586)</f>
        <v>Regular SeasonRotational Field Level Home Plate</v>
      </c>
      <c r="Y1586" t="str">
        <f>CONCATENATE(M1586,O1586,P1586)</f>
        <v>Regular SeasonWashington National LogoRotational Field Level Home Plate</v>
      </c>
    </row>
    <row r="1587" spans="1:25" x14ac:dyDescent="0.25">
      <c r="A1587" s="3">
        <v>349623</v>
      </c>
      <c r="B1587" t="s">
        <v>157</v>
      </c>
      <c r="C1587" t="s">
        <v>8</v>
      </c>
      <c r="D1587" t="s">
        <v>15</v>
      </c>
      <c r="E1587" t="s">
        <v>1</v>
      </c>
      <c r="F1587" s="5">
        <v>41045</v>
      </c>
      <c r="G1587">
        <v>10</v>
      </c>
      <c r="H1587">
        <v>48</v>
      </c>
      <c r="I1587" s="1">
        <v>7973.28</v>
      </c>
      <c r="J1587" s="1">
        <v>971.41</v>
      </c>
      <c r="K1587">
        <v>12.183317279714201</v>
      </c>
      <c r="L1587" s="4">
        <f>VLOOKUP(N1587,rates,VLOOKUP(CONCATENATE('[1]Exposure Report'!$B$11,'[1]Exposure Report'!$B$13),rate_lookup_table,4,FALSE),FALSE)</f>
        <v>166.11133333333333</v>
      </c>
      <c r="M1587" t="s">
        <v>0</v>
      </c>
      <c r="N1587" t="str">
        <f>IF(VLOOKUP(B1587,title_rename,2,FALSE)=0,B1587,VLOOKUP(B1587,title_rename,2,FALSE))</f>
        <v>05-16 Pittsburgh Pirates @ Washington Nationals</v>
      </c>
      <c r="O1587" s="3" t="str">
        <f>LEFT(IF(VLOOKUP(C1587,brand_rename,2,FALSE)=0,C1587,VLOOKUP(C1587,brand_rename,2,FALSE)),LEN(IF(VLOOKUP(C1587,brand_rename,2,FALSE)=0,C1587,VLOOKUP(C1587,brand_rename,2,FALSE)))-6)</f>
        <v>Washington National Logo</v>
      </c>
      <c r="P1587" t="str">
        <f>IF(VLOOKUP(D1587,location_rename,2,FALSE)=0,D1587,VLOOKUP(D1587,location_rename,2,FALSE))</f>
        <v>Special Structure Signage</v>
      </c>
      <c r="Q1587">
        <f>IF($L1587=0,0,G1587)</f>
        <v>10</v>
      </c>
      <c r="R1587">
        <f>IF($L1587=0,0,H1587)</f>
        <v>48</v>
      </c>
      <c r="S1587" s="1">
        <f>R1587*L1587</f>
        <v>7973.3440000000001</v>
      </c>
      <c r="T1587" s="1">
        <f>S1587*(K1587/100)</f>
        <v>971.41779732305542</v>
      </c>
      <c r="U1587" t="str">
        <f t="shared" si="48"/>
        <v>Washington National LogoSpecial Structure Signage</v>
      </c>
      <c r="V1587" t="str">
        <f t="shared" si="49"/>
        <v>05-16 Pittsburgh Pirates @ Washington NationalsWashington National LogoSpecial Structure Signage</v>
      </c>
      <c r="W1587" t="str">
        <f>CONCATENATE(M1587,O1587)</f>
        <v>Regular SeasonWashington National Logo</v>
      </c>
      <c r="X1587" t="str">
        <f>CONCATENATE(M1587,P1587)</f>
        <v>Regular SeasonSpecial Structure Signage</v>
      </c>
      <c r="Y1587" t="str">
        <f>CONCATENATE(M1587,O1587,P1587)</f>
        <v>Regular SeasonWashington National LogoSpecial Structure Signage</v>
      </c>
    </row>
    <row r="1588" spans="1:25" x14ac:dyDescent="0.25">
      <c r="A1588" s="3">
        <v>349623</v>
      </c>
      <c r="B1588" t="s">
        <v>157</v>
      </c>
      <c r="C1588" t="s">
        <v>8</v>
      </c>
      <c r="D1588" t="s">
        <v>14</v>
      </c>
      <c r="E1588" t="s">
        <v>1</v>
      </c>
      <c r="F1588" s="5">
        <v>41045</v>
      </c>
      <c r="G1588">
        <v>6</v>
      </c>
      <c r="H1588">
        <v>54</v>
      </c>
      <c r="I1588" s="1">
        <v>8969.94</v>
      </c>
      <c r="J1588" s="1">
        <v>1119.9000000000001</v>
      </c>
      <c r="K1588">
        <v>12.4850333447046</v>
      </c>
      <c r="L1588" s="4">
        <f>VLOOKUP(N1588,rates,VLOOKUP(CONCATENATE('[1]Exposure Report'!$B$11,'[1]Exposure Report'!$B$13),rate_lookup_table,4,FALSE),FALSE)</f>
        <v>166.11133333333333</v>
      </c>
      <c r="M1588" t="s">
        <v>0</v>
      </c>
      <c r="N1588" t="str">
        <f>IF(VLOOKUP(B1588,title_rename,2,FALSE)=0,B1588,VLOOKUP(B1588,title_rename,2,FALSE))</f>
        <v>05-16 Pittsburgh Pirates @ Washington Nationals</v>
      </c>
      <c r="O1588" s="3" t="str">
        <f>LEFT(IF(VLOOKUP(C1588,brand_rename,2,FALSE)=0,C1588,VLOOKUP(C1588,brand_rename,2,FALSE)),LEN(IF(VLOOKUP(C1588,brand_rename,2,FALSE)=0,C1588,VLOOKUP(C1588,brand_rename,2,FALSE)))-6)</f>
        <v>Washington National Logo</v>
      </c>
      <c r="P1588" t="str">
        <f>IF(VLOOKUP(D1588,location_rename,2,FALSE)=0,D1588,VLOOKUP(D1588,location_rename,2,FALSE))</f>
        <v>Static Dugout Roof</v>
      </c>
      <c r="Q1588">
        <f>IF($L1588=0,0,G1588)</f>
        <v>6</v>
      </c>
      <c r="R1588">
        <f>IF($L1588=0,0,H1588)</f>
        <v>54</v>
      </c>
      <c r="S1588" s="1">
        <f>R1588*L1588</f>
        <v>8970.0120000000006</v>
      </c>
      <c r="T1588" s="1">
        <f>S1588*(K1588/100)</f>
        <v>1119.908989224004</v>
      </c>
      <c r="U1588" t="str">
        <f t="shared" si="48"/>
        <v>Washington National LogoStatic Dugout Roof</v>
      </c>
      <c r="V1588" t="str">
        <f t="shared" si="49"/>
        <v>05-16 Pittsburgh Pirates @ Washington NationalsWashington National LogoStatic Dugout Roof</v>
      </c>
      <c r="W1588" t="str">
        <f>CONCATENATE(M1588,O1588)</f>
        <v>Regular SeasonWashington National Logo</v>
      </c>
      <c r="X1588" t="str">
        <f>CONCATENATE(M1588,P1588)</f>
        <v>Regular SeasonStatic Dugout Roof</v>
      </c>
      <c r="Y1588" t="str">
        <f>CONCATENATE(M1588,O1588,P1588)</f>
        <v>Regular SeasonWashington National LogoStatic Dugout Roof</v>
      </c>
    </row>
    <row r="1589" spans="1:25" x14ac:dyDescent="0.25">
      <c r="A1589" s="3">
        <v>349623</v>
      </c>
      <c r="B1589" t="s">
        <v>157</v>
      </c>
      <c r="C1589" t="s">
        <v>8</v>
      </c>
      <c r="D1589" t="s">
        <v>13</v>
      </c>
      <c r="E1589" t="s">
        <v>1</v>
      </c>
      <c r="F1589" s="5">
        <v>41045</v>
      </c>
      <c r="G1589">
        <v>19</v>
      </c>
      <c r="H1589">
        <v>64</v>
      </c>
      <c r="I1589" s="1">
        <v>10631.04</v>
      </c>
      <c r="J1589" s="1">
        <v>2400.37</v>
      </c>
      <c r="K1589">
        <v>22.5788822166034</v>
      </c>
      <c r="L1589" s="4">
        <f>VLOOKUP(N1589,rates,VLOOKUP(CONCATENATE('[1]Exposure Report'!$B$11,'[1]Exposure Report'!$B$13),rate_lookup_table,4,FALSE),FALSE)</f>
        <v>166.11133333333333</v>
      </c>
      <c r="M1589" t="s">
        <v>0</v>
      </c>
      <c r="N1589" t="str">
        <f>IF(VLOOKUP(B1589,title_rename,2,FALSE)=0,B1589,VLOOKUP(B1589,title_rename,2,FALSE))</f>
        <v>05-16 Pittsburgh Pirates @ Washington Nationals</v>
      </c>
      <c r="O1589" s="3" t="str">
        <f>LEFT(IF(VLOOKUP(C1589,brand_rename,2,FALSE)=0,C1589,VLOOKUP(C1589,brand_rename,2,FALSE)),LEN(IF(VLOOKUP(C1589,brand_rename,2,FALSE)=0,C1589,VLOOKUP(C1589,brand_rename,2,FALSE)))-6)</f>
        <v>Washington National Logo</v>
      </c>
      <c r="P1589" t="str">
        <f>IF(VLOOKUP(D1589,location_rename,2,FALSE)=0,D1589,VLOOKUP(D1589,location_rename,2,FALSE))</f>
        <v>Static Dugout Wall</v>
      </c>
      <c r="Q1589">
        <f>IF($L1589=0,0,G1589)</f>
        <v>19</v>
      </c>
      <c r="R1589">
        <f>IF($L1589=0,0,H1589)</f>
        <v>64</v>
      </c>
      <c r="S1589" s="1">
        <f>R1589*L1589</f>
        <v>10631.125333333333</v>
      </c>
      <c r="T1589" s="1">
        <f>S1589*(K1589/100)</f>
        <v>2400.3892673128189</v>
      </c>
      <c r="U1589" t="str">
        <f t="shared" si="48"/>
        <v>Washington National LogoStatic Dugout Wall</v>
      </c>
      <c r="V1589" t="str">
        <f t="shared" si="49"/>
        <v>05-16 Pittsburgh Pirates @ Washington NationalsWashington National LogoStatic Dugout Wall</v>
      </c>
      <c r="W1589" t="str">
        <f>CONCATENATE(M1589,O1589)</f>
        <v>Regular SeasonWashington National Logo</v>
      </c>
      <c r="X1589" t="str">
        <f>CONCATENATE(M1589,P1589)</f>
        <v>Regular SeasonStatic Dugout Wall</v>
      </c>
      <c r="Y1589" t="str">
        <f>CONCATENATE(M1589,O1589,P1589)</f>
        <v>Regular SeasonWashington National LogoStatic Dugout Wall</v>
      </c>
    </row>
    <row r="1590" spans="1:25" x14ac:dyDescent="0.25">
      <c r="A1590" s="3">
        <v>349623</v>
      </c>
      <c r="B1590" t="s">
        <v>157</v>
      </c>
      <c r="C1590" t="s">
        <v>8</v>
      </c>
      <c r="D1590" t="s">
        <v>12</v>
      </c>
      <c r="E1590" t="s">
        <v>1</v>
      </c>
      <c r="F1590" s="5">
        <v>41045</v>
      </c>
      <c r="G1590">
        <v>302</v>
      </c>
      <c r="H1590">
        <v>693</v>
      </c>
      <c r="I1590" s="1">
        <v>115114.23</v>
      </c>
      <c r="J1590" s="1">
        <v>26592.05</v>
      </c>
      <c r="K1590">
        <v>23.100575836714501</v>
      </c>
      <c r="L1590" s="4">
        <f>VLOOKUP(N1590,rates,VLOOKUP(CONCATENATE('[1]Exposure Report'!$B$11,'[1]Exposure Report'!$B$13),rate_lookup_table,4,FALSE),FALSE)</f>
        <v>166.11133333333333</v>
      </c>
      <c r="M1590" t="s">
        <v>0</v>
      </c>
      <c r="N1590" t="str">
        <f>IF(VLOOKUP(B1590,title_rename,2,FALSE)=0,B1590,VLOOKUP(B1590,title_rename,2,FALSE))</f>
        <v>05-16 Pittsburgh Pirates @ Washington Nationals</v>
      </c>
      <c r="O1590" s="3" t="str">
        <f>LEFT(IF(VLOOKUP(C1590,brand_rename,2,FALSE)=0,C1590,VLOOKUP(C1590,brand_rename,2,FALSE)),LEN(IF(VLOOKUP(C1590,brand_rename,2,FALSE)=0,C1590,VLOOKUP(C1590,brand_rename,2,FALSE)))-6)</f>
        <v>Washington National Logo</v>
      </c>
      <c r="P1590" t="str">
        <f>IF(VLOOKUP(D1590,location_rename,2,FALSE)=0,D1590,VLOOKUP(D1590,location_rename,2,FALSE))</f>
        <v>Static Field Level Home Plate</v>
      </c>
      <c r="Q1590">
        <f>IF($L1590=0,0,G1590)</f>
        <v>302</v>
      </c>
      <c r="R1590">
        <f>IF($L1590=0,0,H1590)</f>
        <v>693</v>
      </c>
      <c r="S1590" s="1">
        <f>R1590*L1590</f>
        <v>115115.15399999999</v>
      </c>
      <c r="T1590" s="1">
        <f>S1590*(K1590/100)</f>
        <v>26592.263449320686</v>
      </c>
      <c r="U1590" t="str">
        <f t="shared" si="48"/>
        <v>Washington National LogoStatic Field Level Home Plate</v>
      </c>
      <c r="V1590" t="str">
        <f t="shared" si="49"/>
        <v>05-16 Pittsburgh Pirates @ Washington NationalsWashington National LogoStatic Field Level Home Plate</v>
      </c>
      <c r="W1590" t="str">
        <f>CONCATENATE(M1590,O1590)</f>
        <v>Regular SeasonWashington National Logo</v>
      </c>
      <c r="X1590" t="str">
        <f>CONCATENATE(M1590,P1590)</f>
        <v>Regular SeasonStatic Field Level Home Plate</v>
      </c>
      <c r="Y1590" t="str">
        <f>CONCATENATE(M1590,O1590,P1590)</f>
        <v>Regular SeasonWashington National LogoStatic Field Level Home Plate</v>
      </c>
    </row>
    <row r="1591" spans="1:25" x14ac:dyDescent="0.25">
      <c r="A1591" s="3">
        <v>349623</v>
      </c>
      <c r="B1591" t="s">
        <v>157</v>
      </c>
      <c r="C1591" t="s">
        <v>8</v>
      </c>
      <c r="D1591" t="s">
        <v>11</v>
      </c>
      <c r="E1591" t="s">
        <v>1</v>
      </c>
      <c r="F1591" s="5">
        <v>41045</v>
      </c>
      <c r="G1591">
        <v>41</v>
      </c>
      <c r="H1591">
        <v>222</v>
      </c>
      <c r="I1591" s="1">
        <v>36876.42</v>
      </c>
      <c r="J1591" s="1">
        <v>4390.32</v>
      </c>
      <c r="K1591">
        <v>11.9054940799567</v>
      </c>
      <c r="L1591" s="4">
        <f>VLOOKUP(N1591,rates,VLOOKUP(CONCATENATE('[1]Exposure Report'!$B$11,'[1]Exposure Report'!$B$13),rate_lookup_table,4,FALSE),FALSE)</f>
        <v>166.11133333333333</v>
      </c>
      <c r="M1591" t="s">
        <v>0</v>
      </c>
      <c r="N1591" t="str">
        <f>IF(VLOOKUP(B1591,title_rename,2,FALSE)=0,B1591,VLOOKUP(B1591,title_rename,2,FALSE))</f>
        <v>05-16 Pittsburgh Pirates @ Washington Nationals</v>
      </c>
      <c r="O1591" s="3" t="str">
        <f>LEFT(IF(VLOOKUP(C1591,brand_rename,2,FALSE)=0,C1591,VLOOKUP(C1591,brand_rename,2,FALSE)),LEN(IF(VLOOKUP(C1591,brand_rename,2,FALSE)=0,C1591,VLOOKUP(C1591,brand_rename,2,FALSE)))-6)</f>
        <v>Washington National Logo</v>
      </c>
      <c r="P1591" t="str">
        <f>IF(VLOOKUP(D1591,location_rename,2,FALSE)=0,D1591,VLOOKUP(D1591,location_rename,2,FALSE))</f>
        <v>Static Outfield Wall</v>
      </c>
      <c r="Q1591">
        <f>IF($L1591=0,0,G1591)</f>
        <v>41</v>
      </c>
      <c r="R1591">
        <f>IF($L1591=0,0,H1591)</f>
        <v>222</v>
      </c>
      <c r="S1591" s="1">
        <f>R1591*L1591</f>
        <v>36876.716</v>
      </c>
      <c r="T1591" s="1">
        <f>S1591*(K1591/100)</f>
        <v>4390.3552402624446</v>
      </c>
      <c r="U1591" t="str">
        <f t="shared" si="48"/>
        <v>Washington National LogoStatic Outfield Wall</v>
      </c>
      <c r="V1591" t="str">
        <f t="shared" si="49"/>
        <v>05-16 Pittsburgh Pirates @ Washington NationalsWashington National LogoStatic Outfield Wall</v>
      </c>
      <c r="W1591" t="str">
        <f>CONCATENATE(M1591,O1591)</f>
        <v>Regular SeasonWashington National Logo</v>
      </c>
      <c r="X1591" t="str">
        <f>CONCATENATE(M1591,P1591)</f>
        <v>Regular SeasonStatic Outfield Wall</v>
      </c>
      <c r="Y1591" t="str">
        <f>CONCATENATE(M1591,O1591,P1591)</f>
        <v>Regular SeasonWashington National LogoStatic Outfield Wall</v>
      </c>
    </row>
    <row r="1592" spans="1:25" x14ac:dyDescent="0.25">
      <c r="A1592" s="3">
        <v>349623</v>
      </c>
      <c r="B1592" t="s">
        <v>157</v>
      </c>
      <c r="C1592" t="s">
        <v>8</v>
      </c>
      <c r="D1592" t="s">
        <v>9</v>
      </c>
      <c r="E1592" t="s">
        <v>1</v>
      </c>
      <c r="F1592" s="5">
        <v>41045</v>
      </c>
      <c r="G1592">
        <v>28</v>
      </c>
      <c r="H1592">
        <v>166</v>
      </c>
      <c r="I1592" s="1">
        <v>27574.26</v>
      </c>
      <c r="J1592" s="1">
        <v>3538.24</v>
      </c>
      <c r="K1592">
        <v>12.831677078550699</v>
      </c>
      <c r="L1592" s="4">
        <f>VLOOKUP(N1592,rates,VLOOKUP(CONCATENATE('[1]Exposure Report'!$B$11,'[1]Exposure Report'!$B$13),rate_lookup_table,4,FALSE),FALSE)</f>
        <v>166.11133333333333</v>
      </c>
      <c r="M1592" t="s">
        <v>0</v>
      </c>
      <c r="N1592" t="str">
        <f>IF(VLOOKUP(B1592,title_rename,2,FALSE)=0,B1592,VLOOKUP(B1592,title_rename,2,FALSE))</f>
        <v>05-16 Pittsburgh Pirates @ Washington Nationals</v>
      </c>
      <c r="O1592" s="3" t="str">
        <f>LEFT(IF(VLOOKUP(C1592,brand_rename,2,FALSE)=0,C1592,VLOOKUP(C1592,brand_rename,2,FALSE)),LEN(IF(VLOOKUP(C1592,brand_rename,2,FALSE)=0,C1592,VLOOKUP(C1592,brand_rename,2,FALSE)))-6)</f>
        <v>Washington National Logo</v>
      </c>
      <c r="P1592" t="str">
        <f>IF(VLOOKUP(D1592,location_rename,2,FALSE)=0,D1592,VLOOKUP(D1592,location_rename,2,FALSE))</f>
        <v>Static Upper Billboard</v>
      </c>
      <c r="Q1592">
        <f>IF($L1592=0,0,G1592)</f>
        <v>28</v>
      </c>
      <c r="R1592">
        <f>IF($L1592=0,0,H1592)</f>
        <v>166</v>
      </c>
      <c r="S1592" s="1">
        <f>R1592*L1592</f>
        <v>27574.481333333333</v>
      </c>
      <c r="T1592" s="1">
        <f>S1592*(K1592/100)</f>
        <v>3538.2684007785747</v>
      </c>
      <c r="U1592" t="str">
        <f t="shared" si="48"/>
        <v>Washington National LogoStatic Upper Billboard</v>
      </c>
      <c r="V1592" t="str">
        <f t="shared" si="49"/>
        <v>05-16 Pittsburgh Pirates @ Washington NationalsWashington National LogoStatic Upper Billboard</v>
      </c>
      <c r="W1592" t="str">
        <f>CONCATENATE(M1592,O1592)</f>
        <v>Regular SeasonWashington National Logo</v>
      </c>
      <c r="X1592" t="str">
        <f>CONCATENATE(M1592,P1592)</f>
        <v>Regular SeasonStatic Upper Billboard</v>
      </c>
      <c r="Y1592" t="str">
        <f>CONCATENATE(M1592,O1592,P1592)</f>
        <v>Regular SeasonWashington National LogoStatic Upper Billboard</v>
      </c>
    </row>
    <row r="1593" spans="1:25" x14ac:dyDescent="0.25">
      <c r="A1593" s="3">
        <v>349623</v>
      </c>
      <c r="B1593" t="s">
        <v>157</v>
      </c>
      <c r="C1593" t="s">
        <v>77</v>
      </c>
      <c r="D1593" t="s">
        <v>19</v>
      </c>
      <c r="E1593" t="s">
        <v>1</v>
      </c>
      <c r="F1593" s="5">
        <v>41045</v>
      </c>
      <c r="G1593">
        <v>3</v>
      </c>
      <c r="H1593">
        <v>6</v>
      </c>
      <c r="I1593" s="1">
        <v>996.66</v>
      </c>
      <c r="J1593" s="1">
        <v>255</v>
      </c>
      <c r="K1593">
        <v>25.585455421106399</v>
      </c>
      <c r="L1593" s="4">
        <f>VLOOKUP(N1593,rates,VLOOKUP(CONCATENATE('[1]Exposure Report'!$B$11,'[1]Exposure Report'!$B$13),rate_lookup_table,4,FALSE),FALSE)</f>
        <v>166.11133333333333</v>
      </c>
      <c r="M1593" t="s">
        <v>0</v>
      </c>
      <c r="N1593" t="str">
        <f>IF(VLOOKUP(B1593,title_rename,2,FALSE)=0,B1593,VLOOKUP(B1593,title_rename,2,FALSE))</f>
        <v>05-16 Pittsburgh Pirates @ Washington Nationals</v>
      </c>
      <c r="O1593" s="3" t="str">
        <f>LEFT(IF(VLOOKUP(C1593,brand_rename,2,FALSE)=0,C1593,VLOOKUP(C1593,brand_rename,2,FALSE)),LEN(IF(VLOOKUP(C1593,brand_rename,2,FALSE)=0,C1593,VLOOKUP(C1593,brand_rename,2,FALSE)))-6)</f>
        <v>Waste Management</v>
      </c>
      <c r="P1593" t="str">
        <f>IF(VLOOKUP(D1593,location_rename,2,FALSE)=0,D1593,VLOOKUP(D1593,location_rename,2,FALSE))</f>
        <v>LED Outfield Wall</v>
      </c>
      <c r="Q1593">
        <f>IF($L1593=0,0,G1593)</f>
        <v>3</v>
      </c>
      <c r="R1593">
        <f>IF($L1593=0,0,H1593)</f>
        <v>6</v>
      </c>
      <c r="S1593" s="1">
        <f>R1593*L1593</f>
        <v>996.66800000000001</v>
      </c>
      <c r="T1593" s="1">
        <f>S1593*(K1593/100)</f>
        <v>255.00204683643275</v>
      </c>
      <c r="U1593" t="str">
        <f t="shared" si="48"/>
        <v>Waste ManagementLED Outfield Wall</v>
      </c>
      <c r="V1593" t="str">
        <f t="shared" si="49"/>
        <v>05-16 Pittsburgh Pirates @ Washington NationalsWaste ManagementLED Outfield Wall</v>
      </c>
      <c r="W1593" t="str">
        <f>CONCATENATE(M1593,O1593)</f>
        <v>Regular SeasonWaste Management</v>
      </c>
      <c r="X1593" t="str">
        <f>CONCATENATE(M1593,P1593)</f>
        <v>Regular SeasonLED Outfield Wall</v>
      </c>
      <c r="Y1593" t="str">
        <f>CONCATENATE(M1593,O1593,P1593)</f>
        <v>Regular SeasonWaste ManagementLED Outfield Wall</v>
      </c>
    </row>
    <row r="1594" spans="1:25" x14ac:dyDescent="0.25">
      <c r="A1594" s="3">
        <v>349623</v>
      </c>
      <c r="B1594" t="s">
        <v>157</v>
      </c>
      <c r="C1594" t="s">
        <v>91</v>
      </c>
      <c r="D1594" t="s">
        <v>34</v>
      </c>
      <c r="E1594" t="s">
        <v>1</v>
      </c>
      <c r="F1594" s="5">
        <v>41045</v>
      </c>
      <c r="G1594">
        <v>1</v>
      </c>
      <c r="H1594">
        <v>6</v>
      </c>
      <c r="I1594" s="1">
        <v>996.66</v>
      </c>
      <c r="J1594" s="1">
        <v>378.63</v>
      </c>
      <c r="K1594">
        <v>37.9898862199747</v>
      </c>
      <c r="L1594" s="4">
        <f>VLOOKUP(N1594,rates,VLOOKUP(CONCATENATE('[1]Exposure Report'!$B$11,'[1]Exposure Report'!$B$13),rate_lookup_table,4,FALSE),FALSE)</f>
        <v>166.11133333333333</v>
      </c>
      <c r="M1594" t="s">
        <v>0</v>
      </c>
      <c r="N1594" t="str">
        <f>IF(VLOOKUP(B1594,title_rename,2,FALSE)=0,B1594,VLOOKUP(B1594,title_rename,2,FALSE))</f>
        <v>05-16 Pittsburgh Pirates @ Washington Nationals</v>
      </c>
      <c r="O1594" s="3" t="str">
        <f>LEFT(IF(VLOOKUP(C1594,brand_rename,2,FALSE)=0,C1594,VLOOKUP(C1594,brand_rename,2,FALSE)),LEN(IF(VLOOKUP(C1594,brand_rename,2,FALSE)=0,C1594,VLOOKUP(C1594,brand_rename,2,FALSE)))-6)</f>
        <v>Website - Masnsports.com</v>
      </c>
      <c r="P1594" t="str">
        <f>IF(VLOOKUP(D1594,location_rename,2,FALSE)=0,D1594,VLOOKUP(D1594,location_rename,2,FALSE))</f>
        <v>General Merchandise</v>
      </c>
      <c r="Q1594">
        <f>IF($L1594=0,0,G1594)</f>
        <v>1</v>
      </c>
      <c r="R1594">
        <f>IF($L1594=0,0,H1594)</f>
        <v>6</v>
      </c>
      <c r="S1594" s="1">
        <f>R1594*L1594</f>
        <v>996.66800000000001</v>
      </c>
      <c r="T1594" s="1">
        <f>S1594*(K1594/100)</f>
        <v>378.63303919089742</v>
      </c>
      <c r="U1594" t="str">
        <f t="shared" si="48"/>
        <v>Website - Masnsports.comGeneral Merchandise</v>
      </c>
      <c r="V1594" t="str">
        <f t="shared" si="49"/>
        <v>05-16 Pittsburgh Pirates @ Washington NationalsWebsite - Masnsports.comGeneral Merchandise</v>
      </c>
      <c r="W1594" t="str">
        <f>CONCATENATE(M1594,O1594)</f>
        <v>Regular SeasonWebsite - Masnsports.com</v>
      </c>
      <c r="X1594" t="str">
        <f>CONCATENATE(M1594,P1594)</f>
        <v>Regular SeasonGeneral Merchandise</v>
      </c>
      <c r="Y1594" t="str">
        <f>CONCATENATE(M1594,O1594,P1594)</f>
        <v>Regular SeasonWebsite - Masnsports.comGeneral Merchandise</v>
      </c>
    </row>
    <row r="1595" spans="1:25" x14ac:dyDescent="0.25">
      <c r="A1595" s="3">
        <v>349623</v>
      </c>
      <c r="B1595" t="s">
        <v>157</v>
      </c>
      <c r="C1595" t="s">
        <v>5</v>
      </c>
      <c r="D1595" t="s">
        <v>6</v>
      </c>
      <c r="E1595" t="s">
        <v>1</v>
      </c>
      <c r="F1595" s="5">
        <v>41045</v>
      </c>
      <c r="G1595">
        <v>2</v>
      </c>
      <c r="H1595">
        <v>3</v>
      </c>
      <c r="I1595" s="1">
        <v>498.33</v>
      </c>
      <c r="J1595" s="1">
        <v>147.44</v>
      </c>
      <c r="K1595">
        <v>29.586819978728901</v>
      </c>
      <c r="L1595" s="4">
        <f>VLOOKUP(N1595,rates,VLOOKUP(CONCATENATE('[1]Exposure Report'!$B$11,'[1]Exposure Report'!$B$13),rate_lookup_table,4,FALSE),FALSE)</f>
        <v>166.11133333333333</v>
      </c>
      <c r="M1595" t="s">
        <v>0</v>
      </c>
      <c r="N1595" t="str">
        <f>IF(VLOOKUP(B1595,title_rename,2,FALSE)=0,B1595,VLOOKUP(B1595,title_rename,2,FALSE))</f>
        <v>05-16 Pittsburgh Pirates @ Washington Nationals</v>
      </c>
      <c r="O1595" s="3" t="str">
        <f>LEFT(IF(VLOOKUP(C1595,brand_rename,2,FALSE)=0,C1595,VLOOKUP(C1595,brand_rename,2,FALSE)),LEN(IF(VLOOKUP(C1595,brand_rename,2,FALSE)=0,C1595,VLOOKUP(C1595,brand_rename,2,FALSE)))-6)</f>
        <v>Website - Washingtonnationalsdreamfoundation.org</v>
      </c>
      <c r="P1595" t="str">
        <f>IF(VLOOKUP(D1595,location_rename,2,FALSE)=0,D1595,VLOOKUP(D1595,location_rename,2,FALSE))</f>
        <v>Rotational Field Level Foul Ball Line</v>
      </c>
      <c r="Q1595">
        <f>IF($L1595=0,0,G1595)</f>
        <v>2</v>
      </c>
      <c r="R1595">
        <f>IF($L1595=0,0,H1595)</f>
        <v>3</v>
      </c>
      <c r="S1595" s="1">
        <f>R1595*L1595</f>
        <v>498.334</v>
      </c>
      <c r="T1595" s="1">
        <f>S1595*(K1595/100)</f>
        <v>147.44118347279888</v>
      </c>
      <c r="U1595" t="str">
        <f t="shared" si="48"/>
        <v>Website - Washingtonnationalsdreamfoundation.orgRotational Field Level Foul Ball Line</v>
      </c>
      <c r="V1595" t="str">
        <f t="shared" si="49"/>
        <v>05-16 Pittsburgh Pirates @ Washington NationalsWebsite - Washingtonnationalsdreamfoundation.orgRotational Field Level Foul Ball Line</v>
      </c>
      <c r="W1595" t="str">
        <f>CONCATENATE(M1595,O1595)</f>
        <v>Regular SeasonWebsite - Washingtonnationalsdreamfoundation.org</v>
      </c>
      <c r="X1595" t="str">
        <f>CONCATENATE(M1595,P1595)</f>
        <v>Regular SeasonRotational Field Level Foul Ball Line</v>
      </c>
      <c r="Y1595" t="str">
        <f>CONCATENATE(M1595,O1595,P1595)</f>
        <v>Regular SeasonWebsite - Washingtonnationalsdreamfoundation.orgRotational Field Level Foul Ball Line</v>
      </c>
    </row>
    <row r="1596" spans="1:25" x14ac:dyDescent="0.25">
      <c r="A1596" s="3">
        <v>349623</v>
      </c>
      <c r="B1596" t="s">
        <v>157</v>
      </c>
      <c r="C1596" t="s">
        <v>3</v>
      </c>
      <c r="D1596" t="s">
        <v>2</v>
      </c>
      <c r="E1596" t="s">
        <v>1</v>
      </c>
      <c r="F1596" s="5">
        <v>41045</v>
      </c>
      <c r="G1596">
        <v>10</v>
      </c>
      <c r="H1596">
        <v>94</v>
      </c>
      <c r="I1596" s="1">
        <v>15614.34</v>
      </c>
      <c r="J1596" s="1">
        <v>3703.66</v>
      </c>
      <c r="K1596">
        <v>23.7196064643142</v>
      </c>
      <c r="L1596" s="4">
        <f>VLOOKUP(N1596,rates,VLOOKUP(CONCATENATE('[1]Exposure Report'!$B$11,'[1]Exposure Report'!$B$13),rate_lookup_table,4,FALSE),FALSE)</f>
        <v>166.11133333333333</v>
      </c>
      <c r="M1596" t="s">
        <v>0</v>
      </c>
      <c r="N1596" t="str">
        <f>IF(VLOOKUP(B1596,title_rename,2,FALSE)=0,B1596,VLOOKUP(B1596,title_rename,2,FALSE))</f>
        <v>05-16 Pittsburgh Pirates @ Washington Nationals</v>
      </c>
      <c r="O1596" s="3" t="str">
        <f>LEFT(IF(VLOOKUP(C1596,brand_rename,2,FALSE)=0,C1596,VLOOKUP(C1596,brand_rename,2,FALSE)),LEN(IF(VLOOKUP(C1596,brand_rename,2,FALSE)=0,C1596,VLOOKUP(C1596,brand_rename,2,FALSE)))-6)</f>
        <v>Windstream</v>
      </c>
      <c r="P1596" t="str">
        <f>IF(VLOOKUP(D1596,location_rename,2,FALSE)=0,D1596,VLOOKUP(D1596,location_rename,2,FALSE))</f>
        <v>Rotational Field Level Home Plate</v>
      </c>
      <c r="Q1596">
        <f>IF($L1596=0,0,G1596)</f>
        <v>10</v>
      </c>
      <c r="R1596">
        <f>IF($L1596=0,0,H1596)</f>
        <v>94</v>
      </c>
      <c r="S1596" s="1">
        <f>R1596*L1596</f>
        <v>15614.465333333334</v>
      </c>
      <c r="T1596" s="1">
        <f>S1596*(K1596/100)</f>
        <v>3703.6897285734331</v>
      </c>
      <c r="U1596" t="str">
        <f t="shared" si="48"/>
        <v>WindstreamRotational Field Level Home Plate</v>
      </c>
      <c r="V1596" t="str">
        <f t="shared" si="49"/>
        <v>05-16 Pittsburgh Pirates @ Washington NationalsWindstreamRotational Field Level Home Plate</v>
      </c>
      <c r="W1596" t="str">
        <f>CONCATENATE(M1596,O1596)</f>
        <v>Regular SeasonWindstream</v>
      </c>
      <c r="X1596" t="str">
        <f>CONCATENATE(M1596,P1596)</f>
        <v>Regular SeasonRotational Field Level Home Plate</v>
      </c>
      <c r="Y1596" t="str">
        <f>CONCATENATE(M1596,O1596,P1596)</f>
        <v>Regular SeasonWindstreamRotational Field Level Home Plate</v>
      </c>
    </row>
    <row r="1597" spans="1:25" x14ac:dyDescent="0.25">
      <c r="A1597" s="3">
        <v>349626</v>
      </c>
      <c r="B1597" t="s">
        <v>155</v>
      </c>
      <c r="C1597" t="s">
        <v>75</v>
      </c>
      <c r="D1597" t="s">
        <v>2</v>
      </c>
      <c r="E1597" t="s">
        <v>1</v>
      </c>
      <c r="F1597" s="5">
        <v>41046</v>
      </c>
      <c r="G1597">
        <v>23</v>
      </c>
      <c r="H1597">
        <v>203</v>
      </c>
      <c r="I1597" s="1">
        <v>29018.85</v>
      </c>
      <c r="J1597" s="1">
        <v>6714.19</v>
      </c>
      <c r="K1597">
        <v>23.137340039319199</v>
      </c>
      <c r="L1597" s="4">
        <f>VLOOKUP(N1597,rates,VLOOKUP(CONCATENATE('[1]Exposure Report'!$B$11,'[1]Exposure Report'!$B$13),rate_lookup_table,4,FALSE),FALSE)</f>
        <v>142.95166666666665</v>
      </c>
      <c r="M1597" t="s">
        <v>0</v>
      </c>
      <c r="N1597" t="str">
        <f>IF(VLOOKUP(B1597,title_rename,2,FALSE)=0,B1597,VLOOKUP(B1597,title_rename,2,FALSE))</f>
        <v>05-17 Pittsburgh Pirates @ Washington Nationals</v>
      </c>
      <c r="O1597" s="3" t="str">
        <f>LEFT(IF(VLOOKUP(C1597,brand_rename,2,FALSE)=0,C1597,VLOOKUP(C1597,brand_rename,2,FALSE)),LEN(IF(VLOOKUP(C1597,brand_rename,2,FALSE)=0,C1597,VLOOKUP(C1597,brand_rename,2,FALSE)))-6)</f>
        <v>American University</v>
      </c>
      <c r="P1597" t="str">
        <f>IF(VLOOKUP(D1597,location_rename,2,FALSE)=0,D1597,VLOOKUP(D1597,location_rename,2,FALSE))</f>
        <v>Rotational Field Level Home Plate</v>
      </c>
      <c r="Q1597">
        <f>IF($L1597=0,0,G1597)</f>
        <v>23</v>
      </c>
      <c r="R1597">
        <f>IF($L1597=0,0,H1597)</f>
        <v>203</v>
      </c>
      <c r="S1597" s="1">
        <f>R1597*L1597</f>
        <v>29019.188333333332</v>
      </c>
      <c r="T1597" s="1">
        <f>S1597*(K1597/100)</f>
        <v>6714.2682813337788</v>
      </c>
      <c r="U1597" t="str">
        <f t="shared" si="48"/>
        <v>American UniversityRotational Field Level Home Plate</v>
      </c>
      <c r="V1597" t="str">
        <f t="shared" si="49"/>
        <v>05-17 Pittsburgh Pirates @ Washington NationalsAmerican UniversityRotational Field Level Home Plate</v>
      </c>
      <c r="W1597" t="str">
        <f>CONCATENATE(M1597,O1597)</f>
        <v>Regular SeasonAmerican University</v>
      </c>
      <c r="X1597" t="str">
        <f>CONCATENATE(M1597,P1597)</f>
        <v>Regular SeasonRotational Field Level Home Plate</v>
      </c>
      <c r="Y1597" t="str">
        <f>CONCATENATE(M1597,O1597,P1597)</f>
        <v>Regular SeasonAmerican UniversityRotational Field Level Home Plate</v>
      </c>
    </row>
    <row r="1598" spans="1:25" x14ac:dyDescent="0.25">
      <c r="A1598" s="3">
        <v>349626</v>
      </c>
      <c r="B1598" t="s">
        <v>155</v>
      </c>
      <c r="C1598" t="s">
        <v>74</v>
      </c>
      <c r="D1598" t="s">
        <v>12</v>
      </c>
      <c r="E1598" t="s">
        <v>1</v>
      </c>
      <c r="F1598" s="5">
        <v>41046</v>
      </c>
      <c r="G1598">
        <v>33</v>
      </c>
      <c r="H1598">
        <v>62</v>
      </c>
      <c r="I1598" s="1">
        <v>8862.9</v>
      </c>
      <c r="J1598" s="1">
        <v>1596.75</v>
      </c>
      <c r="K1598">
        <v>18.016112107775101</v>
      </c>
      <c r="L1598" s="4">
        <f>VLOOKUP(N1598,rates,VLOOKUP(CONCATENATE('[1]Exposure Report'!$B$11,'[1]Exposure Report'!$B$13),rate_lookup_table,4,FALSE),FALSE)</f>
        <v>142.95166666666665</v>
      </c>
      <c r="M1598" t="s">
        <v>0</v>
      </c>
      <c r="N1598" t="str">
        <f>IF(VLOOKUP(B1598,title_rename,2,FALSE)=0,B1598,VLOOKUP(B1598,title_rename,2,FALSE))</f>
        <v>05-17 Pittsburgh Pirates @ Washington Nationals</v>
      </c>
      <c r="O1598" s="3" t="str">
        <f>LEFT(IF(VLOOKUP(C1598,brand_rename,2,FALSE)=0,C1598,VLOOKUP(C1598,brand_rename,2,FALSE)),LEN(IF(VLOOKUP(C1598,brand_rename,2,FALSE)=0,C1598,VLOOKUP(C1598,brand_rename,2,FALSE)))-6)</f>
        <v>ANC</v>
      </c>
      <c r="P1598" t="str">
        <f>IF(VLOOKUP(D1598,location_rename,2,FALSE)=0,D1598,VLOOKUP(D1598,location_rename,2,FALSE))</f>
        <v>Static Field Level Home Plate</v>
      </c>
      <c r="Q1598">
        <f>IF($L1598=0,0,G1598)</f>
        <v>33</v>
      </c>
      <c r="R1598">
        <f>IF($L1598=0,0,H1598)</f>
        <v>62</v>
      </c>
      <c r="S1598" s="1">
        <f>R1598*L1598</f>
        <v>8863.0033333333322</v>
      </c>
      <c r="T1598" s="1">
        <f>S1598*(K1598/100)</f>
        <v>1596.7686166491771</v>
      </c>
      <c r="U1598" t="str">
        <f t="shared" si="48"/>
        <v>ANCStatic Field Level Home Plate</v>
      </c>
      <c r="V1598" t="str">
        <f t="shared" si="49"/>
        <v>05-17 Pittsburgh Pirates @ Washington NationalsANCStatic Field Level Home Plate</v>
      </c>
      <c r="W1598" t="str">
        <f>CONCATENATE(M1598,O1598)</f>
        <v>Regular SeasonANC</v>
      </c>
      <c r="X1598" t="str">
        <f>CONCATENATE(M1598,P1598)</f>
        <v>Regular SeasonStatic Field Level Home Plate</v>
      </c>
      <c r="Y1598" t="str">
        <f>CONCATENATE(M1598,O1598,P1598)</f>
        <v>Regular SeasonANCStatic Field Level Home Plate</v>
      </c>
    </row>
    <row r="1599" spans="1:25" x14ac:dyDescent="0.25">
      <c r="A1599" s="3">
        <v>349626</v>
      </c>
      <c r="B1599" t="s">
        <v>155</v>
      </c>
      <c r="C1599" t="s">
        <v>72</v>
      </c>
      <c r="D1599" t="s">
        <v>17</v>
      </c>
      <c r="E1599" t="s">
        <v>1</v>
      </c>
      <c r="F1599" s="5">
        <v>41046</v>
      </c>
      <c r="G1599">
        <v>5</v>
      </c>
      <c r="H1599">
        <v>9</v>
      </c>
      <c r="I1599" s="1">
        <v>1286.55</v>
      </c>
      <c r="J1599" s="1">
        <v>285.39</v>
      </c>
      <c r="K1599">
        <v>22.182581322140599</v>
      </c>
      <c r="L1599" s="4">
        <f>VLOOKUP(N1599,rates,VLOOKUP(CONCATENATE('[1]Exposure Report'!$B$11,'[1]Exposure Report'!$B$13),rate_lookup_table,4,FALSE),FALSE)</f>
        <v>142.95166666666665</v>
      </c>
      <c r="M1599" t="s">
        <v>0</v>
      </c>
      <c r="N1599" t="str">
        <f>IF(VLOOKUP(B1599,title_rename,2,FALSE)=0,B1599,VLOOKUP(B1599,title_rename,2,FALSE))</f>
        <v>05-17 Pittsburgh Pirates @ Washington Nationals</v>
      </c>
      <c r="O1599" s="3" t="str">
        <f>LEFT(IF(VLOOKUP(C1599,brand_rename,2,FALSE)=0,C1599,VLOOKUP(C1599,brand_rename,2,FALSE)),LEN(IF(VLOOKUP(C1599,brand_rename,2,FALSE)=0,C1599,VLOOKUP(C1599,brand_rename,2,FALSE)))-6)</f>
        <v>Bens Chili Bowl</v>
      </c>
      <c r="P1599" t="str">
        <f>IF(VLOOKUP(D1599,location_rename,2,FALSE)=0,D1599,VLOOKUP(D1599,location_rename,2,FALSE))</f>
        <v>LED Upper Tiered</v>
      </c>
      <c r="Q1599">
        <f>IF($L1599=0,0,G1599)</f>
        <v>5</v>
      </c>
      <c r="R1599">
        <f>IF($L1599=0,0,H1599)</f>
        <v>9</v>
      </c>
      <c r="S1599" s="1">
        <f>R1599*L1599</f>
        <v>1286.5649999999998</v>
      </c>
      <c r="T1599" s="1">
        <f>S1599*(K1599/100)</f>
        <v>285.39332738719816</v>
      </c>
      <c r="U1599" t="str">
        <f t="shared" si="48"/>
        <v>Bens Chili BowlLED Upper Tiered</v>
      </c>
      <c r="V1599" t="str">
        <f t="shared" si="49"/>
        <v>05-17 Pittsburgh Pirates @ Washington NationalsBens Chili BowlLED Upper Tiered</v>
      </c>
      <c r="W1599" t="str">
        <f>CONCATENATE(M1599,O1599)</f>
        <v>Regular SeasonBens Chili Bowl</v>
      </c>
      <c r="X1599" t="str">
        <f>CONCATENATE(M1599,P1599)</f>
        <v>Regular SeasonLED Upper Tiered</v>
      </c>
      <c r="Y1599" t="str">
        <f>CONCATENATE(M1599,O1599,P1599)</f>
        <v>Regular SeasonBens Chili BowlLED Upper Tiered</v>
      </c>
    </row>
    <row r="1600" spans="1:25" x14ac:dyDescent="0.25">
      <c r="A1600" s="3">
        <v>349626</v>
      </c>
      <c r="B1600" t="s">
        <v>155</v>
      </c>
      <c r="C1600" t="s">
        <v>70</v>
      </c>
      <c r="D1600" t="s">
        <v>2</v>
      </c>
      <c r="E1600" t="s">
        <v>1</v>
      </c>
      <c r="F1600" s="5">
        <v>41046</v>
      </c>
      <c r="G1600">
        <v>17</v>
      </c>
      <c r="H1600">
        <v>108</v>
      </c>
      <c r="I1600" s="1">
        <v>15438.6</v>
      </c>
      <c r="J1600" s="1">
        <v>3763.82</v>
      </c>
      <c r="K1600">
        <v>24.379283095617399</v>
      </c>
      <c r="L1600" s="4">
        <f>VLOOKUP(N1600,rates,VLOOKUP(CONCATENATE('[1]Exposure Report'!$B$11,'[1]Exposure Report'!$B$13),rate_lookup_table,4,FALSE),FALSE)</f>
        <v>142.95166666666665</v>
      </c>
      <c r="M1600" t="s">
        <v>0</v>
      </c>
      <c r="N1600" t="str">
        <f>IF(VLOOKUP(B1600,title_rename,2,FALSE)=0,B1600,VLOOKUP(B1600,title_rename,2,FALSE))</f>
        <v>05-17 Pittsburgh Pirates @ Washington Nationals</v>
      </c>
      <c r="O1600" s="3" t="str">
        <f>LEFT(IF(VLOOKUP(C1600,brand_rename,2,FALSE)=0,C1600,VLOOKUP(C1600,brand_rename,2,FALSE)),LEN(IF(VLOOKUP(C1600,brand_rename,2,FALSE)=0,C1600,VLOOKUP(C1600,brand_rename,2,FALSE)))-6)</f>
        <v>Capital One</v>
      </c>
      <c r="P1600" t="str">
        <f>IF(VLOOKUP(D1600,location_rename,2,FALSE)=0,D1600,VLOOKUP(D1600,location_rename,2,FALSE))</f>
        <v>Rotational Field Level Home Plate</v>
      </c>
      <c r="Q1600">
        <f>IF($L1600=0,0,G1600)</f>
        <v>17</v>
      </c>
      <c r="R1600">
        <f>IF($L1600=0,0,H1600)</f>
        <v>108</v>
      </c>
      <c r="S1600" s="1">
        <f>R1600*L1600</f>
        <v>15438.779999999999</v>
      </c>
      <c r="T1600" s="1">
        <f>S1600*(K1600/100)</f>
        <v>3763.8638827095597</v>
      </c>
      <c r="U1600" t="str">
        <f t="shared" si="48"/>
        <v>Capital OneRotational Field Level Home Plate</v>
      </c>
      <c r="V1600" t="str">
        <f t="shared" si="49"/>
        <v>05-17 Pittsburgh Pirates @ Washington NationalsCapital OneRotational Field Level Home Plate</v>
      </c>
      <c r="W1600" t="str">
        <f>CONCATENATE(M1600,O1600)</f>
        <v>Regular SeasonCapital One</v>
      </c>
      <c r="X1600" t="str">
        <f>CONCATENATE(M1600,P1600)</f>
        <v>Regular SeasonRotational Field Level Home Plate</v>
      </c>
      <c r="Y1600" t="str">
        <f>CONCATENATE(M1600,O1600,P1600)</f>
        <v>Regular SeasonCapital OneRotational Field Level Home Plate</v>
      </c>
    </row>
    <row r="1601" spans="1:25" x14ac:dyDescent="0.25">
      <c r="A1601" s="3">
        <v>349626</v>
      </c>
      <c r="B1601" t="s">
        <v>155</v>
      </c>
      <c r="C1601" t="s">
        <v>69</v>
      </c>
      <c r="D1601" t="s">
        <v>19</v>
      </c>
      <c r="E1601" t="s">
        <v>1</v>
      </c>
      <c r="F1601" s="5">
        <v>41046</v>
      </c>
      <c r="G1601">
        <v>2</v>
      </c>
      <c r="H1601">
        <v>4</v>
      </c>
      <c r="I1601" s="1">
        <v>571.79999999999995</v>
      </c>
      <c r="J1601" s="1">
        <v>234.72</v>
      </c>
      <c r="K1601">
        <v>41.049317943336803</v>
      </c>
      <c r="L1601" s="4">
        <f>VLOOKUP(N1601,rates,VLOOKUP(CONCATENATE('[1]Exposure Report'!$B$11,'[1]Exposure Report'!$B$13),rate_lookup_table,4,FALSE),FALSE)</f>
        <v>142.95166666666665</v>
      </c>
      <c r="M1601" t="s">
        <v>0</v>
      </c>
      <c r="N1601" t="str">
        <f>IF(VLOOKUP(B1601,title_rename,2,FALSE)=0,B1601,VLOOKUP(B1601,title_rename,2,FALSE))</f>
        <v>05-17 Pittsburgh Pirates @ Washington Nationals</v>
      </c>
      <c r="O1601" s="3" t="str">
        <f>LEFT(IF(VLOOKUP(C1601,brand_rename,2,FALSE)=0,C1601,VLOOKUP(C1601,brand_rename,2,FALSE)),LEN(IF(VLOOKUP(C1601,brand_rename,2,FALSE)=0,C1601,VLOOKUP(C1601,brand_rename,2,FALSE)))-6)</f>
        <v>CareFirst BlueCross BlueShield</v>
      </c>
      <c r="P1601" t="str">
        <f>IF(VLOOKUP(D1601,location_rename,2,FALSE)=0,D1601,VLOOKUP(D1601,location_rename,2,FALSE))</f>
        <v>LED Outfield Wall</v>
      </c>
      <c r="Q1601">
        <f>IF($L1601=0,0,G1601)</f>
        <v>2</v>
      </c>
      <c r="R1601">
        <f>IF($L1601=0,0,H1601)</f>
        <v>4</v>
      </c>
      <c r="S1601" s="1">
        <f>R1601*L1601</f>
        <v>571.80666666666662</v>
      </c>
      <c r="T1601" s="1">
        <f>S1601*(K1601/100)</f>
        <v>234.72273662119605</v>
      </c>
      <c r="U1601" t="str">
        <f t="shared" si="48"/>
        <v>CareFirst BlueCross BlueShieldLED Outfield Wall</v>
      </c>
      <c r="V1601" t="str">
        <f t="shared" si="49"/>
        <v>05-17 Pittsburgh Pirates @ Washington NationalsCareFirst BlueCross BlueShieldLED Outfield Wall</v>
      </c>
      <c r="W1601" t="str">
        <f>CONCATENATE(M1601,O1601)</f>
        <v>Regular SeasonCareFirst BlueCross BlueShield</v>
      </c>
      <c r="X1601" t="str">
        <f>CONCATENATE(M1601,P1601)</f>
        <v>Regular SeasonLED Outfield Wall</v>
      </c>
      <c r="Y1601" t="str">
        <f>CONCATENATE(M1601,O1601,P1601)</f>
        <v>Regular SeasonCareFirst BlueCross BlueShieldLED Outfield Wall</v>
      </c>
    </row>
    <row r="1602" spans="1:25" x14ac:dyDescent="0.25">
      <c r="A1602" s="3">
        <v>349626</v>
      </c>
      <c r="B1602" t="s">
        <v>155</v>
      </c>
      <c r="C1602" t="s">
        <v>69</v>
      </c>
      <c r="D1602" t="s">
        <v>17</v>
      </c>
      <c r="E1602" t="s">
        <v>1</v>
      </c>
      <c r="F1602" s="5">
        <v>41046</v>
      </c>
      <c r="G1602">
        <v>2</v>
      </c>
      <c r="H1602">
        <v>2</v>
      </c>
      <c r="I1602" s="1">
        <v>285.89999999999998</v>
      </c>
      <c r="J1602" s="1">
        <v>89.74</v>
      </c>
      <c r="K1602">
        <v>31.388597411682401</v>
      </c>
      <c r="L1602" s="4">
        <f>VLOOKUP(N1602,rates,VLOOKUP(CONCATENATE('[1]Exposure Report'!$B$11,'[1]Exposure Report'!$B$13),rate_lookup_table,4,FALSE),FALSE)</f>
        <v>142.95166666666665</v>
      </c>
      <c r="M1602" t="s">
        <v>0</v>
      </c>
      <c r="N1602" t="str">
        <f>IF(VLOOKUP(B1602,title_rename,2,FALSE)=0,B1602,VLOOKUP(B1602,title_rename,2,FALSE))</f>
        <v>05-17 Pittsburgh Pirates @ Washington Nationals</v>
      </c>
      <c r="O1602" s="3" t="str">
        <f>LEFT(IF(VLOOKUP(C1602,brand_rename,2,FALSE)=0,C1602,VLOOKUP(C1602,brand_rename,2,FALSE)),LEN(IF(VLOOKUP(C1602,brand_rename,2,FALSE)=0,C1602,VLOOKUP(C1602,brand_rename,2,FALSE)))-6)</f>
        <v>CareFirst BlueCross BlueShield</v>
      </c>
      <c r="P1602" t="str">
        <f>IF(VLOOKUP(D1602,location_rename,2,FALSE)=0,D1602,VLOOKUP(D1602,location_rename,2,FALSE))</f>
        <v>LED Upper Tiered</v>
      </c>
      <c r="Q1602">
        <f>IF($L1602=0,0,G1602)</f>
        <v>2</v>
      </c>
      <c r="R1602">
        <f>IF($L1602=0,0,H1602)</f>
        <v>2</v>
      </c>
      <c r="S1602" s="1">
        <f>R1602*L1602</f>
        <v>285.90333333333331</v>
      </c>
      <c r="T1602" s="1">
        <f>S1602*(K1602/100)</f>
        <v>89.741046286580371</v>
      </c>
      <c r="U1602" t="str">
        <f t="shared" ref="U1602:U1665" si="50">CONCATENATE(O1602,P1602)</f>
        <v>CareFirst BlueCross BlueShieldLED Upper Tiered</v>
      </c>
      <c r="V1602" t="str">
        <f t="shared" ref="V1602:V1665" si="51">CONCATENATE(N1602,U1602)</f>
        <v>05-17 Pittsburgh Pirates @ Washington NationalsCareFirst BlueCross BlueShieldLED Upper Tiered</v>
      </c>
      <c r="W1602" t="str">
        <f>CONCATENATE(M1602,O1602)</f>
        <v>Regular SeasonCareFirst BlueCross BlueShield</v>
      </c>
      <c r="X1602" t="str">
        <f>CONCATENATE(M1602,P1602)</f>
        <v>Regular SeasonLED Upper Tiered</v>
      </c>
      <c r="Y1602" t="str">
        <f>CONCATENATE(M1602,O1602,P1602)</f>
        <v>Regular SeasonCareFirst BlueCross BlueShieldLED Upper Tiered</v>
      </c>
    </row>
    <row r="1603" spans="1:25" x14ac:dyDescent="0.25">
      <c r="A1603" s="3">
        <v>349626</v>
      </c>
      <c r="B1603" t="s">
        <v>155</v>
      </c>
      <c r="C1603" t="s">
        <v>68</v>
      </c>
      <c r="D1603" t="s">
        <v>11</v>
      </c>
      <c r="E1603" t="s">
        <v>1</v>
      </c>
      <c r="F1603" s="5">
        <v>41046</v>
      </c>
      <c r="G1603">
        <v>9</v>
      </c>
      <c r="H1603">
        <v>14</v>
      </c>
      <c r="I1603" s="1">
        <v>2001.3</v>
      </c>
      <c r="J1603" s="1">
        <v>405.08</v>
      </c>
      <c r="K1603">
        <v>20.240843451756302</v>
      </c>
      <c r="L1603" s="4">
        <f>VLOOKUP(N1603,rates,VLOOKUP(CONCATENATE('[1]Exposure Report'!$B$11,'[1]Exposure Report'!$B$13),rate_lookup_table,4,FALSE),FALSE)</f>
        <v>142.95166666666665</v>
      </c>
      <c r="M1603" t="s">
        <v>0</v>
      </c>
      <c r="N1603" t="str">
        <f>IF(VLOOKUP(B1603,title_rename,2,FALSE)=0,B1603,VLOOKUP(B1603,title_rename,2,FALSE))</f>
        <v>05-17 Pittsburgh Pirates @ Washington Nationals</v>
      </c>
      <c r="O1603" s="3" t="str">
        <f>LEFT(IF(VLOOKUP(C1603,brand_rename,2,FALSE)=0,C1603,VLOOKUP(C1603,brand_rename,2,FALSE)),LEN(IF(VLOOKUP(C1603,brand_rename,2,FALSE)=0,C1603,VLOOKUP(C1603,brand_rename,2,FALSE)))-6)</f>
        <v>Charity - Washington Nationals Dream Foundation</v>
      </c>
      <c r="P1603" t="str">
        <f>IF(VLOOKUP(D1603,location_rename,2,FALSE)=0,D1603,VLOOKUP(D1603,location_rename,2,FALSE))</f>
        <v>Static Outfield Wall</v>
      </c>
      <c r="Q1603">
        <f>IF($L1603=0,0,G1603)</f>
        <v>9</v>
      </c>
      <c r="R1603">
        <f>IF($L1603=0,0,H1603)</f>
        <v>14</v>
      </c>
      <c r="S1603" s="1">
        <f>R1603*L1603</f>
        <v>2001.3233333333333</v>
      </c>
      <c r="T1603" s="1">
        <f>S1603*(K1603/100)</f>
        <v>405.08472286347092</v>
      </c>
      <c r="U1603" t="str">
        <f t="shared" si="50"/>
        <v>Charity - Washington Nationals Dream FoundationStatic Outfield Wall</v>
      </c>
      <c r="V1603" t="str">
        <f t="shared" si="51"/>
        <v>05-17 Pittsburgh Pirates @ Washington NationalsCharity - Washington Nationals Dream FoundationStatic Outfield Wall</v>
      </c>
      <c r="W1603" t="str">
        <f>CONCATENATE(M1603,O1603)</f>
        <v>Regular SeasonCharity - Washington Nationals Dream Foundation</v>
      </c>
      <c r="X1603" t="str">
        <f>CONCATENATE(M1603,P1603)</f>
        <v>Regular SeasonStatic Outfield Wall</v>
      </c>
      <c r="Y1603" t="str">
        <f>CONCATENATE(M1603,O1603,P1603)</f>
        <v>Regular SeasonCharity - Washington Nationals Dream FoundationStatic Outfield Wall</v>
      </c>
    </row>
    <row r="1604" spans="1:25" x14ac:dyDescent="0.25">
      <c r="A1604" s="3">
        <v>349626</v>
      </c>
      <c r="B1604" t="s">
        <v>155</v>
      </c>
      <c r="C1604" t="s">
        <v>68</v>
      </c>
      <c r="D1604" t="s">
        <v>71</v>
      </c>
      <c r="E1604" t="s">
        <v>1</v>
      </c>
      <c r="F1604" s="5">
        <v>41046</v>
      </c>
      <c r="G1604">
        <v>5</v>
      </c>
      <c r="H1604">
        <v>8</v>
      </c>
      <c r="I1604" s="1">
        <v>1143.5999999999999</v>
      </c>
      <c r="J1604" s="1">
        <v>257.3</v>
      </c>
      <c r="K1604">
        <v>22.499125568380499</v>
      </c>
      <c r="L1604" s="4">
        <f>VLOOKUP(N1604,rates,VLOOKUP(CONCATENATE('[1]Exposure Report'!$B$11,'[1]Exposure Report'!$B$13),rate_lookup_table,4,FALSE),FALSE)</f>
        <v>142.95166666666665</v>
      </c>
      <c r="M1604" t="s">
        <v>0</v>
      </c>
      <c r="N1604" t="str">
        <f>IF(VLOOKUP(B1604,title_rename,2,FALSE)=0,B1604,VLOOKUP(B1604,title_rename,2,FALSE))</f>
        <v>05-17 Pittsburgh Pirates @ Washington Nationals</v>
      </c>
      <c r="O1604" s="3" t="str">
        <f>LEFT(IF(VLOOKUP(C1604,brand_rename,2,FALSE)=0,C1604,VLOOKUP(C1604,brand_rename,2,FALSE)),LEN(IF(VLOOKUP(C1604,brand_rename,2,FALSE)=0,C1604,VLOOKUP(C1604,brand_rename,2,FALSE)))-6)</f>
        <v>Charity - Washington Nationals Dream Foundation</v>
      </c>
      <c r="P1604" t="str">
        <f>IF(VLOOKUP(D1604,location_rename,2,FALSE)=0,D1604,VLOOKUP(D1604,location_rename,2,FALSE))</f>
        <v>Static Upper Tiered</v>
      </c>
      <c r="Q1604">
        <f>IF($L1604=0,0,G1604)</f>
        <v>5</v>
      </c>
      <c r="R1604">
        <f>IF($L1604=0,0,H1604)</f>
        <v>8</v>
      </c>
      <c r="S1604" s="1">
        <f>R1604*L1604</f>
        <v>1143.6133333333332</v>
      </c>
      <c r="T1604" s="1">
        <f>S1604*(K1604/100)</f>
        <v>257.30299988340846</v>
      </c>
      <c r="U1604" t="str">
        <f t="shared" si="50"/>
        <v>Charity - Washington Nationals Dream FoundationStatic Upper Tiered</v>
      </c>
      <c r="V1604" t="str">
        <f t="shared" si="51"/>
        <v>05-17 Pittsburgh Pirates @ Washington NationalsCharity - Washington Nationals Dream FoundationStatic Upper Tiered</v>
      </c>
      <c r="W1604" t="str">
        <f>CONCATENATE(M1604,O1604)</f>
        <v>Regular SeasonCharity - Washington Nationals Dream Foundation</v>
      </c>
      <c r="X1604" t="str">
        <f>CONCATENATE(M1604,P1604)</f>
        <v>Regular SeasonStatic Upper Tiered</v>
      </c>
      <c r="Y1604" t="str">
        <f>CONCATENATE(M1604,O1604,P1604)</f>
        <v>Regular SeasonCharity - Washington Nationals Dream FoundationStatic Upper Tiered</v>
      </c>
    </row>
    <row r="1605" spans="1:25" x14ac:dyDescent="0.25">
      <c r="A1605" s="3">
        <v>349626</v>
      </c>
      <c r="B1605" t="s">
        <v>155</v>
      </c>
      <c r="C1605" t="s">
        <v>67</v>
      </c>
      <c r="D1605" t="s">
        <v>17</v>
      </c>
      <c r="E1605" t="s">
        <v>1</v>
      </c>
      <c r="F1605" s="5">
        <v>41046</v>
      </c>
      <c r="G1605">
        <v>1</v>
      </c>
      <c r="H1605">
        <v>1</v>
      </c>
      <c r="I1605" s="1">
        <v>142.94999999999999</v>
      </c>
      <c r="J1605" s="1">
        <v>27.56</v>
      </c>
      <c r="K1605">
        <v>19.2794683455753</v>
      </c>
      <c r="L1605" s="4">
        <f>VLOOKUP(N1605,rates,VLOOKUP(CONCATENATE('[1]Exposure Report'!$B$11,'[1]Exposure Report'!$B$13),rate_lookup_table,4,FALSE),FALSE)</f>
        <v>142.95166666666665</v>
      </c>
      <c r="M1605" t="s">
        <v>0</v>
      </c>
      <c r="N1605" t="str">
        <f>IF(VLOOKUP(B1605,title_rename,2,FALSE)=0,B1605,VLOOKUP(B1605,title_rename,2,FALSE))</f>
        <v>05-17 Pittsburgh Pirates @ Washington Nationals</v>
      </c>
      <c r="O1605" s="3" t="str">
        <f>LEFT(IF(VLOOKUP(C1605,brand_rename,2,FALSE)=0,C1605,VLOOKUP(C1605,brand_rename,2,FALSE)),LEN(IF(VLOOKUP(C1605,brand_rename,2,FALSE)=0,C1605,VLOOKUP(C1605,brand_rename,2,FALSE)))-6)</f>
        <v>Cholula Hot Sauce</v>
      </c>
      <c r="P1605" t="str">
        <f>IF(VLOOKUP(D1605,location_rename,2,FALSE)=0,D1605,VLOOKUP(D1605,location_rename,2,FALSE))</f>
        <v>LED Upper Tiered</v>
      </c>
      <c r="Q1605">
        <f>IF($L1605=0,0,G1605)</f>
        <v>1</v>
      </c>
      <c r="R1605">
        <f>IF($L1605=0,0,H1605)</f>
        <v>1</v>
      </c>
      <c r="S1605" s="1">
        <f>R1605*L1605</f>
        <v>142.95166666666665</v>
      </c>
      <c r="T1605" s="1">
        <f>S1605*(K1605/100)</f>
        <v>27.560321324472312</v>
      </c>
      <c r="U1605" t="str">
        <f t="shared" si="50"/>
        <v>Cholula Hot SauceLED Upper Tiered</v>
      </c>
      <c r="V1605" t="str">
        <f t="shared" si="51"/>
        <v>05-17 Pittsburgh Pirates @ Washington NationalsCholula Hot SauceLED Upper Tiered</v>
      </c>
      <c r="W1605" t="str">
        <f>CONCATENATE(M1605,O1605)</f>
        <v>Regular SeasonCholula Hot Sauce</v>
      </c>
      <c r="X1605" t="str">
        <f>CONCATENATE(M1605,P1605)</f>
        <v>Regular SeasonLED Upper Tiered</v>
      </c>
      <c r="Y1605" t="str">
        <f>CONCATENATE(M1605,O1605,P1605)</f>
        <v>Regular SeasonCholula Hot SauceLED Upper Tiered</v>
      </c>
    </row>
    <row r="1606" spans="1:25" x14ac:dyDescent="0.25">
      <c r="A1606" s="3">
        <v>349626</v>
      </c>
      <c r="B1606" t="s">
        <v>155</v>
      </c>
      <c r="C1606" t="s">
        <v>67</v>
      </c>
      <c r="D1606" t="s">
        <v>2</v>
      </c>
      <c r="E1606" t="s">
        <v>1</v>
      </c>
      <c r="F1606" s="5">
        <v>41046</v>
      </c>
      <c r="G1606">
        <v>12</v>
      </c>
      <c r="H1606">
        <v>76</v>
      </c>
      <c r="I1606" s="1">
        <v>10864.2</v>
      </c>
      <c r="J1606" s="1">
        <v>2670.92</v>
      </c>
      <c r="K1606">
        <v>24.5845989580456</v>
      </c>
      <c r="L1606" s="4">
        <f>VLOOKUP(N1606,rates,VLOOKUP(CONCATENATE('[1]Exposure Report'!$B$11,'[1]Exposure Report'!$B$13),rate_lookup_table,4,FALSE),FALSE)</f>
        <v>142.95166666666665</v>
      </c>
      <c r="M1606" t="s">
        <v>0</v>
      </c>
      <c r="N1606" t="str">
        <f>IF(VLOOKUP(B1606,title_rename,2,FALSE)=0,B1606,VLOOKUP(B1606,title_rename,2,FALSE))</f>
        <v>05-17 Pittsburgh Pirates @ Washington Nationals</v>
      </c>
      <c r="O1606" s="3" t="str">
        <f>LEFT(IF(VLOOKUP(C1606,brand_rename,2,FALSE)=0,C1606,VLOOKUP(C1606,brand_rename,2,FALSE)),LEN(IF(VLOOKUP(C1606,brand_rename,2,FALSE)=0,C1606,VLOOKUP(C1606,brand_rename,2,FALSE)))-6)</f>
        <v>Cholula Hot Sauce</v>
      </c>
      <c r="P1606" t="str">
        <f>IF(VLOOKUP(D1606,location_rename,2,FALSE)=0,D1606,VLOOKUP(D1606,location_rename,2,FALSE))</f>
        <v>Rotational Field Level Home Plate</v>
      </c>
      <c r="Q1606">
        <f>IF($L1606=0,0,G1606)</f>
        <v>12</v>
      </c>
      <c r="R1606">
        <f>IF($L1606=0,0,H1606)</f>
        <v>76</v>
      </c>
      <c r="S1606" s="1">
        <f>R1606*L1606</f>
        <v>10864.326666666666</v>
      </c>
      <c r="T1606" s="1">
        <f>S1606*(K1606/100)</f>
        <v>2670.9511404920036</v>
      </c>
      <c r="U1606" t="str">
        <f t="shared" si="50"/>
        <v>Cholula Hot SauceRotational Field Level Home Plate</v>
      </c>
      <c r="V1606" t="str">
        <f t="shared" si="51"/>
        <v>05-17 Pittsburgh Pirates @ Washington NationalsCholula Hot SauceRotational Field Level Home Plate</v>
      </c>
      <c r="W1606" t="str">
        <f>CONCATENATE(M1606,O1606)</f>
        <v>Regular SeasonCholula Hot Sauce</v>
      </c>
      <c r="X1606" t="str">
        <f>CONCATENATE(M1606,P1606)</f>
        <v>Regular SeasonRotational Field Level Home Plate</v>
      </c>
      <c r="Y1606" t="str">
        <f>CONCATENATE(M1606,O1606,P1606)</f>
        <v>Regular SeasonCholula Hot SauceRotational Field Level Home Plate</v>
      </c>
    </row>
    <row r="1607" spans="1:25" x14ac:dyDescent="0.25">
      <c r="A1607" s="3">
        <v>349626</v>
      </c>
      <c r="B1607" t="s">
        <v>155</v>
      </c>
      <c r="C1607" t="s">
        <v>65</v>
      </c>
      <c r="D1607" t="s">
        <v>19</v>
      </c>
      <c r="E1607" t="s">
        <v>1</v>
      </c>
      <c r="F1607" s="5">
        <v>41046</v>
      </c>
      <c r="G1607">
        <v>1</v>
      </c>
      <c r="H1607">
        <v>2</v>
      </c>
      <c r="I1607" s="1">
        <v>285.89999999999998</v>
      </c>
      <c r="J1607" s="1">
        <v>65.61</v>
      </c>
      <c r="K1607">
        <v>22.948583420776401</v>
      </c>
      <c r="L1607" s="4">
        <f>VLOOKUP(N1607,rates,VLOOKUP(CONCATENATE('[1]Exposure Report'!$B$11,'[1]Exposure Report'!$B$13),rate_lookup_table,4,FALSE),FALSE)</f>
        <v>142.95166666666665</v>
      </c>
      <c r="M1607" t="s">
        <v>0</v>
      </c>
      <c r="N1607" t="str">
        <f>IF(VLOOKUP(B1607,title_rename,2,FALSE)=0,B1607,VLOOKUP(B1607,title_rename,2,FALSE))</f>
        <v>05-17 Pittsburgh Pirates @ Washington Nationals</v>
      </c>
      <c r="O1607" s="3" t="str">
        <f>LEFT(IF(VLOOKUP(C1607,brand_rename,2,FALSE)=0,C1607,VLOOKUP(C1607,brand_rename,2,FALSE)),LEN(IF(VLOOKUP(C1607,brand_rename,2,FALSE)=0,C1607,VLOOKUP(C1607,brand_rename,2,FALSE)))-6)</f>
        <v>Coca-Cola</v>
      </c>
      <c r="P1607" t="str">
        <f>IF(VLOOKUP(D1607,location_rename,2,FALSE)=0,D1607,VLOOKUP(D1607,location_rename,2,FALSE))</f>
        <v>LED Outfield Wall</v>
      </c>
      <c r="Q1607">
        <f>IF($L1607=0,0,G1607)</f>
        <v>1</v>
      </c>
      <c r="R1607">
        <f>IF($L1607=0,0,H1607)</f>
        <v>2</v>
      </c>
      <c r="S1607" s="1">
        <f>R1607*L1607</f>
        <v>285.90333333333331</v>
      </c>
      <c r="T1607" s="1">
        <f>S1607*(K1607/100)</f>
        <v>65.610764952780428</v>
      </c>
      <c r="U1607" t="str">
        <f t="shared" si="50"/>
        <v>Coca-ColaLED Outfield Wall</v>
      </c>
      <c r="V1607" t="str">
        <f t="shared" si="51"/>
        <v>05-17 Pittsburgh Pirates @ Washington NationalsCoca-ColaLED Outfield Wall</v>
      </c>
      <c r="W1607" t="str">
        <f>CONCATENATE(M1607,O1607)</f>
        <v>Regular SeasonCoca-Cola</v>
      </c>
      <c r="X1607" t="str">
        <f>CONCATENATE(M1607,P1607)</f>
        <v>Regular SeasonLED Outfield Wall</v>
      </c>
      <c r="Y1607" t="str">
        <f>CONCATENATE(M1607,O1607,P1607)</f>
        <v>Regular SeasonCoca-ColaLED Outfield Wall</v>
      </c>
    </row>
    <row r="1608" spans="1:25" x14ac:dyDescent="0.25">
      <c r="A1608" s="3">
        <v>349626</v>
      </c>
      <c r="B1608" t="s">
        <v>155</v>
      </c>
      <c r="C1608" t="s">
        <v>65</v>
      </c>
      <c r="D1608" t="s">
        <v>17</v>
      </c>
      <c r="E1608" t="s">
        <v>1</v>
      </c>
      <c r="F1608" s="5">
        <v>41046</v>
      </c>
      <c r="G1608">
        <v>3</v>
      </c>
      <c r="H1608">
        <v>7</v>
      </c>
      <c r="I1608" s="1">
        <v>1000.65</v>
      </c>
      <c r="J1608" s="1">
        <v>266.47000000000003</v>
      </c>
      <c r="K1608">
        <v>26.6296907010443</v>
      </c>
      <c r="L1608" s="4">
        <f>VLOOKUP(N1608,rates,VLOOKUP(CONCATENATE('[1]Exposure Report'!$B$11,'[1]Exposure Report'!$B$13),rate_lookup_table,4,FALSE),FALSE)</f>
        <v>142.95166666666665</v>
      </c>
      <c r="M1608" t="s">
        <v>0</v>
      </c>
      <c r="N1608" t="str">
        <f>IF(VLOOKUP(B1608,title_rename,2,FALSE)=0,B1608,VLOOKUP(B1608,title_rename,2,FALSE))</f>
        <v>05-17 Pittsburgh Pirates @ Washington Nationals</v>
      </c>
      <c r="O1608" s="3" t="str">
        <f>LEFT(IF(VLOOKUP(C1608,brand_rename,2,FALSE)=0,C1608,VLOOKUP(C1608,brand_rename,2,FALSE)),LEN(IF(VLOOKUP(C1608,brand_rename,2,FALSE)=0,C1608,VLOOKUP(C1608,brand_rename,2,FALSE)))-6)</f>
        <v>Coca-Cola</v>
      </c>
      <c r="P1608" t="str">
        <f>IF(VLOOKUP(D1608,location_rename,2,FALSE)=0,D1608,VLOOKUP(D1608,location_rename,2,FALSE))</f>
        <v>LED Upper Tiered</v>
      </c>
      <c r="Q1608">
        <f>IF($L1608=0,0,G1608)</f>
        <v>3</v>
      </c>
      <c r="R1608">
        <f>IF($L1608=0,0,H1608)</f>
        <v>7</v>
      </c>
      <c r="S1608" s="1">
        <f>R1608*L1608</f>
        <v>1000.6616666666666</v>
      </c>
      <c r="T1608" s="1">
        <f>S1608*(K1608/100)</f>
        <v>266.47310679724825</v>
      </c>
      <c r="U1608" t="str">
        <f t="shared" si="50"/>
        <v>Coca-ColaLED Upper Tiered</v>
      </c>
      <c r="V1608" t="str">
        <f t="shared" si="51"/>
        <v>05-17 Pittsburgh Pirates @ Washington NationalsCoca-ColaLED Upper Tiered</v>
      </c>
      <c r="W1608" t="str">
        <f>CONCATENATE(M1608,O1608)</f>
        <v>Regular SeasonCoca-Cola</v>
      </c>
      <c r="X1608" t="str">
        <f>CONCATENATE(M1608,P1608)</f>
        <v>Regular SeasonLED Upper Tiered</v>
      </c>
      <c r="Y1608" t="str">
        <f>CONCATENATE(M1608,O1608,P1608)</f>
        <v>Regular SeasonCoca-ColaLED Upper Tiered</v>
      </c>
    </row>
    <row r="1609" spans="1:25" x14ac:dyDescent="0.25">
      <c r="A1609" s="3">
        <v>349626</v>
      </c>
      <c r="B1609" t="s">
        <v>155</v>
      </c>
      <c r="C1609" t="s">
        <v>65</v>
      </c>
      <c r="D1609" t="s">
        <v>9</v>
      </c>
      <c r="E1609" t="s">
        <v>1</v>
      </c>
      <c r="F1609" s="5">
        <v>41046</v>
      </c>
      <c r="G1609">
        <v>22</v>
      </c>
      <c r="H1609">
        <v>110</v>
      </c>
      <c r="I1609" s="1">
        <v>15724.5</v>
      </c>
      <c r="J1609" s="1">
        <v>1889.58</v>
      </c>
      <c r="K1609">
        <v>12.016789087093301</v>
      </c>
      <c r="L1609" s="4">
        <f>VLOOKUP(N1609,rates,VLOOKUP(CONCATENATE('[1]Exposure Report'!$B$11,'[1]Exposure Report'!$B$13),rate_lookup_table,4,FALSE),FALSE)</f>
        <v>142.95166666666665</v>
      </c>
      <c r="M1609" t="s">
        <v>0</v>
      </c>
      <c r="N1609" t="str">
        <f>IF(VLOOKUP(B1609,title_rename,2,FALSE)=0,B1609,VLOOKUP(B1609,title_rename,2,FALSE))</f>
        <v>05-17 Pittsburgh Pirates @ Washington Nationals</v>
      </c>
      <c r="O1609" s="3" t="str">
        <f>LEFT(IF(VLOOKUP(C1609,brand_rename,2,FALSE)=0,C1609,VLOOKUP(C1609,brand_rename,2,FALSE)),LEN(IF(VLOOKUP(C1609,brand_rename,2,FALSE)=0,C1609,VLOOKUP(C1609,brand_rename,2,FALSE)))-6)</f>
        <v>Coca-Cola</v>
      </c>
      <c r="P1609" t="str">
        <f>IF(VLOOKUP(D1609,location_rename,2,FALSE)=0,D1609,VLOOKUP(D1609,location_rename,2,FALSE))</f>
        <v>Static Upper Billboard</v>
      </c>
      <c r="Q1609">
        <f>IF($L1609=0,0,G1609)</f>
        <v>22</v>
      </c>
      <c r="R1609">
        <f>IF($L1609=0,0,H1609)</f>
        <v>110</v>
      </c>
      <c r="S1609" s="1">
        <f>R1609*L1609</f>
        <v>15724.683333333332</v>
      </c>
      <c r="T1609" s="1">
        <f>S1609*(K1609/100)</f>
        <v>1889.602030779979</v>
      </c>
      <c r="U1609" t="str">
        <f t="shared" si="50"/>
        <v>Coca-ColaStatic Upper Billboard</v>
      </c>
      <c r="V1609" t="str">
        <f t="shared" si="51"/>
        <v>05-17 Pittsburgh Pirates @ Washington NationalsCoca-ColaStatic Upper Billboard</v>
      </c>
      <c r="W1609" t="str">
        <f>CONCATENATE(M1609,O1609)</f>
        <v>Regular SeasonCoca-Cola</v>
      </c>
      <c r="X1609" t="str">
        <f>CONCATENATE(M1609,P1609)</f>
        <v>Regular SeasonStatic Upper Billboard</v>
      </c>
      <c r="Y1609" t="str">
        <f>CONCATENATE(M1609,O1609,P1609)</f>
        <v>Regular SeasonCoca-ColaStatic Upper Billboard</v>
      </c>
    </row>
    <row r="1610" spans="1:25" x14ac:dyDescent="0.25">
      <c r="A1610" s="3">
        <v>349626</v>
      </c>
      <c r="B1610" t="s">
        <v>155</v>
      </c>
      <c r="C1610" t="s">
        <v>107</v>
      </c>
      <c r="D1610" t="s">
        <v>19</v>
      </c>
      <c r="E1610" t="s">
        <v>1</v>
      </c>
      <c r="F1610" s="5">
        <v>41046</v>
      </c>
      <c r="G1610">
        <v>1</v>
      </c>
      <c r="H1610">
        <v>3</v>
      </c>
      <c r="I1610" s="1">
        <v>428.85</v>
      </c>
      <c r="J1610" s="1">
        <v>180.59</v>
      </c>
      <c r="K1610">
        <v>42.110294974932899</v>
      </c>
      <c r="L1610" s="4">
        <f>VLOOKUP(N1610,rates,VLOOKUP(CONCATENATE('[1]Exposure Report'!$B$11,'[1]Exposure Report'!$B$13),rate_lookup_table,4,FALSE),FALSE)</f>
        <v>142.95166666666665</v>
      </c>
      <c r="M1610" t="s">
        <v>0</v>
      </c>
      <c r="N1610" t="str">
        <f>IF(VLOOKUP(B1610,title_rename,2,FALSE)=0,B1610,VLOOKUP(B1610,title_rename,2,FALSE))</f>
        <v>05-17 Pittsburgh Pirates @ Washington Nationals</v>
      </c>
      <c r="O1610" s="3" t="str">
        <f>LEFT(IF(VLOOKUP(C1610,brand_rename,2,FALSE)=0,C1610,VLOOKUP(C1610,brand_rename,2,FALSE)),LEN(IF(VLOOKUP(C1610,brand_rename,2,FALSE)=0,C1610,VLOOKUP(C1610,brand_rename,2,FALSE)))-6)</f>
        <v>Cropp-Metcalfe</v>
      </c>
      <c r="P1610" t="str">
        <f>IF(VLOOKUP(D1610,location_rename,2,FALSE)=0,D1610,VLOOKUP(D1610,location_rename,2,FALSE))</f>
        <v>LED Outfield Wall</v>
      </c>
      <c r="Q1610">
        <f>IF($L1610=0,0,G1610)</f>
        <v>1</v>
      </c>
      <c r="R1610">
        <f>IF($L1610=0,0,H1610)</f>
        <v>3</v>
      </c>
      <c r="S1610" s="1">
        <f>R1610*L1610</f>
        <v>428.85499999999996</v>
      </c>
      <c r="T1610" s="1">
        <f>S1610*(K1610/100)</f>
        <v>180.59210551474848</v>
      </c>
      <c r="U1610" t="str">
        <f t="shared" si="50"/>
        <v>Cropp-MetcalfeLED Outfield Wall</v>
      </c>
      <c r="V1610" t="str">
        <f t="shared" si="51"/>
        <v>05-17 Pittsburgh Pirates @ Washington NationalsCropp-MetcalfeLED Outfield Wall</v>
      </c>
      <c r="W1610" t="str">
        <f>CONCATENATE(M1610,O1610)</f>
        <v>Regular SeasonCropp-Metcalfe</v>
      </c>
      <c r="X1610" t="str">
        <f>CONCATENATE(M1610,P1610)</f>
        <v>Regular SeasonLED Outfield Wall</v>
      </c>
      <c r="Y1610" t="str">
        <f>CONCATENATE(M1610,O1610,P1610)</f>
        <v>Regular SeasonCropp-MetcalfeLED Outfield Wall</v>
      </c>
    </row>
    <row r="1611" spans="1:25" x14ac:dyDescent="0.25">
      <c r="A1611" s="3">
        <v>349626</v>
      </c>
      <c r="B1611" t="s">
        <v>155</v>
      </c>
      <c r="C1611" t="s">
        <v>63</v>
      </c>
      <c r="D1611" t="s">
        <v>19</v>
      </c>
      <c r="E1611" t="s">
        <v>1</v>
      </c>
      <c r="F1611" s="5">
        <v>41046</v>
      </c>
      <c r="G1611">
        <v>3</v>
      </c>
      <c r="H1611">
        <v>20</v>
      </c>
      <c r="I1611" s="1">
        <v>2859</v>
      </c>
      <c r="J1611" s="1">
        <v>488.03</v>
      </c>
      <c r="K1611">
        <v>17.069954529555702</v>
      </c>
      <c r="L1611" s="4">
        <f>VLOOKUP(N1611,rates,VLOOKUP(CONCATENATE('[1]Exposure Report'!$B$11,'[1]Exposure Report'!$B$13),rate_lookup_table,4,FALSE),FALSE)</f>
        <v>142.95166666666665</v>
      </c>
      <c r="M1611" t="s">
        <v>0</v>
      </c>
      <c r="N1611" t="str">
        <f>IF(VLOOKUP(B1611,title_rename,2,FALSE)=0,B1611,VLOOKUP(B1611,title_rename,2,FALSE))</f>
        <v>05-17 Pittsburgh Pirates @ Washington Nationals</v>
      </c>
      <c r="O1611" s="3" t="str">
        <f>LEFT(IF(VLOOKUP(C1611,brand_rename,2,FALSE)=0,C1611,VLOOKUP(C1611,brand_rename,2,FALSE)),LEN(IF(VLOOKUP(C1611,brand_rename,2,FALSE)=0,C1611,VLOOKUP(C1611,brand_rename,2,FALSE)))-6)</f>
        <v>CSX</v>
      </c>
      <c r="P1611" t="str">
        <f>IF(VLOOKUP(D1611,location_rename,2,FALSE)=0,D1611,VLOOKUP(D1611,location_rename,2,FALSE))</f>
        <v>LED Outfield Wall</v>
      </c>
      <c r="Q1611">
        <f>IF($L1611=0,0,G1611)</f>
        <v>3</v>
      </c>
      <c r="R1611">
        <f>IF($L1611=0,0,H1611)</f>
        <v>20</v>
      </c>
      <c r="S1611" s="1">
        <f>R1611*L1611</f>
        <v>2859.0333333333328</v>
      </c>
      <c r="T1611" s="1">
        <f>S1611*(K1611/100)</f>
        <v>488.03568998484059</v>
      </c>
      <c r="U1611" t="str">
        <f t="shared" si="50"/>
        <v>CSXLED Outfield Wall</v>
      </c>
      <c r="V1611" t="str">
        <f t="shared" si="51"/>
        <v>05-17 Pittsburgh Pirates @ Washington NationalsCSXLED Outfield Wall</v>
      </c>
      <c r="W1611" t="str">
        <f>CONCATENATE(M1611,O1611)</f>
        <v>Regular SeasonCSX</v>
      </c>
      <c r="X1611" t="str">
        <f>CONCATENATE(M1611,P1611)</f>
        <v>Regular SeasonLED Outfield Wall</v>
      </c>
      <c r="Y1611" t="str">
        <f>CONCATENATE(M1611,O1611,P1611)</f>
        <v>Regular SeasonCSXLED Outfield Wall</v>
      </c>
    </row>
    <row r="1612" spans="1:25" x14ac:dyDescent="0.25">
      <c r="A1612" s="3">
        <v>349626</v>
      </c>
      <c r="B1612" t="s">
        <v>155</v>
      </c>
      <c r="C1612" t="s">
        <v>63</v>
      </c>
      <c r="D1612" t="s">
        <v>17</v>
      </c>
      <c r="E1612" t="s">
        <v>1</v>
      </c>
      <c r="F1612" s="5">
        <v>41046</v>
      </c>
      <c r="G1612">
        <v>1</v>
      </c>
      <c r="H1612">
        <v>4</v>
      </c>
      <c r="I1612" s="1">
        <v>571.79999999999995</v>
      </c>
      <c r="J1612" s="1">
        <v>200.87</v>
      </c>
      <c r="K1612">
        <v>35.129415879678199</v>
      </c>
      <c r="L1612" s="4">
        <f>VLOOKUP(N1612,rates,VLOOKUP(CONCATENATE('[1]Exposure Report'!$B$11,'[1]Exposure Report'!$B$13),rate_lookup_table,4,FALSE),FALSE)</f>
        <v>142.95166666666665</v>
      </c>
      <c r="M1612" t="s">
        <v>0</v>
      </c>
      <c r="N1612" t="str">
        <f>IF(VLOOKUP(B1612,title_rename,2,FALSE)=0,B1612,VLOOKUP(B1612,title_rename,2,FALSE))</f>
        <v>05-17 Pittsburgh Pirates @ Washington Nationals</v>
      </c>
      <c r="O1612" s="3" t="str">
        <f>LEFT(IF(VLOOKUP(C1612,brand_rename,2,FALSE)=0,C1612,VLOOKUP(C1612,brand_rename,2,FALSE)),LEN(IF(VLOOKUP(C1612,brand_rename,2,FALSE)=0,C1612,VLOOKUP(C1612,brand_rename,2,FALSE)))-6)</f>
        <v>CSX</v>
      </c>
      <c r="P1612" t="str">
        <f>IF(VLOOKUP(D1612,location_rename,2,FALSE)=0,D1612,VLOOKUP(D1612,location_rename,2,FALSE))</f>
        <v>LED Upper Tiered</v>
      </c>
      <c r="Q1612">
        <f>IF($L1612=0,0,G1612)</f>
        <v>1</v>
      </c>
      <c r="R1612">
        <f>IF($L1612=0,0,H1612)</f>
        <v>4</v>
      </c>
      <c r="S1612" s="1">
        <f>R1612*L1612</f>
        <v>571.80666666666662</v>
      </c>
      <c r="T1612" s="1">
        <f>S1612*(K1612/100)</f>
        <v>200.87234196105857</v>
      </c>
      <c r="U1612" t="str">
        <f t="shared" si="50"/>
        <v>CSXLED Upper Tiered</v>
      </c>
      <c r="V1612" t="str">
        <f t="shared" si="51"/>
        <v>05-17 Pittsburgh Pirates @ Washington NationalsCSXLED Upper Tiered</v>
      </c>
      <c r="W1612" t="str">
        <f>CONCATENATE(M1612,O1612)</f>
        <v>Regular SeasonCSX</v>
      </c>
      <c r="X1612" t="str">
        <f>CONCATENATE(M1612,P1612)</f>
        <v>Regular SeasonLED Upper Tiered</v>
      </c>
      <c r="Y1612" t="str">
        <f>CONCATENATE(M1612,O1612,P1612)</f>
        <v>Regular SeasonCSXLED Upper Tiered</v>
      </c>
    </row>
    <row r="1613" spans="1:25" x14ac:dyDescent="0.25">
      <c r="A1613" s="3">
        <v>349626</v>
      </c>
      <c r="B1613" t="s">
        <v>155</v>
      </c>
      <c r="C1613" t="s">
        <v>61</v>
      </c>
      <c r="D1613" t="s">
        <v>17</v>
      </c>
      <c r="E1613" t="s">
        <v>1</v>
      </c>
      <c r="F1613" s="5">
        <v>41046</v>
      </c>
      <c r="G1613">
        <v>3</v>
      </c>
      <c r="H1613">
        <v>8</v>
      </c>
      <c r="I1613" s="1">
        <v>1143.5999999999999</v>
      </c>
      <c r="J1613" s="1">
        <v>400.12</v>
      </c>
      <c r="K1613">
        <v>34.987757957327702</v>
      </c>
      <c r="L1613" s="4">
        <f>VLOOKUP(N1613,rates,VLOOKUP(CONCATENATE('[1]Exposure Report'!$B$11,'[1]Exposure Report'!$B$13),rate_lookup_table,4,FALSE),FALSE)</f>
        <v>142.95166666666665</v>
      </c>
      <c r="M1613" t="s">
        <v>0</v>
      </c>
      <c r="N1613" t="str">
        <f>IF(VLOOKUP(B1613,title_rename,2,FALSE)=0,B1613,VLOOKUP(B1613,title_rename,2,FALSE))</f>
        <v>05-17 Pittsburgh Pirates @ Washington Nationals</v>
      </c>
      <c r="O1613" s="3" t="str">
        <f>LEFT(IF(VLOOKUP(C1613,brand_rename,2,FALSE)=0,C1613,VLOOKUP(C1613,brand_rename,2,FALSE)),LEN(IF(VLOOKUP(C1613,brand_rename,2,FALSE)=0,C1613,VLOOKUP(C1613,brand_rename,2,FALSE)))-6)</f>
        <v>Exxonmobil</v>
      </c>
      <c r="P1613" t="str">
        <f>IF(VLOOKUP(D1613,location_rename,2,FALSE)=0,D1613,VLOOKUP(D1613,location_rename,2,FALSE))</f>
        <v>LED Upper Tiered</v>
      </c>
      <c r="Q1613">
        <f>IF($L1613=0,0,G1613)</f>
        <v>3</v>
      </c>
      <c r="R1613">
        <f>IF($L1613=0,0,H1613)</f>
        <v>8</v>
      </c>
      <c r="S1613" s="1">
        <f>R1613*L1613</f>
        <v>1143.6133333333332</v>
      </c>
      <c r="T1613" s="1">
        <f>S1613*(K1613/100)</f>
        <v>400.1246650343939</v>
      </c>
      <c r="U1613" t="str">
        <f t="shared" si="50"/>
        <v>ExxonmobilLED Upper Tiered</v>
      </c>
      <c r="V1613" t="str">
        <f t="shared" si="51"/>
        <v>05-17 Pittsburgh Pirates @ Washington NationalsExxonmobilLED Upper Tiered</v>
      </c>
      <c r="W1613" t="str">
        <f>CONCATENATE(M1613,O1613)</f>
        <v>Regular SeasonExxonmobil</v>
      </c>
      <c r="X1613" t="str">
        <f>CONCATENATE(M1613,P1613)</f>
        <v>Regular SeasonLED Upper Tiered</v>
      </c>
      <c r="Y1613" t="str">
        <f>CONCATENATE(M1613,O1613,P1613)</f>
        <v>Regular SeasonExxonmobilLED Upper Tiered</v>
      </c>
    </row>
    <row r="1614" spans="1:25" x14ac:dyDescent="0.25">
      <c r="A1614" s="3">
        <v>349626</v>
      </c>
      <c r="B1614" t="s">
        <v>155</v>
      </c>
      <c r="C1614" t="s">
        <v>61</v>
      </c>
      <c r="D1614" t="s">
        <v>2</v>
      </c>
      <c r="E1614" t="s">
        <v>1</v>
      </c>
      <c r="F1614" s="5">
        <v>41046</v>
      </c>
      <c r="G1614">
        <v>22</v>
      </c>
      <c r="H1614">
        <v>120</v>
      </c>
      <c r="I1614" s="1">
        <v>17154</v>
      </c>
      <c r="J1614" s="1">
        <v>4299.16</v>
      </c>
      <c r="K1614">
        <v>25.062142940422</v>
      </c>
      <c r="L1614" s="4">
        <f>VLOOKUP(N1614,rates,VLOOKUP(CONCATENATE('[1]Exposure Report'!$B$11,'[1]Exposure Report'!$B$13),rate_lookup_table,4,FALSE),FALSE)</f>
        <v>142.95166666666665</v>
      </c>
      <c r="M1614" t="s">
        <v>0</v>
      </c>
      <c r="N1614" t="str">
        <f>IF(VLOOKUP(B1614,title_rename,2,FALSE)=0,B1614,VLOOKUP(B1614,title_rename,2,FALSE))</f>
        <v>05-17 Pittsburgh Pirates @ Washington Nationals</v>
      </c>
      <c r="O1614" s="3" t="str">
        <f>LEFT(IF(VLOOKUP(C1614,brand_rename,2,FALSE)=0,C1614,VLOOKUP(C1614,brand_rename,2,FALSE)),LEN(IF(VLOOKUP(C1614,brand_rename,2,FALSE)=0,C1614,VLOOKUP(C1614,brand_rename,2,FALSE)))-6)</f>
        <v>Exxonmobil</v>
      </c>
      <c r="P1614" t="str">
        <f>IF(VLOOKUP(D1614,location_rename,2,FALSE)=0,D1614,VLOOKUP(D1614,location_rename,2,FALSE))</f>
        <v>Rotational Field Level Home Plate</v>
      </c>
      <c r="Q1614">
        <f>IF($L1614=0,0,G1614)</f>
        <v>22</v>
      </c>
      <c r="R1614">
        <f>IF($L1614=0,0,H1614)</f>
        <v>120</v>
      </c>
      <c r="S1614" s="1">
        <f>R1614*L1614</f>
        <v>17154.199999999997</v>
      </c>
      <c r="T1614" s="1">
        <f>S1614*(K1614/100)</f>
        <v>4299.2101242858698</v>
      </c>
      <c r="U1614" t="str">
        <f t="shared" si="50"/>
        <v>ExxonmobilRotational Field Level Home Plate</v>
      </c>
      <c r="V1614" t="str">
        <f t="shared" si="51"/>
        <v>05-17 Pittsburgh Pirates @ Washington NationalsExxonmobilRotational Field Level Home Plate</v>
      </c>
      <c r="W1614" t="str">
        <f>CONCATENATE(M1614,O1614)</f>
        <v>Regular SeasonExxonmobil</v>
      </c>
      <c r="X1614" t="str">
        <f>CONCATENATE(M1614,P1614)</f>
        <v>Regular SeasonRotational Field Level Home Plate</v>
      </c>
      <c r="Y1614" t="str">
        <f>CONCATENATE(M1614,O1614,P1614)</f>
        <v>Regular SeasonExxonmobilRotational Field Level Home Plate</v>
      </c>
    </row>
    <row r="1615" spans="1:25" x14ac:dyDescent="0.25">
      <c r="A1615" s="3">
        <v>349626</v>
      </c>
      <c r="B1615" t="s">
        <v>155</v>
      </c>
      <c r="C1615" t="s">
        <v>61</v>
      </c>
      <c r="D1615" t="s">
        <v>11</v>
      </c>
      <c r="E1615" t="s">
        <v>1</v>
      </c>
      <c r="F1615" s="5">
        <v>41046</v>
      </c>
      <c r="G1615">
        <v>20</v>
      </c>
      <c r="H1615">
        <v>46</v>
      </c>
      <c r="I1615" s="1">
        <v>6575.7</v>
      </c>
      <c r="J1615" s="1">
        <v>1440.21</v>
      </c>
      <c r="K1615">
        <v>21.9020028285961</v>
      </c>
      <c r="L1615" s="4">
        <f>VLOOKUP(N1615,rates,VLOOKUP(CONCATENATE('[1]Exposure Report'!$B$11,'[1]Exposure Report'!$B$13),rate_lookup_table,4,FALSE),FALSE)</f>
        <v>142.95166666666665</v>
      </c>
      <c r="M1615" t="s">
        <v>0</v>
      </c>
      <c r="N1615" t="str">
        <f>IF(VLOOKUP(B1615,title_rename,2,FALSE)=0,B1615,VLOOKUP(B1615,title_rename,2,FALSE))</f>
        <v>05-17 Pittsburgh Pirates @ Washington Nationals</v>
      </c>
      <c r="O1615" s="3" t="str">
        <f>LEFT(IF(VLOOKUP(C1615,brand_rename,2,FALSE)=0,C1615,VLOOKUP(C1615,brand_rename,2,FALSE)),LEN(IF(VLOOKUP(C1615,brand_rename,2,FALSE)=0,C1615,VLOOKUP(C1615,brand_rename,2,FALSE)))-6)</f>
        <v>Exxonmobil</v>
      </c>
      <c r="P1615" t="str">
        <f>IF(VLOOKUP(D1615,location_rename,2,FALSE)=0,D1615,VLOOKUP(D1615,location_rename,2,FALSE))</f>
        <v>Static Outfield Wall</v>
      </c>
      <c r="Q1615">
        <f>IF($L1615=0,0,G1615)</f>
        <v>20</v>
      </c>
      <c r="R1615">
        <f>IF($L1615=0,0,H1615)</f>
        <v>46</v>
      </c>
      <c r="S1615" s="1">
        <f>R1615*L1615</f>
        <v>6575.7766666666657</v>
      </c>
      <c r="T1615" s="1">
        <f>S1615*(K1615/100)</f>
        <v>1440.2267915354955</v>
      </c>
      <c r="U1615" t="str">
        <f t="shared" si="50"/>
        <v>ExxonmobilStatic Outfield Wall</v>
      </c>
      <c r="V1615" t="str">
        <f t="shared" si="51"/>
        <v>05-17 Pittsburgh Pirates @ Washington NationalsExxonmobilStatic Outfield Wall</v>
      </c>
      <c r="W1615" t="str">
        <f>CONCATENATE(M1615,O1615)</f>
        <v>Regular SeasonExxonmobil</v>
      </c>
      <c r="X1615" t="str">
        <f>CONCATENATE(M1615,P1615)</f>
        <v>Regular SeasonStatic Outfield Wall</v>
      </c>
      <c r="Y1615" t="str">
        <f>CONCATENATE(M1615,O1615,P1615)</f>
        <v>Regular SeasonExxonmobilStatic Outfield Wall</v>
      </c>
    </row>
    <row r="1616" spans="1:25" x14ac:dyDescent="0.25">
      <c r="A1616" s="3">
        <v>349626</v>
      </c>
      <c r="B1616" t="s">
        <v>155</v>
      </c>
      <c r="C1616" t="s">
        <v>55</v>
      </c>
      <c r="D1616" t="s">
        <v>59</v>
      </c>
      <c r="E1616" t="s">
        <v>1</v>
      </c>
      <c r="F1616" s="5">
        <v>41046</v>
      </c>
      <c r="G1616">
        <v>4</v>
      </c>
      <c r="H1616">
        <v>15</v>
      </c>
      <c r="I1616" s="1">
        <v>2144.25</v>
      </c>
      <c r="J1616" s="1">
        <v>556.17999999999995</v>
      </c>
      <c r="K1616">
        <v>25.938206832225699</v>
      </c>
      <c r="L1616" s="4">
        <f>VLOOKUP(N1616,rates,VLOOKUP(CONCATENATE('[1]Exposure Report'!$B$11,'[1]Exposure Report'!$B$13),rate_lookup_table,4,FALSE),FALSE)</f>
        <v>142.95166666666665</v>
      </c>
      <c r="M1616" t="s">
        <v>0</v>
      </c>
      <c r="N1616" t="str">
        <f>IF(VLOOKUP(B1616,title_rename,2,FALSE)=0,B1616,VLOOKUP(B1616,title_rename,2,FALSE))</f>
        <v>05-17 Pittsburgh Pirates @ Washington Nationals</v>
      </c>
      <c r="O1616" s="3" t="str">
        <f>LEFT(IF(VLOOKUP(C1616,brand_rename,2,FALSE)=0,C1616,VLOOKUP(C1616,brand_rename,2,FALSE)),LEN(IF(VLOOKUP(C1616,brand_rename,2,FALSE)=0,C1616,VLOOKUP(C1616,brand_rename,2,FALSE)))-6)</f>
        <v>Gatorade</v>
      </c>
      <c r="P1616" t="str">
        <f>IF(VLOOKUP(D1616,location_rename,2,FALSE)=0,D1616,VLOOKUP(D1616,location_rename,2,FALSE))</f>
        <v>Active Cup</v>
      </c>
      <c r="Q1616">
        <f>IF($L1616=0,0,G1616)</f>
        <v>4</v>
      </c>
      <c r="R1616">
        <f>IF($L1616=0,0,H1616)</f>
        <v>15</v>
      </c>
      <c r="S1616" s="1">
        <f>R1616*L1616</f>
        <v>2144.2749999999996</v>
      </c>
      <c r="T1616" s="1">
        <f>S1616*(K1616/100)</f>
        <v>556.18648455170751</v>
      </c>
      <c r="U1616" t="str">
        <f t="shared" si="50"/>
        <v>GatoradeActive Cup</v>
      </c>
      <c r="V1616" t="str">
        <f t="shared" si="51"/>
        <v>05-17 Pittsburgh Pirates @ Washington NationalsGatoradeActive Cup</v>
      </c>
      <c r="W1616" t="str">
        <f>CONCATENATE(M1616,O1616)</f>
        <v>Regular SeasonGatorade</v>
      </c>
      <c r="X1616" t="str">
        <f>CONCATENATE(M1616,P1616)</f>
        <v>Regular SeasonActive Cup</v>
      </c>
      <c r="Y1616" t="str">
        <f>CONCATENATE(M1616,O1616,P1616)</f>
        <v>Regular SeasonGatoradeActive Cup</v>
      </c>
    </row>
    <row r="1617" spans="1:25" x14ac:dyDescent="0.25">
      <c r="A1617" s="3">
        <v>349626</v>
      </c>
      <c r="B1617" t="s">
        <v>155</v>
      </c>
      <c r="C1617" t="s">
        <v>55</v>
      </c>
      <c r="D1617" t="s">
        <v>58</v>
      </c>
      <c r="E1617" t="s">
        <v>1</v>
      </c>
      <c r="F1617" s="5">
        <v>41046</v>
      </c>
      <c r="G1617">
        <v>6</v>
      </c>
      <c r="H1617">
        <v>17</v>
      </c>
      <c r="I1617" s="1">
        <v>2430.15</v>
      </c>
      <c r="J1617" s="1">
        <v>849.48</v>
      </c>
      <c r="K1617">
        <v>34.9558669217949</v>
      </c>
      <c r="L1617" s="4">
        <f>VLOOKUP(N1617,rates,VLOOKUP(CONCATENATE('[1]Exposure Report'!$B$11,'[1]Exposure Report'!$B$13),rate_lookup_table,4,FALSE),FALSE)</f>
        <v>142.95166666666665</v>
      </c>
      <c r="M1617" t="s">
        <v>0</v>
      </c>
      <c r="N1617" t="str">
        <f>IF(VLOOKUP(B1617,title_rename,2,FALSE)=0,B1617,VLOOKUP(B1617,title_rename,2,FALSE))</f>
        <v>05-17 Pittsburgh Pirates @ Washington Nationals</v>
      </c>
      <c r="O1617" s="3" t="str">
        <f>LEFT(IF(VLOOKUP(C1617,brand_rename,2,FALSE)=0,C1617,VLOOKUP(C1617,brand_rename,2,FALSE)),LEN(IF(VLOOKUP(C1617,brand_rename,2,FALSE)=0,C1617,VLOOKUP(C1617,brand_rename,2,FALSE)))-6)</f>
        <v>Gatorade</v>
      </c>
      <c r="P1617" t="str">
        <f>IF(VLOOKUP(D1617,location_rename,2,FALSE)=0,D1617,VLOOKUP(D1617,location_rename,2,FALSE))</f>
        <v>Cooler Partial Branded</v>
      </c>
      <c r="Q1617">
        <f>IF($L1617=0,0,G1617)</f>
        <v>6</v>
      </c>
      <c r="R1617">
        <f>IF($L1617=0,0,H1617)</f>
        <v>17</v>
      </c>
      <c r="S1617" s="1">
        <f>R1617*L1617</f>
        <v>2430.1783333333333</v>
      </c>
      <c r="T1617" s="1">
        <f>S1617*(K1617/100)</f>
        <v>849.48990416229321</v>
      </c>
      <c r="U1617" t="str">
        <f t="shared" si="50"/>
        <v>GatoradeCooler Partial Branded</v>
      </c>
      <c r="V1617" t="str">
        <f t="shared" si="51"/>
        <v>05-17 Pittsburgh Pirates @ Washington NationalsGatoradeCooler Partial Branded</v>
      </c>
      <c r="W1617" t="str">
        <f>CONCATENATE(M1617,O1617)</f>
        <v>Regular SeasonGatorade</v>
      </c>
      <c r="X1617" t="str">
        <f>CONCATENATE(M1617,P1617)</f>
        <v>Regular SeasonCooler Partial Branded</v>
      </c>
      <c r="Y1617" t="str">
        <f>CONCATENATE(M1617,O1617,P1617)</f>
        <v>Regular SeasonGatoradeCooler Partial Branded</v>
      </c>
    </row>
    <row r="1618" spans="1:25" x14ac:dyDescent="0.25">
      <c r="A1618" s="3">
        <v>349626</v>
      </c>
      <c r="B1618" t="s">
        <v>155</v>
      </c>
      <c r="C1618" t="s">
        <v>55</v>
      </c>
      <c r="D1618" t="s">
        <v>58</v>
      </c>
      <c r="E1618" t="s">
        <v>1</v>
      </c>
      <c r="F1618" s="5">
        <v>41046</v>
      </c>
      <c r="G1618">
        <v>9</v>
      </c>
      <c r="H1618">
        <v>13</v>
      </c>
      <c r="I1618" s="1">
        <v>1858.35</v>
      </c>
      <c r="J1618" s="1">
        <v>615.51</v>
      </c>
      <c r="K1618">
        <v>33.121317297602701</v>
      </c>
      <c r="L1618" s="4">
        <f>VLOOKUP(N1618,rates,VLOOKUP(CONCATENATE('[1]Exposure Report'!$B$11,'[1]Exposure Report'!$B$13),rate_lookup_table,4,FALSE),FALSE)</f>
        <v>142.95166666666665</v>
      </c>
      <c r="M1618" t="s">
        <v>0</v>
      </c>
      <c r="N1618" t="str">
        <f>IF(VLOOKUP(B1618,title_rename,2,FALSE)=0,B1618,VLOOKUP(B1618,title_rename,2,FALSE))</f>
        <v>05-17 Pittsburgh Pirates @ Washington Nationals</v>
      </c>
      <c r="O1618" s="3" t="str">
        <f>LEFT(IF(VLOOKUP(C1618,brand_rename,2,FALSE)=0,C1618,VLOOKUP(C1618,brand_rename,2,FALSE)),LEN(IF(VLOOKUP(C1618,brand_rename,2,FALSE)=0,C1618,VLOOKUP(C1618,brand_rename,2,FALSE)))-6)</f>
        <v>Gatorade</v>
      </c>
      <c r="P1618" t="str">
        <f>IF(VLOOKUP(D1618,location_rename,2,FALSE)=0,D1618,VLOOKUP(D1618,location_rename,2,FALSE))</f>
        <v>Cooler Partial Branded</v>
      </c>
      <c r="Q1618">
        <f>IF($L1618=0,0,G1618)</f>
        <v>9</v>
      </c>
      <c r="R1618">
        <f>IF($L1618=0,0,H1618)</f>
        <v>13</v>
      </c>
      <c r="S1618" s="1">
        <f>R1618*L1618</f>
        <v>1858.3716666666664</v>
      </c>
      <c r="T1618" s="1">
        <f>S1618*(K1618/100)</f>
        <v>615.51717628541428</v>
      </c>
      <c r="U1618" t="str">
        <f t="shared" si="50"/>
        <v>GatoradeCooler Partial Branded</v>
      </c>
      <c r="V1618" t="str">
        <f t="shared" si="51"/>
        <v>05-17 Pittsburgh Pirates @ Washington NationalsGatoradeCooler Partial Branded</v>
      </c>
      <c r="W1618" t="str">
        <f>CONCATENATE(M1618,O1618)</f>
        <v>Regular SeasonGatorade</v>
      </c>
      <c r="X1618" t="str">
        <f>CONCATENATE(M1618,P1618)</f>
        <v>Regular SeasonCooler Partial Branded</v>
      </c>
      <c r="Y1618" t="str">
        <f>CONCATENATE(M1618,O1618,P1618)</f>
        <v>Regular SeasonGatoradeCooler Partial Branded</v>
      </c>
    </row>
    <row r="1619" spans="1:25" x14ac:dyDescent="0.25">
      <c r="A1619" s="3">
        <v>349626</v>
      </c>
      <c r="B1619" t="s">
        <v>155</v>
      </c>
      <c r="C1619" t="s">
        <v>55</v>
      </c>
      <c r="D1619" t="s">
        <v>102</v>
      </c>
      <c r="E1619" t="s">
        <v>1</v>
      </c>
      <c r="F1619" s="5">
        <v>41046</v>
      </c>
      <c r="G1619">
        <v>2</v>
      </c>
      <c r="H1619">
        <v>2</v>
      </c>
      <c r="I1619" s="1">
        <v>285.89999999999998</v>
      </c>
      <c r="J1619" s="1">
        <v>78.319999999999993</v>
      </c>
      <c r="K1619">
        <v>27.394193774046801</v>
      </c>
      <c r="L1619" s="4">
        <f>VLOOKUP(N1619,rates,VLOOKUP(CONCATENATE('[1]Exposure Report'!$B$11,'[1]Exposure Report'!$B$13),rate_lookup_table,4,FALSE),FALSE)</f>
        <v>142.95166666666665</v>
      </c>
      <c r="M1619" t="s">
        <v>0</v>
      </c>
      <c r="N1619" t="str">
        <f>IF(VLOOKUP(B1619,title_rename,2,FALSE)=0,B1619,VLOOKUP(B1619,title_rename,2,FALSE))</f>
        <v>05-17 Pittsburgh Pirates @ Washington Nationals</v>
      </c>
      <c r="O1619" s="3" t="str">
        <f>LEFT(IF(VLOOKUP(C1619,brand_rename,2,FALSE)=0,C1619,VLOOKUP(C1619,brand_rename,2,FALSE)),LEN(IF(VLOOKUP(C1619,brand_rename,2,FALSE)=0,C1619,VLOOKUP(C1619,brand_rename,2,FALSE)))-6)</f>
        <v>Gatorade</v>
      </c>
      <c r="P1619" t="str">
        <f>IF(VLOOKUP(D1619,location_rename,2,FALSE)=0,D1619,VLOOKUP(D1619,location_rename,2,FALSE))</f>
        <v>Ice Chest Full Branded</v>
      </c>
      <c r="Q1619">
        <f>IF($L1619=0,0,G1619)</f>
        <v>2</v>
      </c>
      <c r="R1619">
        <f>IF($L1619=0,0,H1619)</f>
        <v>2</v>
      </c>
      <c r="S1619" s="1">
        <f>R1619*L1619</f>
        <v>285.90333333333331</v>
      </c>
      <c r="T1619" s="1">
        <f>S1619*(K1619/100)</f>
        <v>78.320913139792253</v>
      </c>
      <c r="U1619" t="str">
        <f t="shared" si="50"/>
        <v>GatoradeIce Chest Full Branded</v>
      </c>
      <c r="V1619" t="str">
        <f t="shared" si="51"/>
        <v>05-17 Pittsburgh Pirates @ Washington NationalsGatoradeIce Chest Full Branded</v>
      </c>
      <c r="W1619" t="str">
        <f>CONCATENATE(M1619,O1619)</f>
        <v>Regular SeasonGatorade</v>
      </c>
      <c r="X1619" t="str">
        <f>CONCATENATE(M1619,P1619)</f>
        <v>Regular SeasonIce Chest Full Branded</v>
      </c>
      <c r="Y1619" t="str">
        <f>CONCATENATE(M1619,O1619,P1619)</f>
        <v>Regular SeasonGatoradeIce Chest Full Branded</v>
      </c>
    </row>
    <row r="1620" spans="1:25" x14ac:dyDescent="0.25">
      <c r="A1620" s="3">
        <v>349626</v>
      </c>
      <c r="B1620" t="s">
        <v>155</v>
      </c>
      <c r="C1620" t="s">
        <v>55</v>
      </c>
      <c r="D1620" t="s">
        <v>57</v>
      </c>
      <c r="E1620" t="s">
        <v>1</v>
      </c>
      <c r="F1620" s="5">
        <v>41046</v>
      </c>
      <c r="G1620">
        <v>5</v>
      </c>
      <c r="H1620">
        <v>12</v>
      </c>
      <c r="I1620" s="1">
        <v>1715.4</v>
      </c>
      <c r="J1620" s="1">
        <v>513.53</v>
      </c>
      <c r="K1620">
        <v>29.936457968986801</v>
      </c>
      <c r="L1620" s="4">
        <f>VLOOKUP(N1620,rates,VLOOKUP(CONCATENATE('[1]Exposure Report'!$B$11,'[1]Exposure Report'!$B$13),rate_lookup_table,4,FALSE),FALSE)</f>
        <v>142.95166666666665</v>
      </c>
      <c r="M1620" t="s">
        <v>0</v>
      </c>
      <c r="N1620" t="str">
        <f>IF(VLOOKUP(B1620,title_rename,2,FALSE)=0,B1620,VLOOKUP(B1620,title_rename,2,FALSE))</f>
        <v>05-17 Pittsburgh Pirates @ Washington Nationals</v>
      </c>
      <c r="O1620" s="3" t="str">
        <f>LEFT(IF(VLOOKUP(C1620,brand_rename,2,FALSE)=0,C1620,VLOOKUP(C1620,brand_rename,2,FALSE)),LEN(IF(VLOOKUP(C1620,brand_rename,2,FALSE)=0,C1620,VLOOKUP(C1620,brand_rename,2,FALSE)))-6)</f>
        <v>Gatorade</v>
      </c>
      <c r="P1620" t="str">
        <f>IF(VLOOKUP(D1620,location_rename,2,FALSE)=0,D1620,VLOOKUP(D1620,location_rename,2,FALSE))</f>
        <v>Ice Chest Partial Branded</v>
      </c>
      <c r="Q1620">
        <f>IF($L1620=0,0,G1620)</f>
        <v>5</v>
      </c>
      <c r="R1620">
        <f>IF($L1620=0,0,H1620)</f>
        <v>12</v>
      </c>
      <c r="S1620" s="1">
        <f>R1620*L1620</f>
        <v>1715.4199999999998</v>
      </c>
      <c r="T1620" s="1">
        <f>S1620*(K1620/100)</f>
        <v>513.5359872915933</v>
      </c>
      <c r="U1620" t="str">
        <f t="shared" si="50"/>
        <v>GatoradeIce Chest Partial Branded</v>
      </c>
      <c r="V1620" t="str">
        <f t="shared" si="51"/>
        <v>05-17 Pittsburgh Pirates @ Washington NationalsGatoradeIce Chest Partial Branded</v>
      </c>
      <c r="W1620" t="str">
        <f>CONCATENATE(M1620,O1620)</f>
        <v>Regular SeasonGatorade</v>
      </c>
      <c r="X1620" t="str">
        <f>CONCATENATE(M1620,P1620)</f>
        <v>Regular SeasonIce Chest Partial Branded</v>
      </c>
      <c r="Y1620" t="str">
        <f>CONCATENATE(M1620,O1620,P1620)</f>
        <v>Regular SeasonGatoradeIce Chest Partial Branded</v>
      </c>
    </row>
    <row r="1621" spans="1:25" x14ac:dyDescent="0.25">
      <c r="A1621" s="3">
        <v>349626</v>
      </c>
      <c r="B1621" t="s">
        <v>155</v>
      </c>
      <c r="C1621" t="s">
        <v>55</v>
      </c>
      <c r="D1621" t="s">
        <v>56</v>
      </c>
      <c r="E1621" t="s">
        <v>1</v>
      </c>
      <c r="F1621" s="5">
        <v>41046</v>
      </c>
      <c r="G1621">
        <v>2</v>
      </c>
      <c r="H1621">
        <v>2</v>
      </c>
      <c r="I1621" s="1">
        <v>285.89999999999998</v>
      </c>
      <c r="J1621" s="1">
        <v>64.28</v>
      </c>
      <c r="K1621">
        <v>22.483385799230501</v>
      </c>
      <c r="L1621" s="4">
        <f>VLOOKUP(N1621,rates,VLOOKUP(CONCATENATE('[1]Exposure Report'!$B$11,'[1]Exposure Report'!$B$13),rate_lookup_table,4,FALSE),FALSE)</f>
        <v>142.95166666666665</v>
      </c>
      <c r="M1621" t="s">
        <v>0</v>
      </c>
      <c r="N1621" t="str">
        <f>IF(VLOOKUP(B1621,title_rename,2,FALSE)=0,B1621,VLOOKUP(B1621,title_rename,2,FALSE))</f>
        <v>05-17 Pittsburgh Pirates @ Washington Nationals</v>
      </c>
      <c r="O1621" s="3" t="str">
        <f>LEFT(IF(VLOOKUP(C1621,brand_rename,2,FALSE)=0,C1621,VLOOKUP(C1621,brand_rename,2,FALSE)),LEN(IF(VLOOKUP(C1621,brand_rename,2,FALSE)=0,C1621,VLOOKUP(C1621,brand_rename,2,FALSE)))-6)</f>
        <v>Gatorade</v>
      </c>
      <c r="P1621" t="str">
        <f>IF(VLOOKUP(D1621,location_rename,2,FALSE)=0,D1621,VLOOKUP(D1621,location_rename,2,FALSE))</f>
        <v>Passive Cup</v>
      </c>
      <c r="Q1621">
        <f>IF($L1621=0,0,G1621)</f>
        <v>2</v>
      </c>
      <c r="R1621">
        <f>IF($L1621=0,0,H1621)</f>
        <v>2</v>
      </c>
      <c r="S1621" s="1">
        <f>R1621*L1621</f>
        <v>285.90333333333331</v>
      </c>
      <c r="T1621" s="1">
        <f>S1621*(K1621/100)</f>
        <v>64.280749446193312</v>
      </c>
      <c r="U1621" t="str">
        <f t="shared" si="50"/>
        <v>GatoradePassive Cup</v>
      </c>
      <c r="V1621" t="str">
        <f t="shared" si="51"/>
        <v>05-17 Pittsburgh Pirates @ Washington NationalsGatoradePassive Cup</v>
      </c>
      <c r="W1621" t="str">
        <f>CONCATENATE(M1621,O1621)</f>
        <v>Regular SeasonGatorade</v>
      </c>
      <c r="X1621" t="str">
        <f>CONCATENATE(M1621,P1621)</f>
        <v>Regular SeasonPassive Cup</v>
      </c>
      <c r="Y1621" t="str">
        <f>CONCATENATE(M1621,O1621,P1621)</f>
        <v>Regular SeasonGatoradePassive Cup</v>
      </c>
    </row>
    <row r="1622" spans="1:25" x14ac:dyDescent="0.25">
      <c r="A1622" s="3">
        <v>349626</v>
      </c>
      <c r="B1622" t="s">
        <v>155</v>
      </c>
      <c r="C1622" t="s">
        <v>55</v>
      </c>
      <c r="D1622" t="s">
        <v>56</v>
      </c>
      <c r="E1622" t="s">
        <v>1</v>
      </c>
      <c r="F1622" s="5">
        <v>41046</v>
      </c>
      <c r="G1622">
        <v>3</v>
      </c>
      <c r="H1622">
        <v>9</v>
      </c>
      <c r="I1622" s="1">
        <v>1286.55</v>
      </c>
      <c r="J1622" s="1">
        <v>233.35</v>
      </c>
      <c r="K1622">
        <v>18.137654968714699</v>
      </c>
      <c r="L1622" s="4">
        <f>VLOOKUP(N1622,rates,VLOOKUP(CONCATENATE('[1]Exposure Report'!$B$11,'[1]Exposure Report'!$B$13),rate_lookup_table,4,FALSE),FALSE)</f>
        <v>142.95166666666665</v>
      </c>
      <c r="M1622" t="s">
        <v>0</v>
      </c>
      <c r="N1622" t="str">
        <f>IF(VLOOKUP(B1622,title_rename,2,FALSE)=0,B1622,VLOOKUP(B1622,title_rename,2,FALSE))</f>
        <v>05-17 Pittsburgh Pirates @ Washington Nationals</v>
      </c>
      <c r="O1622" s="3" t="str">
        <f>LEFT(IF(VLOOKUP(C1622,brand_rename,2,FALSE)=0,C1622,VLOOKUP(C1622,brand_rename,2,FALSE)),LEN(IF(VLOOKUP(C1622,brand_rename,2,FALSE)=0,C1622,VLOOKUP(C1622,brand_rename,2,FALSE)))-6)</f>
        <v>Gatorade</v>
      </c>
      <c r="P1622" t="str">
        <f>IF(VLOOKUP(D1622,location_rename,2,FALSE)=0,D1622,VLOOKUP(D1622,location_rename,2,FALSE))</f>
        <v>Passive Cup</v>
      </c>
      <c r="Q1622">
        <f>IF($L1622=0,0,G1622)</f>
        <v>3</v>
      </c>
      <c r="R1622">
        <f>IF($L1622=0,0,H1622)</f>
        <v>9</v>
      </c>
      <c r="S1622" s="1">
        <f>R1622*L1622</f>
        <v>1286.5649999999998</v>
      </c>
      <c r="T1622" s="1">
        <f>S1622*(K1622/100)</f>
        <v>233.35272064824426</v>
      </c>
      <c r="U1622" t="str">
        <f t="shared" si="50"/>
        <v>GatoradePassive Cup</v>
      </c>
      <c r="V1622" t="str">
        <f t="shared" si="51"/>
        <v>05-17 Pittsburgh Pirates @ Washington NationalsGatoradePassive Cup</v>
      </c>
      <c r="W1622" t="str">
        <f>CONCATENATE(M1622,O1622)</f>
        <v>Regular SeasonGatorade</v>
      </c>
      <c r="X1622" t="str">
        <f>CONCATENATE(M1622,P1622)</f>
        <v>Regular SeasonPassive Cup</v>
      </c>
      <c r="Y1622" t="str">
        <f>CONCATENATE(M1622,O1622,P1622)</f>
        <v>Regular SeasonGatoradePassive Cup</v>
      </c>
    </row>
    <row r="1623" spans="1:25" x14ac:dyDescent="0.25">
      <c r="A1623" s="3">
        <v>349626</v>
      </c>
      <c r="B1623" t="s">
        <v>155</v>
      </c>
      <c r="C1623" t="s">
        <v>85</v>
      </c>
      <c r="D1623" t="s">
        <v>17</v>
      </c>
      <c r="E1623" t="s">
        <v>1</v>
      </c>
      <c r="F1623" s="5">
        <v>41046</v>
      </c>
      <c r="G1623">
        <v>1</v>
      </c>
      <c r="H1623">
        <v>3</v>
      </c>
      <c r="I1623" s="1">
        <v>428.85</v>
      </c>
      <c r="J1623" s="1">
        <v>167.64</v>
      </c>
      <c r="K1623">
        <v>39.0905911157747</v>
      </c>
      <c r="L1623" s="4">
        <f>VLOOKUP(N1623,rates,VLOOKUP(CONCATENATE('[1]Exposure Report'!$B$11,'[1]Exposure Report'!$B$13),rate_lookup_table,4,FALSE),FALSE)</f>
        <v>142.95166666666665</v>
      </c>
      <c r="M1623" t="s">
        <v>0</v>
      </c>
      <c r="N1623" t="str">
        <f>IF(VLOOKUP(B1623,title_rename,2,FALSE)=0,B1623,VLOOKUP(B1623,title_rename,2,FALSE))</f>
        <v>05-17 Pittsburgh Pirates @ Washington Nationals</v>
      </c>
      <c r="O1623" s="3" t="str">
        <f>LEFT(IF(VLOOKUP(C1623,brand_rename,2,FALSE)=0,C1623,VLOOKUP(C1623,brand_rename,2,FALSE)),LEN(IF(VLOOKUP(C1623,brand_rename,2,FALSE)=0,C1623,VLOOKUP(C1623,brand_rename,2,FALSE)))-6)</f>
        <v>Gaylord National Resort</v>
      </c>
      <c r="P1623" t="str">
        <f>IF(VLOOKUP(D1623,location_rename,2,FALSE)=0,D1623,VLOOKUP(D1623,location_rename,2,FALSE))</f>
        <v>LED Upper Tiered</v>
      </c>
      <c r="Q1623">
        <f>IF($L1623=0,0,G1623)</f>
        <v>1</v>
      </c>
      <c r="R1623">
        <f>IF($L1623=0,0,H1623)</f>
        <v>3</v>
      </c>
      <c r="S1623" s="1">
        <f>R1623*L1623</f>
        <v>428.85499999999996</v>
      </c>
      <c r="T1623" s="1">
        <f>S1623*(K1623/100)</f>
        <v>167.64195452955556</v>
      </c>
      <c r="U1623" t="str">
        <f t="shared" si="50"/>
        <v>Gaylord National ResortLED Upper Tiered</v>
      </c>
      <c r="V1623" t="str">
        <f t="shared" si="51"/>
        <v>05-17 Pittsburgh Pirates @ Washington NationalsGaylord National ResortLED Upper Tiered</v>
      </c>
      <c r="W1623" t="str">
        <f>CONCATENATE(M1623,O1623)</f>
        <v>Regular SeasonGaylord National Resort</v>
      </c>
      <c r="X1623" t="str">
        <f>CONCATENATE(M1623,P1623)</f>
        <v>Regular SeasonLED Upper Tiered</v>
      </c>
      <c r="Y1623" t="str">
        <f>CONCATENATE(M1623,O1623,P1623)</f>
        <v>Regular SeasonGaylord National ResortLED Upper Tiered</v>
      </c>
    </row>
    <row r="1624" spans="1:25" x14ac:dyDescent="0.25">
      <c r="A1624" s="3">
        <v>349626</v>
      </c>
      <c r="B1624" t="s">
        <v>155</v>
      </c>
      <c r="C1624" t="s">
        <v>53</v>
      </c>
      <c r="D1624" t="s">
        <v>18</v>
      </c>
      <c r="E1624" t="s">
        <v>1</v>
      </c>
      <c r="F1624" s="5">
        <v>41046</v>
      </c>
      <c r="G1624">
        <v>1</v>
      </c>
      <c r="H1624">
        <v>5</v>
      </c>
      <c r="I1624" s="1">
        <v>714.75</v>
      </c>
      <c r="J1624" s="1">
        <v>151.46</v>
      </c>
      <c r="K1624">
        <v>21.190626093039501</v>
      </c>
      <c r="L1624" s="4">
        <f>VLOOKUP(N1624,rates,VLOOKUP(CONCATENATE('[1]Exposure Report'!$B$11,'[1]Exposure Report'!$B$13),rate_lookup_table,4,FALSE),FALSE)</f>
        <v>142.95166666666665</v>
      </c>
      <c r="M1624" t="s">
        <v>0</v>
      </c>
      <c r="N1624" t="str">
        <f>IF(VLOOKUP(B1624,title_rename,2,FALSE)=0,B1624,VLOOKUP(B1624,title_rename,2,FALSE))</f>
        <v>05-17 Pittsburgh Pirates @ Washington Nationals</v>
      </c>
      <c r="O1624" s="3" t="str">
        <f>LEFT(IF(VLOOKUP(C1624,brand_rename,2,FALSE)=0,C1624,VLOOKUP(C1624,brand_rename,2,FALSE)),LEN(IF(VLOOKUP(C1624,brand_rename,2,FALSE)=0,C1624,VLOOKUP(C1624,brand_rename,2,FALSE)))-6)</f>
        <v>GEICO</v>
      </c>
      <c r="P1624" t="str">
        <f>IF(VLOOKUP(D1624,location_rename,2,FALSE)=0,D1624,VLOOKUP(D1624,location_rename,2,FALSE))</f>
        <v>LED Upper Billboard</v>
      </c>
      <c r="Q1624">
        <f>IF($L1624=0,0,G1624)</f>
        <v>1</v>
      </c>
      <c r="R1624">
        <f>IF($L1624=0,0,H1624)</f>
        <v>5</v>
      </c>
      <c r="S1624" s="1">
        <f>R1624*L1624</f>
        <v>714.75833333333321</v>
      </c>
      <c r="T1624" s="1">
        <f>S1624*(K1624/100)</f>
        <v>151.46176588550756</v>
      </c>
      <c r="U1624" t="str">
        <f t="shared" si="50"/>
        <v>GEICOLED Upper Billboard</v>
      </c>
      <c r="V1624" t="str">
        <f t="shared" si="51"/>
        <v>05-17 Pittsburgh Pirates @ Washington NationalsGEICOLED Upper Billboard</v>
      </c>
      <c r="W1624" t="str">
        <f>CONCATENATE(M1624,O1624)</f>
        <v>Regular SeasonGEICO</v>
      </c>
      <c r="X1624" t="str">
        <f>CONCATENATE(M1624,P1624)</f>
        <v>Regular SeasonLED Upper Billboard</v>
      </c>
      <c r="Y1624" t="str">
        <f>CONCATENATE(M1624,O1624,P1624)</f>
        <v>Regular SeasonGEICOLED Upper Billboard</v>
      </c>
    </row>
    <row r="1625" spans="1:25" x14ac:dyDescent="0.25">
      <c r="A1625" s="3">
        <v>349626</v>
      </c>
      <c r="B1625" t="s">
        <v>155</v>
      </c>
      <c r="C1625" t="s">
        <v>53</v>
      </c>
      <c r="D1625" t="s">
        <v>17</v>
      </c>
      <c r="E1625" t="s">
        <v>1</v>
      </c>
      <c r="F1625" s="5">
        <v>41046</v>
      </c>
      <c r="G1625">
        <v>1</v>
      </c>
      <c r="H1625">
        <v>1</v>
      </c>
      <c r="I1625" s="1">
        <v>142.94999999999999</v>
      </c>
      <c r="J1625" s="1">
        <v>50.16</v>
      </c>
      <c r="K1625">
        <v>35.0891920251836</v>
      </c>
      <c r="L1625" s="4">
        <f>VLOOKUP(N1625,rates,VLOOKUP(CONCATENATE('[1]Exposure Report'!$B$11,'[1]Exposure Report'!$B$13),rate_lookup_table,4,FALSE),FALSE)</f>
        <v>142.95166666666665</v>
      </c>
      <c r="M1625" t="s">
        <v>0</v>
      </c>
      <c r="N1625" t="str">
        <f>IF(VLOOKUP(B1625,title_rename,2,FALSE)=0,B1625,VLOOKUP(B1625,title_rename,2,FALSE))</f>
        <v>05-17 Pittsburgh Pirates @ Washington Nationals</v>
      </c>
      <c r="O1625" s="3" t="str">
        <f>LEFT(IF(VLOOKUP(C1625,brand_rename,2,FALSE)=0,C1625,VLOOKUP(C1625,brand_rename,2,FALSE)),LEN(IF(VLOOKUP(C1625,brand_rename,2,FALSE)=0,C1625,VLOOKUP(C1625,brand_rename,2,FALSE)))-6)</f>
        <v>GEICO</v>
      </c>
      <c r="P1625" t="str">
        <f>IF(VLOOKUP(D1625,location_rename,2,FALSE)=0,D1625,VLOOKUP(D1625,location_rename,2,FALSE))</f>
        <v>LED Upper Tiered</v>
      </c>
      <c r="Q1625">
        <f>IF($L1625=0,0,G1625)</f>
        <v>1</v>
      </c>
      <c r="R1625">
        <f>IF($L1625=0,0,H1625)</f>
        <v>1</v>
      </c>
      <c r="S1625" s="1">
        <f>R1625*L1625</f>
        <v>142.95166666666665</v>
      </c>
      <c r="T1625" s="1">
        <f>S1625*(K1625/100)</f>
        <v>50.16058481986704</v>
      </c>
      <c r="U1625" t="str">
        <f t="shared" si="50"/>
        <v>GEICOLED Upper Tiered</v>
      </c>
      <c r="V1625" t="str">
        <f t="shared" si="51"/>
        <v>05-17 Pittsburgh Pirates @ Washington NationalsGEICOLED Upper Tiered</v>
      </c>
      <c r="W1625" t="str">
        <f>CONCATENATE(M1625,O1625)</f>
        <v>Regular SeasonGEICO</v>
      </c>
      <c r="X1625" t="str">
        <f>CONCATENATE(M1625,P1625)</f>
        <v>Regular SeasonLED Upper Tiered</v>
      </c>
      <c r="Y1625" t="str">
        <f>CONCATENATE(M1625,O1625,P1625)</f>
        <v>Regular SeasonGEICOLED Upper Tiered</v>
      </c>
    </row>
    <row r="1626" spans="1:25" x14ac:dyDescent="0.25">
      <c r="A1626" s="3">
        <v>349626</v>
      </c>
      <c r="B1626" t="s">
        <v>155</v>
      </c>
      <c r="C1626" t="s">
        <v>53</v>
      </c>
      <c r="D1626" t="s">
        <v>2</v>
      </c>
      <c r="E1626" t="s">
        <v>1</v>
      </c>
      <c r="F1626" s="5">
        <v>41046</v>
      </c>
      <c r="G1626">
        <v>18</v>
      </c>
      <c r="H1626">
        <v>101</v>
      </c>
      <c r="I1626" s="1">
        <v>14437.95</v>
      </c>
      <c r="J1626" s="1">
        <v>3510.78</v>
      </c>
      <c r="K1626">
        <v>24.316332997412999</v>
      </c>
      <c r="L1626" s="4">
        <f>VLOOKUP(N1626,rates,VLOOKUP(CONCATENATE('[1]Exposure Report'!$B$11,'[1]Exposure Report'!$B$13),rate_lookup_table,4,FALSE),FALSE)</f>
        <v>142.95166666666665</v>
      </c>
      <c r="M1626" t="s">
        <v>0</v>
      </c>
      <c r="N1626" t="str">
        <f>IF(VLOOKUP(B1626,title_rename,2,FALSE)=0,B1626,VLOOKUP(B1626,title_rename,2,FALSE))</f>
        <v>05-17 Pittsburgh Pirates @ Washington Nationals</v>
      </c>
      <c r="O1626" s="3" t="str">
        <f>LEFT(IF(VLOOKUP(C1626,brand_rename,2,FALSE)=0,C1626,VLOOKUP(C1626,brand_rename,2,FALSE)),LEN(IF(VLOOKUP(C1626,brand_rename,2,FALSE)=0,C1626,VLOOKUP(C1626,brand_rename,2,FALSE)))-6)</f>
        <v>GEICO</v>
      </c>
      <c r="P1626" t="str">
        <f>IF(VLOOKUP(D1626,location_rename,2,FALSE)=0,D1626,VLOOKUP(D1626,location_rename,2,FALSE))</f>
        <v>Rotational Field Level Home Plate</v>
      </c>
      <c r="Q1626">
        <f>IF($L1626=0,0,G1626)</f>
        <v>18</v>
      </c>
      <c r="R1626">
        <f>IF($L1626=0,0,H1626)</f>
        <v>101</v>
      </c>
      <c r="S1626" s="1">
        <f>R1626*L1626</f>
        <v>14438.118333333332</v>
      </c>
      <c r="T1626" s="1">
        <f>S1626*(K1626/100)</f>
        <v>3510.8209324938684</v>
      </c>
      <c r="U1626" t="str">
        <f t="shared" si="50"/>
        <v>GEICORotational Field Level Home Plate</v>
      </c>
      <c r="V1626" t="str">
        <f t="shared" si="51"/>
        <v>05-17 Pittsburgh Pirates @ Washington NationalsGEICORotational Field Level Home Plate</v>
      </c>
      <c r="W1626" t="str">
        <f>CONCATENATE(M1626,O1626)</f>
        <v>Regular SeasonGEICO</v>
      </c>
      <c r="X1626" t="str">
        <f>CONCATENATE(M1626,P1626)</f>
        <v>Regular SeasonRotational Field Level Home Plate</v>
      </c>
      <c r="Y1626" t="str">
        <f>CONCATENATE(M1626,O1626,P1626)</f>
        <v>Regular SeasonGEICORotational Field Level Home Plate</v>
      </c>
    </row>
    <row r="1627" spans="1:25" x14ac:dyDescent="0.25">
      <c r="A1627" s="3">
        <v>349626</v>
      </c>
      <c r="B1627" t="s">
        <v>155</v>
      </c>
      <c r="C1627" t="s">
        <v>53</v>
      </c>
      <c r="D1627" t="s">
        <v>11</v>
      </c>
      <c r="E1627" t="s">
        <v>1</v>
      </c>
      <c r="F1627" s="5">
        <v>41046</v>
      </c>
      <c r="G1627">
        <v>37</v>
      </c>
      <c r="H1627">
        <v>144</v>
      </c>
      <c r="I1627" s="1">
        <v>20584.8</v>
      </c>
      <c r="J1627" s="1">
        <v>3156.14</v>
      </c>
      <c r="K1627">
        <v>15.332381174458799</v>
      </c>
      <c r="L1627" s="4">
        <f>VLOOKUP(N1627,rates,VLOOKUP(CONCATENATE('[1]Exposure Report'!$B$11,'[1]Exposure Report'!$B$13),rate_lookup_table,4,FALSE),FALSE)</f>
        <v>142.95166666666665</v>
      </c>
      <c r="M1627" t="s">
        <v>0</v>
      </c>
      <c r="N1627" t="str">
        <f>IF(VLOOKUP(B1627,title_rename,2,FALSE)=0,B1627,VLOOKUP(B1627,title_rename,2,FALSE))</f>
        <v>05-17 Pittsburgh Pirates @ Washington Nationals</v>
      </c>
      <c r="O1627" s="3" t="str">
        <f>LEFT(IF(VLOOKUP(C1627,brand_rename,2,FALSE)=0,C1627,VLOOKUP(C1627,brand_rename,2,FALSE)),LEN(IF(VLOOKUP(C1627,brand_rename,2,FALSE)=0,C1627,VLOOKUP(C1627,brand_rename,2,FALSE)))-6)</f>
        <v>GEICO</v>
      </c>
      <c r="P1627" t="str">
        <f>IF(VLOOKUP(D1627,location_rename,2,FALSE)=0,D1627,VLOOKUP(D1627,location_rename,2,FALSE))</f>
        <v>Static Outfield Wall</v>
      </c>
      <c r="Q1627">
        <f>IF($L1627=0,0,G1627)</f>
        <v>37</v>
      </c>
      <c r="R1627">
        <f>IF($L1627=0,0,H1627)</f>
        <v>144</v>
      </c>
      <c r="S1627" s="1">
        <f>R1627*L1627</f>
        <v>20585.039999999997</v>
      </c>
      <c r="T1627" s="1">
        <f>S1627*(K1627/100)</f>
        <v>3156.1767977148129</v>
      </c>
      <c r="U1627" t="str">
        <f t="shared" si="50"/>
        <v>GEICOStatic Outfield Wall</v>
      </c>
      <c r="V1627" t="str">
        <f t="shared" si="51"/>
        <v>05-17 Pittsburgh Pirates @ Washington NationalsGEICOStatic Outfield Wall</v>
      </c>
      <c r="W1627" t="str">
        <f>CONCATENATE(M1627,O1627)</f>
        <v>Regular SeasonGEICO</v>
      </c>
      <c r="X1627" t="str">
        <f>CONCATENATE(M1627,P1627)</f>
        <v>Regular SeasonStatic Outfield Wall</v>
      </c>
      <c r="Y1627" t="str">
        <f>CONCATENATE(M1627,O1627,P1627)</f>
        <v>Regular SeasonGEICOStatic Outfield Wall</v>
      </c>
    </row>
    <row r="1628" spans="1:25" x14ac:dyDescent="0.25">
      <c r="A1628" s="3">
        <v>349626</v>
      </c>
      <c r="B1628" t="s">
        <v>155</v>
      </c>
      <c r="C1628" t="s">
        <v>53</v>
      </c>
      <c r="D1628" t="s">
        <v>9</v>
      </c>
      <c r="E1628" t="s">
        <v>1</v>
      </c>
      <c r="F1628" s="5">
        <v>41046</v>
      </c>
      <c r="G1628">
        <v>1</v>
      </c>
      <c r="H1628">
        <v>4</v>
      </c>
      <c r="I1628" s="1">
        <v>571.79999999999995</v>
      </c>
      <c r="J1628" s="1">
        <v>134.77000000000001</v>
      </c>
      <c r="K1628">
        <v>23.569429870584099</v>
      </c>
      <c r="L1628" s="4">
        <f>VLOOKUP(N1628,rates,VLOOKUP(CONCATENATE('[1]Exposure Report'!$B$11,'[1]Exposure Report'!$B$13),rate_lookup_table,4,FALSE),FALSE)</f>
        <v>142.95166666666665</v>
      </c>
      <c r="M1628" t="s">
        <v>0</v>
      </c>
      <c r="N1628" t="str">
        <f>IF(VLOOKUP(B1628,title_rename,2,FALSE)=0,B1628,VLOOKUP(B1628,title_rename,2,FALSE))</f>
        <v>05-17 Pittsburgh Pirates @ Washington Nationals</v>
      </c>
      <c r="O1628" s="3" t="str">
        <f>LEFT(IF(VLOOKUP(C1628,brand_rename,2,FALSE)=0,C1628,VLOOKUP(C1628,brand_rename,2,FALSE)),LEN(IF(VLOOKUP(C1628,brand_rename,2,FALSE)=0,C1628,VLOOKUP(C1628,brand_rename,2,FALSE)))-6)</f>
        <v>GEICO</v>
      </c>
      <c r="P1628" t="str">
        <f>IF(VLOOKUP(D1628,location_rename,2,FALSE)=0,D1628,VLOOKUP(D1628,location_rename,2,FALSE))</f>
        <v>Static Upper Billboard</v>
      </c>
      <c r="Q1628">
        <f>IF($L1628=0,0,G1628)</f>
        <v>1</v>
      </c>
      <c r="R1628">
        <f>IF($L1628=0,0,H1628)</f>
        <v>4</v>
      </c>
      <c r="S1628" s="1">
        <f>R1628*L1628</f>
        <v>571.80666666666662</v>
      </c>
      <c r="T1628" s="1">
        <f>S1628*(K1628/100)</f>
        <v>134.77157129532458</v>
      </c>
      <c r="U1628" t="str">
        <f t="shared" si="50"/>
        <v>GEICOStatic Upper Billboard</v>
      </c>
      <c r="V1628" t="str">
        <f t="shared" si="51"/>
        <v>05-17 Pittsburgh Pirates @ Washington NationalsGEICOStatic Upper Billboard</v>
      </c>
      <c r="W1628" t="str">
        <f>CONCATENATE(M1628,O1628)</f>
        <v>Regular SeasonGEICO</v>
      </c>
      <c r="X1628" t="str">
        <f>CONCATENATE(M1628,P1628)</f>
        <v>Regular SeasonStatic Upper Billboard</v>
      </c>
      <c r="Y1628" t="str">
        <f>CONCATENATE(M1628,O1628,P1628)</f>
        <v>Regular SeasonGEICOStatic Upper Billboard</v>
      </c>
    </row>
    <row r="1629" spans="1:25" x14ac:dyDescent="0.25">
      <c r="A1629" s="3">
        <v>349626</v>
      </c>
      <c r="B1629" t="s">
        <v>155</v>
      </c>
      <c r="C1629" t="s">
        <v>52</v>
      </c>
      <c r="D1629" t="s">
        <v>2</v>
      </c>
      <c r="E1629" t="s">
        <v>1</v>
      </c>
      <c r="F1629" s="5">
        <v>41046</v>
      </c>
      <c r="G1629">
        <v>22</v>
      </c>
      <c r="H1629">
        <v>167</v>
      </c>
      <c r="I1629" s="1">
        <v>23872.65</v>
      </c>
      <c r="J1629" s="1">
        <v>5803.06</v>
      </c>
      <c r="K1629">
        <v>24.3084031307793</v>
      </c>
      <c r="L1629" s="4">
        <f>VLOOKUP(N1629,rates,VLOOKUP(CONCATENATE('[1]Exposure Report'!$B$11,'[1]Exposure Report'!$B$13),rate_lookup_table,4,FALSE),FALSE)</f>
        <v>142.95166666666665</v>
      </c>
      <c r="M1629" t="s">
        <v>0</v>
      </c>
      <c r="N1629" t="str">
        <f>IF(VLOOKUP(B1629,title_rename,2,FALSE)=0,B1629,VLOOKUP(B1629,title_rename,2,FALSE))</f>
        <v>05-17 Pittsburgh Pirates @ Washington Nationals</v>
      </c>
      <c r="O1629" s="3" t="str">
        <f>LEFT(IF(VLOOKUP(C1629,brand_rename,2,FALSE)=0,C1629,VLOOKUP(C1629,brand_rename,2,FALSE)),LEN(IF(VLOOKUP(C1629,brand_rename,2,FALSE)=0,C1629,VLOOKUP(C1629,brand_rename,2,FALSE)))-6)</f>
        <v>Hankook Tire</v>
      </c>
      <c r="P1629" t="str">
        <f>IF(VLOOKUP(D1629,location_rename,2,FALSE)=0,D1629,VLOOKUP(D1629,location_rename,2,FALSE))</f>
        <v>Rotational Field Level Home Plate</v>
      </c>
      <c r="Q1629">
        <f>IF($L1629=0,0,G1629)</f>
        <v>22</v>
      </c>
      <c r="R1629">
        <f>IF($L1629=0,0,H1629)</f>
        <v>167</v>
      </c>
      <c r="S1629" s="1">
        <f>R1629*L1629</f>
        <v>23872.92833333333</v>
      </c>
      <c r="T1629" s="1">
        <f>S1629*(K1629/100)</f>
        <v>5803.1276583886975</v>
      </c>
      <c r="U1629" t="str">
        <f t="shared" si="50"/>
        <v>Hankook TireRotational Field Level Home Plate</v>
      </c>
      <c r="V1629" t="str">
        <f t="shared" si="51"/>
        <v>05-17 Pittsburgh Pirates @ Washington NationalsHankook TireRotational Field Level Home Plate</v>
      </c>
      <c r="W1629" t="str">
        <f>CONCATENATE(M1629,O1629)</f>
        <v>Regular SeasonHankook Tire</v>
      </c>
      <c r="X1629" t="str">
        <f>CONCATENATE(M1629,P1629)</f>
        <v>Regular SeasonRotational Field Level Home Plate</v>
      </c>
      <c r="Y1629" t="str">
        <f>CONCATENATE(M1629,O1629,P1629)</f>
        <v>Regular SeasonHankook TireRotational Field Level Home Plate</v>
      </c>
    </row>
    <row r="1630" spans="1:25" x14ac:dyDescent="0.25">
      <c r="A1630" s="3">
        <v>349626</v>
      </c>
      <c r="B1630" t="s">
        <v>155</v>
      </c>
      <c r="C1630" t="s">
        <v>51</v>
      </c>
      <c r="D1630" t="s">
        <v>9</v>
      </c>
      <c r="E1630" t="s">
        <v>1</v>
      </c>
      <c r="F1630" s="5">
        <v>41046</v>
      </c>
      <c r="G1630">
        <v>12</v>
      </c>
      <c r="H1630">
        <v>19</v>
      </c>
      <c r="I1630" s="1">
        <v>2716.05</v>
      </c>
      <c r="J1630" s="1">
        <v>617.20000000000005</v>
      </c>
      <c r="K1630">
        <v>22.724176653596199</v>
      </c>
      <c r="L1630" s="4">
        <f>VLOOKUP(N1630,rates,VLOOKUP(CONCATENATE('[1]Exposure Report'!$B$11,'[1]Exposure Report'!$B$13),rate_lookup_table,4,FALSE),FALSE)</f>
        <v>142.95166666666665</v>
      </c>
      <c r="M1630" t="s">
        <v>0</v>
      </c>
      <c r="N1630" t="str">
        <f>IF(VLOOKUP(B1630,title_rename,2,FALSE)=0,B1630,VLOOKUP(B1630,title_rename,2,FALSE))</f>
        <v>05-17 Pittsburgh Pirates @ Washington Nationals</v>
      </c>
      <c r="O1630" s="3" t="str">
        <f>LEFT(IF(VLOOKUP(C1630,brand_rename,2,FALSE)=0,C1630,VLOOKUP(C1630,brand_rename,2,FALSE)),LEN(IF(VLOOKUP(C1630,brand_rename,2,FALSE)=0,C1630,VLOOKUP(C1630,brand_rename,2,FALSE)))-6)</f>
        <v>Harris Teeter</v>
      </c>
      <c r="P1630" t="str">
        <f>IF(VLOOKUP(D1630,location_rename,2,FALSE)=0,D1630,VLOOKUP(D1630,location_rename,2,FALSE))</f>
        <v>Static Upper Billboard</v>
      </c>
      <c r="Q1630">
        <f>IF($L1630=0,0,G1630)</f>
        <v>12</v>
      </c>
      <c r="R1630">
        <f>IF($L1630=0,0,H1630)</f>
        <v>19</v>
      </c>
      <c r="S1630" s="1">
        <f>R1630*L1630</f>
        <v>2716.0816666666665</v>
      </c>
      <c r="T1630" s="1">
        <f>S1630*(K1630/100)</f>
        <v>617.20719598927315</v>
      </c>
      <c r="U1630" t="str">
        <f t="shared" si="50"/>
        <v>Harris TeeterStatic Upper Billboard</v>
      </c>
      <c r="V1630" t="str">
        <f t="shared" si="51"/>
        <v>05-17 Pittsburgh Pirates @ Washington NationalsHarris TeeterStatic Upper Billboard</v>
      </c>
      <c r="W1630" t="str">
        <f>CONCATENATE(M1630,O1630)</f>
        <v>Regular SeasonHarris Teeter</v>
      </c>
      <c r="X1630" t="str">
        <f>CONCATENATE(M1630,P1630)</f>
        <v>Regular SeasonStatic Upper Billboard</v>
      </c>
      <c r="Y1630" t="str">
        <f>CONCATENATE(M1630,O1630,P1630)</f>
        <v>Regular SeasonHarris TeeterStatic Upper Billboard</v>
      </c>
    </row>
    <row r="1631" spans="1:25" x14ac:dyDescent="0.25">
      <c r="A1631" s="3">
        <v>349626</v>
      </c>
      <c r="B1631" t="s">
        <v>155</v>
      </c>
      <c r="C1631" t="s">
        <v>49</v>
      </c>
      <c r="D1631" t="s">
        <v>7</v>
      </c>
      <c r="E1631" t="s">
        <v>1</v>
      </c>
      <c r="F1631" s="5">
        <v>41046</v>
      </c>
      <c r="G1631">
        <v>395</v>
      </c>
      <c r="H1631">
        <v>2953</v>
      </c>
      <c r="I1631" s="1">
        <v>422131.35</v>
      </c>
      <c r="J1631" s="1">
        <v>69248.12</v>
      </c>
      <c r="K1631">
        <v>16.404401141966801</v>
      </c>
      <c r="L1631" s="4">
        <f>VLOOKUP(N1631,rates,VLOOKUP(CONCATENATE('[1]Exposure Report'!$B$11,'[1]Exposure Report'!$B$13),rate_lookup_table,4,FALSE),FALSE)</f>
        <v>142.95166666666665</v>
      </c>
      <c r="M1631" t="s">
        <v>0</v>
      </c>
      <c r="N1631" t="str">
        <f>IF(VLOOKUP(B1631,title_rename,2,FALSE)=0,B1631,VLOOKUP(B1631,title_rename,2,FALSE))</f>
        <v>05-17 Pittsburgh Pirates @ Washington Nationals</v>
      </c>
      <c r="O1631" s="3" t="str">
        <f>LEFT(IF(VLOOKUP(C1631,brand_rename,2,FALSE)=0,C1631,VLOOKUP(C1631,brand_rename,2,FALSE)),LEN(IF(VLOOKUP(C1631,brand_rename,2,FALSE)=0,C1631,VLOOKUP(C1631,brand_rename,2,FALSE)))-6)</f>
        <v>Lexus</v>
      </c>
      <c r="P1631" t="str">
        <f>IF(VLOOKUP(D1631,location_rename,2,FALSE)=0,D1631,VLOOKUP(D1631,location_rename,2,FALSE))</f>
        <v>Static Upper Home Plate</v>
      </c>
      <c r="Q1631">
        <f>IF($L1631=0,0,G1631)</f>
        <v>395</v>
      </c>
      <c r="R1631">
        <f>IF($L1631=0,0,H1631)</f>
        <v>2953</v>
      </c>
      <c r="S1631" s="1">
        <f>R1631*L1631</f>
        <v>422136.27166666661</v>
      </c>
      <c r="T1631" s="1">
        <f>S1631*(K1631/100)</f>
        <v>69248.927369942729</v>
      </c>
      <c r="U1631" t="str">
        <f t="shared" si="50"/>
        <v>LexusStatic Upper Home Plate</v>
      </c>
      <c r="V1631" t="str">
        <f t="shared" si="51"/>
        <v>05-17 Pittsburgh Pirates @ Washington NationalsLexusStatic Upper Home Plate</v>
      </c>
      <c r="W1631" t="str">
        <f>CONCATENATE(M1631,O1631)</f>
        <v>Regular SeasonLexus</v>
      </c>
      <c r="X1631" t="str">
        <f>CONCATENATE(M1631,P1631)</f>
        <v>Regular SeasonStatic Upper Home Plate</v>
      </c>
      <c r="Y1631" t="str">
        <f>CONCATENATE(M1631,O1631,P1631)</f>
        <v>Regular SeasonLexusStatic Upper Home Plate</v>
      </c>
    </row>
    <row r="1632" spans="1:25" x14ac:dyDescent="0.25">
      <c r="A1632" s="3">
        <v>349626</v>
      </c>
      <c r="B1632" t="s">
        <v>155</v>
      </c>
      <c r="C1632" t="s">
        <v>82</v>
      </c>
      <c r="D1632" t="s">
        <v>19</v>
      </c>
      <c r="E1632" t="s">
        <v>1</v>
      </c>
      <c r="F1632" s="5">
        <v>41046</v>
      </c>
      <c r="G1632">
        <v>2</v>
      </c>
      <c r="H1632">
        <v>4</v>
      </c>
      <c r="I1632" s="1">
        <v>571.79999999999995</v>
      </c>
      <c r="J1632" s="1">
        <v>120.51</v>
      </c>
      <c r="K1632">
        <v>21.075550891920201</v>
      </c>
      <c r="L1632" s="4">
        <f>VLOOKUP(N1632,rates,VLOOKUP(CONCATENATE('[1]Exposure Report'!$B$11,'[1]Exposure Report'!$B$13),rate_lookup_table,4,FALSE),FALSE)</f>
        <v>142.95166666666665</v>
      </c>
      <c r="M1632" t="s">
        <v>0</v>
      </c>
      <c r="N1632" t="str">
        <f>IF(VLOOKUP(B1632,title_rename,2,FALSE)=0,B1632,VLOOKUP(B1632,title_rename,2,FALSE))</f>
        <v>05-17 Pittsburgh Pirates @ Washington Nationals</v>
      </c>
      <c r="O1632" s="3" t="str">
        <f>LEFT(IF(VLOOKUP(C1632,brand_rename,2,FALSE)=0,C1632,VLOOKUP(C1632,brand_rename,2,FALSE)),LEN(IF(VLOOKUP(C1632,brand_rename,2,FALSE)=0,C1632,VLOOKUP(C1632,brand_rename,2,FALSE)))-6)</f>
        <v>Majestic</v>
      </c>
      <c r="P1632" t="str">
        <f>IF(VLOOKUP(D1632,location_rename,2,FALSE)=0,D1632,VLOOKUP(D1632,location_rename,2,FALSE))</f>
        <v>LED Outfield Wall</v>
      </c>
      <c r="Q1632">
        <f>IF($L1632=0,0,G1632)</f>
        <v>2</v>
      </c>
      <c r="R1632">
        <f>IF($L1632=0,0,H1632)</f>
        <v>4</v>
      </c>
      <c r="S1632" s="1">
        <f>R1632*L1632</f>
        <v>571.80666666666662</v>
      </c>
      <c r="T1632" s="1">
        <f>S1632*(K1632/100)</f>
        <v>120.51140503672583</v>
      </c>
      <c r="U1632" t="str">
        <f t="shared" si="50"/>
        <v>MajesticLED Outfield Wall</v>
      </c>
      <c r="V1632" t="str">
        <f t="shared" si="51"/>
        <v>05-17 Pittsburgh Pirates @ Washington NationalsMajesticLED Outfield Wall</v>
      </c>
      <c r="W1632" t="str">
        <f>CONCATENATE(M1632,O1632)</f>
        <v>Regular SeasonMajestic</v>
      </c>
      <c r="X1632" t="str">
        <f>CONCATENATE(M1632,P1632)</f>
        <v>Regular SeasonLED Outfield Wall</v>
      </c>
      <c r="Y1632" t="str">
        <f>CONCATENATE(M1632,O1632,P1632)</f>
        <v>Regular SeasonMajesticLED Outfield Wall</v>
      </c>
    </row>
    <row r="1633" spans="1:25" x14ac:dyDescent="0.25">
      <c r="A1633" s="3">
        <v>349626</v>
      </c>
      <c r="B1633" t="s">
        <v>155</v>
      </c>
      <c r="C1633" t="s">
        <v>47</v>
      </c>
      <c r="D1633" t="s">
        <v>2</v>
      </c>
      <c r="E1633" t="s">
        <v>1</v>
      </c>
      <c r="F1633" s="5">
        <v>41046</v>
      </c>
      <c r="G1633">
        <v>24</v>
      </c>
      <c r="H1633">
        <v>148</v>
      </c>
      <c r="I1633" s="1">
        <v>21156.6</v>
      </c>
      <c r="J1633" s="1">
        <v>5258.69</v>
      </c>
      <c r="K1633">
        <v>24.8560260155223</v>
      </c>
      <c r="L1633" s="4">
        <f>VLOOKUP(N1633,rates,VLOOKUP(CONCATENATE('[1]Exposure Report'!$B$11,'[1]Exposure Report'!$B$13),rate_lookup_table,4,FALSE),FALSE)</f>
        <v>142.95166666666665</v>
      </c>
      <c r="M1633" t="s">
        <v>0</v>
      </c>
      <c r="N1633" t="str">
        <f>IF(VLOOKUP(B1633,title_rename,2,FALSE)=0,B1633,VLOOKUP(B1633,title_rename,2,FALSE))</f>
        <v>05-17 Pittsburgh Pirates @ Washington Nationals</v>
      </c>
      <c r="O1633" s="3" t="str">
        <f>LEFT(IF(VLOOKUP(C1633,brand_rename,2,FALSE)=0,C1633,VLOOKUP(C1633,brand_rename,2,FALSE)),LEN(IF(VLOOKUP(C1633,brand_rename,2,FALSE)=0,C1633,VLOOKUP(C1633,brand_rename,2,FALSE)))-6)</f>
        <v>Maxxis Tires</v>
      </c>
      <c r="P1633" t="str">
        <f>IF(VLOOKUP(D1633,location_rename,2,FALSE)=0,D1633,VLOOKUP(D1633,location_rename,2,FALSE))</f>
        <v>Rotational Field Level Home Plate</v>
      </c>
      <c r="Q1633">
        <f>IF($L1633=0,0,G1633)</f>
        <v>24</v>
      </c>
      <c r="R1633">
        <f>IF($L1633=0,0,H1633)</f>
        <v>148</v>
      </c>
      <c r="S1633" s="1">
        <f>R1633*L1633</f>
        <v>21156.846666666665</v>
      </c>
      <c r="T1633" s="1">
        <f>S1633*(K1633/100)</f>
        <v>5258.7513115308284</v>
      </c>
      <c r="U1633" t="str">
        <f t="shared" si="50"/>
        <v>Maxxis TiresRotational Field Level Home Plate</v>
      </c>
      <c r="V1633" t="str">
        <f t="shared" si="51"/>
        <v>05-17 Pittsburgh Pirates @ Washington NationalsMaxxis TiresRotational Field Level Home Plate</v>
      </c>
      <c r="W1633" t="str">
        <f>CONCATENATE(M1633,O1633)</f>
        <v>Regular SeasonMaxxis Tires</v>
      </c>
      <c r="X1633" t="str">
        <f>CONCATENATE(M1633,P1633)</f>
        <v>Regular SeasonRotational Field Level Home Plate</v>
      </c>
      <c r="Y1633" t="str">
        <f>CONCATENATE(M1633,O1633,P1633)</f>
        <v>Regular SeasonMaxxis TiresRotational Field Level Home Plate</v>
      </c>
    </row>
    <row r="1634" spans="1:25" x14ac:dyDescent="0.25">
      <c r="A1634" s="3">
        <v>349626</v>
      </c>
      <c r="B1634" t="s">
        <v>155</v>
      </c>
      <c r="C1634" t="s">
        <v>46</v>
      </c>
      <c r="D1634" t="s">
        <v>17</v>
      </c>
      <c r="E1634" t="s">
        <v>1</v>
      </c>
      <c r="F1634" s="5">
        <v>41046</v>
      </c>
      <c r="G1634">
        <v>2</v>
      </c>
      <c r="H1634">
        <v>5</v>
      </c>
      <c r="I1634" s="1">
        <v>714.75</v>
      </c>
      <c r="J1634" s="1">
        <v>244.6</v>
      </c>
      <c r="K1634">
        <v>34.2217558586918</v>
      </c>
      <c r="L1634" s="4">
        <f>VLOOKUP(N1634,rates,VLOOKUP(CONCATENATE('[1]Exposure Report'!$B$11,'[1]Exposure Report'!$B$13),rate_lookup_table,4,FALSE),FALSE)</f>
        <v>142.95166666666665</v>
      </c>
      <c r="M1634" t="s">
        <v>0</v>
      </c>
      <c r="N1634" t="str">
        <f>IF(VLOOKUP(B1634,title_rename,2,FALSE)=0,B1634,VLOOKUP(B1634,title_rename,2,FALSE))</f>
        <v>05-17 Pittsburgh Pirates @ Washington Nationals</v>
      </c>
      <c r="O1634" s="3" t="str">
        <f>LEFT(IF(VLOOKUP(C1634,brand_rename,2,FALSE)=0,C1634,VLOOKUP(C1634,brand_rename,2,FALSE)),LEN(IF(VLOOKUP(C1634,brand_rename,2,FALSE)=0,C1634,VLOOKUP(C1634,brand_rename,2,FALSE)))-6)</f>
        <v>MedStar Health</v>
      </c>
      <c r="P1634" t="str">
        <f>IF(VLOOKUP(D1634,location_rename,2,FALSE)=0,D1634,VLOOKUP(D1634,location_rename,2,FALSE))</f>
        <v>LED Upper Tiered</v>
      </c>
      <c r="Q1634">
        <f>IF($L1634=0,0,G1634)</f>
        <v>2</v>
      </c>
      <c r="R1634">
        <f>IF($L1634=0,0,H1634)</f>
        <v>5</v>
      </c>
      <c r="S1634" s="1">
        <f>R1634*L1634</f>
        <v>714.75833333333321</v>
      </c>
      <c r="T1634" s="1">
        <f>S1634*(K1634/100)</f>
        <v>244.60285181298781</v>
      </c>
      <c r="U1634" t="str">
        <f t="shared" si="50"/>
        <v>MedStar HealthLED Upper Tiered</v>
      </c>
      <c r="V1634" t="str">
        <f t="shared" si="51"/>
        <v>05-17 Pittsburgh Pirates @ Washington NationalsMedStar HealthLED Upper Tiered</v>
      </c>
      <c r="W1634" t="str">
        <f>CONCATENATE(M1634,O1634)</f>
        <v>Regular SeasonMedStar Health</v>
      </c>
      <c r="X1634" t="str">
        <f>CONCATENATE(M1634,P1634)</f>
        <v>Regular SeasonLED Upper Tiered</v>
      </c>
      <c r="Y1634" t="str">
        <f>CONCATENATE(M1634,O1634,P1634)</f>
        <v>Regular SeasonMedStar HealthLED Upper Tiered</v>
      </c>
    </row>
    <row r="1635" spans="1:25" x14ac:dyDescent="0.25">
      <c r="A1635" s="3">
        <v>349626</v>
      </c>
      <c r="B1635" t="s">
        <v>155</v>
      </c>
      <c r="C1635" t="s">
        <v>44</v>
      </c>
      <c r="D1635" t="s">
        <v>17</v>
      </c>
      <c r="E1635" t="s">
        <v>1</v>
      </c>
      <c r="F1635" s="5">
        <v>41046</v>
      </c>
      <c r="G1635">
        <v>1</v>
      </c>
      <c r="H1635">
        <v>4</v>
      </c>
      <c r="I1635" s="1">
        <v>571.79999999999995</v>
      </c>
      <c r="J1635" s="1">
        <v>208.42</v>
      </c>
      <c r="K1635">
        <v>36.449807625043697</v>
      </c>
      <c r="L1635" s="4">
        <f>VLOOKUP(N1635,rates,VLOOKUP(CONCATENATE('[1]Exposure Report'!$B$11,'[1]Exposure Report'!$B$13),rate_lookup_table,4,FALSE),FALSE)</f>
        <v>142.95166666666665</v>
      </c>
      <c r="M1635" t="s">
        <v>0</v>
      </c>
      <c r="N1635" t="str">
        <f>IF(VLOOKUP(B1635,title_rename,2,FALSE)=0,B1635,VLOOKUP(B1635,title_rename,2,FALSE))</f>
        <v>05-17 Pittsburgh Pirates @ Washington Nationals</v>
      </c>
      <c r="O1635" s="3" t="str">
        <f>LEFT(IF(VLOOKUP(C1635,brand_rename,2,FALSE)=0,C1635,VLOOKUP(C1635,brand_rename,2,FALSE)),LEN(IF(VLOOKUP(C1635,brand_rename,2,FALSE)=0,C1635,VLOOKUP(C1635,brand_rename,2,FALSE)))-6)</f>
        <v>Miller Lite</v>
      </c>
      <c r="P1635" t="str">
        <f>IF(VLOOKUP(D1635,location_rename,2,FALSE)=0,D1635,VLOOKUP(D1635,location_rename,2,FALSE))</f>
        <v>LED Upper Tiered</v>
      </c>
      <c r="Q1635">
        <f>IF($L1635=0,0,G1635)</f>
        <v>1</v>
      </c>
      <c r="R1635">
        <f>IF($L1635=0,0,H1635)</f>
        <v>4</v>
      </c>
      <c r="S1635" s="1">
        <f>R1635*L1635</f>
        <v>571.80666666666662</v>
      </c>
      <c r="T1635" s="1">
        <f>S1635*(K1635/100)</f>
        <v>208.42242998717484</v>
      </c>
      <c r="U1635" t="str">
        <f t="shared" si="50"/>
        <v>Miller LiteLED Upper Tiered</v>
      </c>
      <c r="V1635" t="str">
        <f t="shared" si="51"/>
        <v>05-17 Pittsburgh Pirates @ Washington NationalsMiller LiteLED Upper Tiered</v>
      </c>
      <c r="W1635" t="str">
        <f>CONCATENATE(M1635,O1635)</f>
        <v>Regular SeasonMiller Lite</v>
      </c>
      <c r="X1635" t="str">
        <f>CONCATENATE(M1635,P1635)</f>
        <v>Regular SeasonLED Upper Tiered</v>
      </c>
      <c r="Y1635" t="str">
        <f>CONCATENATE(M1635,O1635,P1635)</f>
        <v>Regular SeasonMiller LiteLED Upper Tiered</v>
      </c>
    </row>
    <row r="1636" spans="1:25" x14ac:dyDescent="0.25">
      <c r="A1636" s="3">
        <v>349626</v>
      </c>
      <c r="B1636" t="s">
        <v>155</v>
      </c>
      <c r="C1636" t="s">
        <v>44</v>
      </c>
      <c r="D1636" t="s">
        <v>2</v>
      </c>
      <c r="E1636" t="s">
        <v>1</v>
      </c>
      <c r="F1636" s="5">
        <v>41046</v>
      </c>
      <c r="G1636">
        <v>13</v>
      </c>
      <c r="H1636">
        <v>104</v>
      </c>
      <c r="I1636" s="1">
        <v>14866.8</v>
      </c>
      <c r="J1636" s="1">
        <v>3596.78</v>
      </c>
      <c r="K1636">
        <v>24.193370463045099</v>
      </c>
      <c r="L1636" s="4">
        <f>VLOOKUP(N1636,rates,VLOOKUP(CONCATENATE('[1]Exposure Report'!$B$11,'[1]Exposure Report'!$B$13),rate_lookup_table,4,FALSE),FALSE)</f>
        <v>142.95166666666665</v>
      </c>
      <c r="M1636" t="s">
        <v>0</v>
      </c>
      <c r="N1636" t="str">
        <f>IF(VLOOKUP(B1636,title_rename,2,FALSE)=0,B1636,VLOOKUP(B1636,title_rename,2,FALSE))</f>
        <v>05-17 Pittsburgh Pirates @ Washington Nationals</v>
      </c>
      <c r="O1636" s="3" t="str">
        <f>LEFT(IF(VLOOKUP(C1636,brand_rename,2,FALSE)=0,C1636,VLOOKUP(C1636,brand_rename,2,FALSE)),LEN(IF(VLOOKUP(C1636,brand_rename,2,FALSE)=0,C1636,VLOOKUP(C1636,brand_rename,2,FALSE)))-6)</f>
        <v>Miller Lite</v>
      </c>
      <c r="P1636" t="str">
        <f>IF(VLOOKUP(D1636,location_rename,2,FALSE)=0,D1636,VLOOKUP(D1636,location_rename,2,FALSE))</f>
        <v>Rotational Field Level Home Plate</v>
      </c>
      <c r="Q1636">
        <f>IF($L1636=0,0,G1636)</f>
        <v>13</v>
      </c>
      <c r="R1636">
        <f>IF($L1636=0,0,H1636)</f>
        <v>104</v>
      </c>
      <c r="S1636" s="1">
        <f>R1636*L1636</f>
        <v>14866.973333333332</v>
      </c>
      <c r="T1636" s="1">
        <f>S1636*(K1636/100)</f>
        <v>3596.8219351754578</v>
      </c>
      <c r="U1636" t="str">
        <f t="shared" si="50"/>
        <v>Miller LiteRotational Field Level Home Plate</v>
      </c>
      <c r="V1636" t="str">
        <f t="shared" si="51"/>
        <v>05-17 Pittsburgh Pirates @ Washington NationalsMiller LiteRotational Field Level Home Plate</v>
      </c>
      <c r="W1636" t="str">
        <f>CONCATENATE(M1636,O1636)</f>
        <v>Regular SeasonMiller Lite</v>
      </c>
      <c r="X1636" t="str">
        <f>CONCATENATE(M1636,P1636)</f>
        <v>Regular SeasonRotational Field Level Home Plate</v>
      </c>
      <c r="Y1636" t="str">
        <f>CONCATENATE(M1636,O1636,P1636)</f>
        <v>Regular SeasonMiller LiteRotational Field Level Home Plate</v>
      </c>
    </row>
    <row r="1637" spans="1:25" x14ac:dyDescent="0.25">
      <c r="A1637" s="3">
        <v>349626</v>
      </c>
      <c r="B1637" t="s">
        <v>155</v>
      </c>
      <c r="C1637" t="s">
        <v>44</v>
      </c>
      <c r="D1637" t="s">
        <v>45</v>
      </c>
      <c r="E1637" t="s">
        <v>1</v>
      </c>
      <c r="F1637" s="5">
        <v>41046</v>
      </c>
      <c r="G1637">
        <v>6</v>
      </c>
      <c r="H1637">
        <v>24</v>
      </c>
      <c r="I1637" s="1">
        <v>3430.8</v>
      </c>
      <c r="J1637" s="1">
        <v>841.53</v>
      </c>
      <c r="K1637">
        <v>24.528681357117801</v>
      </c>
      <c r="L1637" s="4">
        <f>VLOOKUP(N1637,rates,VLOOKUP(CONCATENATE('[1]Exposure Report'!$B$11,'[1]Exposure Report'!$B$13),rate_lookup_table,4,FALSE),FALSE)</f>
        <v>142.95166666666665</v>
      </c>
      <c r="M1637" t="s">
        <v>0</v>
      </c>
      <c r="N1637" t="str">
        <f>IF(VLOOKUP(B1637,title_rename,2,FALSE)=0,B1637,VLOOKUP(B1637,title_rename,2,FALSE))</f>
        <v>05-17 Pittsburgh Pirates @ Washington Nationals</v>
      </c>
      <c r="O1637" s="3" t="str">
        <f>LEFT(IF(VLOOKUP(C1637,brand_rename,2,FALSE)=0,C1637,VLOOKUP(C1637,brand_rename,2,FALSE)),LEN(IF(VLOOKUP(C1637,brand_rename,2,FALSE)=0,C1637,VLOOKUP(C1637,brand_rename,2,FALSE)))-6)</f>
        <v>Miller Lite</v>
      </c>
      <c r="P1637" t="str">
        <f>IF(VLOOKUP(D1637,location_rename,2,FALSE)=0,D1637,VLOOKUP(D1637,location_rename,2,FALSE))</f>
        <v>Static Field Level Foul Ball Line</v>
      </c>
      <c r="Q1637">
        <f>IF($L1637=0,0,G1637)</f>
        <v>6</v>
      </c>
      <c r="R1637">
        <f>IF($L1637=0,0,H1637)</f>
        <v>24</v>
      </c>
      <c r="S1637" s="1">
        <f>R1637*L1637</f>
        <v>3430.8399999999997</v>
      </c>
      <c r="T1637" s="1">
        <f>S1637*(K1637/100)</f>
        <v>841.53981147254035</v>
      </c>
      <c r="U1637" t="str">
        <f t="shared" si="50"/>
        <v>Miller LiteStatic Field Level Foul Ball Line</v>
      </c>
      <c r="V1637" t="str">
        <f t="shared" si="51"/>
        <v>05-17 Pittsburgh Pirates @ Washington NationalsMiller LiteStatic Field Level Foul Ball Line</v>
      </c>
      <c r="W1637" t="str">
        <f>CONCATENATE(M1637,O1637)</f>
        <v>Regular SeasonMiller Lite</v>
      </c>
      <c r="X1637" t="str">
        <f>CONCATENATE(M1637,P1637)</f>
        <v>Regular SeasonStatic Field Level Foul Ball Line</v>
      </c>
      <c r="Y1637" t="str">
        <f>CONCATENATE(M1637,O1637,P1637)</f>
        <v>Regular SeasonMiller LiteStatic Field Level Foul Ball Line</v>
      </c>
    </row>
    <row r="1638" spans="1:25" x14ac:dyDescent="0.25">
      <c r="A1638" s="3">
        <v>349626</v>
      </c>
      <c r="B1638" t="s">
        <v>155</v>
      </c>
      <c r="C1638" t="s">
        <v>44</v>
      </c>
      <c r="D1638" t="s">
        <v>9</v>
      </c>
      <c r="E1638" t="s">
        <v>1</v>
      </c>
      <c r="F1638" s="5">
        <v>41046</v>
      </c>
      <c r="G1638">
        <v>20</v>
      </c>
      <c r="H1638">
        <v>92</v>
      </c>
      <c r="I1638" s="1">
        <v>13151.4</v>
      </c>
      <c r="J1638" s="1">
        <v>1655.12</v>
      </c>
      <c r="K1638">
        <v>12.585124017214801</v>
      </c>
      <c r="L1638" s="4">
        <f>VLOOKUP(N1638,rates,VLOOKUP(CONCATENATE('[1]Exposure Report'!$B$11,'[1]Exposure Report'!$B$13),rate_lookup_table,4,FALSE),FALSE)</f>
        <v>142.95166666666665</v>
      </c>
      <c r="M1638" t="s">
        <v>0</v>
      </c>
      <c r="N1638" t="str">
        <f>IF(VLOOKUP(B1638,title_rename,2,FALSE)=0,B1638,VLOOKUP(B1638,title_rename,2,FALSE))</f>
        <v>05-17 Pittsburgh Pirates @ Washington Nationals</v>
      </c>
      <c r="O1638" s="3" t="str">
        <f>LEFT(IF(VLOOKUP(C1638,brand_rename,2,FALSE)=0,C1638,VLOOKUP(C1638,brand_rename,2,FALSE)),LEN(IF(VLOOKUP(C1638,brand_rename,2,FALSE)=0,C1638,VLOOKUP(C1638,brand_rename,2,FALSE)))-6)</f>
        <v>Miller Lite</v>
      </c>
      <c r="P1638" t="str">
        <f>IF(VLOOKUP(D1638,location_rename,2,FALSE)=0,D1638,VLOOKUP(D1638,location_rename,2,FALSE))</f>
        <v>Static Upper Billboard</v>
      </c>
      <c r="Q1638">
        <f>IF($L1638=0,0,G1638)</f>
        <v>20</v>
      </c>
      <c r="R1638">
        <f>IF($L1638=0,0,H1638)</f>
        <v>92</v>
      </c>
      <c r="S1638" s="1">
        <f>R1638*L1638</f>
        <v>13151.553333333331</v>
      </c>
      <c r="T1638" s="1">
        <f>S1638*(K1638/100)</f>
        <v>1655.1392971901466</v>
      </c>
      <c r="U1638" t="str">
        <f t="shared" si="50"/>
        <v>Miller LiteStatic Upper Billboard</v>
      </c>
      <c r="V1638" t="str">
        <f t="shared" si="51"/>
        <v>05-17 Pittsburgh Pirates @ Washington NationalsMiller LiteStatic Upper Billboard</v>
      </c>
      <c r="W1638" t="str">
        <f>CONCATENATE(M1638,O1638)</f>
        <v>Regular SeasonMiller Lite</v>
      </c>
      <c r="X1638" t="str">
        <f>CONCATENATE(M1638,P1638)</f>
        <v>Regular SeasonStatic Upper Billboard</v>
      </c>
      <c r="Y1638" t="str">
        <f>CONCATENATE(M1638,O1638,P1638)</f>
        <v>Regular SeasonMiller LiteStatic Upper Billboard</v>
      </c>
    </row>
    <row r="1639" spans="1:25" x14ac:dyDescent="0.25">
      <c r="A1639" s="3">
        <v>349626</v>
      </c>
      <c r="B1639" t="s">
        <v>155</v>
      </c>
      <c r="C1639" t="s">
        <v>98</v>
      </c>
      <c r="D1639" t="s">
        <v>19</v>
      </c>
      <c r="E1639" t="s">
        <v>1</v>
      </c>
      <c r="F1639" s="5">
        <v>41046</v>
      </c>
      <c r="G1639">
        <v>2</v>
      </c>
      <c r="H1639">
        <v>2</v>
      </c>
      <c r="I1639" s="1">
        <v>285.89999999999998</v>
      </c>
      <c r="J1639" s="1">
        <v>68.14</v>
      </c>
      <c r="K1639">
        <v>23.833508219657201</v>
      </c>
      <c r="L1639" s="4">
        <f>VLOOKUP(N1639,rates,VLOOKUP(CONCATENATE('[1]Exposure Report'!$B$11,'[1]Exposure Report'!$B$13),rate_lookup_table,4,FALSE),FALSE)</f>
        <v>142.95166666666665</v>
      </c>
      <c r="M1639" t="s">
        <v>0</v>
      </c>
      <c r="N1639" t="str">
        <f>IF(VLOOKUP(B1639,title_rename,2,FALSE)=0,B1639,VLOOKUP(B1639,title_rename,2,FALSE))</f>
        <v>05-17 Pittsburgh Pirates @ Washington Nationals</v>
      </c>
      <c r="O1639" s="3" t="str">
        <f>LEFT(IF(VLOOKUP(C1639,brand_rename,2,FALSE)=0,C1639,VLOOKUP(C1639,brand_rename,2,FALSE)),LEN(IF(VLOOKUP(C1639,brand_rename,2,FALSE)=0,C1639,VLOOKUP(C1639,brand_rename,2,FALSE)))-6)</f>
        <v>Natca</v>
      </c>
      <c r="P1639" t="str">
        <f>IF(VLOOKUP(D1639,location_rename,2,FALSE)=0,D1639,VLOOKUP(D1639,location_rename,2,FALSE))</f>
        <v>LED Outfield Wall</v>
      </c>
      <c r="Q1639">
        <f>IF($L1639=0,0,G1639)</f>
        <v>2</v>
      </c>
      <c r="R1639">
        <f>IF($L1639=0,0,H1639)</f>
        <v>2</v>
      </c>
      <c r="S1639" s="1">
        <f>R1639*L1639</f>
        <v>285.90333333333331</v>
      </c>
      <c r="T1639" s="1">
        <f>S1639*(K1639/100)</f>
        <v>68.140794450273916</v>
      </c>
      <c r="U1639" t="str">
        <f t="shared" si="50"/>
        <v>NatcaLED Outfield Wall</v>
      </c>
      <c r="V1639" t="str">
        <f t="shared" si="51"/>
        <v>05-17 Pittsburgh Pirates @ Washington NationalsNatcaLED Outfield Wall</v>
      </c>
      <c r="W1639" t="str">
        <f>CONCATENATE(M1639,O1639)</f>
        <v>Regular SeasonNatca</v>
      </c>
      <c r="X1639" t="str">
        <f>CONCATENATE(M1639,P1639)</f>
        <v>Regular SeasonLED Outfield Wall</v>
      </c>
      <c r="Y1639" t="str">
        <f>CONCATENATE(M1639,O1639,P1639)</f>
        <v>Regular SeasonNatcaLED Outfield Wall</v>
      </c>
    </row>
    <row r="1640" spans="1:25" x14ac:dyDescent="0.25">
      <c r="A1640" s="3">
        <v>349626</v>
      </c>
      <c r="B1640" t="s">
        <v>155</v>
      </c>
      <c r="C1640" t="s">
        <v>41</v>
      </c>
      <c r="D1640" t="s">
        <v>14</v>
      </c>
      <c r="E1640" t="s">
        <v>1</v>
      </c>
      <c r="F1640" s="5">
        <v>41046</v>
      </c>
      <c r="G1640">
        <v>8</v>
      </c>
      <c r="H1640">
        <v>33</v>
      </c>
      <c r="I1640" s="1">
        <v>4717.3500000000004</v>
      </c>
      <c r="J1640" s="1">
        <v>549.16999999999996</v>
      </c>
      <c r="K1640">
        <v>11.641493635197699</v>
      </c>
      <c r="L1640" s="4">
        <f>VLOOKUP(N1640,rates,VLOOKUP(CONCATENATE('[1]Exposure Report'!$B$11,'[1]Exposure Report'!$B$13),rate_lookup_table,4,FALSE),FALSE)</f>
        <v>142.95166666666665</v>
      </c>
      <c r="M1640" t="s">
        <v>0</v>
      </c>
      <c r="N1640" t="str">
        <f>IF(VLOOKUP(B1640,title_rename,2,FALSE)=0,B1640,VLOOKUP(B1640,title_rename,2,FALSE))</f>
        <v>05-17 Pittsburgh Pirates @ Washington Nationals</v>
      </c>
      <c r="O1640" s="3" t="str">
        <f>LEFT(IF(VLOOKUP(C1640,brand_rename,2,FALSE)=0,C1640,VLOOKUP(C1640,brand_rename,2,FALSE)),LEN(IF(VLOOKUP(C1640,brand_rename,2,FALSE)=0,C1640,VLOOKUP(C1640,brand_rename,2,FALSE)))-6)</f>
        <v>Nationals Park</v>
      </c>
      <c r="P1640" t="str">
        <f>IF(VLOOKUP(D1640,location_rename,2,FALSE)=0,D1640,VLOOKUP(D1640,location_rename,2,FALSE))</f>
        <v>Static Dugout Roof</v>
      </c>
      <c r="Q1640">
        <f>IF($L1640=0,0,G1640)</f>
        <v>8</v>
      </c>
      <c r="R1640">
        <f>IF($L1640=0,0,H1640)</f>
        <v>33</v>
      </c>
      <c r="S1640" s="1">
        <f>R1640*L1640</f>
        <v>4717.4049999999997</v>
      </c>
      <c r="T1640" s="1">
        <f>S1640*(K1640/100)</f>
        <v>549.17640282149807</v>
      </c>
      <c r="U1640" t="str">
        <f t="shared" si="50"/>
        <v>Nationals ParkStatic Dugout Roof</v>
      </c>
      <c r="V1640" t="str">
        <f t="shared" si="51"/>
        <v>05-17 Pittsburgh Pirates @ Washington NationalsNationals ParkStatic Dugout Roof</v>
      </c>
      <c r="W1640" t="str">
        <f>CONCATENATE(M1640,O1640)</f>
        <v>Regular SeasonNationals Park</v>
      </c>
      <c r="X1640" t="str">
        <f>CONCATENATE(M1640,P1640)</f>
        <v>Regular SeasonStatic Dugout Roof</v>
      </c>
      <c r="Y1640" t="str">
        <f>CONCATENATE(M1640,O1640,P1640)</f>
        <v>Regular SeasonNationals ParkStatic Dugout Roof</v>
      </c>
    </row>
    <row r="1641" spans="1:25" x14ac:dyDescent="0.25">
      <c r="A1641" s="3">
        <v>349626</v>
      </c>
      <c r="B1641" t="s">
        <v>155</v>
      </c>
      <c r="C1641" t="s">
        <v>41</v>
      </c>
      <c r="D1641" t="s">
        <v>12</v>
      </c>
      <c r="E1641" t="s">
        <v>1</v>
      </c>
      <c r="F1641" s="5">
        <v>41046</v>
      </c>
      <c r="G1641">
        <v>365</v>
      </c>
      <c r="H1641">
        <v>2226</v>
      </c>
      <c r="I1641" s="1">
        <v>318206.7</v>
      </c>
      <c r="J1641" s="1">
        <v>75800.28</v>
      </c>
      <c r="K1641">
        <v>23.821082334218602</v>
      </c>
      <c r="L1641" s="4">
        <f>VLOOKUP(N1641,rates,VLOOKUP(CONCATENATE('[1]Exposure Report'!$B$11,'[1]Exposure Report'!$B$13),rate_lookup_table,4,FALSE),FALSE)</f>
        <v>142.95166666666665</v>
      </c>
      <c r="M1641" t="s">
        <v>0</v>
      </c>
      <c r="N1641" t="str">
        <f>IF(VLOOKUP(B1641,title_rename,2,FALSE)=0,B1641,VLOOKUP(B1641,title_rename,2,FALSE))</f>
        <v>05-17 Pittsburgh Pirates @ Washington Nationals</v>
      </c>
      <c r="O1641" s="3" t="str">
        <f>LEFT(IF(VLOOKUP(C1641,brand_rename,2,FALSE)=0,C1641,VLOOKUP(C1641,brand_rename,2,FALSE)),LEN(IF(VLOOKUP(C1641,brand_rename,2,FALSE)=0,C1641,VLOOKUP(C1641,brand_rename,2,FALSE)))-6)</f>
        <v>Nationals Park</v>
      </c>
      <c r="P1641" t="str">
        <f>IF(VLOOKUP(D1641,location_rename,2,FALSE)=0,D1641,VLOOKUP(D1641,location_rename,2,FALSE))</f>
        <v>Static Field Level Home Plate</v>
      </c>
      <c r="Q1641">
        <f>IF($L1641=0,0,G1641)</f>
        <v>365</v>
      </c>
      <c r="R1641">
        <f>IF($L1641=0,0,H1641)</f>
        <v>2226</v>
      </c>
      <c r="S1641" s="1">
        <f>R1641*L1641</f>
        <v>318210.40999999997</v>
      </c>
      <c r="T1641" s="1">
        <f>S1641*(K1641/100)</f>
        <v>75801.163762154581</v>
      </c>
      <c r="U1641" t="str">
        <f t="shared" si="50"/>
        <v>Nationals ParkStatic Field Level Home Plate</v>
      </c>
      <c r="V1641" t="str">
        <f t="shared" si="51"/>
        <v>05-17 Pittsburgh Pirates @ Washington NationalsNationals ParkStatic Field Level Home Plate</v>
      </c>
      <c r="W1641" t="str">
        <f>CONCATENATE(M1641,O1641)</f>
        <v>Regular SeasonNationals Park</v>
      </c>
      <c r="X1641" t="str">
        <f>CONCATENATE(M1641,P1641)</f>
        <v>Regular SeasonStatic Field Level Home Plate</v>
      </c>
      <c r="Y1641" t="str">
        <f>CONCATENATE(M1641,O1641,P1641)</f>
        <v>Regular SeasonNationals ParkStatic Field Level Home Plate</v>
      </c>
    </row>
    <row r="1642" spans="1:25" x14ac:dyDescent="0.25">
      <c r="A1642" s="3">
        <v>349626</v>
      </c>
      <c r="B1642" t="s">
        <v>155</v>
      </c>
      <c r="C1642" t="s">
        <v>41</v>
      </c>
      <c r="D1642" t="s">
        <v>10</v>
      </c>
      <c r="E1642" t="s">
        <v>1</v>
      </c>
      <c r="F1642" s="5">
        <v>41046</v>
      </c>
      <c r="G1642">
        <v>1</v>
      </c>
      <c r="H1642">
        <v>2</v>
      </c>
      <c r="I1642" s="1">
        <v>285.89999999999998</v>
      </c>
      <c r="J1642" s="1">
        <v>84.83</v>
      </c>
      <c r="K1642">
        <v>29.671213711087699</v>
      </c>
      <c r="L1642" s="4">
        <f>VLOOKUP(N1642,rates,VLOOKUP(CONCATENATE('[1]Exposure Report'!$B$11,'[1]Exposure Report'!$B$13),rate_lookup_table,4,FALSE),FALSE)</f>
        <v>142.95166666666665</v>
      </c>
      <c r="M1642" t="s">
        <v>0</v>
      </c>
      <c r="N1642" t="str">
        <f>IF(VLOOKUP(B1642,title_rename,2,FALSE)=0,B1642,VLOOKUP(B1642,title_rename,2,FALSE))</f>
        <v>05-17 Pittsburgh Pirates @ Washington Nationals</v>
      </c>
      <c r="O1642" s="3" t="str">
        <f>LEFT(IF(VLOOKUP(C1642,brand_rename,2,FALSE)=0,C1642,VLOOKUP(C1642,brand_rename,2,FALSE)),LEN(IF(VLOOKUP(C1642,brand_rename,2,FALSE)=0,C1642,VLOOKUP(C1642,brand_rename,2,FALSE)))-6)</f>
        <v>Nationals Park</v>
      </c>
      <c r="P1642" t="str">
        <f>IF(VLOOKUP(D1642,location_rename,2,FALSE)=0,D1642,VLOOKUP(D1642,location_rename,2,FALSE))</f>
        <v>Static Outside Billboard</v>
      </c>
      <c r="Q1642">
        <f>IF($L1642=0,0,G1642)</f>
        <v>1</v>
      </c>
      <c r="R1642">
        <f>IF($L1642=0,0,H1642)</f>
        <v>2</v>
      </c>
      <c r="S1642" s="1">
        <f>R1642*L1642</f>
        <v>285.90333333333331</v>
      </c>
      <c r="T1642" s="1">
        <f>S1642*(K1642/100)</f>
        <v>84.830989040456757</v>
      </c>
      <c r="U1642" t="str">
        <f t="shared" si="50"/>
        <v>Nationals ParkStatic Outside Billboard</v>
      </c>
      <c r="V1642" t="str">
        <f t="shared" si="51"/>
        <v>05-17 Pittsburgh Pirates @ Washington NationalsNationals ParkStatic Outside Billboard</v>
      </c>
      <c r="W1642" t="str">
        <f>CONCATENATE(M1642,O1642)</f>
        <v>Regular SeasonNationals Park</v>
      </c>
      <c r="X1642" t="str">
        <f>CONCATENATE(M1642,P1642)</f>
        <v>Regular SeasonStatic Outside Billboard</v>
      </c>
      <c r="Y1642" t="str">
        <f>CONCATENATE(M1642,O1642,P1642)</f>
        <v>Regular SeasonNationals ParkStatic Outside Billboard</v>
      </c>
    </row>
    <row r="1643" spans="1:25" x14ac:dyDescent="0.25">
      <c r="A1643" s="3">
        <v>349626</v>
      </c>
      <c r="B1643" t="s">
        <v>155</v>
      </c>
      <c r="C1643" t="s">
        <v>41</v>
      </c>
      <c r="D1643" t="s">
        <v>9</v>
      </c>
      <c r="E1643" t="s">
        <v>1</v>
      </c>
      <c r="F1643" s="5">
        <v>41046</v>
      </c>
      <c r="G1643">
        <v>11</v>
      </c>
      <c r="H1643">
        <v>56</v>
      </c>
      <c r="I1643" s="1">
        <v>8005.2</v>
      </c>
      <c r="J1643" s="1">
        <v>1135.3399999999999</v>
      </c>
      <c r="K1643">
        <v>14.1825313546194</v>
      </c>
      <c r="L1643" s="4">
        <f>VLOOKUP(N1643,rates,VLOOKUP(CONCATENATE('[1]Exposure Report'!$B$11,'[1]Exposure Report'!$B$13),rate_lookup_table,4,FALSE),FALSE)</f>
        <v>142.95166666666665</v>
      </c>
      <c r="M1643" t="s">
        <v>0</v>
      </c>
      <c r="N1643" t="str">
        <f>IF(VLOOKUP(B1643,title_rename,2,FALSE)=0,B1643,VLOOKUP(B1643,title_rename,2,FALSE))</f>
        <v>05-17 Pittsburgh Pirates @ Washington Nationals</v>
      </c>
      <c r="O1643" s="3" t="str">
        <f>LEFT(IF(VLOOKUP(C1643,brand_rename,2,FALSE)=0,C1643,VLOOKUP(C1643,brand_rename,2,FALSE)),LEN(IF(VLOOKUP(C1643,brand_rename,2,FALSE)=0,C1643,VLOOKUP(C1643,brand_rename,2,FALSE)))-6)</f>
        <v>Nationals Park</v>
      </c>
      <c r="P1643" t="str">
        <f>IF(VLOOKUP(D1643,location_rename,2,FALSE)=0,D1643,VLOOKUP(D1643,location_rename,2,FALSE))</f>
        <v>Static Upper Billboard</v>
      </c>
      <c r="Q1643">
        <f>IF($L1643=0,0,G1643)</f>
        <v>11</v>
      </c>
      <c r="R1643">
        <f>IF($L1643=0,0,H1643)</f>
        <v>56</v>
      </c>
      <c r="S1643" s="1">
        <f>R1643*L1643</f>
        <v>8005.2933333333331</v>
      </c>
      <c r="T1643" s="1">
        <f>S1643*(K1643/100)</f>
        <v>1135.3532370292564</v>
      </c>
      <c r="U1643" t="str">
        <f t="shared" si="50"/>
        <v>Nationals ParkStatic Upper Billboard</v>
      </c>
      <c r="V1643" t="str">
        <f t="shared" si="51"/>
        <v>05-17 Pittsburgh Pirates @ Washington NationalsNationals ParkStatic Upper Billboard</v>
      </c>
      <c r="W1643" t="str">
        <f>CONCATENATE(M1643,O1643)</f>
        <v>Regular SeasonNationals Park</v>
      </c>
      <c r="X1643" t="str">
        <f>CONCATENATE(M1643,P1643)</f>
        <v>Regular SeasonStatic Upper Billboard</v>
      </c>
      <c r="Y1643" t="str">
        <f>CONCATENATE(M1643,O1643,P1643)</f>
        <v>Regular SeasonNationals ParkStatic Upper Billboard</v>
      </c>
    </row>
    <row r="1644" spans="1:25" x14ac:dyDescent="0.25">
      <c r="A1644" s="3">
        <v>349626</v>
      </c>
      <c r="B1644" t="s">
        <v>155</v>
      </c>
      <c r="C1644" t="s">
        <v>40</v>
      </c>
      <c r="D1644" t="s">
        <v>11</v>
      </c>
      <c r="E1644" t="s">
        <v>1</v>
      </c>
      <c r="F1644" s="5">
        <v>41046</v>
      </c>
      <c r="G1644">
        <v>11</v>
      </c>
      <c r="H1644">
        <v>19</v>
      </c>
      <c r="I1644" s="1">
        <v>2716.05</v>
      </c>
      <c r="J1644" s="1">
        <v>534.70000000000005</v>
      </c>
      <c r="K1644">
        <v>19.6866773439369</v>
      </c>
      <c r="L1644" s="4">
        <f>VLOOKUP(N1644,rates,VLOOKUP(CONCATENATE('[1]Exposure Report'!$B$11,'[1]Exposure Report'!$B$13),rate_lookup_table,4,FALSE),FALSE)</f>
        <v>142.95166666666665</v>
      </c>
      <c r="M1644" t="s">
        <v>0</v>
      </c>
      <c r="N1644" t="str">
        <f>IF(VLOOKUP(B1644,title_rename,2,FALSE)=0,B1644,VLOOKUP(B1644,title_rename,2,FALSE))</f>
        <v>05-17 Pittsburgh Pirates @ Washington Nationals</v>
      </c>
      <c r="O1644" s="3" t="str">
        <f>LEFT(IF(VLOOKUP(C1644,brand_rename,2,FALSE)=0,C1644,VLOOKUP(C1644,brand_rename,2,FALSE)),LEN(IF(VLOOKUP(C1644,brand_rename,2,FALSE)=0,C1644,VLOOKUP(C1644,brand_rename,2,FALSE)))-6)</f>
        <v>Nationals Youth Baseball Academy</v>
      </c>
      <c r="P1644" t="str">
        <f>IF(VLOOKUP(D1644,location_rename,2,FALSE)=0,D1644,VLOOKUP(D1644,location_rename,2,FALSE))</f>
        <v>Static Outfield Wall</v>
      </c>
      <c r="Q1644">
        <f>IF($L1644=0,0,G1644)</f>
        <v>11</v>
      </c>
      <c r="R1644">
        <f>IF($L1644=0,0,H1644)</f>
        <v>19</v>
      </c>
      <c r="S1644" s="1">
        <f>R1644*L1644</f>
        <v>2716.0816666666665</v>
      </c>
      <c r="T1644" s="1">
        <f>S1644*(K1644/100)</f>
        <v>534.70623411449037</v>
      </c>
      <c r="U1644" t="str">
        <f t="shared" si="50"/>
        <v>Nationals Youth Baseball AcademyStatic Outfield Wall</v>
      </c>
      <c r="V1644" t="str">
        <f t="shared" si="51"/>
        <v>05-17 Pittsburgh Pirates @ Washington NationalsNationals Youth Baseball AcademyStatic Outfield Wall</v>
      </c>
      <c r="W1644" t="str">
        <f>CONCATENATE(M1644,O1644)</f>
        <v>Regular SeasonNationals Youth Baseball Academy</v>
      </c>
      <c r="X1644" t="str">
        <f>CONCATENATE(M1644,P1644)</f>
        <v>Regular SeasonStatic Outfield Wall</v>
      </c>
      <c r="Y1644" t="str">
        <f>CONCATENATE(M1644,O1644,P1644)</f>
        <v>Regular SeasonNationals Youth Baseball AcademyStatic Outfield Wall</v>
      </c>
    </row>
    <row r="1645" spans="1:25" x14ac:dyDescent="0.25">
      <c r="A1645" s="3">
        <v>349626</v>
      </c>
      <c r="B1645" t="s">
        <v>155</v>
      </c>
      <c r="C1645" t="s">
        <v>39</v>
      </c>
      <c r="D1645" t="s">
        <v>13</v>
      </c>
      <c r="E1645" t="s">
        <v>1</v>
      </c>
      <c r="F1645" s="5">
        <v>41046</v>
      </c>
      <c r="G1645">
        <v>24</v>
      </c>
      <c r="H1645">
        <v>96</v>
      </c>
      <c r="I1645" s="1">
        <v>13723.2</v>
      </c>
      <c r="J1645" s="1">
        <v>3165.61</v>
      </c>
      <c r="K1645">
        <v>23.0675789903229</v>
      </c>
      <c r="L1645" s="4">
        <f>VLOOKUP(N1645,rates,VLOOKUP(CONCATENATE('[1]Exposure Report'!$B$11,'[1]Exposure Report'!$B$13),rate_lookup_table,4,FALSE),FALSE)</f>
        <v>142.95166666666665</v>
      </c>
      <c r="M1645" t="s">
        <v>0</v>
      </c>
      <c r="N1645" t="str">
        <f>IF(VLOOKUP(B1645,title_rename,2,FALSE)=0,B1645,VLOOKUP(B1645,title_rename,2,FALSE))</f>
        <v>05-17 Pittsburgh Pirates @ Washington Nationals</v>
      </c>
      <c r="O1645" s="3" t="str">
        <f>LEFT(IF(VLOOKUP(C1645,brand_rename,2,FALSE)=0,C1645,VLOOKUP(C1645,brand_rename,2,FALSE)),LEN(IF(VLOOKUP(C1645,brand_rename,2,FALSE)=0,C1645,VLOOKUP(C1645,brand_rename,2,FALSE)))-6)</f>
        <v>New Era</v>
      </c>
      <c r="P1645" t="str">
        <f>IF(VLOOKUP(D1645,location_rename,2,FALSE)=0,D1645,VLOOKUP(D1645,location_rename,2,FALSE))</f>
        <v>Static Dugout Wall</v>
      </c>
      <c r="Q1645">
        <f>IF($L1645=0,0,G1645)</f>
        <v>24</v>
      </c>
      <c r="R1645">
        <f>IF($L1645=0,0,H1645)</f>
        <v>96</v>
      </c>
      <c r="S1645" s="1">
        <f>R1645*L1645</f>
        <v>13723.359999999999</v>
      </c>
      <c r="T1645" s="1">
        <f>S1645*(K1645/100)</f>
        <v>3165.6469081263767</v>
      </c>
      <c r="U1645" t="str">
        <f t="shared" si="50"/>
        <v>New EraStatic Dugout Wall</v>
      </c>
      <c r="V1645" t="str">
        <f t="shared" si="51"/>
        <v>05-17 Pittsburgh Pirates @ Washington NationalsNew EraStatic Dugout Wall</v>
      </c>
      <c r="W1645" t="str">
        <f>CONCATENATE(M1645,O1645)</f>
        <v>Regular SeasonNew Era</v>
      </c>
      <c r="X1645" t="str">
        <f>CONCATENATE(M1645,P1645)</f>
        <v>Regular SeasonStatic Dugout Wall</v>
      </c>
      <c r="Y1645" t="str">
        <f>CONCATENATE(M1645,O1645,P1645)</f>
        <v>Regular SeasonNew EraStatic Dugout Wall</v>
      </c>
    </row>
    <row r="1646" spans="1:25" x14ac:dyDescent="0.25">
      <c r="A1646" s="3">
        <v>349626</v>
      </c>
      <c r="B1646" t="s">
        <v>155</v>
      </c>
      <c r="C1646" t="s">
        <v>156</v>
      </c>
      <c r="D1646" t="s">
        <v>17</v>
      </c>
      <c r="E1646" t="s">
        <v>1</v>
      </c>
      <c r="F1646" s="5">
        <v>41046</v>
      </c>
      <c r="G1646">
        <v>1</v>
      </c>
      <c r="H1646">
        <v>1</v>
      </c>
      <c r="I1646" s="1">
        <v>142.94999999999999</v>
      </c>
      <c r="J1646" s="1">
        <v>54.69</v>
      </c>
      <c r="K1646">
        <v>38.258132214060801</v>
      </c>
      <c r="L1646" s="4">
        <f>VLOOKUP(N1646,rates,VLOOKUP(CONCATENATE('[1]Exposure Report'!$B$11,'[1]Exposure Report'!$B$13),rate_lookup_table,4,FALSE),FALSE)</f>
        <v>142.95166666666665</v>
      </c>
      <c r="M1646" t="s">
        <v>0</v>
      </c>
      <c r="N1646" t="str">
        <f>IF(VLOOKUP(B1646,title_rename,2,FALSE)=0,B1646,VLOOKUP(B1646,title_rename,2,FALSE))</f>
        <v>05-17 Pittsburgh Pirates @ Washington Nationals</v>
      </c>
      <c r="O1646" s="3" t="str">
        <f>LEFT(IF(VLOOKUP(C1646,brand_rename,2,FALSE)=0,C1646,VLOOKUP(C1646,brand_rename,2,FALSE)),LEN(IF(VLOOKUP(C1646,brand_rename,2,FALSE)=0,C1646,VLOOKUP(C1646,brand_rename,2,FALSE)))-6)</f>
        <v>Nongshim</v>
      </c>
      <c r="P1646" t="str">
        <f>IF(VLOOKUP(D1646,location_rename,2,FALSE)=0,D1646,VLOOKUP(D1646,location_rename,2,FALSE))</f>
        <v>LED Upper Tiered</v>
      </c>
      <c r="Q1646">
        <f>IF($L1646=0,0,G1646)</f>
        <v>1</v>
      </c>
      <c r="R1646">
        <f>IF($L1646=0,0,H1646)</f>
        <v>1</v>
      </c>
      <c r="S1646" s="1">
        <f>R1646*L1646</f>
        <v>142.95166666666665</v>
      </c>
      <c r="T1646" s="1">
        <f>S1646*(K1646/100)</f>
        <v>54.690637635536817</v>
      </c>
      <c r="U1646" t="str">
        <f t="shared" si="50"/>
        <v>NongshimLED Upper Tiered</v>
      </c>
      <c r="V1646" t="str">
        <f t="shared" si="51"/>
        <v>05-17 Pittsburgh Pirates @ Washington NationalsNongshimLED Upper Tiered</v>
      </c>
      <c r="W1646" t="str">
        <f>CONCATENATE(M1646,O1646)</f>
        <v>Regular SeasonNongshim</v>
      </c>
      <c r="X1646" t="str">
        <f>CONCATENATE(M1646,P1646)</f>
        <v>Regular SeasonLED Upper Tiered</v>
      </c>
      <c r="Y1646" t="str">
        <f>CONCATENATE(M1646,O1646,P1646)</f>
        <v>Regular SeasonNongshimLED Upper Tiered</v>
      </c>
    </row>
    <row r="1647" spans="1:25" x14ac:dyDescent="0.25">
      <c r="A1647" s="3">
        <v>349626</v>
      </c>
      <c r="B1647" t="s">
        <v>155</v>
      </c>
      <c r="C1647" t="s">
        <v>37</v>
      </c>
      <c r="D1647" t="s">
        <v>2</v>
      </c>
      <c r="E1647" t="s">
        <v>1</v>
      </c>
      <c r="F1647" s="5">
        <v>41046</v>
      </c>
      <c r="G1647">
        <v>14</v>
      </c>
      <c r="H1647">
        <v>86</v>
      </c>
      <c r="I1647" s="1">
        <v>12293.7</v>
      </c>
      <c r="J1647" s="1">
        <v>2914.71</v>
      </c>
      <c r="K1647">
        <v>23.708972888552601</v>
      </c>
      <c r="L1647" s="4">
        <f>VLOOKUP(N1647,rates,VLOOKUP(CONCATENATE('[1]Exposure Report'!$B$11,'[1]Exposure Report'!$B$13),rate_lookup_table,4,FALSE),FALSE)</f>
        <v>142.95166666666665</v>
      </c>
      <c r="M1647" t="s">
        <v>0</v>
      </c>
      <c r="N1647" t="str">
        <f>IF(VLOOKUP(B1647,title_rename,2,FALSE)=0,B1647,VLOOKUP(B1647,title_rename,2,FALSE))</f>
        <v>05-17 Pittsburgh Pirates @ Washington Nationals</v>
      </c>
      <c r="O1647" s="3" t="str">
        <f>LEFT(IF(VLOOKUP(C1647,brand_rename,2,FALSE)=0,C1647,VLOOKUP(C1647,brand_rename,2,FALSE)),LEN(IF(VLOOKUP(C1647,brand_rename,2,FALSE)=0,C1647,VLOOKUP(C1647,brand_rename,2,FALSE)))-6)</f>
        <v>Papa John's</v>
      </c>
      <c r="P1647" t="str">
        <f>IF(VLOOKUP(D1647,location_rename,2,FALSE)=0,D1647,VLOOKUP(D1647,location_rename,2,FALSE))</f>
        <v>Rotational Field Level Home Plate</v>
      </c>
      <c r="Q1647">
        <f>IF($L1647=0,0,G1647)</f>
        <v>14</v>
      </c>
      <c r="R1647">
        <f>IF($L1647=0,0,H1647)</f>
        <v>86</v>
      </c>
      <c r="S1647" s="1">
        <f>R1647*L1647</f>
        <v>12293.843333333332</v>
      </c>
      <c r="T1647" s="1">
        <f>S1647*(K1647/100)</f>
        <v>2914.7439828611314</v>
      </c>
      <c r="U1647" t="str">
        <f t="shared" si="50"/>
        <v>Papa John'sRotational Field Level Home Plate</v>
      </c>
      <c r="V1647" t="str">
        <f t="shared" si="51"/>
        <v>05-17 Pittsburgh Pirates @ Washington NationalsPapa John'sRotational Field Level Home Plate</v>
      </c>
      <c r="W1647" t="str">
        <f>CONCATENATE(M1647,O1647)</f>
        <v>Regular SeasonPapa John's</v>
      </c>
      <c r="X1647" t="str">
        <f>CONCATENATE(M1647,P1647)</f>
        <v>Regular SeasonRotational Field Level Home Plate</v>
      </c>
      <c r="Y1647" t="str">
        <f>CONCATENATE(M1647,O1647,P1647)</f>
        <v>Regular SeasonPapa John'sRotational Field Level Home Plate</v>
      </c>
    </row>
    <row r="1648" spans="1:25" x14ac:dyDescent="0.25">
      <c r="A1648" s="3">
        <v>349626</v>
      </c>
      <c r="B1648" t="s">
        <v>155</v>
      </c>
      <c r="C1648" t="s">
        <v>36</v>
      </c>
      <c r="D1648" t="s">
        <v>19</v>
      </c>
      <c r="E1648" t="s">
        <v>1</v>
      </c>
      <c r="F1648" s="5">
        <v>41046</v>
      </c>
      <c r="G1648">
        <v>1</v>
      </c>
      <c r="H1648">
        <v>1</v>
      </c>
      <c r="I1648" s="1">
        <v>142.94999999999999</v>
      </c>
      <c r="J1648" s="1">
        <v>49.33</v>
      </c>
      <c r="K1648">
        <v>34.508569429870498</v>
      </c>
      <c r="L1648" s="4">
        <f>VLOOKUP(N1648,rates,VLOOKUP(CONCATENATE('[1]Exposure Report'!$B$11,'[1]Exposure Report'!$B$13),rate_lookup_table,4,FALSE),FALSE)</f>
        <v>142.95166666666665</v>
      </c>
      <c r="M1648" t="s">
        <v>0</v>
      </c>
      <c r="N1648" t="str">
        <f>IF(VLOOKUP(B1648,title_rename,2,FALSE)=0,B1648,VLOOKUP(B1648,title_rename,2,FALSE))</f>
        <v>05-17 Pittsburgh Pirates @ Washington Nationals</v>
      </c>
      <c r="O1648" s="3" t="str">
        <f>LEFT(IF(VLOOKUP(C1648,brand_rename,2,FALSE)=0,C1648,VLOOKUP(C1648,brand_rename,2,FALSE)),LEN(IF(VLOOKUP(C1648,brand_rename,2,FALSE)=0,C1648,VLOOKUP(C1648,brand_rename,2,FALSE)))-6)</f>
        <v>PNC Bank</v>
      </c>
      <c r="P1648" t="str">
        <f>IF(VLOOKUP(D1648,location_rename,2,FALSE)=0,D1648,VLOOKUP(D1648,location_rename,2,FALSE))</f>
        <v>LED Outfield Wall</v>
      </c>
      <c r="Q1648">
        <f>IF($L1648=0,0,G1648)</f>
        <v>1</v>
      </c>
      <c r="R1648">
        <f>IF($L1648=0,0,H1648)</f>
        <v>1</v>
      </c>
      <c r="S1648" s="1">
        <f>R1648*L1648</f>
        <v>142.95166666666665</v>
      </c>
      <c r="T1648" s="1">
        <f>S1648*(K1648/100)</f>
        <v>49.330575142823704</v>
      </c>
      <c r="U1648" t="str">
        <f t="shared" si="50"/>
        <v>PNC BankLED Outfield Wall</v>
      </c>
      <c r="V1648" t="str">
        <f t="shared" si="51"/>
        <v>05-17 Pittsburgh Pirates @ Washington NationalsPNC BankLED Outfield Wall</v>
      </c>
      <c r="W1648" t="str">
        <f>CONCATENATE(M1648,O1648)</f>
        <v>Regular SeasonPNC Bank</v>
      </c>
      <c r="X1648" t="str">
        <f>CONCATENATE(M1648,P1648)</f>
        <v>Regular SeasonLED Outfield Wall</v>
      </c>
      <c r="Y1648" t="str">
        <f>CONCATENATE(M1648,O1648,P1648)</f>
        <v>Regular SeasonPNC BankLED Outfield Wall</v>
      </c>
    </row>
    <row r="1649" spans="1:25" x14ac:dyDescent="0.25">
      <c r="A1649" s="3">
        <v>349626</v>
      </c>
      <c r="B1649" t="s">
        <v>155</v>
      </c>
      <c r="C1649" t="s">
        <v>36</v>
      </c>
      <c r="D1649" t="s">
        <v>17</v>
      </c>
      <c r="E1649" t="s">
        <v>1</v>
      </c>
      <c r="F1649" s="5">
        <v>41046</v>
      </c>
      <c r="G1649">
        <v>7</v>
      </c>
      <c r="H1649">
        <v>16</v>
      </c>
      <c r="I1649" s="1">
        <v>2287.1999999999998</v>
      </c>
      <c r="J1649" s="1">
        <v>771.7</v>
      </c>
      <c r="K1649">
        <v>33.739944036376301</v>
      </c>
      <c r="L1649" s="4">
        <f>VLOOKUP(N1649,rates,VLOOKUP(CONCATENATE('[1]Exposure Report'!$B$11,'[1]Exposure Report'!$B$13),rate_lookup_table,4,FALSE),FALSE)</f>
        <v>142.95166666666665</v>
      </c>
      <c r="M1649" t="s">
        <v>0</v>
      </c>
      <c r="N1649" t="str">
        <f>IF(VLOOKUP(B1649,title_rename,2,FALSE)=0,B1649,VLOOKUP(B1649,title_rename,2,FALSE))</f>
        <v>05-17 Pittsburgh Pirates @ Washington Nationals</v>
      </c>
      <c r="O1649" s="3" t="str">
        <f>LEFT(IF(VLOOKUP(C1649,brand_rename,2,FALSE)=0,C1649,VLOOKUP(C1649,brand_rename,2,FALSE)),LEN(IF(VLOOKUP(C1649,brand_rename,2,FALSE)=0,C1649,VLOOKUP(C1649,brand_rename,2,FALSE)))-6)</f>
        <v>PNC Bank</v>
      </c>
      <c r="P1649" t="str">
        <f>IF(VLOOKUP(D1649,location_rename,2,FALSE)=0,D1649,VLOOKUP(D1649,location_rename,2,FALSE))</f>
        <v>LED Upper Tiered</v>
      </c>
      <c r="Q1649">
        <f>IF($L1649=0,0,G1649)</f>
        <v>7</v>
      </c>
      <c r="R1649">
        <f>IF($L1649=0,0,H1649)</f>
        <v>16</v>
      </c>
      <c r="S1649" s="1">
        <f>R1649*L1649</f>
        <v>2287.2266666666665</v>
      </c>
      <c r="T1649" s="1">
        <f>S1649*(K1649/100)</f>
        <v>771.70899731840836</v>
      </c>
      <c r="U1649" t="str">
        <f t="shared" si="50"/>
        <v>PNC BankLED Upper Tiered</v>
      </c>
      <c r="V1649" t="str">
        <f t="shared" si="51"/>
        <v>05-17 Pittsburgh Pirates @ Washington NationalsPNC BankLED Upper Tiered</v>
      </c>
      <c r="W1649" t="str">
        <f>CONCATENATE(M1649,O1649)</f>
        <v>Regular SeasonPNC Bank</v>
      </c>
      <c r="X1649" t="str">
        <f>CONCATENATE(M1649,P1649)</f>
        <v>Regular SeasonLED Upper Tiered</v>
      </c>
      <c r="Y1649" t="str">
        <f>CONCATENATE(M1649,O1649,P1649)</f>
        <v>Regular SeasonPNC BankLED Upper Tiered</v>
      </c>
    </row>
    <row r="1650" spans="1:25" x14ac:dyDescent="0.25">
      <c r="A1650" s="3">
        <v>349626</v>
      </c>
      <c r="B1650" t="s">
        <v>155</v>
      </c>
      <c r="C1650" t="s">
        <v>36</v>
      </c>
      <c r="D1650" t="s">
        <v>2</v>
      </c>
      <c r="E1650" t="s">
        <v>1</v>
      </c>
      <c r="F1650" s="5">
        <v>41046</v>
      </c>
      <c r="G1650">
        <v>50</v>
      </c>
      <c r="H1650">
        <v>327</v>
      </c>
      <c r="I1650" s="1">
        <v>46744.65</v>
      </c>
      <c r="J1650" s="1">
        <v>11554.15</v>
      </c>
      <c r="K1650">
        <v>24.7175880020494</v>
      </c>
      <c r="L1650" s="4">
        <f>VLOOKUP(N1650,rates,VLOOKUP(CONCATENATE('[1]Exposure Report'!$B$11,'[1]Exposure Report'!$B$13),rate_lookup_table,4,FALSE),FALSE)</f>
        <v>142.95166666666665</v>
      </c>
      <c r="M1650" t="s">
        <v>0</v>
      </c>
      <c r="N1650" t="str">
        <f>IF(VLOOKUP(B1650,title_rename,2,FALSE)=0,B1650,VLOOKUP(B1650,title_rename,2,FALSE))</f>
        <v>05-17 Pittsburgh Pirates @ Washington Nationals</v>
      </c>
      <c r="O1650" s="3" t="str">
        <f>LEFT(IF(VLOOKUP(C1650,brand_rename,2,FALSE)=0,C1650,VLOOKUP(C1650,brand_rename,2,FALSE)),LEN(IF(VLOOKUP(C1650,brand_rename,2,FALSE)=0,C1650,VLOOKUP(C1650,brand_rename,2,FALSE)))-6)</f>
        <v>PNC Bank</v>
      </c>
      <c r="P1650" t="str">
        <f>IF(VLOOKUP(D1650,location_rename,2,FALSE)=0,D1650,VLOOKUP(D1650,location_rename,2,FALSE))</f>
        <v>Rotational Field Level Home Plate</v>
      </c>
      <c r="Q1650">
        <f>IF($L1650=0,0,G1650)</f>
        <v>50</v>
      </c>
      <c r="R1650">
        <f>IF($L1650=0,0,H1650)</f>
        <v>327</v>
      </c>
      <c r="S1650" s="1">
        <f>R1650*L1650</f>
        <v>46745.194999999992</v>
      </c>
      <c r="T1650" s="1">
        <f>S1650*(K1650/100)</f>
        <v>11554.284710854594</v>
      </c>
      <c r="U1650" t="str">
        <f t="shared" si="50"/>
        <v>PNC BankRotational Field Level Home Plate</v>
      </c>
      <c r="V1650" t="str">
        <f t="shared" si="51"/>
        <v>05-17 Pittsburgh Pirates @ Washington NationalsPNC BankRotational Field Level Home Plate</v>
      </c>
      <c r="W1650" t="str">
        <f>CONCATENATE(M1650,O1650)</f>
        <v>Regular SeasonPNC Bank</v>
      </c>
      <c r="X1650" t="str">
        <f>CONCATENATE(M1650,P1650)</f>
        <v>Regular SeasonRotational Field Level Home Plate</v>
      </c>
      <c r="Y1650" t="str">
        <f>CONCATENATE(M1650,O1650,P1650)</f>
        <v>Regular SeasonPNC BankRotational Field Level Home Plate</v>
      </c>
    </row>
    <row r="1651" spans="1:25" x14ac:dyDescent="0.25">
      <c r="A1651" s="3">
        <v>349626</v>
      </c>
      <c r="B1651" t="s">
        <v>155</v>
      </c>
      <c r="C1651" t="s">
        <v>36</v>
      </c>
      <c r="D1651" t="s">
        <v>9</v>
      </c>
      <c r="E1651" t="s">
        <v>1</v>
      </c>
      <c r="F1651" s="5">
        <v>41046</v>
      </c>
      <c r="G1651">
        <v>8</v>
      </c>
      <c r="H1651">
        <v>31</v>
      </c>
      <c r="I1651" s="1">
        <v>4431.45</v>
      </c>
      <c r="J1651" s="1">
        <v>593.73</v>
      </c>
      <c r="K1651">
        <v>13.3980976881156</v>
      </c>
      <c r="L1651" s="4">
        <f>VLOOKUP(N1651,rates,VLOOKUP(CONCATENATE('[1]Exposure Report'!$B$11,'[1]Exposure Report'!$B$13),rate_lookup_table,4,FALSE),FALSE)</f>
        <v>142.95166666666665</v>
      </c>
      <c r="M1651" t="s">
        <v>0</v>
      </c>
      <c r="N1651" t="str">
        <f>IF(VLOOKUP(B1651,title_rename,2,FALSE)=0,B1651,VLOOKUP(B1651,title_rename,2,FALSE))</f>
        <v>05-17 Pittsburgh Pirates @ Washington Nationals</v>
      </c>
      <c r="O1651" s="3" t="str">
        <f>LEFT(IF(VLOOKUP(C1651,brand_rename,2,FALSE)=0,C1651,VLOOKUP(C1651,brand_rename,2,FALSE)),LEN(IF(VLOOKUP(C1651,brand_rename,2,FALSE)=0,C1651,VLOOKUP(C1651,brand_rename,2,FALSE)))-6)</f>
        <v>PNC Bank</v>
      </c>
      <c r="P1651" t="str">
        <f>IF(VLOOKUP(D1651,location_rename,2,FALSE)=0,D1651,VLOOKUP(D1651,location_rename,2,FALSE))</f>
        <v>Static Upper Billboard</v>
      </c>
      <c r="Q1651">
        <f>IF($L1651=0,0,G1651)</f>
        <v>8</v>
      </c>
      <c r="R1651">
        <f>IF($L1651=0,0,H1651)</f>
        <v>31</v>
      </c>
      <c r="S1651" s="1">
        <f>R1651*L1651</f>
        <v>4431.5016666666661</v>
      </c>
      <c r="T1651" s="1">
        <f>S1651*(K1651/100)</f>
        <v>593.73692235047088</v>
      </c>
      <c r="U1651" t="str">
        <f t="shared" si="50"/>
        <v>PNC BankStatic Upper Billboard</v>
      </c>
      <c r="V1651" t="str">
        <f t="shared" si="51"/>
        <v>05-17 Pittsburgh Pirates @ Washington NationalsPNC BankStatic Upper Billboard</v>
      </c>
      <c r="W1651" t="str">
        <f>CONCATENATE(M1651,O1651)</f>
        <v>Regular SeasonPNC Bank</v>
      </c>
      <c r="X1651" t="str">
        <f>CONCATENATE(M1651,P1651)</f>
        <v>Regular SeasonStatic Upper Billboard</v>
      </c>
      <c r="Y1651" t="str">
        <f>CONCATENATE(M1651,O1651,P1651)</f>
        <v>Regular SeasonPNC BankStatic Upper Billboard</v>
      </c>
    </row>
    <row r="1652" spans="1:25" x14ac:dyDescent="0.25">
      <c r="A1652" s="3">
        <v>349626</v>
      </c>
      <c r="B1652" t="s">
        <v>155</v>
      </c>
      <c r="C1652" t="s">
        <v>33</v>
      </c>
      <c r="D1652" t="s">
        <v>17</v>
      </c>
      <c r="E1652" t="s">
        <v>1</v>
      </c>
      <c r="F1652" s="5">
        <v>41046</v>
      </c>
      <c r="G1652">
        <v>7</v>
      </c>
      <c r="H1652">
        <v>21</v>
      </c>
      <c r="I1652" s="1">
        <v>3001.95</v>
      </c>
      <c r="J1652" s="1">
        <v>957.89</v>
      </c>
      <c r="K1652">
        <v>31.908925864854499</v>
      </c>
      <c r="L1652" s="4">
        <f>VLOOKUP(N1652,rates,VLOOKUP(CONCATENATE('[1]Exposure Report'!$B$11,'[1]Exposure Report'!$B$13),rate_lookup_table,4,FALSE),FALSE)</f>
        <v>142.95166666666665</v>
      </c>
      <c r="M1652" t="s">
        <v>0</v>
      </c>
      <c r="N1652" t="str">
        <f>IF(VLOOKUP(B1652,title_rename,2,FALSE)=0,B1652,VLOOKUP(B1652,title_rename,2,FALSE))</f>
        <v>05-17 Pittsburgh Pirates @ Washington Nationals</v>
      </c>
      <c r="O1652" s="3" t="str">
        <f>LEFT(IF(VLOOKUP(C1652,brand_rename,2,FALSE)=0,C1652,VLOOKUP(C1652,brand_rename,2,FALSE)),LEN(IF(VLOOKUP(C1652,brand_rename,2,FALSE)=0,C1652,VLOOKUP(C1652,brand_rename,2,FALSE)))-6)</f>
        <v>Radio - 106.7 The Fan</v>
      </c>
      <c r="P1652" t="str">
        <f>IF(VLOOKUP(D1652,location_rename,2,FALSE)=0,D1652,VLOOKUP(D1652,location_rename,2,FALSE))</f>
        <v>LED Upper Tiered</v>
      </c>
      <c r="Q1652">
        <f>IF($L1652=0,0,G1652)</f>
        <v>7</v>
      </c>
      <c r="R1652">
        <f>IF($L1652=0,0,H1652)</f>
        <v>21</v>
      </c>
      <c r="S1652" s="1">
        <f>R1652*L1652</f>
        <v>3001.9849999999997</v>
      </c>
      <c r="T1652" s="1">
        <f>S1652*(K1652/100)</f>
        <v>957.90116812405222</v>
      </c>
      <c r="U1652" t="str">
        <f t="shared" si="50"/>
        <v>Radio - 106.7 The FanLED Upper Tiered</v>
      </c>
      <c r="V1652" t="str">
        <f t="shared" si="51"/>
        <v>05-17 Pittsburgh Pirates @ Washington NationalsRadio - 106.7 The FanLED Upper Tiered</v>
      </c>
      <c r="W1652" t="str">
        <f>CONCATENATE(M1652,O1652)</f>
        <v>Regular SeasonRadio - 106.7 The Fan</v>
      </c>
      <c r="X1652" t="str">
        <f>CONCATENATE(M1652,P1652)</f>
        <v>Regular SeasonLED Upper Tiered</v>
      </c>
      <c r="Y1652" t="str">
        <f>CONCATENATE(M1652,O1652,P1652)</f>
        <v>Regular SeasonRadio - 106.7 The FanLED Upper Tiered</v>
      </c>
    </row>
    <row r="1653" spans="1:25" x14ac:dyDescent="0.25">
      <c r="A1653" s="3">
        <v>349626</v>
      </c>
      <c r="B1653" t="s">
        <v>155</v>
      </c>
      <c r="C1653" t="s">
        <v>33</v>
      </c>
      <c r="D1653" t="s">
        <v>9</v>
      </c>
      <c r="E1653" t="s">
        <v>1</v>
      </c>
      <c r="F1653" s="5">
        <v>41046</v>
      </c>
      <c r="G1653">
        <v>24</v>
      </c>
      <c r="H1653">
        <v>85</v>
      </c>
      <c r="I1653" s="1">
        <v>12150.75</v>
      </c>
      <c r="J1653" s="1">
        <v>1848.36</v>
      </c>
      <c r="K1653">
        <v>15.211900499969101</v>
      </c>
      <c r="L1653" s="4">
        <f>VLOOKUP(N1653,rates,VLOOKUP(CONCATENATE('[1]Exposure Report'!$B$11,'[1]Exposure Report'!$B$13),rate_lookup_table,4,FALSE),FALSE)</f>
        <v>142.95166666666665</v>
      </c>
      <c r="M1653" t="s">
        <v>0</v>
      </c>
      <c r="N1653" t="str">
        <f>IF(VLOOKUP(B1653,title_rename,2,FALSE)=0,B1653,VLOOKUP(B1653,title_rename,2,FALSE))</f>
        <v>05-17 Pittsburgh Pirates @ Washington Nationals</v>
      </c>
      <c r="O1653" s="3" t="str">
        <f>LEFT(IF(VLOOKUP(C1653,brand_rename,2,FALSE)=0,C1653,VLOOKUP(C1653,brand_rename,2,FALSE)),LEN(IF(VLOOKUP(C1653,brand_rename,2,FALSE)=0,C1653,VLOOKUP(C1653,brand_rename,2,FALSE)))-6)</f>
        <v>Radio - 106.7 The Fan</v>
      </c>
      <c r="P1653" t="str">
        <f>IF(VLOOKUP(D1653,location_rename,2,FALSE)=0,D1653,VLOOKUP(D1653,location_rename,2,FALSE))</f>
        <v>Static Upper Billboard</v>
      </c>
      <c r="Q1653">
        <f>IF($L1653=0,0,G1653)</f>
        <v>24</v>
      </c>
      <c r="R1653">
        <f>IF($L1653=0,0,H1653)</f>
        <v>85</v>
      </c>
      <c r="S1653" s="1">
        <f>R1653*L1653</f>
        <v>12150.891666666666</v>
      </c>
      <c r="T1653" s="1">
        <f>S1653*(K1653/100)</f>
        <v>1848.3815501923702</v>
      </c>
      <c r="U1653" t="str">
        <f t="shared" si="50"/>
        <v>Radio - 106.7 The FanStatic Upper Billboard</v>
      </c>
      <c r="V1653" t="str">
        <f t="shared" si="51"/>
        <v>05-17 Pittsburgh Pirates @ Washington NationalsRadio - 106.7 The FanStatic Upper Billboard</v>
      </c>
      <c r="W1653" t="str">
        <f>CONCATENATE(M1653,O1653)</f>
        <v>Regular SeasonRadio - 106.7 The Fan</v>
      </c>
      <c r="X1653" t="str">
        <f>CONCATENATE(M1653,P1653)</f>
        <v>Regular SeasonStatic Upper Billboard</v>
      </c>
      <c r="Y1653" t="str">
        <f>CONCATENATE(M1653,O1653,P1653)</f>
        <v>Regular SeasonRadio - 106.7 The FanStatic Upper Billboard</v>
      </c>
    </row>
    <row r="1654" spans="1:25" x14ac:dyDescent="0.25">
      <c r="A1654" s="3">
        <v>349626</v>
      </c>
      <c r="B1654" t="s">
        <v>155</v>
      </c>
      <c r="C1654" t="s">
        <v>32</v>
      </c>
      <c r="D1654" t="s">
        <v>17</v>
      </c>
      <c r="E1654" t="s">
        <v>1</v>
      </c>
      <c r="F1654" s="5">
        <v>41046</v>
      </c>
      <c r="G1654">
        <v>2</v>
      </c>
      <c r="H1654">
        <v>5</v>
      </c>
      <c r="I1654" s="1">
        <v>714.75</v>
      </c>
      <c r="J1654" s="1">
        <v>274.66000000000003</v>
      </c>
      <c r="K1654">
        <v>38.427422175585797</v>
      </c>
      <c r="L1654" s="4">
        <f>VLOOKUP(N1654,rates,VLOOKUP(CONCATENATE('[1]Exposure Report'!$B$11,'[1]Exposure Report'!$B$13),rate_lookup_table,4,FALSE),FALSE)</f>
        <v>142.95166666666665</v>
      </c>
      <c r="M1654" t="s">
        <v>0</v>
      </c>
      <c r="N1654" t="str">
        <f>IF(VLOOKUP(B1654,title_rename,2,FALSE)=0,B1654,VLOOKUP(B1654,title_rename,2,FALSE))</f>
        <v>05-17 Pittsburgh Pirates @ Washington Nationals</v>
      </c>
      <c r="O1654" s="3" t="str">
        <f>LEFT(IF(VLOOKUP(C1654,brand_rename,2,FALSE)=0,C1654,VLOOKUP(C1654,brand_rename,2,FALSE)),LEN(IF(VLOOKUP(C1654,brand_rename,2,FALSE)=0,C1654,VLOOKUP(C1654,brand_rename,2,FALSE)))-6)</f>
        <v>Radio - WTOP</v>
      </c>
      <c r="P1654" t="str">
        <f>IF(VLOOKUP(D1654,location_rename,2,FALSE)=0,D1654,VLOOKUP(D1654,location_rename,2,FALSE))</f>
        <v>LED Upper Tiered</v>
      </c>
      <c r="Q1654">
        <f>IF($L1654=0,0,G1654)</f>
        <v>2</v>
      </c>
      <c r="R1654">
        <f>IF($L1654=0,0,H1654)</f>
        <v>5</v>
      </c>
      <c r="S1654" s="1">
        <f>R1654*L1654</f>
        <v>714.75833333333321</v>
      </c>
      <c r="T1654" s="1">
        <f>S1654*(K1654/100)</f>
        <v>274.66320228518072</v>
      </c>
      <c r="U1654" t="str">
        <f t="shared" si="50"/>
        <v>Radio - WTOPLED Upper Tiered</v>
      </c>
      <c r="V1654" t="str">
        <f t="shared" si="51"/>
        <v>05-17 Pittsburgh Pirates @ Washington NationalsRadio - WTOPLED Upper Tiered</v>
      </c>
      <c r="W1654" t="str">
        <f>CONCATENATE(M1654,O1654)</f>
        <v>Regular SeasonRadio - WTOP</v>
      </c>
      <c r="X1654" t="str">
        <f>CONCATENATE(M1654,P1654)</f>
        <v>Regular SeasonLED Upper Tiered</v>
      </c>
      <c r="Y1654" t="str">
        <f>CONCATENATE(M1654,O1654,P1654)</f>
        <v>Regular SeasonRadio - WTOPLED Upper Tiered</v>
      </c>
    </row>
    <row r="1655" spans="1:25" x14ac:dyDescent="0.25">
      <c r="A1655" s="3">
        <v>349626</v>
      </c>
      <c r="B1655" t="s">
        <v>155</v>
      </c>
      <c r="C1655" t="s">
        <v>31</v>
      </c>
      <c r="D1655" t="s">
        <v>71</v>
      </c>
      <c r="E1655" t="s">
        <v>1</v>
      </c>
      <c r="F1655" s="5">
        <v>41046</v>
      </c>
      <c r="G1655">
        <v>6</v>
      </c>
      <c r="H1655">
        <v>12</v>
      </c>
      <c r="I1655" s="1">
        <v>1715.4</v>
      </c>
      <c r="J1655" s="1">
        <v>322.74</v>
      </c>
      <c r="K1655">
        <v>18.814270724029299</v>
      </c>
      <c r="L1655" s="4">
        <f>VLOOKUP(N1655,rates,VLOOKUP(CONCATENATE('[1]Exposure Report'!$B$11,'[1]Exposure Report'!$B$13),rate_lookup_table,4,FALSE),FALSE)</f>
        <v>142.95166666666665</v>
      </c>
      <c r="M1655" t="s">
        <v>0</v>
      </c>
      <c r="N1655" t="str">
        <f>IF(VLOOKUP(B1655,title_rename,2,FALSE)=0,B1655,VLOOKUP(B1655,title_rename,2,FALSE))</f>
        <v>05-17 Pittsburgh Pirates @ Washington Nationals</v>
      </c>
      <c r="O1655" s="3" t="str">
        <f>LEFT(IF(VLOOKUP(C1655,brand_rename,2,FALSE)=0,C1655,VLOOKUP(C1655,brand_rename,2,FALSE)),LEN(IF(VLOOKUP(C1655,brand_rename,2,FALSE)=0,C1655,VLOOKUP(C1655,brand_rename,2,FALSE)))-6)</f>
        <v>Red Porch</v>
      </c>
      <c r="P1655" t="str">
        <f>IF(VLOOKUP(D1655,location_rename,2,FALSE)=0,D1655,VLOOKUP(D1655,location_rename,2,FALSE))</f>
        <v>Static Upper Tiered</v>
      </c>
      <c r="Q1655">
        <f>IF($L1655=0,0,G1655)</f>
        <v>6</v>
      </c>
      <c r="R1655">
        <f>IF($L1655=0,0,H1655)</f>
        <v>12</v>
      </c>
      <c r="S1655" s="1">
        <f>R1655*L1655</f>
        <v>1715.4199999999998</v>
      </c>
      <c r="T1655" s="1">
        <f>S1655*(K1655/100)</f>
        <v>322.74376285414337</v>
      </c>
      <c r="U1655" t="str">
        <f t="shared" si="50"/>
        <v>Red PorchStatic Upper Tiered</v>
      </c>
      <c r="V1655" t="str">
        <f t="shared" si="51"/>
        <v>05-17 Pittsburgh Pirates @ Washington NationalsRed PorchStatic Upper Tiered</v>
      </c>
      <c r="W1655" t="str">
        <f>CONCATENATE(M1655,O1655)</f>
        <v>Regular SeasonRed Porch</v>
      </c>
      <c r="X1655" t="str">
        <f>CONCATENATE(M1655,P1655)</f>
        <v>Regular SeasonStatic Upper Tiered</v>
      </c>
      <c r="Y1655" t="str">
        <f>CONCATENATE(M1655,O1655,P1655)</f>
        <v>Regular SeasonRed PorchStatic Upper Tiered</v>
      </c>
    </row>
    <row r="1656" spans="1:25" x14ac:dyDescent="0.25">
      <c r="A1656" s="3">
        <v>349626</v>
      </c>
      <c r="B1656" t="s">
        <v>155</v>
      </c>
      <c r="C1656" t="s">
        <v>151</v>
      </c>
      <c r="D1656" t="s">
        <v>12</v>
      </c>
      <c r="E1656" t="s">
        <v>1</v>
      </c>
      <c r="F1656" s="5">
        <v>41046</v>
      </c>
      <c r="G1656">
        <v>118</v>
      </c>
      <c r="H1656">
        <v>671</v>
      </c>
      <c r="I1656" s="1">
        <v>95919.45</v>
      </c>
      <c r="J1656" s="1">
        <v>14027.94</v>
      </c>
      <c r="K1656">
        <v>14.6247085445131</v>
      </c>
      <c r="L1656" s="4">
        <f>VLOOKUP(N1656,rates,VLOOKUP(CONCATENATE('[1]Exposure Report'!$B$11,'[1]Exposure Report'!$B$13),rate_lookup_table,4,FALSE),FALSE)</f>
        <v>142.95166666666665</v>
      </c>
      <c r="M1656" t="s">
        <v>0</v>
      </c>
      <c r="N1656" t="str">
        <f>IF(VLOOKUP(B1656,title_rename,2,FALSE)=0,B1656,VLOOKUP(B1656,title_rename,2,FALSE))</f>
        <v>05-17 Pittsburgh Pirates @ Washington Nationals</v>
      </c>
      <c r="O1656" s="3" t="str">
        <f>LEFT(IF(VLOOKUP(C1656,brand_rename,2,FALSE)=0,C1656,VLOOKUP(C1656,brand_rename,2,FALSE)),LEN(IF(VLOOKUP(C1656,brand_rename,2,FALSE)=0,C1656,VLOOKUP(C1656,brand_rename,2,FALSE)))-6)</f>
        <v>Team Promotion - Free Post-Game Concert - Dierks Bentley</v>
      </c>
      <c r="P1656" t="str">
        <f>IF(VLOOKUP(D1656,location_rename,2,FALSE)=0,D1656,VLOOKUP(D1656,location_rename,2,FALSE))</f>
        <v>Static Field Level Home Plate</v>
      </c>
      <c r="Q1656">
        <f>IF($L1656=0,0,G1656)</f>
        <v>118</v>
      </c>
      <c r="R1656">
        <f>IF($L1656=0,0,H1656)</f>
        <v>671</v>
      </c>
      <c r="S1656" s="1">
        <f>R1656*L1656</f>
        <v>95920.568333333329</v>
      </c>
      <c r="T1656" s="1">
        <f>S1656*(K1656/100)</f>
        <v>14028.103552990526</v>
      </c>
      <c r="U1656" t="str">
        <f t="shared" si="50"/>
        <v>Team Promotion - Free Post-Game Concert - Dierks BentleyStatic Field Level Home Plate</v>
      </c>
      <c r="V1656" t="str">
        <f t="shared" si="51"/>
        <v>05-17 Pittsburgh Pirates @ Washington NationalsTeam Promotion - Free Post-Game Concert - Dierks BentleyStatic Field Level Home Plate</v>
      </c>
      <c r="W1656" t="str">
        <f>CONCATENATE(M1656,O1656)</f>
        <v>Regular SeasonTeam Promotion - Free Post-Game Concert - Dierks Bentley</v>
      </c>
      <c r="X1656" t="str">
        <f>CONCATENATE(M1656,P1656)</f>
        <v>Regular SeasonStatic Field Level Home Plate</v>
      </c>
      <c r="Y1656" t="str">
        <f>CONCATENATE(M1656,O1656,P1656)</f>
        <v>Regular SeasonTeam Promotion - Free Post-Game Concert - Dierks BentleyStatic Field Level Home Plate</v>
      </c>
    </row>
    <row r="1657" spans="1:25" x14ac:dyDescent="0.25">
      <c r="A1657" s="3">
        <v>349626</v>
      </c>
      <c r="B1657" t="s">
        <v>155</v>
      </c>
      <c r="C1657" t="s">
        <v>121</v>
      </c>
      <c r="D1657" t="s">
        <v>2</v>
      </c>
      <c r="E1657" t="s">
        <v>1</v>
      </c>
      <c r="F1657" s="5">
        <v>41046</v>
      </c>
      <c r="G1657">
        <v>10</v>
      </c>
      <c r="H1657">
        <v>79</v>
      </c>
      <c r="I1657" s="1">
        <v>11293.05</v>
      </c>
      <c r="J1657" s="1">
        <v>2803.64</v>
      </c>
      <c r="K1657">
        <v>24.826242689087501</v>
      </c>
      <c r="L1657" s="4">
        <f>VLOOKUP(N1657,rates,VLOOKUP(CONCATENATE('[1]Exposure Report'!$B$11,'[1]Exposure Report'!$B$13),rate_lookup_table,4,FALSE),FALSE)</f>
        <v>142.95166666666665</v>
      </c>
      <c r="M1657" t="s">
        <v>0</v>
      </c>
      <c r="N1657" t="str">
        <f>IF(VLOOKUP(B1657,title_rename,2,FALSE)=0,B1657,VLOOKUP(B1657,title_rename,2,FALSE))</f>
        <v>05-17 Pittsburgh Pirates @ Washington Nationals</v>
      </c>
      <c r="O1657" s="3" t="str">
        <f>LEFT(IF(VLOOKUP(C1657,brand_rename,2,FALSE)=0,C1657,VLOOKUP(C1657,brand_rename,2,FALSE)),LEN(IF(VLOOKUP(C1657,brand_rename,2,FALSE)=0,C1657,VLOOKUP(C1657,brand_rename,2,FALSE)))-6)</f>
        <v>Team Promotion - Miller Lite Party Night</v>
      </c>
      <c r="P1657" t="str">
        <f>IF(VLOOKUP(D1657,location_rename,2,FALSE)=0,D1657,VLOOKUP(D1657,location_rename,2,FALSE))</f>
        <v>Rotational Field Level Home Plate</v>
      </c>
      <c r="Q1657">
        <f>IF($L1657=0,0,G1657)</f>
        <v>10</v>
      </c>
      <c r="R1657">
        <f>IF($L1657=0,0,H1657)</f>
        <v>79</v>
      </c>
      <c r="S1657" s="1">
        <f>R1657*L1657</f>
        <v>11293.181666666665</v>
      </c>
      <c r="T1657" s="1">
        <f>S1657*(K1657/100)</f>
        <v>2803.6726878862028</v>
      </c>
      <c r="U1657" t="str">
        <f t="shared" si="50"/>
        <v>Team Promotion - Miller Lite Party NightRotational Field Level Home Plate</v>
      </c>
      <c r="V1657" t="str">
        <f t="shared" si="51"/>
        <v>05-17 Pittsburgh Pirates @ Washington NationalsTeam Promotion - Miller Lite Party NightRotational Field Level Home Plate</v>
      </c>
      <c r="W1657" t="str">
        <f>CONCATENATE(M1657,O1657)</f>
        <v>Regular SeasonTeam Promotion - Miller Lite Party Night</v>
      </c>
      <c r="X1657" t="str">
        <f>CONCATENATE(M1657,P1657)</f>
        <v>Regular SeasonRotational Field Level Home Plate</v>
      </c>
      <c r="Y1657" t="str">
        <f>CONCATENATE(M1657,O1657,P1657)</f>
        <v>Regular SeasonTeam Promotion - Miller Lite Party NightRotational Field Level Home Plate</v>
      </c>
    </row>
    <row r="1658" spans="1:25" x14ac:dyDescent="0.25">
      <c r="A1658" s="3">
        <v>349626</v>
      </c>
      <c r="B1658" t="s">
        <v>155</v>
      </c>
      <c r="C1658" t="s">
        <v>27</v>
      </c>
      <c r="D1658" t="s">
        <v>2</v>
      </c>
      <c r="E1658" t="s">
        <v>1</v>
      </c>
      <c r="F1658" s="5">
        <v>41046</v>
      </c>
      <c r="G1658">
        <v>30</v>
      </c>
      <c r="H1658">
        <v>221</v>
      </c>
      <c r="I1658" s="1">
        <v>31591.95</v>
      </c>
      <c r="J1658" s="1">
        <v>7723.55</v>
      </c>
      <c r="K1658">
        <v>24.4478419344168</v>
      </c>
      <c r="L1658" s="4">
        <f>VLOOKUP(N1658,rates,VLOOKUP(CONCATENATE('[1]Exposure Report'!$B$11,'[1]Exposure Report'!$B$13),rate_lookup_table,4,FALSE),FALSE)</f>
        <v>142.95166666666665</v>
      </c>
      <c r="M1658" t="s">
        <v>0</v>
      </c>
      <c r="N1658" t="str">
        <f>IF(VLOOKUP(B1658,title_rename,2,FALSE)=0,B1658,VLOOKUP(B1658,title_rename,2,FALSE))</f>
        <v>05-17 Pittsburgh Pirates @ Washington Nationals</v>
      </c>
      <c r="O1658" s="3" t="str">
        <f>LEFT(IF(VLOOKUP(C1658,brand_rename,2,FALSE)=0,C1658,VLOOKUP(C1658,brand_rename,2,FALSE)),LEN(IF(VLOOKUP(C1658,brand_rename,2,FALSE)=0,C1658,VLOOKUP(C1658,brand_rename,2,FALSE)))-6)</f>
        <v>Team Website - Nationals.com</v>
      </c>
      <c r="P1658" t="str">
        <f>IF(VLOOKUP(D1658,location_rename,2,FALSE)=0,D1658,VLOOKUP(D1658,location_rename,2,FALSE))</f>
        <v>Rotational Field Level Home Plate</v>
      </c>
      <c r="Q1658">
        <f>IF($L1658=0,0,G1658)</f>
        <v>30</v>
      </c>
      <c r="R1658">
        <f>IF($L1658=0,0,H1658)</f>
        <v>221</v>
      </c>
      <c r="S1658" s="1">
        <f>R1658*L1658</f>
        <v>31592.318333333329</v>
      </c>
      <c r="T1658" s="1">
        <f>S1658*(K1658/100)</f>
        <v>7723.6400495511125</v>
      </c>
      <c r="U1658" t="str">
        <f t="shared" si="50"/>
        <v>Team Website - Nationals.comRotational Field Level Home Plate</v>
      </c>
      <c r="V1658" t="str">
        <f t="shared" si="51"/>
        <v>05-17 Pittsburgh Pirates @ Washington NationalsTeam Website - Nationals.comRotational Field Level Home Plate</v>
      </c>
      <c r="W1658" t="str">
        <f>CONCATENATE(M1658,O1658)</f>
        <v>Regular SeasonTeam Website - Nationals.com</v>
      </c>
      <c r="X1658" t="str">
        <f>CONCATENATE(M1658,P1658)</f>
        <v>Regular SeasonRotational Field Level Home Plate</v>
      </c>
      <c r="Y1658" t="str">
        <f>CONCATENATE(M1658,O1658,P1658)</f>
        <v>Regular SeasonTeam Website - Nationals.comRotational Field Level Home Plate</v>
      </c>
    </row>
    <row r="1659" spans="1:25" x14ac:dyDescent="0.25">
      <c r="A1659" s="3">
        <v>349626</v>
      </c>
      <c r="B1659" t="s">
        <v>155</v>
      </c>
      <c r="C1659" t="s">
        <v>27</v>
      </c>
      <c r="D1659" t="s">
        <v>28</v>
      </c>
      <c r="E1659" t="s">
        <v>1</v>
      </c>
      <c r="F1659" s="5">
        <v>41046</v>
      </c>
      <c r="G1659">
        <v>19</v>
      </c>
      <c r="H1659">
        <v>71</v>
      </c>
      <c r="I1659" s="1">
        <v>10149.450000000001</v>
      </c>
      <c r="J1659" s="1">
        <v>2331.0300000000002</v>
      </c>
      <c r="K1659">
        <v>22.9670573282296</v>
      </c>
      <c r="L1659" s="4">
        <f>VLOOKUP(N1659,rates,VLOOKUP(CONCATENATE('[1]Exposure Report'!$B$11,'[1]Exposure Report'!$B$13),rate_lookup_table,4,FALSE),FALSE)</f>
        <v>142.95166666666665</v>
      </c>
      <c r="M1659" t="s">
        <v>0</v>
      </c>
      <c r="N1659" t="str">
        <f>IF(VLOOKUP(B1659,title_rename,2,FALSE)=0,B1659,VLOOKUP(B1659,title_rename,2,FALSE))</f>
        <v>05-17 Pittsburgh Pirates @ Washington Nationals</v>
      </c>
      <c r="O1659" s="3" t="str">
        <f>LEFT(IF(VLOOKUP(C1659,brand_rename,2,FALSE)=0,C1659,VLOOKUP(C1659,brand_rename,2,FALSE)),LEN(IF(VLOOKUP(C1659,brand_rename,2,FALSE)=0,C1659,VLOOKUP(C1659,brand_rename,2,FALSE)))-6)</f>
        <v>Team Website - Nationals.com</v>
      </c>
      <c r="P1659" t="str">
        <f>IF(VLOOKUP(D1659,location_rename,2,FALSE)=0,D1659,VLOOKUP(D1659,location_rename,2,FALSE))</f>
        <v>Static Dugout Railing</v>
      </c>
      <c r="Q1659">
        <f>IF($L1659=0,0,G1659)</f>
        <v>19</v>
      </c>
      <c r="R1659">
        <f>IF($L1659=0,0,H1659)</f>
        <v>71</v>
      </c>
      <c r="S1659" s="1">
        <f>R1659*L1659</f>
        <v>10149.568333333333</v>
      </c>
      <c r="T1659" s="1">
        <f>S1659*(K1659/100)</f>
        <v>2331.057177684504</v>
      </c>
      <c r="U1659" t="str">
        <f t="shared" si="50"/>
        <v>Team Website - Nationals.comStatic Dugout Railing</v>
      </c>
      <c r="V1659" t="str">
        <f t="shared" si="51"/>
        <v>05-17 Pittsburgh Pirates @ Washington NationalsTeam Website - Nationals.comStatic Dugout Railing</v>
      </c>
      <c r="W1659" t="str">
        <f>CONCATENATE(M1659,O1659)</f>
        <v>Regular SeasonTeam Website - Nationals.com</v>
      </c>
      <c r="X1659" t="str">
        <f>CONCATENATE(M1659,P1659)</f>
        <v>Regular SeasonStatic Dugout Railing</v>
      </c>
      <c r="Y1659" t="str">
        <f>CONCATENATE(M1659,O1659,P1659)</f>
        <v>Regular SeasonTeam Website - Nationals.comStatic Dugout Railing</v>
      </c>
    </row>
    <row r="1660" spans="1:25" x14ac:dyDescent="0.25">
      <c r="A1660" s="3">
        <v>349626</v>
      </c>
      <c r="B1660" t="s">
        <v>155</v>
      </c>
      <c r="C1660" t="s">
        <v>27</v>
      </c>
      <c r="D1660" t="s">
        <v>14</v>
      </c>
      <c r="E1660" t="s">
        <v>1</v>
      </c>
      <c r="F1660" s="5">
        <v>41046</v>
      </c>
      <c r="G1660">
        <v>11</v>
      </c>
      <c r="H1660">
        <v>27</v>
      </c>
      <c r="I1660" s="1">
        <v>3859.65</v>
      </c>
      <c r="J1660" s="1">
        <v>777.28</v>
      </c>
      <c r="K1660">
        <v>20.138613604860499</v>
      </c>
      <c r="L1660" s="4">
        <f>VLOOKUP(N1660,rates,VLOOKUP(CONCATENATE('[1]Exposure Report'!$B$11,'[1]Exposure Report'!$B$13),rate_lookup_table,4,FALSE),FALSE)</f>
        <v>142.95166666666665</v>
      </c>
      <c r="M1660" t="s">
        <v>0</v>
      </c>
      <c r="N1660" t="str">
        <f>IF(VLOOKUP(B1660,title_rename,2,FALSE)=0,B1660,VLOOKUP(B1660,title_rename,2,FALSE))</f>
        <v>05-17 Pittsburgh Pirates @ Washington Nationals</v>
      </c>
      <c r="O1660" s="3" t="str">
        <f>LEFT(IF(VLOOKUP(C1660,brand_rename,2,FALSE)=0,C1660,VLOOKUP(C1660,brand_rename,2,FALSE)),LEN(IF(VLOOKUP(C1660,brand_rename,2,FALSE)=0,C1660,VLOOKUP(C1660,brand_rename,2,FALSE)))-6)</f>
        <v>Team Website - Nationals.com</v>
      </c>
      <c r="P1660" t="str">
        <f>IF(VLOOKUP(D1660,location_rename,2,FALSE)=0,D1660,VLOOKUP(D1660,location_rename,2,FALSE))</f>
        <v>Static Dugout Roof</v>
      </c>
      <c r="Q1660">
        <f>IF($L1660=0,0,G1660)</f>
        <v>11</v>
      </c>
      <c r="R1660">
        <f>IF($L1660=0,0,H1660)</f>
        <v>27</v>
      </c>
      <c r="S1660" s="1">
        <f>R1660*L1660</f>
        <v>3859.6949999999997</v>
      </c>
      <c r="T1660" s="1">
        <f>S1660*(K1660/100)</f>
        <v>777.28906237612046</v>
      </c>
      <c r="U1660" t="str">
        <f t="shared" si="50"/>
        <v>Team Website - Nationals.comStatic Dugout Roof</v>
      </c>
      <c r="V1660" t="str">
        <f t="shared" si="51"/>
        <v>05-17 Pittsburgh Pirates @ Washington NationalsTeam Website - Nationals.comStatic Dugout Roof</v>
      </c>
      <c r="W1660" t="str">
        <f>CONCATENATE(M1660,O1660)</f>
        <v>Regular SeasonTeam Website - Nationals.com</v>
      </c>
      <c r="X1660" t="str">
        <f>CONCATENATE(M1660,P1660)</f>
        <v>Regular SeasonStatic Dugout Roof</v>
      </c>
      <c r="Y1660" t="str">
        <f>CONCATENATE(M1660,O1660,P1660)</f>
        <v>Regular SeasonTeam Website - Nationals.comStatic Dugout Roof</v>
      </c>
    </row>
    <row r="1661" spans="1:25" x14ac:dyDescent="0.25">
      <c r="A1661" s="3">
        <v>349626</v>
      </c>
      <c r="B1661" t="s">
        <v>155</v>
      </c>
      <c r="C1661" t="s">
        <v>27</v>
      </c>
      <c r="D1661" t="s">
        <v>9</v>
      </c>
      <c r="E1661" t="s">
        <v>1</v>
      </c>
      <c r="F1661" s="5">
        <v>41046</v>
      </c>
      <c r="G1661">
        <v>5</v>
      </c>
      <c r="H1661">
        <v>8</v>
      </c>
      <c r="I1661" s="1">
        <v>1143.5999999999999</v>
      </c>
      <c r="J1661" s="1">
        <v>219.77</v>
      </c>
      <c r="K1661">
        <v>19.217383700594599</v>
      </c>
      <c r="L1661" s="4">
        <f>VLOOKUP(N1661,rates,VLOOKUP(CONCATENATE('[1]Exposure Report'!$B$11,'[1]Exposure Report'!$B$13),rate_lookup_table,4,FALSE),FALSE)</f>
        <v>142.95166666666665</v>
      </c>
      <c r="M1661" t="s">
        <v>0</v>
      </c>
      <c r="N1661" t="str">
        <f>IF(VLOOKUP(B1661,title_rename,2,FALSE)=0,B1661,VLOOKUP(B1661,title_rename,2,FALSE))</f>
        <v>05-17 Pittsburgh Pirates @ Washington Nationals</v>
      </c>
      <c r="O1661" s="3" t="str">
        <f>LEFT(IF(VLOOKUP(C1661,brand_rename,2,FALSE)=0,C1661,VLOOKUP(C1661,brand_rename,2,FALSE)),LEN(IF(VLOOKUP(C1661,brand_rename,2,FALSE)=0,C1661,VLOOKUP(C1661,brand_rename,2,FALSE)))-6)</f>
        <v>Team Website - Nationals.com</v>
      </c>
      <c r="P1661" t="str">
        <f>IF(VLOOKUP(D1661,location_rename,2,FALSE)=0,D1661,VLOOKUP(D1661,location_rename,2,FALSE))</f>
        <v>Static Upper Billboard</v>
      </c>
      <c r="Q1661">
        <f>IF($L1661=0,0,G1661)</f>
        <v>5</v>
      </c>
      <c r="R1661">
        <f>IF($L1661=0,0,H1661)</f>
        <v>8</v>
      </c>
      <c r="S1661" s="1">
        <f>R1661*L1661</f>
        <v>1143.6133333333332</v>
      </c>
      <c r="T1661" s="1">
        <f>S1661*(K1661/100)</f>
        <v>219.77256231782656</v>
      </c>
      <c r="U1661" t="str">
        <f t="shared" si="50"/>
        <v>Team Website - Nationals.comStatic Upper Billboard</v>
      </c>
      <c r="V1661" t="str">
        <f t="shared" si="51"/>
        <v>05-17 Pittsburgh Pirates @ Washington NationalsTeam Website - Nationals.comStatic Upper Billboard</v>
      </c>
      <c r="W1661" t="str">
        <f>CONCATENATE(M1661,O1661)</f>
        <v>Regular SeasonTeam Website - Nationals.com</v>
      </c>
      <c r="X1661" t="str">
        <f>CONCATENATE(M1661,P1661)</f>
        <v>Regular SeasonStatic Upper Billboard</v>
      </c>
      <c r="Y1661" t="str">
        <f>CONCATENATE(M1661,O1661,P1661)</f>
        <v>Regular SeasonTeam Website - Nationals.comStatic Upper Billboard</v>
      </c>
    </row>
    <row r="1662" spans="1:25" x14ac:dyDescent="0.25">
      <c r="A1662" s="3">
        <v>349626</v>
      </c>
      <c r="B1662" t="s">
        <v>155</v>
      </c>
      <c r="C1662" t="s">
        <v>26</v>
      </c>
      <c r="D1662" t="s">
        <v>17</v>
      </c>
      <c r="E1662" t="s">
        <v>1</v>
      </c>
      <c r="F1662" s="5">
        <v>41046</v>
      </c>
      <c r="G1662">
        <v>1</v>
      </c>
      <c r="H1662">
        <v>2</v>
      </c>
      <c r="I1662" s="1">
        <v>285.89999999999998</v>
      </c>
      <c r="J1662" s="1">
        <v>95.15</v>
      </c>
      <c r="K1662">
        <v>33.280867436166403</v>
      </c>
      <c r="L1662" s="4">
        <f>VLOOKUP(N1662,rates,VLOOKUP(CONCATENATE('[1]Exposure Report'!$B$11,'[1]Exposure Report'!$B$13),rate_lookup_table,4,FALSE),FALSE)</f>
        <v>142.95166666666665</v>
      </c>
      <c r="M1662" t="s">
        <v>0</v>
      </c>
      <c r="N1662" t="str">
        <f>IF(VLOOKUP(B1662,title_rename,2,FALSE)=0,B1662,VLOOKUP(B1662,title_rename,2,FALSE))</f>
        <v>05-17 Pittsburgh Pirates @ Washington Nationals</v>
      </c>
      <c r="O1662" s="3" t="str">
        <f>LEFT(IF(VLOOKUP(C1662,brand_rename,2,FALSE)=0,C1662,VLOOKUP(C1662,brand_rename,2,FALSE)),LEN(IF(VLOOKUP(C1662,brand_rename,2,FALSE)=0,C1662,VLOOKUP(C1662,brand_rename,2,FALSE)))-6)</f>
        <v>Toyota</v>
      </c>
      <c r="P1662" t="str">
        <f>IF(VLOOKUP(D1662,location_rename,2,FALSE)=0,D1662,VLOOKUP(D1662,location_rename,2,FALSE))</f>
        <v>LED Upper Tiered</v>
      </c>
      <c r="Q1662">
        <f>IF($L1662=0,0,G1662)</f>
        <v>1</v>
      </c>
      <c r="R1662">
        <f>IF($L1662=0,0,H1662)</f>
        <v>2</v>
      </c>
      <c r="S1662" s="1">
        <f>R1662*L1662</f>
        <v>285.90333333333331</v>
      </c>
      <c r="T1662" s="1">
        <f>S1662*(K1662/100)</f>
        <v>95.151109362247624</v>
      </c>
      <c r="U1662" t="str">
        <f t="shared" si="50"/>
        <v>ToyotaLED Upper Tiered</v>
      </c>
      <c r="V1662" t="str">
        <f t="shared" si="51"/>
        <v>05-17 Pittsburgh Pirates @ Washington NationalsToyotaLED Upper Tiered</v>
      </c>
      <c r="W1662" t="str">
        <f>CONCATENATE(M1662,O1662)</f>
        <v>Regular SeasonToyota</v>
      </c>
      <c r="X1662" t="str">
        <f>CONCATENATE(M1662,P1662)</f>
        <v>Regular SeasonLED Upper Tiered</v>
      </c>
      <c r="Y1662" t="str">
        <f>CONCATENATE(M1662,O1662,P1662)</f>
        <v>Regular SeasonToyotaLED Upper Tiered</v>
      </c>
    </row>
    <row r="1663" spans="1:25" x14ac:dyDescent="0.25">
      <c r="A1663" s="3">
        <v>349626</v>
      </c>
      <c r="B1663" t="s">
        <v>155</v>
      </c>
      <c r="C1663" t="s">
        <v>150</v>
      </c>
      <c r="D1663" t="s">
        <v>19</v>
      </c>
      <c r="E1663" t="s">
        <v>1</v>
      </c>
      <c r="F1663" s="5">
        <v>41046</v>
      </c>
      <c r="G1663">
        <v>1</v>
      </c>
      <c r="H1663">
        <v>2</v>
      </c>
      <c r="I1663" s="1">
        <v>285.89999999999998</v>
      </c>
      <c r="J1663" s="1">
        <v>74.819999999999993</v>
      </c>
      <c r="K1663">
        <v>26.1699895068205</v>
      </c>
      <c r="L1663" s="4">
        <f>VLOOKUP(N1663,rates,VLOOKUP(CONCATENATE('[1]Exposure Report'!$B$11,'[1]Exposure Report'!$B$13),rate_lookup_table,4,FALSE),FALSE)</f>
        <v>142.95166666666665</v>
      </c>
      <c r="M1663" t="s">
        <v>0</v>
      </c>
      <c r="N1663" t="str">
        <f>IF(VLOOKUP(B1663,title_rename,2,FALSE)=0,B1663,VLOOKUP(B1663,title_rename,2,FALSE))</f>
        <v>05-17 Pittsburgh Pirates @ Washington Nationals</v>
      </c>
      <c r="O1663" s="3" t="str">
        <f>LEFT(IF(VLOOKUP(C1663,brand_rename,2,FALSE)=0,C1663,VLOOKUP(C1663,brand_rename,2,FALSE)),LEN(IF(VLOOKUP(C1663,brand_rename,2,FALSE)=0,C1663,VLOOKUP(C1663,brand_rename,2,FALSE)))-6)</f>
        <v>TV Show - Seinfeld</v>
      </c>
      <c r="P1663" t="str">
        <f>IF(VLOOKUP(D1663,location_rename,2,FALSE)=0,D1663,VLOOKUP(D1663,location_rename,2,FALSE))</f>
        <v>LED Outfield Wall</v>
      </c>
      <c r="Q1663">
        <f>IF($L1663=0,0,G1663)</f>
        <v>1</v>
      </c>
      <c r="R1663">
        <f>IF($L1663=0,0,H1663)</f>
        <v>2</v>
      </c>
      <c r="S1663" s="1">
        <f>R1663*L1663</f>
        <v>285.90333333333331</v>
      </c>
      <c r="T1663" s="1">
        <f>S1663*(K1663/100)</f>
        <v>74.82087233298337</v>
      </c>
      <c r="U1663" t="str">
        <f t="shared" si="50"/>
        <v>TV Show - SeinfeldLED Outfield Wall</v>
      </c>
      <c r="V1663" t="str">
        <f t="shared" si="51"/>
        <v>05-17 Pittsburgh Pirates @ Washington NationalsTV Show - SeinfeldLED Outfield Wall</v>
      </c>
      <c r="W1663" t="str">
        <f>CONCATENATE(M1663,O1663)</f>
        <v>Regular SeasonTV Show - Seinfeld</v>
      </c>
      <c r="X1663" t="str">
        <f>CONCATENATE(M1663,P1663)</f>
        <v>Regular SeasonLED Outfield Wall</v>
      </c>
      <c r="Y1663" t="str">
        <f>CONCATENATE(M1663,O1663,P1663)</f>
        <v>Regular SeasonTV Show - SeinfeldLED Outfield Wall</v>
      </c>
    </row>
    <row r="1664" spans="1:25" x14ac:dyDescent="0.25">
      <c r="A1664" s="3">
        <v>349626</v>
      </c>
      <c r="B1664" t="s">
        <v>155</v>
      </c>
      <c r="C1664" t="s">
        <v>92</v>
      </c>
      <c r="D1664" t="s">
        <v>34</v>
      </c>
      <c r="E1664" t="s">
        <v>1</v>
      </c>
      <c r="F1664" s="5">
        <v>41046</v>
      </c>
      <c r="G1664">
        <v>1</v>
      </c>
      <c r="H1664">
        <v>8</v>
      </c>
      <c r="I1664" s="1">
        <v>1143.5999999999999</v>
      </c>
      <c r="J1664" s="1">
        <v>386.65</v>
      </c>
      <c r="K1664">
        <v>33.809898565932102</v>
      </c>
      <c r="L1664" s="4">
        <f>VLOOKUP(N1664,rates,VLOOKUP(CONCATENATE('[1]Exposure Report'!$B$11,'[1]Exposure Report'!$B$13),rate_lookup_table,4,FALSE),FALSE)</f>
        <v>142.95166666666665</v>
      </c>
      <c r="M1664" t="s">
        <v>0</v>
      </c>
      <c r="N1664" t="str">
        <f>IF(VLOOKUP(B1664,title_rename,2,FALSE)=0,B1664,VLOOKUP(B1664,title_rename,2,FALSE))</f>
        <v>05-17 Pittsburgh Pirates @ Washington Nationals</v>
      </c>
      <c r="O1664" s="3" t="str">
        <f>LEFT(IF(VLOOKUP(C1664,brand_rename,2,FALSE)=0,C1664,VLOOKUP(C1664,brand_rename,2,FALSE)),LEN(IF(VLOOKUP(C1664,brand_rename,2,FALSE)=0,C1664,VLOOKUP(C1664,brand_rename,2,FALSE)))-6)</f>
        <v>TV Station - MASN</v>
      </c>
      <c r="P1664" t="str">
        <f>IF(VLOOKUP(D1664,location_rename,2,FALSE)=0,D1664,VLOOKUP(D1664,location_rename,2,FALSE))</f>
        <v>General Merchandise</v>
      </c>
      <c r="Q1664">
        <f>IF($L1664=0,0,G1664)</f>
        <v>1</v>
      </c>
      <c r="R1664">
        <f>IF($L1664=0,0,H1664)</f>
        <v>8</v>
      </c>
      <c r="S1664" s="1">
        <f>R1664*L1664</f>
        <v>1143.6133333333332</v>
      </c>
      <c r="T1664" s="1">
        <f>S1664*(K1664/100)</f>
        <v>386.65450798647493</v>
      </c>
      <c r="U1664" t="str">
        <f t="shared" si="50"/>
        <v>TV Station - MASNGeneral Merchandise</v>
      </c>
      <c r="V1664" t="str">
        <f t="shared" si="51"/>
        <v>05-17 Pittsburgh Pirates @ Washington NationalsTV Station - MASNGeneral Merchandise</v>
      </c>
      <c r="W1664" t="str">
        <f>CONCATENATE(M1664,O1664)</f>
        <v>Regular SeasonTV Station - MASN</v>
      </c>
      <c r="X1664" t="str">
        <f>CONCATENATE(M1664,P1664)</f>
        <v>Regular SeasonGeneral Merchandise</v>
      </c>
      <c r="Y1664" t="str">
        <f>CONCATENATE(M1664,O1664,P1664)</f>
        <v>Regular SeasonTV Station - MASNGeneral Merchandise</v>
      </c>
    </row>
    <row r="1665" spans="1:25" x14ac:dyDescent="0.25">
      <c r="A1665" s="3">
        <v>349626</v>
      </c>
      <c r="B1665" t="s">
        <v>155</v>
      </c>
      <c r="C1665" t="s">
        <v>25</v>
      </c>
      <c r="D1665" t="s">
        <v>45</v>
      </c>
      <c r="E1665" t="s">
        <v>1</v>
      </c>
      <c r="F1665" s="5">
        <v>41046</v>
      </c>
      <c r="G1665">
        <v>5</v>
      </c>
      <c r="H1665">
        <v>6</v>
      </c>
      <c r="I1665" s="1">
        <v>857.7</v>
      </c>
      <c r="J1665" s="1">
        <v>191.11</v>
      </c>
      <c r="K1665">
        <v>22.281683572344601</v>
      </c>
      <c r="L1665" s="4">
        <f>VLOOKUP(N1665,rates,VLOOKUP(CONCATENATE('[1]Exposure Report'!$B$11,'[1]Exposure Report'!$B$13),rate_lookup_table,4,FALSE),FALSE)</f>
        <v>142.95166666666665</v>
      </c>
      <c r="M1665" t="s">
        <v>0</v>
      </c>
      <c r="N1665" t="str">
        <f>IF(VLOOKUP(B1665,title_rename,2,FALSE)=0,B1665,VLOOKUP(B1665,title_rename,2,FALSE))</f>
        <v>05-17 Pittsburgh Pirates @ Washington Nationals</v>
      </c>
      <c r="O1665" s="3" t="str">
        <f>LEFT(IF(VLOOKUP(C1665,brand_rename,2,FALSE)=0,C1665,VLOOKUP(C1665,brand_rename,2,FALSE)),LEN(IF(VLOOKUP(C1665,brand_rename,2,FALSE)=0,C1665,VLOOKUP(C1665,brand_rename,2,FALSE)))-6)</f>
        <v>TV Station - MLB Network</v>
      </c>
      <c r="P1665" t="str">
        <f>IF(VLOOKUP(D1665,location_rename,2,FALSE)=0,D1665,VLOOKUP(D1665,location_rename,2,FALSE))</f>
        <v>Static Field Level Foul Ball Line</v>
      </c>
      <c r="Q1665">
        <f>IF($L1665=0,0,G1665)</f>
        <v>5</v>
      </c>
      <c r="R1665">
        <f>IF($L1665=0,0,H1665)</f>
        <v>6</v>
      </c>
      <c r="S1665" s="1">
        <f>R1665*L1665</f>
        <v>857.70999999999992</v>
      </c>
      <c r="T1665" s="1">
        <f>S1665*(K1665/100)</f>
        <v>191.11222816835686</v>
      </c>
      <c r="U1665" t="str">
        <f t="shared" si="50"/>
        <v>TV Station - MLB NetworkStatic Field Level Foul Ball Line</v>
      </c>
      <c r="V1665" t="str">
        <f t="shared" si="51"/>
        <v>05-17 Pittsburgh Pirates @ Washington NationalsTV Station - MLB NetworkStatic Field Level Foul Ball Line</v>
      </c>
      <c r="W1665" t="str">
        <f>CONCATENATE(M1665,O1665)</f>
        <v>Regular SeasonTV Station - MLB Network</v>
      </c>
      <c r="X1665" t="str">
        <f>CONCATENATE(M1665,P1665)</f>
        <v>Regular SeasonStatic Field Level Foul Ball Line</v>
      </c>
      <c r="Y1665" t="str">
        <f>CONCATENATE(M1665,O1665,P1665)</f>
        <v>Regular SeasonTV Station - MLB NetworkStatic Field Level Foul Ball Line</v>
      </c>
    </row>
    <row r="1666" spans="1:25" x14ac:dyDescent="0.25">
      <c r="A1666" s="3">
        <v>349626</v>
      </c>
      <c r="B1666" t="s">
        <v>155</v>
      </c>
      <c r="C1666" t="s">
        <v>24</v>
      </c>
      <c r="D1666" t="s">
        <v>19</v>
      </c>
      <c r="E1666" t="s">
        <v>1</v>
      </c>
      <c r="F1666" s="5">
        <v>41046</v>
      </c>
      <c r="G1666">
        <v>1</v>
      </c>
      <c r="H1666">
        <v>2</v>
      </c>
      <c r="I1666" s="1">
        <v>285.89999999999998</v>
      </c>
      <c r="J1666" s="1">
        <v>62.27</v>
      </c>
      <c r="K1666">
        <v>21.7803427771948</v>
      </c>
      <c r="L1666" s="4">
        <f>VLOOKUP(N1666,rates,VLOOKUP(CONCATENATE('[1]Exposure Report'!$B$11,'[1]Exposure Report'!$B$13),rate_lookup_table,4,FALSE),FALSE)</f>
        <v>142.95166666666665</v>
      </c>
      <c r="M1666" t="s">
        <v>0</v>
      </c>
      <c r="N1666" t="str">
        <f>IF(VLOOKUP(B1666,title_rename,2,FALSE)=0,B1666,VLOOKUP(B1666,title_rename,2,FALSE))</f>
        <v>05-17 Pittsburgh Pirates @ Washington Nationals</v>
      </c>
      <c r="O1666" s="3" t="str">
        <f>LEFT(IF(VLOOKUP(C1666,brand_rename,2,FALSE)=0,C1666,VLOOKUP(C1666,brand_rename,2,FALSE)),LEN(IF(VLOOKUP(C1666,brand_rename,2,FALSE)=0,C1666,VLOOKUP(C1666,brand_rename,2,FALSE)))-6)</f>
        <v>Twisted Tea</v>
      </c>
      <c r="P1666" t="str">
        <f>IF(VLOOKUP(D1666,location_rename,2,FALSE)=0,D1666,VLOOKUP(D1666,location_rename,2,FALSE))</f>
        <v>LED Outfield Wall</v>
      </c>
      <c r="Q1666">
        <f>IF($L1666=0,0,G1666)</f>
        <v>1</v>
      </c>
      <c r="R1666">
        <f>IF($L1666=0,0,H1666)</f>
        <v>2</v>
      </c>
      <c r="S1666" s="1">
        <f>R1666*L1666</f>
        <v>285.90333333333331</v>
      </c>
      <c r="T1666" s="1">
        <f>S1666*(K1666/100)</f>
        <v>62.270726011425836</v>
      </c>
      <c r="U1666" t="str">
        <f t="shared" ref="U1666:U1729" si="52">CONCATENATE(O1666,P1666)</f>
        <v>Twisted TeaLED Outfield Wall</v>
      </c>
      <c r="V1666" t="str">
        <f t="shared" ref="V1666:V1729" si="53">CONCATENATE(N1666,U1666)</f>
        <v>05-17 Pittsburgh Pirates @ Washington NationalsTwisted TeaLED Outfield Wall</v>
      </c>
      <c r="W1666" t="str">
        <f>CONCATENATE(M1666,O1666)</f>
        <v>Regular SeasonTwisted Tea</v>
      </c>
      <c r="X1666" t="str">
        <f>CONCATENATE(M1666,P1666)</f>
        <v>Regular SeasonLED Outfield Wall</v>
      </c>
      <c r="Y1666" t="str">
        <f>CONCATENATE(M1666,O1666,P1666)</f>
        <v>Regular SeasonTwisted TeaLED Outfield Wall</v>
      </c>
    </row>
    <row r="1667" spans="1:25" x14ac:dyDescent="0.25">
      <c r="A1667" s="3">
        <v>349626</v>
      </c>
      <c r="B1667" t="s">
        <v>155</v>
      </c>
      <c r="C1667" t="s">
        <v>24</v>
      </c>
      <c r="D1667" t="s">
        <v>11</v>
      </c>
      <c r="E1667" t="s">
        <v>1</v>
      </c>
      <c r="F1667" s="5">
        <v>41046</v>
      </c>
      <c r="G1667">
        <v>8</v>
      </c>
      <c r="H1667">
        <v>11</v>
      </c>
      <c r="I1667" s="1">
        <v>1572.45</v>
      </c>
      <c r="J1667" s="1">
        <v>255.57</v>
      </c>
      <c r="K1667">
        <v>16.252981016884402</v>
      </c>
      <c r="L1667" s="4">
        <f>VLOOKUP(N1667,rates,VLOOKUP(CONCATENATE('[1]Exposure Report'!$B$11,'[1]Exposure Report'!$B$13),rate_lookup_table,4,FALSE),FALSE)</f>
        <v>142.95166666666665</v>
      </c>
      <c r="M1667" t="s">
        <v>0</v>
      </c>
      <c r="N1667" t="str">
        <f>IF(VLOOKUP(B1667,title_rename,2,FALSE)=0,B1667,VLOOKUP(B1667,title_rename,2,FALSE))</f>
        <v>05-17 Pittsburgh Pirates @ Washington Nationals</v>
      </c>
      <c r="O1667" s="3" t="str">
        <f>LEFT(IF(VLOOKUP(C1667,brand_rename,2,FALSE)=0,C1667,VLOOKUP(C1667,brand_rename,2,FALSE)),LEN(IF(VLOOKUP(C1667,brand_rename,2,FALSE)=0,C1667,VLOOKUP(C1667,brand_rename,2,FALSE)))-6)</f>
        <v>Twisted Tea</v>
      </c>
      <c r="P1667" t="str">
        <f>IF(VLOOKUP(D1667,location_rename,2,FALSE)=0,D1667,VLOOKUP(D1667,location_rename,2,FALSE))</f>
        <v>Static Outfield Wall</v>
      </c>
      <c r="Q1667">
        <f>IF($L1667=0,0,G1667)</f>
        <v>8</v>
      </c>
      <c r="R1667">
        <f>IF($L1667=0,0,H1667)</f>
        <v>11</v>
      </c>
      <c r="S1667" s="1">
        <f>R1667*L1667</f>
        <v>1572.4683333333332</v>
      </c>
      <c r="T1667" s="1">
        <f>S1667*(K1667/100)</f>
        <v>255.57297971318519</v>
      </c>
      <c r="U1667" t="str">
        <f t="shared" si="52"/>
        <v>Twisted TeaStatic Outfield Wall</v>
      </c>
      <c r="V1667" t="str">
        <f t="shared" si="53"/>
        <v>05-17 Pittsburgh Pirates @ Washington NationalsTwisted TeaStatic Outfield Wall</v>
      </c>
      <c r="W1667" t="str">
        <f>CONCATENATE(M1667,O1667)</f>
        <v>Regular SeasonTwisted Tea</v>
      </c>
      <c r="X1667" t="str">
        <f>CONCATENATE(M1667,P1667)</f>
        <v>Regular SeasonStatic Outfield Wall</v>
      </c>
      <c r="Y1667" t="str">
        <f>CONCATENATE(M1667,O1667,P1667)</f>
        <v>Regular SeasonTwisted TeaStatic Outfield Wall</v>
      </c>
    </row>
    <row r="1668" spans="1:25" x14ac:dyDescent="0.25">
      <c r="A1668" s="3">
        <v>349626</v>
      </c>
      <c r="B1668" t="s">
        <v>155</v>
      </c>
      <c r="C1668" t="s">
        <v>23</v>
      </c>
      <c r="D1668" t="s">
        <v>6</v>
      </c>
      <c r="E1668" t="s">
        <v>1</v>
      </c>
      <c r="F1668" s="5">
        <v>41046</v>
      </c>
      <c r="G1668">
        <v>1</v>
      </c>
      <c r="H1668">
        <v>3</v>
      </c>
      <c r="I1668" s="1">
        <v>428.85</v>
      </c>
      <c r="J1668" s="1">
        <v>139.68</v>
      </c>
      <c r="K1668">
        <v>32.570828961175202</v>
      </c>
      <c r="L1668" s="4">
        <f>VLOOKUP(N1668,rates,VLOOKUP(CONCATENATE('[1]Exposure Report'!$B$11,'[1]Exposure Report'!$B$13),rate_lookup_table,4,FALSE),FALSE)</f>
        <v>142.95166666666665</v>
      </c>
      <c r="M1668" t="s">
        <v>0</v>
      </c>
      <c r="N1668" t="str">
        <f>IF(VLOOKUP(B1668,title_rename,2,FALSE)=0,B1668,VLOOKUP(B1668,title_rename,2,FALSE))</f>
        <v>05-17 Pittsburgh Pirates @ Washington Nationals</v>
      </c>
      <c r="O1668" s="3" t="str">
        <f>LEFT(IF(VLOOKUP(C1668,brand_rename,2,FALSE)=0,C1668,VLOOKUP(C1668,brand_rename,2,FALSE)),LEN(IF(VLOOKUP(C1668,brand_rename,2,FALSE)=0,C1668,VLOOKUP(C1668,brand_rename,2,FALSE)))-6)</f>
        <v>U.S. Trust</v>
      </c>
      <c r="P1668" t="str">
        <f>IF(VLOOKUP(D1668,location_rename,2,FALSE)=0,D1668,VLOOKUP(D1668,location_rename,2,FALSE))</f>
        <v>Rotational Field Level Foul Ball Line</v>
      </c>
      <c r="Q1668">
        <f>IF($L1668=0,0,G1668)</f>
        <v>1</v>
      </c>
      <c r="R1668">
        <f>IF($L1668=0,0,H1668)</f>
        <v>3</v>
      </c>
      <c r="S1668" s="1">
        <f>R1668*L1668</f>
        <v>428.85499999999996</v>
      </c>
      <c r="T1668" s="1">
        <f>S1668*(K1668/100)</f>
        <v>139.68162854144791</v>
      </c>
      <c r="U1668" t="str">
        <f t="shared" si="52"/>
        <v>U.S. TrustRotational Field Level Foul Ball Line</v>
      </c>
      <c r="V1668" t="str">
        <f t="shared" si="53"/>
        <v>05-17 Pittsburgh Pirates @ Washington NationalsU.S. TrustRotational Field Level Foul Ball Line</v>
      </c>
      <c r="W1668" t="str">
        <f>CONCATENATE(M1668,O1668)</f>
        <v>Regular SeasonU.S. Trust</v>
      </c>
      <c r="X1668" t="str">
        <f>CONCATENATE(M1668,P1668)</f>
        <v>Regular SeasonRotational Field Level Foul Ball Line</v>
      </c>
      <c r="Y1668" t="str">
        <f>CONCATENATE(M1668,O1668,P1668)</f>
        <v>Regular SeasonU.S. TrustRotational Field Level Foul Ball Line</v>
      </c>
    </row>
    <row r="1669" spans="1:25" x14ac:dyDescent="0.25">
      <c r="A1669" s="3">
        <v>349626</v>
      </c>
      <c r="B1669" t="s">
        <v>155</v>
      </c>
      <c r="C1669" t="s">
        <v>23</v>
      </c>
      <c r="D1669" t="s">
        <v>2</v>
      </c>
      <c r="E1669" t="s">
        <v>1</v>
      </c>
      <c r="F1669" s="5">
        <v>41046</v>
      </c>
      <c r="G1669">
        <v>31</v>
      </c>
      <c r="H1669">
        <v>315</v>
      </c>
      <c r="I1669" s="1">
        <v>45029.25</v>
      </c>
      <c r="J1669" s="1">
        <v>10640.25</v>
      </c>
      <c r="K1669">
        <v>23.6296407335232</v>
      </c>
      <c r="L1669" s="4">
        <f>VLOOKUP(N1669,rates,VLOOKUP(CONCATENATE('[1]Exposure Report'!$B$11,'[1]Exposure Report'!$B$13),rate_lookup_table,4,FALSE),FALSE)</f>
        <v>142.95166666666665</v>
      </c>
      <c r="M1669" t="s">
        <v>0</v>
      </c>
      <c r="N1669" t="str">
        <f>IF(VLOOKUP(B1669,title_rename,2,FALSE)=0,B1669,VLOOKUP(B1669,title_rename,2,FALSE))</f>
        <v>05-17 Pittsburgh Pirates @ Washington Nationals</v>
      </c>
      <c r="O1669" s="3" t="str">
        <f>LEFT(IF(VLOOKUP(C1669,brand_rename,2,FALSE)=0,C1669,VLOOKUP(C1669,brand_rename,2,FALSE)),LEN(IF(VLOOKUP(C1669,brand_rename,2,FALSE)=0,C1669,VLOOKUP(C1669,brand_rename,2,FALSE)))-6)</f>
        <v>U.S. Trust</v>
      </c>
      <c r="P1669" t="str">
        <f>IF(VLOOKUP(D1669,location_rename,2,FALSE)=0,D1669,VLOOKUP(D1669,location_rename,2,FALSE))</f>
        <v>Rotational Field Level Home Plate</v>
      </c>
      <c r="Q1669">
        <f>IF($L1669=0,0,G1669)</f>
        <v>31</v>
      </c>
      <c r="R1669">
        <f>IF($L1669=0,0,H1669)</f>
        <v>315</v>
      </c>
      <c r="S1669" s="1">
        <f>R1669*L1669</f>
        <v>45029.774999999994</v>
      </c>
      <c r="T1669" s="1">
        <f>S1669*(K1669/100)</f>
        <v>10640.374055613845</v>
      </c>
      <c r="U1669" t="str">
        <f t="shared" si="52"/>
        <v>U.S. TrustRotational Field Level Home Plate</v>
      </c>
      <c r="V1669" t="str">
        <f t="shared" si="53"/>
        <v>05-17 Pittsburgh Pirates @ Washington NationalsU.S. TrustRotational Field Level Home Plate</v>
      </c>
      <c r="W1669" t="str">
        <f>CONCATENATE(M1669,O1669)</f>
        <v>Regular SeasonU.S. Trust</v>
      </c>
      <c r="X1669" t="str">
        <f>CONCATENATE(M1669,P1669)</f>
        <v>Regular SeasonRotational Field Level Home Plate</v>
      </c>
      <c r="Y1669" t="str">
        <f>CONCATENATE(M1669,O1669,P1669)</f>
        <v>Regular SeasonU.S. TrustRotational Field Level Home Plate</v>
      </c>
    </row>
    <row r="1670" spans="1:25" x14ac:dyDescent="0.25">
      <c r="A1670" s="3">
        <v>349626</v>
      </c>
      <c r="B1670" t="s">
        <v>155</v>
      </c>
      <c r="C1670" t="s">
        <v>21</v>
      </c>
      <c r="D1670" t="s">
        <v>2</v>
      </c>
      <c r="E1670" t="s">
        <v>1</v>
      </c>
      <c r="F1670" s="5">
        <v>41046</v>
      </c>
      <c r="G1670">
        <v>18</v>
      </c>
      <c r="H1670">
        <v>122</v>
      </c>
      <c r="I1670" s="1">
        <v>17439.900000000001</v>
      </c>
      <c r="J1670" s="1">
        <v>4235.47</v>
      </c>
      <c r="K1670">
        <v>24.286091089971801</v>
      </c>
      <c r="L1670" s="4">
        <f>VLOOKUP(N1670,rates,VLOOKUP(CONCATENATE('[1]Exposure Report'!$B$11,'[1]Exposure Report'!$B$13),rate_lookup_table,4,FALSE),FALSE)</f>
        <v>142.95166666666665</v>
      </c>
      <c r="M1670" t="s">
        <v>0</v>
      </c>
      <c r="N1670" t="str">
        <f>IF(VLOOKUP(B1670,title_rename,2,FALSE)=0,B1670,VLOOKUP(B1670,title_rename,2,FALSE))</f>
        <v>05-17 Pittsburgh Pirates @ Washington Nationals</v>
      </c>
      <c r="O1670" s="3" t="str">
        <f>LEFT(IF(VLOOKUP(C1670,brand_rename,2,FALSE)=0,C1670,VLOOKUP(C1670,brand_rename,2,FALSE)),LEN(IF(VLOOKUP(C1670,brand_rename,2,FALSE)=0,C1670,VLOOKUP(C1670,brand_rename,2,FALSE)))-6)</f>
        <v>United Airlines</v>
      </c>
      <c r="P1670" t="str">
        <f>IF(VLOOKUP(D1670,location_rename,2,FALSE)=0,D1670,VLOOKUP(D1670,location_rename,2,FALSE))</f>
        <v>Rotational Field Level Home Plate</v>
      </c>
      <c r="Q1670">
        <f>IF($L1670=0,0,G1670)</f>
        <v>18</v>
      </c>
      <c r="R1670">
        <f>IF($L1670=0,0,H1670)</f>
        <v>122</v>
      </c>
      <c r="S1670" s="1">
        <f>R1670*L1670</f>
        <v>17440.103333333333</v>
      </c>
      <c r="T1670" s="1">
        <f>S1670*(K1670/100)</f>
        <v>4235.5193817185418</v>
      </c>
      <c r="U1670" t="str">
        <f t="shared" si="52"/>
        <v>United AirlinesRotational Field Level Home Plate</v>
      </c>
      <c r="V1670" t="str">
        <f t="shared" si="53"/>
        <v>05-17 Pittsburgh Pirates @ Washington NationalsUnited AirlinesRotational Field Level Home Plate</v>
      </c>
      <c r="W1670" t="str">
        <f>CONCATENATE(M1670,O1670)</f>
        <v>Regular SeasonUnited Airlines</v>
      </c>
      <c r="X1670" t="str">
        <f>CONCATENATE(M1670,P1670)</f>
        <v>Regular SeasonRotational Field Level Home Plate</v>
      </c>
      <c r="Y1670" t="str">
        <f>CONCATENATE(M1670,O1670,P1670)</f>
        <v>Regular SeasonUnited AirlinesRotational Field Level Home Plate</v>
      </c>
    </row>
    <row r="1671" spans="1:25" x14ac:dyDescent="0.25">
      <c r="A1671" s="3">
        <v>349626</v>
      </c>
      <c r="B1671" t="s">
        <v>155</v>
      </c>
      <c r="C1671" t="s">
        <v>21</v>
      </c>
      <c r="D1671" t="s">
        <v>11</v>
      </c>
      <c r="E1671" t="s">
        <v>1</v>
      </c>
      <c r="F1671" s="5">
        <v>41046</v>
      </c>
      <c r="G1671">
        <v>18</v>
      </c>
      <c r="H1671">
        <v>37</v>
      </c>
      <c r="I1671" s="1">
        <v>5289.15</v>
      </c>
      <c r="J1671" s="1">
        <v>1113.1199999999999</v>
      </c>
      <c r="K1671">
        <v>21.045347551118699</v>
      </c>
      <c r="L1671" s="4">
        <f>VLOOKUP(N1671,rates,VLOOKUP(CONCATENATE('[1]Exposure Report'!$B$11,'[1]Exposure Report'!$B$13),rate_lookup_table,4,FALSE),FALSE)</f>
        <v>142.95166666666665</v>
      </c>
      <c r="M1671" t="s">
        <v>0</v>
      </c>
      <c r="N1671" t="str">
        <f>IF(VLOOKUP(B1671,title_rename,2,FALSE)=0,B1671,VLOOKUP(B1671,title_rename,2,FALSE))</f>
        <v>05-17 Pittsburgh Pirates @ Washington Nationals</v>
      </c>
      <c r="O1671" s="3" t="str">
        <f>LEFT(IF(VLOOKUP(C1671,brand_rename,2,FALSE)=0,C1671,VLOOKUP(C1671,brand_rename,2,FALSE)),LEN(IF(VLOOKUP(C1671,brand_rename,2,FALSE)=0,C1671,VLOOKUP(C1671,brand_rename,2,FALSE)))-6)</f>
        <v>United Airlines</v>
      </c>
      <c r="P1671" t="str">
        <f>IF(VLOOKUP(D1671,location_rename,2,FALSE)=0,D1671,VLOOKUP(D1671,location_rename,2,FALSE))</f>
        <v>Static Outfield Wall</v>
      </c>
      <c r="Q1671">
        <f>IF($L1671=0,0,G1671)</f>
        <v>18</v>
      </c>
      <c r="R1671">
        <f>IF($L1671=0,0,H1671)</f>
        <v>37</v>
      </c>
      <c r="S1671" s="1">
        <f>R1671*L1671</f>
        <v>5289.2116666666661</v>
      </c>
      <c r="T1671" s="1">
        <f>S1671*(K1671/100)</f>
        <v>1113.1329779643177</v>
      </c>
      <c r="U1671" t="str">
        <f t="shared" si="52"/>
        <v>United AirlinesStatic Outfield Wall</v>
      </c>
      <c r="V1671" t="str">
        <f t="shared" si="53"/>
        <v>05-17 Pittsburgh Pirates @ Washington NationalsUnited AirlinesStatic Outfield Wall</v>
      </c>
      <c r="W1671" t="str">
        <f>CONCATENATE(M1671,O1671)</f>
        <v>Regular SeasonUnited Airlines</v>
      </c>
      <c r="X1671" t="str">
        <f>CONCATENATE(M1671,P1671)</f>
        <v>Regular SeasonStatic Outfield Wall</v>
      </c>
      <c r="Y1671" t="str">
        <f>CONCATENATE(M1671,O1671,P1671)</f>
        <v>Regular SeasonUnited AirlinesStatic Outfield Wall</v>
      </c>
    </row>
    <row r="1672" spans="1:25" x14ac:dyDescent="0.25">
      <c r="A1672" s="3">
        <v>349626</v>
      </c>
      <c r="B1672" t="s">
        <v>155</v>
      </c>
      <c r="C1672" t="s">
        <v>20</v>
      </c>
      <c r="D1672" t="s">
        <v>11</v>
      </c>
      <c r="E1672" t="s">
        <v>1</v>
      </c>
      <c r="F1672" s="5">
        <v>41046</v>
      </c>
      <c r="G1672">
        <v>46</v>
      </c>
      <c r="H1672">
        <v>170</v>
      </c>
      <c r="I1672" s="1">
        <v>24301.5</v>
      </c>
      <c r="J1672" s="1">
        <v>4067.59</v>
      </c>
      <c r="K1672">
        <v>16.738020286813502</v>
      </c>
      <c r="L1672" s="4">
        <f>VLOOKUP(N1672,rates,VLOOKUP(CONCATENATE('[1]Exposure Report'!$B$11,'[1]Exposure Report'!$B$13),rate_lookup_table,4,FALSE),FALSE)</f>
        <v>142.95166666666665</v>
      </c>
      <c r="M1672" t="s">
        <v>0</v>
      </c>
      <c r="N1672" t="str">
        <f>IF(VLOOKUP(B1672,title_rename,2,FALSE)=0,B1672,VLOOKUP(B1672,title_rename,2,FALSE))</f>
        <v>05-17 Pittsburgh Pirates @ Washington Nationals</v>
      </c>
      <c r="O1672" s="3" t="str">
        <f>LEFT(IF(VLOOKUP(C1672,brand_rename,2,FALSE)=0,C1672,VLOOKUP(C1672,brand_rename,2,FALSE)),LEN(IF(VLOOKUP(C1672,brand_rename,2,FALSE)=0,C1672,VLOOKUP(C1672,brand_rename,2,FALSE)))-6)</f>
        <v>W.B. Mason</v>
      </c>
      <c r="P1672" t="str">
        <f>IF(VLOOKUP(D1672,location_rename,2,FALSE)=0,D1672,VLOOKUP(D1672,location_rename,2,FALSE))</f>
        <v>Static Outfield Wall</v>
      </c>
      <c r="Q1672">
        <f>IF($L1672=0,0,G1672)</f>
        <v>46</v>
      </c>
      <c r="R1672">
        <f>IF($L1672=0,0,H1672)</f>
        <v>170</v>
      </c>
      <c r="S1672" s="1">
        <f>R1672*L1672</f>
        <v>24301.783333333333</v>
      </c>
      <c r="T1672" s="1">
        <f>S1672*(K1672/100)</f>
        <v>4067.6374243907958</v>
      </c>
      <c r="U1672" t="str">
        <f t="shared" si="52"/>
        <v>W.B. MasonStatic Outfield Wall</v>
      </c>
      <c r="V1672" t="str">
        <f t="shared" si="53"/>
        <v>05-17 Pittsburgh Pirates @ Washington NationalsW.B. MasonStatic Outfield Wall</v>
      </c>
      <c r="W1672" t="str">
        <f>CONCATENATE(M1672,O1672)</f>
        <v>Regular SeasonW.B. Mason</v>
      </c>
      <c r="X1672" t="str">
        <f>CONCATENATE(M1672,P1672)</f>
        <v>Regular SeasonStatic Outfield Wall</v>
      </c>
      <c r="Y1672" t="str">
        <f>CONCATENATE(M1672,O1672,P1672)</f>
        <v>Regular SeasonW.B. MasonStatic Outfield Wall</v>
      </c>
    </row>
    <row r="1673" spans="1:25" x14ac:dyDescent="0.25">
      <c r="A1673" s="3">
        <v>349626</v>
      </c>
      <c r="B1673" t="s">
        <v>155</v>
      </c>
      <c r="C1673" t="s">
        <v>8</v>
      </c>
      <c r="D1673" t="s">
        <v>19</v>
      </c>
      <c r="E1673" t="s">
        <v>1</v>
      </c>
      <c r="F1673" s="5">
        <v>41046</v>
      </c>
      <c r="G1673">
        <v>12</v>
      </c>
      <c r="H1673">
        <v>29</v>
      </c>
      <c r="I1673" s="1">
        <v>4145.55</v>
      </c>
      <c r="J1673" s="1">
        <v>1087.8399999999999</v>
      </c>
      <c r="K1673">
        <v>26.241150148954901</v>
      </c>
      <c r="L1673" s="4">
        <f>VLOOKUP(N1673,rates,VLOOKUP(CONCATENATE('[1]Exposure Report'!$B$11,'[1]Exposure Report'!$B$13),rate_lookup_table,4,FALSE),FALSE)</f>
        <v>142.95166666666665</v>
      </c>
      <c r="M1673" t="s">
        <v>0</v>
      </c>
      <c r="N1673" t="str">
        <f>IF(VLOOKUP(B1673,title_rename,2,FALSE)=0,B1673,VLOOKUP(B1673,title_rename,2,FALSE))</f>
        <v>05-17 Pittsburgh Pirates @ Washington Nationals</v>
      </c>
      <c r="O1673" s="3" t="str">
        <f>LEFT(IF(VLOOKUP(C1673,brand_rename,2,FALSE)=0,C1673,VLOOKUP(C1673,brand_rename,2,FALSE)),LEN(IF(VLOOKUP(C1673,brand_rename,2,FALSE)=0,C1673,VLOOKUP(C1673,brand_rename,2,FALSE)))-6)</f>
        <v>Washington National Logo</v>
      </c>
      <c r="P1673" t="str">
        <f>IF(VLOOKUP(D1673,location_rename,2,FALSE)=0,D1673,VLOOKUP(D1673,location_rename,2,FALSE))</f>
        <v>LED Outfield Wall</v>
      </c>
      <c r="Q1673">
        <f>IF($L1673=0,0,G1673)</f>
        <v>12</v>
      </c>
      <c r="R1673">
        <f>IF($L1673=0,0,H1673)</f>
        <v>29</v>
      </c>
      <c r="S1673" s="1">
        <f>R1673*L1673</f>
        <v>4145.5983333333334</v>
      </c>
      <c r="T1673" s="1">
        <f>S1673*(K1673/100)</f>
        <v>1087.8526832225718</v>
      </c>
      <c r="U1673" t="str">
        <f t="shared" si="52"/>
        <v>Washington National LogoLED Outfield Wall</v>
      </c>
      <c r="V1673" t="str">
        <f t="shared" si="53"/>
        <v>05-17 Pittsburgh Pirates @ Washington NationalsWashington National LogoLED Outfield Wall</v>
      </c>
      <c r="W1673" t="str">
        <f>CONCATENATE(M1673,O1673)</f>
        <v>Regular SeasonWashington National Logo</v>
      </c>
      <c r="X1673" t="str">
        <f>CONCATENATE(M1673,P1673)</f>
        <v>Regular SeasonLED Outfield Wall</v>
      </c>
      <c r="Y1673" t="str">
        <f>CONCATENATE(M1673,O1673,P1673)</f>
        <v>Regular SeasonWashington National LogoLED Outfield Wall</v>
      </c>
    </row>
    <row r="1674" spans="1:25" x14ac:dyDescent="0.25">
      <c r="A1674" s="3">
        <v>349626</v>
      </c>
      <c r="B1674" t="s">
        <v>155</v>
      </c>
      <c r="C1674" t="s">
        <v>8</v>
      </c>
      <c r="D1674" t="s">
        <v>18</v>
      </c>
      <c r="E1674" t="s">
        <v>1</v>
      </c>
      <c r="F1674" s="5">
        <v>41046</v>
      </c>
      <c r="G1674">
        <v>1</v>
      </c>
      <c r="H1674">
        <v>1</v>
      </c>
      <c r="I1674" s="1">
        <v>142.94999999999999</v>
      </c>
      <c r="J1674" s="1">
        <v>26.3</v>
      </c>
      <c r="K1674">
        <v>18.398041273172399</v>
      </c>
      <c r="L1674" s="4">
        <f>VLOOKUP(N1674,rates,VLOOKUP(CONCATENATE('[1]Exposure Report'!$B$11,'[1]Exposure Report'!$B$13),rate_lookup_table,4,FALSE),FALSE)</f>
        <v>142.95166666666665</v>
      </c>
      <c r="M1674" t="s">
        <v>0</v>
      </c>
      <c r="N1674" t="str">
        <f>IF(VLOOKUP(B1674,title_rename,2,FALSE)=0,B1674,VLOOKUP(B1674,title_rename,2,FALSE))</f>
        <v>05-17 Pittsburgh Pirates @ Washington Nationals</v>
      </c>
      <c r="O1674" s="3" t="str">
        <f>LEFT(IF(VLOOKUP(C1674,brand_rename,2,FALSE)=0,C1674,VLOOKUP(C1674,brand_rename,2,FALSE)),LEN(IF(VLOOKUP(C1674,brand_rename,2,FALSE)=0,C1674,VLOOKUP(C1674,brand_rename,2,FALSE)))-6)</f>
        <v>Washington National Logo</v>
      </c>
      <c r="P1674" t="str">
        <f>IF(VLOOKUP(D1674,location_rename,2,FALSE)=0,D1674,VLOOKUP(D1674,location_rename,2,FALSE))</f>
        <v>LED Upper Billboard</v>
      </c>
      <c r="Q1674">
        <f>IF($L1674=0,0,G1674)</f>
        <v>1</v>
      </c>
      <c r="R1674">
        <f>IF($L1674=0,0,H1674)</f>
        <v>1</v>
      </c>
      <c r="S1674" s="1">
        <f>R1674*L1674</f>
        <v>142.95166666666665</v>
      </c>
      <c r="T1674" s="1">
        <f>S1674*(K1674/100)</f>
        <v>26.300306634021162</v>
      </c>
      <c r="U1674" t="str">
        <f t="shared" si="52"/>
        <v>Washington National LogoLED Upper Billboard</v>
      </c>
      <c r="V1674" t="str">
        <f t="shared" si="53"/>
        <v>05-17 Pittsburgh Pirates @ Washington NationalsWashington National LogoLED Upper Billboard</v>
      </c>
      <c r="W1674" t="str">
        <f>CONCATENATE(M1674,O1674)</f>
        <v>Regular SeasonWashington National Logo</v>
      </c>
      <c r="X1674" t="str">
        <f>CONCATENATE(M1674,P1674)</f>
        <v>Regular SeasonLED Upper Billboard</v>
      </c>
      <c r="Y1674" t="str">
        <f>CONCATENATE(M1674,O1674,P1674)</f>
        <v>Regular SeasonWashington National LogoLED Upper Billboard</v>
      </c>
    </row>
    <row r="1675" spans="1:25" x14ac:dyDescent="0.25">
      <c r="A1675" s="3">
        <v>349626</v>
      </c>
      <c r="B1675" t="s">
        <v>155</v>
      </c>
      <c r="C1675" t="s">
        <v>8</v>
      </c>
      <c r="D1675" t="s">
        <v>17</v>
      </c>
      <c r="E1675" t="s">
        <v>1</v>
      </c>
      <c r="F1675" s="5">
        <v>41046</v>
      </c>
      <c r="G1675">
        <v>11</v>
      </c>
      <c r="H1675">
        <v>35</v>
      </c>
      <c r="I1675" s="1">
        <v>5003.25</v>
      </c>
      <c r="J1675" s="1">
        <v>1105.07</v>
      </c>
      <c r="K1675">
        <v>22.0870434217758</v>
      </c>
      <c r="L1675" s="4">
        <f>VLOOKUP(N1675,rates,VLOOKUP(CONCATENATE('[1]Exposure Report'!$B$11,'[1]Exposure Report'!$B$13),rate_lookup_table,4,FALSE),FALSE)</f>
        <v>142.95166666666665</v>
      </c>
      <c r="M1675" t="s">
        <v>0</v>
      </c>
      <c r="N1675" t="str">
        <f>IF(VLOOKUP(B1675,title_rename,2,FALSE)=0,B1675,VLOOKUP(B1675,title_rename,2,FALSE))</f>
        <v>05-17 Pittsburgh Pirates @ Washington Nationals</v>
      </c>
      <c r="O1675" s="3" t="str">
        <f>LEFT(IF(VLOOKUP(C1675,brand_rename,2,FALSE)=0,C1675,VLOOKUP(C1675,brand_rename,2,FALSE)),LEN(IF(VLOOKUP(C1675,brand_rename,2,FALSE)=0,C1675,VLOOKUP(C1675,brand_rename,2,FALSE)))-6)</f>
        <v>Washington National Logo</v>
      </c>
      <c r="P1675" t="str">
        <f>IF(VLOOKUP(D1675,location_rename,2,FALSE)=0,D1675,VLOOKUP(D1675,location_rename,2,FALSE))</f>
        <v>LED Upper Tiered</v>
      </c>
      <c r="Q1675">
        <f>IF($L1675=0,0,G1675)</f>
        <v>11</v>
      </c>
      <c r="R1675">
        <f>IF($L1675=0,0,H1675)</f>
        <v>35</v>
      </c>
      <c r="S1675" s="1">
        <f>R1675*L1675</f>
        <v>5003.3083333333325</v>
      </c>
      <c r="T1675" s="1">
        <f>S1675*(K1675/100)</f>
        <v>1105.0828841086602</v>
      </c>
      <c r="U1675" t="str">
        <f t="shared" si="52"/>
        <v>Washington National LogoLED Upper Tiered</v>
      </c>
      <c r="V1675" t="str">
        <f t="shared" si="53"/>
        <v>05-17 Pittsburgh Pirates @ Washington NationalsWashington National LogoLED Upper Tiered</v>
      </c>
      <c r="W1675" t="str">
        <f>CONCATENATE(M1675,O1675)</f>
        <v>Regular SeasonWashington National Logo</v>
      </c>
      <c r="X1675" t="str">
        <f>CONCATENATE(M1675,P1675)</f>
        <v>Regular SeasonLED Upper Tiered</v>
      </c>
      <c r="Y1675" t="str">
        <f>CONCATENATE(M1675,O1675,P1675)</f>
        <v>Regular SeasonWashington National LogoLED Upper Tiered</v>
      </c>
    </row>
    <row r="1676" spans="1:25" x14ac:dyDescent="0.25">
      <c r="A1676" s="3">
        <v>349626</v>
      </c>
      <c r="B1676" t="s">
        <v>155</v>
      </c>
      <c r="C1676" t="s">
        <v>8</v>
      </c>
      <c r="D1676" t="s">
        <v>16</v>
      </c>
      <c r="E1676" t="s">
        <v>1</v>
      </c>
      <c r="F1676" s="5">
        <v>41046</v>
      </c>
      <c r="G1676">
        <v>317</v>
      </c>
      <c r="H1676">
        <v>2302</v>
      </c>
      <c r="I1676" s="1">
        <v>329070.90000000002</v>
      </c>
      <c r="J1676" s="1">
        <v>50227.74</v>
      </c>
      <c r="K1676">
        <v>15.2635009659012</v>
      </c>
      <c r="L1676" s="4">
        <f>VLOOKUP(N1676,rates,VLOOKUP(CONCATENATE('[1]Exposure Report'!$B$11,'[1]Exposure Report'!$B$13),rate_lookup_table,4,FALSE),FALSE)</f>
        <v>142.95166666666665</v>
      </c>
      <c r="M1676" t="s">
        <v>0</v>
      </c>
      <c r="N1676" t="str">
        <f>IF(VLOOKUP(B1676,title_rename,2,FALSE)=0,B1676,VLOOKUP(B1676,title_rename,2,FALSE))</f>
        <v>05-17 Pittsburgh Pirates @ Washington Nationals</v>
      </c>
      <c r="O1676" s="3" t="str">
        <f>LEFT(IF(VLOOKUP(C1676,brand_rename,2,FALSE)=0,C1676,VLOOKUP(C1676,brand_rename,2,FALSE)),LEN(IF(VLOOKUP(C1676,brand_rename,2,FALSE)=0,C1676,VLOOKUP(C1676,brand_rename,2,FALSE)))-6)</f>
        <v>Washington National Logo</v>
      </c>
      <c r="P1676" t="str">
        <f>IF(VLOOKUP(D1676,location_rename,2,FALSE)=0,D1676,VLOOKUP(D1676,location_rename,2,FALSE))</f>
        <v>On Surface Branding</v>
      </c>
      <c r="Q1676">
        <f>IF($L1676=0,0,G1676)</f>
        <v>317</v>
      </c>
      <c r="R1676">
        <f>IF($L1676=0,0,H1676)</f>
        <v>2302</v>
      </c>
      <c r="S1676" s="1">
        <f>R1676*L1676</f>
        <v>329074.73666666663</v>
      </c>
      <c r="T1676" s="1">
        <f>S1676*(K1676/100)</f>
        <v>50228.32560965349</v>
      </c>
      <c r="U1676" t="str">
        <f t="shared" si="52"/>
        <v>Washington National LogoOn Surface Branding</v>
      </c>
      <c r="V1676" t="str">
        <f t="shared" si="53"/>
        <v>05-17 Pittsburgh Pirates @ Washington NationalsWashington National LogoOn Surface Branding</v>
      </c>
      <c r="W1676" t="str">
        <f>CONCATENATE(M1676,O1676)</f>
        <v>Regular SeasonWashington National Logo</v>
      </c>
      <c r="X1676" t="str">
        <f>CONCATENATE(M1676,P1676)</f>
        <v>Regular SeasonOn Surface Branding</v>
      </c>
      <c r="Y1676" t="str">
        <f>CONCATENATE(M1676,O1676,P1676)</f>
        <v>Regular SeasonWashington National LogoOn Surface Branding</v>
      </c>
    </row>
    <row r="1677" spans="1:25" x14ac:dyDescent="0.25">
      <c r="A1677" s="3">
        <v>349626</v>
      </c>
      <c r="B1677" t="s">
        <v>155</v>
      </c>
      <c r="C1677" t="s">
        <v>8</v>
      </c>
      <c r="D1677" t="s">
        <v>15</v>
      </c>
      <c r="E1677" t="s">
        <v>1</v>
      </c>
      <c r="F1677" s="5">
        <v>41046</v>
      </c>
      <c r="G1677">
        <v>8</v>
      </c>
      <c r="H1677">
        <v>28</v>
      </c>
      <c r="I1677" s="1">
        <v>4002.6</v>
      </c>
      <c r="J1677" s="1">
        <v>605.08000000000004</v>
      </c>
      <c r="K1677">
        <v>15.1171738370059</v>
      </c>
      <c r="L1677" s="4">
        <f>VLOOKUP(N1677,rates,VLOOKUP(CONCATENATE('[1]Exposure Report'!$B$11,'[1]Exposure Report'!$B$13),rate_lookup_table,4,FALSE),FALSE)</f>
        <v>142.95166666666665</v>
      </c>
      <c r="M1677" t="s">
        <v>0</v>
      </c>
      <c r="N1677" t="str">
        <f>IF(VLOOKUP(B1677,title_rename,2,FALSE)=0,B1677,VLOOKUP(B1677,title_rename,2,FALSE))</f>
        <v>05-17 Pittsburgh Pirates @ Washington Nationals</v>
      </c>
      <c r="O1677" s="3" t="str">
        <f>LEFT(IF(VLOOKUP(C1677,brand_rename,2,FALSE)=0,C1677,VLOOKUP(C1677,brand_rename,2,FALSE)),LEN(IF(VLOOKUP(C1677,brand_rename,2,FALSE)=0,C1677,VLOOKUP(C1677,brand_rename,2,FALSE)))-6)</f>
        <v>Washington National Logo</v>
      </c>
      <c r="P1677" t="str">
        <f>IF(VLOOKUP(D1677,location_rename,2,FALSE)=0,D1677,VLOOKUP(D1677,location_rename,2,FALSE))</f>
        <v>Special Structure Signage</v>
      </c>
      <c r="Q1677">
        <f>IF($L1677=0,0,G1677)</f>
        <v>8</v>
      </c>
      <c r="R1677">
        <f>IF($L1677=0,0,H1677)</f>
        <v>28</v>
      </c>
      <c r="S1677" s="1">
        <f>R1677*L1677</f>
        <v>4002.6466666666665</v>
      </c>
      <c r="T1677" s="1">
        <f>S1677*(K1677/100)</f>
        <v>605.08705468112214</v>
      </c>
      <c r="U1677" t="str">
        <f t="shared" si="52"/>
        <v>Washington National LogoSpecial Structure Signage</v>
      </c>
      <c r="V1677" t="str">
        <f t="shared" si="53"/>
        <v>05-17 Pittsburgh Pirates @ Washington NationalsWashington National LogoSpecial Structure Signage</v>
      </c>
      <c r="W1677" t="str">
        <f>CONCATENATE(M1677,O1677)</f>
        <v>Regular SeasonWashington National Logo</v>
      </c>
      <c r="X1677" t="str">
        <f>CONCATENATE(M1677,P1677)</f>
        <v>Regular SeasonSpecial Structure Signage</v>
      </c>
      <c r="Y1677" t="str">
        <f>CONCATENATE(M1677,O1677,P1677)</f>
        <v>Regular SeasonWashington National LogoSpecial Structure Signage</v>
      </c>
    </row>
    <row r="1678" spans="1:25" x14ac:dyDescent="0.25">
      <c r="A1678" s="3">
        <v>349626</v>
      </c>
      <c r="B1678" t="s">
        <v>155</v>
      </c>
      <c r="C1678" t="s">
        <v>8</v>
      </c>
      <c r="D1678" t="s">
        <v>14</v>
      </c>
      <c r="E1678" t="s">
        <v>1</v>
      </c>
      <c r="F1678" s="5">
        <v>41046</v>
      </c>
      <c r="G1678">
        <v>5</v>
      </c>
      <c r="H1678">
        <v>17</v>
      </c>
      <c r="I1678" s="1">
        <v>2430.15</v>
      </c>
      <c r="J1678" s="1">
        <v>361.41</v>
      </c>
      <c r="K1678">
        <v>14.871921486328</v>
      </c>
      <c r="L1678" s="4">
        <f>VLOOKUP(N1678,rates,VLOOKUP(CONCATENATE('[1]Exposure Report'!$B$11,'[1]Exposure Report'!$B$13),rate_lookup_table,4,FALSE),FALSE)</f>
        <v>142.95166666666665</v>
      </c>
      <c r="M1678" t="s">
        <v>0</v>
      </c>
      <c r="N1678" t="str">
        <f>IF(VLOOKUP(B1678,title_rename,2,FALSE)=0,B1678,VLOOKUP(B1678,title_rename,2,FALSE))</f>
        <v>05-17 Pittsburgh Pirates @ Washington Nationals</v>
      </c>
      <c r="O1678" s="3" t="str">
        <f>LEFT(IF(VLOOKUP(C1678,brand_rename,2,FALSE)=0,C1678,VLOOKUP(C1678,brand_rename,2,FALSE)),LEN(IF(VLOOKUP(C1678,brand_rename,2,FALSE)=0,C1678,VLOOKUP(C1678,brand_rename,2,FALSE)))-6)</f>
        <v>Washington National Logo</v>
      </c>
      <c r="P1678" t="str">
        <f>IF(VLOOKUP(D1678,location_rename,2,FALSE)=0,D1678,VLOOKUP(D1678,location_rename,2,FALSE))</f>
        <v>Static Dugout Roof</v>
      </c>
      <c r="Q1678">
        <f>IF($L1678=0,0,G1678)</f>
        <v>5</v>
      </c>
      <c r="R1678">
        <f>IF($L1678=0,0,H1678)</f>
        <v>17</v>
      </c>
      <c r="S1678" s="1">
        <f>R1678*L1678</f>
        <v>2430.1783333333333</v>
      </c>
      <c r="T1678" s="1">
        <f>S1678*(K1678/100)</f>
        <v>361.41421371108765</v>
      </c>
      <c r="U1678" t="str">
        <f t="shared" si="52"/>
        <v>Washington National LogoStatic Dugout Roof</v>
      </c>
      <c r="V1678" t="str">
        <f t="shared" si="53"/>
        <v>05-17 Pittsburgh Pirates @ Washington NationalsWashington National LogoStatic Dugout Roof</v>
      </c>
      <c r="W1678" t="str">
        <f>CONCATENATE(M1678,O1678)</f>
        <v>Regular SeasonWashington National Logo</v>
      </c>
      <c r="X1678" t="str">
        <f>CONCATENATE(M1678,P1678)</f>
        <v>Regular SeasonStatic Dugout Roof</v>
      </c>
      <c r="Y1678" t="str">
        <f>CONCATENATE(M1678,O1678,P1678)</f>
        <v>Regular SeasonWashington National LogoStatic Dugout Roof</v>
      </c>
    </row>
    <row r="1679" spans="1:25" x14ac:dyDescent="0.25">
      <c r="A1679" s="3">
        <v>349626</v>
      </c>
      <c r="B1679" t="s">
        <v>155</v>
      </c>
      <c r="C1679" t="s">
        <v>8</v>
      </c>
      <c r="D1679" t="s">
        <v>13</v>
      </c>
      <c r="E1679" t="s">
        <v>1</v>
      </c>
      <c r="F1679" s="5">
        <v>41046</v>
      </c>
      <c r="G1679">
        <v>4</v>
      </c>
      <c r="H1679">
        <v>9</v>
      </c>
      <c r="I1679" s="1">
        <v>1286.55</v>
      </c>
      <c r="J1679" s="1">
        <v>367.17</v>
      </c>
      <c r="K1679">
        <v>28.539116241109902</v>
      </c>
      <c r="L1679" s="4">
        <f>VLOOKUP(N1679,rates,VLOOKUP(CONCATENATE('[1]Exposure Report'!$B$11,'[1]Exposure Report'!$B$13),rate_lookup_table,4,FALSE),FALSE)</f>
        <v>142.95166666666665</v>
      </c>
      <c r="M1679" t="s">
        <v>0</v>
      </c>
      <c r="N1679" t="str">
        <f>IF(VLOOKUP(B1679,title_rename,2,FALSE)=0,B1679,VLOOKUP(B1679,title_rename,2,FALSE))</f>
        <v>05-17 Pittsburgh Pirates @ Washington Nationals</v>
      </c>
      <c r="O1679" s="3" t="str">
        <f>LEFT(IF(VLOOKUP(C1679,brand_rename,2,FALSE)=0,C1679,VLOOKUP(C1679,brand_rename,2,FALSE)),LEN(IF(VLOOKUP(C1679,brand_rename,2,FALSE)=0,C1679,VLOOKUP(C1679,brand_rename,2,FALSE)))-6)</f>
        <v>Washington National Logo</v>
      </c>
      <c r="P1679" t="str">
        <f>IF(VLOOKUP(D1679,location_rename,2,FALSE)=0,D1679,VLOOKUP(D1679,location_rename,2,FALSE))</f>
        <v>Static Dugout Wall</v>
      </c>
      <c r="Q1679">
        <f>IF($L1679=0,0,G1679)</f>
        <v>4</v>
      </c>
      <c r="R1679">
        <f>IF($L1679=0,0,H1679)</f>
        <v>9</v>
      </c>
      <c r="S1679" s="1">
        <f>R1679*L1679</f>
        <v>1286.5649999999998</v>
      </c>
      <c r="T1679" s="1">
        <f>S1679*(K1679/100)</f>
        <v>367.17428086743558</v>
      </c>
      <c r="U1679" t="str">
        <f t="shared" si="52"/>
        <v>Washington National LogoStatic Dugout Wall</v>
      </c>
      <c r="V1679" t="str">
        <f t="shared" si="53"/>
        <v>05-17 Pittsburgh Pirates @ Washington NationalsWashington National LogoStatic Dugout Wall</v>
      </c>
      <c r="W1679" t="str">
        <f>CONCATENATE(M1679,O1679)</f>
        <v>Regular SeasonWashington National Logo</v>
      </c>
      <c r="X1679" t="str">
        <f>CONCATENATE(M1679,P1679)</f>
        <v>Regular SeasonStatic Dugout Wall</v>
      </c>
      <c r="Y1679" t="str">
        <f>CONCATENATE(M1679,O1679,P1679)</f>
        <v>Regular SeasonWashington National LogoStatic Dugout Wall</v>
      </c>
    </row>
    <row r="1680" spans="1:25" x14ac:dyDescent="0.25">
      <c r="A1680" s="3">
        <v>349626</v>
      </c>
      <c r="B1680" t="s">
        <v>155</v>
      </c>
      <c r="C1680" t="s">
        <v>8</v>
      </c>
      <c r="D1680" t="s">
        <v>12</v>
      </c>
      <c r="E1680" t="s">
        <v>1</v>
      </c>
      <c r="F1680" s="5">
        <v>41046</v>
      </c>
      <c r="G1680">
        <v>33</v>
      </c>
      <c r="H1680">
        <v>68</v>
      </c>
      <c r="I1680" s="1">
        <v>9720.6</v>
      </c>
      <c r="J1680" s="1">
        <v>2281.54</v>
      </c>
      <c r="K1680">
        <v>23.471184906281501</v>
      </c>
      <c r="L1680" s="4">
        <f>VLOOKUP(N1680,rates,VLOOKUP(CONCATENATE('[1]Exposure Report'!$B$11,'[1]Exposure Report'!$B$13),rate_lookup_table,4,FALSE),FALSE)</f>
        <v>142.95166666666665</v>
      </c>
      <c r="M1680" t="s">
        <v>0</v>
      </c>
      <c r="N1680" t="str">
        <f>IF(VLOOKUP(B1680,title_rename,2,FALSE)=0,B1680,VLOOKUP(B1680,title_rename,2,FALSE))</f>
        <v>05-17 Pittsburgh Pirates @ Washington Nationals</v>
      </c>
      <c r="O1680" s="3" t="str">
        <f>LEFT(IF(VLOOKUP(C1680,brand_rename,2,FALSE)=0,C1680,VLOOKUP(C1680,brand_rename,2,FALSE)),LEN(IF(VLOOKUP(C1680,brand_rename,2,FALSE)=0,C1680,VLOOKUP(C1680,brand_rename,2,FALSE)))-6)</f>
        <v>Washington National Logo</v>
      </c>
      <c r="P1680" t="str">
        <f>IF(VLOOKUP(D1680,location_rename,2,FALSE)=0,D1680,VLOOKUP(D1680,location_rename,2,FALSE))</f>
        <v>Static Field Level Home Plate</v>
      </c>
      <c r="Q1680">
        <f>IF($L1680=0,0,G1680)</f>
        <v>33</v>
      </c>
      <c r="R1680">
        <f>IF($L1680=0,0,H1680)</f>
        <v>68</v>
      </c>
      <c r="S1680" s="1">
        <f>R1680*L1680</f>
        <v>9720.7133333333331</v>
      </c>
      <c r="T1680" s="1">
        <f>S1680*(K1680/100)</f>
        <v>2281.5666006762267</v>
      </c>
      <c r="U1680" t="str">
        <f t="shared" si="52"/>
        <v>Washington National LogoStatic Field Level Home Plate</v>
      </c>
      <c r="V1680" t="str">
        <f t="shared" si="53"/>
        <v>05-17 Pittsburgh Pirates @ Washington NationalsWashington National LogoStatic Field Level Home Plate</v>
      </c>
      <c r="W1680" t="str">
        <f>CONCATENATE(M1680,O1680)</f>
        <v>Regular SeasonWashington National Logo</v>
      </c>
      <c r="X1680" t="str">
        <f>CONCATENATE(M1680,P1680)</f>
        <v>Regular SeasonStatic Field Level Home Plate</v>
      </c>
      <c r="Y1680" t="str">
        <f>CONCATENATE(M1680,O1680,P1680)</f>
        <v>Regular SeasonWashington National LogoStatic Field Level Home Plate</v>
      </c>
    </row>
    <row r="1681" spans="1:25" x14ac:dyDescent="0.25">
      <c r="A1681" s="3">
        <v>349626</v>
      </c>
      <c r="B1681" t="s">
        <v>155</v>
      </c>
      <c r="C1681" t="s">
        <v>8</v>
      </c>
      <c r="D1681" t="s">
        <v>11</v>
      </c>
      <c r="E1681" t="s">
        <v>1</v>
      </c>
      <c r="F1681" s="5">
        <v>41046</v>
      </c>
      <c r="G1681">
        <v>40</v>
      </c>
      <c r="H1681">
        <v>158</v>
      </c>
      <c r="I1681" s="1">
        <v>22586.1</v>
      </c>
      <c r="J1681" s="1">
        <v>3084.86</v>
      </c>
      <c r="K1681">
        <v>13.658223420599301</v>
      </c>
      <c r="L1681" s="4">
        <f>VLOOKUP(N1681,rates,VLOOKUP(CONCATENATE('[1]Exposure Report'!$B$11,'[1]Exposure Report'!$B$13),rate_lookup_table,4,FALSE),FALSE)</f>
        <v>142.95166666666665</v>
      </c>
      <c r="M1681" t="s">
        <v>0</v>
      </c>
      <c r="N1681" t="str">
        <f>IF(VLOOKUP(B1681,title_rename,2,FALSE)=0,B1681,VLOOKUP(B1681,title_rename,2,FALSE))</f>
        <v>05-17 Pittsburgh Pirates @ Washington Nationals</v>
      </c>
      <c r="O1681" s="3" t="str">
        <f>LEFT(IF(VLOOKUP(C1681,brand_rename,2,FALSE)=0,C1681,VLOOKUP(C1681,brand_rename,2,FALSE)),LEN(IF(VLOOKUP(C1681,brand_rename,2,FALSE)=0,C1681,VLOOKUP(C1681,brand_rename,2,FALSE)))-6)</f>
        <v>Washington National Logo</v>
      </c>
      <c r="P1681" t="str">
        <f>IF(VLOOKUP(D1681,location_rename,2,FALSE)=0,D1681,VLOOKUP(D1681,location_rename,2,FALSE))</f>
        <v>Static Outfield Wall</v>
      </c>
      <c r="Q1681">
        <f>IF($L1681=0,0,G1681)</f>
        <v>40</v>
      </c>
      <c r="R1681">
        <f>IF($L1681=0,0,H1681)</f>
        <v>158</v>
      </c>
      <c r="S1681" s="1">
        <f>R1681*L1681</f>
        <v>22586.363333333331</v>
      </c>
      <c r="T1681" s="1">
        <f>S1681*(K1681/100)</f>
        <v>3084.8959666549858</v>
      </c>
      <c r="U1681" t="str">
        <f t="shared" si="52"/>
        <v>Washington National LogoStatic Outfield Wall</v>
      </c>
      <c r="V1681" t="str">
        <f t="shared" si="53"/>
        <v>05-17 Pittsburgh Pirates @ Washington NationalsWashington National LogoStatic Outfield Wall</v>
      </c>
      <c r="W1681" t="str">
        <f>CONCATENATE(M1681,O1681)</f>
        <v>Regular SeasonWashington National Logo</v>
      </c>
      <c r="X1681" t="str">
        <f>CONCATENATE(M1681,P1681)</f>
        <v>Regular SeasonStatic Outfield Wall</v>
      </c>
      <c r="Y1681" t="str">
        <f>CONCATENATE(M1681,O1681,P1681)</f>
        <v>Regular SeasonWashington National LogoStatic Outfield Wall</v>
      </c>
    </row>
    <row r="1682" spans="1:25" x14ac:dyDescent="0.25">
      <c r="A1682" s="3">
        <v>349626</v>
      </c>
      <c r="B1682" t="s">
        <v>155</v>
      </c>
      <c r="C1682" t="s">
        <v>8</v>
      </c>
      <c r="D1682" t="s">
        <v>9</v>
      </c>
      <c r="E1682" t="s">
        <v>1</v>
      </c>
      <c r="F1682" s="5">
        <v>41046</v>
      </c>
      <c r="G1682">
        <v>24</v>
      </c>
      <c r="H1682">
        <v>143</v>
      </c>
      <c r="I1682" s="1">
        <v>20441.849999999999</v>
      </c>
      <c r="J1682" s="1">
        <v>2756.6</v>
      </c>
      <c r="K1682">
        <v>13.4850808512928</v>
      </c>
      <c r="L1682" s="4">
        <f>VLOOKUP(N1682,rates,VLOOKUP(CONCATENATE('[1]Exposure Report'!$B$11,'[1]Exposure Report'!$B$13),rate_lookup_table,4,FALSE),FALSE)</f>
        <v>142.95166666666665</v>
      </c>
      <c r="M1682" t="s">
        <v>0</v>
      </c>
      <c r="N1682" t="str">
        <f>IF(VLOOKUP(B1682,title_rename,2,FALSE)=0,B1682,VLOOKUP(B1682,title_rename,2,FALSE))</f>
        <v>05-17 Pittsburgh Pirates @ Washington Nationals</v>
      </c>
      <c r="O1682" s="3" t="str">
        <f>LEFT(IF(VLOOKUP(C1682,brand_rename,2,FALSE)=0,C1682,VLOOKUP(C1682,brand_rename,2,FALSE)),LEN(IF(VLOOKUP(C1682,brand_rename,2,FALSE)=0,C1682,VLOOKUP(C1682,brand_rename,2,FALSE)))-6)</f>
        <v>Washington National Logo</v>
      </c>
      <c r="P1682" t="str">
        <f>IF(VLOOKUP(D1682,location_rename,2,FALSE)=0,D1682,VLOOKUP(D1682,location_rename,2,FALSE))</f>
        <v>Static Upper Billboard</v>
      </c>
      <c r="Q1682">
        <f>IF($L1682=0,0,G1682)</f>
        <v>24</v>
      </c>
      <c r="R1682">
        <f>IF($L1682=0,0,H1682)</f>
        <v>143</v>
      </c>
      <c r="S1682" s="1">
        <f>R1682*L1682</f>
        <v>20442.088333333333</v>
      </c>
      <c r="T1682" s="1">
        <f>S1682*(K1682/100)</f>
        <v>2756.6321394426927</v>
      </c>
      <c r="U1682" t="str">
        <f t="shared" si="52"/>
        <v>Washington National LogoStatic Upper Billboard</v>
      </c>
      <c r="V1682" t="str">
        <f t="shared" si="53"/>
        <v>05-17 Pittsburgh Pirates @ Washington NationalsWashington National LogoStatic Upper Billboard</v>
      </c>
      <c r="W1682" t="str">
        <f>CONCATENATE(M1682,O1682)</f>
        <v>Regular SeasonWashington National Logo</v>
      </c>
      <c r="X1682" t="str">
        <f>CONCATENATE(M1682,P1682)</f>
        <v>Regular SeasonStatic Upper Billboard</v>
      </c>
      <c r="Y1682" t="str">
        <f>CONCATENATE(M1682,O1682,P1682)</f>
        <v>Regular SeasonWashington National LogoStatic Upper Billboard</v>
      </c>
    </row>
    <row r="1683" spans="1:25" x14ac:dyDescent="0.25">
      <c r="A1683" s="3">
        <v>349626</v>
      </c>
      <c r="B1683" t="s">
        <v>155</v>
      </c>
      <c r="C1683" t="s">
        <v>77</v>
      </c>
      <c r="D1683" t="s">
        <v>19</v>
      </c>
      <c r="E1683" t="s">
        <v>1</v>
      </c>
      <c r="F1683" s="5">
        <v>41046</v>
      </c>
      <c r="G1683">
        <v>1</v>
      </c>
      <c r="H1683">
        <v>3</v>
      </c>
      <c r="I1683" s="1">
        <v>428.85</v>
      </c>
      <c r="J1683" s="1">
        <v>162.19</v>
      </c>
      <c r="K1683">
        <v>37.819750495511201</v>
      </c>
      <c r="L1683" s="4">
        <f>VLOOKUP(N1683,rates,VLOOKUP(CONCATENATE('[1]Exposure Report'!$B$11,'[1]Exposure Report'!$B$13),rate_lookup_table,4,FALSE),FALSE)</f>
        <v>142.95166666666665</v>
      </c>
      <c r="M1683" t="s">
        <v>0</v>
      </c>
      <c r="N1683" t="str">
        <f>IF(VLOOKUP(B1683,title_rename,2,FALSE)=0,B1683,VLOOKUP(B1683,title_rename,2,FALSE))</f>
        <v>05-17 Pittsburgh Pirates @ Washington Nationals</v>
      </c>
      <c r="O1683" s="3" t="str">
        <f>LEFT(IF(VLOOKUP(C1683,brand_rename,2,FALSE)=0,C1683,VLOOKUP(C1683,brand_rename,2,FALSE)),LEN(IF(VLOOKUP(C1683,brand_rename,2,FALSE)=0,C1683,VLOOKUP(C1683,brand_rename,2,FALSE)))-6)</f>
        <v>Waste Management</v>
      </c>
      <c r="P1683" t="str">
        <f>IF(VLOOKUP(D1683,location_rename,2,FALSE)=0,D1683,VLOOKUP(D1683,location_rename,2,FALSE))</f>
        <v>LED Outfield Wall</v>
      </c>
      <c r="Q1683">
        <f>IF($L1683=0,0,G1683)</f>
        <v>1</v>
      </c>
      <c r="R1683">
        <f>IF($L1683=0,0,H1683)</f>
        <v>3</v>
      </c>
      <c r="S1683" s="1">
        <f>R1683*L1683</f>
        <v>428.85499999999996</v>
      </c>
      <c r="T1683" s="1">
        <f>S1683*(K1683/100)</f>
        <v>162.19189098752454</v>
      </c>
      <c r="U1683" t="str">
        <f t="shared" si="52"/>
        <v>Waste ManagementLED Outfield Wall</v>
      </c>
      <c r="V1683" t="str">
        <f t="shared" si="53"/>
        <v>05-17 Pittsburgh Pirates @ Washington NationalsWaste ManagementLED Outfield Wall</v>
      </c>
      <c r="W1683" t="str">
        <f>CONCATENATE(M1683,O1683)</f>
        <v>Regular SeasonWaste Management</v>
      </c>
      <c r="X1683" t="str">
        <f>CONCATENATE(M1683,P1683)</f>
        <v>Regular SeasonLED Outfield Wall</v>
      </c>
      <c r="Y1683" t="str">
        <f>CONCATENATE(M1683,O1683,P1683)</f>
        <v>Regular SeasonWaste ManagementLED Outfield Wall</v>
      </c>
    </row>
    <row r="1684" spans="1:25" x14ac:dyDescent="0.25">
      <c r="A1684" s="3">
        <v>349626</v>
      </c>
      <c r="B1684" t="s">
        <v>155</v>
      </c>
      <c r="C1684" t="s">
        <v>3</v>
      </c>
      <c r="D1684" t="s">
        <v>2</v>
      </c>
      <c r="E1684" t="s">
        <v>1</v>
      </c>
      <c r="F1684" s="5">
        <v>41046</v>
      </c>
      <c r="G1684">
        <v>20</v>
      </c>
      <c r="H1684">
        <v>142</v>
      </c>
      <c r="I1684" s="1">
        <v>20298.900000000001</v>
      </c>
      <c r="J1684" s="1">
        <v>5005.59</v>
      </c>
      <c r="K1684">
        <v>24.6594150421944</v>
      </c>
      <c r="L1684" s="4">
        <f>VLOOKUP(N1684,rates,VLOOKUP(CONCATENATE('[1]Exposure Report'!$B$11,'[1]Exposure Report'!$B$13),rate_lookup_table,4,FALSE),FALSE)</f>
        <v>142.95166666666665</v>
      </c>
      <c r="M1684" t="s">
        <v>0</v>
      </c>
      <c r="N1684" t="str">
        <f>IF(VLOOKUP(B1684,title_rename,2,FALSE)=0,B1684,VLOOKUP(B1684,title_rename,2,FALSE))</f>
        <v>05-17 Pittsburgh Pirates @ Washington Nationals</v>
      </c>
      <c r="O1684" s="3" t="str">
        <f>LEFT(IF(VLOOKUP(C1684,brand_rename,2,FALSE)=0,C1684,VLOOKUP(C1684,brand_rename,2,FALSE)),LEN(IF(VLOOKUP(C1684,brand_rename,2,FALSE)=0,C1684,VLOOKUP(C1684,brand_rename,2,FALSE)))-6)</f>
        <v>Windstream</v>
      </c>
      <c r="P1684" t="str">
        <f>IF(VLOOKUP(D1684,location_rename,2,FALSE)=0,D1684,VLOOKUP(D1684,location_rename,2,FALSE))</f>
        <v>Rotational Field Level Home Plate</v>
      </c>
      <c r="Q1684">
        <f>IF($L1684=0,0,G1684)</f>
        <v>20</v>
      </c>
      <c r="R1684">
        <f>IF($L1684=0,0,H1684)</f>
        <v>142</v>
      </c>
      <c r="S1684" s="1">
        <f>R1684*L1684</f>
        <v>20299.136666666665</v>
      </c>
      <c r="T1684" s="1">
        <f>S1684*(K1684/100)</f>
        <v>5005.648360615598</v>
      </c>
      <c r="U1684" t="str">
        <f t="shared" si="52"/>
        <v>WindstreamRotational Field Level Home Plate</v>
      </c>
      <c r="V1684" t="str">
        <f t="shared" si="53"/>
        <v>05-17 Pittsburgh Pirates @ Washington NationalsWindstreamRotational Field Level Home Plate</v>
      </c>
      <c r="W1684" t="str">
        <f>CONCATENATE(M1684,O1684)</f>
        <v>Regular SeasonWindstream</v>
      </c>
      <c r="X1684" t="str">
        <f>CONCATENATE(M1684,P1684)</f>
        <v>Regular SeasonRotational Field Level Home Plate</v>
      </c>
      <c r="Y1684" t="str">
        <f>CONCATENATE(M1684,O1684,P1684)</f>
        <v>Regular SeasonWindstreamRotational Field Level Home Plate</v>
      </c>
    </row>
    <row r="1685" spans="1:25" x14ac:dyDescent="0.25">
      <c r="A1685" s="3">
        <v>352003</v>
      </c>
      <c r="B1685" t="s">
        <v>154</v>
      </c>
      <c r="C1685" t="s">
        <v>75</v>
      </c>
      <c r="D1685" t="s">
        <v>17</v>
      </c>
      <c r="E1685" t="s">
        <v>1</v>
      </c>
      <c r="F1685" s="5">
        <v>41047</v>
      </c>
      <c r="G1685">
        <v>1</v>
      </c>
      <c r="H1685">
        <v>5</v>
      </c>
      <c r="I1685" s="1">
        <v>907.3</v>
      </c>
      <c r="J1685" s="1">
        <v>297.95999999999998</v>
      </c>
      <c r="K1685">
        <v>32.840295381902301</v>
      </c>
      <c r="L1685" s="4">
        <f>VLOOKUP(N1685,rates,VLOOKUP(CONCATENATE('[1]Exposure Report'!$B$11,'[1]Exposure Report'!$B$13),rate_lookup_table,4,FALSE),FALSE)</f>
        <v>181.45800000000003</v>
      </c>
      <c r="M1685" t="s">
        <v>0</v>
      </c>
      <c r="N1685" t="str">
        <f>IF(VLOOKUP(B1685,title_rename,2,FALSE)=0,B1685,VLOOKUP(B1685,title_rename,2,FALSE))</f>
        <v>05-18 Baltimore Orioles @ Washington Nationals</v>
      </c>
      <c r="O1685" s="3" t="str">
        <f>LEFT(IF(VLOOKUP(C1685,brand_rename,2,FALSE)=0,C1685,VLOOKUP(C1685,brand_rename,2,FALSE)),LEN(IF(VLOOKUP(C1685,brand_rename,2,FALSE)=0,C1685,VLOOKUP(C1685,brand_rename,2,FALSE)))-6)</f>
        <v>American University</v>
      </c>
      <c r="P1685" t="str">
        <f>IF(VLOOKUP(D1685,location_rename,2,FALSE)=0,D1685,VLOOKUP(D1685,location_rename,2,FALSE))</f>
        <v>LED Upper Tiered</v>
      </c>
      <c r="Q1685">
        <f>IF($L1685=0,0,G1685)</f>
        <v>1</v>
      </c>
      <c r="R1685">
        <f>IF($L1685=0,0,H1685)</f>
        <v>5</v>
      </c>
      <c r="S1685" s="1">
        <f>R1685*L1685</f>
        <v>907.29000000000019</v>
      </c>
      <c r="T1685" s="1">
        <f>S1685*(K1685/100)</f>
        <v>297.95671597046146</v>
      </c>
      <c r="U1685" t="str">
        <f t="shared" si="52"/>
        <v>American UniversityLED Upper Tiered</v>
      </c>
      <c r="V1685" t="str">
        <f t="shared" si="53"/>
        <v>05-18 Baltimore Orioles @ Washington NationalsAmerican UniversityLED Upper Tiered</v>
      </c>
      <c r="W1685" t="str">
        <f>CONCATENATE(M1685,O1685)</f>
        <v>Regular SeasonAmerican University</v>
      </c>
      <c r="X1685" t="str">
        <f>CONCATENATE(M1685,P1685)</f>
        <v>Regular SeasonLED Upper Tiered</v>
      </c>
      <c r="Y1685" t="str">
        <f>CONCATENATE(M1685,O1685,P1685)</f>
        <v>Regular SeasonAmerican UniversityLED Upper Tiered</v>
      </c>
    </row>
    <row r="1686" spans="1:25" x14ac:dyDescent="0.25">
      <c r="A1686" s="3">
        <v>352003</v>
      </c>
      <c r="B1686" t="s">
        <v>154</v>
      </c>
      <c r="C1686" t="s">
        <v>75</v>
      </c>
      <c r="D1686" t="s">
        <v>2</v>
      </c>
      <c r="E1686" t="s">
        <v>1</v>
      </c>
      <c r="F1686" s="5">
        <v>41047</v>
      </c>
      <c r="G1686">
        <v>32</v>
      </c>
      <c r="H1686">
        <v>249</v>
      </c>
      <c r="I1686" s="1">
        <v>45183.54</v>
      </c>
      <c r="J1686" s="1">
        <v>10755.73</v>
      </c>
      <c r="K1686">
        <v>23.804531473186898</v>
      </c>
      <c r="L1686" s="4">
        <f>VLOOKUP(N1686,rates,VLOOKUP(CONCATENATE('[1]Exposure Report'!$B$11,'[1]Exposure Report'!$B$13),rate_lookup_table,4,FALSE),FALSE)</f>
        <v>181.45800000000003</v>
      </c>
      <c r="M1686" t="s">
        <v>0</v>
      </c>
      <c r="N1686" t="str">
        <f>IF(VLOOKUP(B1686,title_rename,2,FALSE)=0,B1686,VLOOKUP(B1686,title_rename,2,FALSE))</f>
        <v>05-18 Baltimore Orioles @ Washington Nationals</v>
      </c>
      <c r="O1686" s="3" t="str">
        <f>LEFT(IF(VLOOKUP(C1686,brand_rename,2,FALSE)=0,C1686,VLOOKUP(C1686,brand_rename,2,FALSE)),LEN(IF(VLOOKUP(C1686,brand_rename,2,FALSE)=0,C1686,VLOOKUP(C1686,brand_rename,2,FALSE)))-6)</f>
        <v>American University</v>
      </c>
      <c r="P1686" t="str">
        <f>IF(VLOOKUP(D1686,location_rename,2,FALSE)=0,D1686,VLOOKUP(D1686,location_rename,2,FALSE))</f>
        <v>Rotational Field Level Home Plate</v>
      </c>
      <c r="Q1686">
        <f>IF($L1686=0,0,G1686)</f>
        <v>32</v>
      </c>
      <c r="R1686">
        <f>IF($L1686=0,0,H1686)</f>
        <v>249</v>
      </c>
      <c r="S1686" s="1">
        <f>R1686*L1686</f>
        <v>45183.042000000009</v>
      </c>
      <c r="T1686" s="1">
        <f>S1686*(K1686/100)</f>
        <v>10755.611453433257</v>
      </c>
      <c r="U1686" t="str">
        <f t="shared" si="52"/>
        <v>American UniversityRotational Field Level Home Plate</v>
      </c>
      <c r="V1686" t="str">
        <f t="shared" si="53"/>
        <v>05-18 Baltimore Orioles @ Washington NationalsAmerican UniversityRotational Field Level Home Plate</v>
      </c>
      <c r="W1686" t="str">
        <f>CONCATENATE(M1686,O1686)</f>
        <v>Regular SeasonAmerican University</v>
      </c>
      <c r="X1686" t="str">
        <f>CONCATENATE(M1686,P1686)</f>
        <v>Regular SeasonRotational Field Level Home Plate</v>
      </c>
      <c r="Y1686" t="str">
        <f>CONCATENATE(M1686,O1686,P1686)</f>
        <v>Regular SeasonAmerican UniversityRotational Field Level Home Plate</v>
      </c>
    </row>
    <row r="1687" spans="1:25" x14ac:dyDescent="0.25">
      <c r="A1687" s="3">
        <v>352003</v>
      </c>
      <c r="B1687" t="s">
        <v>154</v>
      </c>
      <c r="C1687" t="s">
        <v>74</v>
      </c>
      <c r="D1687" t="s">
        <v>45</v>
      </c>
      <c r="E1687" t="s">
        <v>1</v>
      </c>
      <c r="F1687" s="5">
        <v>41047</v>
      </c>
      <c r="G1687">
        <v>35</v>
      </c>
      <c r="H1687">
        <v>78</v>
      </c>
      <c r="I1687" s="1">
        <v>14153.88</v>
      </c>
      <c r="J1687" s="1">
        <v>2462.92</v>
      </c>
      <c r="K1687">
        <v>17.401023606247801</v>
      </c>
      <c r="L1687" s="4">
        <f>VLOOKUP(N1687,rates,VLOOKUP(CONCATENATE('[1]Exposure Report'!$B$11,'[1]Exposure Report'!$B$13),rate_lookup_table,4,FALSE),FALSE)</f>
        <v>181.45800000000003</v>
      </c>
      <c r="M1687" t="s">
        <v>0</v>
      </c>
      <c r="N1687" t="str">
        <f>IF(VLOOKUP(B1687,title_rename,2,FALSE)=0,B1687,VLOOKUP(B1687,title_rename,2,FALSE))</f>
        <v>05-18 Baltimore Orioles @ Washington Nationals</v>
      </c>
      <c r="O1687" s="3" t="str">
        <f>LEFT(IF(VLOOKUP(C1687,brand_rename,2,FALSE)=0,C1687,VLOOKUP(C1687,brand_rename,2,FALSE)),LEN(IF(VLOOKUP(C1687,brand_rename,2,FALSE)=0,C1687,VLOOKUP(C1687,brand_rename,2,FALSE)))-6)</f>
        <v>ANC</v>
      </c>
      <c r="P1687" t="str">
        <f>IF(VLOOKUP(D1687,location_rename,2,FALSE)=0,D1687,VLOOKUP(D1687,location_rename,2,FALSE))</f>
        <v>Static Field Level Foul Ball Line</v>
      </c>
      <c r="Q1687">
        <f>IF($L1687=0,0,G1687)</f>
        <v>35</v>
      </c>
      <c r="R1687">
        <f>IF($L1687=0,0,H1687)</f>
        <v>78</v>
      </c>
      <c r="S1687" s="1">
        <f>R1687*L1687</f>
        <v>14153.724000000002</v>
      </c>
      <c r="T1687" s="1">
        <f>S1687*(K1687/100)</f>
        <v>2462.892854403161</v>
      </c>
      <c r="U1687" t="str">
        <f t="shared" si="52"/>
        <v>ANCStatic Field Level Foul Ball Line</v>
      </c>
      <c r="V1687" t="str">
        <f t="shared" si="53"/>
        <v>05-18 Baltimore Orioles @ Washington NationalsANCStatic Field Level Foul Ball Line</v>
      </c>
      <c r="W1687" t="str">
        <f>CONCATENATE(M1687,O1687)</f>
        <v>Regular SeasonANC</v>
      </c>
      <c r="X1687" t="str">
        <f>CONCATENATE(M1687,P1687)</f>
        <v>Regular SeasonStatic Field Level Foul Ball Line</v>
      </c>
      <c r="Y1687" t="str">
        <f>CONCATENATE(M1687,O1687,P1687)</f>
        <v>Regular SeasonANCStatic Field Level Foul Ball Line</v>
      </c>
    </row>
    <row r="1688" spans="1:25" x14ac:dyDescent="0.25">
      <c r="A1688" s="3">
        <v>352003</v>
      </c>
      <c r="B1688" t="s">
        <v>154</v>
      </c>
      <c r="C1688" t="s">
        <v>74</v>
      </c>
      <c r="D1688" t="s">
        <v>12</v>
      </c>
      <c r="E1688" t="s">
        <v>1</v>
      </c>
      <c r="F1688" s="5">
        <v>41047</v>
      </c>
      <c r="G1688">
        <v>15</v>
      </c>
      <c r="H1688">
        <v>28</v>
      </c>
      <c r="I1688" s="1">
        <v>5080.88</v>
      </c>
      <c r="J1688" s="1">
        <v>797.32</v>
      </c>
      <c r="K1688">
        <v>15.692557194816599</v>
      </c>
      <c r="L1688" s="4">
        <f>VLOOKUP(N1688,rates,VLOOKUP(CONCATENATE('[1]Exposure Report'!$B$11,'[1]Exposure Report'!$B$13),rate_lookup_table,4,FALSE),FALSE)</f>
        <v>181.45800000000003</v>
      </c>
      <c r="M1688" t="s">
        <v>0</v>
      </c>
      <c r="N1688" t="str">
        <f>IF(VLOOKUP(B1688,title_rename,2,FALSE)=0,B1688,VLOOKUP(B1688,title_rename,2,FALSE))</f>
        <v>05-18 Baltimore Orioles @ Washington Nationals</v>
      </c>
      <c r="O1688" s="3" t="str">
        <f>LEFT(IF(VLOOKUP(C1688,brand_rename,2,FALSE)=0,C1688,VLOOKUP(C1688,brand_rename,2,FALSE)),LEN(IF(VLOOKUP(C1688,brand_rename,2,FALSE)=0,C1688,VLOOKUP(C1688,brand_rename,2,FALSE)))-6)</f>
        <v>ANC</v>
      </c>
      <c r="P1688" t="str">
        <f>IF(VLOOKUP(D1688,location_rename,2,FALSE)=0,D1688,VLOOKUP(D1688,location_rename,2,FALSE))</f>
        <v>Static Field Level Home Plate</v>
      </c>
      <c r="Q1688">
        <f>IF($L1688=0,0,G1688)</f>
        <v>15</v>
      </c>
      <c r="R1688">
        <f>IF($L1688=0,0,H1688)</f>
        <v>28</v>
      </c>
      <c r="S1688" s="1">
        <f>R1688*L1688</f>
        <v>5080.8240000000005</v>
      </c>
      <c r="T1688" s="1">
        <f>S1688*(K1688/100)</f>
        <v>797.31121216796862</v>
      </c>
      <c r="U1688" t="str">
        <f t="shared" si="52"/>
        <v>ANCStatic Field Level Home Plate</v>
      </c>
      <c r="V1688" t="str">
        <f t="shared" si="53"/>
        <v>05-18 Baltimore Orioles @ Washington NationalsANCStatic Field Level Home Plate</v>
      </c>
      <c r="W1688" t="str">
        <f>CONCATENATE(M1688,O1688)</f>
        <v>Regular SeasonANC</v>
      </c>
      <c r="X1688" t="str">
        <f>CONCATENATE(M1688,P1688)</f>
        <v>Regular SeasonStatic Field Level Home Plate</v>
      </c>
      <c r="Y1688" t="str">
        <f>CONCATENATE(M1688,O1688,P1688)</f>
        <v>Regular SeasonANCStatic Field Level Home Plate</v>
      </c>
    </row>
    <row r="1689" spans="1:25" x14ac:dyDescent="0.25">
      <c r="A1689" s="3">
        <v>352003</v>
      </c>
      <c r="B1689" t="s">
        <v>154</v>
      </c>
      <c r="C1689" t="s">
        <v>72</v>
      </c>
      <c r="D1689" t="s">
        <v>17</v>
      </c>
      <c r="E1689" t="s">
        <v>1</v>
      </c>
      <c r="F1689" s="5">
        <v>41047</v>
      </c>
      <c r="G1689">
        <v>5</v>
      </c>
      <c r="H1689">
        <v>12</v>
      </c>
      <c r="I1689" s="1">
        <v>2177.52</v>
      </c>
      <c r="J1689" s="1">
        <v>536.42999999999995</v>
      </c>
      <c r="K1689">
        <v>24.6349057643557</v>
      </c>
      <c r="L1689" s="4">
        <f>VLOOKUP(N1689,rates,VLOOKUP(CONCATENATE('[1]Exposure Report'!$B$11,'[1]Exposure Report'!$B$13),rate_lookup_table,4,FALSE),FALSE)</f>
        <v>181.45800000000003</v>
      </c>
      <c r="M1689" t="s">
        <v>0</v>
      </c>
      <c r="N1689" t="str">
        <f>IF(VLOOKUP(B1689,title_rename,2,FALSE)=0,B1689,VLOOKUP(B1689,title_rename,2,FALSE))</f>
        <v>05-18 Baltimore Orioles @ Washington Nationals</v>
      </c>
      <c r="O1689" s="3" t="str">
        <f>LEFT(IF(VLOOKUP(C1689,brand_rename,2,FALSE)=0,C1689,VLOOKUP(C1689,brand_rename,2,FALSE)),LEN(IF(VLOOKUP(C1689,brand_rename,2,FALSE)=0,C1689,VLOOKUP(C1689,brand_rename,2,FALSE)))-6)</f>
        <v>Bens Chili Bowl</v>
      </c>
      <c r="P1689" t="str">
        <f>IF(VLOOKUP(D1689,location_rename,2,FALSE)=0,D1689,VLOOKUP(D1689,location_rename,2,FALSE))</f>
        <v>LED Upper Tiered</v>
      </c>
      <c r="Q1689">
        <f>IF($L1689=0,0,G1689)</f>
        <v>5</v>
      </c>
      <c r="R1689">
        <f>IF($L1689=0,0,H1689)</f>
        <v>12</v>
      </c>
      <c r="S1689" s="1">
        <f>R1689*L1689</f>
        <v>2177.4960000000001</v>
      </c>
      <c r="T1689" s="1">
        <f>S1689*(K1689/100)</f>
        <v>536.42408762261482</v>
      </c>
      <c r="U1689" t="str">
        <f t="shared" si="52"/>
        <v>Bens Chili BowlLED Upper Tiered</v>
      </c>
      <c r="V1689" t="str">
        <f t="shared" si="53"/>
        <v>05-18 Baltimore Orioles @ Washington NationalsBens Chili BowlLED Upper Tiered</v>
      </c>
      <c r="W1689" t="str">
        <f>CONCATENATE(M1689,O1689)</f>
        <v>Regular SeasonBens Chili Bowl</v>
      </c>
      <c r="X1689" t="str">
        <f>CONCATENATE(M1689,P1689)</f>
        <v>Regular SeasonLED Upper Tiered</v>
      </c>
      <c r="Y1689" t="str">
        <f>CONCATENATE(M1689,O1689,P1689)</f>
        <v>Regular SeasonBens Chili BowlLED Upper Tiered</v>
      </c>
    </row>
    <row r="1690" spans="1:25" x14ac:dyDescent="0.25">
      <c r="A1690" s="3">
        <v>352003</v>
      </c>
      <c r="B1690" t="s">
        <v>154</v>
      </c>
      <c r="C1690" t="s">
        <v>87</v>
      </c>
      <c r="D1690" t="s">
        <v>17</v>
      </c>
      <c r="E1690" t="s">
        <v>1</v>
      </c>
      <c r="F1690" s="5">
        <v>41047</v>
      </c>
      <c r="G1690">
        <v>1</v>
      </c>
      <c r="H1690">
        <v>1</v>
      </c>
      <c r="I1690" s="1">
        <v>181.46</v>
      </c>
      <c r="J1690" s="1">
        <v>38.14</v>
      </c>
      <c r="K1690">
        <v>21.018406260332799</v>
      </c>
      <c r="L1690" s="4">
        <f>VLOOKUP(N1690,rates,VLOOKUP(CONCATENATE('[1]Exposure Report'!$B$11,'[1]Exposure Report'!$B$13),rate_lookup_table,4,FALSE),FALSE)</f>
        <v>181.45800000000003</v>
      </c>
      <c r="M1690" t="s">
        <v>0</v>
      </c>
      <c r="N1690" t="str">
        <f>IF(VLOOKUP(B1690,title_rename,2,FALSE)=0,B1690,VLOOKUP(B1690,title_rename,2,FALSE))</f>
        <v>05-18 Baltimore Orioles @ Washington Nationals</v>
      </c>
      <c r="O1690" s="3" t="str">
        <f>LEFT(IF(VLOOKUP(C1690,brand_rename,2,FALSE)=0,C1690,VLOOKUP(C1690,brand_rename,2,FALSE)),LEN(IF(VLOOKUP(C1690,brand_rename,2,FALSE)=0,C1690,VLOOKUP(C1690,brand_rename,2,FALSE)))-6)</f>
        <v>Breyers</v>
      </c>
      <c r="P1690" t="str">
        <f>IF(VLOOKUP(D1690,location_rename,2,FALSE)=0,D1690,VLOOKUP(D1690,location_rename,2,FALSE))</f>
        <v>LED Upper Tiered</v>
      </c>
      <c r="Q1690">
        <f>IF($L1690=0,0,G1690)</f>
        <v>1</v>
      </c>
      <c r="R1690">
        <f>IF($L1690=0,0,H1690)</f>
        <v>1</v>
      </c>
      <c r="S1690" s="1">
        <f>R1690*L1690</f>
        <v>181.45800000000003</v>
      </c>
      <c r="T1690" s="1">
        <f>S1690*(K1690/100)</f>
        <v>38.139579631874696</v>
      </c>
      <c r="U1690" t="str">
        <f t="shared" si="52"/>
        <v>BreyersLED Upper Tiered</v>
      </c>
      <c r="V1690" t="str">
        <f t="shared" si="53"/>
        <v>05-18 Baltimore Orioles @ Washington NationalsBreyersLED Upper Tiered</v>
      </c>
      <c r="W1690" t="str">
        <f>CONCATENATE(M1690,O1690)</f>
        <v>Regular SeasonBreyers</v>
      </c>
      <c r="X1690" t="str">
        <f>CONCATENATE(M1690,P1690)</f>
        <v>Regular SeasonLED Upper Tiered</v>
      </c>
      <c r="Y1690" t="str">
        <f>CONCATENATE(M1690,O1690,P1690)</f>
        <v>Regular SeasonBreyersLED Upper Tiered</v>
      </c>
    </row>
    <row r="1691" spans="1:25" x14ac:dyDescent="0.25">
      <c r="A1691" s="3">
        <v>352003</v>
      </c>
      <c r="B1691" t="s">
        <v>154</v>
      </c>
      <c r="C1691" t="s">
        <v>70</v>
      </c>
      <c r="D1691" t="s">
        <v>2</v>
      </c>
      <c r="E1691" t="s">
        <v>1</v>
      </c>
      <c r="F1691" s="5">
        <v>41047</v>
      </c>
      <c r="G1691">
        <v>13</v>
      </c>
      <c r="H1691">
        <v>90</v>
      </c>
      <c r="I1691" s="1">
        <v>16331.4</v>
      </c>
      <c r="J1691" s="1">
        <v>3962.4</v>
      </c>
      <c r="K1691">
        <v>24.262463720195399</v>
      </c>
      <c r="L1691" s="4">
        <f>VLOOKUP(N1691,rates,VLOOKUP(CONCATENATE('[1]Exposure Report'!$B$11,'[1]Exposure Report'!$B$13),rate_lookup_table,4,FALSE),FALSE)</f>
        <v>181.45800000000003</v>
      </c>
      <c r="M1691" t="s">
        <v>0</v>
      </c>
      <c r="N1691" t="str">
        <f>IF(VLOOKUP(B1691,title_rename,2,FALSE)=0,B1691,VLOOKUP(B1691,title_rename,2,FALSE))</f>
        <v>05-18 Baltimore Orioles @ Washington Nationals</v>
      </c>
      <c r="O1691" s="3" t="str">
        <f>LEFT(IF(VLOOKUP(C1691,brand_rename,2,FALSE)=0,C1691,VLOOKUP(C1691,brand_rename,2,FALSE)),LEN(IF(VLOOKUP(C1691,brand_rename,2,FALSE)=0,C1691,VLOOKUP(C1691,brand_rename,2,FALSE)))-6)</f>
        <v>Capital One</v>
      </c>
      <c r="P1691" t="str">
        <f>IF(VLOOKUP(D1691,location_rename,2,FALSE)=0,D1691,VLOOKUP(D1691,location_rename,2,FALSE))</f>
        <v>Rotational Field Level Home Plate</v>
      </c>
      <c r="Q1691">
        <f>IF($L1691=0,0,G1691)</f>
        <v>13</v>
      </c>
      <c r="R1691">
        <f>IF($L1691=0,0,H1691)</f>
        <v>90</v>
      </c>
      <c r="S1691" s="1">
        <f>R1691*L1691</f>
        <v>16331.220000000003</v>
      </c>
      <c r="T1691" s="1">
        <f>S1691*(K1691/100)</f>
        <v>3962.3563275652955</v>
      </c>
      <c r="U1691" t="str">
        <f t="shared" si="52"/>
        <v>Capital OneRotational Field Level Home Plate</v>
      </c>
      <c r="V1691" t="str">
        <f t="shared" si="53"/>
        <v>05-18 Baltimore Orioles @ Washington NationalsCapital OneRotational Field Level Home Plate</v>
      </c>
      <c r="W1691" t="str">
        <f>CONCATENATE(M1691,O1691)</f>
        <v>Regular SeasonCapital One</v>
      </c>
      <c r="X1691" t="str">
        <f>CONCATENATE(M1691,P1691)</f>
        <v>Regular SeasonRotational Field Level Home Plate</v>
      </c>
      <c r="Y1691" t="str">
        <f>CONCATENATE(M1691,O1691,P1691)</f>
        <v>Regular SeasonCapital OneRotational Field Level Home Plate</v>
      </c>
    </row>
    <row r="1692" spans="1:25" x14ac:dyDescent="0.25">
      <c r="A1692" s="3">
        <v>352003</v>
      </c>
      <c r="B1692" t="s">
        <v>154</v>
      </c>
      <c r="C1692" t="s">
        <v>69</v>
      </c>
      <c r="D1692" t="s">
        <v>19</v>
      </c>
      <c r="E1692" t="s">
        <v>1</v>
      </c>
      <c r="F1692" s="5">
        <v>41047</v>
      </c>
      <c r="G1692">
        <v>1</v>
      </c>
      <c r="H1692">
        <v>2</v>
      </c>
      <c r="I1692" s="1">
        <v>362.92</v>
      </c>
      <c r="J1692" s="1">
        <v>124.01</v>
      </c>
      <c r="K1692">
        <v>34.170065028105299</v>
      </c>
      <c r="L1692" s="4">
        <f>VLOOKUP(N1692,rates,VLOOKUP(CONCATENATE('[1]Exposure Report'!$B$11,'[1]Exposure Report'!$B$13),rate_lookup_table,4,FALSE),FALSE)</f>
        <v>181.45800000000003</v>
      </c>
      <c r="M1692" t="s">
        <v>0</v>
      </c>
      <c r="N1692" t="str">
        <f>IF(VLOOKUP(B1692,title_rename,2,FALSE)=0,B1692,VLOOKUP(B1692,title_rename,2,FALSE))</f>
        <v>05-18 Baltimore Orioles @ Washington Nationals</v>
      </c>
      <c r="O1692" s="3" t="str">
        <f>LEFT(IF(VLOOKUP(C1692,brand_rename,2,FALSE)=0,C1692,VLOOKUP(C1692,brand_rename,2,FALSE)),LEN(IF(VLOOKUP(C1692,brand_rename,2,FALSE)=0,C1692,VLOOKUP(C1692,brand_rename,2,FALSE)))-6)</f>
        <v>CareFirst BlueCross BlueShield</v>
      </c>
      <c r="P1692" t="str">
        <f>IF(VLOOKUP(D1692,location_rename,2,FALSE)=0,D1692,VLOOKUP(D1692,location_rename,2,FALSE))</f>
        <v>LED Outfield Wall</v>
      </c>
      <c r="Q1692">
        <f>IF($L1692=0,0,G1692)</f>
        <v>1</v>
      </c>
      <c r="R1692">
        <f>IF($L1692=0,0,H1692)</f>
        <v>2</v>
      </c>
      <c r="S1692" s="1">
        <f>R1692*L1692</f>
        <v>362.91600000000005</v>
      </c>
      <c r="T1692" s="1">
        <f>S1692*(K1692/100)</f>
        <v>124.00863319739865</v>
      </c>
      <c r="U1692" t="str">
        <f t="shared" si="52"/>
        <v>CareFirst BlueCross BlueShieldLED Outfield Wall</v>
      </c>
      <c r="V1692" t="str">
        <f t="shared" si="53"/>
        <v>05-18 Baltimore Orioles @ Washington NationalsCareFirst BlueCross BlueShieldLED Outfield Wall</v>
      </c>
      <c r="W1692" t="str">
        <f>CONCATENATE(M1692,O1692)</f>
        <v>Regular SeasonCareFirst BlueCross BlueShield</v>
      </c>
      <c r="X1692" t="str">
        <f>CONCATENATE(M1692,P1692)</f>
        <v>Regular SeasonLED Outfield Wall</v>
      </c>
      <c r="Y1692" t="str">
        <f>CONCATENATE(M1692,O1692,P1692)</f>
        <v>Regular SeasonCareFirst BlueCross BlueShieldLED Outfield Wall</v>
      </c>
    </row>
    <row r="1693" spans="1:25" x14ac:dyDescent="0.25">
      <c r="A1693" s="3">
        <v>352003</v>
      </c>
      <c r="B1693" t="s">
        <v>154</v>
      </c>
      <c r="C1693" t="s">
        <v>69</v>
      </c>
      <c r="D1693" t="s">
        <v>17</v>
      </c>
      <c r="E1693" t="s">
        <v>1</v>
      </c>
      <c r="F1693" s="5">
        <v>41047</v>
      </c>
      <c r="G1693">
        <v>2</v>
      </c>
      <c r="H1693">
        <v>5</v>
      </c>
      <c r="I1693" s="1">
        <v>907.3</v>
      </c>
      <c r="J1693" s="1">
        <v>329.11</v>
      </c>
      <c r="K1693">
        <v>36.2735589110547</v>
      </c>
      <c r="L1693" s="4">
        <f>VLOOKUP(N1693,rates,VLOOKUP(CONCATENATE('[1]Exposure Report'!$B$11,'[1]Exposure Report'!$B$13),rate_lookup_table,4,FALSE),FALSE)</f>
        <v>181.45800000000003</v>
      </c>
      <c r="M1693" t="s">
        <v>0</v>
      </c>
      <c r="N1693" t="str">
        <f>IF(VLOOKUP(B1693,title_rename,2,FALSE)=0,B1693,VLOOKUP(B1693,title_rename,2,FALSE))</f>
        <v>05-18 Baltimore Orioles @ Washington Nationals</v>
      </c>
      <c r="O1693" s="3" t="str">
        <f>LEFT(IF(VLOOKUP(C1693,brand_rename,2,FALSE)=0,C1693,VLOOKUP(C1693,brand_rename,2,FALSE)),LEN(IF(VLOOKUP(C1693,brand_rename,2,FALSE)=0,C1693,VLOOKUP(C1693,brand_rename,2,FALSE)))-6)</f>
        <v>CareFirst BlueCross BlueShield</v>
      </c>
      <c r="P1693" t="str">
        <f>IF(VLOOKUP(D1693,location_rename,2,FALSE)=0,D1693,VLOOKUP(D1693,location_rename,2,FALSE))</f>
        <v>LED Upper Tiered</v>
      </c>
      <c r="Q1693">
        <f>IF($L1693=0,0,G1693)</f>
        <v>2</v>
      </c>
      <c r="R1693">
        <f>IF($L1693=0,0,H1693)</f>
        <v>5</v>
      </c>
      <c r="S1693" s="1">
        <f>R1693*L1693</f>
        <v>907.29000000000019</v>
      </c>
      <c r="T1693" s="1">
        <f>S1693*(K1693/100)</f>
        <v>329.10637264410826</v>
      </c>
      <c r="U1693" t="str">
        <f t="shared" si="52"/>
        <v>CareFirst BlueCross BlueShieldLED Upper Tiered</v>
      </c>
      <c r="V1693" t="str">
        <f t="shared" si="53"/>
        <v>05-18 Baltimore Orioles @ Washington NationalsCareFirst BlueCross BlueShieldLED Upper Tiered</v>
      </c>
      <c r="W1693" t="str">
        <f>CONCATENATE(M1693,O1693)</f>
        <v>Regular SeasonCareFirst BlueCross BlueShield</v>
      </c>
      <c r="X1693" t="str">
        <f>CONCATENATE(M1693,P1693)</f>
        <v>Regular SeasonLED Upper Tiered</v>
      </c>
      <c r="Y1693" t="str">
        <f>CONCATENATE(M1693,O1693,P1693)</f>
        <v>Regular SeasonCareFirst BlueCross BlueShieldLED Upper Tiered</v>
      </c>
    </row>
    <row r="1694" spans="1:25" x14ac:dyDescent="0.25">
      <c r="A1694" s="3">
        <v>352003</v>
      </c>
      <c r="B1694" t="s">
        <v>154</v>
      </c>
      <c r="C1694" t="s">
        <v>145</v>
      </c>
      <c r="D1694" t="s">
        <v>2</v>
      </c>
      <c r="E1694" t="s">
        <v>1</v>
      </c>
      <c r="F1694" s="5">
        <v>41047</v>
      </c>
      <c r="G1694">
        <v>22</v>
      </c>
      <c r="H1694">
        <v>114</v>
      </c>
      <c r="I1694" s="1">
        <v>20686.439999999999</v>
      </c>
      <c r="J1694" s="1">
        <v>5378.13</v>
      </c>
      <c r="K1694">
        <v>25.998335141280901</v>
      </c>
      <c r="L1694" s="4">
        <f>VLOOKUP(N1694,rates,VLOOKUP(CONCATENATE('[1]Exposure Report'!$B$11,'[1]Exposure Report'!$B$13),rate_lookup_table,4,FALSE),FALSE)</f>
        <v>181.45800000000003</v>
      </c>
      <c r="M1694" t="s">
        <v>0</v>
      </c>
      <c r="N1694" t="str">
        <f>IF(VLOOKUP(B1694,title_rename,2,FALSE)=0,B1694,VLOOKUP(B1694,title_rename,2,FALSE))</f>
        <v>05-18 Baltimore Orioles @ Washington Nationals</v>
      </c>
      <c r="O1694" s="3" t="str">
        <f>LEFT(IF(VLOOKUP(C1694,brand_rename,2,FALSE)=0,C1694,VLOOKUP(C1694,brand_rename,2,FALSE)),LEN(IF(VLOOKUP(C1694,brand_rename,2,FALSE)=0,C1694,VLOOKUP(C1694,brand_rename,2,FALSE)))-6)</f>
        <v>Charity - Marine Corps Scholarship Foundation</v>
      </c>
      <c r="P1694" t="str">
        <f>IF(VLOOKUP(D1694,location_rename,2,FALSE)=0,D1694,VLOOKUP(D1694,location_rename,2,FALSE))</f>
        <v>Rotational Field Level Home Plate</v>
      </c>
      <c r="Q1694">
        <f>IF($L1694=0,0,G1694)</f>
        <v>22</v>
      </c>
      <c r="R1694">
        <f>IF($L1694=0,0,H1694)</f>
        <v>114</v>
      </c>
      <c r="S1694" s="1">
        <f>R1694*L1694</f>
        <v>20686.212000000003</v>
      </c>
      <c r="T1694" s="1">
        <f>S1694*(K1694/100)</f>
        <v>5378.0707237958668</v>
      </c>
      <c r="U1694" t="str">
        <f t="shared" si="52"/>
        <v>Charity - Marine Corps Scholarship FoundationRotational Field Level Home Plate</v>
      </c>
      <c r="V1694" t="str">
        <f t="shared" si="53"/>
        <v>05-18 Baltimore Orioles @ Washington NationalsCharity - Marine Corps Scholarship FoundationRotational Field Level Home Plate</v>
      </c>
      <c r="W1694" t="str">
        <f>CONCATENATE(M1694,O1694)</f>
        <v>Regular SeasonCharity - Marine Corps Scholarship Foundation</v>
      </c>
      <c r="X1694" t="str">
        <f>CONCATENATE(M1694,P1694)</f>
        <v>Regular SeasonRotational Field Level Home Plate</v>
      </c>
      <c r="Y1694" t="str">
        <f>CONCATENATE(M1694,O1694,P1694)</f>
        <v>Regular SeasonCharity - Marine Corps Scholarship FoundationRotational Field Level Home Plate</v>
      </c>
    </row>
    <row r="1695" spans="1:25" x14ac:dyDescent="0.25">
      <c r="A1695" s="3">
        <v>352003</v>
      </c>
      <c r="B1695" t="s">
        <v>154</v>
      </c>
      <c r="C1695" t="s">
        <v>68</v>
      </c>
      <c r="D1695" t="s">
        <v>11</v>
      </c>
      <c r="E1695" t="s">
        <v>1</v>
      </c>
      <c r="F1695" s="5">
        <v>41047</v>
      </c>
      <c r="G1695">
        <v>2</v>
      </c>
      <c r="H1695">
        <v>4</v>
      </c>
      <c r="I1695" s="1">
        <v>725.84</v>
      </c>
      <c r="J1695" s="1">
        <v>151.30000000000001</v>
      </c>
      <c r="K1695">
        <v>20.844814284139701</v>
      </c>
      <c r="L1695" s="4">
        <f>VLOOKUP(N1695,rates,VLOOKUP(CONCATENATE('[1]Exposure Report'!$B$11,'[1]Exposure Report'!$B$13),rate_lookup_table,4,FALSE),FALSE)</f>
        <v>181.45800000000003</v>
      </c>
      <c r="M1695" t="s">
        <v>0</v>
      </c>
      <c r="N1695" t="str">
        <f>IF(VLOOKUP(B1695,title_rename,2,FALSE)=0,B1695,VLOOKUP(B1695,title_rename,2,FALSE))</f>
        <v>05-18 Baltimore Orioles @ Washington Nationals</v>
      </c>
      <c r="O1695" s="3" t="str">
        <f>LEFT(IF(VLOOKUP(C1695,brand_rename,2,FALSE)=0,C1695,VLOOKUP(C1695,brand_rename,2,FALSE)),LEN(IF(VLOOKUP(C1695,brand_rename,2,FALSE)=0,C1695,VLOOKUP(C1695,brand_rename,2,FALSE)))-6)</f>
        <v>Charity - Washington Nationals Dream Foundation</v>
      </c>
      <c r="P1695" t="str">
        <f>IF(VLOOKUP(D1695,location_rename,2,FALSE)=0,D1695,VLOOKUP(D1695,location_rename,2,FALSE))</f>
        <v>Static Outfield Wall</v>
      </c>
      <c r="Q1695">
        <f>IF($L1695=0,0,G1695)</f>
        <v>2</v>
      </c>
      <c r="R1695">
        <f>IF($L1695=0,0,H1695)</f>
        <v>4</v>
      </c>
      <c r="S1695" s="1">
        <f>R1695*L1695</f>
        <v>725.83200000000011</v>
      </c>
      <c r="T1695" s="1">
        <f>S1695*(K1695/100)</f>
        <v>151.2983324148569</v>
      </c>
      <c r="U1695" t="str">
        <f t="shared" si="52"/>
        <v>Charity - Washington Nationals Dream FoundationStatic Outfield Wall</v>
      </c>
      <c r="V1695" t="str">
        <f t="shared" si="53"/>
        <v>05-18 Baltimore Orioles @ Washington NationalsCharity - Washington Nationals Dream FoundationStatic Outfield Wall</v>
      </c>
      <c r="W1695" t="str">
        <f>CONCATENATE(M1695,O1695)</f>
        <v>Regular SeasonCharity - Washington Nationals Dream Foundation</v>
      </c>
      <c r="X1695" t="str">
        <f>CONCATENATE(M1695,P1695)</f>
        <v>Regular SeasonStatic Outfield Wall</v>
      </c>
      <c r="Y1695" t="str">
        <f>CONCATENATE(M1695,O1695,P1695)</f>
        <v>Regular SeasonCharity - Washington Nationals Dream FoundationStatic Outfield Wall</v>
      </c>
    </row>
    <row r="1696" spans="1:25" x14ac:dyDescent="0.25">
      <c r="A1696" s="3">
        <v>352003</v>
      </c>
      <c r="B1696" t="s">
        <v>154</v>
      </c>
      <c r="C1696" t="s">
        <v>67</v>
      </c>
      <c r="D1696" t="s">
        <v>17</v>
      </c>
      <c r="E1696" t="s">
        <v>1</v>
      </c>
      <c r="F1696" s="5">
        <v>41047</v>
      </c>
      <c r="G1696">
        <v>2</v>
      </c>
      <c r="H1696">
        <v>6</v>
      </c>
      <c r="I1696" s="1">
        <v>1088.76</v>
      </c>
      <c r="J1696" s="1">
        <v>257.2</v>
      </c>
      <c r="K1696">
        <v>23.623204379293799</v>
      </c>
      <c r="L1696" s="4">
        <f>VLOOKUP(N1696,rates,VLOOKUP(CONCATENATE('[1]Exposure Report'!$B$11,'[1]Exposure Report'!$B$13),rate_lookup_table,4,FALSE),FALSE)</f>
        <v>181.45800000000003</v>
      </c>
      <c r="M1696" t="s">
        <v>0</v>
      </c>
      <c r="N1696" t="str">
        <f>IF(VLOOKUP(B1696,title_rename,2,FALSE)=0,B1696,VLOOKUP(B1696,title_rename,2,FALSE))</f>
        <v>05-18 Baltimore Orioles @ Washington Nationals</v>
      </c>
      <c r="O1696" s="3" t="str">
        <f>LEFT(IF(VLOOKUP(C1696,brand_rename,2,FALSE)=0,C1696,VLOOKUP(C1696,brand_rename,2,FALSE)),LEN(IF(VLOOKUP(C1696,brand_rename,2,FALSE)=0,C1696,VLOOKUP(C1696,brand_rename,2,FALSE)))-6)</f>
        <v>Cholula Hot Sauce</v>
      </c>
      <c r="P1696" t="str">
        <f>IF(VLOOKUP(D1696,location_rename,2,FALSE)=0,D1696,VLOOKUP(D1696,location_rename,2,FALSE))</f>
        <v>LED Upper Tiered</v>
      </c>
      <c r="Q1696">
        <f>IF($L1696=0,0,G1696)</f>
        <v>2</v>
      </c>
      <c r="R1696">
        <f>IF($L1696=0,0,H1696)</f>
        <v>6</v>
      </c>
      <c r="S1696" s="1">
        <f>R1696*L1696</f>
        <v>1088.748</v>
      </c>
      <c r="T1696" s="1">
        <f>S1696*(K1696/100)</f>
        <v>257.19716521547366</v>
      </c>
      <c r="U1696" t="str">
        <f t="shared" si="52"/>
        <v>Cholula Hot SauceLED Upper Tiered</v>
      </c>
      <c r="V1696" t="str">
        <f t="shared" si="53"/>
        <v>05-18 Baltimore Orioles @ Washington NationalsCholula Hot SauceLED Upper Tiered</v>
      </c>
      <c r="W1696" t="str">
        <f>CONCATENATE(M1696,O1696)</f>
        <v>Regular SeasonCholula Hot Sauce</v>
      </c>
      <c r="X1696" t="str">
        <f>CONCATENATE(M1696,P1696)</f>
        <v>Regular SeasonLED Upper Tiered</v>
      </c>
      <c r="Y1696" t="str">
        <f>CONCATENATE(M1696,O1696,P1696)</f>
        <v>Regular SeasonCholula Hot SauceLED Upper Tiered</v>
      </c>
    </row>
    <row r="1697" spans="1:25" x14ac:dyDescent="0.25">
      <c r="A1697" s="3">
        <v>352003</v>
      </c>
      <c r="B1697" t="s">
        <v>154</v>
      </c>
      <c r="C1697" t="s">
        <v>67</v>
      </c>
      <c r="D1697" t="s">
        <v>2</v>
      </c>
      <c r="E1697" t="s">
        <v>1</v>
      </c>
      <c r="F1697" s="5">
        <v>41047</v>
      </c>
      <c r="G1697">
        <v>10</v>
      </c>
      <c r="H1697">
        <v>67</v>
      </c>
      <c r="I1697" s="1">
        <v>12157.82</v>
      </c>
      <c r="J1697" s="1">
        <v>2935.48</v>
      </c>
      <c r="K1697">
        <v>24.144789115153799</v>
      </c>
      <c r="L1697" s="4">
        <f>VLOOKUP(N1697,rates,VLOOKUP(CONCATENATE('[1]Exposure Report'!$B$11,'[1]Exposure Report'!$B$13),rate_lookup_table,4,FALSE),FALSE)</f>
        <v>181.45800000000003</v>
      </c>
      <c r="M1697" t="s">
        <v>0</v>
      </c>
      <c r="N1697" t="str">
        <f>IF(VLOOKUP(B1697,title_rename,2,FALSE)=0,B1697,VLOOKUP(B1697,title_rename,2,FALSE))</f>
        <v>05-18 Baltimore Orioles @ Washington Nationals</v>
      </c>
      <c r="O1697" s="3" t="str">
        <f>LEFT(IF(VLOOKUP(C1697,brand_rename,2,FALSE)=0,C1697,VLOOKUP(C1697,brand_rename,2,FALSE)),LEN(IF(VLOOKUP(C1697,brand_rename,2,FALSE)=0,C1697,VLOOKUP(C1697,brand_rename,2,FALSE)))-6)</f>
        <v>Cholula Hot Sauce</v>
      </c>
      <c r="P1697" t="str">
        <f>IF(VLOOKUP(D1697,location_rename,2,FALSE)=0,D1697,VLOOKUP(D1697,location_rename,2,FALSE))</f>
        <v>Rotational Field Level Home Plate</v>
      </c>
      <c r="Q1697">
        <f>IF($L1697=0,0,G1697)</f>
        <v>10</v>
      </c>
      <c r="R1697">
        <f>IF($L1697=0,0,H1697)</f>
        <v>67</v>
      </c>
      <c r="S1697" s="1">
        <f>R1697*L1697</f>
        <v>12157.686000000002</v>
      </c>
      <c r="T1697" s="1">
        <f>S1697*(K1697/100)</f>
        <v>2935.4476459825773</v>
      </c>
      <c r="U1697" t="str">
        <f t="shared" si="52"/>
        <v>Cholula Hot SauceRotational Field Level Home Plate</v>
      </c>
      <c r="V1697" t="str">
        <f t="shared" si="53"/>
        <v>05-18 Baltimore Orioles @ Washington NationalsCholula Hot SauceRotational Field Level Home Plate</v>
      </c>
      <c r="W1697" t="str">
        <f>CONCATENATE(M1697,O1697)</f>
        <v>Regular SeasonCholula Hot Sauce</v>
      </c>
      <c r="X1697" t="str">
        <f>CONCATENATE(M1697,P1697)</f>
        <v>Regular SeasonRotational Field Level Home Plate</v>
      </c>
      <c r="Y1697" t="str">
        <f>CONCATENATE(M1697,O1697,P1697)</f>
        <v>Regular SeasonCholula Hot SauceRotational Field Level Home Plate</v>
      </c>
    </row>
    <row r="1698" spans="1:25" x14ac:dyDescent="0.25">
      <c r="A1698" s="3">
        <v>352003</v>
      </c>
      <c r="B1698" t="s">
        <v>154</v>
      </c>
      <c r="C1698" t="s">
        <v>65</v>
      </c>
      <c r="D1698" t="s">
        <v>17</v>
      </c>
      <c r="E1698" t="s">
        <v>1</v>
      </c>
      <c r="F1698" s="5">
        <v>41047</v>
      </c>
      <c r="G1698">
        <v>3</v>
      </c>
      <c r="H1698">
        <v>12</v>
      </c>
      <c r="I1698" s="1">
        <v>2177.52</v>
      </c>
      <c r="J1698" s="1">
        <v>455.34</v>
      </c>
      <c r="K1698">
        <v>20.910944560784699</v>
      </c>
      <c r="L1698" s="4">
        <f>VLOOKUP(N1698,rates,VLOOKUP(CONCATENATE('[1]Exposure Report'!$B$11,'[1]Exposure Report'!$B$13),rate_lookup_table,4,FALSE),FALSE)</f>
        <v>181.45800000000003</v>
      </c>
      <c r="M1698" t="s">
        <v>0</v>
      </c>
      <c r="N1698" t="str">
        <f>IF(VLOOKUP(B1698,title_rename,2,FALSE)=0,B1698,VLOOKUP(B1698,title_rename,2,FALSE))</f>
        <v>05-18 Baltimore Orioles @ Washington Nationals</v>
      </c>
      <c r="O1698" s="3" t="str">
        <f>LEFT(IF(VLOOKUP(C1698,brand_rename,2,FALSE)=0,C1698,VLOOKUP(C1698,brand_rename,2,FALSE)),LEN(IF(VLOOKUP(C1698,brand_rename,2,FALSE)=0,C1698,VLOOKUP(C1698,brand_rename,2,FALSE)))-6)</f>
        <v>Coca-Cola</v>
      </c>
      <c r="P1698" t="str">
        <f>IF(VLOOKUP(D1698,location_rename,2,FALSE)=0,D1698,VLOOKUP(D1698,location_rename,2,FALSE))</f>
        <v>LED Upper Tiered</v>
      </c>
      <c r="Q1698">
        <f>IF($L1698=0,0,G1698)</f>
        <v>3</v>
      </c>
      <c r="R1698">
        <f>IF($L1698=0,0,H1698)</f>
        <v>12</v>
      </c>
      <c r="S1698" s="1">
        <f>R1698*L1698</f>
        <v>2177.4960000000001</v>
      </c>
      <c r="T1698" s="1">
        <f>S1698*(K1698/100)</f>
        <v>455.33498137330446</v>
      </c>
      <c r="U1698" t="str">
        <f t="shared" si="52"/>
        <v>Coca-ColaLED Upper Tiered</v>
      </c>
      <c r="V1698" t="str">
        <f t="shared" si="53"/>
        <v>05-18 Baltimore Orioles @ Washington NationalsCoca-ColaLED Upper Tiered</v>
      </c>
      <c r="W1698" t="str">
        <f>CONCATENATE(M1698,O1698)</f>
        <v>Regular SeasonCoca-Cola</v>
      </c>
      <c r="X1698" t="str">
        <f>CONCATENATE(M1698,P1698)</f>
        <v>Regular SeasonLED Upper Tiered</v>
      </c>
      <c r="Y1698" t="str">
        <f>CONCATENATE(M1698,O1698,P1698)</f>
        <v>Regular SeasonCoca-ColaLED Upper Tiered</v>
      </c>
    </row>
    <row r="1699" spans="1:25" x14ac:dyDescent="0.25">
      <c r="A1699" s="3">
        <v>352003</v>
      </c>
      <c r="B1699" t="s">
        <v>154</v>
      </c>
      <c r="C1699" t="s">
        <v>65</v>
      </c>
      <c r="D1699" t="s">
        <v>9</v>
      </c>
      <c r="E1699" t="s">
        <v>1</v>
      </c>
      <c r="F1699" s="5">
        <v>41047</v>
      </c>
      <c r="G1699">
        <v>30</v>
      </c>
      <c r="H1699">
        <v>167</v>
      </c>
      <c r="I1699" s="1">
        <v>30303.82</v>
      </c>
      <c r="J1699" s="1">
        <v>3842.87</v>
      </c>
      <c r="K1699">
        <v>12.681140529477799</v>
      </c>
      <c r="L1699" s="4">
        <f>VLOOKUP(N1699,rates,VLOOKUP(CONCATENATE('[1]Exposure Report'!$B$11,'[1]Exposure Report'!$B$13),rate_lookup_table,4,FALSE),FALSE)</f>
        <v>181.45800000000003</v>
      </c>
      <c r="M1699" t="s">
        <v>0</v>
      </c>
      <c r="N1699" t="str">
        <f>IF(VLOOKUP(B1699,title_rename,2,FALSE)=0,B1699,VLOOKUP(B1699,title_rename,2,FALSE))</f>
        <v>05-18 Baltimore Orioles @ Washington Nationals</v>
      </c>
      <c r="O1699" s="3" t="str">
        <f>LEFT(IF(VLOOKUP(C1699,brand_rename,2,FALSE)=0,C1699,VLOOKUP(C1699,brand_rename,2,FALSE)),LEN(IF(VLOOKUP(C1699,brand_rename,2,FALSE)=0,C1699,VLOOKUP(C1699,brand_rename,2,FALSE)))-6)</f>
        <v>Coca-Cola</v>
      </c>
      <c r="P1699" t="str">
        <f>IF(VLOOKUP(D1699,location_rename,2,FALSE)=0,D1699,VLOOKUP(D1699,location_rename,2,FALSE))</f>
        <v>Static Upper Billboard</v>
      </c>
      <c r="Q1699">
        <f>IF($L1699=0,0,G1699)</f>
        <v>30</v>
      </c>
      <c r="R1699">
        <f>IF($L1699=0,0,H1699)</f>
        <v>167</v>
      </c>
      <c r="S1699" s="1">
        <f>R1699*L1699</f>
        <v>30303.486000000004</v>
      </c>
      <c r="T1699" s="1">
        <f>S1699*(K1699/100)</f>
        <v>3842.8276449906316</v>
      </c>
      <c r="U1699" t="str">
        <f t="shared" si="52"/>
        <v>Coca-ColaStatic Upper Billboard</v>
      </c>
      <c r="V1699" t="str">
        <f t="shared" si="53"/>
        <v>05-18 Baltimore Orioles @ Washington NationalsCoca-ColaStatic Upper Billboard</v>
      </c>
      <c r="W1699" t="str">
        <f>CONCATENATE(M1699,O1699)</f>
        <v>Regular SeasonCoca-Cola</v>
      </c>
      <c r="X1699" t="str">
        <f>CONCATENATE(M1699,P1699)</f>
        <v>Regular SeasonStatic Upper Billboard</v>
      </c>
      <c r="Y1699" t="str">
        <f>CONCATENATE(M1699,O1699,P1699)</f>
        <v>Regular SeasonCoca-ColaStatic Upper Billboard</v>
      </c>
    </row>
    <row r="1700" spans="1:25" x14ac:dyDescent="0.25">
      <c r="A1700" s="3">
        <v>352003</v>
      </c>
      <c r="B1700" t="s">
        <v>154</v>
      </c>
      <c r="C1700" t="s">
        <v>64</v>
      </c>
      <c r="D1700" t="s">
        <v>17</v>
      </c>
      <c r="E1700" t="s">
        <v>1</v>
      </c>
      <c r="F1700" s="5">
        <v>41047</v>
      </c>
      <c r="G1700">
        <v>2</v>
      </c>
      <c r="H1700">
        <v>10</v>
      </c>
      <c r="I1700" s="1">
        <v>1814.6</v>
      </c>
      <c r="J1700" s="1">
        <v>444.87</v>
      </c>
      <c r="K1700">
        <v>24.516146809214099</v>
      </c>
      <c r="L1700" s="4">
        <f>VLOOKUP(N1700,rates,VLOOKUP(CONCATENATE('[1]Exposure Report'!$B$11,'[1]Exposure Report'!$B$13),rate_lookup_table,4,FALSE),FALSE)</f>
        <v>181.45800000000003</v>
      </c>
      <c r="M1700" t="s">
        <v>0</v>
      </c>
      <c r="N1700" t="str">
        <f>IF(VLOOKUP(B1700,title_rename,2,FALSE)=0,B1700,VLOOKUP(B1700,title_rename,2,FALSE))</f>
        <v>05-18 Baltimore Orioles @ Washington Nationals</v>
      </c>
      <c r="O1700" s="3" t="str">
        <f>LEFT(IF(VLOOKUP(C1700,brand_rename,2,FALSE)=0,C1700,VLOOKUP(C1700,brand_rename,2,FALSE)),LEN(IF(VLOOKUP(C1700,brand_rename,2,FALSE)=0,C1700,VLOOKUP(C1700,brand_rename,2,FALSE)))-6)</f>
        <v>Coke Zero</v>
      </c>
      <c r="P1700" t="str">
        <f>IF(VLOOKUP(D1700,location_rename,2,FALSE)=0,D1700,VLOOKUP(D1700,location_rename,2,FALSE))</f>
        <v>LED Upper Tiered</v>
      </c>
      <c r="Q1700">
        <f>IF($L1700=0,0,G1700)</f>
        <v>2</v>
      </c>
      <c r="R1700">
        <f>IF($L1700=0,0,H1700)</f>
        <v>10</v>
      </c>
      <c r="S1700" s="1">
        <f>R1700*L1700</f>
        <v>1814.5800000000004</v>
      </c>
      <c r="T1700" s="1">
        <f>S1700*(K1700/100)</f>
        <v>444.86509677063725</v>
      </c>
      <c r="U1700" t="str">
        <f t="shared" si="52"/>
        <v>Coke ZeroLED Upper Tiered</v>
      </c>
      <c r="V1700" t="str">
        <f t="shared" si="53"/>
        <v>05-18 Baltimore Orioles @ Washington NationalsCoke ZeroLED Upper Tiered</v>
      </c>
      <c r="W1700" t="str">
        <f>CONCATENATE(M1700,O1700)</f>
        <v>Regular SeasonCoke Zero</v>
      </c>
      <c r="X1700" t="str">
        <f>CONCATENATE(M1700,P1700)</f>
        <v>Regular SeasonLED Upper Tiered</v>
      </c>
      <c r="Y1700" t="str">
        <f>CONCATENATE(M1700,O1700,P1700)</f>
        <v>Regular SeasonCoke ZeroLED Upper Tiered</v>
      </c>
    </row>
    <row r="1701" spans="1:25" x14ac:dyDescent="0.25">
      <c r="A1701" s="3">
        <v>352003</v>
      </c>
      <c r="B1701" t="s">
        <v>154</v>
      </c>
      <c r="C1701" t="s">
        <v>107</v>
      </c>
      <c r="D1701" t="s">
        <v>18</v>
      </c>
      <c r="E1701" t="s">
        <v>1</v>
      </c>
      <c r="F1701" s="5">
        <v>41047</v>
      </c>
      <c r="G1701">
        <v>1</v>
      </c>
      <c r="H1701">
        <v>1</v>
      </c>
      <c r="I1701" s="1">
        <v>181.46</v>
      </c>
      <c r="J1701" s="1">
        <v>42.72</v>
      </c>
      <c r="K1701">
        <v>23.542378485616599</v>
      </c>
      <c r="L1701" s="4">
        <f>VLOOKUP(N1701,rates,VLOOKUP(CONCATENATE('[1]Exposure Report'!$B$11,'[1]Exposure Report'!$B$13),rate_lookup_table,4,FALSE),FALSE)</f>
        <v>181.45800000000003</v>
      </c>
      <c r="M1701" t="s">
        <v>0</v>
      </c>
      <c r="N1701" t="str">
        <f>IF(VLOOKUP(B1701,title_rename,2,FALSE)=0,B1701,VLOOKUP(B1701,title_rename,2,FALSE))</f>
        <v>05-18 Baltimore Orioles @ Washington Nationals</v>
      </c>
      <c r="O1701" s="3" t="str">
        <f>LEFT(IF(VLOOKUP(C1701,brand_rename,2,FALSE)=0,C1701,VLOOKUP(C1701,brand_rename,2,FALSE)),LEN(IF(VLOOKUP(C1701,brand_rename,2,FALSE)=0,C1701,VLOOKUP(C1701,brand_rename,2,FALSE)))-6)</f>
        <v>Cropp-Metcalfe</v>
      </c>
      <c r="P1701" t="str">
        <f>IF(VLOOKUP(D1701,location_rename,2,FALSE)=0,D1701,VLOOKUP(D1701,location_rename,2,FALSE))</f>
        <v>LED Upper Billboard</v>
      </c>
      <c r="Q1701">
        <f>IF($L1701=0,0,G1701)</f>
        <v>1</v>
      </c>
      <c r="R1701">
        <f>IF($L1701=0,0,H1701)</f>
        <v>1</v>
      </c>
      <c r="S1701" s="1">
        <f>R1701*L1701</f>
        <v>181.45800000000003</v>
      </c>
      <c r="T1701" s="1">
        <f>S1701*(K1701/100)</f>
        <v>42.719529152430177</v>
      </c>
      <c r="U1701" t="str">
        <f t="shared" si="52"/>
        <v>Cropp-MetcalfeLED Upper Billboard</v>
      </c>
      <c r="V1701" t="str">
        <f t="shared" si="53"/>
        <v>05-18 Baltimore Orioles @ Washington NationalsCropp-MetcalfeLED Upper Billboard</v>
      </c>
      <c r="W1701" t="str">
        <f>CONCATENATE(M1701,O1701)</f>
        <v>Regular SeasonCropp-Metcalfe</v>
      </c>
      <c r="X1701" t="str">
        <f>CONCATENATE(M1701,P1701)</f>
        <v>Regular SeasonLED Upper Billboard</v>
      </c>
      <c r="Y1701" t="str">
        <f>CONCATENATE(M1701,O1701,P1701)</f>
        <v>Regular SeasonCropp-MetcalfeLED Upper Billboard</v>
      </c>
    </row>
    <row r="1702" spans="1:25" x14ac:dyDescent="0.25">
      <c r="A1702" s="3">
        <v>352003</v>
      </c>
      <c r="B1702" t="s">
        <v>154</v>
      </c>
      <c r="C1702" t="s">
        <v>63</v>
      </c>
      <c r="D1702" t="s">
        <v>19</v>
      </c>
      <c r="E1702" t="s">
        <v>1</v>
      </c>
      <c r="F1702" s="5">
        <v>41047</v>
      </c>
      <c r="G1702">
        <v>6</v>
      </c>
      <c r="H1702">
        <v>11</v>
      </c>
      <c r="I1702" s="1">
        <v>1996.06</v>
      </c>
      <c r="J1702" s="1">
        <v>554.49</v>
      </c>
      <c r="K1702">
        <v>27.7792250733945</v>
      </c>
      <c r="L1702" s="4">
        <f>VLOOKUP(N1702,rates,VLOOKUP(CONCATENATE('[1]Exposure Report'!$B$11,'[1]Exposure Report'!$B$13),rate_lookup_table,4,FALSE),FALSE)</f>
        <v>181.45800000000003</v>
      </c>
      <c r="M1702" t="s">
        <v>0</v>
      </c>
      <c r="N1702" t="str">
        <f>IF(VLOOKUP(B1702,title_rename,2,FALSE)=0,B1702,VLOOKUP(B1702,title_rename,2,FALSE))</f>
        <v>05-18 Baltimore Orioles @ Washington Nationals</v>
      </c>
      <c r="O1702" s="3" t="str">
        <f>LEFT(IF(VLOOKUP(C1702,brand_rename,2,FALSE)=0,C1702,VLOOKUP(C1702,brand_rename,2,FALSE)),LEN(IF(VLOOKUP(C1702,brand_rename,2,FALSE)=0,C1702,VLOOKUP(C1702,brand_rename,2,FALSE)))-6)</f>
        <v>CSX</v>
      </c>
      <c r="P1702" t="str">
        <f>IF(VLOOKUP(D1702,location_rename,2,FALSE)=0,D1702,VLOOKUP(D1702,location_rename,2,FALSE))</f>
        <v>LED Outfield Wall</v>
      </c>
      <c r="Q1702">
        <f>IF($L1702=0,0,G1702)</f>
        <v>6</v>
      </c>
      <c r="R1702">
        <f>IF($L1702=0,0,H1702)</f>
        <v>11</v>
      </c>
      <c r="S1702" s="1">
        <f>R1702*L1702</f>
        <v>1996.0380000000002</v>
      </c>
      <c r="T1702" s="1">
        <f>S1702*(K1702/100)</f>
        <v>554.48388857048212</v>
      </c>
      <c r="U1702" t="str">
        <f t="shared" si="52"/>
        <v>CSXLED Outfield Wall</v>
      </c>
      <c r="V1702" t="str">
        <f t="shared" si="53"/>
        <v>05-18 Baltimore Orioles @ Washington NationalsCSXLED Outfield Wall</v>
      </c>
      <c r="W1702" t="str">
        <f>CONCATENATE(M1702,O1702)</f>
        <v>Regular SeasonCSX</v>
      </c>
      <c r="X1702" t="str">
        <f>CONCATENATE(M1702,P1702)</f>
        <v>Regular SeasonLED Outfield Wall</v>
      </c>
      <c r="Y1702" t="str">
        <f>CONCATENATE(M1702,O1702,P1702)</f>
        <v>Regular SeasonCSXLED Outfield Wall</v>
      </c>
    </row>
    <row r="1703" spans="1:25" x14ac:dyDescent="0.25">
      <c r="A1703" s="3">
        <v>352003</v>
      </c>
      <c r="B1703" t="s">
        <v>154</v>
      </c>
      <c r="C1703" t="s">
        <v>63</v>
      </c>
      <c r="D1703" t="s">
        <v>17</v>
      </c>
      <c r="E1703" t="s">
        <v>1</v>
      </c>
      <c r="F1703" s="5">
        <v>41047</v>
      </c>
      <c r="G1703">
        <v>6</v>
      </c>
      <c r="H1703">
        <v>11</v>
      </c>
      <c r="I1703" s="1">
        <v>1996.06</v>
      </c>
      <c r="J1703" s="1">
        <v>460.47</v>
      </c>
      <c r="K1703">
        <v>23.0689458232718</v>
      </c>
      <c r="L1703" s="4">
        <f>VLOOKUP(N1703,rates,VLOOKUP(CONCATENATE('[1]Exposure Report'!$B$11,'[1]Exposure Report'!$B$13),rate_lookup_table,4,FALSE),FALSE)</f>
        <v>181.45800000000003</v>
      </c>
      <c r="M1703" t="s">
        <v>0</v>
      </c>
      <c r="N1703" t="str">
        <f>IF(VLOOKUP(B1703,title_rename,2,FALSE)=0,B1703,VLOOKUP(B1703,title_rename,2,FALSE))</f>
        <v>05-18 Baltimore Orioles @ Washington Nationals</v>
      </c>
      <c r="O1703" s="3" t="str">
        <f>LEFT(IF(VLOOKUP(C1703,brand_rename,2,FALSE)=0,C1703,VLOOKUP(C1703,brand_rename,2,FALSE)),LEN(IF(VLOOKUP(C1703,brand_rename,2,FALSE)=0,C1703,VLOOKUP(C1703,brand_rename,2,FALSE)))-6)</f>
        <v>CSX</v>
      </c>
      <c r="P1703" t="str">
        <f>IF(VLOOKUP(D1703,location_rename,2,FALSE)=0,D1703,VLOOKUP(D1703,location_rename,2,FALSE))</f>
        <v>LED Upper Tiered</v>
      </c>
      <c r="Q1703">
        <f>IF($L1703=0,0,G1703)</f>
        <v>6</v>
      </c>
      <c r="R1703">
        <f>IF($L1703=0,0,H1703)</f>
        <v>11</v>
      </c>
      <c r="S1703" s="1">
        <f>R1703*L1703</f>
        <v>1996.0380000000002</v>
      </c>
      <c r="T1703" s="1">
        <f>S1703*(K1703/100)</f>
        <v>460.46492483191804</v>
      </c>
      <c r="U1703" t="str">
        <f t="shared" si="52"/>
        <v>CSXLED Upper Tiered</v>
      </c>
      <c r="V1703" t="str">
        <f t="shared" si="53"/>
        <v>05-18 Baltimore Orioles @ Washington NationalsCSXLED Upper Tiered</v>
      </c>
      <c r="W1703" t="str">
        <f>CONCATENATE(M1703,O1703)</f>
        <v>Regular SeasonCSX</v>
      </c>
      <c r="X1703" t="str">
        <f>CONCATENATE(M1703,P1703)</f>
        <v>Regular SeasonLED Upper Tiered</v>
      </c>
      <c r="Y1703" t="str">
        <f>CONCATENATE(M1703,O1703,P1703)</f>
        <v>Regular SeasonCSXLED Upper Tiered</v>
      </c>
    </row>
    <row r="1704" spans="1:25" x14ac:dyDescent="0.25">
      <c r="A1704" s="3">
        <v>352003</v>
      </c>
      <c r="B1704" t="s">
        <v>154</v>
      </c>
      <c r="C1704" t="s">
        <v>86</v>
      </c>
      <c r="D1704" t="s">
        <v>17</v>
      </c>
      <c r="E1704" t="s">
        <v>1</v>
      </c>
      <c r="F1704" s="5">
        <v>41047</v>
      </c>
      <c r="G1704">
        <v>1</v>
      </c>
      <c r="H1704">
        <v>3</v>
      </c>
      <c r="I1704" s="1">
        <v>544.38</v>
      </c>
      <c r="J1704" s="1">
        <v>125.26</v>
      </c>
      <c r="K1704">
        <v>23.009662368198601</v>
      </c>
      <c r="L1704" s="4">
        <f>VLOOKUP(N1704,rates,VLOOKUP(CONCATENATE('[1]Exposure Report'!$B$11,'[1]Exposure Report'!$B$13),rate_lookup_table,4,FALSE),FALSE)</f>
        <v>181.45800000000003</v>
      </c>
      <c r="M1704" t="s">
        <v>0</v>
      </c>
      <c r="N1704" t="str">
        <f>IF(VLOOKUP(B1704,title_rename,2,FALSE)=0,B1704,VLOOKUP(B1704,title_rename,2,FALSE))</f>
        <v>05-18 Baltimore Orioles @ Washington Nationals</v>
      </c>
      <c r="O1704" s="3" t="str">
        <f>LEFT(IF(VLOOKUP(C1704,brand_rename,2,FALSE)=0,C1704,VLOOKUP(C1704,brand_rename,2,FALSE)),LEN(IF(VLOOKUP(C1704,brand_rename,2,FALSE)=0,C1704,VLOOKUP(C1704,brand_rename,2,FALSE)))-6)</f>
        <v>Dippin Dots</v>
      </c>
      <c r="P1704" t="str">
        <f>IF(VLOOKUP(D1704,location_rename,2,FALSE)=0,D1704,VLOOKUP(D1704,location_rename,2,FALSE))</f>
        <v>LED Upper Tiered</v>
      </c>
      <c r="Q1704">
        <f>IF($L1704=0,0,G1704)</f>
        <v>1</v>
      </c>
      <c r="R1704">
        <f>IF($L1704=0,0,H1704)</f>
        <v>3</v>
      </c>
      <c r="S1704" s="1">
        <f>R1704*L1704</f>
        <v>544.37400000000002</v>
      </c>
      <c r="T1704" s="1">
        <f>S1704*(K1704/100)</f>
        <v>125.25861942025746</v>
      </c>
      <c r="U1704" t="str">
        <f t="shared" si="52"/>
        <v>Dippin DotsLED Upper Tiered</v>
      </c>
      <c r="V1704" t="str">
        <f t="shared" si="53"/>
        <v>05-18 Baltimore Orioles @ Washington NationalsDippin DotsLED Upper Tiered</v>
      </c>
      <c r="W1704" t="str">
        <f>CONCATENATE(M1704,O1704)</f>
        <v>Regular SeasonDippin Dots</v>
      </c>
      <c r="X1704" t="str">
        <f>CONCATENATE(M1704,P1704)</f>
        <v>Regular SeasonLED Upper Tiered</v>
      </c>
      <c r="Y1704" t="str">
        <f>CONCATENATE(M1704,O1704,P1704)</f>
        <v>Regular SeasonDippin DotsLED Upper Tiered</v>
      </c>
    </row>
    <row r="1705" spans="1:25" x14ac:dyDescent="0.25">
      <c r="A1705" s="3">
        <v>352003</v>
      </c>
      <c r="B1705" t="s">
        <v>154</v>
      </c>
      <c r="C1705" t="s">
        <v>61</v>
      </c>
      <c r="D1705" t="s">
        <v>17</v>
      </c>
      <c r="E1705" t="s">
        <v>1</v>
      </c>
      <c r="F1705" s="5">
        <v>41047</v>
      </c>
      <c r="G1705">
        <v>3</v>
      </c>
      <c r="H1705">
        <v>9</v>
      </c>
      <c r="I1705" s="1">
        <v>1633.14</v>
      </c>
      <c r="J1705" s="1">
        <v>607.62</v>
      </c>
      <c r="K1705">
        <v>37.205628421323297</v>
      </c>
      <c r="L1705" s="4">
        <f>VLOOKUP(N1705,rates,VLOOKUP(CONCATENATE('[1]Exposure Report'!$B$11,'[1]Exposure Report'!$B$13),rate_lookup_table,4,FALSE),FALSE)</f>
        <v>181.45800000000003</v>
      </c>
      <c r="M1705" t="s">
        <v>0</v>
      </c>
      <c r="N1705" t="str">
        <f>IF(VLOOKUP(B1705,title_rename,2,FALSE)=0,B1705,VLOOKUP(B1705,title_rename,2,FALSE))</f>
        <v>05-18 Baltimore Orioles @ Washington Nationals</v>
      </c>
      <c r="O1705" s="3" t="str">
        <f>LEFT(IF(VLOOKUP(C1705,brand_rename,2,FALSE)=0,C1705,VLOOKUP(C1705,brand_rename,2,FALSE)),LEN(IF(VLOOKUP(C1705,brand_rename,2,FALSE)=0,C1705,VLOOKUP(C1705,brand_rename,2,FALSE)))-6)</f>
        <v>Exxonmobil</v>
      </c>
      <c r="P1705" t="str">
        <f>IF(VLOOKUP(D1705,location_rename,2,FALSE)=0,D1705,VLOOKUP(D1705,location_rename,2,FALSE))</f>
        <v>LED Upper Tiered</v>
      </c>
      <c r="Q1705">
        <f>IF($L1705=0,0,G1705)</f>
        <v>3</v>
      </c>
      <c r="R1705">
        <f>IF($L1705=0,0,H1705)</f>
        <v>9</v>
      </c>
      <c r="S1705" s="1">
        <f>R1705*L1705</f>
        <v>1633.1220000000003</v>
      </c>
      <c r="T1705" s="1">
        <f>S1705*(K1705/100)</f>
        <v>607.61330298688358</v>
      </c>
      <c r="U1705" t="str">
        <f t="shared" si="52"/>
        <v>ExxonmobilLED Upper Tiered</v>
      </c>
      <c r="V1705" t="str">
        <f t="shared" si="53"/>
        <v>05-18 Baltimore Orioles @ Washington NationalsExxonmobilLED Upper Tiered</v>
      </c>
      <c r="W1705" t="str">
        <f>CONCATENATE(M1705,O1705)</f>
        <v>Regular SeasonExxonmobil</v>
      </c>
      <c r="X1705" t="str">
        <f>CONCATENATE(M1705,P1705)</f>
        <v>Regular SeasonLED Upper Tiered</v>
      </c>
      <c r="Y1705" t="str">
        <f>CONCATENATE(M1705,O1705,P1705)</f>
        <v>Regular SeasonExxonmobilLED Upper Tiered</v>
      </c>
    </row>
    <row r="1706" spans="1:25" x14ac:dyDescent="0.25">
      <c r="A1706" s="3">
        <v>352003</v>
      </c>
      <c r="B1706" t="s">
        <v>154</v>
      </c>
      <c r="C1706" t="s">
        <v>61</v>
      </c>
      <c r="D1706" t="s">
        <v>2</v>
      </c>
      <c r="E1706" t="s">
        <v>1</v>
      </c>
      <c r="F1706" s="5">
        <v>41047</v>
      </c>
      <c r="G1706">
        <v>17</v>
      </c>
      <c r="H1706">
        <v>141</v>
      </c>
      <c r="I1706" s="1">
        <v>25585.86</v>
      </c>
      <c r="J1706" s="1">
        <v>5893.55</v>
      </c>
      <c r="K1706">
        <v>23.0344025958087</v>
      </c>
      <c r="L1706" s="4">
        <f>VLOOKUP(N1706,rates,VLOOKUP(CONCATENATE('[1]Exposure Report'!$B$11,'[1]Exposure Report'!$B$13),rate_lookup_table,4,FALSE),FALSE)</f>
        <v>181.45800000000003</v>
      </c>
      <c r="M1706" t="s">
        <v>0</v>
      </c>
      <c r="N1706" t="str">
        <f>IF(VLOOKUP(B1706,title_rename,2,FALSE)=0,B1706,VLOOKUP(B1706,title_rename,2,FALSE))</f>
        <v>05-18 Baltimore Orioles @ Washington Nationals</v>
      </c>
      <c r="O1706" s="3" t="str">
        <f>LEFT(IF(VLOOKUP(C1706,brand_rename,2,FALSE)=0,C1706,VLOOKUP(C1706,brand_rename,2,FALSE)),LEN(IF(VLOOKUP(C1706,brand_rename,2,FALSE)=0,C1706,VLOOKUP(C1706,brand_rename,2,FALSE)))-6)</f>
        <v>Exxonmobil</v>
      </c>
      <c r="P1706" t="str">
        <f>IF(VLOOKUP(D1706,location_rename,2,FALSE)=0,D1706,VLOOKUP(D1706,location_rename,2,FALSE))</f>
        <v>Rotational Field Level Home Plate</v>
      </c>
      <c r="Q1706">
        <f>IF($L1706=0,0,G1706)</f>
        <v>17</v>
      </c>
      <c r="R1706">
        <f>IF($L1706=0,0,H1706)</f>
        <v>141</v>
      </c>
      <c r="S1706" s="1">
        <f>R1706*L1706</f>
        <v>25585.578000000005</v>
      </c>
      <c r="T1706" s="1">
        <f>S1706*(K1706/100)</f>
        <v>5893.485042984661</v>
      </c>
      <c r="U1706" t="str">
        <f t="shared" si="52"/>
        <v>ExxonmobilRotational Field Level Home Plate</v>
      </c>
      <c r="V1706" t="str">
        <f t="shared" si="53"/>
        <v>05-18 Baltimore Orioles @ Washington NationalsExxonmobilRotational Field Level Home Plate</v>
      </c>
      <c r="W1706" t="str">
        <f>CONCATENATE(M1706,O1706)</f>
        <v>Regular SeasonExxonmobil</v>
      </c>
      <c r="X1706" t="str">
        <f>CONCATENATE(M1706,P1706)</f>
        <v>Regular SeasonRotational Field Level Home Plate</v>
      </c>
      <c r="Y1706" t="str">
        <f>CONCATENATE(M1706,O1706,P1706)</f>
        <v>Regular SeasonExxonmobilRotational Field Level Home Plate</v>
      </c>
    </row>
    <row r="1707" spans="1:25" x14ac:dyDescent="0.25">
      <c r="A1707" s="3">
        <v>352003</v>
      </c>
      <c r="B1707" t="s">
        <v>154</v>
      </c>
      <c r="C1707" t="s">
        <v>61</v>
      </c>
      <c r="D1707" t="s">
        <v>11</v>
      </c>
      <c r="E1707" t="s">
        <v>1</v>
      </c>
      <c r="F1707" s="5">
        <v>41047</v>
      </c>
      <c r="G1707">
        <v>7</v>
      </c>
      <c r="H1707">
        <v>10</v>
      </c>
      <c r="I1707" s="1">
        <v>1814.6</v>
      </c>
      <c r="J1707" s="1">
        <v>402.79</v>
      </c>
      <c r="K1707">
        <v>22.1971784415298</v>
      </c>
      <c r="L1707" s="4">
        <f>VLOOKUP(N1707,rates,VLOOKUP(CONCATENATE('[1]Exposure Report'!$B$11,'[1]Exposure Report'!$B$13),rate_lookup_table,4,FALSE),FALSE)</f>
        <v>181.45800000000003</v>
      </c>
      <c r="M1707" t="s">
        <v>0</v>
      </c>
      <c r="N1707" t="str">
        <f>IF(VLOOKUP(B1707,title_rename,2,FALSE)=0,B1707,VLOOKUP(B1707,title_rename,2,FALSE))</f>
        <v>05-18 Baltimore Orioles @ Washington Nationals</v>
      </c>
      <c r="O1707" s="3" t="str">
        <f>LEFT(IF(VLOOKUP(C1707,brand_rename,2,FALSE)=0,C1707,VLOOKUP(C1707,brand_rename,2,FALSE)),LEN(IF(VLOOKUP(C1707,brand_rename,2,FALSE)=0,C1707,VLOOKUP(C1707,brand_rename,2,FALSE)))-6)</f>
        <v>Exxonmobil</v>
      </c>
      <c r="P1707" t="str">
        <f>IF(VLOOKUP(D1707,location_rename,2,FALSE)=0,D1707,VLOOKUP(D1707,location_rename,2,FALSE))</f>
        <v>Static Outfield Wall</v>
      </c>
      <c r="Q1707">
        <f>IF($L1707=0,0,G1707)</f>
        <v>7</v>
      </c>
      <c r="R1707">
        <f>IF($L1707=0,0,H1707)</f>
        <v>10</v>
      </c>
      <c r="S1707" s="1">
        <f>R1707*L1707</f>
        <v>1814.5800000000004</v>
      </c>
      <c r="T1707" s="1">
        <f>S1707*(K1707/100)</f>
        <v>402.78556056431154</v>
      </c>
      <c r="U1707" t="str">
        <f t="shared" si="52"/>
        <v>ExxonmobilStatic Outfield Wall</v>
      </c>
      <c r="V1707" t="str">
        <f t="shared" si="53"/>
        <v>05-18 Baltimore Orioles @ Washington NationalsExxonmobilStatic Outfield Wall</v>
      </c>
      <c r="W1707" t="str">
        <f>CONCATENATE(M1707,O1707)</f>
        <v>Regular SeasonExxonmobil</v>
      </c>
      <c r="X1707" t="str">
        <f>CONCATENATE(M1707,P1707)</f>
        <v>Regular SeasonStatic Outfield Wall</v>
      </c>
      <c r="Y1707" t="str">
        <f>CONCATENATE(M1707,O1707,P1707)</f>
        <v>Regular SeasonExxonmobilStatic Outfield Wall</v>
      </c>
    </row>
    <row r="1708" spans="1:25" x14ac:dyDescent="0.25">
      <c r="A1708" s="3">
        <v>352003</v>
      </c>
      <c r="B1708" t="s">
        <v>154</v>
      </c>
      <c r="C1708" t="s">
        <v>60</v>
      </c>
      <c r="D1708" t="s">
        <v>34</v>
      </c>
      <c r="E1708" t="s">
        <v>1</v>
      </c>
      <c r="F1708" s="5">
        <v>41047</v>
      </c>
      <c r="G1708">
        <v>7</v>
      </c>
      <c r="H1708">
        <v>17</v>
      </c>
      <c r="I1708" s="1">
        <v>3084.82</v>
      </c>
      <c r="J1708" s="1">
        <v>741.34</v>
      </c>
      <c r="K1708">
        <v>24.031872199998698</v>
      </c>
      <c r="L1708" s="4">
        <f>VLOOKUP(N1708,rates,VLOOKUP(CONCATENATE('[1]Exposure Report'!$B$11,'[1]Exposure Report'!$B$13),rate_lookup_table,4,FALSE),FALSE)</f>
        <v>181.45800000000003</v>
      </c>
      <c r="M1708" t="s">
        <v>0</v>
      </c>
      <c r="N1708" t="str">
        <f>IF(VLOOKUP(B1708,title_rename,2,FALSE)=0,B1708,VLOOKUP(B1708,title_rename,2,FALSE))</f>
        <v>05-18 Baltimore Orioles @ Washington Nationals</v>
      </c>
      <c r="O1708" s="3" t="str">
        <f>LEFT(IF(VLOOKUP(C1708,brand_rename,2,FALSE)=0,C1708,VLOOKUP(C1708,brand_rename,2,FALSE)),LEN(IF(VLOOKUP(C1708,brand_rename,2,FALSE)=0,C1708,VLOOKUP(C1708,brand_rename,2,FALSE)))-6)</f>
        <v>Frito-Lay</v>
      </c>
      <c r="P1708" t="str">
        <f>IF(VLOOKUP(D1708,location_rename,2,FALSE)=0,D1708,VLOOKUP(D1708,location_rename,2,FALSE))</f>
        <v>General Merchandise</v>
      </c>
      <c r="Q1708">
        <f>IF($L1708=0,0,G1708)</f>
        <v>7</v>
      </c>
      <c r="R1708">
        <f>IF($L1708=0,0,H1708)</f>
        <v>17</v>
      </c>
      <c r="S1708" s="1">
        <f>R1708*L1708</f>
        <v>3084.7860000000005</v>
      </c>
      <c r="T1708" s="1">
        <f>S1708*(K1708/100)</f>
        <v>741.33182916345197</v>
      </c>
      <c r="U1708" t="str">
        <f t="shared" si="52"/>
        <v>Frito-LayGeneral Merchandise</v>
      </c>
      <c r="V1708" t="str">
        <f t="shared" si="53"/>
        <v>05-18 Baltimore Orioles @ Washington NationalsFrito-LayGeneral Merchandise</v>
      </c>
      <c r="W1708" t="str">
        <f>CONCATENATE(M1708,O1708)</f>
        <v>Regular SeasonFrito-Lay</v>
      </c>
      <c r="X1708" t="str">
        <f>CONCATENATE(M1708,P1708)</f>
        <v>Regular SeasonGeneral Merchandise</v>
      </c>
      <c r="Y1708" t="str">
        <f>CONCATENATE(M1708,O1708,P1708)</f>
        <v>Regular SeasonFrito-LayGeneral Merchandise</v>
      </c>
    </row>
    <row r="1709" spans="1:25" x14ac:dyDescent="0.25">
      <c r="A1709" s="3">
        <v>352003</v>
      </c>
      <c r="B1709" t="s">
        <v>154</v>
      </c>
      <c r="C1709" t="s">
        <v>55</v>
      </c>
      <c r="D1709" t="s">
        <v>59</v>
      </c>
      <c r="E1709" t="s">
        <v>1</v>
      </c>
      <c r="F1709" s="5">
        <v>41047</v>
      </c>
      <c r="G1709">
        <v>2</v>
      </c>
      <c r="H1709">
        <v>4</v>
      </c>
      <c r="I1709" s="1">
        <v>725.84</v>
      </c>
      <c r="J1709" s="1">
        <v>164.55</v>
      </c>
      <c r="K1709">
        <v>22.670285462360798</v>
      </c>
      <c r="L1709" s="4">
        <f>VLOOKUP(N1709,rates,VLOOKUP(CONCATENATE('[1]Exposure Report'!$B$11,'[1]Exposure Report'!$B$13),rate_lookup_table,4,FALSE),FALSE)</f>
        <v>181.45800000000003</v>
      </c>
      <c r="M1709" t="s">
        <v>0</v>
      </c>
      <c r="N1709" t="str">
        <f>IF(VLOOKUP(B1709,title_rename,2,FALSE)=0,B1709,VLOOKUP(B1709,title_rename,2,FALSE))</f>
        <v>05-18 Baltimore Orioles @ Washington Nationals</v>
      </c>
      <c r="O1709" s="3" t="str">
        <f>LEFT(IF(VLOOKUP(C1709,brand_rename,2,FALSE)=0,C1709,VLOOKUP(C1709,brand_rename,2,FALSE)),LEN(IF(VLOOKUP(C1709,brand_rename,2,FALSE)=0,C1709,VLOOKUP(C1709,brand_rename,2,FALSE)))-6)</f>
        <v>Gatorade</v>
      </c>
      <c r="P1709" t="str">
        <f>IF(VLOOKUP(D1709,location_rename,2,FALSE)=0,D1709,VLOOKUP(D1709,location_rename,2,FALSE))</f>
        <v>Active Cup</v>
      </c>
      <c r="Q1709">
        <f>IF($L1709=0,0,G1709)</f>
        <v>2</v>
      </c>
      <c r="R1709">
        <f>IF($L1709=0,0,H1709)</f>
        <v>4</v>
      </c>
      <c r="S1709" s="1">
        <f>R1709*L1709</f>
        <v>725.83200000000011</v>
      </c>
      <c r="T1709" s="1">
        <f>S1709*(K1709/100)</f>
        <v>164.54818637716266</v>
      </c>
      <c r="U1709" t="str">
        <f t="shared" si="52"/>
        <v>GatoradeActive Cup</v>
      </c>
      <c r="V1709" t="str">
        <f t="shared" si="53"/>
        <v>05-18 Baltimore Orioles @ Washington NationalsGatoradeActive Cup</v>
      </c>
      <c r="W1709" t="str">
        <f>CONCATENATE(M1709,O1709)</f>
        <v>Regular SeasonGatorade</v>
      </c>
      <c r="X1709" t="str">
        <f>CONCATENATE(M1709,P1709)</f>
        <v>Regular SeasonActive Cup</v>
      </c>
      <c r="Y1709" t="str">
        <f>CONCATENATE(M1709,O1709,P1709)</f>
        <v>Regular SeasonGatoradeActive Cup</v>
      </c>
    </row>
    <row r="1710" spans="1:25" x14ac:dyDescent="0.25">
      <c r="A1710" s="3">
        <v>352003</v>
      </c>
      <c r="B1710" t="s">
        <v>154</v>
      </c>
      <c r="C1710" t="s">
        <v>55</v>
      </c>
      <c r="D1710" t="s">
        <v>59</v>
      </c>
      <c r="E1710" t="s">
        <v>1</v>
      </c>
      <c r="F1710" s="5">
        <v>41047</v>
      </c>
      <c r="G1710">
        <v>1</v>
      </c>
      <c r="H1710">
        <v>2</v>
      </c>
      <c r="I1710" s="1">
        <v>362.92</v>
      </c>
      <c r="J1710" s="1">
        <v>77.3</v>
      </c>
      <c r="K1710">
        <v>21.299459936074001</v>
      </c>
      <c r="L1710" s="4">
        <f>VLOOKUP(N1710,rates,VLOOKUP(CONCATENATE('[1]Exposure Report'!$B$11,'[1]Exposure Report'!$B$13),rate_lookup_table,4,FALSE),FALSE)</f>
        <v>181.45800000000003</v>
      </c>
      <c r="M1710" t="s">
        <v>0</v>
      </c>
      <c r="N1710" t="str">
        <f>IF(VLOOKUP(B1710,title_rename,2,FALSE)=0,B1710,VLOOKUP(B1710,title_rename,2,FALSE))</f>
        <v>05-18 Baltimore Orioles @ Washington Nationals</v>
      </c>
      <c r="O1710" s="3" t="str">
        <f>LEFT(IF(VLOOKUP(C1710,brand_rename,2,FALSE)=0,C1710,VLOOKUP(C1710,brand_rename,2,FALSE)),LEN(IF(VLOOKUP(C1710,brand_rename,2,FALSE)=0,C1710,VLOOKUP(C1710,brand_rename,2,FALSE)))-6)</f>
        <v>Gatorade</v>
      </c>
      <c r="P1710" t="str">
        <f>IF(VLOOKUP(D1710,location_rename,2,FALSE)=0,D1710,VLOOKUP(D1710,location_rename,2,FALSE))</f>
        <v>Active Cup</v>
      </c>
      <c r="Q1710">
        <f>IF($L1710=0,0,G1710)</f>
        <v>1</v>
      </c>
      <c r="R1710">
        <f>IF($L1710=0,0,H1710)</f>
        <v>2</v>
      </c>
      <c r="S1710" s="1">
        <f>R1710*L1710</f>
        <v>362.91600000000005</v>
      </c>
      <c r="T1710" s="1">
        <f>S1710*(K1710/100)</f>
        <v>77.299148021602335</v>
      </c>
      <c r="U1710" t="str">
        <f t="shared" si="52"/>
        <v>GatoradeActive Cup</v>
      </c>
      <c r="V1710" t="str">
        <f t="shared" si="53"/>
        <v>05-18 Baltimore Orioles @ Washington NationalsGatoradeActive Cup</v>
      </c>
      <c r="W1710" t="str">
        <f>CONCATENATE(M1710,O1710)</f>
        <v>Regular SeasonGatorade</v>
      </c>
      <c r="X1710" t="str">
        <f>CONCATENATE(M1710,P1710)</f>
        <v>Regular SeasonActive Cup</v>
      </c>
      <c r="Y1710" t="str">
        <f>CONCATENATE(M1710,O1710,P1710)</f>
        <v>Regular SeasonGatoradeActive Cup</v>
      </c>
    </row>
    <row r="1711" spans="1:25" x14ac:dyDescent="0.25">
      <c r="A1711" s="3">
        <v>352003</v>
      </c>
      <c r="B1711" t="s">
        <v>154</v>
      </c>
      <c r="C1711" t="s">
        <v>55</v>
      </c>
      <c r="D1711" t="s">
        <v>58</v>
      </c>
      <c r="E1711" t="s">
        <v>1</v>
      </c>
      <c r="F1711" s="5">
        <v>41047</v>
      </c>
      <c r="G1711">
        <v>8</v>
      </c>
      <c r="H1711">
        <v>26</v>
      </c>
      <c r="I1711" s="1">
        <v>4717.96</v>
      </c>
      <c r="J1711" s="1">
        <v>1396.92</v>
      </c>
      <c r="K1711">
        <v>29.608559631705202</v>
      </c>
      <c r="L1711" s="4">
        <f>VLOOKUP(N1711,rates,VLOOKUP(CONCATENATE('[1]Exposure Report'!$B$11,'[1]Exposure Report'!$B$13),rate_lookup_table,4,FALSE),FALSE)</f>
        <v>181.45800000000003</v>
      </c>
      <c r="M1711" t="s">
        <v>0</v>
      </c>
      <c r="N1711" t="str">
        <f>IF(VLOOKUP(B1711,title_rename,2,FALSE)=0,B1711,VLOOKUP(B1711,title_rename,2,FALSE))</f>
        <v>05-18 Baltimore Orioles @ Washington Nationals</v>
      </c>
      <c r="O1711" s="3" t="str">
        <f>LEFT(IF(VLOOKUP(C1711,brand_rename,2,FALSE)=0,C1711,VLOOKUP(C1711,brand_rename,2,FALSE)),LEN(IF(VLOOKUP(C1711,brand_rename,2,FALSE)=0,C1711,VLOOKUP(C1711,brand_rename,2,FALSE)))-6)</f>
        <v>Gatorade</v>
      </c>
      <c r="P1711" t="str">
        <f>IF(VLOOKUP(D1711,location_rename,2,FALSE)=0,D1711,VLOOKUP(D1711,location_rename,2,FALSE))</f>
        <v>Cooler Partial Branded</v>
      </c>
      <c r="Q1711">
        <f>IF($L1711=0,0,G1711)</f>
        <v>8</v>
      </c>
      <c r="R1711">
        <f>IF($L1711=0,0,H1711)</f>
        <v>26</v>
      </c>
      <c r="S1711" s="1">
        <f>R1711*L1711</f>
        <v>4717.9080000000004</v>
      </c>
      <c r="T1711" s="1">
        <f>S1711*(K1711/100)</f>
        <v>1396.9046035489903</v>
      </c>
      <c r="U1711" t="str">
        <f t="shared" si="52"/>
        <v>GatoradeCooler Partial Branded</v>
      </c>
      <c r="V1711" t="str">
        <f t="shared" si="53"/>
        <v>05-18 Baltimore Orioles @ Washington NationalsGatoradeCooler Partial Branded</v>
      </c>
      <c r="W1711" t="str">
        <f>CONCATENATE(M1711,O1711)</f>
        <v>Regular SeasonGatorade</v>
      </c>
      <c r="X1711" t="str">
        <f>CONCATENATE(M1711,P1711)</f>
        <v>Regular SeasonCooler Partial Branded</v>
      </c>
      <c r="Y1711" t="str">
        <f>CONCATENATE(M1711,O1711,P1711)</f>
        <v>Regular SeasonGatoradeCooler Partial Branded</v>
      </c>
    </row>
    <row r="1712" spans="1:25" x14ac:dyDescent="0.25">
      <c r="A1712" s="3">
        <v>352003</v>
      </c>
      <c r="B1712" t="s">
        <v>154</v>
      </c>
      <c r="C1712" t="s">
        <v>55</v>
      </c>
      <c r="D1712" t="s">
        <v>58</v>
      </c>
      <c r="E1712" t="s">
        <v>1</v>
      </c>
      <c r="F1712" s="5">
        <v>41047</v>
      </c>
      <c r="G1712">
        <v>8</v>
      </c>
      <c r="H1712">
        <v>21</v>
      </c>
      <c r="I1712" s="1">
        <v>3810.66</v>
      </c>
      <c r="J1712" s="1">
        <v>948.15</v>
      </c>
      <c r="K1712">
        <v>24.881516587677702</v>
      </c>
      <c r="L1712" s="4">
        <f>VLOOKUP(N1712,rates,VLOOKUP(CONCATENATE('[1]Exposure Report'!$B$11,'[1]Exposure Report'!$B$13),rate_lookup_table,4,FALSE),FALSE)</f>
        <v>181.45800000000003</v>
      </c>
      <c r="M1712" t="s">
        <v>0</v>
      </c>
      <c r="N1712" t="str">
        <f>IF(VLOOKUP(B1712,title_rename,2,FALSE)=0,B1712,VLOOKUP(B1712,title_rename,2,FALSE))</f>
        <v>05-18 Baltimore Orioles @ Washington Nationals</v>
      </c>
      <c r="O1712" s="3" t="str">
        <f>LEFT(IF(VLOOKUP(C1712,brand_rename,2,FALSE)=0,C1712,VLOOKUP(C1712,brand_rename,2,FALSE)),LEN(IF(VLOOKUP(C1712,brand_rename,2,FALSE)=0,C1712,VLOOKUP(C1712,brand_rename,2,FALSE)))-6)</f>
        <v>Gatorade</v>
      </c>
      <c r="P1712" t="str">
        <f>IF(VLOOKUP(D1712,location_rename,2,FALSE)=0,D1712,VLOOKUP(D1712,location_rename,2,FALSE))</f>
        <v>Cooler Partial Branded</v>
      </c>
      <c r="Q1712">
        <f>IF($L1712=0,0,G1712)</f>
        <v>8</v>
      </c>
      <c r="R1712">
        <f>IF($L1712=0,0,H1712)</f>
        <v>21</v>
      </c>
      <c r="S1712" s="1">
        <f>R1712*L1712</f>
        <v>3810.6180000000004</v>
      </c>
      <c r="T1712" s="1">
        <f>S1712*(K1712/100)</f>
        <v>948.13954976303239</v>
      </c>
      <c r="U1712" t="str">
        <f t="shared" si="52"/>
        <v>GatoradeCooler Partial Branded</v>
      </c>
      <c r="V1712" t="str">
        <f t="shared" si="53"/>
        <v>05-18 Baltimore Orioles @ Washington NationalsGatoradeCooler Partial Branded</v>
      </c>
      <c r="W1712" t="str">
        <f>CONCATENATE(M1712,O1712)</f>
        <v>Regular SeasonGatorade</v>
      </c>
      <c r="X1712" t="str">
        <f>CONCATENATE(M1712,P1712)</f>
        <v>Regular SeasonCooler Partial Branded</v>
      </c>
      <c r="Y1712" t="str">
        <f>CONCATENATE(M1712,O1712,P1712)</f>
        <v>Regular SeasonGatoradeCooler Partial Branded</v>
      </c>
    </row>
    <row r="1713" spans="1:25" x14ac:dyDescent="0.25">
      <c r="A1713" s="3">
        <v>352003</v>
      </c>
      <c r="B1713" t="s">
        <v>154</v>
      </c>
      <c r="C1713" t="s">
        <v>55</v>
      </c>
      <c r="D1713" t="s">
        <v>102</v>
      </c>
      <c r="E1713" t="s">
        <v>1</v>
      </c>
      <c r="F1713" s="5">
        <v>41047</v>
      </c>
      <c r="G1713">
        <v>9</v>
      </c>
      <c r="H1713">
        <v>22</v>
      </c>
      <c r="I1713" s="1">
        <v>3992.12</v>
      </c>
      <c r="J1713" s="1">
        <v>1306.42</v>
      </c>
      <c r="K1713">
        <v>32.724968187328997</v>
      </c>
      <c r="L1713" s="4">
        <f>VLOOKUP(N1713,rates,VLOOKUP(CONCATENATE('[1]Exposure Report'!$B$11,'[1]Exposure Report'!$B$13),rate_lookup_table,4,FALSE),FALSE)</f>
        <v>181.45800000000003</v>
      </c>
      <c r="M1713" t="s">
        <v>0</v>
      </c>
      <c r="N1713" t="str">
        <f>IF(VLOOKUP(B1713,title_rename,2,FALSE)=0,B1713,VLOOKUP(B1713,title_rename,2,FALSE))</f>
        <v>05-18 Baltimore Orioles @ Washington Nationals</v>
      </c>
      <c r="O1713" s="3" t="str">
        <f>LEFT(IF(VLOOKUP(C1713,brand_rename,2,FALSE)=0,C1713,VLOOKUP(C1713,brand_rename,2,FALSE)),LEN(IF(VLOOKUP(C1713,brand_rename,2,FALSE)=0,C1713,VLOOKUP(C1713,brand_rename,2,FALSE)))-6)</f>
        <v>Gatorade</v>
      </c>
      <c r="P1713" t="str">
        <f>IF(VLOOKUP(D1713,location_rename,2,FALSE)=0,D1713,VLOOKUP(D1713,location_rename,2,FALSE))</f>
        <v>Ice Chest Full Branded</v>
      </c>
      <c r="Q1713">
        <f>IF($L1713=0,0,G1713)</f>
        <v>9</v>
      </c>
      <c r="R1713">
        <f>IF($L1713=0,0,H1713)</f>
        <v>22</v>
      </c>
      <c r="S1713" s="1">
        <f>R1713*L1713</f>
        <v>3992.0760000000005</v>
      </c>
      <c r="T1713" s="1">
        <f>S1713*(K1713/100)</f>
        <v>1306.4056010139959</v>
      </c>
      <c r="U1713" t="str">
        <f t="shared" si="52"/>
        <v>GatoradeIce Chest Full Branded</v>
      </c>
      <c r="V1713" t="str">
        <f t="shared" si="53"/>
        <v>05-18 Baltimore Orioles @ Washington NationalsGatoradeIce Chest Full Branded</v>
      </c>
      <c r="W1713" t="str">
        <f>CONCATENATE(M1713,O1713)</f>
        <v>Regular SeasonGatorade</v>
      </c>
      <c r="X1713" t="str">
        <f>CONCATENATE(M1713,P1713)</f>
        <v>Regular SeasonIce Chest Full Branded</v>
      </c>
      <c r="Y1713" t="str">
        <f>CONCATENATE(M1713,O1713,P1713)</f>
        <v>Regular SeasonGatoradeIce Chest Full Branded</v>
      </c>
    </row>
    <row r="1714" spans="1:25" x14ac:dyDescent="0.25">
      <c r="A1714" s="3">
        <v>352003</v>
      </c>
      <c r="B1714" t="s">
        <v>154</v>
      </c>
      <c r="C1714" t="s">
        <v>55</v>
      </c>
      <c r="D1714" t="s">
        <v>57</v>
      </c>
      <c r="E1714" t="s">
        <v>1</v>
      </c>
      <c r="F1714" s="5">
        <v>41047</v>
      </c>
      <c r="G1714">
        <v>8</v>
      </c>
      <c r="H1714">
        <v>17</v>
      </c>
      <c r="I1714" s="1">
        <v>3084.82</v>
      </c>
      <c r="J1714" s="1">
        <v>772.71</v>
      </c>
      <c r="K1714">
        <v>25.048787287426801</v>
      </c>
      <c r="L1714" s="4">
        <f>VLOOKUP(N1714,rates,VLOOKUP(CONCATENATE('[1]Exposure Report'!$B$11,'[1]Exposure Report'!$B$13),rate_lookup_table,4,FALSE),FALSE)</f>
        <v>181.45800000000003</v>
      </c>
      <c r="M1714" t="s">
        <v>0</v>
      </c>
      <c r="N1714" t="str">
        <f>IF(VLOOKUP(B1714,title_rename,2,FALSE)=0,B1714,VLOOKUP(B1714,title_rename,2,FALSE))</f>
        <v>05-18 Baltimore Orioles @ Washington Nationals</v>
      </c>
      <c r="O1714" s="3" t="str">
        <f>LEFT(IF(VLOOKUP(C1714,brand_rename,2,FALSE)=0,C1714,VLOOKUP(C1714,brand_rename,2,FALSE)),LEN(IF(VLOOKUP(C1714,brand_rename,2,FALSE)=0,C1714,VLOOKUP(C1714,brand_rename,2,FALSE)))-6)</f>
        <v>Gatorade</v>
      </c>
      <c r="P1714" t="str">
        <f>IF(VLOOKUP(D1714,location_rename,2,FALSE)=0,D1714,VLOOKUP(D1714,location_rename,2,FALSE))</f>
        <v>Ice Chest Partial Branded</v>
      </c>
      <c r="Q1714">
        <f>IF($L1714=0,0,G1714)</f>
        <v>8</v>
      </c>
      <c r="R1714">
        <f>IF($L1714=0,0,H1714)</f>
        <v>17</v>
      </c>
      <c r="S1714" s="1">
        <f>R1714*L1714</f>
        <v>3084.7860000000005</v>
      </c>
      <c r="T1714" s="1">
        <f>S1714*(K1714/100)</f>
        <v>772.70148341232175</v>
      </c>
      <c r="U1714" t="str">
        <f t="shared" si="52"/>
        <v>GatoradeIce Chest Partial Branded</v>
      </c>
      <c r="V1714" t="str">
        <f t="shared" si="53"/>
        <v>05-18 Baltimore Orioles @ Washington NationalsGatoradeIce Chest Partial Branded</v>
      </c>
      <c r="W1714" t="str">
        <f>CONCATENATE(M1714,O1714)</f>
        <v>Regular SeasonGatorade</v>
      </c>
      <c r="X1714" t="str">
        <f>CONCATENATE(M1714,P1714)</f>
        <v>Regular SeasonIce Chest Partial Branded</v>
      </c>
      <c r="Y1714" t="str">
        <f>CONCATENATE(M1714,O1714,P1714)</f>
        <v>Regular SeasonGatoradeIce Chest Partial Branded</v>
      </c>
    </row>
    <row r="1715" spans="1:25" x14ac:dyDescent="0.25">
      <c r="A1715" s="3">
        <v>352003</v>
      </c>
      <c r="B1715" t="s">
        <v>154</v>
      </c>
      <c r="C1715" t="s">
        <v>55</v>
      </c>
      <c r="D1715" t="s">
        <v>56</v>
      </c>
      <c r="E1715" t="s">
        <v>1</v>
      </c>
      <c r="F1715" s="5">
        <v>41047</v>
      </c>
      <c r="G1715">
        <v>1</v>
      </c>
      <c r="H1715">
        <v>3</v>
      </c>
      <c r="I1715" s="1">
        <v>544.38</v>
      </c>
      <c r="J1715" s="1">
        <v>159.01</v>
      </c>
      <c r="K1715">
        <v>29.2093758036665</v>
      </c>
      <c r="L1715" s="4">
        <f>VLOOKUP(N1715,rates,VLOOKUP(CONCATENATE('[1]Exposure Report'!$B$11,'[1]Exposure Report'!$B$13),rate_lookup_table,4,FALSE),FALSE)</f>
        <v>181.45800000000003</v>
      </c>
      <c r="M1715" t="s">
        <v>0</v>
      </c>
      <c r="N1715" t="str">
        <f>IF(VLOOKUP(B1715,title_rename,2,FALSE)=0,B1715,VLOOKUP(B1715,title_rename,2,FALSE))</f>
        <v>05-18 Baltimore Orioles @ Washington Nationals</v>
      </c>
      <c r="O1715" s="3" t="str">
        <f>LEFT(IF(VLOOKUP(C1715,brand_rename,2,FALSE)=0,C1715,VLOOKUP(C1715,brand_rename,2,FALSE)),LEN(IF(VLOOKUP(C1715,brand_rename,2,FALSE)=0,C1715,VLOOKUP(C1715,brand_rename,2,FALSE)))-6)</f>
        <v>Gatorade</v>
      </c>
      <c r="P1715" t="str">
        <f>IF(VLOOKUP(D1715,location_rename,2,FALSE)=0,D1715,VLOOKUP(D1715,location_rename,2,FALSE))</f>
        <v>Passive Cup</v>
      </c>
      <c r="Q1715">
        <f>IF($L1715=0,0,G1715)</f>
        <v>1</v>
      </c>
      <c r="R1715">
        <f>IF($L1715=0,0,H1715)</f>
        <v>3</v>
      </c>
      <c r="S1715" s="1">
        <f>R1715*L1715</f>
        <v>544.37400000000002</v>
      </c>
      <c r="T1715" s="1">
        <f>S1715*(K1715/100)</f>
        <v>159.00824743745147</v>
      </c>
      <c r="U1715" t="str">
        <f t="shared" si="52"/>
        <v>GatoradePassive Cup</v>
      </c>
      <c r="V1715" t="str">
        <f t="shared" si="53"/>
        <v>05-18 Baltimore Orioles @ Washington NationalsGatoradePassive Cup</v>
      </c>
      <c r="W1715" t="str">
        <f>CONCATENATE(M1715,O1715)</f>
        <v>Regular SeasonGatorade</v>
      </c>
      <c r="X1715" t="str">
        <f>CONCATENATE(M1715,P1715)</f>
        <v>Regular SeasonPassive Cup</v>
      </c>
      <c r="Y1715" t="str">
        <f>CONCATENATE(M1715,O1715,P1715)</f>
        <v>Regular SeasonGatoradePassive Cup</v>
      </c>
    </row>
    <row r="1716" spans="1:25" x14ac:dyDescent="0.25">
      <c r="A1716" s="3">
        <v>352003</v>
      </c>
      <c r="B1716" t="s">
        <v>154</v>
      </c>
      <c r="C1716" t="s">
        <v>55</v>
      </c>
      <c r="D1716" t="s">
        <v>56</v>
      </c>
      <c r="E1716" t="s">
        <v>1</v>
      </c>
      <c r="F1716" s="5">
        <v>41047</v>
      </c>
      <c r="G1716">
        <v>16</v>
      </c>
      <c r="H1716">
        <v>54</v>
      </c>
      <c r="I1716" s="1">
        <v>9798.84</v>
      </c>
      <c r="J1716" s="1">
        <v>1962.94</v>
      </c>
      <c r="K1716">
        <v>20.032371178629301</v>
      </c>
      <c r="L1716" s="4">
        <f>VLOOKUP(N1716,rates,VLOOKUP(CONCATENATE('[1]Exposure Report'!$B$11,'[1]Exposure Report'!$B$13),rate_lookup_table,4,FALSE),FALSE)</f>
        <v>181.45800000000003</v>
      </c>
      <c r="M1716" t="s">
        <v>0</v>
      </c>
      <c r="N1716" t="str">
        <f>IF(VLOOKUP(B1716,title_rename,2,FALSE)=0,B1716,VLOOKUP(B1716,title_rename,2,FALSE))</f>
        <v>05-18 Baltimore Orioles @ Washington Nationals</v>
      </c>
      <c r="O1716" s="3" t="str">
        <f>LEFT(IF(VLOOKUP(C1716,brand_rename,2,FALSE)=0,C1716,VLOOKUP(C1716,brand_rename,2,FALSE)),LEN(IF(VLOOKUP(C1716,brand_rename,2,FALSE)=0,C1716,VLOOKUP(C1716,brand_rename,2,FALSE)))-6)</f>
        <v>Gatorade</v>
      </c>
      <c r="P1716" t="str">
        <f>IF(VLOOKUP(D1716,location_rename,2,FALSE)=0,D1716,VLOOKUP(D1716,location_rename,2,FALSE))</f>
        <v>Passive Cup</v>
      </c>
      <c r="Q1716">
        <f>IF($L1716=0,0,G1716)</f>
        <v>16</v>
      </c>
      <c r="R1716">
        <f>IF($L1716=0,0,H1716)</f>
        <v>54</v>
      </c>
      <c r="S1716" s="1">
        <f>R1716*L1716</f>
        <v>9798.7320000000018</v>
      </c>
      <c r="T1716" s="1">
        <f>S1716*(K1716/100)</f>
        <v>1962.9183650391269</v>
      </c>
      <c r="U1716" t="str">
        <f t="shared" si="52"/>
        <v>GatoradePassive Cup</v>
      </c>
      <c r="V1716" t="str">
        <f t="shared" si="53"/>
        <v>05-18 Baltimore Orioles @ Washington NationalsGatoradePassive Cup</v>
      </c>
      <c r="W1716" t="str">
        <f>CONCATENATE(M1716,O1716)</f>
        <v>Regular SeasonGatorade</v>
      </c>
      <c r="X1716" t="str">
        <f>CONCATENATE(M1716,P1716)</f>
        <v>Regular SeasonPassive Cup</v>
      </c>
      <c r="Y1716" t="str">
        <f>CONCATENATE(M1716,O1716,P1716)</f>
        <v>Regular SeasonGatoradePassive Cup</v>
      </c>
    </row>
    <row r="1717" spans="1:25" x14ac:dyDescent="0.25">
      <c r="A1717" s="3">
        <v>352003</v>
      </c>
      <c r="B1717" t="s">
        <v>154</v>
      </c>
      <c r="C1717" t="s">
        <v>55</v>
      </c>
      <c r="D1717" t="s">
        <v>54</v>
      </c>
      <c r="E1717" t="s">
        <v>1</v>
      </c>
      <c r="F1717" s="5">
        <v>41047</v>
      </c>
      <c r="G1717">
        <v>2</v>
      </c>
      <c r="H1717">
        <v>14</v>
      </c>
      <c r="I1717" s="1">
        <v>2540.44</v>
      </c>
      <c r="J1717" s="1">
        <v>386.07</v>
      </c>
      <c r="K1717">
        <v>15.1969737525782</v>
      </c>
      <c r="L1717" s="4">
        <f>VLOOKUP(N1717,rates,VLOOKUP(CONCATENATE('[1]Exposure Report'!$B$11,'[1]Exposure Report'!$B$13),rate_lookup_table,4,FALSE),FALSE)</f>
        <v>181.45800000000003</v>
      </c>
      <c r="M1717" t="s">
        <v>0</v>
      </c>
      <c r="N1717" t="str">
        <f>IF(VLOOKUP(B1717,title_rename,2,FALSE)=0,B1717,VLOOKUP(B1717,title_rename,2,FALSE))</f>
        <v>05-18 Baltimore Orioles @ Washington Nationals</v>
      </c>
      <c r="O1717" s="3" t="str">
        <f>LEFT(IF(VLOOKUP(C1717,brand_rename,2,FALSE)=0,C1717,VLOOKUP(C1717,brand_rename,2,FALSE)),LEN(IF(VLOOKUP(C1717,brand_rename,2,FALSE)=0,C1717,VLOOKUP(C1717,brand_rename,2,FALSE)))-6)</f>
        <v>Gatorade</v>
      </c>
      <c r="P1717" t="str">
        <f>IF(VLOOKUP(D1717,location_rename,2,FALSE)=0,D1717,VLOOKUP(D1717,location_rename,2,FALSE))</f>
        <v>Passive Product</v>
      </c>
      <c r="Q1717">
        <f>IF($L1717=0,0,G1717)</f>
        <v>2</v>
      </c>
      <c r="R1717">
        <f>IF($L1717=0,0,H1717)</f>
        <v>14</v>
      </c>
      <c r="S1717" s="1">
        <f>R1717*L1717</f>
        <v>2540.4120000000003</v>
      </c>
      <c r="T1717" s="1">
        <f>S1717*(K1717/100)</f>
        <v>386.06574484734693</v>
      </c>
      <c r="U1717" t="str">
        <f t="shared" si="52"/>
        <v>GatoradePassive Product</v>
      </c>
      <c r="V1717" t="str">
        <f t="shared" si="53"/>
        <v>05-18 Baltimore Orioles @ Washington NationalsGatoradePassive Product</v>
      </c>
      <c r="W1717" t="str">
        <f>CONCATENATE(M1717,O1717)</f>
        <v>Regular SeasonGatorade</v>
      </c>
      <c r="X1717" t="str">
        <f>CONCATENATE(M1717,P1717)</f>
        <v>Regular SeasonPassive Product</v>
      </c>
      <c r="Y1717" t="str">
        <f>CONCATENATE(M1717,O1717,P1717)</f>
        <v>Regular SeasonGatoradePassive Product</v>
      </c>
    </row>
    <row r="1718" spans="1:25" x14ac:dyDescent="0.25">
      <c r="A1718" s="3">
        <v>352003</v>
      </c>
      <c r="B1718" t="s">
        <v>154</v>
      </c>
      <c r="C1718" t="s">
        <v>53</v>
      </c>
      <c r="D1718" t="s">
        <v>34</v>
      </c>
      <c r="E1718" t="s">
        <v>1</v>
      </c>
      <c r="F1718" s="5">
        <v>41047</v>
      </c>
      <c r="G1718">
        <v>2</v>
      </c>
      <c r="H1718">
        <v>2</v>
      </c>
      <c r="I1718" s="1">
        <v>362.92</v>
      </c>
      <c r="J1718" s="1">
        <v>107.59</v>
      </c>
      <c r="K1718">
        <v>29.6456519343105</v>
      </c>
      <c r="L1718" s="4">
        <f>VLOOKUP(N1718,rates,VLOOKUP(CONCATENATE('[1]Exposure Report'!$B$11,'[1]Exposure Report'!$B$13),rate_lookup_table,4,FALSE),FALSE)</f>
        <v>181.45800000000003</v>
      </c>
      <c r="M1718" t="s">
        <v>0</v>
      </c>
      <c r="N1718" t="str">
        <f>IF(VLOOKUP(B1718,title_rename,2,FALSE)=0,B1718,VLOOKUP(B1718,title_rename,2,FALSE))</f>
        <v>05-18 Baltimore Orioles @ Washington Nationals</v>
      </c>
      <c r="O1718" s="3" t="str">
        <f>LEFT(IF(VLOOKUP(C1718,brand_rename,2,FALSE)=0,C1718,VLOOKUP(C1718,brand_rename,2,FALSE)),LEN(IF(VLOOKUP(C1718,brand_rename,2,FALSE)=0,C1718,VLOOKUP(C1718,brand_rename,2,FALSE)))-6)</f>
        <v>GEICO</v>
      </c>
      <c r="P1718" t="str">
        <f>IF(VLOOKUP(D1718,location_rename,2,FALSE)=0,D1718,VLOOKUP(D1718,location_rename,2,FALSE))</f>
        <v>General Merchandise</v>
      </c>
      <c r="Q1718">
        <f>IF($L1718=0,0,G1718)</f>
        <v>2</v>
      </c>
      <c r="R1718">
        <f>IF($L1718=0,0,H1718)</f>
        <v>2</v>
      </c>
      <c r="S1718" s="1">
        <f>R1718*L1718</f>
        <v>362.91600000000005</v>
      </c>
      <c r="T1718" s="1">
        <f>S1718*(K1718/100)</f>
        <v>107.58881417392232</v>
      </c>
      <c r="U1718" t="str">
        <f t="shared" si="52"/>
        <v>GEICOGeneral Merchandise</v>
      </c>
      <c r="V1718" t="str">
        <f t="shared" si="53"/>
        <v>05-18 Baltimore Orioles @ Washington NationalsGEICOGeneral Merchandise</v>
      </c>
      <c r="W1718" t="str">
        <f>CONCATENATE(M1718,O1718)</f>
        <v>Regular SeasonGEICO</v>
      </c>
      <c r="X1718" t="str">
        <f>CONCATENATE(M1718,P1718)</f>
        <v>Regular SeasonGeneral Merchandise</v>
      </c>
      <c r="Y1718" t="str">
        <f>CONCATENATE(M1718,O1718,P1718)</f>
        <v>Regular SeasonGEICOGeneral Merchandise</v>
      </c>
    </row>
    <row r="1719" spans="1:25" x14ac:dyDescent="0.25">
      <c r="A1719" s="3">
        <v>352003</v>
      </c>
      <c r="B1719" t="s">
        <v>154</v>
      </c>
      <c r="C1719" t="s">
        <v>53</v>
      </c>
      <c r="D1719" t="s">
        <v>19</v>
      </c>
      <c r="E1719" t="s">
        <v>1</v>
      </c>
      <c r="F1719" s="5">
        <v>41047</v>
      </c>
      <c r="G1719">
        <v>5</v>
      </c>
      <c r="H1719">
        <v>6</v>
      </c>
      <c r="I1719" s="1">
        <v>1088.76</v>
      </c>
      <c r="J1719" s="1">
        <v>221.74</v>
      </c>
      <c r="K1719">
        <v>20.366288254528001</v>
      </c>
      <c r="L1719" s="4">
        <f>VLOOKUP(N1719,rates,VLOOKUP(CONCATENATE('[1]Exposure Report'!$B$11,'[1]Exposure Report'!$B$13),rate_lookup_table,4,FALSE),FALSE)</f>
        <v>181.45800000000003</v>
      </c>
      <c r="M1719" t="s">
        <v>0</v>
      </c>
      <c r="N1719" t="str">
        <f>IF(VLOOKUP(B1719,title_rename,2,FALSE)=0,B1719,VLOOKUP(B1719,title_rename,2,FALSE))</f>
        <v>05-18 Baltimore Orioles @ Washington Nationals</v>
      </c>
      <c r="O1719" s="3" t="str">
        <f>LEFT(IF(VLOOKUP(C1719,brand_rename,2,FALSE)=0,C1719,VLOOKUP(C1719,brand_rename,2,FALSE)),LEN(IF(VLOOKUP(C1719,brand_rename,2,FALSE)=0,C1719,VLOOKUP(C1719,brand_rename,2,FALSE)))-6)</f>
        <v>GEICO</v>
      </c>
      <c r="P1719" t="str">
        <f>IF(VLOOKUP(D1719,location_rename,2,FALSE)=0,D1719,VLOOKUP(D1719,location_rename,2,FALSE))</f>
        <v>LED Outfield Wall</v>
      </c>
      <c r="Q1719">
        <f>IF($L1719=0,0,G1719)</f>
        <v>5</v>
      </c>
      <c r="R1719">
        <f>IF($L1719=0,0,H1719)</f>
        <v>6</v>
      </c>
      <c r="S1719" s="1">
        <f>R1719*L1719</f>
        <v>1088.748</v>
      </c>
      <c r="T1719" s="1">
        <f>S1719*(K1719/100)</f>
        <v>221.73755604540852</v>
      </c>
      <c r="U1719" t="str">
        <f t="shared" si="52"/>
        <v>GEICOLED Outfield Wall</v>
      </c>
      <c r="V1719" t="str">
        <f t="shared" si="53"/>
        <v>05-18 Baltimore Orioles @ Washington NationalsGEICOLED Outfield Wall</v>
      </c>
      <c r="W1719" t="str">
        <f>CONCATENATE(M1719,O1719)</f>
        <v>Regular SeasonGEICO</v>
      </c>
      <c r="X1719" t="str">
        <f>CONCATENATE(M1719,P1719)</f>
        <v>Regular SeasonLED Outfield Wall</v>
      </c>
      <c r="Y1719" t="str">
        <f>CONCATENATE(M1719,O1719,P1719)</f>
        <v>Regular SeasonGEICOLED Outfield Wall</v>
      </c>
    </row>
    <row r="1720" spans="1:25" x14ac:dyDescent="0.25">
      <c r="A1720" s="3">
        <v>352003</v>
      </c>
      <c r="B1720" t="s">
        <v>154</v>
      </c>
      <c r="C1720" t="s">
        <v>53</v>
      </c>
      <c r="D1720" t="s">
        <v>17</v>
      </c>
      <c r="E1720" t="s">
        <v>1</v>
      </c>
      <c r="F1720" s="5">
        <v>41047</v>
      </c>
      <c r="G1720">
        <v>6</v>
      </c>
      <c r="H1720">
        <v>10</v>
      </c>
      <c r="I1720" s="1">
        <v>1814.6</v>
      </c>
      <c r="J1720" s="1">
        <v>552.13</v>
      </c>
      <c r="K1720">
        <v>30.427091369998799</v>
      </c>
      <c r="L1720" s="4">
        <f>VLOOKUP(N1720,rates,VLOOKUP(CONCATENATE('[1]Exposure Report'!$B$11,'[1]Exposure Report'!$B$13),rate_lookup_table,4,FALSE),FALSE)</f>
        <v>181.45800000000003</v>
      </c>
      <c r="M1720" t="s">
        <v>0</v>
      </c>
      <c r="N1720" t="str">
        <f>IF(VLOOKUP(B1720,title_rename,2,FALSE)=0,B1720,VLOOKUP(B1720,title_rename,2,FALSE))</f>
        <v>05-18 Baltimore Orioles @ Washington Nationals</v>
      </c>
      <c r="O1720" s="3" t="str">
        <f>LEFT(IF(VLOOKUP(C1720,brand_rename,2,FALSE)=0,C1720,VLOOKUP(C1720,brand_rename,2,FALSE)),LEN(IF(VLOOKUP(C1720,brand_rename,2,FALSE)=0,C1720,VLOOKUP(C1720,brand_rename,2,FALSE)))-6)</f>
        <v>GEICO</v>
      </c>
      <c r="P1720" t="str">
        <f>IF(VLOOKUP(D1720,location_rename,2,FALSE)=0,D1720,VLOOKUP(D1720,location_rename,2,FALSE))</f>
        <v>LED Upper Tiered</v>
      </c>
      <c r="Q1720">
        <f>IF($L1720=0,0,G1720)</f>
        <v>6</v>
      </c>
      <c r="R1720">
        <f>IF($L1720=0,0,H1720)</f>
        <v>10</v>
      </c>
      <c r="S1720" s="1">
        <f>R1720*L1720</f>
        <v>1814.5800000000004</v>
      </c>
      <c r="T1720" s="1">
        <f>S1720*(K1720/100)</f>
        <v>552.12391458172431</v>
      </c>
      <c r="U1720" t="str">
        <f t="shared" si="52"/>
        <v>GEICOLED Upper Tiered</v>
      </c>
      <c r="V1720" t="str">
        <f t="shared" si="53"/>
        <v>05-18 Baltimore Orioles @ Washington NationalsGEICOLED Upper Tiered</v>
      </c>
      <c r="W1720" t="str">
        <f>CONCATENATE(M1720,O1720)</f>
        <v>Regular SeasonGEICO</v>
      </c>
      <c r="X1720" t="str">
        <f>CONCATENATE(M1720,P1720)</f>
        <v>Regular SeasonLED Upper Tiered</v>
      </c>
      <c r="Y1720" t="str">
        <f>CONCATENATE(M1720,O1720,P1720)</f>
        <v>Regular SeasonGEICOLED Upper Tiered</v>
      </c>
    </row>
    <row r="1721" spans="1:25" x14ac:dyDescent="0.25">
      <c r="A1721" s="3">
        <v>352003</v>
      </c>
      <c r="B1721" t="s">
        <v>154</v>
      </c>
      <c r="C1721" t="s">
        <v>53</v>
      </c>
      <c r="D1721" t="s">
        <v>6</v>
      </c>
      <c r="E1721" t="s">
        <v>1</v>
      </c>
      <c r="F1721" s="5">
        <v>41047</v>
      </c>
      <c r="G1721">
        <v>1</v>
      </c>
      <c r="H1721">
        <v>2</v>
      </c>
      <c r="I1721" s="1">
        <v>362.92</v>
      </c>
      <c r="J1721" s="1">
        <v>106.81</v>
      </c>
      <c r="K1721">
        <v>29.4307285352143</v>
      </c>
      <c r="L1721" s="4">
        <f>VLOOKUP(N1721,rates,VLOOKUP(CONCATENATE('[1]Exposure Report'!$B$11,'[1]Exposure Report'!$B$13),rate_lookup_table,4,FALSE),FALSE)</f>
        <v>181.45800000000003</v>
      </c>
      <c r="M1721" t="s">
        <v>0</v>
      </c>
      <c r="N1721" t="str">
        <f>IF(VLOOKUP(B1721,title_rename,2,FALSE)=0,B1721,VLOOKUP(B1721,title_rename,2,FALSE))</f>
        <v>05-18 Baltimore Orioles @ Washington Nationals</v>
      </c>
      <c r="O1721" s="3" t="str">
        <f>LEFT(IF(VLOOKUP(C1721,brand_rename,2,FALSE)=0,C1721,VLOOKUP(C1721,brand_rename,2,FALSE)),LEN(IF(VLOOKUP(C1721,brand_rename,2,FALSE)=0,C1721,VLOOKUP(C1721,brand_rename,2,FALSE)))-6)</f>
        <v>GEICO</v>
      </c>
      <c r="P1721" t="str">
        <f>IF(VLOOKUP(D1721,location_rename,2,FALSE)=0,D1721,VLOOKUP(D1721,location_rename,2,FALSE))</f>
        <v>Rotational Field Level Foul Ball Line</v>
      </c>
      <c r="Q1721">
        <f>IF($L1721=0,0,G1721)</f>
        <v>1</v>
      </c>
      <c r="R1721">
        <f>IF($L1721=0,0,H1721)</f>
        <v>2</v>
      </c>
      <c r="S1721" s="1">
        <f>R1721*L1721</f>
        <v>362.91600000000005</v>
      </c>
      <c r="T1721" s="1">
        <f>S1721*(K1721/100)</f>
        <v>106.80882277085834</v>
      </c>
      <c r="U1721" t="str">
        <f t="shared" si="52"/>
        <v>GEICORotational Field Level Foul Ball Line</v>
      </c>
      <c r="V1721" t="str">
        <f t="shared" si="53"/>
        <v>05-18 Baltimore Orioles @ Washington NationalsGEICORotational Field Level Foul Ball Line</v>
      </c>
      <c r="W1721" t="str">
        <f>CONCATENATE(M1721,O1721)</f>
        <v>Regular SeasonGEICO</v>
      </c>
      <c r="X1721" t="str">
        <f>CONCATENATE(M1721,P1721)</f>
        <v>Regular SeasonRotational Field Level Foul Ball Line</v>
      </c>
      <c r="Y1721" t="str">
        <f>CONCATENATE(M1721,O1721,P1721)</f>
        <v>Regular SeasonGEICORotational Field Level Foul Ball Line</v>
      </c>
    </row>
    <row r="1722" spans="1:25" x14ac:dyDescent="0.25">
      <c r="A1722" s="3">
        <v>352003</v>
      </c>
      <c r="B1722" t="s">
        <v>154</v>
      </c>
      <c r="C1722" t="s">
        <v>53</v>
      </c>
      <c r="D1722" t="s">
        <v>2</v>
      </c>
      <c r="E1722" t="s">
        <v>1</v>
      </c>
      <c r="F1722" s="5">
        <v>41047</v>
      </c>
      <c r="G1722">
        <v>47</v>
      </c>
      <c r="H1722">
        <v>393</v>
      </c>
      <c r="I1722" s="1">
        <v>71313.78</v>
      </c>
      <c r="J1722" s="1">
        <v>16123.19</v>
      </c>
      <c r="K1722">
        <v>22.6088001505459</v>
      </c>
      <c r="L1722" s="4">
        <f>VLOOKUP(N1722,rates,VLOOKUP(CONCATENATE('[1]Exposure Report'!$B$11,'[1]Exposure Report'!$B$13),rate_lookup_table,4,FALSE),FALSE)</f>
        <v>181.45800000000003</v>
      </c>
      <c r="M1722" t="s">
        <v>0</v>
      </c>
      <c r="N1722" t="str">
        <f>IF(VLOOKUP(B1722,title_rename,2,FALSE)=0,B1722,VLOOKUP(B1722,title_rename,2,FALSE))</f>
        <v>05-18 Baltimore Orioles @ Washington Nationals</v>
      </c>
      <c r="O1722" s="3" t="str">
        <f>LEFT(IF(VLOOKUP(C1722,brand_rename,2,FALSE)=0,C1722,VLOOKUP(C1722,brand_rename,2,FALSE)),LEN(IF(VLOOKUP(C1722,brand_rename,2,FALSE)=0,C1722,VLOOKUP(C1722,brand_rename,2,FALSE)))-6)</f>
        <v>GEICO</v>
      </c>
      <c r="P1722" t="str">
        <f>IF(VLOOKUP(D1722,location_rename,2,FALSE)=0,D1722,VLOOKUP(D1722,location_rename,2,FALSE))</f>
        <v>Rotational Field Level Home Plate</v>
      </c>
      <c r="Q1722">
        <f>IF($L1722=0,0,G1722)</f>
        <v>47</v>
      </c>
      <c r="R1722">
        <f>IF($L1722=0,0,H1722)</f>
        <v>393</v>
      </c>
      <c r="S1722" s="1">
        <f>R1722*L1722</f>
        <v>71312.994000000006</v>
      </c>
      <c r="T1722" s="1">
        <f>S1722*(K1722/100)</f>
        <v>16123.012294830789</v>
      </c>
      <c r="U1722" t="str">
        <f t="shared" si="52"/>
        <v>GEICORotational Field Level Home Plate</v>
      </c>
      <c r="V1722" t="str">
        <f t="shared" si="53"/>
        <v>05-18 Baltimore Orioles @ Washington NationalsGEICORotational Field Level Home Plate</v>
      </c>
      <c r="W1722" t="str">
        <f>CONCATENATE(M1722,O1722)</f>
        <v>Regular SeasonGEICO</v>
      </c>
      <c r="X1722" t="str">
        <f>CONCATENATE(M1722,P1722)</f>
        <v>Regular SeasonRotational Field Level Home Plate</v>
      </c>
      <c r="Y1722" t="str">
        <f>CONCATENATE(M1722,O1722,P1722)</f>
        <v>Regular SeasonGEICORotational Field Level Home Plate</v>
      </c>
    </row>
    <row r="1723" spans="1:25" x14ac:dyDescent="0.25">
      <c r="A1723" s="3">
        <v>352003</v>
      </c>
      <c r="B1723" t="s">
        <v>154</v>
      </c>
      <c r="C1723" t="s">
        <v>53</v>
      </c>
      <c r="D1723" t="s">
        <v>11</v>
      </c>
      <c r="E1723" t="s">
        <v>1</v>
      </c>
      <c r="F1723" s="5">
        <v>41047</v>
      </c>
      <c r="G1723">
        <v>71</v>
      </c>
      <c r="H1723">
        <v>262</v>
      </c>
      <c r="I1723" s="1">
        <v>47542.52</v>
      </c>
      <c r="J1723" s="1">
        <v>6951.12</v>
      </c>
      <c r="K1723">
        <v>14.6208488738081</v>
      </c>
      <c r="L1723" s="4">
        <f>VLOOKUP(N1723,rates,VLOOKUP(CONCATENATE('[1]Exposure Report'!$B$11,'[1]Exposure Report'!$B$13),rate_lookup_table,4,FALSE),FALSE)</f>
        <v>181.45800000000003</v>
      </c>
      <c r="M1723" t="s">
        <v>0</v>
      </c>
      <c r="N1723" t="str">
        <f>IF(VLOOKUP(B1723,title_rename,2,FALSE)=0,B1723,VLOOKUP(B1723,title_rename,2,FALSE))</f>
        <v>05-18 Baltimore Orioles @ Washington Nationals</v>
      </c>
      <c r="O1723" s="3" t="str">
        <f>LEFT(IF(VLOOKUP(C1723,brand_rename,2,FALSE)=0,C1723,VLOOKUP(C1723,brand_rename,2,FALSE)),LEN(IF(VLOOKUP(C1723,brand_rename,2,FALSE)=0,C1723,VLOOKUP(C1723,brand_rename,2,FALSE)))-6)</f>
        <v>GEICO</v>
      </c>
      <c r="P1723" t="str">
        <f>IF(VLOOKUP(D1723,location_rename,2,FALSE)=0,D1723,VLOOKUP(D1723,location_rename,2,FALSE))</f>
        <v>Static Outfield Wall</v>
      </c>
      <c r="Q1723">
        <f>IF($L1723=0,0,G1723)</f>
        <v>71</v>
      </c>
      <c r="R1723">
        <f>IF($L1723=0,0,H1723)</f>
        <v>262</v>
      </c>
      <c r="S1723" s="1">
        <f>R1723*L1723</f>
        <v>47541.996000000006</v>
      </c>
      <c r="T1723" s="1">
        <f>S1723*(K1723/100)</f>
        <v>6951.0433867518932</v>
      </c>
      <c r="U1723" t="str">
        <f t="shared" si="52"/>
        <v>GEICOStatic Outfield Wall</v>
      </c>
      <c r="V1723" t="str">
        <f t="shared" si="53"/>
        <v>05-18 Baltimore Orioles @ Washington NationalsGEICOStatic Outfield Wall</v>
      </c>
      <c r="W1723" t="str">
        <f>CONCATENATE(M1723,O1723)</f>
        <v>Regular SeasonGEICO</v>
      </c>
      <c r="X1723" t="str">
        <f>CONCATENATE(M1723,P1723)</f>
        <v>Regular SeasonStatic Outfield Wall</v>
      </c>
      <c r="Y1723" t="str">
        <f>CONCATENATE(M1723,O1723,P1723)</f>
        <v>Regular SeasonGEICOStatic Outfield Wall</v>
      </c>
    </row>
    <row r="1724" spans="1:25" x14ac:dyDescent="0.25">
      <c r="A1724" s="3">
        <v>352003</v>
      </c>
      <c r="B1724" t="s">
        <v>154</v>
      </c>
      <c r="C1724" t="s">
        <v>53</v>
      </c>
      <c r="D1724" t="s">
        <v>10</v>
      </c>
      <c r="E1724" t="s">
        <v>1</v>
      </c>
      <c r="F1724" s="5">
        <v>41047</v>
      </c>
      <c r="G1724">
        <v>1</v>
      </c>
      <c r="H1724">
        <v>2</v>
      </c>
      <c r="I1724" s="1">
        <v>362.92</v>
      </c>
      <c r="J1724" s="1">
        <v>80.31</v>
      </c>
      <c r="K1724">
        <v>22.128843822329902</v>
      </c>
      <c r="L1724" s="4">
        <f>VLOOKUP(N1724,rates,VLOOKUP(CONCATENATE('[1]Exposure Report'!$B$11,'[1]Exposure Report'!$B$13),rate_lookup_table,4,FALSE),FALSE)</f>
        <v>181.45800000000003</v>
      </c>
      <c r="M1724" t="s">
        <v>0</v>
      </c>
      <c r="N1724" t="str">
        <f>IF(VLOOKUP(B1724,title_rename,2,FALSE)=0,B1724,VLOOKUP(B1724,title_rename,2,FALSE))</f>
        <v>05-18 Baltimore Orioles @ Washington Nationals</v>
      </c>
      <c r="O1724" s="3" t="str">
        <f>LEFT(IF(VLOOKUP(C1724,brand_rename,2,FALSE)=0,C1724,VLOOKUP(C1724,brand_rename,2,FALSE)),LEN(IF(VLOOKUP(C1724,brand_rename,2,FALSE)=0,C1724,VLOOKUP(C1724,brand_rename,2,FALSE)))-6)</f>
        <v>GEICO</v>
      </c>
      <c r="P1724" t="str">
        <f>IF(VLOOKUP(D1724,location_rename,2,FALSE)=0,D1724,VLOOKUP(D1724,location_rename,2,FALSE))</f>
        <v>Static Outside Billboard</v>
      </c>
      <c r="Q1724">
        <f>IF($L1724=0,0,G1724)</f>
        <v>1</v>
      </c>
      <c r="R1724">
        <f>IF($L1724=0,0,H1724)</f>
        <v>2</v>
      </c>
      <c r="S1724" s="1">
        <f>R1724*L1724</f>
        <v>362.91600000000005</v>
      </c>
      <c r="T1724" s="1">
        <f>S1724*(K1724/100)</f>
        <v>80.3091148462468</v>
      </c>
      <c r="U1724" t="str">
        <f t="shared" si="52"/>
        <v>GEICOStatic Outside Billboard</v>
      </c>
      <c r="V1724" t="str">
        <f t="shared" si="53"/>
        <v>05-18 Baltimore Orioles @ Washington NationalsGEICOStatic Outside Billboard</v>
      </c>
      <c r="W1724" t="str">
        <f>CONCATENATE(M1724,O1724)</f>
        <v>Regular SeasonGEICO</v>
      </c>
      <c r="X1724" t="str">
        <f>CONCATENATE(M1724,P1724)</f>
        <v>Regular SeasonStatic Outside Billboard</v>
      </c>
      <c r="Y1724" t="str">
        <f>CONCATENATE(M1724,O1724,P1724)</f>
        <v>Regular SeasonGEICOStatic Outside Billboard</v>
      </c>
    </row>
    <row r="1725" spans="1:25" x14ac:dyDescent="0.25">
      <c r="A1725" s="3">
        <v>352003</v>
      </c>
      <c r="B1725" t="s">
        <v>154</v>
      </c>
      <c r="C1725" t="s">
        <v>53</v>
      </c>
      <c r="D1725" t="s">
        <v>9</v>
      </c>
      <c r="E1725" t="s">
        <v>1</v>
      </c>
      <c r="F1725" s="5">
        <v>41047</v>
      </c>
      <c r="G1725">
        <v>2</v>
      </c>
      <c r="H1725">
        <v>12</v>
      </c>
      <c r="I1725" s="1">
        <v>2177.52</v>
      </c>
      <c r="J1725" s="1">
        <v>334.78</v>
      </c>
      <c r="K1725">
        <v>15.3743708438958</v>
      </c>
      <c r="L1725" s="4">
        <f>VLOOKUP(N1725,rates,VLOOKUP(CONCATENATE('[1]Exposure Report'!$B$11,'[1]Exposure Report'!$B$13),rate_lookup_table,4,FALSE),FALSE)</f>
        <v>181.45800000000003</v>
      </c>
      <c r="M1725" t="s">
        <v>0</v>
      </c>
      <c r="N1725" t="str">
        <f>IF(VLOOKUP(B1725,title_rename,2,FALSE)=0,B1725,VLOOKUP(B1725,title_rename,2,FALSE))</f>
        <v>05-18 Baltimore Orioles @ Washington Nationals</v>
      </c>
      <c r="O1725" s="3" t="str">
        <f>LEFT(IF(VLOOKUP(C1725,brand_rename,2,FALSE)=0,C1725,VLOOKUP(C1725,brand_rename,2,FALSE)),LEN(IF(VLOOKUP(C1725,brand_rename,2,FALSE)=0,C1725,VLOOKUP(C1725,brand_rename,2,FALSE)))-6)</f>
        <v>GEICO</v>
      </c>
      <c r="P1725" t="str">
        <f>IF(VLOOKUP(D1725,location_rename,2,FALSE)=0,D1725,VLOOKUP(D1725,location_rename,2,FALSE))</f>
        <v>Static Upper Billboard</v>
      </c>
      <c r="Q1725">
        <f>IF($L1725=0,0,G1725)</f>
        <v>2</v>
      </c>
      <c r="R1725">
        <f>IF($L1725=0,0,H1725)</f>
        <v>12</v>
      </c>
      <c r="S1725" s="1">
        <f>R1725*L1725</f>
        <v>2177.4960000000001</v>
      </c>
      <c r="T1725" s="1">
        <f>S1725*(K1725/100)</f>
        <v>334.77631015099735</v>
      </c>
      <c r="U1725" t="str">
        <f t="shared" si="52"/>
        <v>GEICOStatic Upper Billboard</v>
      </c>
      <c r="V1725" t="str">
        <f t="shared" si="53"/>
        <v>05-18 Baltimore Orioles @ Washington NationalsGEICOStatic Upper Billboard</v>
      </c>
      <c r="W1725" t="str">
        <f>CONCATENATE(M1725,O1725)</f>
        <v>Regular SeasonGEICO</v>
      </c>
      <c r="X1725" t="str">
        <f>CONCATENATE(M1725,P1725)</f>
        <v>Regular SeasonStatic Upper Billboard</v>
      </c>
      <c r="Y1725" t="str">
        <f>CONCATENATE(M1725,O1725,P1725)</f>
        <v>Regular SeasonGEICOStatic Upper Billboard</v>
      </c>
    </row>
    <row r="1726" spans="1:25" x14ac:dyDescent="0.25">
      <c r="A1726" s="3">
        <v>352003</v>
      </c>
      <c r="B1726" t="s">
        <v>154</v>
      </c>
      <c r="C1726" t="s">
        <v>52</v>
      </c>
      <c r="D1726" t="s">
        <v>2</v>
      </c>
      <c r="E1726" t="s">
        <v>1</v>
      </c>
      <c r="F1726" s="5">
        <v>41047</v>
      </c>
      <c r="G1726">
        <v>17</v>
      </c>
      <c r="H1726">
        <v>126</v>
      </c>
      <c r="I1726" s="1">
        <v>22863.96</v>
      </c>
      <c r="J1726" s="1">
        <v>5565.2</v>
      </c>
      <c r="K1726">
        <v>24.3404904487236</v>
      </c>
      <c r="L1726" s="4">
        <f>VLOOKUP(N1726,rates,VLOOKUP(CONCATENATE('[1]Exposure Report'!$B$11,'[1]Exposure Report'!$B$13),rate_lookup_table,4,FALSE),FALSE)</f>
        <v>181.45800000000003</v>
      </c>
      <c r="M1726" t="s">
        <v>0</v>
      </c>
      <c r="N1726" t="str">
        <f>IF(VLOOKUP(B1726,title_rename,2,FALSE)=0,B1726,VLOOKUP(B1726,title_rename,2,FALSE))</f>
        <v>05-18 Baltimore Orioles @ Washington Nationals</v>
      </c>
      <c r="O1726" s="3" t="str">
        <f>LEFT(IF(VLOOKUP(C1726,brand_rename,2,FALSE)=0,C1726,VLOOKUP(C1726,brand_rename,2,FALSE)),LEN(IF(VLOOKUP(C1726,brand_rename,2,FALSE)=0,C1726,VLOOKUP(C1726,brand_rename,2,FALSE)))-6)</f>
        <v>Hankook Tire</v>
      </c>
      <c r="P1726" t="str">
        <f>IF(VLOOKUP(D1726,location_rename,2,FALSE)=0,D1726,VLOOKUP(D1726,location_rename,2,FALSE))</f>
        <v>Rotational Field Level Home Plate</v>
      </c>
      <c r="Q1726">
        <f>IF($L1726=0,0,G1726)</f>
        <v>17</v>
      </c>
      <c r="R1726">
        <f>IF($L1726=0,0,H1726)</f>
        <v>126</v>
      </c>
      <c r="S1726" s="1">
        <f>R1726*L1726</f>
        <v>22863.708000000002</v>
      </c>
      <c r="T1726" s="1">
        <f>S1726*(K1726/100)</f>
        <v>5565.1386619640543</v>
      </c>
      <c r="U1726" t="str">
        <f t="shared" si="52"/>
        <v>Hankook TireRotational Field Level Home Plate</v>
      </c>
      <c r="V1726" t="str">
        <f t="shared" si="53"/>
        <v>05-18 Baltimore Orioles @ Washington NationalsHankook TireRotational Field Level Home Plate</v>
      </c>
      <c r="W1726" t="str">
        <f>CONCATENATE(M1726,O1726)</f>
        <v>Regular SeasonHankook Tire</v>
      </c>
      <c r="X1726" t="str">
        <f>CONCATENATE(M1726,P1726)</f>
        <v>Regular SeasonRotational Field Level Home Plate</v>
      </c>
      <c r="Y1726" t="str">
        <f>CONCATENATE(M1726,O1726,P1726)</f>
        <v>Regular SeasonHankook TireRotational Field Level Home Plate</v>
      </c>
    </row>
    <row r="1727" spans="1:25" x14ac:dyDescent="0.25">
      <c r="A1727" s="3">
        <v>352003</v>
      </c>
      <c r="B1727" t="s">
        <v>154</v>
      </c>
      <c r="C1727" t="s">
        <v>51</v>
      </c>
      <c r="D1727" t="s">
        <v>9</v>
      </c>
      <c r="E1727" t="s">
        <v>1</v>
      </c>
      <c r="F1727" s="5">
        <v>41047</v>
      </c>
      <c r="G1727">
        <v>10</v>
      </c>
      <c r="H1727">
        <v>32</v>
      </c>
      <c r="I1727" s="1">
        <v>5806.72</v>
      </c>
      <c r="J1727" s="1">
        <v>1379.95</v>
      </c>
      <c r="K1727">
        <v>23.764707097982999</v>
      </c>
      <c r="L1727" s="4">
        <f>VLOOKUP(N1727,rates,VLOOKUP(CONCATENATE('[1]Exposure Report'!$B$11,'[1]Exposure Report'!$B$13),rate_lookup_table,4,FALSE),FALSE)</f>
        <v>181.45800000000003</v>
      </c>
      <c r="M1727" t="s">
        <v>0</v>
      </c>
      <c r="N1727" t="str">
        <f>IF(VLOOKUP(B1727,title_rename,2,FALSE)=0,B1727,VLOOKUP(B1727,title_rename,2,FALSE))</f>
        <v>05-18 Baltimore Orioles @ Washington Nationals</v>
      </c>
      <c r="O1727" s="3" t="str">
        <f>LEFT(IF(VLOOKUP(C1727,brand_rename,2,FALSE)=0,C1727,VLOOKUP(C1727,brand_rename,2,FALSE)),LEN(IF(VLOOKUP(C1727,brand_rename,2,FALSE)=0,C1727,VLOOKUP(C1727,brand_rename,2,FALSE)))-6)</f>
        <v>Harris Teeter</v>
      </c>
      <c r="P1727" t="str">
        <f>IF(VLOOKUP(D1727,location_rename,2,FALSE)=0,D1727,VLOOKUP(D1727,location_rename,2,FALSE))</f>
        <v>Static Upper Billboard</v>
      </c>
      <c r="Q1727">
        <f>IF($L1727=0,0,G1727)</f>
        <v>10</v>
      </c>
      <c r="R1727">
        <f>IF($L1727=0,0,H1727)</f>
        <v>32</v>
      </c>
      <c r="S1727" s="1">
        <f>R1727*L1727</f>
        <v>5806.6560000000009</v>
      </c>
      <c r="T1727" s="1">
        <f>S1727*(K1727/100)</f>
        <v>1379.9347905874558</v>
      </c>
      <c r="U1727" t="str">
        <f t="shared" si="52"/>
        <v>Harris TeeterStatic Upper Billboard</v>
      </c>
      <c r="V1727" t="str">
        <f t="shared" si="53"/>
        <v>05-18 Baltimore Orioles @ Washington NationalsHarris TeeterStatic Upper Billboard</v>
      </c>
      <c r="W1727" t="str">
        <f>CONCATENATE(M1727,O1727)</f>
        <v>Regular SeasonHarris Teeter</v>
      </c>
      <c r="X1727" t="str">
        <f>CONCATENATE(M1727,P1727)</f>
        <v>Regular SeasonStatic Upper Billboard</v>
      </c>
      <c r="Y1727" t="str">
        <f>CONCATENATE(M1727,O1727,P1727)</f>
        <v>Regular SeasonHarris TeeterStatic Upper Billboard</v>
      </c>
    </row>
    <row r="1728" spans="1:25" x14ac:dyDescent="0.25">
      <c r="A1728" s="3">
        <v>352003</v>
      </c>
      <c r="B1728" t="s">
        <v>154</v>
      </c>
      <c r="C1728" t="s">
        <v>84</v>
      </c>
      <c r="D1728" t="s">
        <v>17</v>
      </c>
      <c r="E1728" t="s">
        <v>1</v>
      </c>
      <c r="F1728" s="5">
        <v>41047</v>
      </c>
      <c r="G1728">
        <v>1</v>
      </c>
      <c r="H1728">
        <v>3</v>
      </c>
      <c r="I1728" s="1">
        <v>544.38</v>
      </c>
      <c r="J1728" s="1">
        <v>121.78</v>
      </c>
      <c r="K1728">
        <v>22.370403027297101</v>
      </c>
      <c r="L1728" s="4">
        <f>VLOOKUP(N1728,rates,VLOOKUP(CONCATENATE('[1]Exposure Report'!$B$11,'[1]Exposure Report'!$B$13),rate_lookup_table,4,FALSE),FALSE)</f>
        <v>181.45800000000003</v>
      </c>
      <c r="M1728" t="s">
        <v>0</v>
      </c>
      <c r="N1728" t="str">
        <f>IF(VLOOKUP(B1728,title_rename,2,FALSE)=0,B1728,VLOOKUP(B1728,title_rename,2,FALSE))</f>
        <v>05-18 Baltimore Orioles @ Washington Nationals</v>
      </c>
      <c r="O1728" s="3" t="str">
        <f>LEFT(IF(VLOOKUP(C1728,brand_rename,2,FALSE)=0,C1728,VLOOKUP(C1728,brand_rename,2,FALSE)),LEN(IF(VLOOKUP(C1728,brand_rename,2,FALSE)=0,C1728,VLOOKUP(C1728,brand_rename,2,FALSE)))-6)</f>
        <v>Hebrew National</v>
      </c>
      <c r="P1728" t="str">
        <f>IF(VLOOKUP(D1728,location_rename,2,FALSE)=0,D1728,VLOOKUP(D1728,location_rename,2,FALSE))</f>
        <v>LED Upper Tiered</v>
      </c>
      <c r="Q1728">
        <f>IF($L1728=0,0,G1728)</f>
        <v>1</v>
      </c>
      <c r="R1728">
        <f>IF($L1728=0,0,H1728)</f>
        <v>3</v>
      </c>
      <c r="S1728" s="1">
        <f>R1728*L1728</f>
        <v>544.37400000000002</v>
      </c>
      <c r="T1728" s="1">
        <f>S1728*(K1728/100)</f>
        <v>121.77865777581832</v>
      </c>
      <c r="U1728" t="str">
        <f t="shared" si="52"/>
        <v>Hebrew NationalLED Upper Tiered</v>
      </c>
      <c r="V1728" t="str">
        <f t="shared" si="53"/>
        <v>05-18 Baltimore Orioles @ Washington NationalsHebrew NationalLED Upper Tiered</v>
      </c>
      <c r="W1728" t="str">
        <f>CONCATENATE(M1728,O1728)</f>
        <v>Regular SeasonHebrew National</v>
      </c>
      <c r="X1728" t="str">
        <f>CONCATENATE(M1728,P1728)</f>
        <v>Regular SeasonLED Upper Tiered</v>
      </c>
      <c r="Y1728" t="str">
        <f>CONCATENATE(M1728,O1728,P1728)</f>
        <v>Regular SeasonHebrew NationalLED Upper Tiered</v>
      </c>
    </row>
    <row r="1729" spans="1:25" x14ac:dyDescent="0.25">
      <c r="A1729" s="3">
        <v>352003</v>
      </c>
      <c r="B1729" t="s">
        <v>154</v>
      </c>
      <c r="C1729" t="s">
        <v>50</v>
      </c>
      <c r="D1729" t="s">
        <v>19</v>
      </c>
      <c r="E1729" t="s">
        <v>1</v>
      </c>
      <c r="F1729" s="5">
        <v>41047</v>
      </c>
      <c r="G1729">
        <v>3</v>
      </c>
      <c r="H1729">
        <v>8</v>
      </c>
      <c r="I1729" s="1">
        <v>1451.68</v>
      </c>
      <c r="J1729" s="1">
        <v>398.92</v>
      </c>
      <c r="K1729">
        <v>27.479885374187099</v>
      </c>
      <c r="L1729" s="4">
        <f>VLOOKUP(N1729,rates,VLOOKUP(CONCATENATE('[1]Exposure Report'!$B$11,'[1]Exposure Report'!$B$13),rate_lookup_table,4,FALSE),FALSE)</f>
        <v>181.45800000000003</v>
      </c>
      <c r="M1729" t="s">
        <v>0</v>
      </c>
      <c r="N1729" t="str">
        <f>IF(VLOOKUP(B1729,title_rename,2,FALSE)=0,B1729,VLOOKUP(B1729,title_rename,2,FALSE))</f>
        <v>05-18 Baltimore Orioles @ Washington Nationals</v>
      </c>
      <c r="O1729" s="3" t="str">
        <f>LEFT(IF(VLOOKUP(C1729,brand_rename,2,FALSE)=0,C1729,VLOOKUP(C1729,brand_rename,2,FALSE)),LEN(IF(VLOOKUP(C1729,brand_rename,2,FALSE)=0,C1729,VLOOKUP(C1729,brand_rename,2,FALSE)))-6)</f>
        <v>JK Moving and Storage Inc</v>
      </c>
      <c r="P1729" t="str">
        <f>IF(VLOOKUP(D1729,location_rename,2,FALSE)=0,D1729,VLOOKUP(D1729,location_rename,2,FALSE))</f>
        <v>LED Outfield Wall</v>
      </c>
      <c r="Q1729">
        <f>IF($L1729=0,0,G1729)</f>
        <v>3</v>
      </c>
      <c r="R1729">
        <f>IF($L1729=0,0,H1729)</f>
        <v>8</v>
      </c>
      <c r="S1729" s="1">
        <f>R1729*L1729</f>
        <v>1451.6640000000002</v>
      </c>
      <c r="T1729" s="1">
        <f>S1729*(K1729/100)</f>
        <v>398.91560321833941</v>
      </c>
      <c r="U1729" t="str">
        <f t="shared" si="52"/>
        <v>JK Moving and Storage IncLED Outfield Wall</v>
      </c>
      <c r="V1729" t="str">
        <f t="shared" si="53"/>
        <v>05-18 Baltimore Orioles @ Washington NationalsJK Moving and Storage IncLED Outfield Wall</v>
      </c>
      <c r="W1729" t="str">
        <f>CONCATENATE(M1729,O1729)</f>
        <v>Regular SeasonJK Moving and Storage Inc</v>
      </c>
      <c r="X1729" t="str">
        <f>CONCATENATE(M1729,P1729)</f>
        <v>Regular SeasonLED Outfield Wall</v>
      </c>
      <c r="Y1729" t="str">
        <f>CONCATENATE(M1729,O1729,P1729)</f>
        <v>Regular SeasonJK Moving and Storage IncLED Outfield Wall</v>
      </c>
    </row>
    <row r="1730" spans="1:25" x14ac:dyDescent="0.25">
      <c r="A1730" s="3">
        <v>352003</v>
      </c>
      <c r="B1730" t="s">
        <v>154</v>
      </c>
      <c r="C1730" t="s">
        <v>83</v>
      </c>
      <c r="D1730" t="s">
        <v>17</v>
      </c>
      <c r="E1730" t="s">
        <v>1</v>
      </c>
      <c r="F1730" s="5">
        <v>41047</v>
      </c>
      <c r="G1730">
        <v>1</v>
      </c>
      <c r="H1730">
        <v>8</v>
      </c>
      <c r="I1730" s="1">
        <v>1451.68</v>
      </c>
      <c r="J1730" s="1">
        <v>271.32</v>
      </c>
      <c r="K1730">
        <v>18.690069436790399</v>
      </c>
      <c r="L1730" s="4">
        <f>VLOOKUP(N1730,rates,VLOOKUP(CONCATENATE('[1]Exposure Report'!$B$11,'[1]Exposure Report'!$B$13),rate_lookup_table,4,FALSE),FALSE)</f>
        <v>181.45800000000003</v>
      </c>
      <c r="M1730" t="s">
        <v>0</v>
      </c>
      <c r="N1730" t="str">
        <f>IF(VLOOKUP(B1730,title_rename,2,FALSE)=0,B1730,VLOOKUP(B1730,title_rename,2,FALSE))</f>
        <v>05-18 Baltimore Orioles @ Washington Nationals</v>
      </c>
      <c r="O1730" s="3" t="str">
        <f>LEFT(IF(VLOOKUP(C1730,brand_rename,2,FALSE)=0,C1730,VLOOKUP(C1730,brand_rename,2,FALSE)),LEN(IF(VLOOKUP(C1730,brand_rename,2,FALSE)=0,C1730,VLOOKUP(C1730,brand_rename,2,FALSE)))-6)</f>
        <v>Kayem</v>
      </c>
      <c r="P1730" t="str">
        <f>IF(VLOOKUP(D1730,location_rename,2,FALSE)=0,D1730,VLOOKUP(D1730,location_rename,2,FALSE))</f>
        <v>LED Upper Tiered</v>
      </c>
      <c r="Q1730">
        <f>IF($L1730=0,0,G1730)</f>
        <v>1</v>
      </c>
      <c r="R1730">
        <f>IF($L1730=0,0,H1730)</f>
        <v>8</v>
      </c>
      <c r="S1730" s="1">
        <f>R1730*L1730</f>
        <v>1451.6640000000002</v>
      </c>
      <c r="T1730" s="1">
        <f>S1730*(K1730/100)</f>
        <v>271.31700958888899</v>
      </c>
      <c r="U1730" t="str">
        <f t="shared" ref="U1730:U1793" si="54">CONCATENATE(O1730,P1730)</f>
        <v>KayemLED Upper Tiered</v>
      </c>
      <c r="V1730" t="str">
        <f t="shared" ref="V1730:V1793" si="55">CONCATENATE(N1730,U1730)</f>
        <v>05-18 Baltimore Orioles @ Washington NationalsKayemLED Upper Tiered</v>
      </c>
      <c r="W1730" t="str">
        <f>CONCATENATE(M1730,O1730)</f>
        <v>Regular SeasonKayem</v>
      </c>
      <c r="X1730" t="str">
        <f>CONCATENATE(M1730,P1730)</f>
        <v>Regular SeasonLED Upper Tiered</v>
      </c>
      <c r="Y1730" t="str">
        <f>CONCATENATE(M1730,O1730,P1730)</f>
        <v>Regular SeasonKayemLED Upper Tiered</v>
      </c>
    </row>
    <row r="1731" spans="1:25" x14ac:dyDescent="0.25">
      <c r="A1731" s="3">
        <v>352003</v>
      </c>
      <c r="B1731" t="s">
        <v>154</v>
      </c>
      <c r="C1731" t="s">
        <v>49</v>
      </c>
      <c r="D1731" t="s">
        <v>17</v>
      </c>
      <c r="E1731" t="s">
        <v>1</v>
      </c>
      <c r="F1731" s="5">
        <v>41047</v>
      </c>
      <c r="G1731">
        <v>1</v>
      </c>
      <c r="H1731">
        <v>11</v>
      </c>
      <c r="I1731" s="1">
        <v>1996.06</v>
      </c>
      <c r="J1731" s="1">
        <v>469.27</v>
      </c>
      <c r="K1731">
        <v>23.509814334238399</v>
      </c>
      <c r="L1731" s="4">
        <f>VLOOKUP(N1731,rates,VLOOKUP(CONCATENATE('[1]Exposure Report'!$B$11,'[1]Exposure Report'!$B$13),rate_lookup_table,4,FALSE),FALSE)</f>
        <v>181.45800000000003</v>
      </c>
      <c r="M1731" t="s">
        <v>0</v>
      </c>
      <c r="N1731" t="str">
        <f>IF(VLOOKUP(B1731,title_rename,2,FALSE)=0,B1731,VLOOKUP(B1731,title_rename,2,FALSE))</f>
        <v>05-18 Baltimore Orioles @ Washington Nationals</v>
      </c>
      <c r="O1731" s="3" t="str">
        <f>LEFT(IF(VLOOKUP(C1731,brand_rename,2,FALSE)=0,C1731,VLOOKUP(C1731,brand_rename,2,FALSE)),LEN(IF(VLOOKUP(C1731,brand_rename,2,FALSE)=0,C1731,VLOOKUP(C1731,brand_rename,2,FALSE)))-6)</f>
        <v>Lexus</v>
      </c>
      <c r="P1731" t="str">
        <f>IF(VLOOKUP(D1731,location_rename,2,FALSE)=0,D1731,VLOOKUP(D1731,location_rename,2,FALSE))</f>
        <v>LED Upper Tiered</v>
      </c>
      <c r="Q1731">
        <f>IF($L1731=0,0,G1731)</f>
        <v>1</v>
      </c>
      <c r="R1731">
        <f>IF($L1731=0,0,H1731)</f>
        <v>11</v>
      </c>
      <c r="S1731" s="1">
        <f>R1731*L1731</f>
        <v>1996.0380000000002</v>
      </c>
      <c r="T1731" s="1">
        <f>S1731*(K1731/100)</f>
        <v>469.2648278408455</v>
      </c>
      <c r="U1731" t="str">
        <f t="shared" si="54"/>
        <v>LexusLED Upper Tiered</v>
      </c>
      <c r="V1731" t="str">
        <f t="shared" si="55"/>
        <v>05-18 Baltimore Orioles @ Washington NationalsLexusLED Upper Tiered</v>
      </c>
      <c r="W1731" t="str">
        <f>CONCATENATE(M1731,O1731)</f>
        <v>Regular SeasonLexus</v>
      </c>
      <c r="X1731" t="str">
        <f>CONCATENATE(M1731,P1731)</f>
        <v>Regular SeasonLED Upper Tiered</v>
      </c>
      <c r="Y1731" t="str">
        <f>CONCATENATE(M1731,O1731,P1731)</f>
        <v>Regular SeasonLexusLED Upper Tiered</v>
      </c>
    </row>
    <row r="1732" spans="1:25" x14ac:dyDescent="0.25">
      <c r="A1732" s="3">
        <v>352003</v>
      </c>
      <c r="B1732" t="s">
        <v>154</v>
      </c>
      <c r="C1732" t="s">
        <v>49</v>
      </c>
      <c r="D1732" t="s">
        <v>7</v>
      </c>
      <c r="E1732" t="s">
        <v>1</v>
      </c>
      <c r="F1732" s="5">
        <v>41047</v>
      </c>
      <c r="G1732">
        <v>403</v>
      </c>
      <c r="H1732">
        <v>2860</v>
      </c>
      <c r="I1732" s="1">
        <v>518975.6</v>
      </c>
      <c r="J1732" s="1">
        <v>85749.3</v>
      </c>
      <c r="K1732">
        <v>16.522799915834099</v>
      </c>
      <c r="L1732" s="4">
        <f>VLOOKUP(N1732,rates,VLOOKUP(CONCATENATE('[1]Exposure Report'!$B$11,'[1]Exposure Report'!$B$13),rate_lookup_table,4,FALSE),FALSE)</f>
        <v>181.45800000000003</v>
      </c>
      <c r="M1732" t="s">
        <v>0</v>
      </c>
      <c r="N1732" t="str">
        <f>IF(VLOOKUP(B1732,title_rename,2,FALSE)=0,B1732,VLOOKUP(B1732,title_rename,2,FALSE))</f>
        <v>05-18 Baltimore Orioles @ Washington Nationals</v>
      </c>
      <c r="O1732" s="3" t="str">
        <f>LEFT(IF(VLOOKUP(C1732,brand_rename,2,FALSE)=0,C1732,VLOOKUP(C1732,brand_rename,2,FALSE)),LEN(IF(VLOOKUP(C1732,brand_rename,2,FALSE)=0,C1732,VLOOKUP(C1732,brand_rename,2,FALSE)))-6)</f>
        <v>Lexus</v>
      </c>
      <c r="P1732" t="str">
        <f>IF(VLOOKUP(D1732,location_rename,2,FALSE)=0,D1732,VLOOKUP(D1732,location_rename,2,FALSE))</f>
        <v>Static Upper Home Plate</v>
      </c>
      <c r="Q1732">
        <f>IF($L1732=0,0,G1732)</f>
        <v>403</v>
      </c>
      <c r="R1732">
        <f>IF($L1732=0,0,H1732)</f>
        <v>2860</v>
      </c>
      <c r="S1732" s="1">
        <f>R1732*L1732</f>
        <v>518969.88000000006</v>
      </c>
      <c r="T1732" s="1">
        <f>S1732*(K1732/100)</f>
        <v>85748.354895844343</v>
      </c>
      <c r="U1732" t="str">
        <f t="shared" si="54"/>
        <v>LexusStatic Upper Home Plate</v>
      </c>
      <c r="V1732" t="str">
        <f t="shared" si="55"/>
        <v>05-18 Baltimore Orioles @ Washington NationalsLexusStatic Upper Home Plate</v>
      </c>
      <c r="W1732" t="str">
        <f>CONCATENATE(M1732,O1732)</f>
        <v>Regular SeasonLexus</v>
      </c>
      <c r="X1732" t="str">
        <f>CONCATENATE(M1732,P1732)</f>
        <v>Regular SeasonStatic Upper Home Plate</v>
      </c>
      <c r="Y1732" t="str">
        <f>CONCATENATE(M1732,O1732,P1732)</f>
        <v>Regular SeasonLexusStatic Upper Home Plate</v>
      </c>
    </row>
    <row r="1733" spans="1:25" x14ac:dyDescent="0.25">
      <c r="A1733" s="3">
        <v>352003</v>
      </c>
      <c r="B1733" t="s">
        <v>154</v>
      </c>
      <c r="C1733" t="s">
        <v>47</v>
      </c>
      <c r="D1733" t="s">
        <v>2</v>
      </c>
      <c r="E1733" t="s">
        <v>1</v>
      </c>
      <c r="F1733" s="5">
        <v>41047</v>
      </c>
      <c r="G1733">
        <v>14</v>
      </c>
      <c r="H1733">
        <v>85</v>
      </c>
      <c r="I1733" s="1">
        <v>15424.1</v>
      </c>
      <c r="J1733" s="1">
        <v>3823.45</v>
      </c>
      <c r="K1733">
        <v>24.7888045331656</v>
      </c>
      <c r="L1733" s="4">
        <f>VLOOKUP(N1733,rates,VLOOKUP(CONCATENATE('[1]Exposure Report'!$B$11,'[1]Exposure Report'!$B$13),rate_lookup_table,4,FALSE),FALSE)</f>
        <v>181.45800000000003</v>
      </c>
      <c r="M1733" t="s">
        <v>0</v>
      </c>
      <c r="N1733" t="str">
        <f>IF(VLOOKUP(B1733,title_rename,2,FALSE)=0,B1733,VLOOKUP(B1733,title_rename,2,FALSE))</f>
        <v>05-18 Baltimore Orioles @ Washington Nationals</v>
      </c>
      <c r="O1733" s="3" t="str">
        <f>LEFT(IF(VLOOKUP(C1733,brand_rename,2,FALSE)=0,C1733,VLOOKUP(C1733,brand_rename,2,FALSE)),LEN(IF(VLOOKUP(C1733,brand_rename,2,FALSE)=0,C1733,VLOOKUP(C1733,brand_rename,2,FALSE)))-6)</f>
        <v>Maxxis Tires</v>
      </c>
      <c r="P1733" t="str">
        <f>IF(VLOOKUP(D1733,location_rename,2,FALSE)=0,D1733,VLOOKUP(D1733,location_rename,2,FALSE))</f>
        <v>Rotational Field Level Home Plate</v>
      </c>
      <c r="Q1733">
        <f>IF($L1733=0,0,G1733)</f>
        <v>14</v>
      </c>
      <c r="R1733">
        <f>IF($L1733=0,0,H1733)</f>
        <v>85</v>
      </c>
      <c r="S1733" s="1">
        <f>R1733*L1733</f>
        <v>15423.930000000002</v>
      </c>
      <c r="T1733" s="1">
        <f>S1733*(K1733/100)</f>
        <v>3823.4078590322893</v>
      </c>
      <c r="U1733" t="str">
        <f t="shared" si="54"/>
        <v>Maxxis TiresRotational Field Level Home Plate</v>
      </c>
      <c r="V1733" t="str">
        <f t="shared" si="55"/>
        <v>05-18 Baltimore Orioles @ Washington NationalsMaxxis TiresRotational Field Level Home Plate</v>
      </c>
      <c r="W1733" t="str">
        <f>CONCATENATE(M1733,O1733)</f>
        <v>Regular SeasonMaxxis Tires</v>
      </c>
      <c r="X1733" t="str">
        <f>CONCATENATE(M1733,P1733)</f>
        <v>Regular SeasonRotational Field Level Home Plate</v>
      </c>
      <c r="Y1733" t="str">
        <f>CONCATENATE(M1733,O1733,P1733)</f>
        <v>Regular SeasonMaxxis TiresRotational Field Level Home Plate</v>
      </c>
    </row>
    <row r="1734" spans="1:25" x14ac:dyDescent="0.25">
      <c r="A1734" s="3">
        <v>352003</v>
      </c>
      <c r="B1734" t="s">
        <v>154</v>
      </c>
      <c r="C1734" t="s">
        <v>46</v>
      </c>
      <c r="D1734" t="s">
        <v>17</v>
      </c>
      <c r="E1734" t="s">
        <v>1</v>
      </c>
      <c r="F1734" s="5">
        <v>41047</v>
      </c>
      <c r="G1734">
        <v>2</v>
      </c>
      <c r="H1734">
        <v>2</v>
      </c>
      <c r="I1734" s="1">
        <v>362.92</v>
      </c>
      <c r="J1734" s="1">
        <v>117.48</v>
      </c>
      <c r="K1734">
        <v>32.370770417722902</v>
      </c>
      <c r="L1734" s="4">
        <f>VLOOKUP(N1734,rates,VLOOKUP(CONCATENATE('[1]Exposure Report'!$B$11,'[1]Exposure Report'!$B$13),rate_lookup_table,4,FALSE),FALSE)</f>
        <v>181.45800000000003</v>
      </c>
      <c r="M1734" t="s">
        <v>0</v>
      </c>
      <c r="N1734" t="str">
        <f>IF(VLOOKUP(B1734,title_rename,2,FALSE)=0,B1734,VLOOKUP(B1734,title_rename,2,FALSE))</f>
        <v>05-18 Baltimore Orioles @ Washington Nationals</v>
      </c>
      <c r="O1734" s="3" t="str">
        <f>LEFT(IF(VLOOKUP(C1734,brand_rename,2,FALSE)=0,C1734,VLOOKUP(C1734,brand_rename,2,FALSE)),LEN(IF(VLOOKUP(C1734,brand_rename,2,FALSE)=0,C1734,VLOOKUP(C1734,brand_rename,2,FALSE)))-6)</f>
        <v>MedStar Health</v>
      </c>
      <c r="P1734" t="str">
        <f>IF(VLOOKUP(D1734,location_rename,2,FALSE)=0,D1734,VLOOKUP(D1734,location_rename,2,FALSE))</f>
        <v>LED Upper Tiered</v>
      </c>
      <c r="Q1734">
        <f>IF($L1734=0,0,G1734)</f>
        <v>2</v>
      </c>
      <c r="R1734">
        <f>IF($L1734=0,0,H1734)</f>
        <v>2</v>
      </c>
      <c r="S1734" s="1">
        <f>R1734*L1734</f>
        <v>362.91600000000005</v>
      </c>
      <c r="T1734" s="1">
        <f>S1734*(K1734/100)</f>
        <v>117.47870516918326</v>
      </c>
      <c r="U1734" t="str">
        <f t="shared" si="54"/>
        <v>MedStar HealthLED Upper Tiered</v>
      </c>
      <c r="V1734" t="str">
        <f t="shared" si="55"/>
        <v>05-18 Baltimore Orioles @ Washington NationalsMedStar HealthLED Upper Tiered</v>
      </c>
      <c r="W1734" t="str">
        <f>CONCATENATE(M1734,O1734)</f>
        <v>Regular SeasonMedStar Health</v>
      </c>
      <c r="X1734" t="str">
        <f>CONCATENATE(M1734,P1734)</f>
        <v>Regular SeasonLED Upper Tiered</v>
      </c>
      <c r="Y1734" t="str">
        <f>CONCATENATE(M1734,O1734,P1734)</f>
        <v>Regular SeasonMedStar HealthLED Upper Tiered</v>
      </c>
    </row>
    <row r="1735" spans="1:25" x14ac:dyDescent="0.25">
      <c r="A1735" s="3">
        <v>352003</v>
      </c>
      <c r="B1735" t="s">
        <v>154</v>
      </c>
      <c r="C1735" t="s">
        <v>44</v>
      </c>
      <c r="D1735" t="s">
        <v>17</v>
      </c>
      <c r="E1735" t="s">
        <v>1</v>
      </c>
      <c r="F1735" s="5">
        <v>41047</v>
      </c>
      <c r="G1735">
        <v>2</v>
      </c>
      <c r="H1735">
        <v>3</v>
      </c>
      <c r="I1735" s="1">
        <v>544.38</v>
      </c>
      <c r="J1735" s="1">
        <v>184.91</v>
      </c>
      <c r="K1735">
        <v>33.967081817847799</v>
      </c>
      <c r="L1735" s="4">
        <f>VLOOKUP(N1735,rates,VLOOKUP(CONCATENATE('[1]Exposure Report'!$B$11,'[1]Exposure Report'!$B$13),rate_lookup_table,4,FALSE),FALSE)</f>
        <v>181.45800000000003</v>
      </c>
      <c r="M1735" t="s">
        <v>0</v>
      </c>
      <c r="N1735" t="str">
        <f>IF(VLOOKUP(B1735,title_rename,2,FALSE)=0,B1735,VLOOKUP(B1735,title_rename,2,FALSE))</f>
        <v>05-18 Baltimore Orioles @ Washington Nationals</v>
      </c>
      <c r="O1735" s="3" t="str">
        <f>LEFT(IF(VLOOKUP(C1735,brand_rename,2,FALSE)=0,C1735,VLOOKUP(C1735,brand_rename,2,FALSE)),LEN(IF(VLOOKUP(C1735,brand_rename,2,FALSE)=0,C1735,VLOOKUP(C1735,brand_rename,2,FALSE)))-6)</f>
        <v>Miller Lite</v>
      </c>
      <c r="P1735" t="str">
        <f>IF(VLOOKUP(D1735,location_rename,2,FALSE)=0,D1735,VLOOKUP(D1735,location_rename,2,FALSE))</f>
        <v>LED Upper Tiered</v>
      </c>
      <c r="Q1735">
        <f>IF($L1735=0,0,G1735)</f>
        <v>2</v>
      </c>
      <c r="R1735">
        <f>IF($L1735=0,0,H1735)</f>
        <v>3</v>
      </c>
      <c r="S1735" s="1">
        <f>R1735*L1735</f>
        <v>544.37400000000002</v>
      </c>
      <c r="T1735" s="1">
        <f>S1735*(K1735/100)</f>
        <v>184.90796197509079</v>
      </c>
      <c r="U1735" t="str">
        <f t="shared" si="54"/>
        <v>Miller LiteLED Upper Tiered</v>
      </c>
      <c r="V1735" t="str">
        <f t="shared" si="55"/>
        <v>05-18 Baltimore Orioles @ Washington NationalsMiller LiteLED Upper Tiered</v>
      </c>
      <c r="W1735" t="str">
        <f>CONCATENATE(M1735,O1735)</f>
        <v>Regular SeasonMiller Lite</v>
      </c>
      <c r="X1735" t="str">
        <f>CONCATENATE(M1735,P1735)</f>
        <v>Regular SeasonLED Upper Tiered</v>
      </c>
      <c r="Y1735" t="str">
        <f>CONCATENATE(M1735,O1735,P1735)</f>
        <v>Regular SeasonMiller LiteLED Upper Tiered</v>
      </c>
    </row>
    <row r="1736" spans="1:25" x14ac:dyDescent="0.25">
      <c r="A1736" s="3">
        <v>352003</v>
      </c>
      <c r="B1736" t="s">
        <v>154</v>
      </c>
      <c r="C1736" t="s">
        <v>44</v>
      </c>
      <c r="D1736" t="s">
        <v>6</v>
      </c>
      <c r="E1736" t="s">
        <v>1</v>
      </c>
      <c r="F1736" s="5">
        <v>41047</v>
      </c>
      <c r="G1736">
        <v>1</v>
      </c>
      <c r="H1736">
        <v>8</v>
      </c>
      <c r="I1736" s="1">
        <v>1451.68</v>
      </c>
      <c r="J1736" s="1">
        <v>323</v>
      </c>
      <c r="K1736">
        <v>22.250082662845799</v>
      </c>
      <c r="L1736" s="4">
        <f>VLOOKUP(N1736,rates,VLOOKUP(CONCATENATE('[1]Exposure Report'!$B$11,'[1]Exposure Report'!$B$13),rate_lookup_table,4,FALSE),FALSE)</f>
        <v>181.45800000000003</v>
      </c>
      <c r="M1736" t="s">
        <v>0</v>
      </c>
      <c r="N1736" t="str">
        <f>IF(VLOOKUP(B1736,title_rename,2,FALSE)=0,B1736,VLOOKUP(B1736,title_rename,2,FALSE))</f>
        <v>05-18 Baltimore Orioles @ Washington Nationals</v>
      </c>
      <c r="O1736" s="3" t="str">
        <f>LEFT(IF(VLOOKUP(C1736,brand_rename,2,FALSE)=0,C1736,VLOOKUP(C1736,brand_rename,2,FALSE)),LEN(IF(VLOOKUP(C1736,brand_rename,2,FALSE)=0,C1736,VLOOKUP(C1736,brand_rename,2,FALSE)))-6)</f>
        <v>Miller Lite</v>
      </c>
      <c r="P1736" t="str">
        <f>IF(VLOOKUP(D1736,location_rename,2,FALSE)=0,D1736,VLOOKUP(D1736,location_rename,2,FALSE))</f>
        <v>Rotational Field Level Foul Ball Line</v>
      </c>
      <c r="Q1736">
        <f>IF($L1736=0,0,G1736)</f>
        <v>1</v>
      </c>
      <c r="R1736">
        <f>IF($L1736=0,0,H1736)</f>
        <v>8</v>
      </c>
      <c r="S1736" s="1">
        <f>R1736*L1736</f>
        <v>1451.6640000000002</v>
      </c>
      <c r="T1736" s="1">
        <f>S1736*(K1736/100)</f>
        <v>322.99643998677391</v>
      </c>
      <c r="U1736" t="str">
        <f t="shared" si="54"/>
        <v>Miller LiteRotational Field Level Foul Ball Line</v>
      </c>
      <c r="V1736" t="str">
        <f t="shared" si="55"/>
        <v>05-18 Baltimore Orioles @ Washington NationalsMiller LiteRotational Field Level Foul Ball Line</v>
      </c>
      <c r="W1736" t="str">
        <f>CONCATENATE(M1736,O1736)</f>
        <v>Regular SeasonMiller Lite</v>
      </c>
      <c r="X1736" t="str">
        <f>CONCATENATE(M1736,P1736)</f>
        <v>Regular SeasonRotational Field Level Foul Ball Line</v>
      </c>
      <c r="Y1736" t="str">
        <f>CONCATENATE(M1736,O1736,P1736)</f>
        <v>Regular SeasonMiller LiteRotational Field Level Foul Ball Line</v>
      </c>
    </row>
    <row r="1737" spans="1:25" x14ac:dyDescent="0.25">
      <c r="A1737" s="3">
        <v>352003</v>
      </c>
      <c r="B1737" t="s">
        <v>154</v>
      </c>
      <c r="C1737" t="s">
        <v>44</v>
      </c>
      <c r="D1737" t="s">
        <v>2</v>
      </c>
      <c r="E1737" t="s">
        <v>1</v>
      </c>
      <c r="F1737" s="5">
        <v>41047</v>
      </c>
      <c r="G1737">
        <v>23</v>
      </c>
      <c r="H1737">
        <v>131</v>
      </c>
      <c r="I1737" s="1">
        <v>23771.26</v>
      </c>
      <c r="J1737" s="1">
        <v>5898.96</v>
      </c>
      <c r="K1737">
        <v>24.815512513850699</v>
      </c>
      <c r="L1737" s="4">
        <f>VLOOKUP(N1737,rates,VLOOKUP(CONCATENATE('[1]Exposure Report'!$B$11,'[1]Exposure Report'!$B$13),rate_lookup_table,4,FALSE),FALSE)</f>
        <v>181.45800000000003</v>
      </c>
      <c r="M1737" t="s">
        <v>0</v>
      </c>
      <c r="N1737" t="str">
        <f>IF(VLOOKUP(B1737,title_rename,2,FALSE)=0,B1737,VLOOKUP(B1737,title_rename,2,FALSE))</f>
        <v>05-18 Baltimore Orioles @ Washington Nationals</v>
      </c>
      <c r="O1737" s="3" t="str">
        <f>LEFT(IF(VLOOKUP(C1737,brand_rename,2,FALSE)=0,C1737,VLOOKUP(C1737,brand_rename,2,FALSE)),LEN(IF(VLOOKUP(C1737,brand_rename,2,FALSE)=0,C1737,VLOOKUP(C1737,brand_rename,2,FALSE)))-6)</f>
        <v>Miller Lite</v>
      </c>
      <c r="P1737" t="str">
        <f>IF(VLOOKUP(D1737,location_rename,2,FALSE)=0,D1737,VLOOKUP(D1737,location_rename,2,FALSE))</f>
        <v>Rotational Field Level Home Plate</v>
      </c>
      <c r="Q1737">
        <f>IF($L1737=0,0,G1737)</f>
        <v>23</v>
      </c>
      <c r="R1737">
        <f>IF($L1737=0,0,H1737)</f>
        <v>131</v>
      </c>
      <c r="S1737" s="1">
        <f>R1737*L1737</f>
        <v>23770.998000000003</v>
      </c>
      <c r="T1737" s="1">
        <f>S1737*(K1737/100)</f>
        <v>5898.8949833572005</v>
      </c>
      <c r="U1737" t="str">
        <f t="shared" si="54"/>
        <v>Miller LiteRotational Field Level Home Plate</v>
      </c>
      <c r="V1737" t="str">
        <f t="shared" si="55"/>
        <v>05-18 Baltimore Orioles @ Washington NationalsMiller LiteRotational Field Level Home Plate</v>
      </c>
      <c r="W1737" t="str">
        <f>CONCATENATE(M1737,O1737)</f>
        <v>Regular SeasonMiller Lite</v>
      </c>
      <c r="X1737" t="str">
        <f>CONCATENATE(M1737,P1737)</f>
        <v>Regular SeasonRotational Field Level Home Plate</v>
      </c>
      <c r="Y1737" t="str">
        <f>CONCATENATE(M1737,O1737,P1737)</f>
        <v>Regular SeasonMiller LiteRotational Field Level Home Plate</v>
      </c>
    </row>
    <row r="1738" spans="1:25" x14ac:dyDescent="0.25">
      <c r="A1738" s="3">
        <v>352003</v>
      </c>
      <c r="B1738" t="s">
        <v>154</v>
      </c>
      <c r="C1738" t="s">
        <v>44</v>
      </c>
      <c r="D1738" t="s">
        <v>45</v>
      </c>
      <c r="E1738" t="s">
        <v>1</v>
      </c>
      <c r="F1738" s="5">
        <v>41047</v>
      </c>
      <c r="G1738">
        <v>6</v>
      </c>
      <c r="H1738">
        <v>19</v>
      </c>
      <c r="I1738" s="1">
        <v>3447.74</v>
      </c>
      <c r="J1738" s="1">
        <v>687.9</v>
      </c>
      <c r="K1738">
        <v>19.952200571968799</v>
      </c>
      <c r="L1738" s="4">
        <f>VLOOKUP(N1738,rates,VLOOKUP(CONCATENATE('[1]Exposure Report'!$B$11,'[1]Exposure Report'!$B$13),rate_lookup_table,4,FALSE),FALSE)</f>
        <v>181.45800000000003</v>
      </c>
      <c r="M1738" t="s">
        <v>0</v>
      </c>
      <c r="N1738" t="str">
        <f>IF(VLOOKUP(B1738,title_rename,2,FALSE)=0,B1738,VLOOKUP(B1738,title_rename,2,FALSE))</f>
        <v>05-18 Baltimore Orioles @ Washington Nationals</v>
      </c>
      <c r="O1738" s="3" t="str">
        <f>LEFT(IF(VLOOKUP(C1738,brand_rename,2,FALSE)=0,C1738,VLOOKUP(C1738,brand_rename,2,FALSE)),LEN(IF(VLOOKUP(C1738,brand_rename,2,FALSE)=0,C1738,VLOOKUP(C1738,brand_rename,2,FALSE)))-6)</f>
        <v>Miller Lite</v>
      </c>
      <c r="P1738" t="str">
        <f>IF(VLOOKUP(D1738,location_rename,2,FALSE)=0,D1738,VLOOKUP(D1738,location_rename,2,FALSE))</f>
        <v>Static Field Level Foul Ball Line</v>
      </c>
      <c r="Q1738">
        <f>IF($L1738=0,0,G1738)</f>
        <v>6</v>
      </c>
      <c r="R1738">
        <f>IF($L1738=0,0,H1738)</f>
        <v>19</v>
      </c>
      <c r="S1738" s="1">
        <f>R1738*L1738</f>
        <v>3447.7020000000007</v>
      </c>
      <c r="T1738" s="1">
        <f>S1738*(K1738/100)</f>
        <v>687.89241816377978</v>
      </c>
      <c r="U1738" t="str">
        <f t="shared" si="54"/>
        <v>Miller LiteStatic Field Level Foul Ball Line</v>
      </c>
      <c r="V1738" t="str">
        <f t="shared" si="55"/>
        <v>05-18 Baltimore Orioles @ Washington NationalsMiller LiteStatic Field Level Foul Ball Line</v>
      </c>
      <c r="W1738" t="str">
        <f>CONCATENATE(M1738,O1738)</f>
        <v>Regular SeasonMiller Lite</v>
      </c>
      <c r="X1738" t="str">
        <f>CONCATENATE(M1738,P1738)</f>
        <v>Regular SeasonStatic Field Level Foul Ball Line</v>
      </c>
      <c r="Y1738" t="str">
        <f>CONCATENATE(M1738,O1738,P1738)</f>
        <v>Regular SeasonMiller LiteStatic Field Level Foul Ball Line</v>
      </c>
    </row>
    <row r="1739" spans="1:25" x14ac:dyDescent="0.25">
      <c r="A1739" s="3">
        <v>352003</v>
      </c>
      <c r="B1739" t="s">
        <v>154</v>
      </c>
      <c r="C1739" t="s">
        <v>44</v>
      </c>
      <c r="D1739" t="s">
        <v>9</v>
      </c>
      <c r="E1739" t="s">
        <v>1</v>
      </c>
      <c r="F1739" s="5">
        <v>41047</v>
      </c>
      <c r="G1739">
        <v>33</v>
      </c>
      <c r="H1739">
        <v>93</v>
      </c>
      <c r="I1739" s="1">
        <v>16875.78</v>
      </c>
      <c r="J1739" s="1">
        <v>2514.7600000000002</v>
      </c>
      <c r="K1739">
        <v>14.901592696752299</v>
      </c>
      <c r="L1739" s="4">
        <f>VLOOKUP(N1739,rates,VLOOKUP(CONCATENATE('[1]Exposure Report'!$B$11,'[1]Exposure Report'!$B$13),rate_lookup_table,4,FALSE),FALSE)</f>
        <v>181.45800000000003</v>
      </c>
      <c r="M1739" t="s">
        <v>0</v>
      </c>
      <c r="N1739" t="str">
        <f>IF(VLOOKUP(B1739,title_rename,2,FALSE)=0,B1739,VLOOKUP(B1739,title_rename,2,FALSE))</f>
        <v>05-18 Baltimore Orioles @ Washington Nationals</v>
      </c>
      <c r="O1739" s="3" t="str">
        <f>LEFT(IF(VLOOKUP(C1739,brand_rename,2,FALSE)=0,C1739,VLOOKUP(C1739,brand_rename,2,FALSE)),LEN(IF(VLOOKUP(C1739,brand_rename,2,FALSE)=0,C1739,VLOOKUP(C1739,brand_rename,2,FALSE)))-6)</f>
        <v>Miller Lite</v>
      </c>
      <c r="P1739" t="str">
        <f>IF(VLOOKUP(D1739,location_rename,2,FALSE)=0,D1739,VLOOKUP(D1739,location_rename,2,FALSE))</f>
        <v>Static Upper Billboard</v>
      </c>
      <c r="Q1739">
        <f>IF($L1739=0,0,G1739)</f>
        <v>33</v>
      </c>
      <c r="R1739">
        <f>IF($L1739=0,0,H1739)</f>
        <v>93</v>
      </c>
      <c r="S1739" s="1">
        <f>R1739*L1739</f>
        <v>16875.594000000001</v>
      </c>
      <c r="T1739" s="1">
        <f>S1739*(K1739/100)</f>
        <v>2514.7322830375697</v>
      </c>
      <c r="U1739" t="str">
        <f t="shared" si="54"/>
        <v>Miller LiteStatic Upper Billboard</v>
      </c>
      <c r="V1739" t="str">
        <f t="shared" si="55"/>
        <v>05-18 Baltimore Orioles @ Washington NationalsMiller LiteStatic Upper Billboard</v>
      </c>
      <c r="W1739" t="str">
        <f>CONCATENATE(M1739,O1739)</f>
        <v>Regular SeasonMiller Lite</v>
      </c>
      <c r="X1739" t="str">
        <f>CONCATENATE(M1739,P1739)</f>
        <v>Regular SeasonStatic Upper Billboard</v>
      </c>
      <c r="Y1739" t="str">
        <f>CONCATENATE(M1739,O1739,P1739)</f>
        <v>Regular SeasonMiller LiteStatic Upper Billboard</v>
      </c>
    </row>
    <row r="1740" spans="1:25" x14ac:dyDescent="0.25">
      <c r="A1740" s="3">
        <v>352003</v>
      </c>
      <c r="B1740" t="s">
        <v>154</v>
      </c>
      <c r="C1740" t="s">
        <v>43</v>
      </c>
      <c r="D1740" t="s">
        <v>17</v>
      </c>
      <c r="E1740" t="s">
        <v>1</v>
      </c>
      <c r="F1740" s="5">
        <v>41047</v>
      </c>
      <c r="G1740">
        <v>2</v>
      </c>
      <c r="H1740">
        <v>2</v>
      </c>
      <c r="I1740" s="1">
        <v>362.92</v>
      </c>
      <c r="J1740" s="1">
        <v>108.31</v>
      </c>
      <c r="K1740">
        <v>29.844042764245501</v>
      </c>
      <c r="L1740" s="4">
        <f>VLOOKUP(N1740,rates,VLOOKUP(CONCATENATE('[1]Exposure Report'!$B$11,'[1]Exposure Report'!$B$13),rate_lookup_table,4,FALSE),FALSE)</f>
        <v>181.45800000000003</v>
      </c>
      <c r="M1740" t="s">
        <v>0</v>
      </c>
      <c r="N1740" t="str">
        <f>IF(VLOOKUP(B1740,title_rename,2,FALSE)=0,B1740,VLOOKUP(B1740,title_rename,2,FALSE))</f>
        <v>05-18 Baltimore Orioles @ Washington Nationals</v>
      </c>
      <c r="O1740" s="3" t="str">
        <f>LEFT(IF(VLOOKUP(C1740,brand_rename,2,FALSE)=0,C1740,VLOOKUP(C1740,brand_rename,2,FALSE)),LEN(IF(VLOOKUP(C1740,brand_rename,2,FALSE)=0,C1740,VLOOKUP(C1740,brand_rename,2,FALSE)))-6)</f>
        <v>Mini U Storage</v>
      </c>
      <c r="P1740" t="str">
        <f>IF(VLOOKUP(D1740,location_rename,2,FALSE)=0,D1740,VLOOKUP(D1740,location_rename,2,FALSE))</f>
        <v>LED Upper Tiered</v>
      </c>
      <c r="Q1740">
        <f>IF($L1740=0,0,G1740)</f>
        <v>2</v>
      </c>
      <c r="R1740">
        <f>IF($L1740=0,0,H1740)</f>
        <v>2</v>
      </c>
      <c r="S1740" s="1">
        <f>R1740*L1740</f>
        <v>362.91600000000005</v>
      </c>
      <c r="T1740" s="1">
        <f>S1740*(K1740/100)</f>
        <v>108.30880623828921</v>
      </c>
      <c r="U1740" t="str">
        <f t="shared" si="54"/>
        <v>Mini U StorageLED Upper Tiered</v>
      </c>
      <c r="V1740" t="str">
        <f t="shared" si="55"/>
        <v>05-18 Baltimore Orioles @ Washington NationalsMini U StorageLED Upper Tiered</v>
      </c>
      <c r="W1740" t="str">
        <f>CONCATENATE(M1740,O1740)</f>
        <v>Regular SeasonMini U Storage</v>
      </c>
      <c r="X1740" t="str">
        <f>CONCATENATE(M1740,P1740)</f>
        <v>Regular SeasonLED Upper Tiered</v>
      </c>
      <c r="Y1740" t="str">
        <f>CONCATENATE(M1740,O1740,P1740)</f>
        <v>Regular SeasonMini U StorageLED Upper Tiered</v>
      </c>
    </row>
    <row r="1741" spans="1:25" x14ac:dyDescent="0.25">
      <c r="A1741" s="3">
        <v>352003</v>
      </c>
      <c r="B1741" t="s">
        <v>154</v>
      </c>
      <c r="C1741" t="s">
        <v>41</v>
      </c>
      <c r="D1741" t="s">
        <v>14</v>
      </c>
      <c r="E1741" t="s">
        <v>1</v>
      </c>
      <c r="F1741" s="5">
        <v>41047</v>
      </c>
      <c r="G1741">
        <v>7</v>
      </c>
      <c r="H1741">
        <v>19</v>
      </c>
      <c r="I1741" s="1">
        <v>3447.74</v>
      </c>
      <c r="J1741" s="1">
        <v>601.07000000000005</v>
      </c>
      <c r="K1741">
        <v>17.433739203072101</v>
      </c>
      <c r="L1741" s="4">
        <f>VLOOKUP(N1741,rates,VLOOKUP(CONCATENATE('[1]Exposure Report'!$B$11,'[1]Exposure Report'!$B$13),rate_lookup_table,4,FALSE),FALSE)</f>
        <v>181.45800000000003</v>
      </c>
      <c r="M1741" t="s">
        <v>0</v>
      </c>
      <c r="N1741" t="str">
        <f>IF(VLOOKUP(B1741,title_rename,2,FALSE)=0,B1741,VLOOKUP(B1741,title_rename,2,FALSE))</f>
        <v>05-18 Baltimore Orioles @ Washington Nationals</v>
      </c>
      <c r="O1741" s="3" t="str">
        <f>LEFT(IF(VLOOKUP(C1741,brand_rename,2,FALSE)=0,C1741,VLOOKUP(C1741,brand_rename,2,FALSE)),LEN(IF(VLOOKUP(C1741,brand_rename,2,FALSE)=0,C1741,VLOOKUP(C1741,brand_rename,2,FALSE)))-6)</f>
        <v>Nationals Park</v>
      </c>
      <c r="P1741" t="str">
        <f>IF(VLOOKUP(D1741,location_rename,2,FALSE)=0,D1741,VLOOKUP(D1741,location_rename,2,FALSE))</f>
        <v>Static Dugout Roof</v>
      </c>
      <c r="Q1741">
        <f>IF($L1741=0,0,G1741)</f>
        <v>7</v>
      </c>
      <c r="R1741">
        <f>IF($L1741=0,0,H1741)</f>
        <v>19</v>
      </c>
      <c r="S1741" s="1">
        <f>R1741*L1741</f>
        <v>3447.7020000000007</v>
      </c>
      <c r="T1741" s="1">
        <f>S1741*(K1741/100)</f>
        <v>601.06337517910106</v>
      </c>
      <c r="U1741" t="str">
        <f t="shared" si="54"/>
        <v>Nationals ParkStatic Dugout Roof</v>
      </c>
      <c r="V1741" t="str">
        <f t="shared" si="55"/>
        <v>05-18 Baltimore Orioles @ Washington NationalsNationals ParkStatic Dugout Roof</v>
      </c>
      <c r="W1741" t="str">
        <f>CONCATENATE(M1741,O1741)</f>
        <v>Regular SeasonNationals Park</v>
      </c>
      <c r="X1741" t="str">
        <f>CONCATENATE(M1741,P1741)</f>
        <v>Regular SeasonStatic Dugout Roof</v>
      </c>
      <c r="Y1741" t="str">
        <f>CONCATENATE(M1741,O1741,P1741)</f>
        <v>Regular SeasonNationals ParkStatic Dugout Roof</v>
      </c>
    </row>
    <row r="1742" spans="1:25" x14ac:dyDescent="0.25">
      <c r="A1742" s="3">
        <v>352003</v>
      </c>
      <c r="B1742" t="s">
        <v>154</v>
      </c>
      <c r="C1742" t="s">
        <v>41</v>
      </c>
      <c r="D1742" t="s">
        <v>12</v>
      </c>
      <c r="E1742" t="s">
        <v>1</v>
      </c>
      <c r="F1742" s="5">
        <v>41047</v>
      </c>
      <c r="G1742">
        <v>353</v>
      </c>
      <c r="H1742">
        <v>1978</v>
      </c>
      <c r="I1742" s="1">
        <v>358927.88</v>
      </c>
      <c r="J1742" s="1">
        <v>85305.62</v>
      </c>
      <c r="K1742">
        <v>23.766785684076702</v>
      </c>
      <c r="L1742" s="4">
        <f>VLOOKUP(N1742,rates,VLOOKUP(CONCATENATE('[1]Exposure Report'!$B$11,'[1]Exposure Report'!$B$13),rate_lookup_table,4,FALSE),FALSE)</f>
        <v>181.45800000000003</v>
      </c>
      <c r="M1742" t="s">
        <v>0</v>
      </c>
      <c r="N1742" t="str">
        <f>IF(VLOOKUP(B1742,title_rename,2,FALSE)=0,B1742,VLOOKUP(B1742,title_rename,2,FALSE))</f>
        <v>05-18 Baltimore Orioles @ Washington Nationals</v>
      </c>
      <c r="O1742" s="3" t="str">
        <f>LEFT(IF(VLOOKUP(C1742,brand_rename,2,FALSE)=0,C1742,VLOOKUP(C1742,brand_rename,2,FALSE)),LEN(IF(VLOOKUP(C1742,brand_rename,2,FALSE)=0,C1742,VLOOKUP(C1742,brand_rename,2,FALSE)))-6)</f>
        <v>Nationals Park</v>
      </c>
      <c r="P1742" t="str">
        <f>IF(VLOOKUP(D1742,location_rename,2,FALSE)=0,D1742,VLOOKUP(D1742,location_rename,2,FALSE))</f>
        <v>Static Field Level Home Plate</v>
      </c>
      <c r="Q1742">
        <f>IF($L1742=0,0,G1742)</f>
        <v>353</v>
      </c>
      <c r="R1742">
        <f>IF($L1742=0,0,H1742)</f>
        <v>1978</v>
      </c>
      <c r="S1742" s="1">
        <f>R1742*L1742</f>
        <v>358923.92400000006</v>
      </c>
      <c r="T1742" s="1">
        <f>S1742*(K1742/100)</f>
        <v>85304.67978595836</v>
      </c>
      <c r="U1742" t="str">
        <f t="shared" si="54"/>
        <v>Nationals ParkStatic Field Level Home Plate</v>
      </c>
      <c r="V1742" t="str">
        <f t="shared" si="55"/>
        <v>05-18 Baltimore Orioles @ Washington NationalsNationals ParkStatic Field Level Home Plate</v>
      </c>
      <c r="W1742" t="str">
        <f>CONCATENATE(M1742,O1742)</f>
        <v>Regular SeasonNationals Park</v>
      </c>
      <c r="X1742" t="str">
        <f>CONCATENATE(M1742,P1742)</f>
        <v>Regular SeasonStatic Field Level Home Plate</v>
      </c>
      <c r="Y1742" t="str">
        <f>CONCATENATE(M1742,O1742,P1742)</f>
        <v>Regular SeasonNationals ParkStatic Field Level Home Plate</v>
      </c>
    </row>
    <row r="1743" spans="1:25" x14ac:dyDescent="0.25">
      <c r="A1743" s="3">
        <v>352003</v>
      </c>
      <c r="B1743" t="s">
        <v>154</v>
      </c>
      <c r="C1743" t="s">
        <v>41</v>
      </c>
      <c r="D1743" t="s">
        <v>10</v>
      </c>
      <c r="E1743" t="s">
        <v>1</v>
      </c>
      <c r="F1743" s="5">
        <v>41047</v>
      </c>
      <c r="G1743">
        <v>1</v>
      </c>
      <c r="H1743">
        <v>2</v>
      </c>
      <c r="I1743" s="1">
        <v>362.92</v>
      </c>
      <c r="J1743" s="1">
        <v>111.67</v>
      </c>
      <c r="K1743">
        <v>30.769866637275399</v>
      </c>
      <c r="L1743" s="4">
        <f>VLOOKUP(N1743,rates,VLOOKUP(CONCATENATE('[1]Exposure Report'!$B$11,'[1]Exposure Report'!$B$13),rate_lookup_table,4,FALSE),FALSE)</f>
        <v>181.45800000000003</v>
      </c>
      <c r="M1743" t="s">
        <v>0</v>
      </c>
      <c r="N1743" t="str">
        <f>IF(VLOOKUP(B1743,title_rename,2,FALSE)=0,B1743,VLOOKUP(B1743,title_rename,2,FALSE))</f>
        <v>05-18 Baltimore Orioles @ Washington Nationals</v>
      </c>
      <c r="O1743" s="3" t="str">
        <f>LEFT(IF(VLOOKUP(C1743,brand_rename,2,FALSE)=0,C1743,VLOOKUP(C1743,brand_rename,2,FALSE)),LEN(IF(VLOOKUP(C1743,brand_rename,2,FALSE)=0,C1743,VLOOKUP(C1743,brand_rename,2,FALSE)))-6)</f>
        <v>Nationals Park</v>
      </c>
      <c r="P1743" t="str">
        <f>IF(VLOOKUP(D1743,location_rename,2,FALSE)=0,D1743,VLOOKUP(D1743,location_rename,2,FALSE))</f>
        <v>Static Outside Billboard</v>
      </c>
      <c r="Q1743">
        <f>IF($L1743=0,0,G1743)</f>
        <v>1</v>
      </c>
      <c r="R1743">
        <f>IF($L1743=0,0,H1743)</f>
        <v>2</v>
      </c>
      <c r="S1743" s="1">
        <f>R1743*L1743</f>
        <v>362.91600000000005</v>
      </c>
      <c r="T1743" s="1">
        <f>S1743*(K1743/100)</f>
        <v>111.66876920533441</v>
      </c>
      <c r="U1743" t="str">
        <f t="shared" si="54"/>
        <v>Nationals ParkStatic Outside Billboard</v>
      </c>
      <c r="V1743" t="str">
        <f t="shared" si="55"/>
        <v>05-18 Baltimore Orioles @ Washington NationalsNationals ParkStatic Outside Billboard</v>
      </c>
      <c r="W1743" t="str">
        <f>CONCATENATE(M1743,O1743)</f>
        <v>Regular SeasonNationals Park</v>
      </c>
      <c r="X1743" t="str">
        <f>CONCATENATE(M1743,P1743)</f>
        <v>Regular SeasonStatic Outside Billboard</v>
      </c>
      <c r="Y1743" t="str">
        <f>CONCATENATE(M1743,O1743,P1743)</f>
        <v>Regular SeasonNationals ParkStatic Outside Billboard</v>
      </c>
    </row>
    <row r="1744" spans="1:25" x14ac:dyDescent="0.25">
      <c r="A1744" s="3">
        <v>352003</v>
      </c>
      <c r="B1744" t="s">
        <v>154</v>
      </c>
      <c r="C1744" t="s">
        <v>41</v>
      </c>
      <c r="D1744" t="s">
        <v>9</v>
      </c>
      <c r="E1744" t="s">
        <v>1</v>
      </c>
      <c r="F1744" s="5">
        <v>41047</v>
      </c>
      <c r="G1744">
        <v>16</v>
      </c>
      <c r="H1744">
        <v>85</v>
      </c>
      <c r="I1744" s="1">
        <v>15424.1</v>
      </c>
      <c r="J1744" s="1">
        <v>2154.4</v>
      </c>
      <c r="K1744">
        <v>13.9677517650948</v>
      </c>
      <c r="L1744" s="4">
        <f>VLOOKUP(N1744,rates,VLOOKUP(CONCATENATE('[1]Exposure Report'!$B$11,'[1]Exposure Report'!$B$13),rate_lookup_table,4,FALSE),FALSE)</f>
        <v>181.45800000000003</v>
      </c>
      <c r="M1744" t="s">
        <v>0</v>
      </c>
      <c r="N1744" t="str">
        <f>IF(VLOOKUP(B1744,title_rename,2,FALSE)=0,B1744,VLOOKUP(B1744,title_rename,2,FALSE))</f>
        <v>05-18 Baltimore Orioles @ Washington Nationals</v>
      </c>
      <c r="O1744" s="3" t="str">
        <f>LEFT(IF(VLOOKUP(C1744,brand_rename,2,FALSE)=0,C1744,VLOOKUP(C1744,brand_rename,2,FALSE)),LEN(IF(VLOOKUP(C1744,brand_rename,2,FALSE)=0,C1744,VLOOKUP(C1744,brand_rename,2,FALSE)))-6)</f>
        <v>Nationals Park</v>
      </c>
      <c r="P1744" t="str">
        <f>IF(VLOOKUP(D1744,location_rename,2,FALSE)=0,D1744,VLOOKUP(D1744,location_rename,2,FALSE))</f>
        <v>Static Upper Billboard</v>
      </c>
      <c r="Q1744">
        <f>IF($L1744=0,0,G1744)</f>
        <v>16</v>
      </c>
      <c r="R1744">
        <f>IF($L1744=0,0,H1744)</f>
        <v>85</v>
      </c>
      <c r="S1744" s="1">
        <f>R1744*L1744</f>
        <v>15423.930000000002</v>
      </c>
      <c r="T1744" s="1">
        <f>S1744*(K1744/100)</f>
        <v>2154.3762548219865</v>
      </c>
      <c r="U1744" t="str">
        <f t="shared" si="54"/>
        <v>Nationals ParkStatic Upper Billboard</v>
      </c>
      <c r="V1744" t="str">
        <f t="shared" si="55"/>
        <v>05-18 Baltimore Orioles @ Washington NationalsNationals ParkStatic Upper Billboard</v>
      </c>
      <c r="W1744" t="str">
        <f>CONCATENATE(M1744,O1744)</f>
        <v>Regular SeasonNationals Park</v>
      </c>
      <c r="X1744" t="str">
        <f>CONCATENATE(M1744,P1744)</f>
        <v>Regular SeasonStatic Upper Billboard</v>
      </c>
      <c r="Y1744" t="str">
        <f>CONCATENATE(M1744,O1744,P1744)</f>
        <v>Regular SeasonNationals ParkStatic Upper Billboard</v>
      </c>
    </row>
    <row r="1745" spans="1:25" x14ac:dyDescent="0.25">
      <c r="A1745" s="3">
        <v>352003</v>
      </c>
      <c r="B1745" t="s">
        <v>154</v>
      </c>
      <c r="C1745" t="s">
        <v>40</v>
      </c>
      <c r="D1745" t="s">
        <v>11</v>
      </c>
      <c r="E1745" t="s">
        <v>1</v>
      </c>
      <c r="F1745" s="5">
        <v>41047</v>
      </c>
      <c r="G1745">
        <v>4</v>
      </c>
      <c r="H1745">
        <v>7</v>
      </c>
      <c r="I1745" s="1">
        <v>1270.22</v>
      </c>
      <c r="J1745" s="1">
        <v>250.36</v>
      </c>
      <c r="K1745">
        <v>19.709971500999799</v>
      </c>
      <c r="L1745" s="4">
        <f>VLOOKUP(N1745,rates,VLOOKUP(CONCATENATE('[1]Exposure Report'!$B$11,'[1]Exposure Report'!$B$13),rate_lookup_table,4,FALSE),FALSE)</f>
        <v>181.45800000000003</v>
      </c>
      <c r="M1745" t="s">
        <v>0</v>
      </c>
      <c r="N1745" t="str">
        <f>IF(VLOOKUP(B1745,title_rename,2,FALSE)=0,B1745,VLOOKUP(B1745,title_rename,2,FALSE))</f>
        <v>05-18 Baltimore Orioles @ Washington Nationals</v>
      </c>
      <c r="O1745" s="3" t="str">
        <f>LEFT(IF(VLOOKUP(C1745,brand_rename,2,FALSE)=0,C1745,VLOOKUP(C1745,brand_rename,2,FALSE)),LEN(IF(VLOOKUP(C1745,brand_rename,2,FALSE)=0,C1745,VLOOKUP(C1745,brand_rename,2,FALSE)))-6)</f>
        <v>Nationals Youth Baseball Academy</v>
      </c>
      <c r="P1745" t="str">
        <f>IF(VLOOKUP(D1745,location_rename,2,FALSE)=0,D1745,VLOOKUP(D1745,location_rename,2,FALSE))</f>
        <v>Static Outfield Wall</v>
      </c>
      <c r="Q1745">
        <f>IF($L1745=0,0,G1745)</f>
        <v>4</v>
      </c>
      <c r="R1745">
        <f>IF($L1745=0,0,H1745)</f>
        <v>7</v>
      </c>
      <c r="S1745" s="1">
        <f>R1745*L1745</f>
        <v>1270.2060000000001</v>
      </c>
      <c r="T1745" s="1">
        <f>S1745*(K1745/100)</f>
        <v>250.35724060398954</v>
      </c>
      <c r="U1745" t="str">
        <f t="shared" si="54"/>
        <v>Nationals Youth Baseball AcademyStatic Outfield Wall</v>
      </c>
      <c r="V1745" t="str">
        <f t="shared" si="55"/>
        <v>05-18 Baltimore Orioles @ Washington NationalsNationals Youth Baseball AcademyStatic Outfield Wall</v>
      </c>
      <c r="W1745" t="str">
        <f>CONCATENATE(M1745,O1745)</f>
        <v>Regular SeasonNationals Youth Baseball Academy</v>
      </c>
      <c r="X1745" t="str">
        <f>CONCATENATE(M1745,P1745)</f>
        <v>Regular SeasonStatic Outfield Wall</v>
      </c>
      <c r="Y1745" t="str">
        <f>CONCATENATE(M1745,O1745,P1745)</f>
        <v>Regular SeasonNationals Youth Baseball AcademyStatic Outfield Wall</v>
      </c>
    </row>
    <row r="1746" spans="1:25" x14ac:dyDescent="0.25">
      <c r="A1746" s="3">
        <v>352003</v>
      </c>
      <c r="B1746" t="s">
        <v>154</v>
      </c>
      <c r="C1746" t="s">
        <v>39</v>
      </c>
      <c r="D1746" t="s">
        <v>13</v>
      </c>
      <c r="E1746" t="s">
        <v>1</v>
      </c>
      <c r="F1746" s="5">
        <v>41047</v>
      </c>
      <c r="G1746">
        <v>36</v>
      </c>
      <c r="H1746">
        <v>152</v>
      </c>
      <c r="I1746" s="1">
        <v>27581.919999999998</v>
      </c>
      <c r="J1746" s="1">
        <v>6688.05</v>
      </c>
      <c r="K1746">
        <v>24.2479493813338</v>
      </c>
      <c r="L1746" s="4">
        <f>VLOOKUP(N1746,rates,VLOOKUP(CONCATENATE('[1]Exposure Report'!$B$11,'[1]Exposure Report'!$B$13),rate_lookup_table,4,FALSE),FALSE)</f>
        <v>181.45800000000003</v>
      </c>
      <c r="M1746" t="s">
        <v>0</v>
      </c>
      <c r="N1746" t="str">
        <f>IF(VLOOKUP(B1746,title_rename,2,FALSE)=0,B1746,VLOOKUP(B1746,title_rename,2,FALSE))</f>
        <v>05-18 Baltimore Orioles @ Washington Nationals</v>
      </c>
      <c r="O1746" s="3" t="str">
        <f>LEFT(IF(VLOOKUP(C1746,brand_rename,2,FALSE)=0,C1746,VLOOKUP(C1746,brand_rename,2,FALSE)),LEN(IF(VLOOKUP(C1746,brand_rename,2,FALSE)=0,C1746,VLOOKUP(C1746,brand_rename,2,FALSE)))-6)</f>
        <v>New Era</v>
      </c>
      <c r="P1746" t="str">
        <f>IF(VLOOKUP(D1746,location_rename,2,FALSE)=0,D1746,VLOOKUP(D1746,location_rename,2,FALSE))</f>
        <v>Static Dugout Wall</v>
      </c>
      <c r="Q1746">
        <f>IF($L1746=0,0,G1746)</f>
        <v>36</v>
      </c>
      <c r="R1746">
        <f>IF($L1746=0,0,H1746)</f>
        <v>152</v>
      </c>
      <c r="S1746" s="1">
        <f>R1746*L1746</f>
        <v>27581.616000000005</v>
      </c>
      <c r="T1746" s="1">
        <f>S1746*(K1746/100)</f>
        <v>6687.9762862338657</v>
      </c>
      <c r="U1746" t="str">
        <f t="shared" si="54"/>
        <v>New EraStatic Dugout Wall</v>
      </c>
      <c r="V1746" t="str">
        <f t="shared" si="55"/>
        <v>05-18 Baltimore Orioles @ Washington NationalsNew EraStatic Dugout Wall</v>
      </c>
      <c r="W1746" t="str">
        <f>CONCATENATE(M1746,O1746)</f>
        <v>Regular SeasonNew Era</v>
      </c>
      <c r="X1746" t="str">
        <f>CONCATENATE(M1746,P1746)</f>
        <v>Regular SeasonStatic Dugout Wall</v>
      </c>
      <c r="Y1746" t="str">
        <f>CONCATENATE(M1746,O1746,P1746)</f>
        <v>Regular SeasonNew EraStatic Dugout Wall</v>
      </c>
    </row>
    <row r="1747" spans="1:25" x14ac:dyDescent="0.25">
      <c r="A1747" s="3">
        <v>352003</v>
      </c>
      <c r="B1747" t="s">
        <v>154</v>
      </c>
      <c r="C1747" t="s">
        <v>37</v>
      </c>
      <c r="D1747" t="s">
        <v>19</v>
      </c>
      <c r="E1747" t="s">
        <v>1</v>
      </c>
      <c r="F1747" s="5">
        <v>41047</v>
      </c>
      <c r="G1747">
        <v>1</v>
      </c>
      <c r="H1747">
        <v>4</v>
      </c>
      <c r="I1747" s="1">
        <v>725.84</v>
      </c>
      <c r="J1747" s="1">
        <v>168.39</v>
      </c>
      <c r="K1747">
        <v>23.199327675520699</v>
      </c>
      <c r="L1747" s="4">
        <f>VLOOKUP(N1747,rates,VLOOKUP(CONCATENATE('[1]Exposure Report'!$B$11,'[1]Exposure Report'!$B$13),rate_lookup_table,4,FALSE),FALSE)</f>
        <v>181.45800000000003</v>
      </c>
      <c r="M1747" t="s">
        <v>0</v>
      </c>
      <c r="N1747" t="str">
        <f>IF(VLOOKUP(B1747,title_rename,2,FALSE)=0,B1747,VLOOKUP(B1747,title_rename,2,FALSE))</f>
        <v>05-18 Baltimore Orioles @ Washington Nationals</v>
      </c>
      <c r="O1747" s="3" t="str">
        <f>LEFT(IF(VLOOKUP(C1747,brand_rename,2,FALSE)=0,C1747,VLOOKUP(C1747,brand_rename,2,FALSE)),LEN(IF(VLOOKUP(C1747,brand_rename,2,FALSE)=0,C1747,VLOOKUP(C1747,brand_rename,2,FALSE)))-6)</f>
        <v>Papa John's</v>
      </c>
      <c r="P1747" t="str">
        <f>IF(VLOOKUP(D1747,location_rename,2,FALSE)=0,D1747,VLOOKUP(D1747,location_rename,2,FALSE))</f>
        <v>LED Outfield Wall</v>
      </c>
      <c r="Q1747">
        <f>IF($L1747=0,0,G1747)</f>
        <v>1</v>
      </c>
      <c r="R1747">
        <f>IF($L1747=0,0,H1747)</f>
        <v>4</v>
      </c>
      <c r="S1747" s="1">
        <f>R1747*L1747</f>
        <v>725.83200000000011</v>
      </c>
      <c r="T1747" s="1">
        <f>S1747*(K1747/100)</f>
        <v>168.38814405378542</v>
      </c>
      <c r="U1747" t="str">
        <f t="shared" si="54"/>
        <v>Papa John'sLED Outfield Wall</v>
      </c>
      <c r="V1747" t="str">
        <f t="shared" si="55"/>
        <v>05-18 Baltimore Orioles @ Washington NationalsPapa John'sLED Outfield Wall</v>
      </c>
      <c r="W1747" t="str">
        <f>CONCATENATE(M1747,O1747)</f>
        <v>Regular SeasonPapa John's</v>
      </c>
      <c r="X1747" t="str">
        <f>CONCATENATE(M1747,P1747)</f>
        <v>Regular SeasonLED Outfield Wall</v>
      </c>
      <c r="Y1747" t="str">
        <f>CONCATENATE(M1747,O1747,P1747)</f>
        <v>Regular SeasonPapa John'sLED Outfield Wall</v>
      </c>
    </row>
    <row r="1748" spans="1:25" x14ac:dyDescent="0.25">
      <c r="A1748" s="3">
        <v>352003</v>
      </c>
      <c r="B1748" t="s">
        <v>154</v>
      </c>
      <c r="C1748" t="s">
        <v>37</v>
      </c>
      <c r="D1748" t="s">
        <v>18</v>
      </c>
      <c r="E1748" t="s">
        <v>1</v>
      </c>
      <c r="F1748" s="5">
        <v>41047</v>
      </c>
      <c r="G1748">
        <v>1</v>
      </c>
      <c r="H1748">
        <v>1</v>
      </c>
      <c r="I1748" s="1">
        <v>181.46</v>
      </c>
      <c r="J1748" s="1">
        <v>40.119999999999997</v>
      </c>
      <c r="K1748">
        <v>22.1095558249752</v>
      </c>
      <c r="L1748" s="4">
        <f>VLOOKUP(N1748,rates,VLOOKUP(CONCATENATE('[1]Exposure Report'!$B$11,'[1]Exposure Report'!$B$13),rate_lookup_table,4,FALSE),FALSE)</f>
        <v>181.45800000000003</v>
      </c>
      <c r="M1748" t="s">
        <v>0</v>
      </c>
      <c r="N1748" t="str">
        <f>IF(VLOOKUP(B1748,title_rename,2,FALSE)=0,B1748,VLOOKUP(B1748,title_rename,2,FALSE))</f>
        <v>05-18 Baltimore Orioles @ Washington Nationals</v>
      </c>
      <c r="O1748" s="3" t="str">
        <f>LEFT(IF(VLOOKUP(C1748,brand_rename,2,FALSE)=0,C1748,VLOOKUP(C1748,brand_rename,2,FALSE)),LEN(IF(VLOOKUP(C1748,brand_rename,2,FALSE)=0,C1748,VLOOKUP(C1748,brand_rename,2,FALSE)))-6)</f>
        <v>Papa John's</v>
      </c>
      <c r="P1748" t="str">
        <f>IF(VLOOKUP(D1748,location_rename,2,FALSE)=0,D1748,VLOOKUP(D1748,location_rename,2,FALSE))</f>
        <v>LED Upper Billboard</v>
      </c>
      <c r="Q1748">
        <f>IF($L1748=0,0,G1748)</f>
        <v>1</v>
      </c>
      <c r="R1748">
        <f>IF($L1748=0,0,H1748)</f>
        <v>1</v>
      </c>
      <c r="S1748" s="1">
        <f>R1748*L1748</f>
        <v>181.45800000000003</v>
      </c>
      <c r="T1748" s="1">
        <f>S1748*(K1748/100)</f>
        <v>40.119557808883506</v>
      </c>
      <c r="U1748" t="str">
        <f t="shared" si="54"/>
        <v>Papa John'sLED Upper Billboard</v>
      </c>
      <c r="V1748" t="str">
        <f t="shared" si="55"/>
        <v>05-18 Baltimore Orioles @ Washington NationalsPapa John'sLED Upper Billboard</v>
      </c>
      <c r="W1748" t="str">
        <f>CONCATENATE(M1748,O1748)</f>
        <v>Regular SeasonPapa John's</v>
      </c>
      <c r="X1748" t="str">
        <f>CONCATENATE(M1748,P1748)</f>
        <v>Regular SeasonLED Upper Billboard</v>
      </c>
      <c r="Y1748" t="str">
        <f>CONCATENATE(M1748,O1748,P1748)</f>
        <v>Regular SeasonPapa John'sLED Upper Billboard</v>
      </c>
    </row>
    <row r="1749" spans="1:25" x14ac:dyDescent="0.25">
      <c r="A1749" s="3">
        <v>352003</v>
      </c>
      <c r="B1749" t="s">
        <v>154</v>
      </c>
      <c r="C1749" t="s">
        <v>37</v>
      </c>
      <c r="D1749" t="s">
        <v>17</v>
      </c>
      <c r="E1749" t="s">
        <v>1</v>
      </c>
      <c r="F1749" s="5">
        <v>41047</v>
      </c>
      <c r="G1749">
        <v>1</v>
      </c>
      <c r="H1749">
        <v>2</v>
      </c>
      <c r="I1749" s="1">
        <v>362.92</v>
      </c>
      <c r="J1749" s="1">
        <v>133.19</v>
      </c>
      <c r="K1749">
        <v>36.699548109776202</v>
      </c>
      <c r="L1749" s="4">
        <f>VLOOKUP(N1749,rates,VLOOKUP(CONCATENATE('[1]Exposure Report'!$B$11,'[1]Exposure Report'!$B$13),rate_lookup_table,4,FALSE),FALSE)</f>
        <v>181.45800000000003</v>
      </c>
      <c r="M1749" t="s">
        <v>0</v>
      </c>
      <c r="N1749" t="str">
        <f>IF(VLOOKUP(B1749,title_rename,2,FALSE)=0,B1749,VLOOKUP(B1749,title_rename,2,FALSE))</f>
        <v>05-18 Baltimore Orioles @ Washington Nationals</v>
      </c>
      <c r="O1749" s="3" t="str">
        <f>LEFT(IF(VLOOKUP(C1749,brand_rename,2,FALSE)=0,C1749,VLOOKUP(C1749,brand_rename,2,FALSE)),LEN(IF(VLOOKUP(C1749,brand_rename,2,FALSE)=0,C1749,VLOOKUP(C1749,brand_rename,2,FALSE)))-6)</f>
        <v>Papa John's</v>
      </c>
      <c r="P1749" t="str">
        <f>IF(VLOOKUP(D1749,location_rename,2,FALSE)=0,D1749,VLOOKUP(D1749,location_rename,2,FALSE))</f>
        <v>LED Upper Tiered</v>
      </c>
      <c r="Q1749">
        <f>IF($L1749=0,0,G1749)</f>
        <v>1</v>
      </c>
      <c r="R1749">
        <f>IF($L1749=0,0,H1749)</f>
        <v>2</v>
      </c>
      <c r="S1749" s="1">
        <f>R1749*L1749</f>
        <v>362.91600000000005</v>
      </c>
      <c r="T1749" s="1">
        <f>S1749*(K1749/100)</f>
        <v>133.18853201807542</v>
      </c>
      <c r="U1749" t="str">
        <f t="shared" si="54"/>
        <v>Papa John'sLED Upper Tiered</v>
      </c>
      <c r="V1749" t="str">
        <f t="shared" si="55"/>
        <v>05-18 Baltimore Orioles @ Washington NationalsPapa John'sLED Upper Tiered</v>
      </c>
      <c r="W1749" t="str">
        <f>CONCATENATE(M1749,O1749)</f>
        <v>Regular SeasonPapa John's</v>
      </c>
      <c r="X1749" t="str">
        <f>CONCATENATE(M1749,P1749)</f>
        <v>Regular SeasonLED Upper Tiered</v>
      </c>
      <c r="Y1749" t="str">
        <f>CONCATENATE(M1749,O1749,P1749)</f>
        <v>Regular SeasonPapa John'sLED Upper Tiered</v>
      </c>
    </row>
    <row r="1750" spans="1:25" x14ac:dyDescent="0.25">
      <c r="A1750" s="3">
        <v>352003</v>
      </c>
      <c r="B1750" t="s">
        <v>154</v>
      </c>
      <c r="C1750" t="s">
        <v>37</v>
      </c>
      <c r="D1750" t="s">
        <v>2</v>
      </c>
      <c r="E1750" t="s">
        <v>1</v>
      </c>
      <c r="F1750" s="5">
        <v>41047</v>
      </c>
      <c r="G1750">
        <v>10</v>
      </c>
      <c r="H1750">
        <v>57</v>
      </c>
      <c r="I1750" s="1">
        <v>10343.219999999999</v>
      </c>
      <c r="J1750" s="1">
        <v>2389.85</v>
      </c>
      <c r="K1750">
        <v>23.105473923981101</v>
      </c>
      <c r="L1750" s="4">
        <f>VLOOKUP(N1750,rates,VLOOKUP(CONCATENATE('[1]Exposure Report'!$B$11,'[1]Exposure Report'!$B$13),rate_lookup_table,4,FALSE),FALSE)</f>
        <v>181.45800000000003</v>
      </c>
      <c r="M1750" t="s">
        <v>0</v>
      </c>
      <c r="N1750" t="str">
        <f>IF(VLOOKUP(B1750,title_rename,2,FALSE)=0,B1750,VLOOKUP(B1750,title_rename,2,FALSE))</f>
        <v>05-18 Baltimore Orioles @ Washington Nationals</v>
      </c>
      <c r="O1750" s="3" t="str">
        <f>LEFT(IF(VLOOKUP(C1750,brand_rename,2,FALSE)=0,C1750,VLOOKUP(C1750,brand_rename,2,FALSE)),LEN(IF(VLOOKUP(C1750,brand_rename,2,FALSE)=0,C1750,VLOOKUP(C1750,brand_rename,2,FALSE)))-6)</f>
        <v>Papa John's</v>
      </c>
      <c r="P1750" t="str">
        <f>IF(VLOOKUP(D1750,location_rename,2,FALSE)=0,D1750,VLOOKUP(D1750,location_rename,2,FALSE))</f>
        <v>Rotational Field Level Home Plate</v>
      </c>
      <c r="Q1750">
        <f>IF($L1750=0,0,G1750)</f>
        <v>10</v>
      </c>
      <c r="R1750">
        <f>IF($L1750=0,0,H1750)</f>
        <v>57</v>
      </c>
      <c r="S1750" s="1">
        <f>R1750*L1750</f>
        <v>10343.106000000002</v>
      </c>
      <c r="T1750" s="1">
        <f>S1750*(K1750/100)</f>
        <v>2389.8236597597252</v>
      </c>
      <c r="U1750" t="str">
        <f t="shared" si="54"/>
        <v>Papa John'sRotational Field Level Home Plate</v>
      </c>
      <c r="V1750" t="str">
        <f t="shared" si="55"/>
        <v>05-18 Baltimore Orioles @ Washington NationalsPapa John'sRotational Field Level Home Plate</v>
      </c>
      <c r="W1750" t="str">
        <f>CONCATENATE(M1750,O1750)</f>
        <v>Regular SeasonPapa John's</v>
      </c>
      <c r="X1750" t="str">
        <f>CONCATENATE(M1750,P1750)</f>
        <v>Regular SeasonRotational Field Level Home Plate</v>
      </c>
      <c r="Y1750" t="str">
        <f>CONCATENATE(M1750,O1750,P1750)</f>
        <v>Regular SeasonPapa John'sRotational Field Level Home Plate</v>
      </c>
    </row>
    <row r="1751" spans="1:25" x14ac:dyDescent="0.25">
      <c r="A1751" s="3">
        <v>352003</v>
      </c>
      <c r="B1751" t="s">
        <v>154</v>
      </c>
      <c r="C1751" t="s">
        <v>36</v>
      </c>
      <c r="D1751" t="s">
        <v>17</v>
      </c>
      <c r="E1751" t="s">
        <v>1</v>
      </c>
      <c r="F1751" s="5">
        <v>41047</v>
      </c>
      <c r="G1751">
        <v>2</v>
      </c>
      <c r="H1751">
        <v>11</v>
      </c>
      <c r="I1751" s="1">
        <v>1996.06</v>
      </c>
      <c r="J1751" s="1">
        <v>497.4</v>
      </c>
      <c r="K1751">
        <v>24.919090608498699</v>
      </c>
      <c r="L1751" s="4">
        <f>VLOOKUP(N1751,rates,VLOOKUP(CONCATENATE('[1]Exposure Report'!$B$11,'[1]Exposure Report'!$B$13),rate_lookup_table,4,FALSE),FALSE)</f>
        <v>181.45800000000003</v>
      </c>
      <c r="M1751" t="s">
        <v>0</v>
      </c>
      <c r="N1751" t="str">
        <f>IF(VLOOKUP(B1751,title_rename,2,FALSE)=0,B1751,VLOOKUP(B1751,title_rename,2,FALSE))</f>
        <v>05-18 Baltimore Orioles @ Washington Nationals</v>
      </c>
      <c r="O1751" s="3" t="str">
        <f>LEFT(IF(VLOOKUP(C1751,brand_rename,2,FALSE)=0,C1751,VLOOKUP(C1751,brand_rename,2,FALSE)),LEN(IF(VLOOKUP(C1751,brand_rename,2,FALSE)=0,C1751,VLOOKUP(C1751,brand_rename,2,FALSE)))-6)</f>
        <v>PNC Bank</v>
      </c>
      <c r="P1751" t="str">
        <f>IF(VLOOKUP(D1751,location_rename,2,FALSE)=0,D1751,VLOOKUP(D1751,location_rename,2,FALSE))</f>
        <v>LED Upper Tiered</v>
      </c>
      <c r="Q1751">
        <f>IF($L1751=0,0,G1751)</f>
        <v>2</v>
      </c>
      <c r="R1751">
        <f>IF($L1751=0,0,H1751)</f>
        <v>11</v>
      </c>
      <c r="S1751" s="1">
        <f>R1751*L1751</f>
        <v>1996.0380000000002</v>
      </c>
      <c r="T1751" s="1">
        <f>S1751*(K1751/100)</f>
        <v>497.39451780006527</v>
      </c>
      <c r="U1751" t="str">
        <f t="shared" si="54"/>
        <v>PNC BankLED Upper Tiered</v>
      </c>
      <c r="V1751" t="str">
        <f t="shared" si="55"/>
        <v>05-18 Baltimore Orioles @ Washington NationalsPNC BankLED Upper Tiered</v>
      </c>
      <c r="W1751" t="str">
        <f>CONCATENATE(M1751,O1751)</f>
        <v>Regular SeasonPNC Bank</v>
      </c>
      <c r="X1751" t="str">
        <f>CONCATENATE(M1751,P1751)</f>
        <v>Regular SeasonLED Upper Tiered</v>
      </c>
      <c r="Y1751" t="str">
        <f>CONCATENATE(M1751,O1751,P1751)</f>
        <v>Regular SeasonPNC BankLED Upper Tiered</v>
      </c>
    </row>
    <row r="1752" spans="1:25" x14ac:dyDescent="0.25">
      <c r="A1752" s="3">
        <v>352003</v>
      </c>
      <c r="B1752" t="s">
        <v>154</v>
      </c>
      <c r="C1752" t="s">
        <v>36</v>
      </c>
      <c r="D1752" t="s">
        <v>2</v>
      </c>
      <c r="E1752" t="s">
        <v>1</v>
      </c>
      <c r="F1752" s="5">
        <v>41047</v>
      </c>
      <c r="G1752">
        <v>32</v>
      </c>
      <c r="H1752">
        <v>211</v>
      </c>
      <c r="I1752" s="1">
        <v>38288.06</v>
      </c>
      <c r="J1752" s="1">
        <v>9306.36</v>
      </c>
      <c r="K1752">
        <v>24.306167510184601</v>
      </c>
      <c r="L1752" s="4">
        <f>VLOOKUP(N1752,rates,VLOOKUP(CONCATENATE('[1]Exposure Report'!$B$11,'[1]Exposure Report'!$B$13),rate_lookup_table,4,FALSE),FALSE)</f>
        <v>181.45800000000003</v>
      </c>
      <c r="M1752" t="s">
        <v>0</v>
      </c>
      <c r="N1752" t="str">
        <f>IF(VLOOKUP(B1752,title_rename,2,FALSE)=0,B1752,VLOOKUP(B1752,title_rename,2,FALSE))</f>
        <v>05-18 Baltimore Orioles @ Washington Nationals</v>
      </c>
      <c r="O1752" s="3" t="str">
        <f>LEFT(IF(VLOOKUP(C1752,brand_rename,2,FALSE)=0,C1752,VLOOKUP(C1752,brand_rename,2,FALSE)),LEN(IF(VLOOKUP(C1752,brand_rename,2,FALSE)=0,C1752,VLOOKUP(C1752,brand_rename,2,FALSE)))-6)</f>
        <v>PNC Bank</v>
      </c>
      <c r="P1752" t="str">
        <f>IF(VLOOKUP(D1752,location_rename,2,FALSE)=0,D1752,VLOOKUP(D1752,location_rename,2,FALSE))</f>
        <v>Rotational Field Level Home Plate</v>
      </c>
      <c r="Q1752">
        <f>IF($L1752=0,0,G1752)</f>
        <v>32</v>
      </c>
      <c r="R1752">
        <f>IF($L1752=0,0,H1752)</f>
        <v>211</v>
      </c>
      <c r="S1752" s="1">
        <f>R1752*L1752</f>
        <v>38287.638000000006</v>
      </c>
      <c r="T1752" s="1">
        <f>S1752*(K1752/100)</f>
        <v>9306.2574279730943</v>
      </c>
      <c r="U1752" t="str">
        <f t="shared" si="54"/>
        <v>PNC BankRotational Field Level Home Plate</v>
      </c>
      <c r="V1752" t="str">
        <f t="shared" si="55"/>
        <v>05-18 Baltimore Orioles @ Washington NationalsPNC BankRotational Field Level Home Plate</v>
      </c>
      <c r="W1752" t="str">
        <f>CONCATENATE(M1752,O1752)</f>
        <v>Regular SeasonPNC Bank</v>
      </c>
      <c r="X1752" t="str">
        <f>CONCATENATE(M1752,P1752)</f>
        <v>Regular SeasonRotational Field Level Home Plate</v>
      </c>
      <c r="Y1752" t="str">
        <f>CONCATENATE(M1752,O1752,P1752)</f>
        <v>Regular SeasonPNC BankRotational Field Level Home Plate</v>
      </c>
    </row>
    <row r="1753" spans="1:25" x14ac:dyDescent="0.25">
      <c r="A1753" s="3">
        <v>352003</v>
      </c>
      <c r="B1753" t="s">
        <v>154</v>
      </c>
      <c r="C1753" t="s">
        <v>36</v>
      </c>
      <c r="D1753" t="s">
        <v>9</v>
      </c>
      <c r="E1753" t="s">
        <v>1</v>
      </c>
      <c r="F1753" s="5">
        <v>41047</v>
      </c>
      <c r="G1753">
        <v>18</v>
      </c>
      <c r="H1753">
        <v>77</v>
      </c>
      <c r="I1753" s="1">
        <v>13972.42</v>
      </c>
      <c r="J1753" s="1">
        <v>1917.72</v>
      </c>
      <c r="K1753">
        <v>13.725038325501201</v>
      </c>
      <c r="L1753" s="4">
        <f>VLOOKUP(N1753,rates,VLOOKUP(CONCATENATE('[1]Exposure Report'!$B$11,'[1]Exposure Report'!$B$13),rate_lookup_table,4,FALSE),FALSE)</f>
        <v>181.45800000000003</v>
      </c>
      <c r="M1753" t="s">
        <v>0</v>
      </c>
      <c r="N1753" t="str">
        <f>IF(VLOOKUP(B1753,title_rename,2,FALSE)=0,B1753,VLOOKUP(B1753,title_rename,2,FALSE))</f>
        <v>05-18 Baltimore Orioles @ Washington Nationals</v>
      </c>
      <c r="O1753" s="3" t="str">
        <f>LEFT(IF(VLOOKUP(C1753,brand_rename,2,FALSE)=0,C1753,VLOOKUP(C1753,brand_rename,2,FALSE)),LEN(IF(VLOOKUP(C1753,brand_rename,2,FALSE)=0,C1753,VLOOKUP(C1753,brand_rename,2,FALSE)))-6)</f>
        <v>PNC Bank</v>
      </c>
      <c r="P1753" t="str">
        <f>IF(VLOOKUP(D1753,location_rename,2,FALSE)=0,D1753,VLOOKUP(D1753,location_rename,2,FALSE))</f>
        <v>Static Upper Billboard</v>
      </c>
      <c r="Q1753">
        <f>IF($L1753=0,0,G1753)</f>
        <v>18</v>
      </c>
      <c r="R1753">
        <f>IF($L1753=0,0,H1753)</f>
        <v>77</v>
      </c>
      <c r="S1753" s="1">
        <f>R1753*L1753</f>
        <v>13972.266000000001</v>
      </c>
      <c r="T1753" s="1">
        <f>S1753*(K1753/100)</f>
        <v>1917.6988634409738</v>
      </c>
      <c r="U1753" t="str">
        <f t="shared" si="54"/>
        <v>PNC BankStatic Upper Billboard</v>
      </c>
      <c r="V1753" t="str">
        <f t="shared" si="55"/>
        <v>05-18 Baltimore Orioles @ Washington NationalsPNC BankStatic Upper Billboard</v>
      </c>
      <c r="W1753" t="str">
        <f>CONCATENATE(M1753,O1753)</f>
        <v>Regular SeasonPNC Bank</v>
      </c>
      <c r="X1753" t="str">
        <f>CONCATENATE(M1753,P1753)</f>
        <v>Regular SeasonStatic Upper Billboard</v>
      </c>
      <c r="Y1753" t="str">
        <f>CONCATENATE(M1753,O1753,P1753)</f>
        <v>Regular SeasonPNC BankStatic Upper Billboard</v>
      </c>
    </row>
    <row r="1754" spans="1:25" x14ac:dyDescent="0.25">
      <c r="A1754" s="3">
        <v>352003</v>
      </c>
      <c r="B1754" t="s">
        <v>154</v>
      </c>
      <c r="C1754" t="s">
        <v>36</v>
      </c>
      <c r="D1754" t="s">
        <v>71</v>
      </c>
      <c r="E1754" t="s">
        <v>1</v>
      </c>
      <c r="F1754" s="5">
        <v>41047</v>
      </c>
      <c r="G1754">
        <v>1</v>
      </c>
      <c r="H1754">
        <v>5</v>
      </c>
      <c r="I1754" s="1">
        <v>907.3</v>
      </c>
      <c r="J1754" s="1">
        <v>160.86000000000001</v>
      </c>
      <c r="K1754">
        <v>17.729527168521901</v>
      </c>
      <c r="L1754" s="4">
        <f>VLOOKUP(N1754,rates,VLOOKUP(CONCATENATE('[1]Exposure Report'!$B$11,'[1]Exposure Report'!$B$13),rate_lookup_table,4,FALSE),FALSE)</f>
        <v>181.45800000000003</v>
      </c>
      <c r="M1754" t="s">
        <v>0</v>
      </c>
      <c r="N1754" t="str">
        <f>IF(VLOOKUP(B1754,title_rename,2,FALSE)=0,B1754,VLOOKUP(B1754,title_rename,2,FALSE))</f>
        <v>05-18 Baltimore Orioles @ Washington Nationals</v>
      </c>
      <c r="O1754" s="3" t="str">
        <f>LEFT(IF(VLOOKUP(C1754,brand_rename,2,FALSE)=0,C1754,VLOOKUP(C1754,brand_rename,2,FALSE)),LEN(IF(VLOOKUP(C1754,brand_rename,2,FALSE)=0,C1754,VLOOKUP(C1754,brand_rename,2,FALSE)))-6)</f>
        <v>PNC Bank</v>
      </c>
      <c r="P1754" t="str">
        <f>IF(VLOOKUP(D1754,location_rename,2,FALSE)=0,D1754,VLOOKUP(D1754,location_rename,2,FALSE))</f>
        <v>Static Upper Tiered</v>
      </c>
      <c r="Q1754">
        <f>IF($L1754=0,0,G1754)</f>
        <v>1</v>
      </c>
      <c r="R1754">
        <f>IF($L1754=0,0,H1754)</f>
        <v>5</v>
      </c>
      <c r="S1754" s="1">
        <f>R1754*L1754</f>
        <v>907.29000000000019</v>
      </c>
      <c r="T1754" s="1">
        <f>S1754*(K1754/100)</f>
        <v>160.85822704728241</v>
      </c>
      <c r="U1754" t="str">
        <f t="shared" si="54"/>
        <v>PNC BankStatic Upper Tiered</v>
      </c>
      <c r="V1754" t="str">
        <f t="shared" si="55"/>
        <v>05-18 Baltimore Orioles @ Washington NationalsPNC BankStatic Upper Tiered</v>
      </c>
      <c r="W1754" t="str">
        <f>CONCATENATE(M1754,O1754)</f>
        <v>Regular SeasonPNC Bank</v>
      </c>
      <c r="X1754" t="str">
        <f>CONCATENATE(M1754,P1754)</f>
        <v>Regular SeasonStatic Upper Tiered</v>
      </c>
      <c r="Y1754" t="str">
        <f>CONCATENATE(M1754,O1754,P1754)</f>
        <v>Regular SeasonPNC BankStatic Upper Tiered</v>
      </c>
    </row>
    <row r="1755" spans="1:25" x14ac:dyDescent="0.25">
      <c r="A1755" s="3">
        <v>352003</v>
      </c>
      <c r="B1755" t="s">
        <v>154</v>
      </c>
      <c r="C1755" t="s">
        <v>33</v>
      </c>
      <c r="D1755" t="s">
        <v>19</v>
      </c>
      <c r="E1755" t="s">
        <v>1</v>
      </c>
      <c r="F1755" s="5">
        <v>41047</v>
      </c>
      <c r="G1755">
        <v>2</v>
      </c>
      <c r="H1755">
        <v>26</v>
      </c>
      <c r="I1755" s="1">
        <v>4717.96</v>
      </c>
      <c r="J1755" s="1">
        <v>644</v>
      </c>
      <c r="K1755">
        <v>13.649967358773701</v>
      </c>
      <c r="L1755" s="4">
        <f>VLOOKUP(N1755,rates,VLOOKUP(CONCATENATE('[1]Exposure Report'!$B$11,'[1]Exposure Report'!$B$13),rate_lookup_table,4,FALSE),FALSE)</f>
        <v>181.45800000000003</v>
      </c>
      <c r="M1755" t="s">
        <v>0</v>
      </c>
      <c r="N1755" t="str">
        <f>IF(VLOOKUP(B1755,title_rename,2,FALSE)=0,B1755,VLOOKUP(B1755,title_rename,2,FALSE))</f>
        <v>05-18 Baltimore Orioles @ Washington Nationals</v>
      </c>
      <c r="O1755" s="3" t="str">
        <f>LEFT(IF(VLOOKUP(C1755,brand_rename,2,FALSE)=0,C1755,VLOOKUP(C1755,brand_rename,2,FALSE)),LEN(IF(VLOOKUP(C1755,brand_rename,2,FALSE)=0,C1755,VLOOKUP(C1755,brand_rename,2,FALSE)))-6)</f>
        <v>Radio - 106.7 The Fan</v>
      </c>
      <c r="P1755" t="str">
        <f>IF(VLOOKUP(D1755,location_rename,2,FALSE)=0,D1755,VLOOKUP(D1755,location_rename,2,FALSE))</f>
        <v>LED Outfield Wall</v>
      </c>
      <c r="Q1755">
        <f>IF($L1755=0,0,G1755)</f>
        <v>2</v>
      </c>
      <c r="R1755">
        <f>IF($L1755=0,0,H1755)</f>
        <v>26</v>
      </c>
      <c r="S1755" s="1">
        <f>R1755*L1755</f>
        <v>4717.9080000000004</v>
      </c>
      <c r="T1755" s="1">
        <f>S1755*(K1755/100)</f>
        <v>643.99290201697318</v>
      </c>
      <c r="U1755" t="str">
        <f t="shared" si="54"/>
        <v>Radio - 106.7 The FanLED Outfield Wall</v>
      </c>
      <c r="V1755" t="str">
        <f t="shared" si="55"/>
        <v>05-18 Baltimore Orioles @ Washington NationalsRadio - 106.7 The FanLED Outfield Wall</v>
      </c>
      <c r="W1755" t="str">
        <f>CONCATENATE(M1755,O1755)</f>
        <v>Regular SeasonRadio - 106.7 The Fan</v>
      </c>
      <c r="X1755" t="str">
        <f>CONCATENATE(M1755,P1755)</f>
        <v>Regular SeasonLED Outfield Wall</v>
      </c>
      <c r="Y1755" t="str">
        <f>CONCATENATE(M1755,O1755,P1755)</f>
        <v>Regular SeasonRadio - 106.7 The FanLED Outfield Wall</v>
      </c>
    </row>
    <row r="1756" spans="1:25" x14ac:dyDescent="0.25">
      <c r="A1756" s="3">
        <v>352003</v>
      </c>
      <c r="B1756" t="s">
        <v>154</v>
      </c>
      <c r="C1756" t="s">
        <v>33</v>
      </c>
      <c r="D1756" t="s">
        <v>17</v>
      </c>
      <c r="E1756" t="s">
        <v>1</v>
      </c>
      <c r="F1756" s="5">
        <v>41047</v>
      </c>
      <c r="G1756">
        <v>2</v>
      </c>
      <c r="H1756">
        <v>8</v>
      </c>
      <c r="I1756" s="1">
        <v>1451.68</v>
      </c>
      <c r="J1756" s="1">
        <v>548.28</v>
      </c>
      <c r="K1756">
        <v>37.768654248870199</v>
      </c>
      <c r="L1756" s="4">
        <f>VLOOKUP(N1756,rates,VLOOKUP(CONCATENATE('[1]Exposure Report'!$B$11,'[1]Exposure Report'!$B$13),rate_lookup_table,4,FALSE),FALSE)</f>
        <v>181.45800000000003</v>
      </c>
      <c r="M1756" t="s">
        <v>0</v>
      </c>
      <c r="N1756" t="str">
        <f>IF(VLOOKUP(B1756,title_rename,2,FALSE)=0,B1756,VLOOKUP(B1756,title_rename,2,FALSE))</f>
        <v>05-18 Baltimore Orioles @ Washington Nationals</v>
      </c>
      <c r="O1756" s="3" t="str">
        <f>LEFT(IF(VLOOKUP(C1756,brand_rename,2,FALSE)=0,C1756,VLOOKUP(C1756,brand_rename,2,FALSE)),LEN(IF(VLOOKUP(C1756,brand_rename,2,FALSE)=0,C1756,VLOOKUP(C1756,brand_rename,2,FALSE)))-6)</f>
        <v>Radio - 106.7 The Fan</v>
      </c>
      <c r="P1756" t="str">
        <f>IF(VLOOKUP(D1756,location_rename,2,FALSE)=0,D1756,VLOOKUP(D1756,location_rename,2,FALSE))</f>
        <v>LED Upper Tiered</v>
      </c>
      <c r="Q1756">
        <f>IF($L1756=0,0,G1756)</f>
        <v>2</v>
      </c>
      <c r="R1756">
        <f>IF($L1756=0,0,H1756)</f>
        <v>8</v>
      </c>
      <c r="S1756" s="1">
        <f>R1756*L1756</f>
        <v>1451.6640000000002</v>
      </c>
      <c r="T1756" s="1">
        <f>S1756*(K1756/100)</f>
        <v>548.27395701531918</v>
      </c>
      <c r="U1756" t="str">
        <f t="shared" si="54"/>
        <v>Radio - 106.7 The FanLED Upper Tiered</v>
      </c>
      <c r="V1756" t="str">
        <f t="shared" si="55"/>
        <v>05-18 Baltimore Orioles @ Washington NationalsRadio - 106.7 The FanLED Upper Tiered</v>
      </c>
      <c r="W1756" t="str">
        <f>CONCATENATE(M1756,O1756)</f>
        <v>Regular SeasonRadio - 106.7 The Fan</v>
      </c>
      <c r="X1756" t="str">
        <f>CONCATENATE(M1756,P1756)</f>
        <v>Regular SeasonLED Upper Tiered</v>
      </c>
      <c r="Y1756" t="str">
        <f>CONCATENATE(M1756,O1756,P1756)</f>
        <v>Regular SeasonRadio - 106.7 The FanLED Upper Tiered</v>
      </c>
    </row>
    <row r="1757" spans="1:25" x14ac:dyDescent="0.25">
      <c r="A1757" s="3">
        <v>352003</v>
      </c>
      <c r="B1757" t="s">
        <v>154</v>
      </c>
      <c r="C1757" t="s">
        <v>33</v>
      </c>
      <c r="D1757" t="s">
        <v>9</v>
      </c>
      <c r="E1757" t="s">
        <v>1</v>
      </c>
      <c r="F1757" s="5">
        <v>41047</v>
      </c>
      <c r="G1757">
        <v>29</v>
      </c>
      <c r="H1757">
        <v>88</v>
      </c>
      <c r="I1757" s="1">
        <v>15968.48</v>
      </c>
      <c r="J1757" s="1">
        <v>2364.5700000000002</v>
      </c>
      <c r="K1757">
        <v>14.8077337354588</v>
      </c>
      <c r="L1757" s="4">
        <f>VLOOKUP(N1757,rates,VLOOKUP(CONCATENATE('[1]Exposure Report'!$B$11,'[1]Exposure Report'!$B$13),rate_lookup_table,4,FALSE),FALSE)</f>
        <v>181.45800000000003</v>
      </c>
      <c r="M1757" t="s">
        <v>0</v>
      </c>
      <c r="N1757" t="str">
        <f>IF(VLOOKUP(B1757,title_rename,2,FALSE)=0,B1757,VLOOKUP(B1757,title_rename,2,FALSE))</f>
        <v>05-18 Baltimore Orioles @ Washington Nationals</v>
      </c>
      <c r="O1757" s="3" t="str">
        <f>LEFT(IF(VLOOKUP(C1757,brand_rename,2,FALSE)=0,C1757,VLOOKUP(C1757,brand_rename,2,FALSE)),LEN(IF(VLOOKUP(C1757,brand_rename,2,FALSE)=0,C1757,VLOOKUP(C1757,brand_rename,2,FALSE)))-6)</f>
        <v>Radio - 106.7 The Fan</v>
      </c>
      <c r="P1757" t="str">
        <f>IF(VLOOKUP(D1757,location_rename,2,FALSE)=0,D1757,VLOOKUP(D1757,location_rename,2,FALSE))</f>
        <v>Static Upper Billboard</v>
      </c>
      <c r="Q1757">
        <f>IF($L1757=0,0,G1757)</f>
        <v>29</v>
      </c>
      <c r="R1757">
        <f>IF($L1757=0,0,H1757)</f>
        <v>88</v>
      </c>
      <c r="S1757" s="1">
        <f>R1757*L1757</f>
        <v>15968.304000000002</v>
      </c>
      <c r="T1757" s="1">
        <f>S1757*(K1757/100)</f>
        <v>2364.5439383886173</v>
      </c>
      <c r="U1757" t="str">
        <f t="shared" si="54"/>
        <v>Radio - 106.7 The FanStatic Upper Billboard</v>
      </c>
      <c r="V1757" t="str">
        <f t="shared" si="55"/>
        <v>05-18 Baltimore Orioles @ Washington NationalsRadio - 106.7 The FanStatic Upper Billboard</v>
      </c>
      <c r="W1757" t="str">
        <f>CONCATENATE(M1757,O1757)</f>
        <v>Regular SeasonRadio - 106.7 The Fan</v>
      </c>
      <c r="X1757" t="str">
        <f>CONCATENATE(M1757,P1757)</f>
        <v>Regular SeasonStatic Upper Billboard</v>
      </c>
      <c r="Y1757" t="str">
        <f>CONCATENATE(M1757,O1757,P1757)</f>
        <v>Regular SeasonRadio - 106.7 The FanStatic Upper Billboard</v>
      </c>
    </row>
    <row r="1758" spans="1:25" x14ac:dyDescent="0.25">
      <c r="A1758" s="3">
        <v>352003</v>
      </c>
      <c r="B1758" t="s">
        <v>154</v>
      </c>
      <c r="C1758" t="s">
        <v>31</v>
      </c>
      <c r="D1758" t="s">
        <v>71</v>
      </c>
      <c r="E1758" t="s">
        <v>1</v>
      </c>
      <c r="F1758" s="5">
        <v>41047</v>
      </c>
      <c r="G1758">
        <v>4</v>
      </c>
      <c r="H1758">
        <v>7</v>
      </c>
      <c r="I1758" s="1">
        <v>1270.22</v>
      </c>
      <c r="J1758" s="1">
        <v>191.6</v>
      </c>
      <c r="K1758">
        <v>15.084001196643101</v>
      </c>
      <c r="L1758" s="4">
        <f>VLOOKUP(N1758,rates,VLOOKUP(CONCATENATE('[1]Exposure Report'!$B$11,'[1]Exposure Report'!$B$13),rate_lookup_table,4,FALSE),FALSE)</f>
        <v>181.45800000000003</v>
      </c>
      <c r="M1758" t="s">
        <v>0</v>
      </c>
      <c r="N1758" t="str">
        <f>IF(VLOOKUP(B1758,title_rename,2,FALSE)=0,B1758,VLOOKUP(B1758,title_rename,2,FALSE))</f>
        <v>05-18 Baltimore Orioles @ Washington Nationals</v>
      </c>
      <c r="O1758" s="3" t="str">
        <f>LEFT(IF(VLOOKUP(C1758,brand_rename,2,FALSE)=0,C1758,VLOOKUP(C1758,brand_rename,2,FALSE)),LEN(IF(VLOOKUP(C1758,brand_rename,2,FALSE)=0,C1758,VLOOKUP(C1758,brand_rename,2,FALSE)))-6)</f>
        <v>Red Porch</v>
      </c>
      <c r="P1758" t="str">
        <f>IF(VLOOKUP(D1758,location_rename,2,FALSE)=0,D1758,VLOOKUP(D1758,location_rename,2,FALSE))</f>
        <v>Static Upper Tiered</v>
      </c>
      <c r="Q1758">
        <f>IF($L1758=0,0,G1758)</f>
        <v>4</v>
      </c>
      <c r="R1758">
        <f>IF($L1758=0,0,H1758)</f>
        <v>7</v>
      </c>
      <c r="S1758" s="1">
        <f>R1758*L1758</f>
        <v>1270.2060000000001</v>
      </c>
      <c r="T1758" s="1">
        <f>S1758*(K1758/100)</f>
        <v>191.59788823983249</v>
      </c>
      <c r="U1758" t="str">
        <f t="shared" si="54"/>
        <v>Red PorchStatic Upper Tiered</v>
      </c>
      <c r="V1758" t="str">
        <f t="shared" si="55"/>
        <v>05-18 Baltimore Orioles @ Washington NationalsRed PorchStatic Upper Tiered</v>
      </c>
      <c r="W1758" t="str">
        <f>CONCATENATE(M1758,O1758)</f>
        <v>Regular SeasonRed Porch</v>
      </c>
      <c r="X1758" t="str">
        <f>CONCATENATE(M1758,P1758)</f>
        <v>Regular SeasonStatic Upper Tiered</v>
      </c>
      <c r="Y1758" t="str">
        <f>CONCATENATE(M1758,O1758,P1758)</f>
        <v>Regular SeasonRed PorchStatic Upper Tiered</v>
      </c>
    </row>
    <row r="1759" spans="1:25" x14ac:dyDescent="0.25">
      <c r="A1759" s="3">
        <v>352003</v>
      </c>
      <c r="B1759" t="s">
        <v>154</v>
      </c>
      <c r="C1759" t="s">
        <v>80</v>
      </c>
      <c r="D1759" t="s">
        <v>11</v>
      </c>
      <c r="E1759" t="s">
        <v>1</v>
      </c>
      <c r="F1759" s="5">
        <v>41047</v>
      </c>
      <c r="G1759">
        <v>5</v>
      </c>
      <c r="H1759">
        <v>8</v>
      </c>
      <c r="I1759" s="1">
        <v>1451.68</v>
      </c>
      <c r="J1759" s="1">
        <v>322.02</v>
      </c>
      <c r="K1759">
        <v>22.182574672104</v>
      </c>
      <c r="L1759" s="4">
        <f>VLOOKUP(N1759,rates,VLOOKUP(CONCATENATE('[1]Exposure Report'!$B$11,'[1]Exposure Report'!$B$13),rate_lookup_table,4,FALSE),FALSE)</f>
        <v>181.45800000000003</v>
      </c>
      <c r="M1759" t="s">
        <v>0</v>
      </c>
      <c r="N1759" t="str">
        <f>IF(VLOOKUP(B1759,title_rename,2,FALSE)=0,B1759,VLOOKUP(B1759,title_rename,2,FALSE))</f>
        <v>05-18 Baltimore Orioles @ Washington Nationals</v>
      </c>
      <c r="O1759" s="3" t="str">
        <f>LEFT(IF(VLOOKUP(C1759,brand_rename,2,FALSE)=0,C1759,VLOOKUP(C1759,brand_rename,2,FALSE)),LEN(IF(VLOOKUP(C1759,brand_rename,2,FALSE)=0,C1759,VLOOKUP(C1759,brand_rename,2,FALSE)))-6)</f>
        <v>Retired Players Tribute</v>
      </c>
      <c r="P1759" t="str">
        <f>IF(VLOOKUP(D1759,location_rename,2,FALSE)=0,D1759,VLOOKUP(D1759,location_rename,2,FALSE))</f>
        <v>Static Outfield Wall</v>
      </c>
      <c r="Q1759">
        <f>IF($L1759=0,0,G1759)</f>
        <v>5</v>
      </c>
      <c r="R1759">
        <f>IF($L1759=0,0,H1759)</f>
        <v>8</v>
      </c>
      <c r="S1759" s="1">
        <f>R1759*L1759</f>
        <v>1451.6640000000002</v>
      </c>
      <c r="T1759" s="1">
        <f>S1759*(K1759/100)</f>
        <v>322.01645078805183</v>
      </c>
      <c r="U1759" t="str">
        <f t="shared" si="54"/>
        <v>Retired Players TributeStatic Outfield Wall</v>
      </c>
      <c r="V1759" t="str">
        <f t="shared" si="55"/>
        <v>05-18 Baltimore Orioles @ Washington NationalsRetired Players TributeStatic Outfield Wall</v>
      </c>
      <c r="W1759" t="str">
        <f>CONCATENATE(M1759,O1759)</f>
        <v>Regular SeasonRetired Players Tribute</v>
      </c>
      <c r="X1759" t="str">
        <f>CONCATENATE(M1759,P1759)</f>
        <v>Regular SeasonStatic Outfield Wall</v>
      </c>
      <c r="Y1759" t="str">
        <f>CONCATENATE(M1759,O1759,P1759)</f>
        <v>Regular SeasonRetired Players TributeStatic Outfield Wall</v>
      </c>
    </row>
    <row r="1760" spans="1:25" x14ac:dyDescent="0.25">
      <c r="A1760" s="3">
        <v>352003</v>
      </c>
      <c r="B1760" t="s">
        <v>154</v>
      </c>
      <c r="C1760" t="s">
        <v>151</v>
      </c>
      <c r="D1760" t="s">
        <v>17</v>
      </c>
      <c r="E1760" t="s">
        <v>1</v>
      </c>
      <c r="F1760" s="5">
        <v>41047</v>
      </c>
      <c r="G1760">
        <v>1</v>
      </c>
      <c r="H1760">
        <v>5</v>
      </c>
      <c r="I1760" s="1">
        <v>907.3</v>
      </c>
      <c r="J1760" s="1">
        <v>273.45999999999998</v>
      </c>
      <c r="K1760">
        <v>30.139975752231798</v>
      </c>
      <c r="L1760" s="4">
        <f>VLOOKUP(N1760,rates,VLOOKUP(CONCATENATE('[1]Exposure Report'!$B$11,'[1]Exposure Report'!$B$13),rate_lookup_table,4,FALSE),FALSE)</f>
        <v>181.45800000000003</v>
      </c>
      <c r="M1760" t="s">
        <v>0</v>
      </c>
      <c r="N1760" t="str">
        <f>IF(VLOOKUP(B1760,title_rename,2,FALSE)=0,B1760,VLOOKUP(B1760,title_rename,2,FALSE))</f>
        <v>05-18 Baltimore Orioles @ Washington Nationals</v>
      </c>
      <c r="O1760" s="3" t="str">
        <f>LEFT(IF(VLOOKUP(C1760,brand_rename,2,FALSE)=0,C1760,VLOOKUP(C1760,brand_rename,2,FALSE)),LEN(IF(VLOOKUP(C1760,brand_rename,2,FALSE)=0,C1760,VLOOKUP(C1760,brand_rename,2,FALSE)))-6)</f>
        <v>Team Promotion - Free Post-Game Concert - Dierks Bentley</v>
      </c>
      <c r="P1760" t="str">
        <f>IF(VLOOKUP(D1760,location_rename,2,FALSE)=0,D1760,VLOOKUP(D1760,location_rename,2,FALSE))</f>
        <v>LED Upper Tiered</v>
      </c>
      <c r="Q1760">
        <f>IF($L1760=0,0,G1760)</f>
        <v>1</v>
      </c>
      <c r="R1760">
        <f>IF($L1760=0,0,H1760)</f>
        <v>5</v>
      </c>
      <c r="S1760" s="1">
        <f>R1760*L1760</f>
        <v>907.29000000000019</v>
      </c>
      <c r="T1760" s="1">
        <f>S1760*(K1760/100)</f>
        <v>273.45698600242389</v>
      </c>
      <c r="U1760" t="str">
        <f t="shared" si="54"/>
        <v>Team Promotion - Free Post-Game Concert - Dierks BentleyLED Upper Tiered</v>
      </c>
      <c r="V1760" t="str">
        <f t="shared" si="55"/>
        <v>05-18 Baltimore Orioles @ Washington NationalsTeam Promotion - Free Post-Game Concert - Dierks BentleyLED Upper Tiered</v>
      </c>
      <c r="W1760" t="str">
        <f>CONCATENATE(M1760,O1760)</f>
        <v>Regular SeasonTeam Promotion - Free Post-Game Concert - Dierks Bentley</v>
      </c>
      <c r="X1760" t="str">
        <f>CONCATENATE(M1760,P1760)</f>
        <v>Regular SeasonLED Upper Tiered</v>
      </c>
      <c r="Y1760" t="str">
        <f>CONCATENATE(M1760,O1760,P1760)</f>
        <v>Regular SeasonTeam Promotion - Free Post-Game Concert - Dierks BentleyLED Upper Tiered</v>
      </c>
    </row>
    <row r="1761" spans="1:25" x14ac:dyDescent="0.25">
      <c r="A1761" s="3">
        <v>352003</v>
      </c>
      <c r="B1761" t="s">
        <v>154</v>
      </c>
      <c r="C1761" t="s">
        <v>151</v>
      </c>
      <c r="D1761" t="s">
        <v>12</v>
      </c>
      <c r="E1761" t="s">
        <v>1</v>
      </c>
      <c r="F1761" s="5">
        <v>41047</v>
      </c>
      <c r="G1761">
        <v>153</v>
      </c>
      <c r="H1761">
        <v>889</v>
      </c>
      <c r="I1761" s="1">
        <v>161317.94</v>
      </c>
      <c r="J1761" s="1">
        <v>23537.03</v>
      </c>
      <c r="K1761">
        <v>14.5904603046629</v>
      </c>
      <c r="L1761" s="4">
        <f>VLOOKUP(N1761,rates,VLOOKUP(CONCATENATE('[1]Exposure Report'!$B$11,'[1]Exposure Report'!$B$13),rate_lookup_table,4,FALSE),FALSE)</f>
        <v>181.45800000000003</v>
      </c>
      <c r="M1761" t="s">
        <v>0</v>
      </c>
      <c r="N1761" t="str">
        <f>IF(VLOOKUP(B1761,title_rename,2,FALSE)=0,B1761,VLOOKUP(B1761,title_rename,2,FALSE))</f>
        <v>05-18 Baltimore Orioles @ Washington Nationals</v>
      </c>
      <c r="O1761" s="3" t="str">
        <f>LEFT(IF(VLOOKUP(C1761,brand_rename,2,FALSE)=0,C1761,VLOOKUP(C1761,brand_rename,2,FALSE)),LEN(IF(VLOOKUP(C1761,brand_rename,2,FALSE)=0,C1761,VLOOKUP(C1761,brand_rename,2,FALSE)))-6)</f>
        <v>Team Promotion - Free Post-Game Concert - Dierks Bentley</v>
      </c>
      <c r="P1761" t="str">
        <f>IF(VLOOKUP(D1761,location_rename,2,FALSE)=0,D1761,VLOOKUP(D1761,location_rename,2,FALSE))</f>
        <v>Static Field Level Home Plate</v>
      </c>
      <c r="Q1761">
        <f>IF($L1761=0,0,G1761)</f>
        <v>153</v>
      </c>
      <c r="R1761">
        <f>IF($L1761=0,0,H1761)</f>
        <v>889</v>
      </c>
      <c r="S1761" s="1">
        <f>R1761*L1761</f>
        <v>161316.16200000001</v>
      </c>
      <c r="T1761" s="1">
        <f>S1761*(K1761/100)</f>
        <v>23536.770581615699</v>
      </c>
      <c r="U1761" t="str">
        <f t="shared" si="54"/>
        <v>Team Promotion - Free Post-Game Concert - Dierks BentleyStatic Field Level Home Plate</v>
      </c>
      <c r="V1761" t="str">
        <f t="shared" si="55"/>
        <v>05-18 Baltimore Orioles @ Washington NationalsTeam Promotion - Free Post-Game Concert - Dierks BentleyStatic Field Level Home Plate</v>
      </c>
      <c r="W1761" t="str">
        <f>CONCATENATE(M1761,O1761)</f>
        <v>Regular SeasonTeam Promotion - Free Post-Game Concert - Dierks Bentley</v>
      </c>
      <c r="X1761" t="str">
        <f>CONCATENATE(M1761,P1761)</f>
        <v>Regular SeasonStatic Field Level Home Plate</v>
      </c>
      <c r="Y1761" t="str">
        <f>CONCATENATE(M1761,O1761,P1761)</f>
        <v>Regular SeasonTeam Promotion - Free Post-Game Concert - Dierks BentleyStatic Field Level Home Plate</v>
      </c>
    </row>
    <row r="1762" spans="1:25" x14ac:dyDescent="0.25">
      <c r="A1762" s="3">
        <v>352003</v>
      </c>
      <c r="B1762" t="s">
        <v>154</v>
      </c>
      <c r="C1762" t="s">
        <v>121</v>
      </c>
      <c r="D1762" t="s">
        <v>2</v>
      </c>
      <c r="E1762" t="s">
        <v>1</v>
      </c>
      <c r="F1762" s="5">
        <v>41047</v>
      </c>
      <c r="G1762">
        <v>17</v>
      </c>
      <c r="H1762">
        <v>143</v>
      </c>
      <c r="I1762" s="1">
        <v>25948.78</v>
      </c>
      <c r="J1762" s="1">
        <v>5993.68</v>
      </c>
      <c r="K1762">
        <v>23.098118678411801</v>
      </c>
      <c r="L1762" s="4">
        <f>VLOOKUP(N1762,rates,VLOOKUP(CONCATENATE('[1]Exposure Report'!$B$11,'[1]Exposure Report'!$B$13),rate_lookup_table,4,FALSE),FALSE)</f>
        <v>181.45800000000003</v>
      </c>
      <c r="M1762" t="s">
        <v>0</v>
      </c>
      <c r="N1762" t="str">
        <f>IF(VLOOKUP(B1762,title_rename,2,FALSE)=0,B1762,VLOOKUP(B1762,title_rename,2,FALSE))</f>
        <v>05-18 Baltimore Orioles @ Washington Nationals</v>
      </c>
      <c r="O1762" s="3" t="str">
        <f>LEFT(IF(VLOOKUP(C1762,brand_rename,2,FALSE)=0,C1762,VLOOKUP(C1762,brand_rename,2,FALSE)),LEN(IF(VLOOKUP(C1762,brand_rename,2,FALSE)=0,C1762,VLOOKUP(C1762,brand_rename,2,FALSE)))-6)</f>
        <v>Team Promotion - Miller Lite Party Night</v>
      </c>
      <c r="P1762" t="str">
        <f>IF(VLOOKUP(D1762,location_rename,2,FALSE)=0,D1762,VLOOKUP(D1762,location_rename,2,FALSE))</f>
        <v>Rotational Field Level Home Plate</v>
      </c>
      <c r="Q1762">
        <f>IF($L1762=0,0,G1762)</f>
        <v>17</v>
      </c>
      <c r="R1762">
        <f>IF($L1762=0,0,H1762)</f>
        <v>143</v>
      </c>
      <c r="S1762" s="1">
        <f>R1762*L1762</f>
        <v>25948.494000000002</v>
      </c>
      <c r="T1762" s="1">
        <f>S1762*(K1762/100)</f>
        <v>5993.6139393805661</v>
      </c>
      <c r="U1762" t="str">
        <f t="shared" si="54"/>
        <v>Team Promotion - Miller Lite Party NightRotational Field Level Home Plate</v>
      </c>
      <c r="V1762" t="str">
        <f t="shared" si="55"/>
        <v>05-18 Baltimore Orioles @ Washington NationalsTeam Promotion - Miller Lite Party NightRotational Field Level Home Plate</v>
      </c>
      <c r="W1762" t="str">
        <f>CONCATENATE(M1762,O1762)</f>
        <v>Regular SeasonTeam Promotion - Miller Lite Party Night</v>
      </c>
      <c r="X1762" t="str">
        <f>CONCATENATE(M1762,P1762)</f>
        <v>Regular SeasonRotational Field Level Home Plate</v>
      </c>
      <c r="Y1762" t="str">
        <f>CONCATENATE(M1762,O1762,P1762)</f>
        <v>Regular SeasonTeam Promotion - Miller Lite Party NightRotational Field Level Home Plate</v>
      </c>
    </row>
    <row r="1763" spans="1:25" x14ac:dyDescent="0.25">
      <c r="A1763" s="3">
        <v>352003</v>
      </c>
      <c r="B1763" t="s">
        <v>154</v>
      </c>
      <c r="C1763" t="s">
        <v>78</v>
      </c>
      <c r="D1763" t="s">
        <v>45</v>
      </c>
      <c r="E1763" t="s">
        <v>1</v>
      </c>
      <c r="F1763" s="5">
        <v>41047</v>
      </c>
      <c r="G1763">
        <v>1</v>
      </c>
      <c r="H1763">
        <v>2</v>
      </c>
      <c r="I1763" s="1">
        <v>362.92</v>
      </c>
      <c r="J1763" s="1">
        <v>81.11</v>
      </c>
      <c r="K1763">
        <v>22.349278077813199</v>
      </c>
      <c r="L1763" s="4">
        <f>VLOOKUP(N1763,rates,VLOOKUP(CONCATENATE('[1]Exposure Report'!$B$11,'[1]Exposure Report'!$B$13),rate_lookup_table,4,FALSE),FALSE)</f>
        <v>181.45800000000003</v>
      </c>
      <c r="M1763" t="s">
        <v>0</v>
      </c>
      <c r="N1763" t="str">
        <f>IF(VLOOKUP(B1763,title_rename,2,FALSE)=0,B1763,VLOOKUP(B1763,title_rename,2,FALSE))</f>
        <v>05-18 Baltimore Orioles @ Washington Nationals</v>
      </c>
      <c r="O1763" s="3" t="str">
        <f>LEFT(IF(VLOOKUP(C1763,brand_rename,2,FALSE)=0,C1763,VLOOKUP(C1763,brand_rename,2,FALSE)),LEN(IF(VLOOKUP(C1763,brand_rename,2,FALSE)=0,C1763,VLOOKUP(C1763,brand_rename,2,FALSE)))-6)</f>
        <v>Team Website - Losnacionales.com</v>
      </c>
      <c r="P1763" t="str">
        <f>IF(VLOOKUP(D1763,location_rename,2,FALSE)=0,D1763,VLOOKUP(D1763,location_rename,2,FALSE))</f>
        <v>Static Field Level Foul Ball Line</v>
      </c>
      <c r="Q1763">
        <f>IF($L1763=0,0,G1763)</f>
        <v>1</v>
      </c>
      <c r="R1763">
        <f>IF($L1763=0,0,H1763)</f>
        <v>2</v>
      </c>
      <c r="S1763" s="1">
        <f>R1763*L1763</f>
        <v>362.91600000000005</v>
      </c>
      <c r="T1763" s="1">
        <f>S1763*(K1763/100)</f>
        <v>81.109106028876568</v>
      </c>
      <c r="U1763" t="str">
        <f t="shared" si="54"/>
        <v>Team Website - Losnacionales.comStatic Field Level Foul Ball Line</v>
      </c>
      <c r="V1763" t="str">
        <f t="shared" si="55"/>
        <v>05-18 Baltimore Orioles @ Washington NationalsTeam Website - Losnacionales.comStatic Field Level Foul Ball Line</v>
      </c>
      <c r="W1763" t="str">
        <f>CONCATENATE(M1763,O1763)</f>
        <v>Regular SeasonTeam Website - Losnacionales.com</v>
      </c>
      <c r="X1763" t="str">
        <f>CONCATENATE(M1763,P1763)</f>
        <v>Regular SeasonStatic Field Level Foul Ball Line</v>
      </c>
      <c r="Y1763" t="str">
        <f>CONCATENATE(M1763,O1763,P1763)</f>
        <v>Regular SeasonTeam Website - Losnacionales.comStatic Field Level Foul Ball Line</v>
      </c>
    </row>
    <row r="1764" spans="1:25" x14ac:dyDescent="0.25">
      <c r="A1764" s="3">
        <v>352003</v>
      </c>
      <c r="B1764" t="s">
        <v>154</v>
      </c>
      <c r="C1764" t="s">
        <v>27</v>
      </c>
      <c r="D1764" t="s">
        <v>28</v>
      </c>
      <c r="E1764" t="s">
        <v>1</v>
      </c>
      <c r="F1764" s="5">
        <v>41047</v>
      </c>
      <c r="G1764">
        <v>21</v>
      </c>
      <c r="H1764">
        <v>69</v>
      </c>
      <c r="I1764" s="1">
        <v>12520.74</v>
      </c>
      <c r="J1764" s="1">
        <v>2773.04</v>
      </c>
      <c r="K1764">
        <v>22.147572747297598</v>
      </c>
      <c r="L1764" s="4">
        <f>VLOOKUP(N1764,rates,VLOOKUP(CONCATENATE('[1]Exposure Report'!$B$11,'[1]Exposure Report'!$B$13),rate_lookup_table,4,FALSE),FALSE)</f>
        <v>181.45800000000003</v>
      </c>
      <c r="M1764" t="s">
        <v>0</v>
      </c>
      <c r="N1764" t="str">
        <f>IF(VLOOKUP(B1764,title_rename,2,FALSE)=0,B1764,VLOOKUP(B1764,title_rename,2,FALSE))</f>
        <v>05-18 Baltimore Orioles @ Washington Nationals</v>
      </c>
      <c r="O1764" s="3" t="str">
        <f>LEFT(IF(VLOOKUP(C1764,brand_rename,2,FALSE)=0,C1764,VLOOKUP(C1764,brand_rename,2,FALSE)),LEN(IF(VLOOKUP(C1764,brand_rename,2,FALSE)=0,C1764,VLOOKUP(C1764,brand_rename,2,FALSE)))-6)</f>
        <v>Team Website - Nationals.com</v>
      </c>
      <c r="P1764" t="str">
        <f>IF(VLOOKUP(D1764,location_rename,2,FALSE)=0,D1764,VLOOKUP(D1764,location_rename,2,FALSE))</f>
        <v>Static Dugout Railing</v>
      </c>
      <c r="Q1764">
        <f>IF($L1764=0,0,G1764)</f>
        <v>21</v>
      </c>
      <c r="R1764">
        <f>IF($L1764=0,0,H1764)</f>
        <v>69</v>
      </c>
      <c r="S1764" s="1">
        <f>R1764*L1764</f>
        <v>12520.602000000003</v>
      </c>
      <c r="T1764" s="1">
        <f>S1764*(K1764/100)</f>
        <v>2773.0094363495987</v>
      </c>
      <c r="U1764" t="str">
        <f t="shared" si="54"/>
        <v>Team Website - Nationals.comStatic Dugout Railing</v>
      </c>
      <c r="V1764" t="str">
        <f t="shared" si="55"/>
        <v>05-18 Baltimore Orioles @ Washington NationalsTeam Website - Nationals.comStatic Dugout Railing</v>
      </c>
      <c r="W1764" t="str">
        <f>CONCATENATE(M1764,O1764)</f>
        <v>Regular SeasonTeam Website - Nationals.com</v>
      </c>
      <c r="X1764" t="str">
        <f>CONCATENATE(M1764,P1764)</f>
        <v>Regular SeasonStatic Dugout Railing</v>
      </c>
      <c r="Y1764" t="str">
        <f>CONCATENATE(M1764,O1764,P1764)</f>
        <v>Regular SeasonTeam Website - Nationals.comStatic Dugout Railing</v>
      </c>
    </row>
    <row r="1765" spans="1:25" x14ac:dyDescent="0.25">
      <c r="A1765" s="3">
        <v>352003</v>
      </c>
      <c r="B1765" t="s">
        <v>154</v>
      </c>
      <c r="C1765" t="s">
        <v>27</v>
      </c>
      <c r="D1765" t="s">
        <v>14</v>
      </c>
      <c r="E1765" t="s">
        <v>1</v>
      </c>
      <c r="F1765" s="5">
        <v>41047</v>
      </c>
      <c r="G1765">
        <v>23</v>
      </c>
      <c r="H1765">
        <v>83</v>
      </c>
      <c r="I1765" s="1">
        <v>15061.18</v>
      </c>
      <c r="J1765" s="1">
        <v>2749.19</v>
      </c>
      <c r="K1765">
        <v>18.253483458799298</v>
      </c>
      <c r="L1765" s="4">
        <f>VLOOKUP(N1765,rates,VLOOKUP(CONCATENATE('[1]Exposure Report'!$B$11,'[1]Exposure Report'!$B$13),rate_lookup_table,4,FALSE),FALSE)</f>
        <v>181.45800000000003</v>
      </c>
      <c r="M1765" t="s">
        <v>0</v>
      </c>
      <c r="N1765" t="str">
        <f>IF(VLOOKUP(B1765,title_rename,2,FALSE)=0,B1765,VLOOKUP(B1765,title_rename,2,FALSE))</f>
        <v>05-18 Baltimore Orioles @ Washington Nationals</v>
      </c>
      <c r="O1765" s="3" t="str">
        <f>LEFT(IF(VLOOKUP(C1765,brand_rename,2,FALSE)=0,C1765,VLOOKUP(C1765,brand_rename,2,FALSE)),LEN(IF(VLOOKUP(C1765,brand_rename,2,FALSE)=0,C1765,VLOOKUP(C1765,brand_rename,2,FALSE)))-6)</f>
        <v>Team Website - Nationals.com</v>
      </c>
      <c r="P1765" t="str">
        <f>IF(VLOOKUP(D1765,location_rename,2,FALSE)=0,D1765,VLOOKUP(D1765,location_rename,2,FALSE))</f>
        <v>Static Dugout Roof</v>
      </c>
      <c r="Q1765">
        <f>IF($L1765=0,0,G1765)</f>
        <v>23</v>
      </c>
      <c r="R1765">
        <f>IF($L1765=0,0,H1765)</f>
        <v>83</v>
      </c>
      <c r="S1765" s="1">
        <f>R1765*L1765</f>
        <v>15061.014000000003</v>
      </c>
      <c r="T1765" s="1">
        <f>S1765*(K1765/100)</f>
        <v>2749.1596992174473</v>
      </c>
      <c r="U1765" t="str">
        <f t="shared" si="54"/>
        <v>Team Website - Nationals.comStatic Dugout Roof</v>
      </c>
      <c r="V1765" t="str">
        <f t="shared" si="55"/>
        <v>05-18 Baltimore Orioles @ Washington NationalsTeam Website - Nationals.comStatic Dugout Roof</v>
      </c>
      <c r="W1765" t="str">
        <f>CONCATENATE(M1765,O1765)</f>
        <v>Regular SeasonTeam Website - Nationals.com</v>
      </c>
      <c r="X1765" t="str">
        <f>CONCATENATE(M1765,P1765)</f>
        <v>Regular SeasonStatic Dugout Roof</v>
      </c>
      <c r="Y1765" t="str">
        <f>CONCATENATE(M1765,O1765,P1765)</f>
        <v>Regular SeasonTeam Website - Nationals.comStatic Dugout Roof</v>
      </c>
    </row>
    <row r="1766" spans="1:25" x14ac:dyDescent="0.25">
      <c r="A1766" s="3">
        <v>352003</v>
      </c>
      <c r="B1766" t="s">
        <v>154</v>
      </c>
      <c r="C1766" t="s">
        <v>27</v>
      </c>
      <c r="D1766" t="s">
        <v>45</v>
      </c>
      <c r="E1766" t="s">
        <v>1</v>
      </c>
      <c r="F1766" s="5">
        <v>41047</v>
      </c>
      <c r="G1766">
        <v>1</v>
      </c>
      <c r="H1766">
        <v>2</v>
      </c>
      <c r="I1766" s="1">
        <v>362.92</v>
      </c>
      <c r="J1766" s="1">
        <v>80.02</v>
      </c>
      <c r="K1766">
        <v>22.0489364047172</v>
      </c>
      <c r="L1766" s="4">
        <f>VLOOKUP(N1766,rates,VLOOKUP(CONCATENATE('[1]Exposure Report'!$B$11,'[1]Exposure Report'!$B$13),rate_lookup_table,4,FALSE),FALSE)</f>
        <v>181.45800000000003</v>
      </c>
      <c r="M1766" t="s">
        <v>0</v>
      </c>
      <c r="N1766" t="str">
        <f>IF(VLOOKUP(B1766,title_rename,2,FALSE)=0,B1766,VLOOKUP(B1766,title_rename,2,FALSE))</f>
        <v>05-18 Baltimore Orioles @ Washington Nationals</v>
      </c>
      <c r="O1766" s="3" t="str">
        <f>LEFT(IF(VLOOKUP(C1766,brand_rename,2,FALSE)=0,C1766,VLOOKUP(C1766,brand_rename,2,FALSE)),LEN(IF(VLOOKUP(C1766,brand_rename,2,FALSE)=0,C1766,VLOOKUP(C1766,brand_rename,2,FALSE)))-6)</f>
        <v>Team Website - Nationals.com</v>
      </c>
      <c r="P1766" t="str">
        <f>IF(VLOOKUP(D1766,location_rename,2,FALSE)=0,D1766,VLOOKUP(D1766,location_rename,2,FALSE))</f>
        <v>Static Field Level Foul Ball Line</v>
      </c>
      <c r="Q1766">
        <f>IF($L1766=0,0,G1766)</f>
        <v>1</v>
      </c>
      <c r="R1766">
        <f>IF($L1766=0,0,H1766)</f>
        <v>2</v>
      </c>
      <c r="S1766" s="1">
        <f>R1766*L1766</f>
        <v>362.91600000000005</v>
      </c>
      <c r="T1766" s="1">
        <f>S1766*(K1766/100)</f>
        <v>80.019118042543482</v>
      </c>
      <c r="U1766" t="str">
        <f t="shared" si="54"/>
        <v>Team Website - Nationals.comStatic Field Level Foul Ball Line</v>
      </c>
      <c r="V1766" t="str">
        <f t="shared" si="55"/>
        <v>05-18 Baltimore Orioles @ Washington NationalsTeam Website - Nationals.comStatic Field Level Foul Ball Line</v>
      </c>
      <c r="W1766" t="str">
        <f>CONCATENATE(M1766,O1766)</f>
        <v>Regular SeasonTeam Website - Nationals.com</v>
      </c>
      <c r="X1766" t="str">
        <f>CONCATENATE(M1766,P1766)</f>
        <v>Regular SeasonStatic Field Level Foul Ball Line</v>
      </c>
      <c r="Y1766" t="str">
        <f>CONCATENATE(M1766,O1766,P1766)</f>
        <v>Regular SeasonTeam Website - Nationals.comStatic Field Level Foul Ball Line</v>
      </c>
    </row>
    <row r="1767" spans="1:25" x14ac:dyDescent="0.25">
      <c r="A1767" s="3">
        <v>352003</v>
      </c>
      <c r="B1767" t="s">
        <v>154</v>
      </c>
      <c r="C1767" t="s">
        <v>27</v>
      </c>
      <c r="D1767" t="s">
        <v>9</v>
      </c>
      <c r="E1767" t="s">
        <v>1</v>
      </c>
      <c r="F1767" s="5">
        <v>41047</v>
      </c>
      <c r="G1767">
        <v>5</v>
      </c>
      <c r="H1767">
        <v>8</v>
      </c>
      <c r="I1767" s="1">
        <v>1451.68</v>
      </c>
      <c r="J1767" s="1">
        <v>251.12</v>
      </c>
      <c r="K1767">
        <v>17.298578199052098</v>
      </c>
      <c r="L1767" s="4">
        <f>VLOOKUP(N1767,rates,VLOOKUP(CONCATENATE('[1]Exposure Report'!$B$11,'[1]Exposure Report'!$B$13),rate_lookup_table,4,FALSE),FALSE)</f>
        <v>181.45800000000003</v>
      </c>
      <c r="M1767" t="s">
        <v>0</v>
      </c>
      <c r="N1767" t="str">
        <f>IF(VLOOKUP(B1767,title_rename,2,FALSE)=0,B1767,VLOOKUP(B1767,title_rename,2,FALSE))</f>
        <v>05-18 Baltimore Orioles @ Washington Nationals</v>
      </c>
      <c r="O1767" s="3" t="str">
        <f>LEFT(IF(VLOOKUP(C1767,brand_rename,2,FALSE)=0,C1767,VLOOKUP(C1767,brand_rename,2,FALSE)),LEN(IF(VLOOKUP(C1767,brand_rename,2,FALSE)=0,C1767,VLOOKUP(C1767,brand_rename,2,FALSE)))-6)</f>
        <v>Team Website - Nationals.com</v>
      </c>
      <c r="P1767" t="str">
        <f>IF(VLOOKUP(D1767,location_rename,2,FALSE)=0,D1767,VLOOKUP(D1767,location_rename,2,FALSE))</f>
        <v>Static Upper Billboard</v>
      </c>
      <c r="Q1767">
        <f>IF($L1767=0,0,G1767)</f>
        <v>5</v>
      </c>
      <c r="R1767">
        <f>IF($L1767=0,0,H1767)</f>
        <v>8</v>
      </c>
      <c r="S1767" s="1">
        <f>R1767*L1767</f>
        <v>1451.6640000000002</v>
      </c>
      <c r="T1767" s="1">
        <f>S1767*(K1767/100)</f>
        <v>251.11723222748768</v>
      </c>
      <c r="U1767" t="str">
        <f t="shared" si="54"/>
        <v>Team Website - Nationals.comStatic Upper Billboard</v>
      </c>
      <c r="V1767" t="str">
        <f t="shared" si="55"/>
        <v>05-18 Baltimore Orioles @ Washington NationalsTeam Website - Nationals.comStatic Upper Billboard</v>
      </c>
      <c r="W1767" t="str">
        <f>CONCATENATE(M1767,O1767)</f>
        <v>Regular SeasonTeam Website - Nationals.com</v>
      </c>
      <c r="X1767" t="str">
        <f>CONCATENATE(M1767,P1767)</f>
        <v>Regular SeasonStatic Upper Billboard</v>
      </c>
      <c r="Y1767" t="str">
        <f>CONCATENATE(M1767,O1767,P1767)</f>
        <v>Regular SeasonTeam Website - Nationals.comStatic Upper Billboard</v>
      </c>
    </row>
    <row r="1768" spans="1:25" x14ac:dyDescent="0.25">
      <c r="A1768" s="3">
        <v>352003</v>
      </c>
      <c r="B1768" t="s">
        <v>154</v>
      </c>
      <c r="C1768" t="s">
        <v>93</v>
      </c>
      <c r="D1768" t="s">
        <v>19</v>
      </c>
      <c r="E1768" t="s">
        <v>1</v>
      </c>
      <c r="F1768" s="5">
        <v>41047</v>
      </c>
      <c r="G1768">
        <v>1</v>
      </c>
      <c r="H1768">
        <v>4</v>
      </c>
      <c r="I1768" s="1">
        <v>725.84</v>
      </c>
      <c r="J1768" s="1">
        <v>277.70999999999998</v>
      </c>
      <c r="K1768">
        <v>38.260498181417297</v>
      </c>
      <c r="L1768" s="4">
        <f>VLOOKUP(N1768,rates,VLOOKUP(CONCATENATE('[1]Exposure Report'!$B$11,'[1]Exposure Report'!$B$13),rate_lookup_table,4,FALSE),FALSE)</f>
        <v>181.45800000000003</v>
      </c>
      <c r="M1768" t="s">
        <v>0</v>
      </c>
      <c r="N1768" t="str">
        <f>IF(VLOOKUP(B1768,title_rename,2,FALSE)=0,B1768,VLOOKUP(B1768,title_rename,2,FALSE))</f>
        <v>05-18 Baltimore Orioles @ Washington Nationals</v>
      </c>
      <c r="O1768" s="3" t="str">
        <f>LEFT(IF(VLOOKUP(C1768,brand_rename,2,FALSE)=0,C1768,VLOOKUP(C1768,brand_rename,2,FALSE)),LEN(IF(VLOOKUP(C1768,brand_rename,2,FALSE)=0,C1768,VLOOKUP(C1768,brand_rename,2,FALSE)))-6)</f>
        <v>The Washington Post</v>
      </c>
      <c r="P1768" t="str">
        <f>IF(VLOOKUP(D1768,location_rename,2,FALSE)=0,D1768,VLOOKUP(D1768,location_rename,2,FALSE))</f>
        <v>LED Outfield Wall</v>
      </c>
      <c r="Q1768">
        <f>IF($L1768=0,0,G1768)</f>
        <v>1</v>
      </c>
      <c r="R1768">
        <f>IF($L1768=0,0,H1768)</f>
        <v>4</v>
      </c>
      <c r="S1768" s="1">
        <f>R1768*L1768</f>
        <v>725.83200000000011</v>
      </c>
      <c r="T1768" s="1">
        <f>S1768*(K1768/100)</f>
        <v>277.70693916014483</v>
      </c>
      <c r="U1768" t="str">
        <f t="shared" si="54"/>
        <v>The Washington PostLED Outfield Wall</v>
      </c>
      <c r="V1768" t="str">
        <f t="shared" si="55"/>
        <v>05-18 Baltimore Orioles @ Washington NationalsThe Washington PostLED Outfield Wall</v>
      </c>
      <c r="W1768" t="str">
        <f>CONCATENATE(M1768,O1768)</f>
        <v>Regular SeasonThe Washington Post</v>
      </c>
      <c r="X1768" t="str">
        <f>CONCATENATE(M1768,P1768)</f>
        <v>Regular SeasonLED Outfield Wall</v>
      </c>
      <c r="Y1768" t="str">
        <f>CONCATENATE(M1768,O1768,P1768)</f>
        <v>Regular SeasonThe Washington PostLED Outfield Wall</v>
      </c>
    </row>
    <row r="1769" spans="1:25" x14ac:dyDescent="0.25">
      <c r="A1769" s="3">
        <v>352003</v>
      </c>
      <c r="B1769" t="s">
        <v>154</v>
      </c>
      <c r="C1769" t="s">
        <v>93</v>
      </c>
      <c r="D1769" t="s">
        <v>9</v>
      </c>
      <c r="E1769" t="s">
        <v>1</v>
      </c>
      <c r="F1769" s="5">
        <v>41047</v>
      </c>
      <c r="G1769">
        <v>1</v>
      </c>
      <c r="H1769">
        <v>2</v>
      </c>
      <c r="I1769" s="1">
        <v>362.92</v>
      </c>
      <c r="J1769" s="1">
        <v>87.1</v>
      </c>
      <c r="K1769">
        <v>23.9997795657445</v>
      </c>
      <c r="L1769" s="4">
        <f>VLOOKUP(N1769,rates,VLOOKUP(CONCATENATE('[1]Exposure Report'!$B$11,'[1]Exposure Report'!$B$13),rate_lookup_table,4,FALSE),FALSE)</f>
        <v>181.45800000000003</v>
      </c>
      <c r="M1769" t="s">
        <v>0</v>
      </c>
      <c r="N1769" t="str">
        <f>IF(VLOOKUP(B1769,title_rename,2,FALSE)=0,B1769,VLOOKUP(B1769,title_rename,2,FALSE))</f>
        <v>05-18 Baltimore Orioles @ Washington Nationals</v>
      </c>
      <c r="O1769" s="3" t="str">
        <f>LEFT(IF(VLOOKUP(C1769,brand_rename,2,FALSE)=0,C1769,VLOOKUP(C1769,brand_rename,2,FALSE)),LEN(IF(VLOOKUP(C1769,brand_rename,2,FALSE)=0,C1769,VLOOKUP(C1769,brand_rename,2,FALSE)))-6)</f>
        <v>The Washington Post</v>
      </c>
      <c r="P1769" t="str">
        <f>IF(VLOOKUP(D1769,location_rename,2,FALSE)=0,D1769,VLOOKUP(D1769,location_rename,2,FALSE))</f>
        <v>Static Upper Billboard</v>
      </c>
      <c r="Q1769">
        <f>IF($L1769=0,0,G1769)</f>
        <v>1</v>
      </c>
      <c r="R1769">
        <f>IF($L1769=0,0,H1769)</f>
        <v>2</v>
      </c>
      <c r="S1769" s="1">
        <f>R1769*L1769</f>
        <v>362.91600000000005</v>
      </c>
      <c r="T1769" s="1">
        <f>S1769*(K1769/100)</f>
        <v>87.099040008817326</v>
      </c>
      <c r="U1769" t="str">
        <f t="shared" si="54"/>
        <v>The Washington PostStatic Upper Billboard</v>
      </c>
      <c r="V1769" t="str">
        <f t="shared" si="55"/>
        <v>05-18 Baltimore Orioles @ Washington NationalsThe Washington PostStatic Upper Billboard</v>
      </c>
      <c r="W1769" t="str">
        <f>CONCATENATE(M1769,O1769)</f>
        <v>Regular SeasonThe Washington Post</v>
      </c>
      <c r="X1769" t="str">
        <f>CONCATENATE(M1769,P1769)</f>
        <v>Regular SeasonStatic Upper Billboard</v>
      </c>
      <c r="Y1769" t="str">
        <f>CONCATENATE(M1769,O1769,P1769)</f>
        <v>Regular SeasonThe Washington PostStatic Upper Billboard</v>
      </c>
    </row>
    <row r="1770" spans="1:25" x14ac:dyDescent="0.25">
      <c r="A1770" s="3">
        <v>352003</v>
      </c>
      <c r="B1770" t="s">
        <v>154</v>
      </c>
      <c r="C1770" t="s">
        <v>26</v>
      </c>
      <c r="D1770" t="s">
        <v>19</v>
      </c>
      <c r="E1770" t="s">
        <v>1</v>
      </c>
      <c r="F1770" s="5">
        <v>41047</v>
      </c>
      <c r="G1770">
        <v>1</v>
      </c>
      <c r="H1770">
        <v>1</v>
      </c>
      <c r="I1770" s="1">
        <v>181.46</v>
      </c>
      <c r="J1770" s="1">
        <v>33.57</v>
      </c>
      <c r="K1770">
        <v>18.499944891436101</v>
      </c>
      <c r="L1770" s="4">
        <f>VLOOKUP(N1770,rates,VLOOKUP(CONCATENATE('[1]Exposure Report'!$B$11,'[1]Exposure Report'!$B$13),rate_lookup_table,4,FALSE),FALSE)</f>
        <v>181.45800000000003</v>
      </c>
      <c r="M1770" t="s">
        <v>0</v>
      </c>
      <c r="N1770" t="str">
        <f>IF(VLOOKUP(B1770,title_rename,2,FALSE)=0,B1770,VLOOKUP(B1770,title_rename,2,FALSE))</f>
        <v>05-18 Baltimore Orioles @ Washington Nationals</v>
      </c>
      <c r="O1770" s="3" t="str">
        <f>LEFT(IF(VLOOKUP(C1770,brand_rename,2,FALSE)=0,C1770,VLOOKUP(C1770,brand_rename,2,FALSE)),LEN(IF(VLOOKUP(C1770,brand_rename,2,FALSE)=0,C1770,VLOOKUP(C1770,brand_rename,2,FALSE)))-6)</f>
        <v>Toyota</v>
      </c>
      <c r="P1770" t="str">
        <f>IF(VLOOKUP(D1770,location_rename,2,FALSE)=0,D1770,VLOOKUP(D1770,location_rename,2,FALSE))</f>
        <v>LED Outfield Wall</v>
      </c>
      <c r="Q1770">
        <f>IF($L1770=0,0,G1770)</f>
        <v>1</v>
      </c>
      <c r="R1770">
        <f>IF($L1770=0,0,H1770)</f>
        <v>1</v>
      </c>
      <c r="S1770" s="1">
        <f>R1770*L1770</f>
        <v>181.45800000000003</v>
      </c>
      <c r="T1770" s="1">
        <f>S1770*(K1770/100)</f>
        <v>33.569630001102126</v>
      </c>
      <c r="U1770" t="str">
        <f t="shared" si="54"/>
        <v>ToyotaLED Outfield Wall</v>
      </c>
      <c r="V1770" t="str">
        <f t="shared" si="55"/>
        <v>05-18 Baltimore Orioles @ Washington NationalsToyotaLED Outfield Wall</v>
      </c>
      <c r="W1770" t="str">
        <f>CONCATENATE(M1770,O1770)</f>
        <v>Regular SeasonToyota</v>
      </c>
      <c r="X1770" t="str">
        <f>CONCATENATE(M1770,P1770)</f>
        <v>Regular SeasonLED Outfield Wall</v>
      </c>
      <c r="Y1770" t="str">
        <f>CONCATENATE(M1770,O1770,P1770)</f>
        <v>Regular SeasonToyotaLED Outfield Wall</v>
      </c>
    </row>
    <row r="1771" spans="1:25" x14ac:dyDescent="0.25">
      <c r="A1771" s="3">
        <v>352003</v>
      </c>
      <c r="B1771" t="s">
        <v>154</v>
      </c>
      <c r="C1771" t="s">
        <v>26</v>
      </c>
      <c r="D1771" t="s">
        <v>17</v>
      </c>
      <c r="E1771" t="s">
        <v>1</v>
      </c>
      <c r="F1771" s="5">
        <v>41047</v>
      </c>
      <c r="G1771">
        <v>2</v>
      </c>
      <c r="H1771">
        <v>2</v>
      </c>
      <c r="I1771" s="1">
        <v>362.92</v>
      </c>
      <c r="J1771" s="1">
        <v>95.03</v>
      </c>
      <c r="K1771">
        <v>26.1848341232227</v>
      </c>
      <c r="L1771" s="4">
        <f>VLOOKUP(N1771,rates,VLOOKUP(CONCATENATE('[1]Exposure Report'!$B$11,'[1]Exposure Report'!$B$13),rate_lookup_table,4,FALSE),FALSE)</f>
        <v>181.45800000000003</v>
      </c>
      <c r="M1771" t="s">
        <v>0</v>
      </c>
      <c r="N1771" t="str">
        <f>IF(VLOOKUP(B1771,title_rename,2,FALSE)=0,B1771,VLOOKUP(B1771,title_rename,2,FALSE))</f>
        <v>05-18 Baltimore Orioles @ Washington Nationals</v>
      </c>
      <c r="O1771" s="3" t="str">
        <f>LEFT(IF(VLOOKUP(C1771,brand_rename,2,FALSE)=0,C1771,VLOOKUP(C1771,brand_rename,2,FALSE)),LEN(IF(VLOOKUP(C1771,brand_rename,2,FALSE)=0,C1771,VLOOKUP(C1771,brand_rename,2,FALSE)))-6)</f>
        <v>Toyota</v>
      </c>
      <c r="P1771" t="str">
        <f>IF(VLOOKUP(D1771,location_rename,2,FALSE)=0,D1771,VLOOKUP(D1771,location_rename,2,FALSE))</f>
        <v>LED Upper Tiered</v>
      </c>
      <c r="Q1771">
        <f>IF($L1771=0,0,G1771)</f>
        <v>2</v>
      </c>
      <c r="R1771">
        <f>IF($L1771=0,0,H1771)</f>
        <v>2</v>
      </c>
      <c r="S1771" s="1">
        <f>R1771*L1771</f>
        <v>362.91600000000005</v>
      </c>
      <c r="T1771" s="1">
        <f>S1771*(K1771/100)</f>
        <v>95.028952606634903</v>
      </c>
      <c r="U1771" t="str">
        <f t="shared" si="54"/>
        <v>ToyotaLED Upper Tiered</v>
      </c>
      <c r="V1771" t="str">
        <f t="shared" si="55"/>
        <v>05-18 Baltimore Orioles @ Washington NationalsToyotaLED Upper Tiered</v>
      </c>
      <c r="W1771" t="str">
        <f>CONCATENATE(M1771,O1771)</f>
        <v>Regular SeasonToyota</v>
      </c>
      <c r="X1771" t="str">
        <f>CONCATENATE(M1771,P1771)</f>
        <v>Regular SeasonLED Upper Tiered</v>
      </c>
      <c r="Y1771" t="str">
        <f>CONCATENATE(M1771,O1771,P1771)</f>
        <v>Regular SeasonToyotaLED Upper Tiered</v>
      </c>
    </row>
    <row r="1772" spans="1:25" x14ac:dyDescent="0.25">
      <c r="A1772" s="3">
        <v>352003</v>
      </c>
      <c r="B1772" t="s">
        <v>154</v>
      </c>
      <c r="C1772" t="s">
        <v>25</v>
      </c>
      <c r="D1772" t="s">
        <v>45</v>
      </c>
      <c r="E1772" t="s">
        <v>1</v>
      </c>
      <c r="F1772" s="5">
        <v>41047</v>
      </c>
      <c r="G1772">
        <v>6</v>
      </c>
      <c r="H1772">
        <v>12</v>
      </c>
      <c r="I1772" s="1">
        <v>2177.52</v>
      </c>
      <c r="J1772" s="1">
        <v>574.87</v>
      </c>
      <c r="K1772">
        <v>26.400216760351199</v>
      </c>
      <c r="L1772" s="4">
        <f>VLOOKUP(N1772,rates,VLOOKUP(CONCATENATE('[1]Exposure Report'!$B$11,'[1]Exposure Report'!$B$13),rate_lookup_table,4,FALSE),FALSE)</f>
        <v>181.45800000000003</v>
      </c>
      <c r="M1772" t="s">
        <v>0</v>
      </c>
      <c r="N1772" t="str">
        <f>IF(VLOOKUP(B1772,title_rename,2,FALSE)=0,B1772,VLOOKUP(B1772,title_rename,2,FALSE))</f>
        <v>05-18 Baltimore Orioles @ Washington Nationals</v>
      </c>
      <c r="O1772" s="3" t="str">
        <f>LEFT(IF(VLOOKUP(C1772,brand_rename,2,FALSE)=0,C1772,VLOOKUP(C1772,brand_rename,2,FALSE)),LEN(IF(VLOOKUP(C1772,brand_rename,2,FALSE)=0,C1772,VLOOKUP(C1772,brand_rename,2,FALSE)))-6)</f>
        <v>TV Station - MLB Network</v>
      </c>
      <c r="P1772" t="str">
        <f>IF(VLOOKUP(D1772,location_rename,2,FALSE)=0,D1772,VLOOKUP(D1772,location_rename,2,FALSE))</f>
        <v>Static Field Level Foul Ball Line</v>
      </c>
      <c r="Q1772">
        <f>IF($L1772=0,0,G1772)</f>
        <v>6</v>
      </c>
      <c r="R1772">
        <f>IF($L1772=0,0,H1772)</f>
        <v>12</v>
      </c>
      <c r="S1772" s="1">
        <f>R1772*L1772</f>
        <v>2177.4960000000001</v>
      </c>
      <c r="T1772" s="1">
        <f>S1772*(K1772/100)</f>
        <v>574.86366394797687</v>
      </c>
      <c r="U1772" t="str">
        <f t="shared" si="54"/>
        <v>TV Station - MLB NetworkStatic Field Level Foul Ball Line</v>
      </c>
      <c r="V1772" t="str">
        <f t="shared" si="55"/>
        <v>05-18 Baltimore Orioles @ Washington NationalsTV Station - MLB NetworkStatic Field Level Foul Ball Line</v>
      </c>
      <c r="W1772" t="str">
        <f>CONCATENATE(M1772,O1772)</f>
        <v>Regular SeasonTV Station - MLB Network</v>
      </c>
      <c r="X1772" t="str">
        <f>CONCATENATE(M1772,P1772)</f>
        <v>Regular SeasonStatic Field Level Foul Ball Line</v>
      </c>
      <c r="Y1772" t="str">
        <f>CONCATENATE(M1772,O1772,P1772)</f>
        <v>Regular SeasonTV Station - MLB NetworkStatic Field Level Foul Ball Line</v>
      </c>
    </row>
    <row r="1773" spans="1:25" x14ac:dyDescent="0.25">
      <c r="A1773" s="3">
        <v>352003</v>
      </c>
      <c r="B1773" t="s">
        <v>154</v>
      </c>
      <c r="C1773" t="s">
        <v>24</v>
      </c>
      <c r="D1773" t="s">
        <v>19</v>
      </c>
      <c r="E1773" t="s">
        <v>1</v>
      </c>
      <c r="F1773" s="5">
        <v>41047</v>
      </c>
      <c r="G1773">
        <v>4</v>
      </c>
      <c r="H1773">
        <v>7</v>
      </c>
      <c r="I1773" s="1">
        <v>1270.22</v>
      </c>
      <c r="J1773" s="1">
        <v>420.19</v>
      </c>
      <c r="K1773">
        <v>33.080096361260203</v>
      </c>
      <c r="L1773" s="4">
        <f>VLOOKUP(N1773,rates,VLOOKUP(CONCATENATE('[1]Exposure Report'!$B$11,'[1]Exposure Report'!$B$13),rate_lookup_table,4,FALSE),FALSE)</f>
        <v>181.45800000000003</v>
      </c>
      <c r="M1773" t="s">
        <v>0</v>
      </c>
      <c r="N1773" t="str">
        <f>IF(VLOOKUP(B1773,title_rename,2,FALSE)=0,B1773,VLOOKUP(B1773,title_rename,2,FALSE))</f>
        <v>05-18 Baltimore Orioles @ Washington Nationals</v>
      </c>
      <c r="O1773" s="3" t="str">
        <f>LEFT(IF(VLOOKUP(C1773,brand_rename,2,FALSE)=0,C1773,VLOOKUP(C1773,brand_rename,2,FALSE)),LEN(IF(VLOOKUP(C1773,brand_rename,2,FALSE)=0,C1773,VLOOKUP(C1773,brand_rename,2,FALSE)))-6)</f>
        <v>Twisted Tea</v>
      </c>
      <c r="P1773" t="str">
        <f>IF(VLOOKUP(D1773,location_rename,2,FALSE)=0,D1773,VLOOKUP(D1773,location_rename,2,FALSE))</f>
        <v>LED Outfield Wall</v>
      </c>
      <c r="Q1773">
        <f>IF($L1773=0,0,G1773)</f>
        <v>4</v>
      </c>
      <c r="R1773">
        <f>IF($L1773=0,0,H1773)</f>
        <v>7</v>
      </c>
      <c r="S1773" s="1">
        <f>R1773*L1773</f>
        <v>1270.2060000000001</v>
      </c>
      <c r="T1773" s="1">
        <f>S1773*(K1773/100)</f>
        <v>420.18536878650883</v>
      </c>
      <c r="U1773" t="str">
        <f t="shared" si="54"/>
        <v>Twisted TeaLED Outfield Wall</v>
      </c>
      <c r="V1773" t="str">
        <f t="shared" si="55"/>
        <v>05-18 Baltimore Orioles @ Washington NationalsTwisted TeaLED Outfield Wall</v>
      </c>
      <c r="W1773" t="str">
        <f>CONCATENATE(M1773,O1773)</f>
        <v>Regular SeasonTwisted Tea</v>
      </c>
      <c r="X1773" t="str">
        <f>CONCATENATE(M1773,P1773)</f>
        <v>Regular SeasonLED Outfield Wall</v>
      </c>
      <c r="Y1773" t="str">
        <f>CONCATENATE(M1773,O1773,P1773)</f>
        <v>Regular SeasonTwisted TeaLED Outfield Wall</v>
      </c>
    </row>
    <row r="1774" spans="1:25" x14ac:dyDescent="0.25">
      <c r="A1774" s="3">
        <v>352003</v>
      </c>
      <c r="B1774" t="s">
        <v>154</v>
      </c>
      <c r="C1774" t="s">
        <v>24</v>
      </c>
      <c r="D1774" t="s">
        <v>11</v>
      </c>
      <c r="E1774" t="s">
        <v>1</v>
      </c>
      <c r="F1774" s="5">
        <v>41047</v>
      </c>
      <c r="G1774">
        <v>6</v>
      </c>
      <c r="H1774">
        <v>10</v>
      </c>
      <c r="I1774" s="1">
        <v>1814.6</v>
      </c>
      <c r="J1774" s="1">
        <v>327.27999999999997</v>
      </c>
      <c r="K1774">
        <v>18.0359307836437</v>
      </c>
      <c r="L1774" s="4">
        <f>VLOOKUP(N1774,rates,VLOOKUP(CONCATENATE('[1]Exposure Report'!$B$11,'[1]Exposure Report'!$B$13),rate_lookup_table,4,FALSE),FALSE)</f>
        <v>181.45800000000003</v>
      </c>
      <c r="M1774" t="s">
        <v>0</v>
      </c>
      <c r="N1774" t="str">
        <f>IF(VLOOKUP(B1774,title_rename,2,FALSE)=0,B1774,VLOOKUP(B1774,title_rename,2,FALSE))</f>
        <v>05-18 Baltimore Orioles @ Washington Nationals</v>
      </c>
      <c r="O1774" s="3" t="str">
        <f>LEFT(IF(VLOOKUP(C1774,brand_rename,2,FALSE)=0,C1774,VLOOKUP(C1774,brand_rename,2,FALSE)),LEN(IF(VLOOKUP(C1774,brand_rename,2,FALSE)=0,C1774,VLOOKUP(C1774,brand_rename,2,FALSE)))-6)</f>
        <v>Twisted Tea</v>
      </c>
      <c r="P1774" t="str">
        <f>IF(VLOOKUP(D1774,location_rename,2,FALSE)=0,D1774,VLOOKUP(D1774,location_rename,2,FALSE))</f>
        <v>Static Outfield Wall</v>
      </c>
      <c r="Q1774">
        <f>IF($L1774=0,0,G1774)</f>
        <v>6</v>
      </c>
      <c r="R1774">
        <f>IF($L1774=0,0,H1774)</f>
        <v>10</v>
      </c>
      <c r="S1774" s="1">
        <f>R1774*L1774</f>
        <v>1814.5800000000004</v>
      </c>
      <c r="T1774" s="1">
        <f>S1774*(K1774/100)</f>
        <v>327.27639281384194</v>
      </c>
      <c r="U1774" t="str">
        <f t="shared" si="54"/>
        <v>Twisted TeaStatic Outfield Wall</v>
      </c>
      <c r="V1774" t="str">
        <f t="shared" si="55"/>
        <v>05-18 Baltimore Orioles @ Washington NationalsTwisted TeaStatic Outfield Wall</v>
      </c>
      <c r="W1774" t="str">
        <f>CONCATENATE(M1774,O1774)</f>
        <v>Regular SeasonTwisted Tea</v>
      </c>
      <c r="X1774" t="str">
        <f>CONCATENATE(M1774,P1774)</f>
        <v>Regular SeasonStatic Outfield Wall</v>
      </c>
      <c r="Y1774" t="str">
        <f>CONCATENATE(M1774,O1774,P1774)</f>
        <v>Regular SeasonTwisted TeaStatic Outfield Wall</v>
      </c>
    </row>
    <row r="1775" spans="1:25" x14ac:dyDescent="0.25">
      <c r="A1775" s="3">
        <v>352003</v>
      </c>
      <c r="B1775" t="s">
        <v>154</v>
      </c>
      <c r="C1775" t="s">
        <v>23</v>
      </c>
      <c r="D1775" t="s">
        <v>6</v>
      </c>
      <c r="E1775" t="s">
        <v>1</v>
      </c>
      <c r="F1775" s="5">
        <v>41047</v>
      </c>
      <c r="G1775">
        <v>1</v>
      </c>
      <c r="H1775">
        <v>1</v>
      </c>
      <c r="I1775" s="1">
        <v>181.46</v>
      </c>
      <c r="J1775" s="1">
        <v>33.06</v>
      </c>
      <c r="K1775">
        <v>18.218891215694899</v>
      </c>
      <c r="L1775" s="4">
        <f>VLOOKUP(N1775,rates,VLOOKUP(CONCATENATE('[1]Exposure Report'!$B$11,'[1]Exposure Report'!$B$13),rate_lookup_table,4,FALSE),FALSE)</f>
        <v>181.45800000000003</v>
      </c>
      <c r="M1775" t="s">
        <v>0</v>
      </c>
      <c r="N1775" t="str">
        <f>IF(VLOOKUP(B1775,title_rename,2,FALSE)=0,B1775,VLOOKUP(B1775,title_rename,2,FALSE))</f>
        <v>05-18 Baltimore Orioles @ Washington Nationals</v>
      </c>
      <c r="O1775" s="3" t="str">
        <f>LEFT(IF(VLOOKUP(C1775,brand_rename,2,FALSE)=0,C1775,VLOOKUP(C1775,brand_rename,2,FALSE)),LEN(IF(VLOOKUP(C1775,brand_rename,2,FALSE)=0,C1775,VLOOKUP(C1775,brand_rename,2,FALSE)))-6)</f>
        <v>U.S. Trust</v>
      </c>
      <c r="P1775" t="str">
        <f>IF(VLOOKUP(D1775,location_rename,2,FALSE)=0,D1775,VLOOKUP(D1775,location_rename,2,FALSE))</f>
        <v>Rotational Field Level Foul Ball Line</v>
      </c>
      <c r="Q1775">
        <f>IF($L1775=0,0,G1775)</f>
        <v>1</v>
      </c>
      <c r="R1775">
        <f>IF($L1775=0,0,H1775)</f>
        <v>1</v>
      </c>
      <c r="S1775" s="1">
        <f>R1775*L1775</f>
        <v>181.45800000000003</v>
      </c>
      <c r="T1775" s="1">
        <f>S1775*(K1775/100)</f>
        <v>33.059635622175655</v>
      </c>
      <c r="U1775" t="str">
        <f t="shared" si="54"/>
        <v>U.S. TrustRotational Field Level Foul Ball Line</v>
      </c>
      <c r="V1775" t="str">
        <f t="shared" si="55"/>
        <v>05-18 Baltimore Orioles @ Washington NationalsU.S. TrustRotational Field Level Foul Ball Line</v>
      </c>
      <c r="W1775" t="str">
        <f>CONCATENATE(M1775,O1775)</f>
        <v>Regular SeasonU.S. Trust</v>
      </c>
      <c r="X1775" t="str">
        <f>CONCATENATE(M1775,P1775)</f>
        <v>Regular SeasonRotational Field Level Foul Ball Line</v>
      </c>
      <c r="Y1775" t="str">
        <f>CONCATENATE(M1775,O1775,P1775)</f>
        <v>Regular SeasonU.S. TrustRotational Field Level Foul Ball Line</v>
      </c>
    </row>
    <row r="1776" spans="1:25" x14ac:dyDescent="0.25">
      <c r="A1776" s="3">
        <v>352003</v>
      </c>
      <c r="B1776" t="s">
        <v>154</v>
      </c>
      <c r="C1776" t="s">
        <v>23</v>
      </c>
      <c r="D1776" t="s">
        <v>2</v>
      </c>
      <c r="E1776" t="s">
        <v>1</v>
      </c>
      <c r="F1776" s="5">
        <v>41047</v>
      </c>
      <c r="G1776">
        <v>32</v>
      </c>
      <c r="H1776">
        <v>180</v>
      </c>
      <c r="I1776" s="1">
        <v>32662.799999999999</v>
      </c>
      <c r="J1776" s="1">
        <v>8209.6299999999992</v>
      </c>
      <c r="K1776">
        <v>25.134495511713599</v>
      </c>
      <c r="L1776" s="4">
        <f>VLOOKUP(N1776,rates,VLOOKUP(CONCATENATE('[1]Exposure Report'!$B$11,'[1]Exposure Report'!$B$13),rate_lookup_table,4,FALSE),FALSE)</f>
        <v>181.45800000000003</v>
      </c>
      <c r="M1776" t="s">
        <v>0</v>
      </c>
      <c r="N1776" t="str">
        <f>IF(VLOOKUP(B1776,title_rename,2,FALSE)=0,B1776,VLOOKUP(B1776,title_rename,2,FALSE))</f>
        <v>05-18 Baltimore Orioles @ Washington Nationals</v>
      </c>
      <c r="O1776" s="3" t="str">
        <f>LEFT(IF(VLOOKUP(C1776,brand_rename,2,FALSE)=0,C1776,VLOOKUP(C1776,brand_rename,2,FALSE)),LEN(IF(VLOOKUP(C1776,brand_rename,2,FALSE)=0,C1776,VLOOKUP(C1776,brand_rename,2,FALSE)))-6)</f>
        <v>U.S. Trust</v>
      </c>
      <c r="P1776" t="str">
        <f>IF(VLOOKUP(D1776,location_rename,2,FALSE)=0,D1776,VLOOKUP(D1776,location_rename,2,FALSE))</f>
        <v>Rotational Field Level Home Plate</v>
      </c>
      <c r="Q1776">
        <f>IF($L1776=0,0,G1776)</f>
        <v>32</v>
      </c>
      <c r="R1776">
        <f>IF($L1776=0,0,H1776)</f>
        <v>180</v>
      </c>
      <c r="S1776" s="1">
        <f>R1776*L1776</f>
        <v>32662.440000000006</v>
      </c>
      <c r="T1776" s="1">
        <f>S1776*(K1776/100)</f>
        <v>8209.53951581615</v>
      </c>
      <c r="U1776" t="str">
        <f t="shared" si="54"/>
        <v>U.S. TrustRotational Field Level Home Plate</v>
      </c>
      <c r="V1776" t="str">
        <f t="shared" si="55"/>
        <v>05-18 Baltimore Orioles @ Washington NationalsU.S. TrustRotational Field Level Home Plate</v>
      </c>
      <c r="W1776" t="str">
        <f>CONCATENATE(M1776,O1776)</f>
        <v>Regular SeasonU.S. Trust</v>
      </c>
      <c r="X1776" t="str">
        <f>CONCATENATE(M1776,P1776)</f>
        <v>Regular SeasonRotational Field Level Home Plate</v>
      </c>
      <c r="Y1776" t="str">
        <f>CONCATENATE(M1776,O1776,P1776)</f>
        <v>Regular SeasonU.S. TrustRotational Field Level Home Plate</v>
      </c>
    </row>
    <row r="1777" spans="1:25" x14ac:dyDescent="0.25">
      <c r="A1777" s="3">
        <v>352003</v>
      </c>
      <c r="B1777" t="s">
        <v>154</v>
      </c>
      <c r="C1777" t="s">
        <v>21</v>
      </c>
      <c r="D1777" t="s">
        <v>17</v>
      </c>
      <c r="E1777" t="s">
        <v>1</v>
      </c>
      <c r="F1777" s="5">
        <v>41047</v>
      </c>
      <c r="G1777">
        <v>5</v>
      </c>
      <c r="H1777">
        <v>9</v>
      </c>
      <c r="I1777" s="1">
        <v>1633.14</v>
      </c>
      <c r="J1777" s="1">
        <v>535.66999999999996</v>
      </c>
      <c r="K1777">
        <v>32.800004898539001</v>
      </c>
      <c r="L1777" s="4">
        <f>VLOOKUP(N1777,rates,VLOOKUP(CONCATENATE('[1]Exposure Report'!$B$11,'[1]Exposure Report'!$B$13),rate_lookup_table,4,FALSE),FALSE)</f>
        <v>181.45800000000003</v>
      </c>
      <c r="M1777" t="s">
        <v>0</v>
      </c>
      <c r="N1777" t="str">
        <f>IF(VLOOKUP(B1777,title_rename,2,FALSE)=0,B1777,VLOOKUP(B1777,title_rename,2,FALSE))</f>
        <v>05-18 Baltimore Orioles @ Washington Nationals</v>
      </c>
      <c r="O1777" s="3" t="str">
        <f>LEFT(IF(VLOOKUP(C1777,brand_rename,2,FALSE)=0,C1777,VLOOKUP(C1777,brand_rename,2,FALSE)),LEN(IF(VLOOKUP(C1777,brand_rename,2,FALSE)=0,C1777,VLOOKUP(C1777,brand_rename,2,FALSE)))-6)</f>
        <v>United Airlines</v>
      </c>
      <c r="P1777" t="str">
        <f>IF(VLOOKUP(D1777,location_rename,2,FALSE)=0,D1777,VLOOKUP(D1777,location_rename,2,FALSE))</f>
        <v>LED Upper Tiered</v>
      </c>
      <c r="Q1777">
        <f>IF($L1777=0,0,G1777)</f>
        <v>5</v>
      </c>
      <c r="R1777">
        <f>IF($L1777=0,0,H1777)</f>
        <v>9</v>
      </c>
      <c r="S1777" s="1">
        <f>R1777*L1777</f>
        <v>1633.1220000000003</v>
      </c>
      <c r="T1777" s="1">
        <f>S1777*(K1777/100)</f>
        <v>535.66409599911822</v>
      </c>
      <c r="U1777" t="str">
        <f t="shared" si="54"/>
        <v>United AirlinesLED Upper Tiered</v>
      </c>
      <c r="V1777" t="str">
        <f t="shared" si="55"/>
        <v>05-18 Baltimore Orioles @ Washington NationalsUnited AirlinesLED Upper Tiered</v>
      </c>
      <c r="W1777" t="str">
        <f>CONCATENATE(M1777,O1777)</f>
        <v>Regular SeasonUnited Airlines</v>
      </c>
      <c r="X1777" t="str">
        <f>CONCATENATE(M1777,P1777)</f>
        <v>Regular SeasonLED Upper Tiered</v>
      </c>
      <c r="Y1777" t="str">
        <f>CONCATENATE(M1777,O1777,P1777)</f>
        <v>Regular SeasonUnited AirlinesLED Upper Tiered</v>
      </c>
    </row>
    <row r="1778" spans="1:25" x14ac:dyDescent="0.25">
      <c r="A1778" s="3">
        <v>352003</v>
      </c>
      <c r="B1778" t="s">
        <v>154</v>
      </c>
      <c r="C1778" t="s">
        <v>21</v>
      </c>
      <c r="D1778" t="s">
        <v>2</v>
      </c>
      <c r="E1778" t="s">
        <v>1</v>
      </c>
      <c r="F1778" s="5">
        <v>41047</v>
      </c>
      <c r="G1778">
        <v>38</v>
      </c>
      <c r="H1778">
        <v>256</v>
      </c>
      <c r="I1778" s="1">
        <v>46453.760000000002</v>
      </c>
      <c r="J1778" s="1">
        <v>11258.65</v>
      </c>
      <c r="K1778">
        <v>24.236251274385499</v>
      </c>
      <c r="L1778" s="4">
        <f>VLOOKUP(N1778,rates,VLOOKUP(CONCATENATE('[1]Exposure Report'!$B$11,'[1]Exposure Report'!$B$13),rate_lookup_table,4,FALSE),FALSE)</f>
        <v>181.45800000000003</v>
      </c>
      <c r="M1778" t="s">
        <v>0</v>
      </c>
      <c r="N1778" t="str">
        <f>IF(VLOOKUP(B1778,title_rename,2,FALSE)=0,B1778,VLOOKUP(B1778,title_rename,2,FALSE))</f>
        <v>05-18 Baltimore Orioles @ Washington Nationals</v>
      </c>
      <c r="O1778" s="3" t="str">
        <f>LEFT(IF(VLOOKUP(C1778,brand_rename,2,FALSE)=0,C1778,VLOOKUP(C1778,brand_rename,2,FALSE)),LEN(IF(VLOOKUP(C1778,brand_rename,2,FALSE)=0,C1778,VLOOKUP(C1778,brand_rename,2,FALSE)))-6)</f>
        <v>United Airlines</v>
      </c>
      <c r="P1778" t="str">
        <f>IF(VLOOKUP(D1778,location_rename,2,FALSE)=0,D1778,VLOOKUP(D1778,location_rename,2,FALSE))</f>
        <v>Rotational Field Level Home Plate</v>
      </c>
      <c r="Q1778">
        <f>IF($L1778=0,0,G1778)</f>
        <v>38</v>
      </c>
      <c r="R1778">
        <f>IF($L1778=0,0,H1778)</f>
        <v>256</v>
      </c>
      <c r="S1778" s="1">
        <f>R1778*L1778</f>
        <v>46453.248000000007</v>
      </c>
      <c r="T1778" s="1">
        <f>S1778*(K1778/100)</f>
        <v>11258.525910393457</v>
      </c>
      <c r="U1778" t="str">
        <f t="shared" si="54"/>
        <v>United AirlinesRotational Field Level Home Plate</v>
      </c>
      <c r="V1778" t="str">
        <f t="shared" si="55"/>
        <v>05-18 Baltimore Orioles @ Washington NationalsUnited AirlinesRotational Field Level Home Plate</v>
      </c>
      <c r="W1778" t="str">
        <f>CONCATENATE(M1778,O1778)</f>
        <v>Regular SeasonUnited Airlines</v>
      </c>
      <c r="X1778" t="str">
        <f>CONCATENATE(M1778,P1778)</f>
        <v>Regular SeasonRotational Field Level Home Plate</v>
      </c>
      <c r="Y1778" t="str">
        <f>CONCATENATE(M1778,O1778,P1778)</f>
        <v>Regular SeasonUnited AirlinesRotational Field Level Home Plate</v>
      </c>
    </row>
    <row r="1779" spans="1:25" x14ac:dyDescent="0.25">
      <c r="A1779" s="3">
        <v>352003</v>
      </c>
      <c r="B1779" t="s">
        <v>154</v>
      </c>
      <c r="C1779" t="s">
        <v>21</v>
      </c>
      <c r="D1779" t="s">
        <v>11</v>
      </c>
      <c r="E1779" t="s">
        <v>1</v>
      </c>
      <c r="F1779" s="5">
        <v>41047</v>
      </c>
      <c r="G1779">
        <v>13</v>
      </c>
      <c r="H1779">
        <v>21</v>
      </c>
      <c r="I1779" s="1">
        <v>3810.66</v>
      </c>
      <c r="J1779" s="1">
        <v>701.91</v>
      </c>
      <c r="K1779">
        <v>18.4196438412243</v>
      </c>
      <c r="L1779" s="4">
        <f>VLOOKUP(N1779,rates,VLOOKUP(CONCATENATE('[1]Exposure Report'!$B$11,'[1]Exposure Report'!$B$13),rate_lookup_table,4,FALSE),FALSE)</f>
        <v>181.45800000000003</v>
      </c>
      <c r="M1779" t="s">
        <v>0</v>
      </c>
      <c r="N1779" t="str">
        <f>IF(VLOOKUP(B1779,title_rename,2,FALSE)=0,B1779,VLOOKUP(B1779,title_rename,2,FALSE))</f>
        <v>05-18 Baltimore Orioles @ Washington Nationals</v>
      </c>
      <c r="O1779" s="3" t="str">
        <f>LEFT(IF(VLOOKUP(C1779,brand_rename,2,FALSE)=0,C1779,VLOOKUP(C1779,brand_rename,2,FALSE)),LEN(IF(VLOOKUP(C1779,brand_rename,2,FALSE)=0,C1779,VLOOKUP(C1779,brand_rename,2,FALSE)))-6)</f>
        <v>United Airlines</v>
      </c>
      <c r="P1779" t="str">
        <f>IF(VLOOKUP(D1779,location_rename,2,FALSE)=0,D1779,VLOOKUP(D1779,location_rename,2,FALSE))</f>
        <v>Static Outfield Wall</v>
      </c>
      <c r="Q1779">
        <f>IF($L1779=0,0,G1779)</f>
        <v>13</v>
      </c>
      <c r="R1779">
        <f>IF($L1779=0,0,H1779)</f>
        <v>21</v>
      </c>
      <c r="S1779" s="1">
        <f>R1779*L1779</f>
        <v>3810.6180000000004</v>
      </c>
      <c r="T1779" s="1">
        <f>S1779*(K1779/100)</f>
        <v>701.90226374958468</v>
      </c>
      <c r="U1779" t="str">
        <f t="shared" si="54"/>
        <v>United AirlinesStatic Outfield Wall</v>
      </c>
      <c r="V1779" t="str">
        <f t="shared" si="55"/>
        <v>05-18 Baltimore Orioles @ Washington NationalsUnited AirlinesStatic Outfield Wall</v>
      </c>
      <c r="W1779" t="str">
        <f>CONCATENATE(M1779,O1779)</f>
        <v>Regular SeasonUnited Airlines</v>
      </c>
      <c r="X1779" t="str">
        <f>CONCATENATE(M1779,P1779)</f>
        <v>Regular SeasonStatic Outfield Wall</v>
      </c>
      <c r="Y1779" t="str">
        <f>CONCATENATE(M1779,O1779,P1779)</f>
        <v>Regular SeasonUnited AirlinesStatic Outfield Wall</v>
      </c>
    </row>
    <row r="1780" spans="1:25" x14ac:dyDescent="0.25">
      <c r="A1780" s="3">
        <v>352003</v>
      </c>
      <c r="B1780" t="s">
        <v>154</v>
      </c>
      <c r="C1780" t="s">
        <v>20</v>
      </c>
      <c r="D1780" t="s">
        <v>11</v>
      </c>
      <c r="E1780" t="s">
        <v>1</v>
      </c>
      <c r="F1780" s="5">
        <v>41047</v>
      </c>
      <c r="G1780">
        <v>41</v>
      </c>
      <c r="H1780">
        <v>138</v>
      </c>
      <c r="I1780" s="1">
        <v>25041.48</v>
      </c>
      <c r="J1780" s="1">
        <v>4508.83</v>
      </c>
      <c r="K1780">
        <v>18.005445365050299</v>
      </c>
      <c r="L1780" s="4">
        <f>VLOOKUP(N1780,rates,VLOOKUP(CONCATENATE('[1]Exposure Report'!$B$11,'[1]Exposure Report'!$B$13),rate_lookup_table,4,FALSE),FALSE)</f>
        <v>181.45800000000003</v>
      </c>
      <c r="M1780" t="s">
        <v>0</v>
      </c>
      <c r="N1780" t="str">
        <f>IF(VLOOKUP(B1780,title_rename,2,FALSE)=0,B1780,VLOOKUP(B1780,title_rename,2,FALSE))</f>
        <v>05-18 Baltimore Orioles @ Washington Nationals</v>
      </c>
      <c r="O1780" s="3" t="str">
        <f>LEFT(IF(VLOOKUP(C1780,brand_rename,2,FALSE)=0,C1780,VLOOKUP(C1780,brand_rename,2,FALSE)),LEN(IF(VLOOKUP(C1780,brand_rename,2,FALSE)=0,C1780,VLOOKUP(C1780,brand_rename,2,FALSE)))-6)</f>
        <v>W.B. Mason</v>
      </c>
      <c r="P1780" t="str">
        <f>IF(VLOOKUP(D1780,location_rename,2,FALSE)=0,D1780,VLOOKUP(D1780,location_rename,2,FALSE))</f>
        <v>Static Outfield Wall</v>
      </c>
      <c r="Q1780">
        <f>IF($L1780=0,0,G1780)</f>
        <v>41</v>
      </c>
      <c r="R1780">
        <f>IF($L1780=0,0,H1780)</f>
        <v>138</v>
      </c>
      <c r="S1780" s="1">
        <f>R1780*L1780</f>
        <v>25041.204000000005</v>
      </c>
      <c r="T1780" s="1">
        <f>S1780*(K1780/100)</f>
        <v>4508.7803049707909</v>
      </c>
      <c r="U1780" t="str">
        <f t="shared" si="54"/>
        <v>W.B. MasonStatic Outfield Wall</v>
      </c>
      <c r="V1780" t="str">
        <f t="shared" si="55"/>
        <v>05-18 Baltimore Orioles @ Washington NationalsW.B. MasonStatic Outfield Wall</v>
      </c>
      <c r="W1780" t="str">
        <f>CONCATENATE(M1780,O1780)</f>
        <v>Regular SeasonW.B. Mason</v>
      </c>
      <c r="X1780" t="str">
        <f>CONCATENATE(M1780,P1780)</f>
        <v>Regular SeasonStatic Outfield Wall</v>
      </c>
      <c r="Y1780" t="str">
        <f>CONCATENATE(M1780,O1780,P1780)</f>
        <v>Regular SeasonW.B. MasonStatic Outfield Wall</v>
      </c>
    </row>
    <row r="1781" spans="1:25" x14ac:dyDescent="0.25">
      <c r="A1781" s="3">
        <v>352003</v>
      </c>
      <c r="B1781" t="s">
        <v>154</v>
      </c>
      <c r="C1781" t="s">
        <v>8</v>
      </c>
      <c r="D1781" t="s">
        <v>19</v>
      </c>
      <c r="E1781" t="s">
        <v>1</v>
      </c>
      <c r="F1781" s="5">
        <v>41047</v>
      </c>
      <c r="G1781">
        <v>17</v>
      </c>
      <c r="H1781">
        <v>57</v>
      </c>
      <c r="I1781" s="1">
        <v>10343.219999999999</v>
      </c>
      <c r="J1781" s="1">
        <v>2300.5</v>
      </c>
      <c r="K1781">
        <v>22.2416230148831</v>
      </c>
      <c r="L1781" s="4">
        <f>VLOOKUP(N1781,rates,VLOOKUP(CONCATENATE('[1]Exposure Report'!$B$11,'[1]Exposure Report'!$B$13),rate_lookup_table,4,FALSE),FALSE)</f>
        <v>181.45800000000003</v>
      </c>
      <c r="M1781" t="s">
        <v>0</v>
      </c>
      <c r="N1781" t="str">
        <f>IF(VLOOKUP(B1781,title_rename,2,FALSE)=0,B1781,VLOOKUP(B1781,title_rename,2,FALSE))</f>
        <v>05-18 Baltimore Orioles @ Washington Nationals</v>
      </c>
      <c r="O1781" s="3" t="str">
        <f>LEFT(IF(VLOOKUP(C1781,brand_rename,2,FALSE)=0,C1781,VLOOKUP(C1781,brand_rename,2,FALSE)),LEN(IF(VLOOKUP(C1781,brand_rename,2,FALSE)=0,C1781,VLOOKUP(C1781,brand_rename,2,FALSE)))-6)</f>
        <v>Washington National Logo</v>
      </c>
      <c r="P1781" t="str">
        <f>IF(VLOOKUP(D1781,location_rename,2,FALSE)=0,D1781,VLOOKUP(D1781,location_rename,2,FALSE))</f>
        <v>LED Outfield Wall</v>
      </c>
      <c r="Q1781">
        <f>IF($L1781=0,0,G1781)</f>
        <v>17</v>
      </c>
      <c r="R1781">
        <f>IF($L1781=0,0,H1781)</f>
        <v>57</v>
      </c>
      <c r="S1781" s="1">
        <f>R1781*L1781</f>
        <v>10343.106000000002</v>
      </c>
      <c r="T1781" s="1">
        <f>S1781*(K1781/100)</f>
        <v>2300.4746445497553</v>
      </c>
      <c r="U1781" t="str">
        <f t="shared" si="54"/>
        <v>Washington National LogoLED Outfield Wall</v>
      </c>
      <c r="V1781" t="str">
        <f t="shared" si="55"/>
        <v>05-18 Baltimore Orioles @ Washington NationalsWashington National LogoLED Outfield Wall</v>
      </c>
      <c r="W1781" t="str">
        <f>CONCATENATE(M1781,O1781)</f>
        <v>Regular SeasonWashington National Logo</v>
      </c>
      <c r="X1781" t="str">
        <f>CONCATENATE(M1781,P1781)</f>
        <v>Regular SeasonLED Outfield Wall</v>
      </c>
      <c r="Y1781" t="str">
        <f>CONCATENATE(M1781,O1781,P1781)</f>
        <v>Regular SeasonWashington National LogoLED Outfield Wall</v>
      </c>
    </row>
    <row r="1782" spans="1:25" x14ac:dyDescent="0.25">
      <c r="A1782" s="3">
        <v>352003</v>
      </c>
      <c r="B1782" t="s">
        <v>154</v>
      </c>
      <c r="C1782" t="s">
        <v>8</v>
      </c>
      <c r="D1782" t="s">
        <v>18</v>
      </c>
      <c r="E1782" t="s">
        <v>1</v>
      </c>
      <c r="F1782" s="5">
        <v>41047</v>
      </c>
      <c r="G1782">
        <v>3</v>
      </c>
      <c r="H1782">
        <v>7</v>
      </c>
      <c r="I1782" s="1">
        <v>1270.22</v>
      </c>
      <c r="J1782" s="1">
        <v>335.19</v>
      </c>
      <c r="K1782">
        <v>26.388342176945699</v>
      </c>
      <c r="L1782" s="4">
        <f>VLOOKUP(N1782,rates,VLOOKUP(CONCATENATE('[1]Exposure Report'!$B$11,'[1]Exposure Report'!$B$13),rate_lookup_table,4,FALSE),FALSE)</f>
        <v>181.45800000000003</v>
      </c>
      <c r="M1782" t="s">
        <v>0</v>
      </c>
      <c r="N1782" t="str">
        <f>IF(VLOOKUP(B1782,title_rename,2,FALSE)=0,B1782,VLOOKUP(B1782,title_rename,2,FALSE))</f>
        <v>05-18 Baltimore Orioles @ Washington Nationals</v>
      </c>
      <c r="O1782" s="3" t="str">
        <f>LEFT(IF(VLOOKUP(C1782,brand_rename,2,FALSE)=0,C1782,VLOOKUP(C1782,brand_rename,2,FALSE)),LEN(IF(VLOOKUP(C1782,brand_rename,2,FALSE)=0,C1782,VLOOKUP(C1782,brand_rename,2,FALSE)))-6)</f>
        <v>Washington National Logo</v>
      </c>
      <c r="P1782" t="str">
        <f>IF(VLOOKUP(D1782,location_rename,2,FALSE)=0,D1782,VLOOKUP(D1782,location_rename,2,FALSE))</f>
        <v>LED Upper Billboard</v>
      </c>
      <c r="Q1782">
        <f>IF($L1782=0,0,G1782)</f>
        <v>3</v>
      </c>
      <c r="R1782">
        <f>IF($L1782=0,0,H1782)</f>
        <v>7</v>
      </c>
      <c r="S1782" s="1">
        <f>R1782*L1782</f>
        <v>1270.2060000000001</v>
      </c>
      <c r="T1782" s="1">
        <f>S1782*(K1782/100)</f>
        <v>335.18630563209496</v>
      </c>
      <c r="U1782" t="str">
        <f t="shared" si="54"/>
        <v>Washington National LogoLED Upper Billboard</v>
      </c>
      <c r="V1782" t="str">
        <f t="shared" si="55"/>
        <v>05-18 Baltimore Orioles @ Washington NationalsWashington National LogoLED Upper Billboard</v>
      </c>
      <c r="W1782" t="str">
        <f>CONCATENATE(M1782,O1782)</f>
        <v>Regular SeasonWashington National Logo</v>
      </c>
      <c r="X1782" t="str">
        <f>CONCATENATE(M1782,P1782)</f>
        <v>Regular SeasonLED Upper Billboard</v>
      </c>
      <c r="Y1782" t="str">
        <f>CONCATENATE(M1782,O1782,P1782)</f>
        <v>Regular SeasonWashington National LogoLED Upper Billboard</v>
      </c>
    </row>
    <row r="1783" spans="1:25" x14ac:dyDescent="0.25">
      <c r="A1783" s="3">
        <v>352003</v>
      </c>
      <c r="B1783" t="s">
        <v>154</v>
      </c>
      <c r="C1783" t="s">
        <v>8</v>
      </c>
      <c r="D1783" t="s">
        <v>17</v>
      </c>
      <c r="E1783" t="s">
        <v>1</v>
      </c>
      <c r="F1783" s="5">
        <v>41047</v>
      </c>
      <c r="G1783">
        <v>10</v>
      </c>
      <c r="H1783">
        <v>16</v>
      </c>
      <c r="I1783" s="1">
        <v>2903.36</v>
      </c>
      <c r="J1783" s="1">
        <v>780.77</v>
      </c>
      <c r="K1783">
        <v>26.8919458833902</v>
      </c>
      <c r="L1783" s="4">
        <f>VLOOKUP(N1783,rates,VLOOKUP(CONCATENATE('[1]Exposure Report'!$B$11,'[1]Exposure Report'!$B$13),rate_lookup_table,4,FALSE),FALSE)</f>
        <v>181.45800000000003</v>
      </c>
      <c r="M1783" t="s">
        <v>0</v>
      </c>
      <c r="N1783" t="str">
        <f>IF(VLOOKUP(B1783,title_rename,2,FALSE)=0,B1783,VLOOKUP(B1783,title_rename,2,FALSE))</f>
        <v>05-18 Baltimore Orioles @ Washington Nationals</v>
      </c>
      <c r="O1783" s="3" t="str">
        <f>LEFT(IF(VLOOKUP(C1783,brand_rename,2,FALSE)=0,C1783,VLOOKUP(C1783,brand_rename,2,FALSE)),LEN(IF(VLOOKUP(C1783,brand_rename,2,FALSE)=0,C1783,VLOOKUP(C1783,brand_rename,2,FALSE)))-6)</f>
        <v>Washington National Logo</v>
      </c>
      <c r="P1783" t="str">
        <f>IF(VLOOKUP(D1783,location_rename,2,FALSE)=0,D1783,VLOOKUP(D1783,location_rename,2,FALSE))</f>
        <v>LED Upper Tiered</v>
      </c>
      <c r="Q1783">
        <f>IF($L1783=0,0,G1783)</f>
        <v>10</v>
      </c>
      <c r="R1783">
        <f>IF($L1783=0,0,H1783)</f>
        <v>16</v>
      </c>
      <c r="S1783" s="1">
        <f>R1783*L1783</f>
        <v>2903.3280000000004</v>
      </c>
      <c r="T1783" s="1">
        <f>S1783*(K1783/100)</f>
        <v>780.76139457731517</v>
      </c>
      <c r="U1783" t="str">
        <f t="shared" si="54"/>
        <v>Washington National LogoLED Upper Tiered</v>
      </c>
      <c r="V1783" t="str">
        <f t="shared" si="55"/>
        <v>05-18 Baltimore Orioles @ Washington NationalsWashington National LogoLED Upper Tiered</v>
      </c>
      <c r="W1783" t="str">
        <f>CONCATENATE(M1783,O1783)</f>
        <v>Regular SeasonWashington National Logo</v>
      </c>
      <c r="X1783" t="str">
        <f>CONCATENATE(M1783,P1783)</f>
        <v>Regular SeasonLED Upper Tiered</v>
      </c>
      <c r="Y1783" t="str">
        <f>CONCATENATE(M1783,O1783,P1783)</f>
        <v>Regular SeasonWashington National LogoLED Upper Tiered</v>
      </c>
    </row>
    <row r="1784" spans="1:25" x14ac:dyDescent="0.25">
      <c r="A1784" s="3">
        <v>352003</v>
      </c>
      <c r="B1784" t="s">
        <v>154</v>
      </c>
      <c r="C1784" t="s">
        <v>8</v>
      </c>
      <c r="D1784" t="s">
        <v>16</v>
      </c>
      <c r="E1784" t="s">
        <v>1</v>
      </c>
      <c r="F1784" s="5">
        <v>41047</v>
      </c>
      <c r="G1784">
        <v>315</v>
      </c>
      <c r="H1784">
        <v>2181</v>
      </c>
      <c r="I1784" s="1">
        <v>395764.26</v>
      </c>
      <c r="J1784" s="1">
        <v>60606.86</v>
      </c>
      <c r="K1784">
        <v>15.313879024851801</v>
      </c>
      <c r="L1784" s="4">
        <f>VLOOKUP(N1784,rates,VLOOKUP(CONCATENATE('[1]Exposure Report'!$B$11,'[1]Exposure Report'!$B$13),rate_lookup_table,4,FALSE),FALSE)</f>
        <v>181.45800000000003</v>
      </c>
      <c r="M1784" t="s">
        <v>0</v>
      </c>
      <c r="N1784" t="str">
        <f>IF(VLOOKUP(B1784,title_rename,2,FALSE)=0,B1784,VLOOKUP(B1784,title_rename,2,FALSE))</f>
        <v>05-18 Baltimore Orioles @ Washington Nationals</v>
      </c>
      <c r="O1784" s="3" t="str">
        <f>LEFT(IF(VLOOKUP(C1784,brand_rename,2,FALSE)=0,C1784,VLOOKUP(C1784,brand_rename,2,FALSE)),LEN(IF(VLOOKUP(C1784,brand_rename,2,FALSE)=0,C1784,VLOOKUP(C1784,brand_rename,2,FALSE)))-6)</f>
        <v>Washington National Logo</v>
      </c>
      <c r="P1784" t="str">
        <f>IF(VLOOKUP(D1784,location_rename,2,FALSE)=0,D1784,VLOOKUP(D1784,location_rename,2,FALSE))</f>
        <v>On Surface Branding</v>
      </c>
      <c r="Q1784">
        <f>IF($L1784=0,0,G1784)</f>
        <v>315</v>
      </c>
      <c r="R1784">
        <f>IF($L1784=0,0,H1784)</f>
        <v>2181</v>
      </c>
      <c r="S1784" s="1">
        <f>R1784*L1784</f>
        <v>395759.89800000004</v>
      </c>
      <c r="T1784" s="1">
        <f>S1784*(K1784/100)</f>
        <v>60606.192008596889</v>
      </c>
      <c r="U1784" t="str">
        <f t="shared" si="54"/>
        <v>Washington National LogoOn Surface Branding</v>
      </c>
      <c r="V1784" t="str">
        <f t="shared" si="55"/>
        <v>05-18 Baltimore Orioles @ Washington NationalsWashington National LogoOn Surface Branding</v>
      </c>
      <c r="W1784" t="str">
        <f>CONCATENATE(M1784,O1784)</f>
        <v>Regular SeasonWashington National Logo</v>
      </c>
      <c r="X1784" t="str">
        <f>CONCATENATE(M1784,P1784)</f>
        <v>Regular SeasonOn Surface Branding</v>
      </c>
      <c r="Y1784" t="str">
        <f>CONCATENATE(M1784,O1784,P1784)</f>
        <v>Regular SeasonWashington National LogoOn Surface Branding</v>
      </c>
    </row>
    <row r="1785" spans="1:25" x14ac:dyDescent="0.25">
      <c r="A1785" s="3">
        <v>352003</v>
      </c>
      <c r="B1785" t="s">
        <v>154</v>
      </c>
      <c r="C1785" t="s">
        <v>8</v>
      </c>
      <c r="D1785" t="s">
        <v>14</v>
      </c>
      <c r="E1785" t="s">
        <v>1</v>
      </c>
      <c r="F1785" s="5">
        <v>41047</v>
      </c>
      <c r="G1785">
        <v>5</v>
      </c>
      <c r="H1785">
        <v>15</v>
      </c>
      <c r="I1785" s="1">
        <v>2721.9</v>
      </c>
      <c r="J1785" s="1">
        <v>435.32</v>
      </c>
      <c r="K1785">
        <v>15.9932400161651</v>
      </c>
      <c r="L1785" s="4">
        <f>VLOOKUP(N1785,rates,VLOOKUP(CONCATENATE('[1]Exposure Report'!$B$11,'[1]Exposure Report'!$B$13),rate_lookup_table,4,FALSE),FALSE)</f>
        <v>181.45800000000003</v>
      </c>
      <c r="M1785" t="s">
        <v>0</v>
      </c>
      <c r="N1785" t="str">
        <f>IF(VLOOKUP(B1785,title_rename,2,FALSE)=0,B1785,VLOOKUP(B1785,title_rename,2,FALSE))</f>
        <v>05-18 Baltimore Orioles @ Washington Nationals</v>
      </c>
      <c r="O1785" s="3" t="str">
        <f>LEFT(IF(VLOOKUP(C1785,brand_rename,2,FALSE)=0,C1785,VLOOKUP(C1785,brand_rename,2,FALSE)),LEN(IF(VLOOKUP(C1785,brand_rename,2,FALSE)=0,C1785,VLOOKUP(C1785,brand_rename,2,FALSE)))-6)</f>
        <v>Washington National Logo</v>
      </c>
      <c r="P1785" t="str">
        <f>IF(VLOOKUP(D1785,location_rename,2,FALSE)=0,D1785,VLOOKUP(D1785,location_rename,2,FALSE))</f>
        <v>Static Dugout Roof</v>
      </c>
      <c r="Q1785">
        <f>IF($L1785=0,0,G1785)</f>
        <v>5</v>
      </c>
      <c r="R1785">
        <f>IF($L1785=0,0,H1785)</f>
        <v>15</v>
      </c>
      <c r="S1785" s="1">
        <f>R1785*L1785</f>
        <v>2721.8700000000003</v>
      </c>
      <c r="T1785" s="1">
        <f>S1785*(K1785/100)</f>
        <v>435.31520202799305</v>
      </c>
      <c r="U1785" t="str">
        <f t="shared" si="54"/>
        <v>Washington National LogoStatic Dugout Roof</v>
      </c>
      <c r="V1785" t="str">
        <f t="shared" si="55"/>
        <v>05-18 Baltimore Orioles @ Washington NationalsWashington National LogoStatic Dugout Roof</v>
      </c>
      <c r="W1785" t="str">
        <f>CONCATENATE(M1785,O1785)</f>
        <v>Regular SeasonWashington National Logo</v>
      </c>
      <c r="X1785" t="str">
        <f>CONCATENATE(M1785,P1785)</f>
        <v>Regular SeasonStatic Dugout Roof</v>
      </c>
      <c r="Y1785" t="str">
        <f>CONCATENATE(M1785,O1785,P1785)</f>
        <v>Regular SeasonWashington National LogoStatic Dugout Roof</v>
      </c>
    </row>
    <row r="1786" spans="1:25" x14ac:dyDescent="0.25">
      <c r="A1786" s="3">
        <v>352003</v>
      </c>
      <c r="B1786" t="s">
        <v>154</v>
      </c>
      <c r="C1786" t="s">
        <v>8</v>
      </c>
      <c r="D1786" t="s">
        <v>13</v>
      </c>
      <c r="E1786" t="s">
        <v>1</v>
      </c>
      <c r="F1786" s="5">
        <v>41047</v>
      </c>
      <c r="G1786">
        <v>5</v>
      </c>
      <c r="H1786">
        <v>9</v>
      </c>
      <c r="I1786" s="1">
        <v>1633.14</v>
      </c>
      <c r="J1786" s="1">
        <v>434.83</v>
      </c>
      <c r="K1786">
        <v>26.625396475501098</v>
      </c>
      <c r="L1786" s="4">
        <f>VLOOKUP(N1786,rates,VLOOKUP(CONCATENATE('[1]Exposure Report'!$B$11,'[1]Exposure Report'!$B$13),rate_lookup_table,4,FALSE),FALSE)</f>
        <v>181.45800000000003</v>
      </c>
      <c r="M1786" t="s">
        <v>0</v>
      </c>
      <c r="N1786" t="str">
        <f>IF(VLOOKUP(B1786,title_rename,2,FALSE)=0,B1786,VLOOKUP(B1786,title_rename,2,FALSE))</f>
        <v>05-18 Baltimore Orioles @ Washington Nationals</v>
      </c>
      <c r="O1786" s="3" t="str">
        <f>LEFT(IF(VLOOKUP(C1786,brand_rename,2,FALSE)=0,C1786,VLOOKUP(C1786,brand_rename,2,FALSE)),LEN(IF(VLOOKUP(C1786,brand_rename,2,FALSE)=0,C1786,VLOOKUP(C1786,brand_rename,2,FALSE)))-6)</f>
        <v>Washington National Logo</v>
      </c>
      <c r="P1786" t="str">
        <f>IF(VLOOKUP(D1786,location_rename,2,FALSE)=0,D1786,VLOOKUP(D1786,location_rename,2,FALSE))</f>
        <v>Static Dugout Wall</v>
      </c>
      <c r="Q1786">
        <f>IF($L1786=0,0,G1786)</f>
        <v>5</v>
      </c>
      <c r="R1786">
        <f>IF($L1786=0,0,H1786)</f>
        <v>9</v>
      </c>
      <c r="S1786" s="1">
        <f>R1786*L1786</f>
        <v>1633.1220000000003</v>
      </c>
      <c r="T1786" s="1">
        <f>S1786*(K1786/100)</f>
        <v>434.82520742863318</v>
      </c>
      <c r="U1786" t="str">
        <f t="shared" si="54"/>
        <v>Washington National LogoStatic Dugout Wall</v>
      </c>
      <c r="V1786" t="str">
        <f t="shared" si="55"/>
        <v>05-18 Baltimore Orioles @ Washington NationalsWashington National LogoStatic Dugout Wall</v>
      </c>
      <c r="W1786" t="str">
        <f>CONCATENATE(M1786,O1786)</f>
        <v>Regular SeasonWashington National Logo</v>
      </c>
      <c r="X1786" t="str">
        <f>CONCATENATE(M1786,P1786)</f>
        <v>Regular SeasonStatic Dugout Wall</v>
      </c>
      <c r="Y1786" t="str">
        <f>CONCATENATE(M1786,O1786,P1786)</f>
        <v>Regular SeasonWashington National LogoStatic Dugout Wall</v>
      </c>
    </row>
    <row r="1787" spans="1:25" x14ac:dyDescent="0.25">
      <c r="A1787" s="3">
        <v>352003</v>
      </c>
      <c r="B1787" t="s">
        <v>154</v>
      </c>
      <c r="C1787" t="s">
        <v>8</v>
      </c>
      <c r="D1787" t="s">
        <v>12</v>
      </c>
      <c r="E1787" t="s">
        <v>1</v>
      </c>
      <c r="F1787" s="5">
        <v>41047</v>
      </c>
      <c r="G1787">
        <v>140</v>
      </c>
      <c r="H1787">
        <v>412</v>
      </c>
      <c r="I1787" s="1">
        <v>74761.52</v>
      </c>
      <c r="J1787" s="1">
        <v>15996.15</v>
      </c>
      <c r="K1787">
        <v>21.3962343194734</v>
      </c>
      <c r="L1787" s="4">
        <f>VLOOKUP(N1787,rates,VLOOKUP(CONCATENATE('[1]Exposure Report'!$B$11,'[1]Exposure Report'!$B$13),rate_lookup_table,4,FALSE),FALSE)</f>
        <v>181.45800000000003</v>
      </c>
      <c r="M1787" t="s">
        <v>0</v>
      </c>
      <c r="N1787" t="str">
        <f>IF(VLOOKUP(B1787,title_rename,2,FALSE)=0,B1787,VLOOKUP(B1787,title_rename,2,FALSE))</f>
        <v>05-18 Baltimore Orioles @ Washington Nationals</v>
      </c>
      <c r="O1787" s="3" t="str">
        <f>LEFT(IF(VLOOKUP(C1787,brand_rename,2,FALSE)=0,C1787,VLOOKUP(C1787,brand_rename,2,FALSE)),LEN(IF(VLOOKUP(C1787,brand_rename,2,FALSE)=0,C1787,VLOOKUP(C1787,brand_rename,2,FALSE)))-6)</f>
        <v>Washington National Logo</v>
      </c>
      <c r="P1787" t="str">
        <f>IF(VLOOKUP(D1787,location_rename,2,FALSE)=0,D1787,VLOOKUP(D1787,location_rename,2,FALSE))</f>
        <v>Static Field Level Home Plate</v>
      </c>
      <c r="Q1787">
        <f>IF($L1787=0,0,G1787)</f>
        <v>140</v>
      </c>
      <c r="R1787">
        <f>IF($L1787=0,0,H1787)</f>
        <v>412</v>
      </c>
      <c r="S1787" s="1">
        <f>R1787*L1787</f>
        <v>74760.696000000011</v>
      </c>
      <c r="T1787" s="1">
        <f>S1787*(K1787/100)</f>
        <v>15995.973695029181</v>
      </c>
      <c r="U1787" t="str">
        <f t="shared" si="54"/>
        <v>Washington National LogoStatic Field Level Home Plate</v>
      </c>
      <c r="V1787" t="str">
        <f t="shared" si="55"/>
        <v>05-18 Baltimore Orioles @ Washington NationalsWashington National LogoStatic Field Level Home Plate</v>
      </c>
      <c r="W1787" t="str">
        <f>CONCATENATE(M1787,O1787)</f>
        <v>Regular SeasonWashington National Logo</v>
      </c>
      <c r="X1787" t="str">
        <f>CONCATENATE(M1787,P1787)</f>
        <v>Regular SeasonStatic Field Level Home Plate</v>
      </c>
      <c r="Y1787" t="str">
        <f>CONCATENATE(M1787,O1787,P1787)</f>
        <v>Regular SeasonWashington National LogoStatic Field Level Home Plate</v>
      </c>
    </row>
    <row r="1788" spans="1:25" x14ac:dyDescent="0.25">
      <c r="A1788" s="3">
        <v>352003</v>
      </c>
      <c r="B1788" t="s">
        <v>154</v>
      </c>
      <c r="C1788" t="s">
        <v>8</v>
      </c>
      <c r="D1788" t="s">
        <v>11</v>
      </c>
      <c r="E1788" t="s">
        <v>1</v>
      </c>
      <c r="F1788" s="5">
        <v>41047</v>
      </c>
      <c r="G1788">
        <v>47</v>
      </c>
      <c r="H1788">
        <v>214</v>
      </c>
      <c r="I1788" s="1">
        <v>38832.44</v>
      </c>
      <c r="J1788" s="1">
        <v>4964.8900000000003</v>
      </c>
      <c r="K1788">
        <v>12.7854185830197</v>
      </c>
      <c r="L1788" s="4">
        <f>VLOOKUP(N1788,rates,VLOOKUP(CONCATENATE('[1]Exposure Report'!$B$11,'[1]Exposure Report'!$B$13),rate_lookup_table,4,FALSE),FALSE)</f>
        <v>181.45800000000003</v>
      </c>
      <c r="M1788" t="s">
        <v>0</v>
      </c>
      <c r="N1788" t="str">
        <f>IF(VLOOKUP(B1788,title_rename,2,FALSE)=0,B1788,VLOOKUP(B1788,title_rename,2,FALSE))</f>
        <v>05-18 Baltimore Orioles @ Washington Nationals</v>
      </c>
      <c r="O1788" s="3" t="str">
        <f>LEFT(IF(VLOOKUP(C1788,brand_rename,2,FALSE)=0,C1788,VLOOKUP(C1788,brand_rename,2,FALSE)),LEN(IF(VLOOKUP(C1788,brand_rename,2,FALSE)=0,C1788,VLOOKUP(C1788,brand_rename,2,FALSE)))-6)</f>
        <v>Washington National Logo</v>
      </c>
      <c r="P1788" t="str">
        <f>IF(VLOOKUP(D1788,location_rename,2,FALSE)=0,D1788,VLOOKUP(D1788,location_rename,2,FALSE))</f>
        <v>Static Outfield Wall</v>
      </c>
      <c r="Q1788">
        <f>IF($L1788=0,0,G1788)</f>
        <v>47</v>
      </c>
      <c r="R1788">
        <f>IF($L1788=0,0,H1788)</f>
        <v>214</v>
      </c>
      <c r="S1788" s="1">
        <f>R1788*L1788</f>
        <v>38832.012000000002</v>
      </c>
      <c r="T1788" s="1">
        <f>S1788*(K1788/100)</f>
        <v>4964.83527840844</v>
      </c>
      <c r="U1788" t="str">
        <f t="shared" si="54"/>
        <v>Washington National LogoStatic Outfield Wall</v>
      </c>
      <c r="V1788" t="str">
        <f t="shared" si="55"/>
        <v>05-18 Baltimore Orioles @ Washington NationalsWashington National LogoStatic Outfield Wall</v>
      </c>
      <c r="W1788" t="str">
        <f>CONCATENATE(M1788,O1788)</f>
        <v>Regular SeasonWashington National Logo</v>
      </c>
      <c r="X1788" t="str">
        <f>CONCATENATE(M1788,P1788)</f>
        <v>Regular SeasonStatic Outfield Wall</v>
      </c>
      <c r="Y1788" t="str">
        <f>CONCATENATE(M1788,O1788,P1788)</f>
        <v>Regular SeasonWashington National LogoStatic Outfield Wall</v>
      </c>
    </row>
    <row r="1789" spans="1:25" x14ac:dyDescent="0.25">
      <c r="A1789" s="3">
        <v>352003</v>
      </c>
      <c r="B1789" t="s">
        <v>154</v>
      </c>
      <c r="C1789" t="s">
        <v>8</v>
      </c>
      <c r="D1789" t="s">
        <v>10</v>
      </c>
      <c r="E1789" t="s">
        <v>1</v>
      </c>
      <c r="F1789" s="5">
        <v>41047</v>
      </c>
      <c r="G1789">
        <v>1</v>
      </c>
      <c r="H1789">
        <v>8</v>
      </c>
      <c r="I1789" s="1">
        <v>1451.68</v>
      </c>
      <c r="J1789" s="1">
        <v>362.63</v>
      </c>
      <c r="K1789">
        <v>24.9800231455968</v>
      </c>
      <c r="L1789" s="4">
        <f>VLOOKUP(N1789,rates,VLOOKUP(CONCATENATE('[1]Exposure Report'!$B$11,'[1]Exposure Report'!$B$13),rate_lookup_table,4,FALSE),FALSE)</f>
        <v>181.45800000000003</v>
      </c>
      <c r="M1789" t="s">
        <v>0</v>
      </c>
      <c r="N1789" t="str">
        <f>IF(VLOOKUP(B1789,title_rename,2,FALSE)=0,B1789,VLOOKUP(B1789,title_rename,2,FALSE))</f>
        <v>05-18 Baltimore Orioles @ Washington Nationals</v>
      </c>
      <c r="O1789" s="3" t="str">
        <f>LEFT(IF(VLOOKUP(C1789,brand_rename,2,FALSE)=0,C1789,VLOOKUP(C1789,brand_rename,2,FALSE)),LEN(IF(VLOOKUP(C1789,brand_rename,2,FALSE)=0,C1789,VLOOKUP(C1789,brand_rename,2,FALSE)))-6)</f>
        <v>Washington National Logo</v>
      </c>
      <c r="P1789" t="str">
        <f>IF(VLOOKUP(D1789,location_rename,2,FALSE)=0,D1789,VLOOKUP(D1789,location_rename,2,FALSE))</f>
        <v>Static Outside Billboard</v>
      </c>
      <c r="Q1789">
        <f>IF($L1789=0,0,G1789)</f>
        <v>1</v>
      </c>
      <c r="R1789">
        <f>IF($L1789=0,0,H1789)</f>
        <v>8</v>
      </c>
      <c r="S1789" s="1">
        <f>R1789*L1789</f>
        <v>1451.6640000000002</v>
      </c>
      <c r="T1789" s="1">
        <f>S1789*(K1789/100)</f>
        <v>362.62600319629638</v>
      </c>
      <c r="U1789" t="str">
        <f t="shared" si="54"/>
        <v>Washington National LogoStatic Outside Billboard</v>
      </c>
      <c r="V1789" t="str">
        <f t="shared" si="55"/>
        <v>05-18 Baltimore Orioles @ Washington NationalsWashington National LogoStatic Outside Billboard</v>
      </c>
      <c r="W1789" t="str">
        <f>CONCATENATE(M1789,O1789)</f>
        <v>Regular SeasonWashington National Logo</v>
      </c>
      <c r="X1789" t="str">
        <f>CONCATENATE(M1789,P1789)</f>
        <v>Regular SeasonStatic Outside Billboard</v>
      </c>
      <c r="Y1789" t="str">
        <f>CONCATENATE(M1789,O1789,P1789)</f>
        <v>Regular SeasonWashington National LogoStatic Outside Billboard</v>
      </c>
    </row>
    <row r="1790" spans="1:25" x14ac:dyDescent="0.25">
      <c r="A1790" s="3">
        <v>352003</v>
      </c>
      <c r="B1790" t="s">
        <v>154</v>
      </c>
      <c r="C1790" t="s">
        <v>8</v>
      </c>
      <c r="D1790" t="s">
        <v>9</v>
      </c>
      <c r="E1790" t="s">
        <v>1</v>
      </c>
      <c r="F1790" s="5">
        <v>41047</v>
      </c>
      <c r="G1790">
        <v>30</v>
      </c>
      <c r="H1790">
        <v>199</v>
      </c>
      <c r="I1790" s="1">
        <v>36110.54</v>
      </c>
      <c r="J1790" s="1">
        <v>4780.78</v>
      </c>
      <c r="K1790">
        <v>13.2392924614253</v>
      </c>
      <c r="L1790" s="4">
        <f>VLOOKUP(N1790,rates,VLOOKUP(CONCATENATE('[1]Exposure Report'!$B$11,'[1]Exposure Report'!$B$13),rate_lookup_table,4,FALSE),FALSE)</f>
        <v>181.45800000000003</v>
      </c>
      <c r="M1790" t="s">
        <v>0</v>
      </c>
      <c r="N1790" t="str">
        <f>IF(VLOOKUP(B1790,title_rename,2,FALSE)=0,B1790,VLOOKUP(B1790,title_rename,2,FALSE))</f>
        <v>05-18 Baltimore Orioles @ Washington Nationals</v>
      </c>
      <c r="O1790" s="3" t="str">
        <f>LEFT(IF(VLOOKUP(C1790,brand_rename,2,FALSE)=0,C1790,VLOOKUP(C1790,brand_rename,2,FALSE)),LEN(IF(VLOOKUP(C1790,brand_rename,2,FALSE)=0,C1790,VLOOKUP(C1790,brand_rename,2,FALSE)))-6)</f>
        <v>Washington National Logo</v>
      </c>
      <c r="P1790" t="str">
        <f>IF(VLOOKUP(D1790,location_rename,2,FALSE)=0,D1790,VLOOKUP(D1790,location_rename,2,FALSE))</f>
        <v>Static Upper Billboard</v>
      </c>
      <c r="Q1790">
        <f>IF($L1790=0,0,G1790)</f>
        <v>30</v>
      </c>
      <c r="R1790">
        <f>IF($L1790=0,0,H1790)</f>
        <v>199</v>
      </c>
      <c r="S1790" s="1">
        <f>R1790*L1790</f>
        <v>36110.142000000007</v>
      </c>
      <c r="T1790" s="1">
        <f>S1790*(K1790/100)</f>
        <v>4780.7273076159718</v>
      </c>
      <c r="U1790" t="str">
        <f t="shared" si="54"/>
        <v>Washington National LogoStatic Upper Billboard</v>
      </c>
      <c r="V1790" t="str">
        <f t="shared" si="55"/>
        <v>05-18 Baltimore Orioles @ Washington NationalsWashington National LogoStatic Upper Billboard</v>
      </c>
      <c r="W1790" t="str">
        <f>CONCATENATE(M1790,O1790)</f>
        <v>Regular SeasonWashington National Logo</v>
      </c>
      <c r="X1790" t="str">
        <f>CONCATENATE(M1790,P1790)</f>
        <v>Regular SeasonStatic Upper Billboard</v>
      </c>
      <c r="Y1790" t="str">
        <f>CONCATENATE(M1790,O1790,P1790)</f>
        <v>Regular SeasonWashington National LogoStatic Upper Billboard</v>
      </c>
    </row>
    <row r="1791" spans="1:25" x14ac:dyDescent="0.25">
      <c r="A1791" s="3">
        <v>352003</v>
      </c>
      <c r="B1791" t="s">
        <v>154</v>
      </c>
      <c r="C1791" t="s">
        <v>8</v>
      </c>
      <c r="D1791" t="s">
        <v>71</v>
      </c>
      <c r="E1791" t="s">
        <v>1</v>
      </c>
      <c r="F1791" s="5">
        <v>41047</v>
      </c>
      <c r="G1791">
        <v>15</v>
      </c>
      <c r="H1791">
        <v>35</v>
      </c>
      <c r="I1791" s="1">
        <v>6351.1</v>
      </c>
      <c r="J1791" s="1">
        <v>954.92</v>
      </c>
      <c r="K1791">
        <v>15.0355056604367</v>
      </c>
      <c r="L1791" s="4">
        <f>VLOOKUP(N1791,rates,VLOOKUP(CONCATENATE('[1]Exposure Report'!$B$11,'[1]Exposure Report'!$B$13),rate_lookup_table,4,FALSE),FALSE)</f>
        <v>181.45800000000003</v>
      </c>
      <c r="M1791" t="s">
        <v>0</v>
      </c>
      <c r="N1791" t="str">
        <f>IF(VLOOKUP(B1791,title_rename,2,FALSE)=0,B1791,VLOOKUP(B1791,title_rename,2,FALSE))</f>
        <v>05-18 Baltimore Orioles @ Washington Nationals</v>
      </c>
      <c r="O1791" s="3" t="str">
        <f>LEFT(IF(VLOOKUP(C1791,brand_rename,2,FALSE)=0,C1791,VLOOKUP(C1791,brand_rename,2,FALSE)),LEN(IF(VLOOKUP(C1791,brand_rename,2,FALSE)=0,C1791,VLOOKUP(C1791,brand_rename,2,FALSE)))-6)</f>
        <v>Washington National Logo</v>
      </c>
      <c r="P1791" t="str">
        <f>IF(VLOOKUP(D1791,location_rename,2,FALSE)=0,D1791,VLOOKUP(D1791,location_rename,2,FALSE))</f>
        <v>Static Upper Tiered</v>
      </c>
      <c r="Q1791">
        <f>IF($L1791=0,0,G1791)</f>
        <v>15</v>
      </c>
      <c r="R1791">
        <f>IF($L1791=0,0,H1791)</f>
        <v>35</v>
      </c>
      <c r="S1791" s="1">
        <f>R1791*L1791</f>
        <v>6351.0300000000007</v>
      </c>
      <c r="T1791" s="1">
        <f>S1791*(K1791/100)</f>
        <v>954.90947514603295</v>
      </c>
      <c r="U1791" t="str">
        <f t="shared" si="54"/>
        <v>Washington National LogoStatic Upper Tiered</v>
      </c>
      <c r="V1791" t="str">
        <f t="shared" si="55"/>
        <v>05-18 Baltimore Orioles @ Washington NationalsWashington National LogoStatic Upper Tiered</v>
      </c>
      <c r="W1791" t="str">
        <f>CONCATENATE(M1791,O1791)</f>
        <v>Regular SeasonWashington National Logo</v>
      </c>
      <c r="X1791" t="str">
        <f>CONCATENATE(M1791,P1791)</f>
        <v>Regular SeasonStatic Upper Tiered</v>
      </c>
      <c r="Y1791" t="str">
        <f>CONCATENATE(M1791,O1791,P1791)</f>
        <v>Regular SeasonWashington National LogoStatic Upper Tiered</v>
      </c>
    </row>
    <row r="1792" spans="1:25" x14ac:dyDescent="0.25">
      <c r="A1792" s="3">
        <v>352003</v>
      </c>
      <c r="B1792" t="s">
        <v>154</v>
      </c>
      <c r="C1792" t="s">
        <v>77</v>
      </c>
      <c r="D1792" t="s">
        <v>19</v>
      </c>
      <c r="E1792" t="s">
        <v>1</v>
      </c>
      <c r="F1792" s="5">
        <v>41047</v>
      </c>
      <c r="G1792">
        <v>2</v>
      </c>
      <c r="H1792">
        <v>4</v>
      </c>
      <c r="I1792" s="1">
        <v>725.84</v>
      </c>
      <c r="J1792" s="1">
        <v>232.85</v>
      </c>
      <c r="K1792">
        <v>32.080072743304299</v>
      </c>
      <c r="L1792" s="4">
        <f>VLOOKUP(N1792,rates,VLOOKUP(CONCATENATE('[1]Exposure Report'!$B$11,'[1]Exposure Report'!$B$13),rate_lookup_table,4,FALSE),FALSE)</f>
        <v>181.45800000000003</v>
      </c>
      <c r="M1792" t="s">
        <v>0</v>
      </c>
      <c r="N1792" t="str">
        <f>IF(VLOOKUP(B1792,title_rename,2,FALSE)=0,B1792,VLOOKUP(B1792,title_rename,2,FALSE))</f>
        <v>05-18 Baltimore Orioles @ Washington Nationals</v>
      </c>
      <c r="O1792" s="3" t="str">
        <f>LEFT(IF(VLOOKUP(C1792,brand_rename,2,FALSE)=0,C1792,VLOOKUP(C1792,brand_rename,2,FALSE)),LEN(IF(VLOOKUP(C1792,brand_rename,2,FALSE)=0,C1792,VLOOKUP(C1792,brand_rename,2,FALSE)))-6)</f>
        <v>Waste Management</v>
      </c>
      <c r="P1792" t="str">
        <f>IF(VLOOKUP(D1792,location_rename,2,FALSE)=0,D1792,VLOOKUP(D1792,location_rename,2,FALSE))</f>
        <v>LED Outfield Wall</v>
      </c>
      <c r="Q1792">
        <f>IF($L1792=0,0,G1792)</f>
        <v>2</v>
      </c>
      <c r="R1792">
        <f>IF($L1792=0,0,H1792)</f>
        <v>4</v>
      </c>
      <c r="S1792" s="1">
        <f>R1792*L1792</f>
        <v>725.83200000000011</v>
      </c>
      <c r="T1792" s="1">
        <f>S1792*(K1792/100)</f>
        <v>232.8474335941805</v>
      </c>
      <c r="U1792" t="str">
        <f t="shared" si="54"/>
        <v>Waste ManagementLED Outfield Wall</v>
      </c>
      <c r="V1792" t="str">
        <f t="shared" si="55"/>
        <v>05-18 Baltimore Orioles @ Washington NationalsWaste ManagementLED Outfield Wall</v>
      </c>
      <c r="W1792" t="str">
        <f>CONCATENATE(M1792,O1792)</f>
        <v>Regular SeasonWaste Management</v>
      </c>
      <c r="X1792" t="str">
        <f>CONCATENATE(M1792,P1792)</f>
        <v>Regular SeasonLED Outfield Wall</v>
      </c>
      <c r="Y1792" t="str">
        <f>CONCATENATE(M1792,O1792,P1792)</f>
        <v>Regular SeasonWaste ManagementLED Outfield Wall</v>
      </c>
    </row>
    <row r="1793" spans="1:25" x14ac:dyDescent="0.25">
      <c r="A1793" s="3">
        <v>352003</v>
      </c>
      <c r="B1793" t="s">
        <v>154</v>
      </c>
      <c r="C1793" t="s">
        <v>77</v>
      </c>
      <c r="D1793" t="s">
        <v>17</v>
      </c>
      <c r="E1793" t="s">
        <v>1</v>
      </c>
      <c r="F1793" s="5">
        <v>41047</v>
      </c>
      <c r="G1793">
        <v>1</v>
      </c>
      <c r="H1793">
        <v>1</v>
      </c>
      <c r="I1793" s="1">
        <v>181.46</v>
      </c>
      <c r="J1793" s="1">
        <v>31.36</v>
      </c>
      <c r="K1793">
        <v>17.282045629890799</v>
      </c>
      <c r="L1793" s="4">
        <f>VLOOKUP(N1793,rates,VLOOKUP(CONCATENATE('[1]Exposure Report'!$B$11,'[1]Exposure Report'!$B$13),rate_lookup_table,4,FALSE),FALSE)</f>
        <v>181.45800000000003</v>
      </c>
      <c r="M1793" t="s">
        <v>0</v>
      </c>
      <c r="N1793" t="str">
        <f>IF(VLOOKUP(B1793,title_rename,2,FALSE)=0,B1793,VLOOKUP(B1793,title_rename,2,FALSE))</f>
        <v>05-18 Baltimore Orioles @ Washington Nationals</v>
      </c>
      <c r="O1793" s="3" t="str">
        <f>LEFT(IF(VLOOKUP(C1793,brand_rename,2,FALSE)=0,C1793,VLOOKUP(C1793,brand_rename,2,FALSE)),LEN(IF(VLOOKUP(C1793,brand_rename,2,FALSE)=0,C1793,VLOOKUP(C1793,brand_rename,2,FALSE)))-6)</f>
        <v>Waste Management</v>
      </c>
      <c r="P1793" t="str">
        <f>IF(VLOOKUP(D1793,location_rename,2,FALSE)=0,D1793,VLOOKUP(D1793,location_rename,2,FALSE))</f>
        <v>LED Upper Tiered</v>
      </c>
      <c r="Q1793">
        <f>IF($L1793=0,0,G1793)</f>
        <v>1</v>
      </c>
      <c r="R1793">
        <f>IF($L1793=0,0,H1793)</f>
        <v>1</v>
      </c>
      <c r="S1793" s="1">
        <f>R1793*L1793</f>
        <v>181.45800000000003</v>
      </c>
      <c r="T1793" s="1">
        <f>S1793*(K1793/100)</f>
        <v>31.359654359087251</v>
      </c>
      <c r="U1793" t="str">
        <f t="shared" si="54"/>
        <v>Waste ManagementLED Upper Tiered</v>
      </c>
      <c r="V1793" t="str">
        <f t="shared" si="55"/>
        <v>05-18 Baltimore Orioles @ Washington NationalsWaste ManagementLED Upper Tiered</v>
      </c>
      <c r="W1793" t="str">
        <f>CONCATENATE(M1793,O1793)</f>
        <v>Regular SeasonWaste Management</v>
      </c>
      <c r="X1793" t="str">
        <f>CONCATENATE(M1793,P1793)</f>
        <v>Regular SeasonLED Upper Tiered</v>
      </c>
      <c r="Y1793" t="str">
        <f>CONCATENATE(M1793,O1793,P1793)</f>
        <v>Regular SeasonWaste ManagementLED Upper Tiered</v>
      </c>
    </row>
    <row r="1794" spans="1:25" x14ac:dyDescent="0.25">
      <c r="A1794" s="3">
        <v>352003</v>
      </c>
      <c r="B1794" t="s">
        <v>154</v>
      </c>
      <c r="C1794" t="s">
        <v>5</v>
      </c>
      <c r="D1794" t="s">
        <v>45</v>
      </c>
      <c r="E1794" t="s">
        <v>1</v>
      </c>
      <c r="F1794" s="5">
        <v>41047</v>
      </c>
      <c r="G1794">
        <v>10</v>
      </c>
      <c r="H1794">
        <v>22</v>
      </c>
      <c r="I1794" s="1">
        <v>3992.12</v>
      </c>
      <c r="J1794" s="1">
        <v>1044.8599999999999</v>
      </c>
      <c r="K1794">
        <v>26.173060930032101</v>
      </c>
      <c r="L1794" s="4">
        <f>VLOOKUP(N1794,rates,VLOOKUP(CONCATENATE('[1]Exposure Report'!$B$11,'[1]Exposure Report'!$B$13),rate_lookup_table,4,FALSE),FALSE)</f>
        <v>181.45800000000003</v>
      </c>
      <c r="M1794" t="s">
        <v>0</v>
      </c>
      <c r="N1794" t="str">
        <f>IF(VLOOKUP(B1794,title_rename,2,FALSE)=0,B1794,VLOOKUP(B1794,title_rename,2,FALSE))</f>
        <v>05-18 Baltimore Orioles @ Washington Nationals</v>
      </c>
      <c r="O1794" s="3" t="str">
        <f>LEFT(IF(VLOOKUP(C1794,brand_rename,2,FALSE)=0,C1794,VLOOKUP(C1794,brand_rename,2,FALSE)),LEN(IF(VLOOKUP(C1794,brand_rename,2,FALSE)=0,C1794,VLOOKUP(C1794,brand_rename,2,FALSE)))-6)</f>
        <v>Website - Washingtonnationalsdreamfoundation.org</v>
      </c>
      <c r="P1794" t="str">
        <f>IF(VLOOKUP(D1794,location_rename,2,FALSE)=0,D1794,VLOOKUP(D1794,location_rename,2,FALSE))</f>
        <v>Static Field Level Foul Ball Line</v>
      </c>
      <c r="Q1794">
        <f>IF($L1794=0,0,G1794)</f>
        <v>10</v>
      </c>
      <c r="R1794">
        <f>IF($L1794=0,0,H1794)</f>
        <v>22</v>
      </c>
      <c r="S1794" s="1">
        <f>R1794*L1794</f>
        <v>3992.0760000000005</v>
      </c>
      <c r="T1794" s="1">
        <f>S1794*(K1794/100)</f>
        <v>1044.8484838531883</v>
      </c>
      <c r="U1794" t="str">
        <f t="shared" ref="U1794:U1857" si="56">CONCATENATE(O1794,P1794)</f>
        <v>Website - Washingtonnationalsdreamfoundation.orgStatic Field Level Foul Ball Line</v>
      </c>
      <c r="V1794" t="str">
        <f t="shared" ref="V1794:V1857" si="57">CONCATENATE(N1794,U1794)</f>
        <v>05-18 Baltimore Orioles @ Washington NationalsWebsite - Washingtonnationalsdreamfoundation.orgStatic Field Level Foul Ball Line</v>
      </c>
      <c r="W1794" t="str">
        <f>CONCATENATE(M1794,O1794)</f>
        <v>Regular SeasonWebsite - Washingtonnationalsdreamfoundation.org</v>
      </c>
      <c r="X1794" t="str">
        <f>CONCATENATE(M1794,P1794)</f>
        <v>Regular SeasonStatic Field Level Foul Ball Line</v>
      </c>
      <c r="Y1794" t="str">
        <f>CONCATENATE(M1794,O1794,P1794)</f>
        <v>Regular SeasonWebsite - Washingtonnationalsdreamfoundation.orgStatic Field Level Foul Ball Line</v>
      </c>
    </row>
    <row r="1795" spans="1:25" x14ac:dyDescent="0.25">
      <c r="A1795" s="3">
        <v>352003</v>
      </c>
      <c r="B1795" t="s">
        <v>154</v>
      </c>
      <c r="C1795" t="s">
        <v>3</v>
      </c>
      <c r="D1795" t="s">
        <v>2</v>
      </c>
      <c r="E1795" t="s">
        <v>1</v>
      </c>
      <c r="F1795" s="5">
        <v>41047</v>
      </c>
      <c r="G1795">
        <v>24</v>
      </c>
      <c r="H1795">
        <v>121</v>
      </c>
      <c r="I1795" s="1">
        <v>21956.66</v>
      </c>
      <c r="J1795" s="1">
        <v>5596.26</v>
      </c>
      <c r="K1795">
        <v>25.487756334524398</v>
      </c>
      <c r="L1795" s="4">
        <f>VLOOKUP(N1795,rates,VLOOKUP(CONCATENATE('[1]Exposure Report'!$B$11,'[1]Exposure Report'!$B$13),rate_lookup_table,4,FALSE),FALSE)</f>
        <v>181.45800000000003</v>
      </c>
      <c r="M1795" t="s">
        <v>0</v>
      </c>
      <c r="N1795" t="str">
        <f>IF(VLOOKUP(B1795,title_rename,2,FALSE)=0,B1795,VLOOKUP(B1795,title_rename,2,FALSE))</f>
        <v>05-18 Baltimore Orioles @ Washington Nationals</v>
      </c>
      <c r="O1795" s="3" t="str">
        <f>LEFT(IF(VLOOKUP(C1795,brand_rename,2,FALSE)=0,C1795,VLOOKUP(C1795,brand_rename,2,FALSE)),LEN(IF(VLOOKUP(C1795,brand_rename,2,FALSE)=0,C1795,VLOOKUP(C1795,brand_rename,2,FALSE)))-6)</f>
        <v>Windstream</v>
      </c>
      <c r="P1795" t="str">
        <f>IF(VLOOKUP(D1795,location_rename,2,FALSE)=0,D1795,VLOOKUP(D1795,location_rename,2,FALSE))</f>
        <v>Rotational Field Level Home Plate</v>
      </c>
      <c r="Q1795">
        <f>IF($L1795=0,0,G1795)</f>
        <v>24</v>
      </c>
      <c r="R1795">
        <f>IF($L1795=0,0,H1795)</f>
        <v>121</v>
      </c>
      <c r="S1795" s="1">
        <f>R1795*L1795</f>
        <v>21956.418000000001</v>
      </c>
      <c r="T1795" s="1">
        <f>S1795*(K1795/100)</f>
        <v>5596.1983196296551</v>
      </c>
      <c r="U1795" t="str">
        <f t="shared" si="56"/>
        <v>WindstreamRotational Field Level Home Plate</v>
      </c>
      <c r="V1795" t="str">
        <f t="shared" si="57"/>
        <v>05-18 Baltimore Orioles @ Washington NationalsWindstreamRotational Field Level Home Plate</v>
      </c>
      <c r="W1795" t="str">
        <f>CONCATENATE(M1795,O1795)</f>
        <v>Regular SeasonWindstream</v>
      </c>
      <c r="X1795" t="str">
        <f>CONCATENATE(M1795,P1795)</f>
        <v>Regular SeasonRotational Field Level Home Plate</v>
      </c>
      <c r="Y1795" t="str">
        <f>CONCATENATE(M1795,O1795,P1795)</f>
        <v>Regular SeasonWindstreamRotational Field Level Home Plate</v>
      </c>
    </row>
    <row r="1796" spans="1:25" x14ac:dyDescent="0.25">
      <c r="A1796" s="3">
        <v>352254</v>
      </c>
      <c r="B1796" t="s">
        <v>148</v>
      </c>
      <c r="C1796" t="s">
        <v>74</v>
      </c>
      <c r="D1796" t="s">
        <v>45</v>
      </c>
      <c r="E1796" t="s">
        <v>1</v>
      </c>
      <c r="F1796" s="5">
        <v>41048</v>
      </c>
      <c r="G1796">
        <v>3</v>
      </c>
      <c r="H1796">
        <v>7</v>
      </c>
      <c r="I1796" s="1">
        <v>2891.56</v>
      </c>
      <c r="J1796" s="1">
        <v>497.35</v>
      </c>
      <c r="K1796">
        <v>17.200058100125801</v>
      </c>
      <c r="L1796" s="4">
        <f>VLOOKUP(N1796,rates,VLOOKUP(CONCATENATE('[1]Exposure Report'!$B$11,'[1]Exposure Report'!$B$13),rate_lookup_table,4,FALSE),FALSE)</f>
        <v>413.08368000000002</v>
      </c>
      <c r="M1796" t="s">
        <v>0</v>
      </c>
      <c r="N1796" t="str">
        <f>IF(VLOOKUP(B1796,title_rename,2,FALSE)=0,B1796,VLOOKUP(B1796,title_rename,2,FALSE))</f>
        <v>05-19 Baltimore Orioles @ Washington Nationals</v>
      </c>
      <c r="O1796" s="3" t="str">
        <f>LEFT(IF(VLOOKUP(C1796,brand_rename,2,FALSE)=0,C1796,VLOOKUP(C1796,brand_rename,2,FALSE)),LEN(IF(VLOOKUP(C1796,brand_rename,2,FALSE)=0,C1796,VLOOKUP(C1796,brand_rename,2,FALSE)))-6)</f>
        <v>ANC</v>
      </c>
      <c r="P1796" t="str">
        <f>IF(VLOOKUP(D1796,location_rename,2,FALSE)=0,D1796,VLOOKUP(D1796,location_rename,2,FALSE))</f>
        <v>Static Field Level Foul Ball Line</v>
      </c>
      <c r="Q1796">
        <f>IF($L1796=0,0,G1796)</f>
        <v>3</v>
      </c>
      <c r="R1796">
        <f>IF($L1796=0,0,H1796)</f>
        <v>7</v>
      </c>
      <c r="S1796" s="1">
        <f>R1796*L1796</f>
        <v>2891.5857599999999</v>
      </c>
      <c r="T1796" s="1">
        <f>S1796*(K1796/100)</f>
        <v>497.35443073496418</v>
      </c>
      <c r="U1796" t="str">
        <f t="shared" si="56"/>
        <v>ANCStatic Field Level Foul Ball Line</v>
      </c>
      <c r="V1796" t="str">
        <f t="shared" si="57"/>
        <v>05-19 Baltimore Orioles @ Washington NationalsANCStatic Field Level Foul Ball Line</v>
      </c>
      <c r="W1796" t="str">
        <f>CONCATENATE(M1796,O1796)</f>
        <v>Regular SeasonANC</v>
      </c>
      <c r="X1796" t="str">
        <f>CONCATENATE(M1796,P1796)</f>
        <v>Regular SeasonStatic Field Level Foul Ball Line</v>
      </c>
      <c r="Y1796" t="str">
        <f>CONCATENATE(M1796,O1796,P1796)</f>
        <v>Regular SeasonANCStatic Field Level Foul Ball Line</v>
      </c>
    </row>
    <row r="1797" spans="1:25" x14ac:dyDescent="0.25">
      <c r="A1797" s="3">
        <v>352254</v>
      </c>
      <c r="B1797" t="s">
        <v>148</v>
      </c>
      <c r="C1797" t="s">
        <v>74</v>
      </c>
      <c r="D1797" t="s">
        <v>12</v>
      </c>
      <c r="E1797" t="s">
        <v>1</v>
      </c>
      <c r="F1797" s="5">
        <v>41048</v>
      </c>
      <c r="G1797">
        <v>21</v>
      </c>
      <c r="H1797">
        <v>68</v>
      </c>
      <c r="I1797" s="1">
        <v>28089.439999999999</v>
      </c>
      <c r="J1797" s="1">
        <v>4227.38</v>
      </c>
      <c r="K1797">
        <v>15.049712632220499</v>
      </c>
      <c r="L1797" s="4">
        <f>VLOOKUP(N1797,rates,VLOOKUP(CONCATENATE('[1]Exposure Report'!$B$11,'[1]Exposure Report'!$B$13),rate_lookup_table,4,FALSE),FALSE)</f>
        <v>413.08368000000002</v>
      </c>
      <c r="M1797" t="s">
        <v>0</v>
      </c>
      <c r="N1797" t="str">
        <f>IF(VLOOKUP(B1797,title_rename,2,FALSE)=0,B1797,VLOOKUP(B1797,title_rename,2,FALSE))</f>
        <v>05-19 Baltimore Orioles @ Washington Nationals</v>
      </c>
      <c r="O1797" s="3" t="str">
        <f>LEFT(IF(VLOOKUP(C1797,brand_rename,2,FALSE)=0,C1797,VLOOKUP(C1797,brand_rename,2,FALSE)),LEN(IF(VLOOKUP(C1797,brand_rename,2,FALSE)=0,C1797,VLOOKUP(C1797,brand_rename,2,FALSE)))-6)</f>
        <v>ANC</v>
      </c>
      <c r="P1797" t="str">
        <f>IF(VLOOKUP(D1797,location_rename,2,FALSE)=0,D1797,VLOOKUP(D1797,location_rename,2,FALSE))</f>
        <v>Static Field Level Home Plate</v>
      </c>
      <c r="Q1797">
        <f>IF($L1797=0,0,G1797)</f>
        <v>21</v>
      </c>
      <c r="R1797">
        <f>IF($L1797=0,0,H1797)</f>
        <v>68</v>
      </c>
      <c r="S1797" s="1">
        <f>R1797*L1797</f>
        <v>28089.69024</v>
      </c>
      <c r="T1797" s="1">
        <f>S1797*(K1797/100)</f>
        <v>4227.417660400889</v>
      </c>
      <c r="U1797" t="str">
        <f t="shared" si="56"/>
        <v>ANCStatic Field Level Home Plate</v>
      </c>
      <c r="V1797" t="str">
        <f t="shared" si="57"/>
        <v>05-19 Baltimore Orioles @ Washington NationalsANCStatic Field Level Home Plate</v>
      </c>
      <c r="W1797" t="str">
        <f>CONCATENATE(M1797,O1797)</f>
        <v>Regular SeasonANC</v>
      </c>
      <c r="X1797" t="str">
        <f>CONCATENATE(M1797,P1797)</f>
        <v>Regular SeasonStatic Field Level Home Plate</v>
      </c>
      <c r="Y1797" t="str">
        <f>CONCATENATE(M1797,O1797,P1797)</f>
        <v>Regular SeasonANCStatic Field Level Home Plate</v>
      </c>
    </row>
    <row r="1798" spans="1:25" x14ac:dyDescent="0.25">
      <c r="A1798" s="3">
        <v>352254</v>
      </c>
      <c r="B1798" t="s">
        <v>148</v>
      </c>
      <c r="C1798" t="s">
        <v>87</v>
      </c>
      <c r="D1798" t="s">
        <v>17</v>
      </c>
      <c r="E1798" t="s">
        <v>1</v>
      </c>
      <c r="F1798" s="5">
        <v>41048</v>
      </c>
      <c r="G1798">
        <v>2</v>
      </c>
      <c r="H1798">
        <v>3</v>
      </c>
      <c r="I1798" s="1">
        <v>1239.24</v>
      </c>
      <c r="J1798" s="1">
        <v>250.45</v>
      </c>
      <c r="K1798">
        <v>20.209967399373799</v>
      </c>
      <c r="L1798" s="4">
        <f>VLOOKUP(N1798,rates,VLOOKUP(CONCATENATE('[1]Exposure Report'!$B$11,'[1]Exposure Report'!$B$13),rate_lookup_table,4,FALSE),FALSE)</f>
        <v>413.08368000000002</v>
      </c>
      <c r="M1798" t="s">
        <v>0</v>
      </c>
      <c r="N1798" t="str">
        <f>IF(VLOOKUP(B1798,title_rename,2,FALSE)=0,B1798,VLOOKUP(B1798,title_rename,2,FALSE))</f>
        <v>05-19 Baltimore Orioles @ Washington Nationals</v>
      </c>
      <c r="O1798" s="3" t="str">
        <f>LEFT(IF(VLOOKUP(C1798,brand_rename,2,FALSE)=0,C1798,VLOOKUP(C1798,brand_rename,2,FALSE)),LEN(IF(VLOOKUP(C1798,brand_rename,2,FALSE)=0,C1798,VLOOKUP(C1798,brand_rename,2,FALSE)))-6)</f>
        <v>Breyers</v>
      </c>
      <c r="P1798" t="str">
        <f>IF(VLOOKUP(D1798,location_rename,2,FALSE)=0,D1798,VLOOKUP(D1798,location_rename,2,FALSE))</f>
        <v>LED Upper Tiered</v>
      </c>
      <c r="Q1798">
        <f>IF($L1798=0,0,G1798)</f>
        <v>2</v>
      </c>
      <c r="R1798">
        <f>IF($L1798=0,0,H1798)</f>
        <v>3</v>
      </c>
      <c r="S1798" s="1">
        <f>R1798*L1798</f>
        <v>1239.2510400000001</v>
      </c>
      <c r="T1798" s="1">
        <f>S1798*(K1798/100)</f>
        <v>250.45223118040079</v>
      </c>
      <c r="U1798" t="str">
        <f t="shared" si="56"/>
        <v>BreyersLED Upper Tiered</v>
      </c>
      <c r="V1798" t="str">
        <f t="shared" si="57"/>
        <v>05-19 Baltimore Orioles @ Washington NationalsBreyersLED Upper Tiered</v>
      </c>
      <c r="W1798" t="str">
        <f>CONCATENATE(M1798,O1798)</f>
        <v>Regular SeasonBreyers</v>
      </c>
      <c r="X1798" t="str">
        <f>CONCATENATE(M1798,P1798)</f>
        <v>Regular SeasonLED Upper Tiered</v>
      </c>
      <c r="Y1798" t="str">
        <f>CONCATENATE(M1798,O1798,P1798)</f>
        <v>Regular SeasonBreyersLED Upper Tiered</v>
      </c>
    </row>
    <row r="1799" spans="1:25" x14ac:dyDescent="0.25">
      <c r="A1799" s="3">
        <v>352254</v>
      </c>
      <c r="B1799" t="s">
        <v>148</v>
      </c>
      <c r="C1799" t="s">
        <v>69</v>
      </c>
      <c r="D1799" t="s">
        <v>17</v>
      </c>
      <c r="E1799" t="s">
        <v>1</v>
      </c>
      <c r="F1799" s="5">
        <v>41048</v>
      </c>
      <c r="G1799">
        <v>3</v>
      </c>
      <c r="H1799">
        <v>13</v>
      </c>
      <c r="I1799" s="1">
        <v>5370.04</v>
      </c>
      <c r="J1799" s="1">
        <v>1374.28</v>
      </c>
      <c r="K1799">
        <v>25.5916157049109</v>
      </c>
      <c r="L1799" s="4">
        <f>VLOOKUP(N1799,rates,VLOOKUP(CONCATENATE('[1]Exposure Report'!$B$11,'[1]Exposure Report'!$B$13),rate_lookup_table,4,FALSE),FALSE)</f>
        <v>413.08368000000002</v>
      </c>
      <c r="M1799" t="s">
        <v>0</v>
      </c>
      <c r="N1799" t="str">
        <f>IF(VLOOKUP(B1799,title_rename,2,FALSE)=0,B1799,VLOOKUP(B1799,title_rename,2,FALSE))</f>
        <v>05-19 Baltimore Orioles @ Washington Nationals</v>
      </c>
      <c r="O1799" s="3" t="str">
        <f>LEFT(IF(VLOOKUP(C1799,brand_rename,2,FALSE)=0,C1799,VLOOKUP(C1799,brand_rename,2,FALSE)),LEN(IF(VLOOKUP(C1799,brand_rename,2,FALSE)=0,C1799,VLOOKUP(C1799,brand_rename,2,FALSE)))-6)</f>
        <v>CareFirst BlueCross BlueShield</v>
      </c>
      <c r="P1799" t="str">
        <f>IF(VLOOKUP(D1799,location_rename,2,FALSE)=0,D1799,VLOOKUP(D1799,location_rename,2,FALSE))</f>
        <v>LED Upper Tiered</v>
      </c>
      <c r="Q1799">
        <f>IF($L1799=0,0,G1799)</f>
        <v>3</v>
      </c>
      <c r="R1799">
        <f>IF($L1799=0,0,H1799)</f>
        <v>13</v>
      </c>
      <c r="S1799" s="1">
        <f>R1799*L1799</f>
        <v>5370.0878400000001</v>
      </c>
      <c r="T1799" s="1">
        <f>S1799*(K1799/100)</f>
        <v>1374.2922430289507</v>
      </c>
      <c r="U1799" t="str">
        <f t="shared" si="56"/>
        <v>CareFirst BlueCross BlueShieldLED Upper Tiered</v>
      </c>
      <c r="V1799" t="str">
        <f t="shared" si="57"/>
        <v>05-19 Baltimore Orioles @ Washington NationalsCareFirst BlueCross BlueShieldLED Upper Tiered</v>
      </c>
      <c r="W1799" t="str">
        <f>CONCATENATE(M1799,O1799)</f>
        <v>Regular SeasonCareFirst BlueCross BlueShield</v>
      </c>
      <c r="X1799" t="str">
        <f>CONCATENATE(M1799,P1799)</f>
        <v>Regular SeasonLED Upper Tiered</v>
      </c>
      <c r="Y1799" t="str">
        <f>CONCATENATE(M1799,O1799,P1799)</f>
        <v>Regular SeasonCareFirst BlueCross BlueShieldLED Upper Tiered</v>
      </c>
    </row>
    <row r="1800" spans="1:25" x14ac:dyDescent="0.25">
      <c r="A1800" s="3">
        <v>352254</v>
      </c>
      <c r="B1800" t="s">
        <v>148</v>
      </c>
      <c r="C1800" t="s">
        <v>68</v>
      </c>
      <c r="D1800" t="s">
        <v>11</v>
      </c>
      <c r="E1800" t="s">
        <v>1</v>
      </c>
      <c r="F1800" s="5">
        <v>41048</v>
      </c>
      <c r="G1800">
        <v>1</v>
      </c>
      <c r="H1800">
        <v>2</v>
      </c>
      <c r="I1800" s="1">
        <v>826.16</v>
      </c>
      <c r="J1800" s="1">
        <v>207.45</v>
      </c>
      <c r="K1800">
        <v>25.110148155320999</v>
      </c>
      <c r="L1800" s="4">
        <f>VLOOKUP(N1800,rates,VLOOKUP(CONCATENATE('[1]Exposure Report'!$B$11,'[1]Exposure Report'!$B$13),rate_lookup_table,4,FALSE),FALSE)</f>
        <v>413.08368000000002</v>
      </c>
      <c r="M1800" t="s">
        <v>0</v>
      </c>
      <c r="N1800" t="str">
        <f>IF(VLOOKUP(B1800,title_rename,2,FALSE)=0,B1800,VLOOKUP(B1800,title_rename,2,FALSE))</f>
        <v>05-19 Baltimore Orioles @ Washington Nationals</v>
      </c>
      <c r="O1800" s="3" t="str">
        <f>LEFT(IF(VLOOKUP(C1800,brand_rename,2,FALSE)=0,C1800,VLOOKUP(C1800,brand_rename,2,FALSE)),LEN(IF(VLOOKUP(C1800,brand_rename,2,FALSE)=0,C1800,VLOOKUP(C1800,brand_rename,2,FALSE)))-6)</f>
        <v>Charity - Washington Nationals Dream Foundation</v>
      </c>
      <c r="P1800" t="str">
        <f>IF(VLOOKUP(D1800,location_rename,2,FALSE)=0,D1800,VLOOKUP(D1800,location_rename,2,FALSE))</f>
        <v>Static Outfield Wall</v>
      </c>
      <c r="Q1800">
        <f>IF($L1800=0,0,G1800)</f>
        <v>1</v>
      </c>
      <c r="R1800">
        <f>IF($L1800=0,0,H1800)</f>
        <v>2</v>
      </c>
      <c r="S1800" s="1">
        <f>R1800*L1800</f>
        <v>826.16736000000003</v>
      </c>
      <c r="T1800" s="1">
        <f>S1800*(K1800/100)</f>
        <v>207.45184810690421</v>
      </c>
      <c r="U1800" t="str">
        <f t="shared" si="56"/>
        <v>Charity - Washington Nationals Dream FoundationStatic Outfield Wall</v>
      </c>
      <c r="V1800" t="str">
        <f t="shared" si="57"/>
        <v>05-19 Baltimore Orioles @ Washington NationalsCharity - Washington Nationals Dream FoundationStatic Outfield Wall</v>
      </c>
      <c r="W1800" t="str">
        <f>CONCATENATE(M1800,O1800)</f>
        <v>Regular SeasonCharity - Washington Nationals Dream Foundation</v>
      </c>
      <c r="X1800" t="str">
        <f>CONCATENATE(M1800,P1800)</f>
        <v>Regular SeasonStatic Outfield Wall</v>
      </c>
      <c r="Y1800" t="str">
        <f>CONCATENATE(M1800,O1800,P1800)</f>
        <v>Regular SeasonCharity - Washington Nationals Dream FoundationStatic Outfield Wall</v>
      </c>
    </row>
    <row r="1801" spans="1:25" x14ac:dyDescent="0.25">
      <c r="A1801" s="3">
        <v>352254</v>
      </c>
      <c r="B1801" t="s">
        <v>148</v>
      </c>
      <c r="C1801" t="s">
        <v>67</v>
      </c>
      <c r="D1801" t="s">
        <v>17</v>
      </c>
      <c r="E1801" t="s">
        <v>1</v>
      </c>
      <c r="F1801" s="5">
        <v>41048</v>
      </c>
      <c r="G1801">
        <v>1</v>
      </c>
      <c r="H1801">
        <v>4</v>
      </c>
      <c r="I1801" s="1">
        <v>1652.32</v>
      </c>
      <c r="J1801" s="1">
        <v>396.06</v>
      </c>
      <c r="K1801">
        <v>23.969933184855201</v>
      </c>
      <c r="L1801" s="4">
        <f>VLOOKUP(N1801,rates,VLOOKUP(CONCATENATE('[1]Exposure Report'!$B$11,'[1]Exposure Report'!$B$13),rate_lookup_table,4,FALSE),FALSE)</f>
        <v>413.08368000000002</v>
      </c>
      <c r="M1801" t="s">
        <v>0</v>
      </c>
      <c r="N1801" t="str">
        <f>IF(VLOOKUP(B1801,title_rename,2,FALSE)=0,B1801,VLOOKUP(B1801,title_rename,2,FALSE))</f>
        <v>05-19 Baltimore Orioles @ Washington Nationals</v>
      </c>
      <c r="O1801" s="3" t="str">
        <f>LEFT(IF(VLOOKUP(C1801,brand_rename,2,FALSE)=0,C1801,VLOOKUP(C1801,brand_rename,2,FALSE)),LEN(IF(VLOOKUP(C1801,brand_rename,2,FALSE)=0,C1801,VLOOKUP(C1801,brand_rename,2,FALSE)))-6)</f>
        <v>Cholula Hot Sauce</v>
      </c>
      <c r="P1801" t="str">
        <f>IF(VLOOKUP(D1801,location_rename,2,FALSE)=0,D1801,VLOOKUP(D1801,location_rename,2,FALSE))</f>
        <v>LED Upper Tiered</v>
      </c>
      <c r="Q1801">
        <f>IF($L1801=0,0,G1801)</f>
        <v>1</v>
      </c>
      <c r="R1801">
        <f>IF($L1801=0,0,H1801)</f>
        <v>4</v>
      </c>
      <c r="S1801" s="1">
        <f>R1801*L1801</f>
        <v>1652.3347200000001</v>
      </c>
      <c r="T1801" s="1">
        <f>S1801*(K1801/100)</f>
        <v>396.06352837416426</v>
      </c>
      <c r="U1801" t="str">
        <f t="shared" si="56"/>
        <v>Cholula Hot SauceLED Upper Tiered</v>
      </c>
      <c r="V1801" t="str">
        <f t="shared" si="57"/>
        <v>05-19 Baltimore Orioles @ Washington NationalsCholula Hot SauceLED Upper Tiered</v>
      </c>
      <c r="W1801" t="str">
        <f>CONCATENATE(M1801,O1801)</f>
        <v>Regular SeasonCholula Hot Sauce</v>
      </c>
      <c r="X1801" t="str">
        <f>CONCATENATE(M1801,P1801)</f>
        <v>Regular SeasonLED Upper Tiered</v>
      </c>
      <c r="Y1801" t="str">
        <f>CONCATENATE(M1801,O1801,P1801)</f>
        <v>Regular SeasonCholula Hot SauceLED Upper Tiered</v>
      </c>
    </row>
    <row r="1802" spans="1:25" x14ac:dyDescent="0.25">
      <c r="A1802" s="3">
        <v>352254</v>
      </c>
      <c r="B1802" t="s">
        <v>148</v>
      </c>
      <c r="C1802" t="s">
        <v>65</v>
      </c>
      <c r="D1802" t="s">
        <v>19</v>
      </c>
      <c r="E1802" t="s">
        <v>1</v>
      </c>
      <c r="F1802" s="5">
        <v>41048</v>
      </c>
      <c r="G1802">
        <v>1</v>
      </c>
      <c r="H1802">
        <v>1</v>
      </c>
      <c r="I1802" s="1">
        <v>413.08</v>
      </c>
      <c r="J1802" s="1">
        <v>77.16</v>
      </c>
      <c r="K1802">
        <v>18.6791904715793</v>
      </c>
      <c r="L1802" s="4">
        <f>VLOOKUP(N1802,rates,VLOOKUP(CONCATENATE('[1]Exposure Report'!$B$11,'[1]Exposure Report'!$B$13),rate_lookup_table,4,FALSE),FALSE)</f>
        <v>413.08368000000002</v>
      </c>
      <c r="M1802" t="s">
        <v>0</v>
      </c>
      <c r="N1802" t="str">
        <f>IF(VLOOKUP(B1802,title_rename,2,FALSE)=0,B1802,VLOOKUP(B1802,title_rename,2,FALSE))</f>
        <v>05-19 Baltimore Orioles @ Washington Nationals</v>
      </c>
      <c r="O1802" s="3" t="str">
        <f>LEFT(IF(VLOOKUP(C1802,brand_rename,2,FALSE)=0,C1802,VLOOKUP(C1802,brand_rename,2,FALSE)),LEN(IF(VLOOKUP(C1802,brand_rename,2,FALSE)=0,C1802,VLOOKUP(C1802,brand_rename,2,FALSE)))-6)</f>
        <v>Coca-Cola</v>
      </c>
      <c r="P1802" t="str">
        <f>IF(VLOOKUP(D1802,location_rename,2,FALSE)=0,D1802,VLOOKUP(D1802,location_rename,2,FALSE))</f>
        <v>LED Outfield Wall</v>
      </c>
      <c r="Q1802">
        <f>IF($L1802=0,0,G1802)</f>
        <v>1</v>
      </c>
      <c r="R1802">
        <f>IF($L1802=0,0,H1802)</f>
        <v>1</v>
      </c>
      <c r="S1802" s="1">
        <f>R1802*L1802</f>
        <v>413.08368000000002</v>
      </c>
      <c r="T1802" s="1">
        <f>S1802*(K1802/100)</f>
        <v>77.16068739420912</v>
      </c>
      <c r="U1802" t="str">
        <f t="shared" si="56"/>
        <v>Coca-ColaLED Outfield Wall</v>
      </c>
      <c r="V1802" t="str">
        <f t="shared" si="57"/>
        <v>05-19 Baltimore Orioles @ Washington NationalsCoca-ColaLED Outfield Wall</v>
      </c>
      <c r="W1802" t="str">
        <f>CONCATENATE(M1802,O1802)</f>
        <v>Regular SeasonCoca-Cola</v>
      </c>
      <c r="X1802" t="str">
        <f>CONCATENATE(M1802,P1802)</f>
        <v>Regular SeasonLED Outfield Wall</v>
      </c>
      <c r="Y1802" t="str">
        <f>CONCATENATE(M1802,O1802,P1802)</f>
        <v>Regular SeasonCoca-ColaLED Outfield Wall</v>
      </c>
    </row>
    <row r="1803" spans="1:25" x14ac:dyDescent="0.25">
      <c r="A1803" s="3">
        <v>352254</v>
      </c>
      <c r="B1803" t="s">
        <v>148</v>
      </c>
      <c r="C1803" t="s">
        <v>65</v>
      </c>
      <c r="D1803" t="s">
        <v>17</v>
      </c>
      <c r="E1803" t="s">
        <v>1</v>
      </c>
      <c r="F1803" s="5">
        <v>41048</v>
      </c>
      <c r="G1803">
        <v>4</v>
      </c>
      <c r="H1803">
        <v>14</v>
      </c>
      <c r="I1803" s="1">
        <v>5783.12</v>
      </c>
      <c r="J1803" s="1">
        <v>1525.05</v>
      </c>
      <c r="K1803">
        <v>26.370713386545599</v>
      </c>
      <c r="L1803" s="4">
        <f>VLOOKUP(N1803,rates,VLOOKUP(CONCATENATE('[1]Exposure Report'!$B$11,'[1]Exposure Report'!$B$13),rate_lookup_table,4,FALSE),FALSE)</f>
        <v>413.08368000000002</v>
      </c>
      <c r="M1803" t="s">
        <v>0</v>
      </c>
      <c r="N1803" t="str">
        <f>IF(VLOOKUP(B1803,title_rename,2,FALSE)=0,B1803,VLOOKUP(B1803,title_rename,2,FALSE))</f>
        <v>05-19 Baltimore Orioles @ Washington Nationals</v>
      </c>
      <c r="O1803" s="3" t="str">
        <f>LEFT(IF(VLOOKUP(C1803,brand_rename,2,FALSE)=0,C1803,VLOOKUP(C1803,brand_rename,2,FALSE)),LEN(IF(VLOOKUP(C1803,brand_rename,2,FALSE)=0,C1803,VLOOKUP(C1803,brand_rename,2,FALSE)))-6)</f>
        <v>Coca-Cola</v>
      </c>
      <c r="P1803" t="str">
        <f>IF(VLOOKUP(D1803,location_rename,2,FALSE)=0,D1803,VLOOKUP(D1803,location_rename,2,FALSE))</f>
        <v>LED Upper Tiered</v>
      </c>
      <c r="Q1803">
        <f>IF($L1803=0,0,G1803)</f>
        <v>4</v>
      </c>
      <c r="R1803">
        <f>IF($L1803=0,0,H1803)</f>
        <v>14</v>
      </c>
      <c r="S1803" s="1">
        <f>R1803*L1803</f>
        <v>5783.1715199999999</v>
      </c>
      <c r="T1803" s="1">
        <f>S1803*(K1803/100)</f>
        <v>1525.0635861915325</v>
      </c>
      <c r="U1803" t="str">
        <f t="shared" si="56"/>
        <v>Coca-ColaLED Upper Tiered</v>
      </c>
      <c r="V1803" t="str">
        <f t="shared" si="57"/>
        <v>05-19 Baltimore Orioles @ Washington NationalsCoca-ColaLED Upper Tiered</v>
      </c>
      <c r="W1803" t="str">
        <f>CONCATENATE(M1803,O1803)</f>
        <v>Regular SeasonCoca-Cola</v>
      </c>
      <c r="X1803" t="str">
        <f>CONCATENATE(M1803,P1803)</f>
        <v>Regular SeasonLED Upper Tiered</v>
      </c>
      <c r="Y1803" t="str">
        <f>CONCATENATE(M1803,O1803,P1803)</f>
        <v>Regular SeasonCoca-ColaLED Upper Tiered</v>
      </c>
    </row>
    <row r="1804" spans="1:25" x14ac:dyDescent="0.25">
      <c r="A1804" s="3">
        <v>352254</v>
      </c>
      <c r="B1804" t="s">
        <v>148</v>
      </c>
      <c r="C1804" t="s">
        <v>65</v>
      </c>
      <c r="D1804" t="s">
        <v>9</v>
      </c>
      <c r="E1804" t="s">
        <v>1</v>
      </c>
      <c r="F1804" s="5">
        <v>41048</v>
      </c>
      <c r="G1804">
        <v>15</v>
      </c>
      <c r="H1804">
        <v>44</v>
      </c>
      <c r="I1804" s="1">
        <v>18175.52</v>
      </c>
      <c r="J1804" s="1">
        <v>3020.4</v>
      </c>
      <c r="K1804">
        <v>16.6179564601177</v>
      </c>
      <c r="L1804" s="4">
        <f>VLOOKUP(N1804,rates,VLOOKUP(CONCATENATE('[1]Exposure Report'!$B$11,'[1]Exposure Report'!$B$13),rate_lookup_table,4,FALSE),FALSE)</f>
        <v>413.08368000000002</v>
      </c>
      <c r="M1804" t="s">
        <v>0</v>
      </c>
      <c r="N1804" t="str">
        <f>IF(VLOOKUP(B1804,title_rename,2,FALSE)=0,B1804,VLOOKUP(B1804,title_rename,2,FALSE))</f>
        <v>05-19 Baltimore Orioles @ Washington Nationals</v>
      </c>
      <c r="O1804" s="3" t="str">
        <f>LEFT(IF(VLOOKUP(C1804,brand_rename,2,FALSE)=0,C1804,VLOOKUP(C1804,brand_rename,2,FALSE)),LEN(IF(VLOOKUP(C1804,brand_rename,2,FALSE)=0,C1804,VLOOKUP(C1804,brand_rename,2,FALSE)))-6)</f>
        <v>Coca-Cola</v>
      </c>
      <c r="P1804" t="str">
        <f>IF(VLOOKUP(D1804,location_rename,2,FALSE)=0,D1804,VLOOKUP(D1804,location_rename,2,FALSE))</f>
        <v>Static Upper Billboard</v>
      </c>
      <c r="Q1804">
        <f>IF($L1804=0,0,G1804)</f>
        <v>15</v>
      </c>
      <c r="R1804">
        <f>IF($L1804=0,0,H1804)</f>
        <v>44</v>
      </c>
      <c r="S1804" s="1">
        <f>R1804*L1804</f>
        <v>18175.681919999999</v>
      </c>
      <c r="T1804" s="1">
        <f>S1804*(K1804/100)</f>
        <v>3020.4269077950848</v>
      </c>
      <c r="U1804" t="str">
        <f t="shared" si="56"/>
        <v>Coca-ColaStatic Upper Billboard</v>
      </c>
      <c r="V1804" t="str">
        <f t="shared" si="57"/>
        <v>05-19 Baltimore Orioles @ Washington NationalsCoca-ColaStatic Upper Billboard</v>
      </c>
      <c r="W1804" t="str">
        <f>CONCATENATE(M1804,O1804)</f>
        <v>Regular SeasonCoca-Cola</v>
      </c>
      <c r="X1804" t="str">
        <f>CONCATENATE(M1804,P1804)</f>
        <v>Regular SeasonStatic Upper Billboard</v>
      </c>
      <c r="Y1804" t="str">
        <f>CONCATENATE(M1804,O1804,P1804)</f>
        <v>Regular SeasonCoca-ColaStatic Upper Billboard</v>
      </c>
    </row>
    <row r="1805" spans="1:25" x14ac:dyDescent="0.25">
      <c r="A1805" s="3">
        <v>352254</v>
      </c>
      <c r="B1805" t="s">
        <v>148</v>
      </c>
      <c r="C1805" t="s">
        <v>107</v>
      </c>
      <c r="D1805" t="s">
        <v>19</v>
      </c>
      <c r="E1805" t="s">
        <v>1</v>
      </c>
      <c r="F1805" s="5">
        <v>41048</v>
      </c>
      <c r="G1805">
        <v>2</v>
      </c>
      <c r="H1805">
        <v>7</v>
      </c>
      <c r="I1805" s="1">
        <v>2891.56</v>
      </c>
      <c r="J1805" s="1">
        <v>1093.67</v>
      </c>
      <c r="K1805">
        <v>37.822836116144899</v>
      </c>
      <c r="L1805" s="4">
        <f>VLOOKUP(N1805,rates,VLOOKUP(CONCATENATE('[1]Exposure Report'!$B$11,'[1]Exposure Report'!$B$13),rate_lookup_table,4,FALSE),FALSE)</f>
        <v>413.08368000000002</v>
      </c>
      <c r="M1805" t="s">
        <v>0</v>
      </c>
      <c r="N1805" t="str">
        <f>IF(VLOOKUP(B1805,title_rename,2,FALSE)=0,B1805,VLOOKUP(B1805,title_rename,2,FALSE))</f>
        <v>05-19 Baltimore Orioles @ Washington Nationals</v>
      </c>
      <c r="O1805" s="3" t="str">
        <f>LEFT(IF(VLOOKUP(C1805,brand_rename,2,FALSE)=0,C1805,VLOOKUP(C1805,brand_rename,2,FALSE)),LEN(IF(VLOOKUP(C1805,brand_rename,2,FALSE)=0,C1805,VLOOKUP(C1805,brand_rename,2,FALSE)))-6)</f>
        <v>Cropp-Metcalfe</v>
      </c>
      <c r="P1805" t="str">
        <f>IF(VLOOKUP(D1805,location_rename,2,FALSE)=0,D1805,VLOOKUP(D1805,location_rename,2,FALSE))</f>
        <v>LED Outfield Wall</v>
      </c>
      <c r="Q1805">
        <f>IF($L1805=0,0,G1805)</f>
        <v>2</v>
      </c>
      <c r="R1805">
        <f>IF($L1805=0,0,H1805)</f>
        <v>7</v>
      </c>
      <c r="S1805" s="1">
        <f>R1805*L1805</f>
        <v>2891.5857599999999</v>
      </c>
      <c r="T1805" s="1">
        <f>S1805*(K1805/100)</f>
        <v>1093.679743162583</v>
      </c>
      <c r="U1805" t="str">
        <f t="shared" si="56"/>
        <v>Cropp-MetcalfeLED Outfield Wall</v>
      </c>
      <c r="V1805" t="str">
        <f t="shared" si="57"/>
        <v>05-19 Baltimore Orioles @ Washington NationalsCropp-MetcalfeLED Outfield Wall</v>
      </c>
      <c r="W1805" t="str">
        <f>CONCATENATE(M1805,O1805)</f>
        <v>Regular SeasonCropp-Metcalfe</v>
      </c>
      <c r="X1805" t="str">
        <f>CONCATENATE(M1805,P1805)</f>
        <v>Regular SeasonLED Outfield Wall</v>
      </c>
      <c r="Y1805" t="str">
        <f>CONCATENATE(M1805,O1805,P1805)</f>
        <v>Regular SeasonCropp-MetcalfeLED Outfield Wall</v>
      </c>
    </row>
    <row r="1806" spans="1:25" x14ac:dyDescent="0.25">
      <c r="A1806" s="3">
        <v>352254</v>
      </c>
      <c r="B1806" t="s">
        <v>148</v>
      </c>
      <c r="C1806" t="s">
        <v>63</v>
      </c>
      <c r="D1806" t="s">
        <v>19</v>
      </c>
      <c r="E1806" t="s">
        <v>1</v>
      </c>
      <c r="F1806" s="5">
        <v>41048</v>
      </c>
      <c r="G1806">
        <v>3</v>
      </c>
      <c r="H1806">
        <v>5</v>
      </c>
      <c r="I1806" s="1">
        <v>2065.4</v>
      </c>
      <c r="J1806" s="1">
        <v>466.86</v>
      </c>
      <c r="K1806">
        <v>22.6038539750169</v>
      </c>
      <c r="L1806" s="4">
        <f>VLOOKUP(N1806,rates,VLOOKUP(CONCATENATE('[1]Exposure Report'!$B$11,'[1]Exposure Report'!$B$13),rate_lookup_table,4,FALSE),FALSE)</f>
        <v>413.08368000000002</v>
      </c>
      <c r="M1806" t="s">
        <v>0</v>
      </c>
      <c r="N1806" t="str">
        <f>IF(VLOOKUP(B1806,title_rename,2,FALSE)=0,B1806,VLOOKUP(B1806,title_rename,2,FALSE))</f>
        <v>05-19 Baltimore Orioles @ Washington Nationals</v>
      </c>
      <c r="O1806" s="3" t="str">
        <f>LEFT(IF(VLOOKUP(C1806,brand_rename,2,FALSE)=0,C1806,VLOOKUP(C1806,brand_rename,2,FALSE)),LEN(IF(VLOOKUP(C1806,brand_rename,2,FALSE)=0,C1806,VLOOKUP(C1806,brand_rename,2,FALSE)))-6)</f>
        <v>CSX</v>
      </c>
      <c r="P1806" t="str">
        <f>IF(VLOOKUP(D1806,location_rename,2,FALSE)=0,D1806,VLOOKUP(D1806,location_rename,2,FALSE))</f>
        <v>LED Outfield Wall</v>
      </c>
      <c r="Q1806">
        <f>IF($L1806=0,0,G1806)</f>
        <v>3</v>
      </c>
      <c r="R1806">
        <f>IF($L1806=0,0,H1806)</f>
        <v>5</v>
      </c>
      <c r="S1806" s="1">
        <f>R1806*L1806</f>
        <v>2065.4184</v>
      </c>
      <c r="T1806" s="1">
        <f>S1806*(K1806/100)</f>
        <v>466.86415910913047</v>
      </c>
      <c r="U1806" t="str">
        <f t="shared" si="56"/>
        <v>CSXLED Outfield Wall</v>
      </c>
      <c r="V1806" t="str">
        <f t="shared" si="57"/>
        <v>05-19 Baltimore Orioles @ Washington NationalsCSXLED Outfield Wall</v>
      </c>
      <c r="W1806" t="str">
        <f>CONCATENATE(M1806,O1806)</f>
        <v>Regular SeasonCSX</v>
      </c>
      <c r="X1806" t="str">
        <f>CONCATENATE(M1806,P1806)</f>
        <v>Regular SeasonLED Outfield Wall</v>
      </c>
      <c r="Y1806" t="str">
        <f>CONCATENATE(M1806,O1806,P1806)</f>
        <v>Regular SeasonCSXLED Outfield Wall</v>
      </c>
    </row>
    <row r="1807" spans="1:25" x14ac:dyDescent="0.25">
      <c r="A1807" s="3">
        <v>352254</v>
      </c>
      <c r="B1807" t="s">
        <v>148</v>
      </c>
      <c r="C1807" t="s">
        <v>63</v>
      </c>
      <c r="D1807" t="s">
        <v>17</v>
      </c>
      <c r="E1807" t="s">
        <v>1</v>
      </c>
      <c r="F1807" s="5">
        <v>41048</v>
      </c>
      <c r="G1807">
        <v>2</v>
      </c>
      <c r="H1807">
        <v>11</v>
      </c>
      <c r="I1807" s="1">
        <v>4543.88</v>
      </c>
      <c r="J1807" s="1">
        <v>1241.93</v>
      </c>
      <c r="K1807">
        <v>27.331927779782902</v>
      </c>
      <c r="L1807" s="4">
        <f>VLOOKUP(N1807,rates,VLOOKUP(CONCATENATE('[1]Exposure Report'!$B$11,'[1]Exposure Report'!$B$13),rate_lookup_table,4,FALSE),FALSE)</f>
        <v>413.08368000000002</v>
      </c>
      <c r="M1807" t="s">
        <v>0</v>
      </c>
      <c r="N1807" t="str">
        <f>IF(VLOOKUP(B1807,title_rename,2,FALSE)=0,B1807,VLOOKUP(B1807,title_rename,2,FALSE))</f>
        <v>05-19 Baltimore Orioles @ Washington Nationals</v>
      </c>
      <c r="O1807" s="3" t="str">
        <f>LEFT(IF(VLOOKUP(C1807,brand_rename,2,FALSE)=0,C1807,VLOOKUP(C1807,brand_rename,2,FALSE)),LEN(IF(VLOOKUP(C1807,brand_rename,2,FALSE)=0,C1807,VLOOKUP(C1807,brand_rename,2,FALSE)))-6)</f>
        <v>CSX</v>
      </c>
      <c r="P1807" t="str">
        <f>IF(VLOOKUP(D1807,location_rename,2,FALSE)=0,D1807,VLOOKUP(D1807,location_rename,2,FALSE))</f>
        <v>LED Upper Tiered</v>
      </c>
      <c r="Q1807">
        <f>IF($L1807=0,0,G1807)</f>
        <v>2</v>
      </c>
      <c r="R1807">
        <f>IF($L1807=0,0,H1807)</f>
        <v>11</v>
      </c>
      <c r="S1807" s="1">
        <f>R1807*L1807</f>
        <v>4543.9204799999998</v>
      </c>
      <c r="T1807" s="1">
        <f>S1807*(K1807/100)</f>
        <v>1241.9410639643645</v>
      </c>
      <c r="U1807" t="str">
        <f t="shared" si="56"/>
        <v>CSXLED Upper Tiered</v>
      </c>
      <c r="V1807" t="str">
        <f t="shared" si="57"/>
        <v>05-19 Baltimore Orioles @ Washington NationalsCSXLED Upper Tiered</v>
      </c>
      <c r="W1807" t="str">
        <f>CONCATENATE(M1807,O1807)</f>
        <v>Regular SeasonCSX</v>
      </c>
      <c r="X1807" t="str">
        <f>CONCATENATE(M1807,P1807)</f>
        <v>Regular SeasonLED Upper Tiered</v>
      </c>
      <c r="Y1807" t="str">
        <f>CONCATENATE(M1807,O1807,P1807)</f>
        <v>Regular SeasonCSXLED Upper Tiered</v>
      </c>
    </row>
    <row r="1808" spans="1:25" x14ac:dyDescent="0.25">
      <c r="A1808" s="3">
        <v>352254</v>
      </c>
      <c r="B1808" t="s">
        <v>148</v>
      </c>
      <c r="C1808" t="s">
        <v>86</v>
      </c>
      <c r="D1808" t="s">
        <v>17</v>
      </c>
      <c r="E1808" t="s">
        <v>1</v>
      </c>
      <c r="F1808" s="5">
        <v>41048</v>
      </c>
      <c r="G1808">
        <v>1</v>
      </c>
      <c r="H1808">
        <v>4</v>
      </c>
      <c r="I1808" s="1">
        <v>1652.32</v>
      </c>
      <c r="J1808" s="1">
        <v>384.66</v>
      </c>
      <c r="K1808">
        <v>23.279994189987399</v>
      </c>
      <c r="L1808" s="4">
        <f>VLOOKUP(N1808,rates,VLOOKUP(CONCATENATE('[1]Exposure Report'!$B$11,'[1]Exposure Report'!$B$13),rate_lookup_table,4,FALSE),FALSE)</f>
        <v>413.08368000000002</v>
      </c>
      <c r="M1808" t="s">
        <v>0</v>
      </c>
      <c r="N1808" t="str">
        <f>IF(VLOOKUP(B1808,title_rename,2,FALSE)=0,B1808,VLOOKUP(B1808,title_rename,2,FALSE))</f>
        <v>05-19 Baltimore Orioles @ Washington Nationals</v>
      </c>
      <c r="O1808" s="3" t="str">
        <f>LEFT(IF(VLOOKUP(C1808,brand_rename,2,FALSE)=0,C1808,VLOOKUP(C1808,brand_rename,2,FALSE)),LEN(IF(VLOOKUP(C1808,brand_rename,2,FALSE)=0,C1808,VLOOKUP(C1808,brand_rename,2,FALSE)))-6)</f>
        <v>Dippin Dots</v>
      </c>
      <c r="P1808" t="str">
        <f>IF(VLOOKUP(D1808,location_rename,2,FALSE)=0,D1808,VLOOKUP(D1808,location_rename,2,FALSE))</f>
        <v>LED Upper Tiered</v>
      </c>
      <c r="Q1808">
        <f>IF($L1808=0,0,G1808)</f>
        <v>1</v>
      </c>
      <c r="R1808">
        <f>IF($L1808=0,0,H1808)</f>
        <v>4</v>
      </c>
      <c r="S1808" s="1">
        <f>R1808*L1808</f>
        <v>1652.3347200000001</v>
      </c>
      <c r="T1808" s="1">
        <f>S1808*(K1808/100)</f>
        <v>384.66342681514459</v>
      </c>
      <c r="U1808" t="str">
        <f t="shared" si="56"/>
        <v>Dippin DotsLED Upper Tiered</v>
      </c>
      <c r="V1808" t="str">
        <f t="shared" si="57"/>
        <v>05-19 Baltimore Orioles @ Washington NationalsDippin DotsLED Upper Tiered</v>
      </c>
      <c r="W1808" t="str">
        <f>CONCATENATE(M1808,O1808)</f>
        <v>Regular SeasonDippin Dots</v>
      </c>
      <c r="X1808" t="str">
        <f>CONCATENATE(M1808,P1808)</f>
        <v>Regular SeasonLED Upper Tiered</v>
      </c>
      <c r="Y1808" t="str">
        <f>CONCATENATE(M1808,O1808,P1808)</f>
        <v>Regular SeasonDippin DotsLED Upper Tiered</v>
      </c>
    </row>
    <row r="1809" spans="1:25" x14ac:dyDescent="0.25">
      <c r="A1809" s="3">
        <v>352254</v>
      </c>
      <c r="B1809" t="s">
        <v>148</v>
      </c>
      <c r="C1809" t="s">
        <v>62</v>
      </c>
      <c r="D1809" t="s">
        <v>34</v>
      </c>
      <c r="E1809" t="s">
        <v>1</v>
      </c>
      <c r="F1809" s="5">
        <v>41048</v>
      </c>
      <c r="G1809">
        <v>2</v>
      </c>
      <c r="H1809">
        <v>2</v>
      </c>
      <c r="I1809" s="1">
        <v>826.16</v>
      </c>
      <c r="J1809" s="1">
        <v>215.55</v>
      </c>
      <c r="K1809">
        <v>26.0905877796068</v>
      </c>
      <c r="L1809" s="4">
        <f>VLOOKUP(N1809,rates,VLOOKUP(CONCATENATE('[1]Exposure Report'!$B$11,'[1]Exposure Report'!$B$13),rate_lookup_table,4,FALSE),FALSE)</f>
        <v>413.08368000000002</v>
      </c>
      <c r="M1809" t="s">
        <v>0</v>
      </c>
      <c r="N1809" t="str">
        <f>IF(VLOOKUP(B1809,title_rename,2,FALSE)=0,B1809,VLOOKUP(B1809,title_rename,2,FALSE))</f>
        <v>05-19 Baltimore Orioles @ Washington Nationals</v>
      </c>
      <c r="O1809" s="3" t="str">
        <f>LEFT(IF(VLOOKUP(C1809,brand_rename,2,FALSE)=0,C1809,VLOOKUP(C1809,brand_rename,2,FALSE)),LEN(IF(VLOOKUP(C1809,brand_rename,2,FALSE)=0,C1809,VLOOKUP(C1809,brand_rename,2,FALSE)))-6)</f>
        <v>Dubble Bubble</v>
      </c>
      <c r="P1809" t="str">
        <f>IF(VLOOKUP(D1809,location_rename,2,FALSE)=0,D1809,VLOOKUP(D1809,location_rename,2,FALSE))</f>
        <v>General Merchandise</v>
      </c>
      <c r="Q1809">
        <f>IF($L1809=0,0,G1809)</f>
        <v>2</v>
      </c>
      <c r="R1809">
        <f>IF($L1809=0,0,H1809)</f>
        <v>2</v>
      </c>
      <c r="S1809" s="1">
        <f>R1809*L1809</f>
        <v>826.16736000000003</v>
      </c>
      <c r="T1809" s="1">
        <f>S1809*(K1809/100)</f>
        <v>215.55192026726013</v>
      </c>
      <c r="U1809" t="str">
        <f t="shared" si="56"/>
        <v>Dubble BubbleGeneral Merchandise</v>
      </c>
      <c r="V1809" t="str">
        <f t="shared" si="57"/>
        <v>05-19 Baltimore Orioles @ Washington NationalsDubble BubbleGeneral Merchandise</v>
      </c>
      <c r="W1809" t="str">
        <f>CONCATENATE(M1809,O1809)</f>
        <v>Regular SeasonDubble Bubble</v>
      </c>
      <c r="X1809" t="str">
        <f>CONCATENATE(M1809,P1809)</f>
        <v>Regular SeasonGeneral Merchandise</v>
      </c>
      <c r="Y1809" t="str">
        <f>CONCATENATE(M1809,O1809,P1809)</f>
        <v>Regular SeasonDubble BubbleGeneral Merchandise</v>
      </c>
    </row>
    <row r="1810" spans="1:25" x14ac:dyDescent="0.25">
      <c r="A1810" s="3">
        <v>352254</v>
      </c>
      <c r="B1810" t="s">
        <v>148</v>
      </c>
      <c r="C1810" t="s">
        <v>61</v>
      </c>
      <c r="D1810" t="s">
        <v>17</v>
      </c>
      <c r="E1810" t="s">
        <v>1</v>
      </c>
      <c r="F1810" s="5">
        <v>41048</v>
      </c>
      <c r="G1810">
        <v>1</v>
      </c>
      <c r="H1810">
        <v>1</v>
      </c>
      <c r="I1810" s="1">
        <v>413.08</v>
      </c>
      <c r="J1810" s="1">
        <v>90.18</v>
      </c>
      <c r="K1810">
        <v>21.8311223007649</v>
      </c>
      <c r="L1810" s="4">
        <f>VLOOKUP(N1810,rates,VLOOKUP(CONCATENATE('[1]Exposure Report'!$B$11,'[1]Exposure Report'!$B$13),rate_lookup_table,4,FALSE),FALSE)</f>
        <v>413.08368000000002</v>
      </c>
      <c r="M1810" t="s">
        <v>0</v>
      </c>
      <c r="N1810" t="str">
        <f>IF(VLOOKUP(B1810,title_rename,2,FALSE)=0,B1810,VLOOKUP(B1810,title_rename,2,FALSE))</f>
        <v>05-19 Baltimore Orioles @ Washington Nationals</v>
      </c>
      <c r="O1810" s="3" t="str">
        <f>LEFT(IF(VLOOKUP(C1810,brand_rename,2,FALSE)=0,C1810,VLOOKUP(C1810,brand_rename,2,FALSE)),LEN(IF(VLOOKUP(C1810,brand_rename,2,FALSE)=0,C1810,VLOOKUP(C1810,brand_rename,2,FALSE)))-6)</f>
        <v>Exxonmobil</v>
      </c>
      <c r="P1810" t="str">
        <f>IF(VLOOKUP(D1810,location_rename,2,FALSE)=0,D1810,VLOOKUP(D1810,location_rename,2,FALSE))</f>
        <v>LED Upper Tiered</v>
      </c>
      <c r="Q1810">
        <f>IF($L1810=0,0,G1810)</f>
        <v>1</v>
      </c>
      <c r="R1810">
        <f>IF($L1810=0,0,H1810)</f>
        <v>1</v>
      </c>
      <c r="S1810" s="1">
        <f>R1810*L1810</f>
        <v>413.08368000000002</v>
      </c>
      <c r="T1810" s="1">
        <f>S1810*(K1810/100)</f>
        <v>90.180803385300322</v>
      </c>
      <c r="U1810" t="str">
        <f t="shared" si="56"/>
        <v>ExxonmobilLED Upper Tiered</v>
      </c>
      <c r="V1810" t="str">
        <f t="shared" si="57"/>
        <v>05-19 Baltimore Orioles @ Washington NationalsExxonmobilLED Upper Tiered</v>
      </c>
      <c r="W1810" t="str">
        <f>CONCATENATE(M1810,O1810)</f>
        <v>Regular SeasonExxonmobil</v>
      </c>
      <c r="X1810" t="str">
        <f>CONCATENATE(M1810,P1810)</f>
        <v>Regular SeasonLED Upper Tiered</v>
      </c>
      <c r="Y1810" t="str">
        <f>CONCATENATE(M1810,O1810,P1810)</f>
        <v>Regular SeasonExxonmobilLED Upper Tiered</v>
      </c>
    </row>
    <row r="1811" spans="1:25" x14ac:dyDescent="0.25">
      <c r="A1811" s="3">
        <v>352254</v>
      </c>
      <c r="B1811" t="s">
        <v>148</v>
      </c>
      <c r="C1811" t="s">
        <v>61</v>
      </c>
      <c r="D1811" t="s">
        <v>11</v>
      </c>
      <c r="E1811" t="s">
        <v>1</v>
      </c>
      <c r="F1811" s="5">
        <v>41048</v>
      </c>
      <c r="G1811">
        <v>13</v>
      </c>
      <c r="H1811">
        <v>22</v>
      </c>
      <c r="I1811" s="1">
        <v>9087.76</v>
      </c>
      <c r="J1811" s="1">
        <v>1748.86</v>
      </c>
      <c r="K1811">
        <v>19.244126165303602</v>
      </c>
      <c r="L1811" s="4">
        <f>VLOOKUP(N1811,rates,VLOOKUP(CONCATENATE('[1]Exposure Report'!$B$11,'[1]Exposure Report'!$B$13),rate_lookup_table,4,FALSE),FALSE)</f>
        <v>413.08368000000002</v>
      </c>
      <c r="M1811" t="s">
        <v>0</v>
      </c>
      <c r="N1811" t="str">
        <f>IF(VLOOKUP(B1811,title_rename,2,FALSE)=0,B1811,VLOOKUP(B1811,title_rename,2,FALSE))</f>
        <v>05-19 Baltimore Orioles @ Washington Nationals</v>
      </c>
      <c r="O1811" s="3" t="str">
        <f>LEFT(IF(VLOOKUP(C1811,brand_rename,2,FALSE)=0,C1811,VLOOKUP(C1811,brand_rename,2,FALSE)),LEN(IF(VLOOKUP(C1811,brand_rename,2,FALSE)=0,C1811,VLOOKUP(C1811,brand_rename,2,FALSE)))-6)</f>
        <v>Exxonmobil</v>
      </c>
      <c r="P1811" t="str">
        <f>IF(VLOOKUP(D1811,location_rename,2,FALSE)=0,D1811,VLOOKUP(D1811,location_rename,2,FALSE))</f>
        <v>Static Outfield Wall</v>
      </c>
      <c r="Q1811">
        <f>IF($L1811=0,0,G1811)</f>
        <v>13</v>
      </c>
      <c r="R1811">
        <f>IF($L1811=0,0,H1811)</f>
        <v>22</v>
      </c>
      <c r="S1811" s="1">
        <f>R1811*L1811</f>
        <v>9087.8409599999995</v>
      </c>
      <c r="T1811" s="1">
        <f>S1811*(K1811/100)</f>
        <v>1748.8755800445379</v>
      </c>
      <c r="U1811" t="str">
        <f t="shared" si="56"/>
        <v>ExxonmobilStatic Outfield Wall</v>
      </c>
      <c r="V1811" t="str">
        <f t="shared" si="57"/>
        <v>05-19 Baltimore Orioles @ Washington NationalsExxonmobilStatic Outfield Wall</v>
      </c>
      <c r="W1811" t="str">
        <f>CONCATENATE(M1811,O1811)</f>
        <v>Regular SeasonExxonmobil</v>
      </c>
      <c r="X1811" t="str">
        <f>CONCATENATE(M1811,P1811)</f>
        <v>Regular SeasonStatic Outfield Wall</v>
      </c>
      <c r="Y1811" t="str">
        <f>CONCATENATE(M1811,O1811,P1811)</f>
        <v>Regular SeasonExxonmobilStatic Outfield Wall</v>
      </c>
    </row>
    <row r="1812" spans="1:25" x14ac:dyDescent="0.25">
      <c r="A1812" s="3">
        <v>352254</v>
      </c>
      <c r="B1812" t="s">
        <v>148</v>
      </c>
      <c r="C1812" t="s">
        <v>60</v>
      </c>
      <c r="D1812" t="s">
        <v>34</v>
      </c>
      <c r="E1812" t="s">
        <v>1</v>
      </c>
      <c r="F1812" s="5">
        <v>41048</v>
      </c>
      <c r="G1812">
        <v>2</v>
      </c>
      <c r="H1812">
        <v>2</v>
      </c>
      <c r="I1812" s="1">
        <v>826.16</v>
      </c>
      <c r="J1812" s="1">
        <v>172.63</v>
      </c>
      <c r="K1812">
        <v>20.895468190180999</v>
      </c>
      <c r="L1812" s="4">
        <f>VLOOKUP(N1812,rates,VLOOKUP(CONCATENATE('[1]Exposure Report'!$B$11,'[1]Exposure Report'!$B$13),rate_lookup_table,4,FALSE),FALSE)</f>
        <v>413.08368000000002</v>
      </c>
      <c r="M1812" t="s">
        <v>0</v>
      </c>
      <c r="N1812" t="str">
        <f>IF(VLOOKUP(B1812,title_rename,2,FALSE)=0,B1812,VLOOKUP(B1812,title_rename,2,FALSE))</f>
        <v>05-19 Baltimore Orioles @ Washington Nationals</v>
      </c>
      <c r="O1812" s="3" t="str">
        <f>LEFT(IF(VLOOKUP(C1812,brand_rename,2,FALSE)=0,C1812,VLOOKUP(C1812,brand_rename,2,FALSE)),LEN(IF(VLOOKUP(C1812,brand_rename,2,FALSE)=0,C1812,VLOOKUP(C1812,brand_rename,2,FALSE)))-6)</f>
        <v>Frito-Lay</v>
      </c>
      <c r="P1812" t="str">
        <f>IF(VLOOKUP(D1812,location_rename,2,FALSE)=0,D1812,VLOOKUP(D1812,location_rename,2,FALSE))</f>
        <v>General Merchandise</v>
      </c>
      <c r="Q1812">
        <f>IF($L1812=0,0,G1812)</f>
        <v>2</v>
      </c>
      <c r="R1812">
        <f>IF($L1812=0,0,H1812)</f>
        <v>2</v>
      </c>
      <c r="S1812" s="1">
        <f>R1812*L1812</f>
        <v>826.16736000000003</v>
      </c>
      <c r="T1812" s="1">
        <f>S1812*(K1812/100)</f>
        <v>172.63153790645814</v>
      </c>
      <c r="U1812" t="str">
        <f t="shared" si="56"/>
        <v>Frito-LayGeneral Merchandise</v>
      </c>
      <c r="V1812" t="str">
        <f t="shared" si="57"/>
        <v>05-19 Baltimore Orioles @ Washington NationalsFrito-LayGeneral Merchandise</v>
      </c>
      <c r="W1812" t="str">
        <f>CONCATENATE(M1812,O1812)</f>
        <v>Regular SeasonFrito-Lay</v>
      </c>
      <c r="X1812" t="str">
        <f>CONCATENATE(M1812,P1812)</f>
        <v>Regular SeasonGeneral Merchandise</v>
      </c>
      <c r="Y1812" t="str">
        <f>CONCATENATE(M1812,O1812,P1812)</f>
        <v>Regular SeasonFrito-LayGeneral Merchandise</v>
      </c>
    </row>
    <row r="1813" spans="1:25" x14ac:dyDescent="0.25">
      <c r="A1813" s="3">
        <v>352254</v>
      </c>
      <c r="B1813" t="s">
        <v>148</v>
      </c>
      <c r="C1813" t="s">
        <v>55</v>
      </c>
      <c r="D1813" t="s">
        <v>59</v>
      </c>
      <c r="E1813" t="s">
        <v>1</v>
      </c>
      <c r="F1813" s="5">
        <v>41048</v>
      </c>
      <c r="G1813">
        <v>1</v>
      </c>
      <c r="H1813">
        <v>1</v>
      </c>
      <c r="I1813" s="1">
        <v>413.08</v>
      </c>
      <c r="J1813" s="1">
        <v>92.74</v>
      </c>
      <c r="K1813">
        <v>22.450856976856699</v>
      </c>
      <c r="L1813" s="4">
        <f>VLOOKUP(N1813,rates,VLOOKUP(CONCATENATE('[1]Exposure Report'!$B$11,'[1]Exposure Report'!$B$13),rate_lookup_table,4,FALSE),FALSE)</f>
        <v>413.08368000000002</v>
      </c>
      <c r="M1813" t="s">
        <v>0</v>
      </c>
      <c r="N1813" t="str">
        <f>IF(VLOOKUP(B1813,title_rename,2,FALSE)=0,B1813,VLOOKUP(B1813,title_rename,2,FALSE))</f>
        <v>05-19 Baltimore Orioles @ Washington Nationals</v>
      </c>
      <c r="O1813" s="3" t="str">
        <f>LEFT(IF(VLOOKUP(C1813,brand_rename,2,FALSE)=0,C1813,VLOOKUP(C1813,brand_rename,2,FALSE)),LEN(IF(VLOOKUP(C1813,brand_rename,2,FALSE)=0,C1813,VLOOKUP(C1813,brand_rename,2,FALSE)))-6)</f>
        <v>Gatorade</v>
      </c>
      <c r="P1813" t="str">
        <f>IF(VLOOKUP(D1813,location_rename,2,FALSE)=0,D1813,VLOOKUP(D1813,location_rename,2,FALSE))</f>
        <v>Active Cup</v>
      </c>
      <c r="Q1813">
        <f>IF($L1813=0,0,G1813)</f>
        <v>1</v>
      </c>
      <c r="R1813">
        <f>IF($L1813=0,0,H1813)</f>
        <v>1</v>
      </c>
      <c r="S1813" s="1">
        <f>R1813*L1813</f>
        <v>413.08368000000002</v>
      </c>
      <c r="T1813" s="1">
        <f>S1813*(K1813/100)</f>
        <v>92.740826191536399</v>
      </c>
      <c r="U1813" t="str">
        <f t="shared" si="56"/>
        <v>GatoradeActive Cup</v>
      </c>
      <c r="V1813" t="str">
        <f t="shared" si="57"/>
        <v>05-19 Baltimore Orioles @ Washington NationalsGatoradeActive Cup</v>
      </c>
      <c r="W1813" t="str">
        <f>CONCATENATE(M1813,O1813)</f>
        <v>Regular SeasonGatorade</v>
      </c>
      <c r="X1813" t="str">
        <f>CONCATENATE(M1813,P1813)</f>
        <v>Regular SeasonActive Cup</v>
      </c>
      <c r="Y1813" t="str">
        <f>CONCATENATE(M1813,O1813,P1813)</f>
        <v>Regular SeasonGatoradeActive Cup</v>
      </c>
    </row>
    <row r="1814" spans="1:25" x14ac:dyDescent="0.25">
      <c r="A1814" s="3">
        <v>352254</v>
      </c>
      <c r="B1814" t="s">
        <v>148</v>
      </c>
      <c r="C1814" t="s">
        <v>55</v>
      </c>
      <c r="D1814" t="s">
        <v>103</v>
      </c>
      <c r="E1814" t="s">
        <v>1</v>
      </c>
      <c r="F1814" s="5">
        <v>41048</v>
      </c>
      <c r="G1814">
        <v>1</v>
      </c>
      <c r="H1814">
        <v>3</v>
      </c>
      <c r="I1814" s="1">
        <v>1239.24</v>
      </c>
      <c r="J1814" s="1">
        <v>484.54</v>
      </c>
      <c r="K1814">
        <v>39.099770827281198</v>
      </c>
      <c r="L1814" s="4">
        <f>VLOOKUP(N1814,rates,VLOOKUP(CONCATENATE('[1]Exposure Report'!$B$11,'[1]Exposure Report'!$B$13),rate_lookup_table,4,FALSE),FALSE)</f>
        <v>413.08368000000002</v>
      </c>
      <c r="M1814" t="s">
        <v>0</v>
      </c>
      <c r="N1814" t="str">
        <f>IF(VLOOKUP(B1814,title_rename,2,FALSE)=0,B1814,VLOOKUP(B1814,title_rename,2,FALSE))</f>
        <v>05-19 Baltimore Orioles @ Washington Nationals</v>
      </c>
      <c r="O1814" s="3" t="str">
        <f>LEFT(IF(VLOOKUP(C1814,brand_rename,2,FALSE)=0,C1814,VLOOKUP(C1814,brand_rename,2,FALSE)),LEN(IF(VLOOKUP(C1814,brand_rename,2,FALSE)=0,C1814,VLOOKUP(C1814,brand_rename,2,FALSE)))-6)</f>
        <v>Gatorade</v>
      </c>
      <c r="P1814" t="str">
        <f>IF(VLOOKUP(D1814,location_rename,2,FALSE)=0,D1814,VLOOKUP(D1814,location_rename,2,FALSE))</f>
        <v>Cooler Full Branded</v>
      </c>
      <c r="Q1814">
        <f>IF($L1814=0,0,G1814)</f>
        <v>1</v>
      </c>
      <c r="R1814">
        <f>IF($L1814=0,0,H1814)</f>
        <v>3</v>
      </c>
      <c r="S1814" s="1">
        <f>R1814*L1814</f>
        <v>1239.2510400000001</v>
      </c>
      <c r="T1814" s="1">
        <f>S1814*(K1814/100)</f>
        <v>484.54431661469891</v>
      </c>
      <c r="U1814" t="str">
        <f t="shared" si="56"/>
        <v>GatoradeCooler Full Branded</v>
      </c>
      <c r="V1814" t="str">
        <f t="shared" si="57"/>
        <v>05-19 Baltimore Orioles @ Washington NationalsGatoradeCooler Full Branded</v>
      </c>
      <c r="W1814" t="str">
        <f>CONCATENATE(M1814,O1814)</f>
        <v>Regular SeasonGatorade</v>
      </c>
      <c r="X1814" t="str">
        <f>CONCATENATE(M1814,P1814)</f>
        <v>Regular SeasonCooler Full Branded</v>
      </c>
      <c r="Y1814" t="str">
        <f>CONCATENATE(M1814,O1814,P1814)</f>
        <v>Regular SeasonGatoradeCooler Full Branded</v>
      </c>
    </row>
    <row r="1815" spans="1:25" x14ac:dyDescent="0.25">
      <c r="A1815" s="3">
        <v>352254</v>
      </c>
      <c r="B1815" t="s">
        <v>148</v>
      </c>
      <c r="C1815" t="s">
        <v>55</v>
      </c>
      <c r="D1815" t="s">
        <v>103</v>
      </c>
      <c r="E1815" t="s">
        <v>1</v>
      </c>
      <c r="F1815" s="5">
        <v>41048</v>
      </c>
      <c r="G1815">
        <v>4</v>
      </c>
      <c r="H1815">
        <v>4</v>
      </c>
      <c r="I1815" s="1">
        <v>1652.32</v>
      </c>
      <c r="J1815" s="1">
        <v>514.28</v>
      </c>
      <c r="K1815">
        <v>31.124721603563401</v>
      </c>
      <c r="L1815" s="4">
        <f>VLOOKUP(N1815,rates,VLOOKUP(CONCATENATE('[1]Exposure Report'!$B$11,'[1]Exposure Report'!$B$13),rate_lookup_table,4,FALSE),FALSE)</f>
        <v>413.08368000000002</v>
      </c>
      <c r="M1815" t="s">
        <v>0</v>
      </c>
      <c r="N1815" t="str">
        <f>IF(VLOOKUP(B1815,title_rename,2,FALSE)=0,B1815,VLOOKUP(B1815,title_rename,2,FALSE))</f>
        <v>05-19 Baltimore Orioles @ Washington Nationals</v>
      </c>
      <c r="O1815" s="3" t="str">
        <f>LEFT(IF(VLOOKUP(C1815,brand_rename,2,FALSE)=0,C1815,VLOOKUP(C1815,brand_rename,2,FALSE)),LEN(IF(VLOOKUP(C1815,brand_rename,2,FALSE)=0,C1815,VLOOKUP(C1815,brand_rename,2,FALSE)))-6)</f>
        <v>Gatorade</v>
      </c>
      <c r="P1815" t="str">
        <f>IF(VLOOKUP(D1815,location_rename,2,FALSE)=0,D1815,VLOOKUP(D1815,location_rename,2,FALSE))</f>
        <v>Cooler Full Branded</v>
      </c>
      <c r="Q1815">
        <f>IF($L1815=0,0,G1815)</f>
        <v>4</v>
      </c>
      <c r="R1815">
        <f>IF($L1815=0,0,H1815)</f>
        <v>4</v>
      </c>
      <c r="S1815" s="1">
        <f>R1815*L1815</f>
        <v>1652.3347200000001</v>
      </c>
      <c r="T1815" s="1">
        <f>S1815*(K1815/100)</f>
        <v>514.28458155901876</v>
      </c>
      <c r="U1815" t="str">
        <f t="shared" si="56"/>
        <v>GatoradeCooler Full Branded</v>
      </c>
      <c r="V1815" t="str">
        <f t="shared" si="57"/>
        <v>05-19 Baltimore Orioles @ Washington NationalsGatoradeCooler Full Branded</v>
      </c>
      <c r="W1815" t="str">
        <f>CONCATENATE(M1815,O1815)</f>
        <v>Regular SeasonGatorade</v>
      </c>
      <c r="X1815" t="str">
        <f>CONCATENATE(M1815,P1815)</f>
        <v>Regular SeasonCooler Full Branded</v>
      </c>
      <c r="Y1815" t="str">
        <f>CONCATENATE(M1815,O1815,P1815)</f>
        <v>Regular SeasonGatoradeCooler Full Branded</v>
      </c>
    </row>
    <row r="1816" spans="1:25" x14ac:dyDescent="0.25">
      <c r="A1816" s="3">
        <v>352254</v>
      </c>
      <c r="B1816" t="s">
        <v>148</v>
      </c>
      <c r="C1816" t="s">
        <v>55</v>
      </c>
      <c r="D1816" t="s">
        <v>58</v>
      </c>
      <c r="E1816" t="s">
        <v>1</v>
      </c>
      <c r="F1816" s="5">
        <v>41048</v>
      </c>
      <c r="G1816">
        <v>2</v>
      </c>
      <c r="H1816">
        <v>15</v>
      </c>
      <c r="I1816" s="1">
        <v>6196.2</v>
      </c>
      <c r="J1816" s="1">
        <v>1653.15</v>
      </c>
      <c r="K1816">
        <v>26.680061973467598</v>
      </c>
      <c r="L1816" s="4">
        <f>VLOOKUP(N1816,rates,VLOOKUP(CONCATENATE('[1]Exposure Report'!$B$11,'[1]Exposure Report'!$B$13),rate_lookup_table,4,FALSE),FALSE)</f>
        <v>413.08368000000002</v>
      </c>
      <c r="M1816" t="s">
        <v>0</v>
      </c>
      <c r="N1816" t="str">
        <f>IF(VLOOKUP(B1816,title_rename,2,FALSE)=0,B1816,VLOOKUP(B1816,title_rename,2,FALSE))</f>
        <v>05-19 Baltimore Orioles @ Washington Nationals</v>
      </c>
      <c r="O1816" s="3" t="str">
        <f>LEFT(IF(VLOOKUP(C1816,brand_rename,2,FALSE)=0,C1816,VLOOKUP(C1816,brand_rename,2,FALSE)),LEN(IF(VLOOKUP(C1816,brand_rename,2,FALSE)=0,C1816,VLOOKUP(C1816,brand_rename,2,FALSE)))-6)</f>
        <v>Gatorade</v>
      </c>
      <c r="P1816" t="str">
        <f>IF(VLOOKUP(D1816,location_rename,2,FALSE)=0,D1816,VLOOKUP(D1816,location_rename,2,FALSE))</f>
        <v>Cooler Partial Branded</v>
      </c>
      <c r="Q1816">
        <f>IF($L1816=0,0,G1816)</f>
        <v>2</v>
      </c>
      <c r="R1816">
        <f>IF($L1816=0,0,H1816)</f>
        <v>15</v>
      </c>
      <c r="S1816" s="1">
        <f>R1816*L1816</f>
        <v>6196.2552000000005</v>
      </c>
      <c r="T1816" s="1">
        <f>S1816*(K1816/100)</f>
        <v>1653.164727394209</v>
      </c>
      <c r="U1816" t="str">
        <f t="shared" si="56"/>
        <v>GatoradeCooler Partial Branded</v>
      </c>
      <c r="V1816" t="str">
        <f t="shared" si="57"/>
        <v>05-19 Baltimore Orioles @ Washington NationalsGatoradeCooler Partial Branded</v>
      </c>
      <c r="W1816" t="str">
        <f>CONCATENATE(M1816,O1816)</f>
        <v>Regular SeasonGatorade</v>
      </c>
      <c r="X1816" t="str">
        <f>CONCATENATE(M1816,P1816)</f>
        <v>Regular SeasonCooler Partial Branded</v>
      </c>
      <c r="Y1816" t="str">
        <f>CONCATENATE(M1816,O1816,P1816)</f>
        <v>Regular SeasonGatoradeCooler Partial Branded</v>
      </c>
    </row>
    <row r="1817" spans="1:25" x14ac:dyDescent="0.25">
      <c r="A1817" s="3">
        <v>352254</v>
      </c>
      <c r="B1817" t="s">
        <v>148</v>
      </c>
      <c r="C1817" t="s">
        <v>55</v>
      </c>
      <c r="D1817" t="s">
        <v>58</v>
      </c>
      <c r="E1817" t="s">
        <v>1</v>
      </c>
      <c r="F1817" s="5">
        <v>41048</v>
      </c>
      <c r="G1817">
        <v>7</v>
      </c>
      <c r="H1817">
        <v>8</v>
      </c>
      <c r="I1817" s="1">
        <v>3304.64</v>
      </c>
      <c r="J1817" s="1">
        <v>953.76</v>
      </c>
      <c r="K1817">
        <v>28.861237532681301</v>
      </c>
      <c r="L1817" s="4">
        <f>VLOOKUP(N1817,rates,VLOOKUP(CONCATENATE('[1]Exposure Report'!$B$11,'[1]Exposure Report'!$B$13),rate_lookup_table,4,FALSE),FALSE)</f>
        <v>413.08368000000002</v>
      </c>
      <c r="M1817" t="s">
        <v>0</v>
      </c>
      <c r="N1817" t="str">
        <f>IF(VLOOKUP(B1817,title_rename,2,FALSE)=0,B1817,VLOOKUP(B1817,title_rename,2,FALSE))</f>
        <v>05-19 Baltimore Orioles @ Washington Nationals</v>
      </c>
      <c r="O1817" s="3" t="str">
        <f>LEFT(IF(VLOOKUP(C1817,brand_rename,2,FALSE)=0,C1817,VLOOKUP(C1817,brand_rename,2,FALSE)),LEN(IF(VLOOKUP(C1817,brand_rename,2,FALSE)=0,C1817,VLOOKUP(C1817,brand_rename,2,FALSE)))-6)</f>
        <v>Gatorade</v>
      </c>
      <c r="P1817" t="str">
        <f>IF(VLOOKUP(D1817,location_rename,2,FALSE)=0,D1817,VLOOKUP(D1817,location_rename,2,FALSE))</f>
        <v>Cooler Partial Branded</v>
      </c>
      <c r="Q1817">
        <f>IF($L1817=0,0,G1817)</f>
        <v>7</v>
      </c>
      <c r="R1817">
        <f>IF($L1817=0,0,H1817)</f>
        <v>8</v>
      </c>
      <c r="S1817" s="1">
        <f>R1817*L1817</f>
        <v>3304.6694400000001</v>
      </c>
      <c r="T1817" s="1">
        <f>S1817*(K1817/100)</f>
        <v>953.76849674832897</v>
      </c>
      <c r="U1817" t="str">
        <f t="shared" si="56"/>
        <v>GatoradeCooler Partial Branded</v>
      </c>
      <c r="V1817" t="str">
        <f t="shared" si="57"/>
        <v>05-19 Baltimore Orioles @ Washington NationalsGatoradeCooler Partial Branded</v>
      </c>
      <c r="W1817" t="str">
        <f>CONCATENATE(M1817,O1817)</f>
        <v>Regular SeasonGatorade</v>
      </c>
      <c r="X1817" t="str">
        <f>CONCATENATE(M1817,P1817)</f>
        <v>Regular SeasonCooler Partial Branded</v>
      </c>
      <c r="Y1817" t="str">
        <f>CONCATENATE(M1817,O1817,P1817)</f>
        <v>Regular SeasonGatoradeCooler Partial Branded</v>
      </c>
    </row>
    <row r="1818" spans="1:25" x14ac:dyDescent="0.25">
      <c r="A1818" s="3">
        <v>352254</v>
      </c>
      <c r="B1818" t="s">
        <v>148</v>
      </c>
      <c r="C1818" t="s">
        <v>55</v>
      </c>
      <c r="D1818" t="s">
        <v>102</v>
      </c>
      <c r="E1818" t="s">
        <v>1</v>
      </c>
      <c r="F1818" s="5">
        <v>41048</v>
      </c>
      <c r="G1818">
        <v>2</v>
      </c>
      <c r="H1818">
        <v>2</v>
      </c>
      <c r="I1818" s="1">
        <v>826.16</v>
      </c>
      <c r="J1818" s="1">
        <v>215.59</v>
      </c>
      <c r="K1818">
        <v>26.095429456763799</v>
      </c>
      <c r="L1818" s="4">
        <f>VLOOKUP(N1818,rates,VLOOKUP(CONCATENATE('[1]Exposure Report'!$B$11,'[1]Exposure Report'!$B$13),rate_lookup_table,4,FALSE),FALSE)</f>
        <v>413.08368000000002</v>
      </c>
      <c r="M1818" t="s">
        <v>0</v>
      </c>
      <c r="N1818" t="str">
        <f>IF(VLOOKUP(B1818,title_rename,2,FALSE)=0,B1818,VLOOKUP(B1818,title_rename,2,FALSE))</f>
        <v>05-19 Baltimore Orioles @ Washington Nationals</v>
      </c>
      <c r="O1818" s="3" t="str">
        <f>LEFT(IF(VLOOKUP(C1818,brand_rename,2,FALSE)=0,C1818,VLOOKUP(C1818,brand_rename,2,FALSE)),LEN(IF(VLOOKUP(C1818,brand_rename,2,FALSE)=0,C1818,VLOOKUP(C1818,brand_rename,2,FALSE)))-6)</f>
        <v>Gatorade</v>
      </c>
      <c r="P1818" t="str">
        <f>IF(VLOOKUP(D1818,location_rename,2,FALSE)=0,D1818,VLOOKUP(D1818,location_rename,2,FALSE))</f>
        <v>Ice Chest Full Branded</v>
      </c>
      <c r="Q1818">
        <f>IF($L1818=0,0,G1818)</f>
        <v>2</v>
      </c>
      <c r="R1818">
        <f>IF($L1818=0,0,H1818)</f>
        <v>2</v>
      </c>
      <c r="S1818" s="1">
        <f>R1818*L1818</f>
        <v>826.16736000000003</v>
      </c>
      <c r="T1818" s="1">
        <f>S1818*(K1818/100)</f>
        <v>215.59192062360782</v>
      </c>
      <c r="U1818" t="str">
        <f t="shared" si="56"/>
        <v>GatoradeIce Chest Full Branded</v>
      </c>
      <c r="V1818" t="str">
        <f t="shared" si="57"/>
        <v>05-19 Baltimore Orioles @ Washington NationalsGatoradeIce Chest Full Branded</v>
      </c>
      <c r="W1818" t="str">
        <f>CONCATENATE(M1818,O1818)</f>
        <v>Regular SeasonGatorade</v>
      </c>
      <c r="X1818" t="str">
        <f>CONCATENATE(M1818,P1818)</f>
        <v>Regular SeasonIce Chest Full Branded</v>
      </c>
      <c r="Y1818" t="str">
        <f>CONCATENATE(M1818,O1818,P1818)</f>
        <v>Regular SeasonGatoradeIce Chest Full Branded</v>
      </c>
    </row>
    <row r="1819" spans="1:25" x14ac:dyDescent="0.25">
      <c r="A1819" s="3">
        <v>352254</v>
      </c>
      <c r="B1819" t="s">
        <v>148</v>
      </c>
      <c r="C1819" t="s">
        <v>55</v>
      </c>
      <c r="D1819" t="s">
        <v>57</v>
      </c>
      <c r="E1819" t="s">
        <v>1</v>
      </c>
      <c r="F1819" s="5">
        <v>41048</v>
      </c>
      <c r="G1819">
        <v>1</v>
      </c>
      <c r="H1819">
        <v>1</v>
      </c>
      <c r="I1819" s="1">
        <v>413.08</v>
      </c>
      <c r="J1819" s="1">
        <v>74.44</v>
      </c>
      <c r="K1819">
        <v>18.020722378231799</v>
      </c>
      <c r="L1819" s="4">
        <f>VLOOKUP(N1819,rates,VLOOKUP(CONCATENATE('[1]Exposure Report'!$B$11,'[1]Exposure Report'!$B$13),rate_lookup_table,4,FALSE),FALSE)</f>
        <v>413.08368000000002</v>
      </c>
      <c r="M1819" t="s">
        <v>0</v>
      </c>
      <c r="N1819" t="str">
        <f>IF(VLOOKUP(B1819,title_rename,2,FALSE)=0,B1819,VLOOKUP(B1819,title_rename,2,FALSE))</f>
        <v>05-19 Baltimore Orioles @ Washington Nationals</v>
      </c>
      <c r="O1819" s="3" t="str">
        <f>LEFT(IF(VLOOKUP(C1819,brand_rename,2,FALSE)=0,C1819,VLOOKUP(C1819,brand_rename,2,FALSE)),LEN(IF(VLOOKUP(C1819,brand_rename,2,FALSE)=0,C1819,VLOOKUP(C1819,brand_rename,2,FALSE)))-6)</f>
        <v>Gatorade</v>
      </c>
      <c r="P1819" t="str">
        <f>IF(VLOOKUP(D1819,location_rename,2,FALSE)=0,D1819,VLOOKUP(D1819,location_rename,2,FALSE))</f>
        <v>Ice Chest Partial Branded</v>
      </c>
      <c r="Q1819">
        <f>IF($L1819=0,0,G1819)</f>
        <v>1</v>
      </c>
      <c r="R1819">
        <f>IF($L1819=0,0,H1819)</f>
        <v>1</v>
      </c>
      <c r="S1819" s="1">
        <f>R1819*L1819</f>
        <v>413.08368000000002</v>
      </c>
      <c r="T1819" s="1">
        <f>S1819*(K1819/100)</f>
        <v>74.440663162583434</v>
      </c>
      <c r="U1819" t="str">
        <f t="shared" si="56"/>
        <v>GatoradeIce Chest Partial Branded</v>
      </c>
      <c r="V1819" t="str">
        <f t="shared" si="57"/>
        <v>05-19 Baltimore Orioles @ Washington NationalsGatoradeIce Chest Partial Branded</v>
      </c>
      <c r="W1819" t="str">
        <f>CONCATENATE(M1819,O1819)</f>
        <v>Regular SeasonGatorade</v>
      </c>
      <c r="X1819" t="str">
        <f>CONCATENATE(M1819,P1819)</f>
        <v>Regular SeasonIce Chest Partial Branded</v>
      </c>
      <c r="Y1819" t="str">
        <f>CONCATENATE(M1819,O1819,P1819)</f>
        <v>Regular SeasonGatoradeIce Chest Partial Branded</v>
      </c>
    </row>
    <row r="1820" spans="1:25" x14ac:dyDescent="0.25">
      <c r="A1820" s="3">
        <v>352254</v>
      </c>
      <c r="B1820" t="s">
        <v>148</v>
      </c>
      <c r="C1820" t="s">
        <v>55</v>
      </c>
      <c r="D1820" t="s">
        <v>56</v>
      </c>
      <c r="E1820" t="s">
        <v>1</v>
      </c>
      <c r="F1820" s="5">
        <v>41048</v>
      </c>
      <c r="G1820">
        <v>1</v>
      </c>
      <c r="H1820">
        <v>2</v>
      </c>
      <c r="I1820" s="1">
        <v>826.16</v>
      </c>
      <c r="J1820" s="1">
        <v>213.56</v>
      </c>
      <c r="K1820">
        <v>25.849714341047701</v>
      </c>
      <c r="L1820" s="4">
        <f>VLOOKUP(N1820,rates,VLOOKUP(CONCATENATE('[1]Exposure Report'!$B$11,'[1]Exposure Report'!$B$13),rate_lookup_table,4,FALSE),FALSE)</f>
        <v>413.08368000000002</v>
      </c>
      <c r="M1820" t="s">
        <v>0</v>
      </c>
      <c r="N1820" t="str">
        <f>IF(VLOOKUP(B1820,title_rename,2,FALSE)=0,B1820,VLOOKUP(B1820,title_rename,2,FALSE))</f>
        <v>05-19 Baltimore Orioles @ Washington Nationals</v>
      </c>
      <c r="O1820" s="3" t="str">
        <f>LEFT(IF(VLOOKUP(C1820,brand_rename,2,FALSE)=0,C1820,VLOOKUP(C1820,brand_rename,2,FALSE)),LEN(IF(VLOOKUP(C1820,brand_rename,2,FALSE)=0,C1820,VLOOKUP(C1820,brand_rename,2,FALSE)))-6)</f>
        <v>Gatorade</v>
      </c>
      <c r="P1820" t="str">
        <f>IF(VLOOKUP(D1820,location_rename,2,FALSE)=0,D1820,VLOOKUP(D1820,location_rename,2,FALSE))</f>
        <v>Passive Cup</v>
      </c>
      <c r="Q1820">
        <f>IF($L1820=0,0,G1820)</f>
        <v>1</v>
      </c>
      <c r="R1820">
        <f>IF($L1820=0,0,H1820)</f>
        <v>2</v>
      </c>
      <c r="S1820" s="1">
        <f>R1820*L1820</f>
        <v>826.16736000000003</v>
      </c>
      <c r="T1820" s="1">
        <f>S1820*(K1820/100)</f>
        <v>213.5619025389752</v>
      </c>
      <c r="U1820" t="str">
        <f t="shared" si="56"/>
        <v>GatoradePassive Cup</v>
      </c>
      <c r="V1820" t="str">
        <f t="shared" si="57"/>
        <v>05-19 Baltimore Orioles @ Washington NationalsGatoradePassive Cup</v>
      </c>
      <c r="W1820" t="str">
        <f>CONCATENATE(M1820,O1820)</f>
        <v>Regular SeasonGatorade</v>
      </c>
      <c r="X1820" t="str">
        <f>CONCATENATE(M1820,P1820)</f>
        <v>Regular SeasonPassive Cup</v>
      </c>
      <c r="Y1820" t="str">
        <f>CONCATENATE(M1820,O1820,P1820)</f>
        <v>Regular SeasonGatoradePassive Cup</v>
      </c>
    </row>
    <row r="1821" spans="1:25" x14ac:dyDescent="0.25">
      <c r="A1821" s="3">
        <v>352254</v>
      </c>
      <c r="B1821" t="s">
        <v>148</v>
      </c>
      <c r="C1821" t="s">
        <v>55</v>
      </c>
      <c r="D1821" t="s">
        <v>56</v>
      </c>
      <c r="E1821" t="s">
        <v>1</v>
      </c>
      <c r="F1821" s="5">
        <v>41048</v>
      </c>
      <c r="G1821">
        <v>2</v>
      </c>
      <c r="H1821">
        <v>2</v>
      </c>
      <c r="I1821" s="1">
        <v>826.16</v>
      </c>
      <c r="J1821" s="1">
        <v>189.56</v>
      </c>
      <c r="K1821">
        <v>22.944708046867401</v>
      </c>
      <c r="L1821" s="4">
        <f>VLOOKUP(N1821,rates,VLOOKUP(CONCATENATE('[1]Exposure Report'!$B$11,'[1]Exposure Report'!$B$13),rate_lookup_table,4,FALSE),FALSE)</f>
        <v>413.08368000000002</v>
      </c>
      <c r="M1821" t="s">
        <v>0</v>
      </c>
      <c r="N1821" t="str">
        <f>IF(VLOOKUP(B1821,title_rename,2,FALSE)=0,B1821,VLOOKUP(B1821,title_rename,2,FALSE))</f>
        <v>05-19 Baltimore Orioles @ Washington Nationals</v>
      </c>
      <c r="O1821" s="3" t="str">
        <f>LEFT(IF(VLOOKUP(C1821,brand_rename,2,FALSE)=0,C1821,VLOOKUP(C1821,brand_rename,2,FALSE)),LEN(IF(VLOOKUP(C1821,brand_rename,2,FALSE)=0,C1821,VLOOKUP(C1821,brand_rename,2,FALSE)))-6)</f>
        <v>Gatorade</v>
      </c>
      <c r="P1821" t="str">
        <f>IF(VLOOKUP(D1821,location_rename,2,FALSE)=0,D1821,VLOOKUP(D1821,location_rename,2,FALSE))</f>
        <v>Passive Cup</v>
      </c>
      <c r="Q1821">
        <f>IF($L1821=0,0,G1821)</f>
        <v>2</v>
      </c>
      <c r="R1821">
        <f>IF($L1821=0,0,H1821)</f>
        <v>2</v>
      </c>
      <c r="S1821" s="1">
        <f>R1821*L1821</f>
        <v>826.16736000000003</v>
      </c>
      <c r="T1821" s="1">
        <f>S1821*(K1821/100)</f>
        <v>189.56168873051197</v>
      </c>
      <c r="U1821" t="str">
        <f t="shared" si="56"/>
        <v>GatoradePassive Cup</v>
      </c>
      <c r="V1821" t="str">
        <f t="shared" si="57"/>
        <v>05-19 Baltimore Orioles @ Washington NationalsGatoradePassive Cup</v>
      </c>
      <c r="W1821" t="str">
        <f>CONCATENATE(M1821,O1821)</f>
        <v>Regular SeasonGatorade</v>
      </c>
      <c r="X1821" t="str">
        <f>CONCATENATE(M1821,P1821)</f>
        <v>Regular SeasonPassive Cup</v>
      </c>
      <c r="Y1821" t="str">
        <f>CONCATENATE(M1821,O1821,P1821)</f>
        <v>Regular SeasonGatoradePassive Cup</v>
      </c>
    </row>
    <row r="1822" spans="1:25" x14ac:dyDescent="0.25">
      <c r="A1822" s="3">
        <v>352254</v>
      </c>
      <c r="B1822" t="s">
        <v>148</v>
      </c>
      <c r="C1822" t="s">
        <v>53</v>
      </c>
      <c r="D1822" t="s">
        <v>19</v>
      </c>
      <c r="E1822" t="s">
        <v>1</v>
      </c>
      <c r="F1822" s="5">
        <v>41048</v>
      </c>
      <c r="G1822">
        <v>1</v>
      </c>
      <c r="H1822">
        <v>1</v>
      </c>
      <c r="I1822" s="1">
        <v>413.08</v>
      </c>
      <c r="J1822" s="1">
        <v>120.29</v>
      </c>
      <c r="K1822">
        <v>29.120267260578999</v>
      </c>
      <c r="L1822" s="4">
        <f>VLOOKUP(N1822,rates,VLOOKUP(CONCATENATE('[1]Exposure Report'!$B$11,'[1]Exposure Report'!$B$13),rate_lookup_table,4,FALSE),FALSE)</f>
        <v>413.08368000000002</v>
      </c>
      <c r="M1822" t="s">
        <v>0</v>
      </c>
      <c r="N1822" t="str">
        <f>IF(VLOOKUP(B1822,title_rename,2,FALSE)=0,B1822,VLOOKUP(B1822,title_rename,2,FALSE))</f>
        <v>05-19 Baltimore Orioles @ Washington Nationals</v>
      </c>
      <c r="O1822" s="3" t="str">
        <f>LEFT(IF(VLOOKUP(C1822,brand_rename,2,FALSE)=0,C1822,VLOOKUP(C1822,brand_rename,2,FALSE)),LEN(IF(VLOOKUP(C1822,brand_rename,2,FALSE)=0,C1822,VLOOKUP(C1822,brand_rename,2,FALSE)))-6)</f>
        <v>GEICO</v>
      </c>
      <c r="P1822" t="str">
        <f>IF(VLOOKUP(D1822,location_rename,2,FALSE)=0,D1822,VLOOKUP(D1822,location_rename,2,FALSE))</f>
        <v>LED Outfield Wall</v>
      </c>
      <c r="Q1822">
        <f>IF($L1822=0,0,G1822)</f>
        <v>1</v>
      </c>
      <c r="R1822">
        <f>IF($L1822=0,0,H1822)</f>
        <v>1</v>
      </c>
      <c r="S1822" s="1">
        <f>R1822*L1822</f>
        <v>413.08368000000002</v>
      </c>
      <c r="T1822" s="1">
        <f>S1822*(K1822/100)</f>
        <v>120.29107162583492</v>
      </c>
      <c r="U1822" t="str">
        <f t="shared" si="56"/>
        <v>GEICOLED Outfield Wall</v>
      </c>
      <c r="V1822" t="str">
        <f t="shared" si="57"/>
        <v>05-19 Baltimore Orioles @ Washington NationalsGEICOLED Outfield Wall</v>
      </c>
      <c r="W1822" t="str">
        <f>CONCATENATE(M1822,O1822)</f>
        <v>Regular SeasonGEICO</v>
      </c>
      <c r="X1822" t="str">
        <f>CONCATENATE(M1822,P1822)</f>
        <v>Regular SeasonLED Outfield Wall</v>
      </c>
      <c r="Y1822" t="str">
        <f>CONCATENATE(M1822,O1822,P1822)</f>
        <v>Regular SeasonGEICOLED Outfield Wall</v>
      </c>
    </row>
    <row r="1823" spans="1:25" x14ac:dyDescent="0.25">
      <c r="A1823" s="3">
        <v>352254</v>
      </c>
      <c r="B1823" t="s">
        <v>148</v>
      </c>
      <c r="C1823" t="s">
        <v>53</v>
      </c>
      <c r="D1823" t="s">
        <v>17</v>
      </c>
      <c r="E1823" t="s">
        <v>1</v>
      </c>
      <c r="F1823" s="5">
        <v>41048</v>
      </c>
      <c r="G1823">
        <v>2</v>
      </c>
      <c r="H1823">
        <v>13</v>
      </c>
      <c r="I1823" s="1">
        <v>5370.04</v>
      </c>
      <c r="J1823" s="1">
        <v>1637.12</v>
      </c>
      <c r="K1823">
        <v>30.4861788739003</v>
      </c>
      <c r="L1823" s="4">
        <f>VLOOKUP(N1823,rates,VLOOKUP(CONCATENATE('[1]Exposure Report'!$B$11,'[1]Exposure Report'!$B$13),rate_lookup_table,4,FALSE),FALSE)</f>
        <v>413.08368000000002</v>
      </c>
      <c r="M1823" t="s">
        <v>0</v>
      </c>
      <c r="N1823" t="str">
        <f>IF(VLOOKUP(B1823,title_rename,2,FALSE)=0,B1823,VLOOKUP(B1823,title_rename,2,FALSE))</f>
        <v>05-19 Baltimore Orioles @ Washington Nationals</v>
      </c>
      <c r="O1823" s="3" t="str">
        <f>LEFT(IF(VLOOKUP(C1823,brand_rename,2,FALSE)=0,C1823,VLOOKUP(C1823,brand_rename,2,FALSE)),LEN(IF(VLOOKUP(C1823,brand_rename,2,FALSE)=0,C1823,VLOOKUP(C1823,brand_rename,2,FALSE)))-6)</f>
        <v>GEICO</v>
      </c>
      <c r="P1823" t="str">
        <f>IF(VLOOKUP(D1823,location_rename,2,FALSE)=0,D1823,VLOOKUP(D1823,location_rename,2,FALSE))</f>
        <v>LED Upper Tiered</v>
      </c>
      <c r="Q1823">
        <f>IF($L1823=0,0,G1823)</f>
        <v>2</v>
      </c>
      <c r="R1823">
        <f>IF($L1823=0,0,H1823)</f>
        <v>13</v>
      </c>
      <c r="S1823" s="1">
        <f>R1823*L1823</f>
        <v>5370.0878400000001</v>
      </c>
      <c r="T1823" s="1">
        <f>S1823*(K1823/100)</f>
        <v>1637.1345845879689</v>
      </c>
      <c r="U1823" t="str">
        <f t="shared" si="56"/>
        <v>GEICOLED Upper Tiered</v>
      </c>
      <c r="V1823" t="str">
        <f t="shared" si="57"/>
        <v>05-19 Baltimore Orioles @ Washington NationalsGEICOLED Upper Tiered</v>
      </c>
      <c r="W1823" t="str">
        <f>CONCATENATE(M1823,O1823)</f>
        <v>Regular SeasonGEICO</v>
      </c>
      <c r="X1823" t="str">
        <f>CONCATENATE(M1823,P1823)</f>
        <v>Regular SeasonLED Upper Tiered</v>
      </c>
      <c r="Y1823" t="str">
        <f>CONCATENATE(M1823,O1823,P1823)</f>
        <v>Regular SeasonGEICOLED Upper Tiered</v>
      </c>
    </row>
    <row r="1824" spans="1:25" x14ac:dyDescent="0.25">
      <c r="A1824" s="3">
        <v>352254</v>
      </c>
      <c r="B1824" t="s">
        <v>148</v>
      </c>
      <c r="C1824" t="s">
        <v>53</v>
      </c>
      <c r="D1824" t="s">
        <v>11</v>
      </c>
      <c r="E1824" t="s">
        <v>1</v>
      </c>
      <c r="F1824" s="5">
        <v>41048</v>
      </c>
      <c r="G1824">
        <v>55</v>
      </c>
      <c r="H1824">
        <v>187</v>
      </c>
      <c r="I1824" s="1">
        <v>77245.960000000006</v>
      </c>
      <c r="J1824" s="1">
        <v>11514.98</v>
      </c>
      <c r="K1824">
        <v>14.906902574581199</v>
      </c>
      <c r="L1824" s="4">
        <f>VLOOKUP(N1824,rates,VLOOKUP(CONCATENATE('[1]Exposure Report'!$B$11,'[1]Exposure Report'!$B$13),rate_lookup_table,4,FALSE),FALSE)</f>
        <v>413.08368000000002</v>
      </c>
      <c r="M1824" t="s">
        <v>0</v>
      </c>
      <c r="N1824" t="str">
        <f>IF(VLOOKUP(B1824,title_rename,2,FALSE)=0,B1824,VLOOKUP(B1824,title_rename,2,FALSE))</f>
        <v>05-19 Baltimore Orioles @ Washington Nationals</v>
      </c>
      <c r="O1824" s="3" t="str">
        <f>LEFT(IF(VLOOKUP(C1824,brand_rename,2,FALSE)=0,C1824,VLOOKUP(C1824,brand_rename,2,FALSE)),LEN(IF(VLOOKUP(C1824,brand_rename,2,FALSE)=0,C1824,VLOOKUP(C1824,brand_rename,2,FALSE)))-6)</f>
        <v>GEICO</v>
      </c>
      <c r="P1824" t="str">
        <f>IF(VLOOKUP(D1824,location_rename,2,FALSE)=0,D1824,VLOOKUP(D1824,location_rename,2,FALSE))</f>
        <v>Static Outfield Wall</v>
      </c>
      <c r="Q1824">
        <f>IF($L1824=0,0,G1824)</f>
        <v>55</v>
      </c>
      <c r="R1824">
        <f>IF($L1824=0,0,H1824)</f>
        <v>187</v>
      </c>
      <c r="S1824" s="1">
        <f>R1824*L1824</f>
        <v>77246.648159999997</v>
      </c>
      <c r="T1824" s="1">
        <f>S1824*(K1824/100)</f>
        <v>11515.08258334072</v>
      </c>
      <c r="U1824" t="str">
        <f t="shared" si="56"/>
        <v>GEICOStatic Outfield Wall</v>
      </c>
      <c r="V1824" t="str">
        <f t="shared" si="57"/>
        <v>05-19 Baltimore Orioles @ Washington NationalsGEICOStatic Outfield Wall</v>
      </c>
      <c r="W1824" t="str">
        <f>CONCATENATE(M1824,O1824)</f>
        <v>Regular SeasonGEICO</v>
      </c>
      <c r="X1824" t="str">
        <f>CONCATENATE(M1824,P1824)</f>
        <v>Regular SeasonStatic Outfield Wall</v>
      </c>
      <c r="Y1824" t="str">
        <f>CONCATENATE(M1824,O1824,P1824)</f>
        <v>Regular SeasonGEICOStatic Outfield Wall</v>
      </c>
    </row>
    <row r="1825" spans="1:25" x14ac:dyDescent="0.25">
      <c r="A1825" s="3">
        <v>352254</v>
      </c>
      <c r="B1825" t="s">
        <v>148</v>
      </c>
      <c r="C1825" t="s">
        <v>51</v>
      </c>
      <c r="D1825" t="s">
        <v>9</v>
      </c>
      <c r="E1825" t="s">
        <v>1</v>
      </c>
      <c r="F1825" s="5">
        <v>41048</v>
      </c>
      <c r="G1825">
        <v>18</v>
      </c>
      <c r="H1825">
        <v>66</v>
      </c>
      <c r="I1825" s="1">
        <v>27263.279999999999</v>
      </c>
      <c r="J1825" s="1">
        <v>5700.09</v>
      </c>
      <c r="K1825">
        <v>20.907572383073401</v>
      </c>
      <c r="L1825" s="4">
        <f>VLOOKUP(N1825,rates,VLOOKUP(CONCATENATE('[1]Exposure Report'!$B$11,'[1]Exposure Report'!$B$13),rate_lookup_table,4,FALSE),FALSE)</f>
        <v>413.08368000000002</v>
      </c>
      <c r="M1825" t="s">
        <v>0</v>
      </c>
      <c r="N1825" t="str">
        <f>IF(VLOOKUP(B1825,title_rename,2,FALSE)=0,B1825,VLOOKUP(B1825,title_rename,2,FALSE))</f>
        <v>05-19 Baltimore Orioles @ Washington Nationals</v>
      </c>
      <c r="O1825" s="3" t="str">
        <f>LEFT(IF(VLOOKUP(C1825,brand_rename,2,FALSE)=0,C1825,VLOOKUP(C1825,brand_rename,2,FALSE)),LEN(IF(VLOOKUP(C1825,brand_rename,2,FALSE)=0,C1825,VLOOKUP(C1825,brand_rename,2,FALSE)))-6)</f>
        <v>Harris Teeter</v>
      </c>
      <c r="P1825" t="str">
        <f>IF(VLOOKUP(D1825,location_rename,2,FALSE)=0,D1825,VLOOKUP(D1825,location_rename,2,FALSE))</f>
        <v>Static Upper Billboard</v>
      </c>
      <c r="Q1825">
        <f>IF($L1825=0,0,G1825)</f>
        <v>18</v>
      </c>
      <c r="R1825">
        <f>IF($L1825=0,0,H1825)</f>
        <v>66</v>
      </c>
      <c r="S1825" s="1">
        <f>R1825*L1825</f>
        <v>27263.52288</v>
      </c>
      <c r="T1825" s="1">
        <f>S1825*(K1825/100)</f>
        <v>5700.1407803117781</v>
      </c>
      <c r="U1825" t="str">
        <f t="shared" si="56"/>
        <v>Harris TeeterStatic Upper Billboard</v>
      </c>
      <c r="V1825" t="str">
        <f t="shared" si="57"/>
        <v>05-19 Baltimore Orioles @ Washington NationalsHarris TeeterStatic Upper Billboard</v>
      </c>
      <c r="W1825" t="str">
        <f>CONCATENATE(M1825,O1825)</f>
        <v>Regular SeasonHarris Teeter</v>
      </c>
      <c r="X1825" t="str">
        <f>CONCATENATE(M1825,P1825)</f>
        <v>Regular SeasonStatic Upper Billboard</v>
      </c>
      <c r="Y1825" t="str">
        <f>CONCATENATE(M1825,O1825,P1825)</f>
        <v>Regular SeasonHarris TeeterStatic Upper Billboard</v>
      </c>
    </row>
    <row r="1826" spans="1:25" x14ac:dyDescent="0.25">
      <c r="A1826" s="3">
        <v>352254</v>
      </c>
      <c r="B1826" t="s">
        <v>148</v>
      </c>
      <c r="C1826" t="s">
        <v>100</v>
      </c>
      <c r="D1826" t="s">
        <v>17</v>
      </c>
      <c r="E1826" t="s">
        <v>1</v>
      </c>
      <c r="F1826" s="5">
        <v>41048</v>
      </c>
      <c r="G1826">
        <v>1</v>
      </c>
      <c r="H1826">
        <v>3</v>
      </c>
      <c r="I1826" s="1">
        <v>1239.24</v>
      </c>
      <c r="J1826" s="1">
        <v>481.69</v>
      </c>
      <c r="K1826">
        <v>38.8697911623252</v>
      </c>
      <c r="L1826" s="4">
        <f>VLOOKUP(N1826,rates,VLOOKUP(CONCATENATE('[1]Exposure Report'!$B$11,'[1]Exposure Report'!$B$13),rate_lookup_table,4,FALSE),FALSE)</f>
        <v>413.08368000000002</v>
      </c>
      <c r="M1826" t="s">
        <v>0</v>
      </c>
      <c r="N1826" t="str">
        <f>IF(VLOOKUP(B1826,title_rename,2,FALSE)=0,B1826,VLOOKUP(B1826,title_rename,2,FALSE))</f>
        <v>05-19 Baltimore Orioles @ Washington Nationals</v>
      </c>
      <c r="O1826" s="3" t="str">
        <f>LEFT(IF(VLOOKUP(C1826,brand_rename,2,FALSE)=0,C1826,VLOOKUP(C1826,brand_rename,2,FALSE)),LEN(IF(VLOOKUP(C1826,brand_rename,2,FALSE)=0,C1826,VLOOKUP(C1826,brand_rename,2,FALSE)))-6)</f>
        <v>Hawaiian Shaved Ice</v>
      </c>
      <c r="P1826" t="str">
        <f>IF(VLOOKUP(D1826,location_rename,2,FALSE)=0,D1826,VLOOKUP(D1826,location_rename,2,FALSE))</f>
        <v>LED Upper Tiered</v>
      </c>
      <c r="Q1826">
        <f>IF($L1826=0,0,G1826)</f>
        <v>1</v>
      </c>
      <c r="R1826">
        <f>IF($L1826=0,0,H1826)</f>
        <v>3</v>
      </c>
      <c r="S1826" s="1">
        <f>R1826*L1826</f>
        <v>1239.2510400000001</v>
      </c>
      <c r="T1826" s="1">
        <f>S1826*(K1826/100)</f>
        <v>481.69429122494319</v>
      </c>
      <c r="U1826" t="str">
        <f t="shared" si="56"/>
        <v>Hawaiian Shaved IceLED Upper Tiered</v>
      </c>
      <c r="V1826" t="str">
        <f t="shared" si="57"/>
        <v>05-19 Baltimore Orioles @ Washington NationalsHawaiian Shaved IceLED Upper Tiered</v>
      </c>
      <c r="W1826" t="str">
        <f>CONCATENATE(M1826,O1826)</f>
        <v>Regular SeasonHawaiian Shaved Ice</v>
      </c>
      <c r="X1826" t="str">
        <f>CONCATENATE(M1826,P1826)</f>
        <v>Regular SeasonLED Upper Tiered</v>
      </c>
      <c r="Y1826" t="str">
        <f>CONCATENATE(M1826,O1826,P1826)</f>
        <v>Regular SeasonHawaiian Shaved IceLED Upper Tiered</v>
      </c>
    </row>
    <row r="1827" spans="1:25" x14ac:dyDescent="0.25">
      <c r="A1827" s="3">
        <v>352254</v>
      </c>
      <c r="B1827" t="s">
        <v>148</v>
      </c>
      <c r="C1827" t="s">
        <v>50</v>
      </c>
      <c r="D1827" t="s">
        <v>19</v>
      </c>
      <c r="E1827" t="s">
        <v>1</v>
      </c>
      <c r="F1827" s="5">
        <v>41048</v>
      </c>
      <c r="G1827">
        <v>2</v>
      </c>
      <c r="H1827">
        <v>4</v>
      </c>
      <c r="I1827" s="1">
        <v>1652.32</v>
      </c>
      <c r="J1827" s="1">
        <v>377.06</v>
      </c>
      <c r="K1827">
        <v>22.820034860075499</v>
      </c>
      <c r="L1827" s="4">
        <f>VLOOKUP(N1827,rates,VLOOKUP(CONCATENATE('[1]Exposure Report'!$B$11,'[1]Exposure Report'!$B$13),rate_lookup_table,4,FALSE),FALSE)</f>
        <v>413.08368000000002</v>
      </c>
      <c r="M1827" t="s">
        <v>0</v>
      </c>
      <c r="N1827" t="str">
        <f>IF(VLOOKUP(B1827,title_rename,2,FALSE)=0,B1827,VLOOKUP(B1827,title_rename,2,FALSE))</f>
        <v>05-19 Baltimore Orioles @ Washington Nationals</v>
      </c>
      <c r="O1827" s="3" t="str">
        <f>LEFT(IF(VLOOKUP(C1827,brand_rename,2,FALSE)=0,C1827,VLOOKUP(C1827,brand_rename,2,FALSE)),LEN(IF(VLOOKUP(C1827,brand_rename,2,FALSE)=0,C1827,VLOOKUP(C1827,brand_rename,2,FALSE)))-6)</f>
        <v>JK Moving and Storage Inc</v>
      </c>
      <c r="P1827" t="str">
        <f>IF(VLOOKUP(D1827,location_rename,2,FALSE)=0,D1827,VLOOKUP(D1827,location_rename,2,FALSE))</f>
        <v>LED Outfield Wall</v>
      </c>
      <c r="Q1827">
        <f>IF($L1827=0,0,G1827)</f>
        <v>2</v>
      </c>
      <c r="R1827">
        <f>IF($L1827=0,0,H1827)</f>
        <v>4</v>
      </c>
      <c r="S1827" s="1">
        <f>R1827*L1827</f>
        <v>1652.3347200000001</v>
      </c>
      <c r="T1827" s="1">
        <f>S1827*(K1827/100)</f>
        <v>377.06335910913094</v>
      </c>
      <c r="U1827" t="str">
        <f t="shared" si="56"/>
        <v>JK Moving and Storage IncLED Outfield Wall</v>
      </c>
      <c r="V1827" t="str">
        <f t="shared" si="57"/>
        <v>05-19 Baltimore Orioles @ Washington NationalsJK Moving and Storage IncLED Outfield Wall</v>
      </c>
      <c r="W1827" t="str">
        <f>CONCATENATE(M1827,O1827)</f>
        <v>Regular SeasonJK Moving and Storage Inc</v>
      </c>
      <c r="X1827" t="str">
        <f>CONCATENATE(M1827,P1827)</f>
        <v>Regular SeasonLED Outfield Wall</v>
      </c>
      <c r="Y1827" t="str">
        <f>CONCATENATE(M1827,O1827,P1827)</f>
        <v>Regular SeasonJK Moving and Storage IncLED Outfield Wall</v>
      </c>
    </row>
    <row r="1828" spans="1:25" x14ac:dyDescent="0.25">
      <c r="A1828" s="3">
        <v>352254</v>
      </c>
      <c r="B1828" t="s">
        <v>148</v>
      </c>
      <c r="C1828" t="s">
        <v>83</v>
      </c>
      <c r="D1828" t="s">
        <v>17</v>
      </c>
      <c r="E1828" t="s">
        <v>1</v>
      </c>
      <c r="F1828" s="5">
        <v>41048</v>
      </c>
      <c r="G1828">
        <v>1</v>
      </c>
      <c r="H1828">
        <v>1</v>
      </c>
      <c r="I1828" s="1">
        <v>413.08</v>
      </c>
      <c r="J1828" s="1">
        <v>89.35</v>
      </c>
      <c r="K1828">
        <v>21.6301926987508</v>
      </c>
      <c r="L1828" s="4">
        <f>VLOOKUP(N1828,rates,VLOOKUP(CONCATENATE('[1]Exposure Report'!$B$11,'[1]Exposure Report'!$B$13),rate_lookup_table,4,FALSE),FALSE)</f>
        <v>413.08368000000002</v>
      </c>
      <c r="M1828" t="s">
        <v>0</v>
      </c>
      <c r="N1828" t="str">
        <f>IF(VLOOKUP(B1828,title_rename,2,FALSE)=0,B1828,VLOOKUP(B1828,title_rename,2,FALSE))</f>
        <v>05-19 Baltimore Orioles @ Washington Nationals</v>
      </c>
      <c r="O1828" s="3" t="str">
        <f>LEFT(IF(VLOOKUP(C1828,brand_rename,2,FALSE)=0,C1828,VLOOKUP(C1828,brand_rename,2,FALSE)),LEN(IF(VLOOKUP(C1828,brand_rename,2,FALSE)=0,C1828,VLOOKUP(C1828,brand_rename,2,FALSE)))-6)</f>
        <v>Kayem</v>
      </c>
      <c r="P1828" t="str">
        <f>IF(VLOOKUP(D1828,location_rename,2,FALSE)=0,D1828,VLOOKUP(D1828,location_rename,2,FALSE))</f>
        <v>LED Upper Tiered</v>
      </c>
      <c r="Q1828">
        <f>IF($L1828=0,0,G1828)</f>
        <v>1</v>
      </c>
      <c r="R1828">
        <f>IF($L1828=0,0,H1828)</f>
        <v>1</v>
      </c>
      <c r="S1828" s="1">
        <f>R1828*L1828</f>
        <v>413.08368000000002</v>
      </c>
      <c r="T1828" s="1">
        <f>S1828*(K1828/100)</f>
        <v>89.350795991091118</v>
      </c>
      <c r="U1828" t="str">
        <f t="shared" si="56"/>
        <v>KayemLED Upper Tiered</v>
      </c>
      <c r="V1828" t="str">
        <f t="shared" si="57"/>
        <v>05-19 Baltimore Orioles @ Washington NationalsKayemLED Upper Tiered</v>
      </c>
      <c r="W1828" t="str">
        <f>CONCATENATE(M1828,O1828)</f>
        <v>Regular SeasonKayem</v>
      </c>
      <c r="X1828" t="str">
        <f>CONCATENATE(M1828,P1828)</f>
        <v>Regular SeasonLED Upper Tiered</v>
      </c>
      <c r="Y1828" t="str">
        <f>CONCATENATE(M1828,O1828,P1828)</f>
        <v>Regular SeasonKayemLED Upper Tiered</v>
      </c>
    </row>
    <row r="1829" spans="1:25" x14ac:dyDescent="0.25">
      <c r="A1829" s="3">
        <v>352254</v>
      </c>
      <c r="B1829" t="s">
        <v>148</v>
      </c>
      <c r="C1829" t="s">
        <v>49</v>
      </c>
      <c r="D1829" t="s">
        <v>17</v>
      </c>
      <c r="E1829" t="s">
        <v>1</v>
      </c>
      <c r="F1829" s="5">
        <v>41048</v>
      </c>
      <c r="G1829">
        <v>3</v>
      </c>
      <c r="H1829">
        <v>9</v>
      </c>
      <c r="I1829" s="1">
        <v>3717.72</v>
      </c>
      <c r="J1829" s="1">
        <v>918.98</v>
      </c>
      <c r="K1829">
        <v>24.718913742831599</v>
      </c>
      <c r="L1829" s="4">
        <f>VLOOKUP(N1829,rates,VLOOKUP(CONCATENATE('[1]Exposure Report'!$B$11,'[1]Exposure Report'!$B$13),rate_lookup_table,4,FALSE),FALSE)</f>
        <v>413.08368000000002</v>
      </c>
      <c r="M1829" t="s">
        <v>0</v>
      </c>
      <c r="N1829" t="str">
        <f>IF(VLOOKUP(B1829,title_rename,2,FALSE)=0,B1829,VLOOKUP(B1829,title_rename,2,FALSE))</f>
        <v>05-19 Baltimore Orioles @ Washington Nationals</v>
      </c>
      <c r="O1829" s="3" t="str">
        <f>LEFT(IF(VLOOKUP(C1829,brand_rename,2,FALSE)=0,C1829,VLOOKUP(C1829,brand_rename,2,FALSE)),LEN(IF(VLOOKUP(C1829,brand_rename,2,FALSE)=0,C1829,VLOOKUP(C1829,brand_rename,2,FALSE)))-6)</f>
        <v>Lexus</v>
      </c>
      <c r="P1829" t="str">
        <f>IF(VLOOKUP(D1829,location_rename,2,FALSE)=0,D1829,VLOOKUP(D1829,location_rename,2,FALSE))</f>
        <v>LED Upper Tiered</v>
      </c>
      <c r="Q1829">
        <f>IF($L1829=0,0,G1829)</f>
        <v>3</v>
      </c>
      <c r="R1829">
        <f>IF($L1829=0,0,H1829)</f>
        <v>9</v>
      </c>
      <c r="S1829" s="1">
        <f>R1829*L1829</f>
        <v>3717.7531200000003</v>
      </c>
      <c r="T1829" s="1">
        <f>S1829*(K1829/100)</f>
        <v>918.9881869042307</v>
      </c>
      <c r="U1829" t="str">
        <f t="shared" si="56"/>
        <v>LexusLED Upper Tiered</v>
      </c>
      <c r="V1829" t="str">
        <f t="shared" si="57"/>
        <v>05-19 Baltimore Orioles @ Washington NationalsLexusLED Upper Tiered</v>
      </c>
      <c r="W1829" t="str">
        <f>CONCATENATE(M1829,O1829)</f>
        <v>Regular SeasonLexus</v>
      </c>
      <c r="X1829" t="str">
        <f>CONCATENATE(M1829,P1829)</f>
        <v>Regular SeasonLED Upper Tiered</v>
      </c>
      <c r="Y1829" t="str">
        <f>CONCATENATE(M1829,O1829,P1829)</f>
        <v>Regular SeasonLexusLED Upper Tiered</v>
      </c>
    </row>
    <row r="1830" spans="1:25" x14ac:dyDescent="0.25">
      <c r="A1830" s="3">
        <v>352254</v>
      </c>
      <c r="B1830" t="s">
        <v>148</v>
      </c>
      <c r="C1830" t="s">
        <v>49</v>
      </c>
      <c r="D1830" t="s">
        <v>7</v>
      </c>
      <c r="E1830" t="s">
        <v>1</v>
      </c>
      <c r="F1830" s="5">
        <v>41048</v>
      </c>
      <c r="G1830">
        <v>377</v>
      </c>
      <c r="H1830">
        <v>3024</v>
      </c>
      <c r="I1830" s="1">
        <v>1249153.92</v>
      </c>
      <c r="J1830" s="1">
        <v>206264.35</v>
      </c>
      <c r="K1830">
        <v>16.512324598076699</v>
      </c>
      <c r="L1830" s="4">
        <f>VLOOKUP(N1830,rates,VLOOKUP(CONCATENATE('[1]Exposure Report'!$B$11,'[1]Exposure Report'!$B$13),rate_lookup_table,4,FALSE),FALSE)</f>
        <v>413.08368000000002</v>
      </c>
      <c r="M1830" t="s">
        <v>0</v>
      </c>
      <c r="N1830" t="str">
        <f>IF(VLOOKUP(B1830,title_rename,2,FALSE)=0,B1830,VLOOKUP(B1830,title_rename,2,FALSE))</f>
        <v>05-19 Baltimore Orioles @ Washington Nationals</v>
      </c>
      <c r="O1830" s="3" t="str">
        <f>LEFT(IF(VLOOKUP(C1830,brand_rename,2,FALSE)=0,C1830,VLOOKUP(C1830,brand_rename,2,FALSE)),LEN(IF(VLOOKUP(C1830,brand_rename,2,FALSE)=0,C1830,VLOOKUP(C1830,brand_rename,2,FALSE)))-6)</f>
        <v>Lexus</v>
      </c>
      <c r="P1830" t="str">
        <f>IF(VLOOKUP(D1830,location_rename,2,FALSE)=0,D1830,VLOOKUP(D1830,location_rename,2,FALSE))</f>
        <v>Static Upper Home Plate</v>
      </c>
      <c r="Q1830">
        <f>IF($L1830=0,0,G1830)</f>
        <v>377</v>
      </c>
      <c r="R1830">
        <f>IF($L1830=0,0,H1830)</f>
        <v>3024</v>
      </c>
      <c r="S1830" s="1">
        <f>R1830*L1830</f>
        <v>1249165.0483200001</v>
      </c>
      <c r="T1830" s="1">
        <f>S1830*(K1830/100)</f>
        <v>206266.18754432007</v>
      </c>
      <c r="U1830" t="str">
        <f t="shared" si="56"/>
        <v>LexusStatic Upper Home Plate</v>
      </c>
      <c r="V1830" t="str">
        <f t="shared" si="57"/>
        <v>05-19 Baltimore Orioles @ Washington NationalsLexusStatic Upper Home Plate</v>
      </c>
      <c r="W1830" t="str">
        <f>CONCATENATE(M1830,O1830)</f>
        <v>Regular SeasonLexus</v>
      </c>
      <c r="X1830" t="str">
        <f>CONCATENATE(M1830,P1830)</f>
        <v>Regular SeasonStatic Upper Home Plate</v>
      </c>
      <c r="Y1830" t="str">
        <f>CONCATENATE(M1830,O1830,P1830)</f>
        <v>Regular SeasonLexusStatic Upper Home Plate</v>
      </c>
    </row>
    <row r="1831" spans="1:25" x14ac:dyDescent="0.25">
      <c r="A1831" s="3">
        <v>352254</v>
      </c>
      <c r="B1831" t="s">
        <v>148</v>
      </c>
      <c r="C1831" t="s">
        <v>46</v>
      </c>
      <c r="D1831" t="s">
        <v>17</v>
      </c>
      <c r="E1831" t="s">
        <v>1</v>
      </c>
      <c r="F1831" s="5">
        <v>41048</v>
      </c>
      <c r="G1831">
        <v>5</v>
      </c>
      <c r="H1831">
        <v>15</v>
      </c>
      <c r="I1831" s="1">
        <v>6196.2</v>
      </c>
      <c r="J1831" s="1">
        <v>1711.14</v>
      </c>
      <c r="K1831">
        <v>27.615958167909302</v>
      </c>
      <c r="L1831" s="4">
        <f>VLOOKUP(N1831,rates,VLOOKUP(CONCATENATE('[1]Exposure Report'!$B$11,'[1]Exposure Report'!$B$13),rate_lookup_table,4,FALSE),FALSE)</f>
        <v>413.08368000000002</v>
      </c>
      <c r="M1831" t="s">
        <v>0</v>
      </c>
      <c r="N1831" t="str">
        <f>IF(VLOOKUP(B1831,title_rename,2,FALSE)=0,B1831,VLOOKUP(B1831,title_rename,2,FALSE))</f>
        <v>05-19 Baltimore Orioles @ Washington Nationals</v>
      </c>
      <c r="O1831" s="3" t="str">
        <f>LEFT(IF(VLOOKUP(C1831,brand_rename,2,FALSE)=0,C1831,VLOOKUP(C1831,brand_rename,2,FALSE)),LEN(IF(VLOOKUP(C1831,brand_rename,2,FALSE)=0,C1831,VLOOKUP(C1831,brand_rename,2,FALSE)))-6)</f>
        <v>MedStar Health</v>
      </c>
      <c r="P1831" t="str">
        <f>IF(VLOOKUP(D1831,location_rename,2,FALSE)=0,D1831,VLOOKUP(D1831,location_rename,2,FALSE))</f>
        <v>LED Upper Tiered</v>
      </c>
      <c r="Q1831">
        <f>IF($L1831=0,0,G1831)</f>
        <v>5</v>
      </c>
      <c r="R1831">
        <f>IF($L1831=0,0,H1831)</f>
        <v>15</v>
      </c>
      <c r="S1831" s="1">
        <f>R1831*L1831</f>
        <v>6196.2552000000005</v>
      </c>
      <c r="T1831" s="1">
        <f>S1831*(K1831/100)</f>
        <v>1711.1552440089049</v>
      </c>
      <c r="U1831" t="str">
        <f t="shared" si="56"/>
        <v>MedStar HealthLED Upper Tiered</v>
      </c>
      <c r="V1831" t="str">
        <f t="shared" si="57"/>
        <v>05-19 Baltimore Orioles @ Washington NationalsMedStar HealthLED Upper Tiered</v>
      </c>
      <c r="W1831" t="str">
        <f>CONCATENATE(M1831,O1831)</f>
        <v>Regular SeasonMedStar Health</v>
      </c>
      <c r="X1831" t="str">
        <f>CONCATENATE(M1831,P1831)</f>
        <v>Regular SeasonLED Upper Tiered</v>
      </c>
      <c r="Y1831" t="str">
        <f>CONCATENATE(M1831,O1831,P1831)</f>
        <v>Regular SeasonMedStar HealthLED Upper Tiered</v>
      </c>
    </row>
    <row r="1832" spans="1:25" x14ac:dyDescent="0.25">
      <c r="A1832" s="3">
        <v>352254</v>
      </c>
      <c r="B1832" t="s">
        <v>148</v>
      </c>
      <c r="C1832" t="s">
        <v>44</v>
      </c>
      <c r="D1832" t="s">
        <v>17</v>
      </c>
      <c r="E1832" t="s">
        <v>1</v>
      </c>
      <c r="F1832" s="5">
        <v>41048</v>
      </c>
      <c r="G1832">
        <v>2</v>
      </c>
      <c r="H1832">
        <v>3</v>
      </c>
      <c r="I1832" s="1">
        <v>1239.24</v>
      </c>
      <c r="J1832" s="1">
        <v>470.21</v>
      </c>
      <c r="K1832">
        <v>37.943416932958897</v>
      </c>
      <c r="L1832" s="4">
        <f>VLOOKUP(N1832,rates,VLOOKUP(CONCATENATE('[1]Exposure Report'!$B$11,'[1]Exposure Report'!$B$13),rate_lookup_table,4,FALSE),FALSE)</f>
        <v>413.08368000000002</v>
      </c>
      <c r="M1832" t="s">
        <v>0</v>
      </c>
      <c r="N1832" t="str">
        <f>IF(VLOOKUP(B1832,title_rename,2,FALSE)=0,B1832,VLOOKUP(B1832,title_rename,2,FALSE))</f>
        <v>05-19 Baltimore Orioles @ Washington Nationals</v>
      </c>
      <c r="O1832" s="3" t="str">
        <f>LEFT(IF(VLOOKUP(C1832,brand_rename,2,FALSE)=0,C1832,VLOOKUP(C1832,brand_rename,2,FALSE)),LEN(IF(VLOOKUP(C1832,brand_rename,2,FALSE)=0,C1832,VLOOKUP(C1832,brand_rename,2,FALSE)))-6)</f>
        <v>Miller Lite</v>
      </c>
      <c r="P1832" t="str">
        <f>IF(VLOOKUP(D1832,location_rename,2,FALSE)=0,D1832,VLOOKUP(D1832,location_rename,2,FALSE))</f>
        <v>LED Upper Tiered</v>
      </c>
      <c r="Q1832">
        <f>IF($L1832=0,0,G1832)</f>
        <v>2</v>
      </c>
      <c r="R1832">
        <f>IF($L1832=0,0,H1832)</f>
        <v>3</v>
      </c>
      <c r="S1832" s="1">
        <f>R1832*L1832</f>
        <v>1239.2510400000001</v>
      </c>
      <c r="T1832" s="1">
        <f>S1832*(K1832/100)</f>
        <v>470.21418895322927</v>
      </c>
      <c r="U1832" t="str">
        <f t="shared" si="56"/>
        <v>Miller LiteLED Upper Tiered</v>
      </c>
      <c r="V1832" t="str">
        <f t="shared" si="57"/>
        <v>05-19 Baltimore Orioles @ Washington NationalsMiller LiteLED Upper Tiered</v>
      </c>
      <c r="W1832" t="str">
        <f>CONCATENATE(M1832,O1832)</f>
        <v>Regular SeasonMiller Lite</v>
      </c>
      <c r="X1832" t="str">
        <f>CONCATENATE(M1832,P1832)</f>
        <v>Regular SeasonLED Upper Tiered</v>
      </c>
      <c r="Y1832" t="str">
        <f>CONCATENATE(M1832,O1832,P1832)</f>
        <v>Regular SeasonMiller LiteLED Upper Tiered</v>
      </c>
    </row>
    <row r="1833" spans="1:25" x14ac:dyDescent="0.25">
      <c r="A1833" s="3">
        <v>352254</v>
      </c>
      <c r="B1833" t="s">
        <v>148</v>
      </c>
      <c r="C1833" t="s">
        <v>44</v>
      </c>
      <c r="D1833" t="s">
        <v>45</v>
      </c>
      <c r="E1833" t="s">
        <v>1</v>
      </c>
      <c r="F1833" s="5">
        <v>41048</v>
      </c>
      <c r="G1833">
        <v>7</v>
      </c>
      <c r="H1833">
        <v>9</v>
      </c>
      <c r="I1833" s="1">
        <v>3717.72</v>
      </c>
      <c r="J1833" s="1">
        <v>739.91</v>
      </c>
      <c r="K1833">
        <v>19.902251917842101</v>
      </c>
      <c r="L1833" s="4">
        <f>VLOOKUP(N1833,rates,VLOOKUP(CONCATENATE('[1]Exposure Report'!$B$11,'[1]Exposure Report'!$B$13),rate_lookup_table,4,FALSE),FALSE)</f>
        <v>413.08368000000002</v>
      </c>
      <c r="M1833" t="s">
        <v>0</v>
      </c>
      <c r="N1833" t="str">
        <f>IF(VLOOKUP(B1833,title_rename,2,FALSE)=0,B1833,VLOOKUP(B1833,title_rename,2,FALSE))</f>
        <v>05-19 Baltimore Orioles @ Washington Nationals</v>
      </c>
      <c r="O1833" s="3" t="str">
        <f>LEFT(IF(VLOOKUP(C1833,brand_rename,2,FALSE)=0,C1833,VLOOKUP(C1833,brand_rename,2,FALSE)),LEN(IF(VLOOKUP(C1833,brand_rename,2,FALSE)=0,C1833,VLOOKUP(C1833,brand_rename,2,FALSE)))-6)</f>
        <v>Miller Lite</v>
      </c>
      <c r="P1833" t="str">
        <f>IF(VLOOKUP(D1833,location_rename,2,FALSE)=0,D1833,VLOOKUP(D1833,location_rename,2,FALSE))</f>
        <v>Static Field Level Foul Ball Line</v>
      </c>
      <c r="Q1833">
        <f>IF($L1833=0,0,G1833)</f>
        <v>7</v>
      </c>
      <c r="R1833">
        <f>IF($L1833=0,0,H1833)</f>
        <v>9</v>
      </c>
      <c r="S1833" s="1">
        <f>R1833*L1833</f>
        <v>3717.7531200000003</v>
      </c>
      <c r="T1833" s="1">
        <f>S1833*(K1833/100)</f>
        <v>739.9165916258346</v>
      </c>
      <c r="U1833" t="str">
        <f t="shared" si="56"/>
        <v>Miller LiteStatic Field Level Foul Ball Line</v>
      </c>
      <c r="V1833" t="str">
        <f t="shared" si="57"/>
        <v>05-19 Baltimore Orioles @ Washington NationalsMiller LiteStatic Field Level Foul Ball Line</v>
      </c>
      <c r="W1833" t="str">
        <f>CONCATENATE(M1833,O1833)</f>
        <v>Regular SeasonMiller Lite</v>
      </c>
      <c r="X1833" t="str">
        <f>CONCATENATE(M1833,P1833)</f>
        <v>Regular SeasonStatic Field Level Foul Ball Line</v>
      </c>
      <c r="Y1833" t="str">
        <f>CONCATENATE(M1833,O1833,P1833)</f>
        <v>Regular SeasonMiller LiteStatic Field Level Foul Ball Line</v>
      </c>
    </row>
    <row r="1834" spans="1:25" x14ac:dyDescent="0.25">
      <c r="A1834" s="3">
        <v>352254</v>
      </c>
      <c r="B1834" t="s">
        <v>148</v>
      </c>
      <c r="C1834" t="s">
        <v>44</v>
      </c>
      <c r="D1834" t="s">
        <v>9</v>
      </c>
      <c r="E1834" t="s">
        <v>1</v>
      </c>
      <c r="F1834" s="5">
        <v>41048</v>
      </c>
      <c r="G1834">
        <v>5</v>
      </c>
      <c r="H1834">
        <v>21</v>
      </c>
      <c r="I1834" s="1">
        <v>8674.68</v>
      </c>
      <c r="J1834" s="1">
        <v>1447.14</v>
      </c>
      <c r="K1834">
        <v>16.682344478413</v>
      </c>
      <c r="L1834" s="4">
        <f>VLOOKUP(N1834,rates,VLOOKUP(CONCATENATE('[1]Exposure Report'!$B$11,'[1]Exposure Report'!$B$13),rate_lookup_table,4,FALSE),FALSE)</f>
        <v>413.08368000000002</v>
      </c>
      <c r="M1834" t="s">
        <v>0</v>
      </c>
      <c r="N1834" t="str">
        <f>IF(VLOOKUP(B1834,title_rename,2,FALSE)=0,B1834,VLOOKUP(B1834,title_rename,2,FALSE))</f>
        <v>05-19 Baltimore Orioles @ Washington Nationals</v>
      </c>
      <c r="O1834" s="3" t="str">
        <f>LEFT(IF(VLOOKUP(C1834,brand_rename,2,FALSE)=0,C1834,VLOOKUP(C1834,brand_rename,2,FALSE)),LEN(IF(VLOOKUP(C1834,brand_rename,2,FALSE)=0,C1834,VLOOKUP(C1834,brand_rename,2,FALSE)))-6)</f>
        <v>Miller Lite</v>
      </c>
      <c r="P1834" t="str">
        <f>IF(VLOOKUP(D1834,location_rename,2,FALSE)=0,D1834,VLOOKUP(D1834,location_rename,2,FALSE))</f>
        <v>Static Upper Billboard</v>
      </c>
      <c r="Q1834">
        <f>IF($L1834=0,0,G1834)</f>
        <v>5</v>
      </c>
      <c r="R1834">
        <f>IF($L1834=0,0,H1834)</f>
        <v>21</v>
      </c>
      <c r="S1834" s="1">
        <f>R1834*L1834</f>
        <v>8674.7572799999998</v>
      </c>
      <c r="T1834" s="1">
        <f>S1834*(K1834/100)</f>
        <v>1447.1528921158097</v>
      </c>
      <c r="U1834" t="str">
        <f t="shared" si="56"/>
        <v>Miller LiteStatic Upper Billboard</v>
      </c>
      <c r="V1834" t="str">
        <f t="shared" si="57"/>
        <v>05-19 Baltimore Orioles @ Washington NationalsMiller LiteStatic Upper Billboard</v>
      </c>
      <c r="W1834" t="str">
        <f>CONCATENATE(M1834,O1834)</f>
        <v>Regular SeasonMiller Lite</v>
      </c>
      <c r="X1834" t="str">
        <f>CONCATENATE(M1834,P1834)</f>
        <v>Regular SeasonStatic Upper Billboard</v>
      </c>
      <c r="Y1834" t="str">
        <f>CONCATENATE(M1834,O1834,P1834)</f>
        <v>Regular SeasonMiller LiteStatic Upper Billboard</v>
      </c>
    </row>
    <row r="1835" spans="1:25" x14ac:dyDescent="0.25">
      <c r="A1835" s="3">
        <v>352254</v>
      </c>
      <c r="B1835" t="s">
        <v>148</v>
      </c>
      <c r="C1835" t="s">
        <v>153</v>
      </c>
      <c r="D1835" t="s">
        <v>34</v>
      </c>
      <c r="E1835" t="s">
        <v>1</v>
      </c>
      <c r="F1835" s="5">
        <v>41048</v>
      </c>
      <c r="G1835">
        <v>1</v>
      </c>
      <c r="H1835">
        <v>1</v>
      </c>
      <c r="I1835" s="1">
        <v>413.08</v>
      </c>
      <c r="J1835" s="1">
        <v>165.23</v>
      </c>
      <c r="K1835">
        <v>39.999515832284303</v>
      </c>
      <c r="L1835" s="4">
        <f>VLOOKUP(N1835,rates,VLOOKUP(CONCATENATE('[1]Exposure Report'!$B$11,'[1]Exposure Report'!$B$13),rate_lookup_table,4,FALSE),FALSE)</f>
        <v>413.08368000000002</v>
      </c>
      <c r="M1835" t="s">
        <v>0</v>
      </c>
      <c r="N1835" t="str">
        <f>IF(VLOOKUP(B1835,title_rename,2,FALSE)=0,B1835,VLOOKUP(B1835,title_rename,2,FALSE))</f>
        <v>05-19 Baltimore Orioles @ Washington Nationals</v>
      </c>
      <c r="O1835" s="3" t="str">
        <f>LEFT(IF(VLOOKUP(C1835,brand_rename,2,FALSE)=0,C1835,VLOOKUP(C1835,brand_rename,2,FALSE)),LEN(IF(VLOOKUP(C1835,brand_rename,2,FALSE)=0,C1835,VLOOKUP(C1835,brand_rename,2,FALSE)))-6)</f>
        <v>MLB Fan Cave</v>
      </c>
      <c r="P1835" t="str">
        <f>IF(VLOOKUP(D1835,location_rename,2,FALSE)=0,D1835,VLOOKUP(D1835,location_rename,2,FALSE))</f>
        <v>General Merchandise</v>
      </c>
      <c r="Q1835">
        <f>IF($L1835=0,0,G1835)</f>
        <v>1</v>
      </c>
      <c r="R1835">
        <f>IF($L1835=0,0,H1835)</f>
        <v>1</v>
      </c>
      <c r="S1835" s="1">
        <f>R1835*L1835</f>
        <v>413.08368000000002</v>
      </c>
      <c r="T1835" s="1">
        <f>S1835*(K1835/100)</f>
        <v>165.23147198218265</v>
      </c>
      <c r="U1835" t="str">
        <f t="shared" si="56"/>
        <v>MLB Fan CaveGeneral Merchandise</v>
      </c>
      <c r="V1835" t="str">
        <f t="shared" si="57"/>
        <v>05-19 Baltimore Orioles @ Washington NationalsMLB Fan CaveGeneral Merchandise</v>
      </c>
      <c r="W1835" t="str">
        <f>CONCATENATE(M1835,O1835)</f>
        <v>Regular SeasonMLB Fan Cave</v>
      </c>
      <c r="X1835" t="str">
        <f>CONCATENATE(M1835,P1835)</f>
        <v>Regular SeasonGeneral Merchandise</v>
      </c>
      <c r="Y1835" t="str">
        <f>CONCATENATE(M1835,O1835,P1835)</f>
        <v>Regular SeasonMLB Fan CaveGeneral Merchandise</v>
      </c>
    </row>
    <row r="1836" spans="1:25" x14ac:dyDescent="0.25">
      <c r="A1836" s="3">
        <v>352254</v>
      </c>
      <c r="B1836" t="s">
        <v>148</v>
      </c>
      <c r="C1836" t="s">
        <v>98</v>
      </c>
      <c r="D1836" t="s">
        <v>19</v>
      </c>
      <c r="E1836" t="s">
        <v>1</v>
      </c>
      <c r="F1836" s="5">
        <v>41048</v>
      </c>
      <c r="G1836">
        <v>2</v>
      </c>
      <c r="H1836">
        <v>5</v>
      </c>
      <c r="I1836" s="1">
        <v>2065.4</v>
      </c>
      <c r="J1836" s="1">
        <v>584.47</v>
      </c>
      <c r="K1836">
        <v>28.298150479326001</v>
      </c>
      <c r="L1836" s="4">
        <f>VLOOKUP(N1836,rates,VLOOKUP(CONCATENATE('[1]Exposure Report'!$B$11,'[1]Exposure Report'!$B$13),rate_lookup_table,4,FALSE),FALSE)</f>
        <v>413.08368000000002</v>
      </c>
      <c r="M1836" t="s">
        <v>0</v>
      </c>
      <c r="N1836" t="str">
        <f>IF(VLOOKUP(B1836,title_rename,2,FALSE)=0,B1836,VLOOKUP(B1836,title_rename,2,FALSE))</f>
        <v>05-19 Baltimore Orioles @ Washington Nationals</v>
      </c>
      <c r="O1836" s="3" t="str">
        <f>LEFT(IF(VLOOKUP(C1836,brand_rename,2,FALSE)=0,C1836,VLOOKUP(C1836,brand_rename,2,FALSE)),LEN(IF(VLOOKUP(C1836,brand_rename,2,FALSE)=0,C1836,VLOOKUP(C1836,brand_rename,2,FALSE)))-6)</f>
        <v>Natca</v>
      </c>
      <c r="P1836" t="str">
        <f>IF(VLOOKUP(D1836,location_rename,2,FALSE)=0,D1836,VLOOKUP(D1836,location_rename,2,FALSE))</f>
        <v>LED Outfield Wall</v>
      </c>
      <c r="Q1836">
        <f>IF($L1836=0,0,G1836)</f>
        <v>2</v>
      </c>
      <c r="R1836">
        <f>IF($L1836=0,0,H1836)</f>
        <v>5</v>
      </c>
      <c r="S1836" s="1">
        <f>R1836*L1836</f>
        <v>2065.4184</v>
      </c>
      <c r="T1836" s="1">
        <f>S1836*(K1836/100)</f>
        <v>584.47520685968743</v>
      </c>
      <c r="U1836" t="str">
        <f t="shared" si="56"/>
        <v>NatcaLED Outfield Wall</v>
      </c>
      <c r="V1836" t="str">
        <f t="shared" si="57"/>
        <v>05-19 Baltimore Orioles @ Washington NationalsNatcaLED Outfield Wall</v>
      </c>
      <c r="W1836" t="str">
        <f>CONCATENATE(M1836,O1836)</f>
        <v>Regular SeasonNatca</v>
      </c>
      <c r="X1836" t="str">
        <f>CONCATENATE(M1836,P1836)</f>
        <v>Regular SeasonLED Outfield Wall</v>
      </c>
      <c r="Y1836" t="str">
        <f>CONCATENATE(M1836,O1836,P1836)</f>
        <v>Regular SeasonNatcaLED Outfield Wall</v>
      </c>
    </row>
    <row r="1837" spans="1:25" x14ac:dyDescent="0.25">
      <c r="A1837" s="3">
        <v>352254</v>
      </c>
      <c r="B1837" t="s">
        <v>148</v>
      </c>
      <c r="C1837" t="s">
        <v>41</v>
      </c>
      <c r="D1837" t="s">
        <v>17</v>
      </c>
      <c r="E1837" t="s">
        <v>1</v>
      </c>
      <c r="F1837" s="5">
        <v>41048</v>
      </c>
      <c r="G1837">
        <v>6</v>
      </c>
      <c r="H1837">
        <v>17</v>
      </c>
      <c r="I1837" s="1">
        <v>7022.36</v>
      </c>
      <c r="J1837" s="1">
        <v>2686.63</v>
      </c>
      <c r="K1837">
        <v>38.258220883007901</v>
      </c>
      <c r="L1837" s="4">
        <f>VLOOKUP(N1837,rates,VLOOKUP(CONCATENATE('[1]Exposure Report'!$B$11,'[1]Exposure Report'!$B$13),rate_lookup_table,4,FALSE),FALSE)</f>
        <v>413.08368000000002</v>
      </c>
      <c r="M1837" t="s">
        <v>0</v>
      </c>
      <c r="N1837" t="str">
        <f>IF(VLOOKUP(B1837,title_rename,2,FALSE)=0,B1837,VLOOKUP(B1837,title_rename,2,FALSE))</f>
        <v>05-19 Baltimore Orioles @ Washington Nationals</v>
      </c>
      <c r="O1837" s="3" t="str">
        <f>LEFT(IF(VLOOKUP(C1837,brand_rename,2,FALSE)=0,C1837,VLOOKUP(C1837,brand_rename,2,FALSE)),LEN(IF(VLOOKUP(C1837,brand_rename,2,FALSE)=0,C1837,VLOOKUP(C1837,brand_rename,2,FALSE)))-6)</f>
        <v>Nationals Park</v>
      </c>
      <c r="P1837" t="str">
        <f>IF(VLOOKUP(D1837,location_rename,2,FALSE)=0,D1837,VLOOKUP(D1837,location_rename,2,FALSE))</f>
        <v>LED Upper Tiered</v>
      </c>
      <c r="Q1837">
        <f>IF($L1837=0,0,G1837)</f>
        <v>6</v>
      </c>
      <c r="R1837">
        <f>IF($L1837=0,0,H1837)</f>
        <v>17</v>
      </c>
      <c r="S1837" s="1">
        <f>R1837*L1837</f>
        <v>7022.42256</v>
      </c>
      <c r="T1837" s="1">
        <f>S1837*(K1837/100)</f>
        <v>2686.6539343429777</v>
      </c>
      <c r="U1837" t="str">
        <f t="shared" si="56"/>
        <v>Nationals ParkLED Upper Tiered</v>
      </c>
      <c r="V1837" t="str">
        <f t="shared" si="57"/>
        <v>05-19 Baltimore Orioles @ Washington NationalsNationals ParkLED Upper Tiered</v>
      </c>
      <c r="W1837" t="str">
        <f>CONCATENATE(M1837,O1837)</f>
        <v>Regular SeasonNationals Park</v>
      </c>
      <c r="X1837" t="str">
        <f>CONCATENATE(M1837,P1837)</f>
        <v>Regular SeasonLED Upper Tiered</v>
      </c>
      <c r="Y1837" t="str">
        <f>CONCATENATE(M1837,O1837,P1837)</f>
        <v>Regular SeasonNationals ParkLED Upper Tiered</v>
      </c>
    </row>
    <row r="1838" spans="1:25" x14ac:dyDescent="0.25">
      <c r="A1838" s="3">
        <v>352254</v>
      </c>
      <c r="B1838" t="s">
        <v>148</v>
      </c>
      <c r="C1838" t="s">
        <v>41</v>
      </c>
      <c r="D1838" t="s">
        <v>14</v>
      </c>
      <c r="E1838" t="s">
        <v>1</v>
      </c>
      <c r="F1838" s="5">
        <v>41048</v>
      </c>
      <c r="G1838">
        <v>6</v>
      </c>
      <c r="H1838">
        <v>57</v>
      </c>
      <c r="I1838" s="1">
        <v>23545.56</v>
      </c>
      <c r="J1838" s="1">
        <v>2851.7</v>
      </c>
      <c r="K1838">
        <v>12.1114129373011</v>
      </c>
      <c r="L1838" s="4">
        <f>VLOOKUP(N1838,rates,VLOOKUP(CONCATENATE('[1]Exposure Report'!$B$11,'[1]Exposure Report'!$B$13),rate_lookup_table,4,FALSE),FALSE)</f>
        <v>413.08368000000002</v>
      </c>
      <c r="M1838" t="s">
        <v>0</v>
      </c>
      <c r="N1838" t="str">
        <f>IF(VLOOKUP(B1838,title_rename,2,FALSE)=0,B1838,VLOOKUP(B1838,title_rename,2,FALSE))</f>
        <v>05-19 Baltimore Orioles @ Washington Nationals</v>
      </c>
      <c r="O1838" s="3" t="str">
        <f>LEFT(IF(VLOOKUP(C1838,brand_rename,2,FALSE)=0,C1838,VLOOKUP(C1838,brand_rename,2,FALSE)),LEN(IF(VLOOKUP(C1838,brand_rename,2,FALSE)=0,C1838,VLOOKUP(C1838,brand_rename,2,FALSE)))-6)</f>
        <v>Nationals Park</v>
      </c>
      <c r="P1838" t="str">
        <f>IF(VLOOKUP(D1838,location_rename,2,FALSE)=0,D1838,VLOOKUP(D1838,location_rename,2,FALSE))</f>
        <v>Static Dugout Roof</v>
      </c>
      <c r="Q1838">
        <f>IF($L1838=0,0,G1838)</f>
        <v>6</v>
      </c>
      <c r="R1838">
        <f>IF($L1838=0,0,H1838)</f>
        <v>57</v>
      </c>
      <c r="S1838" s="1">
        <f>R1838*L1838</f>
        <v>23545.769759999999</v>
      </c>
      <c r="T1838" s="1">
        <f>S1838*(K1838/100)</f>
        <v>2851.7254048997702</v>
      </c>
      <c r="U1838" t="str">
        <f t="shared" si="56"/>
        <v>Nationals ParkStatic Dugout Roof</v>
      </c>
      <c r="V1838" t="str">
        <f t="shared" si="57"/>
        <v>05-19 Baltimore Orioles @ Washington NationalsNationals ParkStatic Dugout Roof</v>
      </c>
      <c r="W1838" t="str">
        <f>CONCATENATE(M1838,O1838)</f>
        <v>Regular SeasonNationals Park</v>
      </c>
      <c r="X1838" t="str">
        <f>CONCATENATE(M1838,P1838)</f>
        <v>Regular SeasonStatic Dugout Roof</v>
      </c>
      <c r="Y1838" t="str">
        <f>CONCATENATE(M1838,O1838,P1838)</f>
        <v>Regular SeasonNationals ParkStatic Dugout Roof</v>
      </c>
    </row>
    <row r="1839" spans="1:25" x14ac:dyDescent="0.25">
      <c r="A1839" s="3">
        <v>352254</v>
      </c>
      <c r="B1839" t="s">
        <v>148</v>
      </c>
      <c r="C1839" t="s">
        <v>41</v>
      </c>
      <c r="D1839" t="s">
        <v>12</v>
      </c>
      <c r="E1839" t="s">
        <v>1</v>
      </c>
      <c r="F1839" s="5">
        <v>41048</v>
      </c>
      <c r="G1839">
        <v>299</v>
      </c>
      <c r="H1839">
        <v>1525</v>
      </c>
      <c r="I1839" s="1">
        <v>629947</v>
      </c>
      <c r="J1839" s="1">
        <v>151004.41</v>
      </c>
      <c r="K1839">
        <v>23.970970573714901</v>
      </c>
      <c r="L1839" s="4">
        <f>VLOOKUP(N1839,rates,VLOOKUP(CONCATENATE('[1]Exposure Report'!$B$11,'[1]Exposure Report'!$B$13),rate_lookup_table,4,FALSE),FALSE)</f>
        <v>413.08368000000002</v>
      </c>
      <c r="M1839" t="s">
        <v>0</v>
      </c>
      <c r="N1839" t="str">
        <f>IF(VLOOKUP(B1839,title_rename,2,FALSE)=0,B1839,VLOOKUP(B1839,title_rename,2,FALSE))</f>
        <v>05-19 Baltimore Orioles @ Washington Nationals</v>
      </c>
      <c r="O1839" s="3" t="str">
        <f>LEFT(IF(VLOOKUP(C1839,brand_rename,2,FALSE)=0,C1839,VLOOKUP(C1839,brand_rename,2,FALSE)),LEN(IF(VLOOKUP(C1839,brand_rename,2,FALSE)=0,C1839,VLOOKUP(C1839,brand_rename,2,FALSE)))-6)</f>
        <v>Nationals Park</v>
      </c>
      <c r="P1839" t="str">
        <f>IF(VLOOKUP(D1839,location_rename,2,FALSE)=0,D1839,VLOOKUP(D1839,location_rename,2,FALSE))</f>
        <v>Static Field Level Home Plate</v>
      </c>
      <c r="Q1839">
        <f>IF($L1839=0,0,G1839)</f>
        <v>299</v>
      </c>
      <c r="R1839">
        <f>IF($L1839=0,0,H1839)</f>
        <v>1525</v>
      </c>
      <c r="S1839" s="1">
        <f>R1839*L1839</f>
        <v>629952.61200000008</v>
      </c>
      <c r="T1839" s="1">
        <f>S1839*(K1839/100)</f>
        <v>151005.75525086842</v>
      </c>
      <c r="U1839" t="str">
        <f t="shared" si="56"/>
        <v>Nationals ParkStatic Field Level Home Plate</v>
      </c>
      <c r="V1839" t="str">
        <f t="shared" si="57"/>
        <v>05-19 Baltimore Orioles @ Washington NationalsNationals ParkStatic Field Level Home Plate</v>
      </c>
      <c r="W1839" t="str">
        <f>CONCATENATE(M1839,O1839)</f>
        <v>Regular SeasonNationals Park</v>
      </c>
      <c r="X1839" t="str">
        <f>CONCATENATE(M1839,P1839)</f>
        <v>Regular SeasonStatic Field Level Home Plate</v>
      </c>
      <c r="Y1839" t="str">
        <f>CONCATENATE(M1839,O1839,P1839)</f>
        <v>Regular SeasonNationals ParkStatic Field Level Home Plate</v>
      </c>
    </row>
    <row r="1840" spans="1:25" x14ac:dyDescent="0.25">
      <c r="A1840" s="3">
        <v>352254</v>
      </c>
      <c r="B1840" t="s">
        <v>148</v>
      </c>
      <c r="C1840" t="s">
        <v>41</v>
      </c>
      <c r="D1840" t="s">
        <v>9</v>
      </c>
      <c r="E1840" t="s">
        <v>1</v>
      </c>
      <c r="F1840" s="5">
        <v>41048</v>
      </c>
      <c r="G1840">
        <v>6</v>
      </c>
      <c r="H1840">
        <v>21</v>
      </c>
      <c r="I1840" s="1">
        <v>8674.68</v>
      </c>
      <c r="J1840" s="1">
        <v>1477.13</v>
      </c>
      <c r="K1840">
        <v>17.028063283026</v>
      </c>
      <c r="L1840" s="4">
        <f>VLOOKUP(N1840,rates,VLOOKUP(CONCATENATE('[1]Exposure Report'!$B$11,'[1]Exposure Report'!$B$13),rate_lookup_table,4,FALSE),FALSE)</f>
        <v>413.08368000000002</v>
      </c>
      <c r="M1840" t="s">
        <v>0</v>
      </c>
      <c r="N1840" t="str">
        <f>IF(VLOOKUP(B1840,title_rename,2,FALSE)=0,B1840,VLOOKUP(B1840,title_rename,2,FALSE))</f>
        <v>05-19 Baltimore Orioles @ Washington Nationals</v>
      </c>
      <c r="O1840" s="3" t="str">
        <f>LEFT(IF(VLOOKUP(C1840,brand_rename,2,FALSE)=0,C1840,VLOOKUP(C1840,brand_rename,2,FALSE)),LEN(IF(VLOOKUP(C1840,brand_rename,2,FALSE)=0,C1840,VLOOKUP(C1840,brand_rename,2,FALSE)))-6)</f>
        <v>Nationals Park</v>
      </c>
      <c r="P1840" t="str">
        <f>IF(VLOOKUP(D1840,location_rename,2,FALSE)=0,D1840,VLOOKUP(D1840,location_rename,2,FALSE))</f>
        <v>Static Upper Billboard</v>
      </c>
      <c r="Q1840">
        <f>IF($L1840=0,0,G1840)</f>
        <v>6</v>
      </c>
      <c r="R1840">
        <f>IF($L1840=0,0,H1840)</f>
        <v>21</v>
      </c>
      <c r="S1840" s="1">
        <f>R1840*L1840</f>
        <v>8674.7572799999998</v>
      </c>
      <c r="T1840" s="1">
        <f>S1840*(K1840/100)</f>
        <v>1477.143159287305</v>
      </c>
      <c r="U1840" t="str">
        <f t="shared" si="56"/>
        <v>Nationals ParkStatic Upper Billboard</v>
      </c>
      <c r="V1840" t="str">
        <f t="shared" si="57"/>
        <v>05-19 Baltimore Orioles @ Washington NationalsNationals ParkStatic Upper Billboard</v>
      </c>
      <c r="W1840" t="str">
        <f>CONCATENATE(M1840,O1840)</f>
        <v>Regular SeasonNationals Park</v>
      </c>
      <c r="X1840" t="str">
        <f>CONCATENATE(M1840,P1840)</f>
        <v>Regular SeasonStatic Upper Billboard</v>
      </c>
      <c r="Y1840" t="str">
        <f>CONCATENATE(M1840,O1840,P1840)</f>
        <v>Regular SeasonNationals ParkStatic Upper Billboard</v>
      </c>
    </row>
    <row r="1841" spans="1:25" x14ac:dyDescent="0.25">
      <c r="A1841" s="3">
        <v>352254</v>
      </c>
      <c r="B1841" t="s">
        <v>148</v>
      </c>
      <c r="C1841" t="s">
        <v>40</v>
      </c>
      <c r="D1841" t="s">
        <v>11</v>
      </c>
      <c r="E1841" t="s">
        <v>1</v>
      </c>
      <c r="F1841" s="5">
        <v>41048</v>
      </c>
      <c r="G1841">
        <v>3</v>
      </c>
      <c r="H1841">
        <v>9</v>
      </c>
      <c r="I1841" s="1">
        <v>3717.72</v>
      </c>
      <c r="J1841" s="1">
        <v>952.65</v>
      </c>
      <c r="K1841">
        <v>25.624576353248699</v>
      </c>
      <c r="L1841" s="4">
        <f>VLOOKUP(N1841,rates,VLOOKUP(CONCATENATE('[1]Exposure Report'!$B$11,'[1]Exposure Report'!$B$13),rate_lookup_table,4,FALSE),FALSE)</f>
        <v>413.08368000000002</v>
      </c>
      <c r="M1841" t="s">
        <v>0</v>
      </c>
      <c r="N1841" t="str">
        <f>IF(VLOOKUP(B1841,title_rename,2,FALSE)=0,B1841,VLOOKUP(B1841,title_rename,2,FALSE))</f>
        <v>05-19 Baltimore Orioles @ Washington Nationals</v>
      </c>
      <c r="O1841" s="3" t="str">
        <f>LEFT(IF(VLOOKUP(C1841,brand_rename,2,FALSE)=0,C1841,VLOOKUP(C1841,brand_rename,2,FALSE)),LEN(IF(VLOOKUP(C1841,brand_rename,2,FALSE)=0,C1841,VLOOKUP(C1841,brand_rename,2,FALSE)))-6)</f>
        <v>Nationals Youth Baseball Academy</v>
      </c>
      <c r="P1841" t="str">
        <f>IF(VLOOKUP(D1841,location_rename,2,FALSE)=0,D1841,VLOOKUP(D1841,location_rename,2,FALSE))</f>
        <v>Static Outfield Wall</v>
      </c>
      <c r="Q1841">
        <f>IF($L1841=0,0,G1841)</f>
        <v>3</v>
      </c>
      <c r="R1841">
        <f>IF($L1841=0,0,H1841)</f>
        <v>9</v>
      </c>
      <c r="S1841" s="1">
        <f>R1841*L1841</f>
        <v>3717.7531200000003</v>
      </c>
      <c r="T1841" s="1">
        <f>S1841*(K1841/100)</f>
        <v>952.65848685968592</v>
      </c>
      <c r="U1841" t="str">
        <f t="shared" si="56"/>
        <v>Nationals Youth Baseball AcademyStatic Outfield Wall</v>
      </c>
      <c r="V1841" t="str">
        <f t="shared" si="57"/>
        <v>05-19 Baltimore Orioles @ Washington NationalsNationals Youth Baseball AcademyStatic Outfield Wall</v>
      </c>
      <c r="W1841" t="str">
        <f>CONCATENATE(M1841,O1841)</f>
        <v>Regular SeasonNationals Youth Baseball Academy</v>
      </c>
      <c r="X1841" t="str">
        <f>CONCATENATE(M1841,P1841)</f>
        <v>Regular SeasonStatic Outfield Wall</v>
      </c>
      <c r="Y1841" t="str">
        <f>CONCATENATE(M1841,O1841,P1841)</f>
        <v>Regular SeasonNationals Youth Baseball AcademyStatic Outfield Wall</v>
      </c>
    </row>
    <row r="1842" spans="1:25" x14ac:dyDescent="0.25">
      <c r="A1842" s="3">
        <v>352254</v>
      </c>
      <c r="B1842" t="s">
        <v>148</v>
      </c>
      <c r="C1842" t="s">
        <v>39</v>
      </c>
      <c r="D1842" t="s">
        <v>13</v>
      </c>
      <c r="E1842" t="s">
        <v>1</v>
      </c>
      <c r="F1842" s="5">
        <v>41048</v>
      </c>
      <c r="G1842">
        <v>44</v>
      </c>
      <c r="H1842">
        <v>161</v>
      </c>
      <c r="I1842" s="1">
        <v>66505.88</v>
      </c>
      <c r="J1842" s="1">
        <v>16081.78</v>
      </c>
      <c r="K1842">
        <v>24.1809897109849</v>
      </c>
      <c r="L1842" s="4">
        <f>VLOOKUP(N1842,rates,VLOOKUP(CONCATENATE('[1]Exposure Report'!$B$11,'[1]Exposure Report'!$B$13),rate_lookup_table,4,FALSE),FALSE)</f>
        <v>413.08368000000002</v>
      </c>
      <c r="M1842" t="s">
        <v>0</v>
      </c>
      <c r="N1842" t="str">
        <f>IF(VLOOKUP(B1842,title_rename,2,FALSE)=0,B1842,VLOOKUP(B1842,title_rename,2,FALSE))</f>
        <v>05-19 Baltimore Orioles @ Washington Nationals</v>
      </c>
      <c r="O1842" s="3" t="str">
        <f>LEFT(IF(VLOOKUP(C1842,brand_rename,2,FALSE)=0,C1842,VLOOKUP(C1842,brand_rename,2,FALSE)),LEN(IF(VLOOKUP(C1842,brand_rename,2,FALSE)=0,C1842,VLOOKUP(C1842,brand_rename,2,FALSE)))-6)</f>
        <v>New Era</v>
      </c>
      <c r="P1842" t="str">
        <f>IF(VLOOKUP(D1842,location_rename,2,FALSE)=0,D1842,VLOOKUP(D1842,location_rename,2,FALSE))</f>
        <v>Static Dugout Wall</v>
      </c>
      <c r="Q1842">
        <f>IF($L1842=0,0,G1842)</f>
        <v>44</v>
      </c>
      <c r="R1842">
        <f>IF($L1842=0,0,H1842)</f>
        <v>161</v>
      </c>
      <c r="S1842" s="1">
        <f>R1842*L1842</f>
        <v>66506.472479999997</v>
      </c>
      <c r="T1842" s="1">
        <f>S1842*(K1842/100)</f>
        <v>16081.923267527802</v>
      </c>
      <c r="U1842" t="str">
        <f t="shared" si="56"/>
        <v>New EraStatic Dugout Wall</v>
      </c>
      <c r="V1842" t="str">
        <f t="shared" si="57"/>
        <v>05-19 Baltimore Orioles @ Washington NationalsNew EraStatic Dugout Wall</v>
      </c>
      <c r="W1842" t="str">
        <f>CONCATENATE(M1842,O1842)</f>
        <v>Regular SeasonNew Era</v>
      </c>
      <c r="X1842" t="str">
        <f>CONCATENATE(M1842,P1842)</f>
        <v>Regular SeasonStatic Dugout Wall</v>
      </c>
      <c r="Y1842" t="str">
        <f>CONCATENATE(M1842,O1842,P1842)</f>
        <v>Regular SeasonNew EraStatic Dugout Wall</v>
      </c>
    </row>
    <row r="1843" spans="1:25" x14ac:dyDescent="0.25">
      <c r="A1843" s="3">
        <v>352254</v>
      </c>
      <c r="B1843" t="s">
        <v>148</v>
      </c>
      <c r="C1843" t="s">
        <v>37</v>
      </c>
      <c r="D1843" t="s">
        <v>19</v>
      </c>
      <c r="E1843" t="s">
        <v>1</v>
      </c>
      <c r="F1843" s="5">
        <v>41048</v>
      </c>
      <c r="G1843">
        <v>6</v>
      </c>
      <c r="H1843">
        <v>15</v>
      </c>
      <c r="I1843" s="1">
        <v>6196.2</v>
      </c>
      <c r="J1843" s="1">
        <v>1201.69</v>
      </c>
      <c r="K1843">
        <v>19.393983409186198</v>
      </c>
      <c r="L1843" s="4">
        <f>VLOOKUP(N1843,rates,VLOOKUP(CONCATENATE('[1]Exposure Report'!$B$11,'[1]Exposure Report'!$B$13),rate_lookup_table,4,FALSE),FALSE)</f>
        <v>413.08368000000002</v>
      </c>
      <c r="M1843" t="s">
        <v>0</v>
      </c>
      <c r="N1843" t="str">
        <f>IF(VLOOKUP(B1843,title_rename,2,FALSE)=0,B1843,VLOOKUP(B1843,title_rename,2,FALSE))</f>
        <v>05-19 Baltimore Orioles @ Washington Nationals</v>
      </c>
      <c r="O1843" s="3" t="str">
        <f>LEFT(IF(VLOOKUP(C1843,brand_rename,2,FALSE)=0,C1843,VLOOKUP(C1843,brand_rename,2,FALSE)),LEN(IF(VLOOKUP(C1843,brand_rename,2,FALSE)=0,C1843,VLOOKUP(C1843,brand_rename,2,FALSE)))-6)</f>
        <v>Papa John's</v>
      </c>
      <c r="P1843" t="str">
        <f>IF(VLOOKUP(D1843,location_rename,2,FALSE)=0,D1843,VLOOKUP(D1843,location_rename,2,FALSE))</f>
        <v>LED Outfield Wall</v>
      </c>
      <c r="Q1843">
        <f>IF($L1843=0,0,G1843)</f>
        <v>6</v>
      </c>
      <c r="R1843">
        <f>IF($L1843=0,0,H1843)</f>
        <v>15</v>
      </c>
      <c r="S1843" s="1">
        <f>R1843*L1843</f>
        <v>6196.2552000000005</v>
      </c>
      <c r="T1843" s="1">
        <f>S1843*(K1843/100)</f>
        <v>1201.7007054788373</v>
      </c>
      <c r="U1843" t="str">
        <f t="shared" si="56"/>
        <v>Papa John'sLED Outfield Wall</v>
      </c>
      <c r="V1843" t="str">
        <f t="shared" si="57"/>
        <v>05-19 Baltimore Orioles @ Washington NationalsPapa John'sLED Outfield Wall</v>
      </c>
      <c r="W1843" t="str">
        <f>CONCATENATE(M1843,O1843)</f>
        <v>Regular SeasonPapa John's</v>
      </c>
      <c r="X1843" t="str">
        <f>CONCATENATE(M1843,P1843)</f>
        <v>Regular SeasonLED Outfield Wall</v>
      </c>
      <c r="Y1843" t="str">
        <f>CONCATENATE(M1843,O1843,P1843)</f>
        <v>Regular SeasonPapa John'sLED Outfield Wall</v>
      </c>
    </row>
    <row r="1844" spans="1:25" x14ac:dyDescent="0.25">
      <c r="A1844" s="3">
        <v>352254</v>
      </c>
      <c r="B1844" t="s">
        <v>148</v>
      </c>
      <c r="C1844" t="s">
        <v>36</v>
      </c>
      <c r="D1844" t="s">
        <v>17</v>
      </c>
      <c r="E1844" t="s">
        <v>1</v>
      </c>
      <c r="F1844" s="5">
        <v>41048</v>
      </c>
      <c r="G1844">
        <v>9</v>
      </c>
      <c r="H1844">
        <v>39</v>
      </c>
      <c r="I1844" s="1">
        <v>16110.12</v>
      </c>
      <c r="J1844" s="1">
        <v>3904.93</v>
      </c>
      <c r="K1844">
        <v>24.238987667379199</v>
      </c>
      <c r="L1844" s="4">
        <f>VLOOKUP(N1844,rates,VLOOKUP(CONCATENATE('[1]Exposure Report'!$B$11,'[1]Exposure Report'!$B$13),rate_lookup_table,4,FALSE),FALSE)</f>
        <v>413.08368000000002</v>
      </c>
      <c r="M1844" t="s">
        <v>0</v>
      </c>
      <c r="N1844" t="str">
        <f>IF(VLOOKUP(B1844,title_rename,2,FALSE)=0,B1844,VLOOKUP(B1844,title_rename,2,FALSE))</f>
        <v>05-19 Baltimore Orioles @ Washington Nationals</v>
      </c>
      <c r="O1844" s="3" t="str">
        <f>LEFT(IF(VLOOKUP(C1844,brand_rename,2,FALSE)=0,C1844,VLOOKUP(C1844,brand_rename,2,FALSE)),LEN(IF(VLOOKUP(C1844,brand_rename,2,FALSE)=0,C1844,VLOOKUP(C1844,brand_rename,2,FALSE)))-6)</f>
        <v>PNC Bank</v>
      </c>
      <c r="P1844" t="str">
        <f>IF(VLOOKUP(D1844,location_rename,2,FALSE)=0,D1844,VLOOKUP(D1844,location_rename,2,FALSE))</f>
        <v>LED Upper Tiered</v>
      </c>
      <c r="Q1844">
        <f>IF($L1844=0,0,G1844)</f>
        <v>9</v>
      </c>
      <c r="R1844">
        <f>IF($L1844=0,0,H1844)</f>
        <v>39</v>
      </c>
      <c r="S1844" s="1">
        <f>R1844*L1844</f>
        <v>16110.26352</v>
      </c>
      <c r="T1844" s="1">
        <f>S1844*(K1844/100)</f>
        <v>3904.9647877950902</v>
      </c>
      <c r="U1844" t="str">
        <f t="shared" si="56"/>
        <v>PNC BankLED Upper Tiered</v>
      </c>
      <c r="V1844" t="str">
        <f t="shared" si="57"/>
        <v>05-19 Baltimore Orioles @ Washington NationalsPNC BankLED Upper Tiered</v>
      </c>
      <c r="W1844" t="str">
        <f>CONCATENATE(M1844,O1844)</f>
        <v>Regular SeasonPNC Bank</v>
      </c>
      <c r="X1844" t="str">
        <f>CONCATENATE(M1844,P1844)</f>
        <v>Regular SeasonLED Upper Tiered</v>
      </c>
      <c r="Y1844" t="str">
        <f>CONCATENATE(M1844,O1844,P1844)</f>
        <v>Regular SeasonPNC BankLED Upper Tiered</v>
      </c>
    </row>
    <row r="1845" spans="1:25" x14ac:dyDescent="0.25">
      <c r="A1845" s="3">
        <v>352254</v>
      </c>
      <c r="B1845" t="s">
        <v>148</v>
      </c>
      <c r="C1845" t="s">
        <v>36</v>
      </c>
      <c r="D1845" t="s">
        <v>9</v>
      </c>
      <c r="E1845" t="s">
        <v>1</v>
      </c>
      <c r="F1845" s="5">
        <v>41048</v>
      </c>
      <c r="G1845">
        <v>11</v>
      </c>
      <c r="H1845">
        <v>30</v>
      </c>
      <c r="I1845" s="1">
        <v>12392.4</v>
      </c>
      <c r="J1845" s="1">
        <v>1838.62</v>
      </c>
      <c r="K1845">
        <v>14.8366740905716</v>
      </c>
      <c r="L1845" s="4">
        <f>VLOOKUP(N1845,rates,VLOOKUP(CONCATENATE('[1]Exposure Report'!$B$11,'[1]Exposure Report'!$B$13),rate_lookup_table,4,FALSE),FALSE)</f>
        <v>413.08368000000002</v>
      </c>
      <c r="M1845" t="s">
        <v>0</v>
      </c>
      <c r="N1845" t="str">
        <f>IF(VLOOKUP(B1845,title_rename,2,FALSE)=0,B1845,VLOOKUP(B1845,title_rename,2,FALSE))</f>
        <v>05-19 Baltimore Orioles @ Washington Nationals</v>
      </c>
      <c r="O1845" s="3" t="str">
        <f>LEFT(IF(VLOOKUP(C1845,brand_rename,2,FALSE)=0,C1845,VLOOKUP(C1845,brand_rename,2,FALSE)),LEN(IF(VLOOKUP(C1845,brand_rename,2,FALSE)=0,C1845,VLOOKUP(C1845,brand_rename,2,FALSE)))-6)</f>
        <v>PNC Bank</v>
      </c>
      <c r="P1845" t="str">
        <f>IF(VLOOKUP(D1845,location_rename,2,FALSE)=0,D1845,VLOOKUP(D1845,location_rename,2,FALSE))</f>
        <v>Static Upper Billboard</v>
      </c>
      <c r="Q1845">
        <f>IF($L1845=0,0,G1845)</f>
        <v>11</v>
      </c>
      <c r="R1845">
        <f>IF($L1845=0,0,H1845)</f>
        <v>30</v>
      </c>
      <c r="S1845" s="1">
        <f>R1845*L1845</f>
        <v>12392.510400000001</v>
      </c>
      <c r="T1845" s="1">
        <f>S1845*(K1845/100)</f>
        <v>1838.636379688191</v>
      </c>
      <c r="U1845" t="str">
        <f t="shared" si="56"/>
        <v>PNC BankStatic Upper Billboard</v>
      </c>
      <c r="V1845" t="str">
        <f t="shared" si="57"/>
        <v>05-19 Baltimore Orioles @ Washington NationalsPNC BankStatic Upper Billboard</v>
      </c>
      <c r="W1845" t="str">
        <f>CONCATENATE(M1845,O1845)</f>
        <v>Regular SeasonPNC Bank</v>
      </c>
      <c r="X1845" t="str">
        <f>CONCATENATE(M1845,P1845)</f>
        <v>Regular SeasonStatic Upper Billboard</v>
      </c>
      <c r="Y1845" t="str">
        <f>CONCATENATE(M1845,O1845,P1845)</f>
        <v>Regular SeasonPNC BankStatic Upper Billboard</v>
      </c>
    </row>
    <row r="1846" spans="1:25" x14ac:dyDescent="0.25">
      <c r="A1846" s="3">
        <v>352254</v>
      </c>
      <c r="B1846" t="s">
        <v>148</v>
      </c>
      <c r="C1846" t="s">
        <v>33</v>
      </c>
      <c r="D1846" t="s">
        <v>17</v>
      </c>
      <c r="E1846" t="s">
        <v>1</v>
      </c>
      <c r="F1846" s="5">
        <v>41048</v>
      </c>
      <c r="G1846">
        <v>6</v>
      </c>
      <c r="H1846">
        <v>13</v>
      </c>
      <c r="I1846" s="1">
        <v>5370.04</v>
      </c>
      <c r="J1846" s="1">
        <v>2092.66</v>
      </c>
      <c r="K1846">
        <v>38.969169689611199</v>
      </c>
      <c r="L1846" s="4">
        <f>VLOOKUP(N1846,rates,VLOOKUP(CONCATENATE('[1]Exposure Report'!$B$11,'[1]Exposure Report'!$B$13),rate_lookup_table,4,FALSE),FALSE)</f>
        <v>413.08368000000002</v>
      </c>
      <c r="M1846" t="s">
        <v>0</v>
      </c>
      <c r="N1846" t="str">
        <f>IF(VLOOKUP(B1846,title_rename,2,FALSE)=0,B1846,VLOOKUP(B1846,title_rename,2,FALSE))</f>
        <v>05-19 Baltimore Orioles @ Washington Nationals</v>
      </c>
      <c r="O1846" s="3" t="str">
        <f>LEFT(IF(VLOOKUP(C1846,brand_rename,2,FALSE)=0,C1846,VLOOKUP(C1846,brand_rename,2,FALSE)),LEN(IF(VLOOKUP(C1846,brand_rename,2,FALSE)=0,C1846,VLOOKUP(C1846,brand_rename,2,FALSE)))-6)</f>
        <v>Radio - 106.7 The Fan</v>
      </c>
      <c r="P1846" t="str">
        <f>IF(VLOOKUP(D1846,location_rename,2,FALSE)=0,D1846,VLOOKUP(D1846,location_rename,2,FALSE))</f>
        <v>LED Upper Tiered</v>
      </c>
      <c r="Q1846">
        <f>IF($L1846=0,0,G1846)</f>
        <v>6</v>
      </c>
      <c r="R1846">
        <f>IF($L1846=0,0,H1846)</f>
        <v>13</v>
      </c>
      <c r="S1846" s="1">
        <f>R1846*L1846</f>
        <v>5370.0878400000001</v>
      </c>
      <c r="T1846" s="1">
        <f>S1846*(K1846/100)</f>
        <v>2092.6786428507767</v>
      </c>
      <c r="U1846" t="str">
        <f t="shared" si="56"/>
        <v>Radio - 106.7 The FanLED Upper Tiered</v>
      </c>
      <c r="V1846" t="str">
        <f t="shared" si="57"/>
        <v>05-19 Baltimore Orioles @ Washington NationalsRadio - 106.7 The FanLED Upper Tiered</v>
      </c>
      <c r="W1846" t="str">
        <f>CONCATENATE(M1846,O1846)</f>
        <v>Regular SeasonRadio - 106.7 The Fan</v>
      </c>
      <c r="X1846" t="str">
        <f>CONCATENATE(M1846,P1846)</f>
        <v>Regular SeasonLED Upper Tiered</v>
      </c>
      <c r="Y1846" t="str">
        <f>CONCATENATE(M1846,O1846,P1846)</f>
        <v>Regular SeasonRadio - 106.7 The FanLED Upper Tiered</v>
      </c>
    </row>
    <row r="1847" spans="1:25" x14ac:dyDescent="0.25">
      <c r="A1847" s="3">
        <v>352254</v>
      </c>
      <c r="B1847" t="s">
        <v>148</v>
      </c>
      <c r="C1847" t="s">
        <v>33</v>
      </c>
      <c r="D1847" t="s">
        <v>9</v>
      </c>
      <c r="E1847" t="s">
        <v>1</v>
      </c>
      <c r="F1847" s="5">
        <v>41048</v>
      </c>
      <c r="G1847">
        <v>24</v>
      </c>
      <c r="H1847">
        <v>54</v>
      </c>
      <c r="I1847" s="1">
        <v>22306.32</v>
      </c>
      <c r="J1847" s="1">
        <v>4483.57</v>
      </c>
      <c r="K1847">
        <v>20.099998565428901</v>
      </c>
      <c r="L1847" s="4">
        <f>VLOOKUP(N1847,rates,VLOOKUP(CONCATENATE('[1]Exposure Report'!$B$11,'[1]Exposure Report'!$B$13),rate_lookup_table,4,FALSE),FALSE)</f>
        <v>413.08368000000002</v>
      </c>
      <c r="M1847" t="s">
        <v>0</v>
      </c>
      <c r="N1847" t="str">
        <f>IF(VLOOKUP(B1847,title_rename,2,FALSE)=0,B1847,VLOOKUP(B1847,title_rename,2,FALSE))</f>
        <v>05-19 Baltimore Orioles @ Washington Nationals</v>
      </c>
      <c r="O1847" s="3" t="str">
        <f>LEFT(IF(VLOOKUP(C1847,brand_rename,2,FALSE)=0,C1847,VLOOKUP(C1847,brand_rename,2,FALSE)),LEN(IF(VLOOKUP(C1847,brand_rename,2,FALSE)=0,C1847,VLOOKUP(C1847,brand_rename,2,FALSE)))-6)</f>
        <v>Radio - 106.7 The Fan</v>
      </c>
      <c r="P1847" t="str">
        <f>IF(VLOOKUP(D1847,location_rename,2,FALSE)=0,D1847,VLOOKUP(D1847,location_rename,2,FALSE))</f>
        <v>Static Upper Billboard</v>
      </c>
      <c r="Q1847">
        <f>IF($L1847=0,0,G1847)</f>
        <v>24</v>
      </c>
      <c r="R1847">
        <f>IF($L1847=0,0,H1847)</f>
        <v>54</v>
      </c>
      <c r="S1847" s="1">
        <f>R1847*L1847</f>
        <v>22306.51872</v>
      </c>
      <c r="T1847" s="1">
        <f>S1847*(K1847/100)</f>
        <v>4483.6099427171293</v>
      </c>
      <c r="U1847" t="str">
        <f t="shared" si="56"/>
        <v>Radio - 106.7 The FanStatic Upper Billboard</v>
      </c>
      <c r="V1847" t="str">
        <f t="shared" si="57"/>
        <v>05-19 Baltimore Orioles @ Washington NationalsRadio - 106.7 The FanStatic Upper Billboard</v>
      </c>
      <c r="W1847" t="str">
        <f>CONCATENATE(M1847,O1847)</f>
        <v>Regular SeasonRadio - 106.7 The Fan</v>
      </c>
      <c r="X1847" t="str">
        <f>CONCATENATE(M1847,P1847)</f>
        <v>Regular SeasonStatic Upper Billboard</v>
      </c>
      <c r="Y1847" t="str">
        <f>CONCATENATE(M1847,O1847,P1847)</f>
        <v>Regular SeasonRadio - 106.7 The FanStatic Upper Billboard</v>
      </c>
    </row>
    <row r="1848" spans="1:25" x14ac:dyDescent="0.25">
      <c r="A1848" s="3">
        <v>352254</v>
      </c>
      <c r="B1848" t="s">
        <v>148</v>
      </c>
      <c r="C1848" t="s">
        <v>32</v>
      </c>
      <c r="D1848" t="s">
        <v>17</v>
      </c>
      <c r="E1848" t="s">
        <v>1</v>
      </c>
      <c r="F1848" s="5">
        <v>41048</v>
      </c>
      <c r="G1848">
        <v>1</v>
      </c>
      <c r="H1848">
        <v>6</v>
      </c>
      <c r="I1848" s="1">
        <v>2478.48</v>
      </c>
      <c r="J1848" s="1">
        <v>848.88</v>
      </c>
      <c r="K1848">
        <v>34.250024208385703</v>
      </c>
      <c r="L1848" s="4">
        <f>VLOOKUP(N1848,rates,VLOOKUP(CONCATENATE('[1]Exposure Report'!$B$11,'[1]Exposure Report'!$B$13),rate_lookup_table,4,FALSE),FALSE)</f>
        <v>413.08368000000002</v>
      </c>
      <c r="M1848" t="s">
        <v>0</v>
      </c>
      <c r="N1848" t="str">
        <f>IF(VLOOKUP(B1848,title_rename,2,FALSE)=0,B1848,VLOOKUP(B1848,title_rename,2,FALSE))</f>
        <v>05-19 Baltimore Orioles @ Washington Nationals</v>
      </c>
      <c r="O1848" s="3" t="str">
        <f>LEFT(IF(VLOOKUP(C1848,brand_rename,2,FALSE)=0,C1848,VLOOKUP(C1848,brand_rename,2,FALSE)),LEN(IF(VLOOKUP(C1848,brand_rename,2,FALSE)=0,C1848,VLOOKUP(C1848,brand_rename,2,FALSE)))-6)</f>
        <v>Radio - WTOP</v>
      </c>
      <c r="P1848" t="str">
        <f>IF(VLOOKUP(D1848,location_rename,2,FALSE)=0,D1848,VLOOKUP(D1848,location_rename,2,FALSE))</f>
        <v>LED Upper Tiered</v>
      </c>
      <c r="Q1848">
        <f>IF($L1848=0,0,G1848)</f>
        <v>1</v>
      </c>
      <c r="R1848">
        <f>IF($L1848=0,0,H1848)</f>
        <v>6</v>
      </c>
      <c r="S1848" s="1">
        <f>R1848*L1848</f>
        <v>2478.5020800000002</v>
      </c>
      <c r="T1848" s="1">
        <f>S1848*(K1848/100)</f>
        <v>848.88756240534326</v>
      </c>
      <c r="U1848" t="str">
        <f t="shared" si="56"/>
        <v>Radio - WTOPLED Upper Tiered</v>
      </c>
      <c r="V1848" t="str">
        <f t="shared" si="57"/>
        <v>05-19 Baltimore Orioles @ Washington NationalsRadio - WTOPLED Upper Tiered</v>
      </c>
      <c r="W1848" t="str">
        <f>CONCATENATE(M1848,O1848)</f>
        <v>Regular SeasonRadio - WTOP</v>
      </c>
      <c r="X1848" t="str">
        <f>CONCATENATE(M1848,P1848)</f>
        <v>Regular SeasonLED Upper Tiered</v>
      </c>
      <c r="Y1848" t="str">
        <f>CONCATENATE(M1848,O1848,P1848)</f>
        <v>Regular SeasonRadio - WTOPLED Upper Tiered</v>
      </c>
    </row>
    <row r="1849" spans="1:25" x14ac:dyDescent="0.25">
      <c r="A1849" s="3">
        <v>352254</v>
      </c>
      <c r="B1849" t="s">
        <v>148</v>
      </c>
      <c r="C1849" t="s">
        <v>96</v>
      </c>
      <c r="D1849" t="s">
        <v>9</v>
      </c>
      <c r="E1849" t="s">
        <v>1</v>
      </c>
      <c r="F1849" s="5">
        <v>41048</v>
      </c>
      <c r="G1849">
        <v>1</v>
      </c>
      <c r="H1849">
        <v>1</v>
      </c>
      <c r="I1849" s="1">
        <v>413.08</v>
      </c>
      <c r="J1849" s="1">
        <v>76.17</v>
      </c>
      <c r="K1849">
        <v>18.439527452309399</v>
      </c>
      <c r="L1849" s="4">
        <f>VLOOKUP(N1849,rates,VLOOKUP(CONCATENATE('[1]Exposure Report'!$B$11,'[1]Exposure Report'!$B$13),rate_lookup_table,4,FALSE),FALSE)</f>
        <v>413.08368000000002</v>
      </c>
      <c r="M1849" t="s">
        <v>0</v>
      </c>
      <c r="N1849" t="str">
        <f>IF(VLOOKUP(B1849,title_rename,2,FALSE)=0,B1849,VLOOKUP(B1849,title_rename,2,FALSE))</f>
        <v>05-19 Baltimore Orioles @ Washington Nationals</v>
      </c>
      <c r="O1849" s="3" t="str">
        <f>LEFT(IF(VLOOKUP(C1849,brand_rename,2,FALSE)=0,C1849,VLOOKUP(C1849,brand_rename,2,FALSE)),LEN(IF(VLOOKUP(C1849,brand_rename,2,FALSE)=0,C1849,VLOOKUP(C1849,brand_rename,2,FALSE)))-6)</f>
        <v>Red Loft</v>
      </c>
      <c r="P1849" t="str">
        <f>IF(VLOOKUP(D1849,location_rename,2,FALSE)=0,D1849,VLOOKUP(D1849,location_rename,2,FALSE))</f>
        <v>Static Upper Billboard</v>
      </c>
      <c r="Q1849">
        <f>IF($L1849=0,0,G1849)</f>
        <v>1</v>
      </c>
      <c r="R1849">
        <f>IF($L1849=0,0,H1849)</f>
        <v>1</v>
      </c>
      <c r="S1849" s="1">
        <f>R1849*L1849</f>
        <v>413.08368000000002</v>
      </c>
      <c r="T1849" s="1">
        <f>S1849*(K1849/100)</f>
        <v>76.170678574609909</v>
      </c>
      <c r="U1849" t="str">
        <f t="shared" si="56"/>
        <v>Red LoftStatic Upper Billboard</v>
      </c>
      <c r="V1849" t="str">
        <f t="shared" si="57"/>
        <v>05-19 Baltimore Orioles @ Washington NationalsRed LoftStatic Upper Billboard</v>
      </c>
      <c r="W1849" t="str">
        <f>CONCATENATE(M1849,O1849)</f>
        <v>Regular SeasonRed Loft</v>
      </c>
      <c r="X1849" t="str">
        <f>CONCATENATE(M1849,P1849)</f>
        <v>Regular SeasonStatic Upper Billboard</v>
      </c>
      <c r="Y1849" t="str">
        <f>CONCATENATE(M1849,O1849,P1849)</f>
        <v>Regular SeasonRed LoftStatic Upper Billboard</v>
      </c>
    </row>
    <row r="1850" spans="1:25" x14ac:dyDescent="0.25">
      <c r="A1850" s="3">
        <v>352254</v>
      </c>
      <c r="B1850" t="s">
        <v>148</v>
      </c>
      <c r="C1850" t="s">
        <v>31</v>
      </c>
      <c r="D1850" t="s">
        <v>71</v>
      </c>
      <c r="E1850" t="s">
        <v>1</v>
      </c>
      <c r="F1850" s="5">
        <v>41048</v>
      </c>
      <c r="G1850">
        <v>7</v>
      </c>
      <c r="H1850">
        <v>10</v>
      </c>
      <c r="I1850" s="1">
        <v>4130.8</v>
      </c>
      <c r="J1850" s="1">
        <v>881.55</v>
      </c>
      <c r="K1850">
        <v>21.340902488622</v>
      </c>
      <c r="L1850" s="4">
        <f>VLOOKUP(N1850,rates,VLOOKUP(CONCATENATE('[1]Exposure Report'!$B$11,'[1]Exposure Report'!$B$13),rate_lookup_table,4,FALSE),FALSE)</f>
        <v>413.08368000000002</v>
      </c>
      <c r="M1850" t="s">
        <v>0</v>
      </c>
      <c r="N1850" t="str">
        <f>IF(VLOOKUP(B1850,title_rename,2,FALSE)=0,B1850,VLOOKUP(B1850,title_rename,2,FALSE))</f>
        <v>05-19 Baltimore Orioles @ Washington Nationals</v>
      </c>
      <c r="O1850" s="3" t="str">
        <f>LEFT(IF(VLOOKUP(C1850,brand_rename,2,FALSE)=0,C1850,VLOOKUP(C1850,brand_rename,2,FALSE)),LEN(IF(VLOOKUP(C1850,brand_rename,2,FALSE)=0,C1850,VLOOKUP(C1850,brand_rename,2,FALSE)))-6)</f>
        <v>Red Porch</v>
      </c>
      <c r="P1850" t="str">
        <f>IF(VLOOKUP(D1850,location_rename,2,FALSE)=0,D1850,VLOOKUP(D1850,location_rename,2,FALSE))</f>
        <v>Static Upper Tiered</v>
      </c>
      <c r="Q1850">
        <f>IF($L1850=0,0,G1850)</f>
        <v>7</v>
      </c>
      <c r="R1850">
        <f>IF($L1850=0,0,H1850)</f>
        <v>10</v>
      </c>
      <c r="S1850" s="1">
        <f>R1850*L1850</f>
        <v>4130.8368</v>
      </c>
      <c r="T1850" s="1">
        <f>S1850*(K1850/100)</f>
        <v>881.55785345211336</v>
      </c>
      <c r="U1850" t="str">
        <f t="shared" si="56"/>
        <v>Red PorchStatic Upper Tiered</v>
      </c>
      <c r="V1850" t="str">
        <f t="shared" si="57"/>
        <v>05-19 Baltimore Orioles @ Washington NationalsRed PorchStatic Upper Tiered</v>
      </c>
      <c r="W1850" t="str">
        <f>CONCATENATE(M1850,O1850)</f>
        <v>Regular SeasonRed Porch</v>
      </c>
      <c r="X1850" t="str">
        <f>CONCATENATE(M1850,P1850)</f>
        <v>Regular SeasonStatic Upper Tiered</v>
      </c>
      <c r="Y1850" t="str">
        <f>CONCATENATE(M1850,O1850,P1850)</f>
        <v>Regular SeasonRed PorchStatic Upper Tiered</v>
      </c>
    </row>
    <row r="1851" spans="1:25" x14ac:dyDescent="0.25">
      <c r="A1851" s="3">
        <v>352254</v>
      </c>
      <c r="B1851" t="s">
        <v>148</v>
      </c>
      <c r="C1851" t="s">
        <v>152</v>
      </c>
      <c r="D1851" t="s">
        <v>17</v>
      </c>
      <c r="E1851" t="s">
        <v>1</v>
      </c>
      <c r="F1851" s="5">
        <v>41048</v>
      </c>
      <c r="G1851">
        <v>1</v>
      </c>
      <c r="H1851">
        <v>1</v>
      </c>
      <c r="I1851" s="1">
        <v>413.08</v>
      </c>
      <c r="J1851" s="1">
        <v>142.88</v>
      </c>
      <c r="K1851">
        <v>34.5889416093734</v>
      </c>
      <c r="L1851" s="4">
        <f>VLOOKUP(N1851,rates,VLOOKUP(CONCATENATE('[1]Exposure Report'!$B$11,'[1]Exposure Report'!$B$13),rate_lookup_table,4,FALSE),FALSE)</f>
        <v>413.08368000000002</v>
      </c>
      <c r="M1851" t="s">
        <v>0</v>
      </c>
      <c r="N1851" t="str">
        <f>IF(VLOOKUP(B1851,title_rename,2,FALSE)=0,B1851,VLOOKUP(B1851,title_rename,2,FALSE))</f>
        <v>05-19 Baltimore Orioles @ Washington Nationals</v>
      </c>
      <c r="O1851" s="3" t="str">
        <f>LEFT(IF(VLOOKUP(C1851,brand_rename,2,FALSE)=0,C1851,VLOOKUP(C1851,brand_rename,2,FALSE)),LEN(IF(VLOOKUP(C1851,brand_rename,2,FALSE)=0,C1851,VLOOKUP(C1851,brand_rename,2,FALSE)))-6)</f>
        <v>Speedpass</v>
      </c>
      <c r="P1851" t="str">
        <f>IF(VLOOKUP(D1851,location_rename,2,FALSE)=0,D1851,VLOOKUP(D1851,location_rename,2,FALSE))</f>
        <v>LED Upper Tiered</v>
      </c>
      <c r="Q1851">
        <f>IF($L1851=0,0,G1851)</f>
        <v>1</v>
      </c>
      <c r="R1851">
        <f>IF($L1851=0,0,H1851)</f>
        <v>1</v>
      </c>
      <c r="S1851" s="1">
        <f>R1851*L1851</f>
        <v>413.08368000000002</v>
      </c>
      <c r="T1851" s="1">
        <f>S1851*(K1851/100)</f>
        <v>142.88127287305088</v>
      </c>
      <c r="U1851" t="str">
        <f t="shared" si="56"/>
        <v>SpeedpassLED Upper Tiered</v>
      </c>
      <c r="V1851" t="str">
        <f t="shared" si="57"/>
        <v>05-19 Baltimore Orioles @ Washington NationalsSpeedpassLED Upper Tiered</v>
      </c>
      <c r="W1851" t="str">
        <f>CONCATENATE(M1851,O1851)</f>
        <v>Regular SeasonSpeedpass</v>
      </c>
      <c r="X1851" t="str">
        <f>CONCATENATE(M1851,P1851)</f>
        <v>Regular SeasonLED Upper Tiered</v>
      </c>
      <c r="Y1851" t="str">
        <f>CONCATENATE(M1851,O1851,P1851)</f>
        <v>Regular SeasonSpeedpassLED Upper Tiered</v>
      </c>
    </row>
    <row r="1852" spans="1:25" x14ac:dyDescent="0.25">
      <c r="A1852" s="3">
        <v>352254</v>
      </c>
      <c r="B1852" t="s">
        <v>148</v>
      </c>
      <c r="C1852" t="s">
        <v>151</v>
      </c>
      <c r="D1852" t="s">
        <v>12</v>
      </c>
      <c r="E1852" t="s">
        <v>1</v>
      </c>
      <c r="F1852" s="5">
        <v>41048</v>
      </c>
      <c r="G1852">
        <v>65</v>
      </c>
      <c r="H1852">
        <v>201</v>
      </c>
      <c r="I1852" s="1">
        <v>83029.08</v>
      </c>
      <c r="J1852" s="1">
        <v>14680.28</v>
      </c>
      <c r="K1852">
        <v>17.680889635294001</v>
      </c>
      <c r="L1852" s="4">
        <f>VLOOKUP(N1852,rates,VLOOKUP(CONCATENATE('[1]Exposure Report'!$B$11,'[1]Exposure Report'!$B$13),rate_lookup_table,4,FALSE),FALSE)</f>
        <v>413.08368000000002</v>
      </c>
      <c r="M1852" t="s">
        <v>0</v>
      </c>
      <c r="N1852" t="str">
        <f>IF(VLOOKUP(B1852,title_rename,2,FALSE)=0,B1852,VLOOKUP(B1852,title_rename,2,FALSE))</f>
        <v>05-19 Baltimore Orioles @ Washington Nationals</v>
      </c>
      <c r="O1852" s="3" t="str">
        <f>LEFT(IF(VLOOKUP(C1852,brand_rename,2,FALSE)=0,C1852,VLOOKUP(C1852,brand_rename,2,FALSE)),LEN(IF(VLOOKUP(C1852,brand_rename,2,FALSE)=0,C1852,VLOOKUP(C1852,brand_rename,2,FALSE)))-6)</f>
        <v>Team Promotion - Free Post-Game Concert - Dierks Bentley</v>
      </c>
      <c r="P1852" t="str">
        <f>IF(VLOOKUP(D1852,location_rename,2,FALSE)=0,D1852,VLOOKUP(D1852,location_rename,2,FALSE))</f>
        <v>Static Field Level Home Plate</v>
      </c>
      <c r="Q1852">
        <f>IF($L1852=0,0,G1852)</f>
        <v>65</v>
      </c>
      <c r="R1852">
        <f>IF($L1852=0,0,H1852)</f>
        <v>201</v>
      </c>
      <c r="S1852" s="1">
        <f>R1852*L1852</f>
        <v>83029.819680000001</v>
      </c>
      <c r="T1852" s="1">
        <f>S1852*(K1852/100)</f>
        <v>14680.410782004417</v>
      </c>
      <c r="U1852" t="str">
        <f t="shared" si="56"/>
        <v>Team Promotion - Free Post-Game Concert - Dierks BentleyStatic Field Level Home Plate</v>
      </c>
      <c r="V1852" t="str">
        <f t="shared" si="57"/>
        <v>05-19 Baltimore Orioles @ Washington NationalsTeam Promotion - Free Post-Game Concert - Dierks BentleyStatic Field Level Home Plate</v>
      </c>
      <c r="W1852" t="str">
        <f>CONCATENATE(M1852,O1852)</f>
        <v>Regular SeasonTeam Promotion - Free Post-Game Concert - Dierks Bentley</v>
      </c>
      <c r="X1852" t="str">
        <f>CONCATENATE(M1852,P1852)</f>
        <v>Regular SeasonStatic Field Level Home Plate</v>
      </c>
      <c r="Y1852" t="str">
        <f>CONCATENATE(M1852,O1852,P1852)</f>
        <v>Regular SeasonTeam Promotion - Free Post-Game Concert - Dierks BentleyStatic Field Level Home Plate</v>
      </c>
    </row>
    <row r="1853" spans="1:25" x14ac:dyDescent="0.25">
      <c r="A1853" s="3">
        <v>352254</v>
      </c>
      <c r="B1853" t="s">
        <v>148</v>
      </c>
      <c r="C1853" t="s">
        <v>27</v>
      </c>
      <c r="D1853" t="s">
        <v>17</v>
      </c>
      <c r="E1853" t="s">
        <v>1</v>
      </c>
      <c r="F1853" s="5">
        <v>41048</v>
      </c>
      <c r="G1853">
        <v>3</v>
      </c>
      <c r="H1853">
        <v>7</v>
      </c>
      <c r="I1853" s="1">
        <v>2891.56</v>
      </c>
      <c r="J1853" s="1">
        <v>621.85</v>
      </c>
      <c r="K1853">
        <v>21.505692429000199</v>
      </c>
      <c r="L1853" s="4">
        <f>VLOOKUP(N1853,rates,VLOOKUP(CONCATENATE('[1]Exposure Report'!$B$11,'[1]Exposure Report'!$B$13),rate_lookup_table,4,FALSE),FALSE)</f>
        <v>413.08368000000002</v>
      </c>
      <c r="M1853" t="s">
        <v>0</v>
      </c>
      <c r="N1853" t="str">
        <f>IF(VLOOKUP(B1853,title_rename,2,FALSE)=0,B1853,VLOOKUP(B1853,title_rename,2,FALSE))</f>
        <v>05-19 Baltimore Orioles @ Washington Nationals</v>
      </c>
      <c r="O1853" s="3" t="str">
        <f>LEFT(IF(VLOOKUP(C1853,brand_rename,2,FALSE)=0,C1853,VLOOKUP(C1853,brand_rename,2,FALSE)),LEN(IF(VLOOKUP(C1853,brand_rename,2,FALSE)=0,C1853,VLOOKUP(C1853,brand_rename,2,FALSE)))-6)</f>
        <v>Team Website - Nationals.com</v>
      </c>
      <c r="P1853" t="str">
        <f>IF(VLOOKUP(D1853,location_rename,2,FALSE)=0,D1853,VLOOKUP(D1853,location_rename,2,FALSE))</f>
        <v>LED Upper Tiered</v>
      </c>
      <c r="Q1853">
        <f>IF($L1853=0,0,G1853)</f>
        <v>3</v>
      </c>
      <c r="R1853">
        <f>IF($L1853=0,0,H1853)</f>
        <v>7</v>
      </c>
      <c r="S1853" s="1">
        <f>R1853*L1853</f>
        <v>2891.5857599999999</v>
      </c>
      <c r="T1853" s="1">
        <f>S1853*(K1853/100)</f>
        <v>621.85553986636785</v>
      </c>
      <c r="U1853" t="str">
        <f t="shared" si="56"/>
        <v>Team Website - Nationals.comLED Upper Tiered</v>
      </c>
      <c r="V1853" t="str">
        <f t="shared" si="57"/>
        <v>05-19 Baltimore Orioles @ Washington NationalsTeam Website - Nationals.comLED Upper Tiered</v>
      </c>
      <c r="W1853" t="str">
        <f>CONCATENATE(M1853,O1853)</f>
        <v>Regular SeasonTeam Website - Nationals.com</v>
      </c>
      <c r="X1853" t="str">
        <f>CONCATENATE(M1853,P1853)</f>
        <v>Regular SeasonLED Upper Tiered</v>
      </c>
      <c r="Y1853" t="str">
        <f>CONCATENATE(M1853,O1853,P1853)</f>
        <v>Regular SeasonTeam Website - Nationals.comLED Upper Tiered</v>
      </c>
    </row>
    <row r="1854" spans="1:25" x14ac:dyDescent="0.25">
      <c r="A1854" s="3">
        <v>352254</v>
      </c>
      <c r="B1854" t="s">
        <v>148</v>
      </c>
      <c r="C1854" t="s">
        <v>27</v>
      </c>
      <c r="D1854" t="s">
        <v>28</v>
      </c>
      <c r="E1854" t="s">
        <v>1</v>
      </c>
      <c r="F1854" s="5">
        <v>41048</v>
      </c>
      <c r="G1854">
        <v>21</v>
      </c>
      <c r="H1854">
        <v>51</v>
      </c>
      <c r="I1854" s="1">
        <v>21067.08</v>
      </c>
      <c r="J1854" s="1">
        <v>5338.15</v>
      </c>
      <c r="K1854">
        <v>25.338822466141401</v>
      </c>
      <c r="L1854" s="4">
        <f>VLOOKUP(N1854,rates,VLOOKUP(CONCATENATE('[1]Exposure Report'!$B$11,'[1]Exposure Report'!$B$13),rate_lookup_table,4,FALSE),FALSE)</f>
        <v>413.08368000000002</v>
      </c>
      <c r="M1854" t="s">
        <v>0</v>
      </c>
      <c r="N1854" t="str">
        <f>IF(VLOOKUP(B1854,title_rename,2,FALSE)=0,B1854,VLOOKUP(B1854,title_rename,2,FALSE))</f>
        <v>05-19 Baltimore Orioles @ Washington Nationals</v>
      </c>
      <c r="O1854" s="3" t="str">
        <f>LEFT(IF(VLOOKUP(C1854,brand_rename,2,FALSE)=0,C1854,VLOOKUP(C1854,brand_rename,2,FALSE)),LEN(IF(VLOOKUP(C1854,brand_rename,2,FALSE)=0,C1854,VLOOKUP(C1854,brand_rename,2,FALSE)))-6)</f>
        <v>Team Website - Nationals.com</v>
      </c>
      <c r="P1854" t="str">
        <f>IF(VLOOKUP(D1854,location_rename,2,FALSE)=0,D1854,VLOOKUP(D1854,location_rename,2,FALSE))</f>
        <v>Static Dugout Railing</v>
      </c>
      <c r="Q1854">
        <f>IF($L1854=0,0,G1854)</f>
        <v>21</v>
      </c>
      <c r="R1854">
        <f>IF($L1854=0,0,H1854)</f>
        <v>51</v>
      </c>
      <c r="S1854" s="1">
        <f>R1854*L1854</f>
        <v>21067.267680000001</v>
      </c>
      <c r="T1854" s="1">
        <f>S1854*(K1854/100)</f>
        <v>5338.1975559019866</v>
      </c>
      <c r="U1854" t="str">
        <f t="shared" si="56"/>
        <v>Team Website - Nationals.comStatic Dugout Railing</v>
      </c>
      <c r="V1854" t="str">
        <f t="shared" si="57"/>
        <v>05-19 Baltimore Orioles @ Washington NationalsTeam Website - Nationals.comStatic Dugout Railing</v>
      </c>
      <c r="W1854" t="str">
        <f>CONCATENATE(M1854,O1854)</f>
        <v>Regular SeasonTeam Website - Nationals.com</v>
      </c>
      <c r="X1854" t="str">
        <f>CONCATENATE(M1854,P1854)</f>
        <v>Regular SeasonStatic Dugout Railing</v>
      </c>
      <c r="Y1854" t="str">
        <f>CONCATENATE(M1854,O1854,P1854)</f>
        <v>Regular SeasonTeam Website - Nationals.comStatic Dugout Railing</v>
      </c>
    </row>
    <row r="1855" spans="1:25" x14ac:dyDescent="0.25">
      <c r="A1855" s="3">
        <v>352254</v>
      </c>
      <c r="B1855" t="s">
        <v>148</v>
      </c>
      <c r="C1855" t="s">
        <v>27</v>
      </c>
      <c r="D1855" t="s">
        <v>14</v>
      </c>
      <c r="E1855" t="s">
        <v>1</v>
      </c>
      <c r="F1855" s="5">
        <v>41048</v>
      </c>
      <c r="G1855">
        <v>12</v>
      </c>
      <c r="H1855">
        <v>23</v>
      </c>
      <c r="I1855" s="1">
        <v>9500.84</v>
      </c>
      <c r="J1855" s="1">
        <v>1898.56</v>
      </c>
      <c r="K1855">
        <v>19.9830751807208</v>
      </c>
      <c r="L1855" s="4">
        <f>VLOOKUP(N1855,rates,VLOOKUP(CONCATENATE('[1]Exposure Report'!$B$11,'[1]Exposure Report'!$B$13),rate_lookup_table,4,FALSE),FALSE)</f>
        <v>413.08368000000002</v>
      </c>
      <c r="M1855" t="s">
        <v>0</v>
      </c>
      <c r="N1855" t="str">
        <f>IF(VLOOKUP(B1855,title_rename,2,FALSE)=0,B1855,VLOOKUP(B1855,title_rename,2,FALSE))</f>
        <v>05-19 Baltimore Orioles @ Washington Nationals</v>
      </c>
      <c r="O1855" s="3" t="str">
        <f>LEFT(IF(VLOOKUP(C1855,brand_rename,2,FALSE)=0,C1855,VLOOKUP(C1855,brand_rename,2,FALSE)),LEN(IF(VLOOKUP(C1855,brand_rename,2,FALSE)=0,C1855,VLOOKUP(C1855,brand_rename,2,FALSE)))-6)</f>
        <v>Team Website - Nationals.com</v>
      </c>
      <c r="P1855" t="str">
        <f>IF(VLOOKUP(D1855,location_rename,2,FALSE)=0,D1855,VLOOKUP(D1855,location_rename,2,FALSE))</f>
        <v>Static Dugout Roof</v>
      </c>
      <c r="Q1855">
        <f>IF($L1855=0,0,G1855)</f>
        <v>12</v>
      </c>
      <c r="R1855">
        <f>IF($L1855=0,0,H1855)</f>
        <v>23</v>
      </c>
      <c r="S1855" s="1">
        <f>R1855*L1855</f>
        <v>9500.9246400000011</v>
      </c>
      <c r="T1855" s="1">
        <f>S1855*(K1855/100)</f>
        <v>1898.5769136748272</v>
      </c>
      <c r="U1855" t="str">
        <f t="shared" si="56"/>
        <v>Team Website - Nationals.comStatic Dugout Roof</v>
      </c>
      <c r="V1855" t="str">
        <f t="shared" si="57"/>
        <v>05-19 Baltimore Orioles @ Washington NationalsTeam Website - Nationals.comStatic Dugout Roof</v>
      </c>
      <c r="W1855" t="str">
        <f>CONCATENATE(M1855,O1855)</f>
        <v>Regular SeasonTeam Website - Nationals.com</v>
      </c>
      <c r="X1855" t="str">
        <f>CONCATENATE(M1855,P1855)</f>
        <v>Regular SeasonStatic Dugout Roof</v>
      </c>
      <c r="Y1855" t="str">
        <f>CONCATENATE(M1855,O1855,P1855)</f>
        <v>Regular SeasonTeam Website - Nationals.comStatic Dugout Roof</v>
      </c>
    </row>
    <row r="1856" spans="1:25" x14ac:dyDescent="0.25">
      <c r="A1856" s="3">
        <v>352254</v>
      </c>
      <c r="B1856" t="s">
        <v>148</v>
      </c>
      <c r="C1856" t="s">
        <v>27</v>
      </c>
      <c r="D1856" t="s">
        <v>10</v>
      </c>
      <c r="E1856" t="s">
        <v>1</v>
      </c>
      <c r="F1856" s="5">
        <v>41048</v>
      </c>
      <c r="G1856">
        <v>10</v>
      </c>
      <c r="H1856">
        <v>26</v>
      </c>
      <c r="I1856" s="1">
        <v>10740.08</v>
      </c>
      <c r="J1856" s="1">
        <v>1802.35</v>
      </c>
      <c r="K1856">
        <v>16.781532353576502</v>
      </c>
      <c r="L1856" s="4">
        <f>VLOOKUP(N1856,rates,VLOOKUP(CONCATENATE('[1]Exposure Report'!$B$11,'[1]Exposure Report'!$B$13),rate_lookup_table,4,FALSE),FALSE)</f>
        <v>413.08368000000002</v>
      </c>
      <c r="M1856" t="s">
        <v>0</v>
      </c>
      <c r="N1856" t="str">
        <f>IF(VLOOKUP(B1856,title_rename,2,FALSE)=0,B1856,VLOOKUP(B1856,title_rename,2,FALSE))</f>
        <v>05-19 Baltimore Orioles @ Washington Nationals</v>
      </c>
      <c r="O1856" s="3" t="str">
        <f>LEFT(IF(VLOOKUP(C1856,brand_rename,2,FALSE)=0,C1856,VLOOKUP(C1856,brand_rename,2,FALSE)),LEN(IF(VLOOKUP(C1856,brand_rename,2,FALSE)=0,C1856,VLOOKUP(C1856,brand_rename,2,FALSE)))-6)</f>
        <v>Team Website - Nationals.com</v>
      </c>
      <c r="P1856" t="str">
        <f>IF(VLOOKUP(D1856,location_rename,2,FALSE)=0,D1856,VLOOKUP(D1856,location_rename,2,FALSE))</f>
        <v>Static Outside Billboard</v>
      </c>
      <c r="Q1856">
        <f>IF($L1856=0,0,G1856)</f>
        <v>10</v>
      </c>
      <c r="R1856">
        <f>IF($L1856=0,0,H1856)</f>
        <v>26</v>
      </c>
      <c r="S1856" s="1">
        <f>R1856*L1856</f>
        <v>10740.17568</v>
      </c>
      <c r="T1856" s="1">
        <f>S1856*(K1856/100)</f>
        <v>1802.366056570155</v>
      </c>
      <c r="U1856" t="str">
        <f t="shared" si="56"/>
        <v>Team Website - Nationals.comStatic Outside Billboard</v>
      </c>
      <c r="V1856" t="str">
        <f t="shared" si="57"/>
        <v>05-19 Baltimore Orioles @ Washington NationalsTeam Website - Nationals.comStatic Outside Billboard</v>
      </c>
      <c r="W1856" t="str">
        <f>CONCATENATE(M1856,O1856)</f>
        <v>Regular SeasonTeam Website - Nationals.com</v>
      </c>
      <c r="X1856" t="str">
        <f>CONCATENATE(M1856,P1856)</f>
        <v>Regular SeasonStatic Outside Billboard</v>
      </c>
      <c r="Y1856" t="str">
        <f>CONCATENATE(M1856,O1856,P1856)</f>
        <v>Regular SeasonTeam Website - Nationals.comStatic Outside Billboard</v>
      </c>
    </row>
    <row r="1857" spans="1:25" x14ac:dyDescent="0.25">
      <c r="A1857" s="3">
        <v>352254</v>
      </c>
      <c r="B1857" t="s">
        <v>148</v>
      </c>
      <c r="C1857" t="s">
        <v>93</v>
      </c>
      <c r="D1857" t="s">
        <v>9</v>
      </c>
      <c r="E1857" t="s">
        <v>1</v>
      </c>
      <c r="F1857" s="5">
        <v>41048</v>
      </c>
      <c r="G1857">
        <v>1</v>
      </c>
      <c r="H1857">
        <v>7</v>
      </c>
      <c r="I1857" s="1">
        <v>2891.56</v>
      </c>
      <c r="J1857" s="1">
        <v>362.02</v>
      </c>
      <c r="K1857">
        <v>12.5198854597518</v>
      </c>
      <c r="L1857" s="4">
        <f>VLOOKUP(N1857,rates,VLOOKUP(CONCATENATE('[1]Exposure Report'!$B$11,'[1]Exposure Report'!$B$13),rate_lookup_table,4,FALSE),FALSE)</f>
        <v>413.08368000000002</v>
      </c>
      <c r="M1857" t="s">
        <v>0</v>
      </c>
      <c r="N1857" t="str">
        <f>IF(VLOOKUP(B1857,title_rename,2,FALSE)=0,B1857,VLOOKUP(B1857,title_rename,2,FALSE))</f>
        <v>05-19 Baltimore Orioles @ Washington Nationals</v>
      </c>
      <c r="O1857" s="3" t="str">
        <f>LEFT(IF(VLOOKUP(C1857,brand_rename,2,FALSE)=0,C1857,VLOOKUP(C1857,brand_rename,2,FALSE)),LEN(IF(VLOOKUP(C1857,brand_rename,2,FALSE)=0,C1857,VLOOKUP(C1857,brand_rename,2,FALSE)))-6)</f>
        <v>The Washington Post</v>
      </c>
      <c r="P1857" t="str">
        <f>IF(VLOOKUP(D1857,location_rename,2,FALSE)=0,D1857,VLOOKUP(D1857,location_rename,2,FALSE))</f>
        <v>Static Upper Billboard</v>
      </c>
      <c r="Q1857">
        <f>IF($L1857=0,0,G1857)</f>
        <v>1</v>
      </c>
      <c r="R1857">
        <f>IF($L1857=0,0,H1857)</f>
        <v>7</v>
      </c>
      <c r="S1857" s="1">
        <f>R1857*L1857</f>
        <v>2891.5857599999999</v>
      </c>
      <c r="T1857" s="1">
        <f>S1857*(K1857/100)</f>
        <v>362.02322512249361</v>
      </c>
      <c r="U1857" t="str">
        <f t="shared" si="56"/>
        <v>The Washington PostStatic Upper Billboard</v>
      </c>
      <c r="V1857" t="str">
        <f t="shared" si="57"/>
        <v>05-19 Baltimore Orioles @ Washington NationalsThe Washington PostStatic Upper Billboard</v>
      </c>
      <c r="W1857" t="str">
        <f>CONCATENATE(M1857,O1857)</f>
        <v>Regular SeasonThe Washington Post</v>
      </c>
      <c r="X1857" t="str">
        <f>CONCATENATE(M1857,P1857)</f>
        <v>Regular SeasonStatic Upper Billboard</v>
      </c>
      <c r="Y1857" t="str">
        <f>CONCATENATE(M1857,O1857,P1857)</f>
        <v>Regular SeasonThe Washington PostStatic Upper Billboard</v>
      </c>
    </row>
    <row r="1858" spans="1:25" x14ac:dyDescent="0.25">
      <c r="A1858" s="3">
        <v>352254</v>
      </c>
      <c r="B1858" t="s">
        <v>148</v>
      </c>
      <c r="C1858" t="s">
        <v>26</v>
      </c>
      <c r="D1858" t="s">
        <v>19</v>
      </c>
      <c r="E1858" t="s">
        <v>1</v>
      </c>
      <c r="F1858" s="5">
        <v>41048</v>
      </c>
      <c r="G1858">
        <v>1</v>
      </c>
      <c r="H1858">
        <v>1</v>
      </c>
      <c r="I1858" s="1">
        <v>413.08</v>
      </c>
      <c r="J1858" s="1">
        <v>89.47</v>
      </c>
      <c r="K1858">
        <v>21.6592427616926</v>
      </c>
      <c r="L1858" s="4">
        <f>VLOOKUP(N1858,rates,VLOOKUP(CONCATENATE('[1]Exposure Report'!$B$11,'[1]Exposure Report'!$B$13),rate_lookup_table,4,FALSE),FALSE)</f>
        <v>413.08368000000002</v>
      </c>
      <c r="M1858" t="s">
        <v>0</v>
      </c>
      <c r="N1858" t="str">
        <f>IF(VLOOKUP(B1858,title_rename,2,FALSE)=0,B1858,VLOOKUP(B1858,title_rename,2,FALSE))</f>
        <v>05-19 Baltimore Orioles @ Washington Nationals</v>
      </c>
      <c r="O1858" s="3" t="str">
        <f>LEFT(IF(VLOOKUP(C1858,brand_rename,2,FALSE)=0,C1858,VLOOKUP(C1858,brand_rename,2,FALSE)),LEN(IF(VLOOKUP(C1858,brand_rename,2,FALSE)=0,C1858,VLOOKUP(C1858,brand_rename,2,FALSE)))-6)</f>
        <v>Toyota</v>
      </c>
      <c r="P1858" t="str">
        <f>IF(VLOOKUP(D1858,location_rename,2,FALSE)=0,D1858,VLOOKUP(D1858,location_rename,2,FALSE))</f>
        <v>LED Outfield Wall</v>
      </c>
      <c r="Q1858">
        <f>IF($L1858=0,0,G1858)</f>
        <v>1</v>
      </c>
      <c r="R1858">
        <f>IF($L1858=0,0,H1858)</f>
        <v>1</v>
      </c>
      <c r="S1858" s="1">
        <f>R1858*L1858</f>
        <v>413.08368000000002</v>
      </c>
      <c r="T1858" s="1">
        <f>S1858*(K1858/100)</f>
        <v>89.470797060133421</v>
      </c>
      <c r="U1858" t="str">
        <f t="shared" ref="U1858:U1921" si="58">CONCATENATE(O1858,P1858)</f>
        <v>ToyotaLED Outfield Wall</v>
      </c>
      <c r="V1858" t="str">
        <f t="shared" ref="V1858:V1921" si="59">CONCATENATE(N1858,U1858)</f>
        <v>05-19 Baltimore Orioles @ Washington NationalsToyotaLED Outfield Wall</v>
      </c>
      <c r="W1858" t="str">
        <f>CONCATENATE(M1858,O1858)</f>
        <v>Regular SeasonToyota</v>
      </c>
      <c r="X1858" t="str">
        <f>CONCATENATE(M1858,P1858)</f>
        <v>Regular SeasonLED Outfield Wall</v>
      </c>
      <c r="Y1858" t="str">
        <f>CONCATENATE(M1858,O1858,P1858)</f>
        <v>Regular SeasonToyotaLED Outfield Wall</v>
      </c>
    </row>
    <row r="1859" spans="1:25" x14ac:dyDescent="0.25">
      <c r="A1859" s="3">
        <v>352254</v>
      </c>
      <c r="B1859" t="s">
        <v>148</v>
      </c>
      <c r="C1859" t="s">
        <v>26</v>
      </c>
      <c r="D1859" t="s">
        <v>18</v>
      </c>
      <c r="E1859" t="s">
        <v>1</v>
      </c>
      <c r="F1859" s="5">
        <v>41048</v>
      </c>
      <c r="G1859">
        <v>1</v>
      </c>
      <c r="H1859">
        <v>1</v>
      </c>
      <c r="I1859" s="1">
        <v>413.08</v>
      </c>
      <c r="J1859" s="1">
        <v>126.9</v>
      </c>
      <c r="K1859">
        <v>30.720441560956701</v>
      </c>
      <c r="L1859" s="4">
        <f>VLOOKUP(N1859,rates,VLOOKUP(CONCATENATE('[1]Exposure Report'!$B$11,'[1]Exposure Report'!$B$13),rate_lookup_table,4,FALSE),FALSE)</f>
        <v>413.08368000000002</v>
      </c>
      <c r="M1859" t="s">
        <v>0</v>
      </c>
      <c r="N1859" t="str">
        <f>IF(VLOOKUP(B1859,title_rename,2,FALSE)=0,B1859,VLOOKUP(B1859,title_rename,2,FALSE))</f>
        <v>05-19 Baltimore Orioles @ Washington Nationals</v>
      </c>
      <c r="O1859" s="3" t="str">
        <f>LEFT(IF(VLOOKUP(C1859,brand_rename,2,FALSE)=0,C1859,VLOOKUP(C1859,brand_rename,2,FALSE)),LEN(IF(VLOOKUP(C1859,brand_rename,2,FALSE)=0,C1859,VLOOKUP(C1859,brand_rename,2,FALSE)))-6)</f>
        <v>Toyota</v>
      </c>
      <c r="P1859" t="str">
        <f>IF(VLOOKUP(D1859,location_rename,2,FALSE)=0,D1859,VLOOKUP(D1859,location_rename,2,FALSE))</f>
        <v>LED Upper Billboard</v>
      </c>
      <c r="Q1859">
        <f>IF($L1859=0,0,G1859)</f>
        <v>1</v>
      </c>
      <c r="R1859">
        <f>IF($L1859=0,0,H1859)</f>
        <v>1</v>
      </c>
      <c r="S1859" s="1">
        <f>R1859*L1859</f>
        <v>413.08368000000002</v>
      </c>
      <c r="T1859" s="1">
        <f>S1859*(K1859/100)</f>
        <v>126.9011305122494</v>
      </c>
      <c r="U1859" t="str">
        <f t="shared" si="58"/>
        <v>ToyotaLED Upper Billboard</v>
      </c>
      <c r="V1859" t="str">
        <f t="shared" si="59"/>
        <v>05-19 Baltimore Orioles @ Washington NationalsToyotaLED Upper Billboard</v>
      </c>
      <c r="W1859" t="str">
        <f>CONCATENATE(M1859,O1859)</f>
        <v>Regular SeasonToyota</v>
      </c>
      <c r="X1859" t="str">
        <f>CONCATENATE(M1859,P1859)</f>
        <v>Regular SeasonLED Upper Billboard</v>
      </c>
      <c r="Y1859" t="str">
        <f>CONCATENATE(M1859,O1859,P1859)</f>
        <v>Regular SeasonToyotaLED Upper Billboard</v>
      </c>
    </row>
    <row r="1860" spans="1:25" x14ac:dyDescent="0.25">
      <c r="A1860" s="3">
        <v>352254</v>
      </c>
      <c r="B1860" t="s">
        <v>148</v>
      </c>
      <c r="C1860" t="s">
        <v>26</v>
      </c>
      <c r="D1860" t="s">
        <v>17</v>
      </c>
      <c r="E1860" t="s">
        <v>1</v>
      </c>
      <c r="F1860" s="5">
        <v>41048</v>
      </c>
      <c r="G1860">
        <v>3</v>
      </c>
      <c r="H1860">
        <v>4</v>
      </c>
      <c r="I1860" s="1">
        <v>1652.32</v>
      </c>
      <c r="J1860" s="1">
        <v>453.36</v>
      </c>
      <c r="K1860">
        <v>27.437784448532899</v>
      </c>
      <c r="L1860" s="4">
        <f>VLOOKUP(N1860,rates,VLOOKUP(CONCATENATE('[1]Exposure Report'!$B$11,'[1]Exposure Report'!$B$13),rate_lookup_table,4,FALSE),FALSE)</f>
        <v>413.08368000000002</v>
      </c>
      <c r="M1860" t="s">
        <v>0</v>
      </c>
      <c r="N1860" t="str">
        <f>IF(VLOOKUP(B1860,title_rename,2,FALSE)=0,B1860,VLOOKUP(B1860,title_rename,2,FALSE))</f>
        <v>05-19 Baltimore Orioles @ Washington Nationals</v>
      </c>
      <c r="O1860" s="3" t="str">
        <f>LEFT(IF(VLOOKUP(C1860,brand_rename,2,FALSE)=0,C1860,VLOOKUP(C1860,brand_rename,2,FALSE)),LEN(IF(VLOOKUP(C1860,brand_rename,2,FALSE)=0,C1860,VLOOKUP(C1860,brand_rename,2,FALSE)))-6)</f>
        <v>Toyota</v>
      </c>
      <c r="P1860" t="str">
        <f>IF(VLOOKUP(D1860,location_rename,2,FALSE)=0,D1860,VLOOKUP(D1860,location_rename,2,FALSE))</f>
        <v>LED Upper Tiered</v>
      </c>
      <c r="Q1860">
        <f>IF($L1860=0,0,G1860)</f>
        <v>3</v>
      </c>
      <c r="R1860">
        <f>IF($L1860=0,0,H1860)</f>
        <v>4</v>
      </c>
      <c r="S1860" s="1">
        <f>R1860*L1860</f>
        <v>1652.3347200000001</v>
      </c>
      <c r="T1860" s="1">
        <f>S1860*(K1860/100)</f>
        <v>453.36403884186961</v>
      </c>
      <c r="U1860" t="str">
        <f t="shared" si="58"/>
        <v>ToyotaLED Upper Tiered</v>
      </c>
      <c r="V1860" t="str">
        <f t="shared" si="59"/>
        <v>05-19 Baltimore Orioles @ Washington NationalsToyotaLED Upper Tiered</v>
      </c>
      <c r="W1860" t="str">
        <f>CONCATENATE(M1860,O1860)</f>
        <v>Regular SeasonToyota</v>
      </c>
      <c r="X1860" t="str">
        <f>CONCATENATE(M1860,P1860)</f>
        <v>Regular SeasonLED Upper Tiered</v>
      </c>
      <c r="Y1860" t="str">
        <f>CONCATENATE(M1860,O1860,P1860)</f>
        <v>Regular SeasonToyotaLED Upper Tiered</v>
      </c>
    </row>
    <row r="1861" spans="1:25" x14ac:dyDescent="0.25">
      <c r="A1861" s="3">
        <v>352254</v>
      </c>
      <c r="B1861" t="s">
        <v>148</v>
      </c>
      <c r="C1861" t="s">
        <v>150</v>
      </c>
      <c r="D1861" t="s">
        <v>19</v>
      </c>
      <c r="E1861" t="s">
        <v>1</v>
      </c>
      <c r="F1861" s="5">
        <v>41048</v>
      </c>
      <c r="G1861">
        <v>1</v>
      </c>
      <c r="H1861">
        <v>6</v>
      </c>
      <c r="I1861" s="1">
        <v>2478.48</v>
      </c>
      <c r="J1861" s="1">
        <v>531.39</v>
      </c>
      <c r="K1861">
        <v>21.440156870339798</v>
      </c>
      <c r="L1861" s="4">
        <f>VLOOKUP(N1861,rates,VLOOKUP(CONCATENATE('[1]Exposure Report'!$B$11,'[1]Exposure Report'!$B$13),rate_lookup_table,4,FALSE),FALSE)</f>
        <v>413.08368000000002</v>
      </c>
      <c r="M1861" t="s">
        <v>0</v>
      </c>
      <c r="N1861" t="str">
        <f>IF(VLOOKUP(B1861,title_rename,2,FALSE)=0,B1861,VLOOKUP(B1861,title_rename,2,FALSE))</f>
        <v>05-19 Baltimore Orioles @ Washington Nationals</v>
      </c>
      <c r="O1861" s="3" t="str">
        <f>LEFT(IF(VLOOKUP(C1861,brand_rename,2,FALSE)=0,C1861,VLOOKUP(C1861,brand_rename,2,FALSE)),LEN(IF(VLOOKUP(C1861,brand_rename,2,FALSE)=0,C1861,VLOOKUP(C1861,brand_rename,2,FALSE)))-6)</f>
        <v>TV Show - Seinfeld</v>
      </c>
      <c r="P1861" t="str">
        <f>IF(VLOOKUP(D1861,location_rename,2,FALSE)=0,D1861,VLOOKUP(D1861,location_rename,2,FALSE))</f>
        <v>LED Outfield Wall</v>
      </c>
      <c r="Q1861">
        <f>IF($L1861=0,0,G1861)</f>
        <v>1</v>
      </c>
      <c r="R1861">
        <f>IF($L1861=0,0,H1861)</f>
        <v>6</v>
      </c>
      <c r="S1861" s="1">
        <f>R1861*L1861</f>
        <v>2478.5020800000002</v>
      </c>
      <c r="T1861" s="1">
        <f>S1861*(K1861/100)</f>
        <v>531.39473398663483</v>
      </c>
      <c r="U1861" t="str">
        <f t="shared" si="58"/>
        <v>TV Show - SeinfeldLED Outfield Wall</v>
      </c>
      <c r="V1861" t="str">
        <f t="shared" si="59"/>
        <v>05-19 Baltimore Orioles @ Washington NationalsTV Show - SeinfeldLED Outfield Wall</v>
      </c>
      <c r="W1861" t="str">
        <f>CONCATENATE(M1861,O1861)</f>
        <v>Regular SeasonTV Show - Seinfeld</v>
      </c>
      <c r="X1861" t="str">
        <f>CONCATENATE(M1861,P1861)</f>
        <v>Regular SeasonLED Outfield Wall</v>
      </c>
      <c r="Y1861" t="str">
        <f>CONCATENATE(M1861,O1861,P1861)</f>
        <v>Regular SeasonTV Show - SeinfeldLED Outfield Wall</v>
      </c>
    </row>
    <row r="1862" spans="1:25" x14ac:dyDescent="0.25">
      <c r="A1862" s="3">
        <v>352254</v>
      </c>
      <c r="B1862" t="s">
        <v>148</v>
      </c>
      <c r="C1862" t="s">
        <v>149</v>
      </c>
      <c r="D1862" t="s">
        <v>45</v>
      </c>
      <c r="E1862" t="s">
        <v>1</v>
      </c>
      <c r="F1862" s="5">
        <v>41048</v>
      </c>
      <c r="G1862">
        <v>19</v>
      </c>
      <c r="H1862">
        <v>63</v>
      </c>
      <c r="I1862" s="1">
        <v>26024.04</v>
      </c>
      <c r="J1862" s="1">
        <v>3842.72</v>
      </c>
      <c r="K1862">
        <v>14.7660394004927</v>
      </c>
      <c r="L1862" s="4">
        <f>VLOOKUP(N1862,rates,VLOOKUP(CONCATENATE('[1]Exposure Report'!$B$11,'[1]Exposure Report'!$B$13),rate_lookup_table,4,FALSE),FALSE)</f>
        <v>413.08368000000002</v>
      </c>
      <c r="M1862" t="s">
        <v>0</v>
      </c>
      <c r="N1862" t="str">
        <f>IF(VLOOKUP(B1862,title_rename,2,FALSE)=0,B1862,VLOOKUP(B1862,title_rename,2,FALSE))</f>
        <v>05-19 Baltimore Orioles @ Washington Nationals</v>
      </c>
      <c r="O1862" s="3" t="str">
        <f>LEFT(IF(VLOOKUP(C1862,brand_rename,2,FALSE)=0,C1862,VLOOKUP(C1862,brand_rename,2,FALSE)),LEN(IF(VLOOKUP(C1862,brand_rename,2,FALSE)=0,C1862,VLOOKUP(C1862,brand_rename,2,FALSE)))-6)</f>
        <v>TV Station - FOX Sports</v>
      </c>
      <c r="P1862" t="str">
        <f>IF(VLOOKUP(D1862,location_rename,2,FALSE)=0,D1862,VLOOKUP(D1862,location_rename,2,FALSE))</f>
        <v>Static Field Level Foul Ball Line</v>
      </c>
      <c r="Q1862">
        <f>IF($L1862=0,0,G1862)</f>
        <v>19</v>
      </c>
      <c r="R1862">
        <f>IF($L1862=0,0,H1862)</f>
        <v>63</v>
      </c>
      <c r="S1862" s="1">
        <f>R1862*L1862</f>
        <v>26024.271840000001</v>
      </c>
      <c r="T1862" s="1">
        <f>S1862*(K1862/100)</f>
        <v>3842.754233585727</v>
      </c>
      <c r="U1862" t="str">
        <f t="shared" si="58"/>
        <v>TV Station - FOX SportsStatic Field Level Foul Ball Line</v>
      </c>
      <c r="V1862" t="str">
        <f t="shared" si="59"/>
        <v>05-19 Baltimore Orioles @ Washington NationalsTV Station - FOX SportsStatic Field Level Foul Ball Line</v>
      </c>
      <c r="W1862" t="str">
        <f>CONCATENATE(M1862,O1862)</f>
        <v>Regular SeasonTV Station - FOX Sports</v>
      </c>
      <c r="X1862" t="str">
        <f>CONCATENATE(M1862,P1862)</f>
        <v>Regular SeasonStatic Field Level Foul Ball Line</v>
      </c>
      <c r="Y1862" t="str">
        <f>CONCATENATE(M1862,O1862,P1862)</f>
        <v>Regular SeasonTV Station - FOX SportsStatic Field Level Foul Ball Line</v>
      </c>
    </row>
    <row r="1863" spans="1:25" x14ac:dyDescent="0.25">
      <c r="A1863" s="3">
        <v>352254</v>
      </c>
      <c r="B1863" t="s">
        <v>148</v>
      </c>
      <c r="C1863" t="s">
        <v>24</v>
      </c>
      <c r="D1863" t="s">
        <v>19</v>
      </c>
      <c r="E1863" t="s">
        <v>1</v>
      </c>
      <c r="F1863" s="5">
        <v>41048</v>
      </c>
      <c r="G1863">
        <v>1</v>
      </c>
      <c r="H1863">
        <v>9</v>
      </c>
      <c r="I1863" s="1">
        <v>3717.72</v>
      </c>
      <c r="J1863" s="1">
        <v>447.61</v>
      </c>
      <c r="K1863">
        <v>12.039906179055899</v>
      </c>
      <c r="L1863" s="4">
        <f>VLOOKUP(N1863,rates,VLOOKUP(CONCATENATE('[1]Exposure Report'!$B$11,'[1]Exposure Report'!$B$13),rate_lookup_table,4,FALSE),FALSE)</f>
        <v>413.08368000000002</v>
      </c>
      <c r="M1863" t="s">
        <v>0</v>
      </c>
      <c r="N1863" t="str">
        <f>IF(VLOOKUP(B1863,title_rename,2,FALSE)=0,B1863,VLOOKUP(B1863,title_rename,2,FALSE))</f>
        <v>05-19 Baltimore Orioles @ Washington Nationals</v>
      </c>
      <c r="O1863" s="3" t="str">
        <f>LEFT(IF(VLOOKUP(C1863,brand_rename,2,FALSE)=0,C1863,VLOOKUP(C1863,brand_rename,2,FALSE)),LEN(IF(VLOOKUP(C1863,brand_rename,2,FALSE)=0,C1863,VLOOKUP(C1863,brand_rename,2,FALSE)))-6)</f>
        <v>Twisted Tea</v>
      </c>
      <c r="P1863" t="str">
        <f>IF(VLOOKUP(D1863,location_rename,2,FALSE)=0,D1863,VLOOKUP(D1863,location_rename,2,FALSE))</f>
        <v>LED Outfield Wall</v>
      </c>
      <c r="Q1863">
        <f>IF($L1863=0,0,G1863)</f>
        <v>1</v>
      </c>
      <c r="R1863">
        <f>IF($L1863=0,0,H1863)</f>
        <v>9</v>
      </c>
      <c r="S1863" s="1">
        <f>R1863*L1863</f>
        <v>3717.7531200000003</v>
      </c>
      <c r="T1863" s="1">
        <f>S1863*(K1863/100)</f>
        <v>447.61398761692351</v>
      </c>
      <c r="U1863" t="str">
        <f t="shared" si="58"/>
        <v>Twisted TeaLED Outfield Wall</v>
      </c>
      <c r="V1863" t="str">
        <f t="shared" si="59"/>
        <v>05-19 Baltimore Orioles @ Washington NationalsTwisted TeaLED Outfield Wall</v>
      </c>
      <c r="W1863" t="str">
        <f>CONCATENATE(M1863,O1863)</f>
        <v>Regular SeasonTwisted Tea</v>
      </c>
      <c r="X1863" t="str">
        <f>CONCATENATE(M1863,P1863)</f>
        <v>Regular SeasonLED Outfield Wall</v>
      </c>
      <c r="Y1863" t="str">
        <f>CONCATENATE(M1863,O1863,P1863)</f>
        <v>Regular SeasonTwisted TeaLED Outfield Wall</v>
      </c>
    </row>
    <row r="1864" spans="1:25" x14ac:dyDescent="0.25">
      <c r="A1864" s="3">
        <v>352254</v>
      </c>
      <c r="B1864" t="s">
        <v>148</v>
      </c>
      <c r="C1864" t="s">
        <v>24</v>
      </c>
      <c r="D1864" t="s">
        <v>11</v>
      </c>
      <c r="E1864" t="s">
        <v>1</v>
      </c>
      <c r="F1864" s="5">
        <v>41048</v>
      </c>
      <c r="G1864">
        <v>12</v>
      </c>
      <c r="H1864">
        <v>26</v>
      </c>
      <c r="I1864" s="1">
        <v>10740.08</v>
      </c>
      <c r="J1864" s="1">
        <v>2351.9899999999998</v>
      </c>
      <c r="K1864">
        <v>21.899185108490801</v>
      </c>
      <c r="L1864" s="4">
        <f>VLOOKUP(N1864,rates,VLOOKUP(CONCATENATE('[1]Exposure Report'!$B$11,'[1]Exposure Report'!$B$13),rate_lookup_table,4,FALSE),FALSE)</f>
        <v>413.08368000000002</v>
      </c>
      <c r="M1864" t="s">
        <v>0</v>
      </c>
      <c r="N1864" t="str">
        <f>IF(VLOOKUP(B1864,title_rename,2,FALSE)=0,B1864,VLOOKUP(B1864,title_rename,2,FALSE))</f>
        <v>05-19 Baltimore Orioles @ Washington Nationals</v>
      </c>
      <c r="O1864" s="3" t="str">
        <f>LEFT(IF(VLOOKUP(C1864,brand_rename,2,FALSE)=0,C1864,VLOOKUP(C1864,brand_rename,2,FALSE)),LEN(IF(VLOOKUP(C1864,brand_rename,2,FALSE)=0,C1864,VLOOKUP(C1864,brand_rename,2,FALSE)))-6)</f>
        <v>Twisted Tea</v>
      </c>
      <c r="P1864" t="str">
        <f>IF(VLOOKUP(D1864,location_rename,2,FALSE)=0,D1864,VLOOKUP(D1864,location_rename,2,FALSE))</f>
        <v>Static Outfield Wall</v>
      </c>
      <c r="Q1864">
        <f>IF($L1864=0,0,G1864)</f>
        <v>12</v>
      </c>
      <c r="R1864">
        <f>IF($L1864=0,0,H1864)</f>
        <v>26</v>
      </c>
      <c r="S1864" s="1">
        <f>R1864*L1864</f>
        <v>10740.17568</v>
      </c>
      <c r="T1864" s="1">
        <f>S1864*(K1864/100)</f>
        <v>2352.0109531403109</v>
      </c>
      <c r="U1864" t="str">
        <f t="shared" si="58"/>
        <v>Twisted TeaStatic Outfield Wall</v>
      </c>
      <c r="V1864" t="str">
        <f t="shared" si="59"/>
        <v>05-19 Baltimore Orioles @ Washington NationalsTwisted TeaStatic Outfield Wall</v>
      </c>
      <c r="W1864" t="str">
        <f>CONCATENATE(M1864,O1864)</f>
        <v>Regular SeasonTwisted Tea</v>
      </c>
      <c r="X1864" t="str">
        <f>CONCATENATE(M1864,P1864)</f>
        <v>Regular SeasonStatic Outfield Wall</v>
      </c>
      <c r="Y1864" t="str">
        <f>CONCATENATE(M1864,O1864,P1864)</f>
        <v>Regular SeasonTwisted TeaStatic Outfield Wall</v>
      </c>
    </row>
    <row r="1865" spans="1:25" x14ac:dyDescent="0.25">
      <c r="A1865" s="3">
        <v>352254</v>
      </c>
      <c r="B1865" t="s">
        <v>148</v>
      </c>
      <c r="C1865" t="s">
        <v>22</v>
      </c>
      <c r="D1865" t="s">
        <v>18</v>
      </c>
      <c r="E1865" t="s">
        <v>1</v>
      </c>
      <c r="F1865" s="5">
        <v>41048</v>
      </c>
      <c r="G1865">
        <v>1</v>
      </c>
      <c r="H1865">
        <v>4</v>
      </c>
      <c r="I1865" s="1">
        <v>1652.32</v>
      </c>
      <c r="J1865" s="1">
        <v>381.69</v>
      </c>
      <c r="K1865">
        <v>23.100246925535</v>
      </c>
      <c r="L1865" s="4">
        <f>VLOOKUP(N1865,rates,VLOOKUP(CONCATENATE('[1]Exposure Report'!$B$11,'[1]Exposure Report'!$B$13),rate_lookup_table,4,FALSE),FALSE)</f>
        <v>413.08368000000002</v>
      </c>
      <c r="M1865" t="s">
        <v>0</v>
      </c>
      <c r="N1865" t="str">
        <f>IF(VLOOKUP(B1865,title_rename,2,FALSE)=0,B1865,VLOOKUP(B1865,title_rename,2,FALSE))</f>
        <v>05-19 Baltimore Orioles @ Washington Nationals</v>
      </c>
      <c r="O1865" s="3" t="str">
        <f>LEFT(IF(VLOOKUP(C1865,brand_rename,2,FALSE)=0,C1865,VLOOKUP(C1865,brand_rename,2,FALSE)),LEN(IF(VLOOKUP(C1865,brand_rename,2,FALSE)=0,C1865,VLOOKUP(C1865,brand_rename,2,FALSE)))-6)</f>
        <v>Under Armour</v>
      </c>
      <c r="P1865" t="str">
        <f>IF(VLOOKUP(D1865,location_rename,2,FALSE)=0,D1865,VLOOKUP(D1865,location_rename,2,FALSE))</f>
        <v>LED Upper Billboard</v>
      </c>
      <c r="Q1865">
        <f>IF($L1865=0,0,G1865)</f>
        <v>1</v>
      </c>
      <c r="R1865">
        <f>IF($L1865=0,0,H1865)</f>
        <v>4</v>
      </c>
      <c r="S1865" s="1">
        <f>R1865*L1865</f>
        <v>1652.3347200000001</v>
      </c>
      <c r="T1865" s="1">
        <f>S1865*(K1865/100)</f>
        <v>381.69340035634735</v>
      </c>
      <c r="U1865" t="str">
        <f t="shared" si="58"/>
        <v>Under ArmourLED Upper Billboard</v>
      </c>
      <c r="V1865" t="str">
        <f t="shared" si="59"/>
        <v>05-19 Baltimore Orioles @ Washington NationalsUnder ArmourLED Upper Billboard</v>
      </c>
      <c r="W1865" t="str">
        <f>CONCATENATE(M1865,O1865)</f>
        <v>Regular SeasonUnder Armour</v>
      </c>
      <c r="X1865" t="str">
        <f>CONCATENATE(M1865,P1865)</f>
        <v>Regular SeasonLED Upper Billboard</v>
      </c>
      <c r="Y1865" t="str">
        <f>CONCATENATE(M1865,O1865,P1865)</f>
        <v>Regular SeasonUnder ArmourLED Upper Billboard</v>
      </c>
    </row>
    <row r="1866" spans="1:25" x14ac:dyDescent="0.25">
      <c r="A1866" s="3">
        <v>352254</v>
      </c>
      <c r="B1866" t="s">
        <v>148</v>
      </c>
      <c r="C1866" t="s">
        <v>21</v>
      </c>
      <c r="D1866" t="s">
        <v>17</v>
      </c>
      <c r="E1866" t="s">
        <v>1</v>
      </c>
      <c r="F1866" s="5">
        <v>41048</v>
      </c>
      <c r="G1866">
        <v>3</v>
      </c>
      <c r="H1866">
        <v>13</v>
      </c>
      <c r="I1866" s="1">
        <v>5370.04</v>
      </c>
      <c r="J1866" s="1">
        <v>1743.28</v>
      </c>
      <c r="K1866">
        <v>32.463072900760501</v>
      </c>
      <c r="L1866" s="4">
        <f>VLOOKUP(N1866,rates,VLOOKUP(CONCATENATE('[1]Exposure Report'!$B$11,'[1]Exposure Report'!$B$13),rate_lookup_table,4,FALSE),FALSE)</f>
        <v>413.08368000000002</v>
      </c>
      <c r="M1866" t="s">
        <v>0</v>
      </c>
      <c r="N1866" t="str">
        <f>IF(VLOOKUP(B1866,title_rename,2,FALSE)=0,B1866,VLOOKUP(B1866,title_rename,2,FALSE))</f>
        <v>05-19 Baltimore Orioles @ Washington Nationals</v>
      </c>
      <c r="O1866" s="3" t="str">
        <f>LEFT(IF(VLOOKUP(C1866,brand_rename,2,FALSE)=0,C1866,VLOOKUP(C1866,brand_rename,2,FALSE)),LEN(IF(VLOOKUP(C1866,brand_rename,2,FALSE)=0,C1866,VLOOKUP(C1866,brand_rename,2,FALSE)))-6)</f>
        <v>United Airlines</v>
      </c>
      <c r="P1866" t="str">
        <f>IF(VLOOKUP(D1866,location_rename,2,FALSE)=0,D1866,VLOOKUP(D1866,location_rename,2,FALSE))</f>
        <v>LED Upper Tiered</v>
      </c>
      <c r="Q1866">
        <f>IF($L1866=0,0,G1866)</f>
        <v>3</v>
      </c>
      <c r="R1866">
        <f>IF($L1866=0,0,H1866)</f>
        <v>13</v>
      </c>
      <c r="S1866" s="1">
        <f>R1866*L1866</f>
        <v>5370.0878400000001</v>
      </c>
      <c r="T1866" s="1">
        <f>S1866*(K1866/100)</f>
        <v>1743.295530334075</v>
      </c>
      <c r="U1866" t="str">
        <f t="shared" si="58"/>
        <v>United AirlinesLED Upper Tiered</v>
      </c>
      <c r="V1866" t="str">
        <f t="shared" si="59"/>
        <v>05-19 Baltimore Orioles @ Washington NationalsUnited AirlinesLED Upper Tiered</v>
      </c>
      <c r="W1866" t="str">
        <f>CONCATENATE(M1866,O1866)</f>
        <v>Regular SeasonUnited Airlines</v>
      </c>
      <c r="X1866" t="str">
        <f>CONCATENATE(M1866,P1866)</f>
        <v>Regular SeasonLED Upper Tiered</v>
      </c>
      <c r="Y1866" t="str">
        <f>CONCATENATE(M1866,O1866,P1866)</f>
        <v>Regular SeasonUnited AirlinesLED Upper Tiered</v>
      </c>
    </row>
    <row r="1867" spans="1:25" x14ac:dyDescent="0.25">
      <c r="A1867" s="3">
        <v>352254</v>
      </c>
      <c r="B1867" t="s">
        <v>148</v>
      </c>
      <c r="C1867" t="s">
        <v>21</v>
      </c>
      <c r="D1867" t="s">
        <v>11</v>
      </c>
      <c r="E1867" t="s">
        <v>1</v>
      </c>
      <c r="F1867" s="5">
        <v>41048</v>
      </c>
      <c r="G1867">
        <v>16</v>
      </c>
      <c r="H1867">
        <v>40</v>
      </c>
      <c r="I1867" s="1">
        <v>16523.2</v>
      </c>
      <c r="J1867" s="1">
        <v>2728.15</v>
      </c>
      <c r="K1867">
        <v>16.511026919724902</v>
      </c>
      <c r="L1867" s="4">
        <f>VLOOKUP(N1867,rates,VLOOKUP(CONCATENATE('[1]Exposure Report'!$B$11,'[1]Exposure Report'!$B$13),rate_lookup_table,4,FALSE),FALSE)</f>
        <v>413.08368000000002</v>
      </c>
      <c r="M1867" t="s">
        <v>0</v>
      </c>
      <c r="N1867" t="str">
        <f>IF(VLOOKUP(B1867,title_rename,2,FALSE)=0,B1867,VLOOKUP(B1867,title_rename,2,FALSE))</f>
        <v>05-19 Baltimore Orioles @ Washington Nationals</v>
      </c>
      <c r="O1867" s="3" t="str">
        <f>LEFT(IF(VLOOKUP(C1867,brand_rename,2,FALSE)=0,C1867,VLOOKUP(C1867,brand_rename,2,FALSE)),LEN(IF(VLOOKUP(C1867,brand_rename,2,FALSE)=0,C1867,VLOOKUP(C1867,brand_rename,2,FALSE)))-6)</f>
        <v>United Airlines</v>
      </c>
      <c r="P1867" t="str">
        <f>IF(VLOOKUP(D1867,location_rename,2,FALSE)=0,D1867,VLOOKUP(D1867,location_rename,2,FALSE))</f>
        <v>Static Outfield Wall</v>
      </c>
      <c r="Q1867">
        <f>IF($L1867=0,0,G1867)</f>
        <v>16</v>
      </c>
      <c r="R1867">
        <f>IF($L1867=0,0,H1867)</f>
        <v>40</v>
      </c>
      <c r="S1867" s="1">
        <f>R1867*L1867</f>
        <v>16523.3472</v>
      </c>
      <c r="T1867" s="1">
        <f>S1867*(K1867/100)</f>
        <v>2728.1743042316111</v>
      </c>
      <c r="U1867" t="str">
        <f t="shared" si="58"/>
        <v>United AirlinesStatic Outfield Wall</v>
      </c>
      <c r="V1867" t="str">
        <f t="shared" si="59"/>
        <v>05-19 Baltimore Orioles @ Washington NationalsUnited AirlinesStatic Outfield Wall</v>
      </c>
      <c r="W1867" t="str">
        <f>CONCATENATE(M1867,O1867)</f>
        <v>Regular SeasonUnited Airlines</v>
      </c>
      <c r="X1867" t="str">
        <f>CONCATENATE(M1867,P1867)</f>
        <v>Regular SeasonStatic Outfield Wall</v>
      </c>
      <c r="Y1867" t="str">
        <f>CONCATENATE(M1867,O1867,P1867)</f>
        <v>Regular SeasonUnited AirlinesStatic Outfield Wall</v>
      </c>
    </row>
    <row r="1868" spans="1:25" x14ac:dyDescent="0.25">
      <c r="A1868" s="3">
        <v>352254</v>
      </c>
      <c r="B1868" t="s">
        <v>148</v>
      </c>
      <c r="C1868" t="s">
        <v>20</v>
      </c>
      <c r="D1868" t="s">
        <v>11</v>
      </c>
      <c r="E1868" t="s">
        <v>1</v>
      </c>
      <c r="F1868" s="5">
        <v>41048</v>
      </c>
      <c r="G1868">
        <v>43</v>
      </c>
      <c r="H1868">
        <v>108</v>
      </c>
      <c r="I1868" s="1">
        <v>44612.639999999999</v>
      </c>
      <c r="J1868" s="1">
        <v>7838.9</v>
      </c>
      <c r="K1868">
        <v>17.571029197106402</v>
      </c>
      <c r="L1868" s="4">
        <f>VLOOKUP(N1868,rates,VLOOKUP(CONCATENATE('[1]Exposure Report'!$B$11,'[1]Exposure Report'!$B$13),rate_lookup_table,4,FALSE),FALSE)</f>
        <v>413.08368000000002</v>
      </c>
      <c r="M1868" t="s">
        <v>0</v>
      </c>
      <c r="N1868" t="str">
        <f>IF(VLOOKUP(B1868,title_rename,2,FALSE)=0,B1868,VLOOKUP(B1868,title_rename,2,FALSE))</f>
        <v>05-19 Baltimore Orioles @ Washington Nationals</v>
      </c>
      <c r="O1868" s="3" t="str">
        <f>LEFT(IF(VLOOKUP(C1868,brand_rename,2,FALSE)=0,C1868,VLOOKUP(C1868,brand_rename,2,FALSE)),LEN(IF(VLOOKUP(C1868,brand_rename,2,FALSE)=0,C1868,VLOOKUP(C1868,brand_rename,2,FALSE)))-6)</f>
        <v>W.B. Mason</v>
      </c>
      <c r="P1868" t="str">
        <f>IF(VLOOKUP(D1868,location_rename,2,FALSE)=0,D1868,VLOOKUP(D1868,location_rename,2,FALSE))</f>
        <v>Static Outfield Wall</v>
      </c>
      <c r="Q1868">
        <f>IF($L1868=0,0,G1868)</f>
        <v>43</v>
      </c>
      <c r="R1868">
        <f>IF($L1868=0,0,H1868)</f>
        <v>108</v>
      </c>
      <c r="S1868" s="1">
        <f>R1868*L1868</f>
        <v>44613.03744</v>
      </c>
      <c r="T1868" s="1">
        <f>S1868*(K1868/100)</f>
        <v>7838.9698342984111</v>
      </c>
      <c r="U1868" t="str">
        <f t="shared" si="58"/>
        <v>W.B. MasonStatic Outfield Wall</v>
      </c>
      <c r="V1868" t="str">
        <f t="shared" si="59"/>
        <v>05-19 Baltimore Orioles @ Washington NationalsW.B. MasonStatic Outfield Wall</v>
      </c>
      <c r="W1868" t="str">
        <f>CONCATENATE(M1868,O1868)</f>
        <v>Regular SeasonW.B. Mason</v>
      </c>
      <c r="X1868" t="str">
        <f>CONCATENATE(M1868,P1868)</f>
        <v>Regular SeasonStatic Outfield Wall</v>
      </c>
      <c r="Y1868" t="str">
        <f>CONCATENATE(M1868,O1868,P1868)</f>
        <v>Regular SeasonW.B. MasonStatic Outfield Wall</v>
      </c>
    </row>
    <row r="1869" spans="1:25" x14ac:dyDescent="0.25">
      <c r="A1869" s="3">
        <v>352254</v>
      </c>
      <c r="B1869" t="s">
        <v>148</v>
      </c>
      <c r="C1869" t="s">
        <v>8</v>
      </c>
      <c r="D1869" t="s">
        <v>34</v>
      </c>
      <c r="E1869" t="s">
        <v>1</v>
      </c>
      <c r="F1869" s="5">
        <v>41048</v>
      </c>
      <c r="G1869">
        <v>2</v>
      </c>
      <c r="H1869">
        <v>10</v>
      </c>
      <c r="I1869" s="1">
        <v>4130.8</v>
      </c>
      <c r="J1869" s="1">
        <v>871.85</v>
      </c>
      <c r="K1869">
        <v>21.106081146509101</v>
      </c>
      <c r="L1869" s="4">
        <f>VLOOKUP(N1869,rates,VLOOKUP(CONCATENATE('[1]Exposure Report'!$B$11,'[1]Exposure Report'!$B$13),rate_lookup_table,4,FALSE),FALSE)</f>
        <v>413.08368000000002</v>
      </c>
      <c r="M1869" t="s">
        <v>0</v>
      </c>
      <c r="N1869" t="str">
        <f>IF(VLOOKUP(B1869,title_rename,2,FALSE)=0,B1869,VLOOKUP(B1869,title_rename,2,FALSE))</f>
        <v>05-19 Baltimore Orioles @ Washington Nationals</v>
      </c>
      <c r="O1869" s="3" t="str">
        <f>LEFT(IF(VLOOKUP(C1869,brand_rename,2,FALSE)=0,C1869,VLOOKUP(C1869,brand_rename,2,FALSE)),LEN(IF(VLOOKUP(C1869,brand_rename,2,FALSE)=0,C1869,VLOOKUP(C1869,brand_rename,2,FALSE)))-6)</f>
        <v>Washington National Logo</v>
      </c>
      <c r="P1869" t="str">
        <f>IF(VLOOKUP(D1869,location_rename,2,FALSE)=0,D1869,VLOOKUP(D1869,location_rename,2,FALSE))</f>
        <v>General Merchandise</v>
      </c>
      <c r="Q1869">
        <f>IF($L1869=0,0,G1869)</f>
        <v>2</v>
      </c>
      <c r="R1869">
        <f>IF($L1869=0,0,H1869)</f>
        <v>10</v>
      </c>
      <c r="S1869" s="1">
        <f>R1869*L1869</f>
        <v>4130.8368</v>
      </c>
      <c r="T1869" s="1">
        <f>S1869*(K1869/100)</f>
        <v>871.85776703785984</v>
      </c>
      <c r="U1869" t="str">
        <f t="shared" si="58"/>
        <v>Washington National LogoGeneral Merchandise</v>
      </c>
      <c r="V1869" t="str">
        <f t="shared" si="59"/>
        <v>05-19 Baltimore Orioles @ Washington NationalsWashington National LogoGeneral Merchandise</v>
      </c>
      <c r="W1869" t="str">
        <f>CONCATENATE(M1869,O1869)</f>
        <v>Regular SeasonWashington National Logo</v>
      </c>
      <c r="X1869" t="str">
        <f>CONCATENATE(M1869,P1869)</f>
        <v>Regular SeasonGeneral Merchandise</v>
      </c>
      <c r="Y1869" t="str">
        <f>CONCATENATE(M1869,O1869,P1869)</f>
        <v>Regular SeasonWashington National LogoGeneral Merchandise</v>
      </c>
    </row>
    <row r="1870" spans="1:25" x14ac:dyDescent="0.25">
      <c r="A1870" s="3">
        <v>352254</v>
      </c>
      <c r="B1870" t="s">
        <v>148</v>
      </c>
      <c r="C1870" t="s">
        <v>8</v>
      </c>
      <c r="D1870" t="s">
        <v>19</v>
      </c>
      <c r="E1870" t="s">
        <v>1</v>
      </c>
      <c r="F1870" s="5">
        <v>41048</v>
      </c>
      <c r="G1870">
        <v>8</v>
      </c>
      <c r="H1870">
        <v>29</v>
      </c>
      <c r="I1870" s="1">
        <v>11979.32</v>
      </c>
      <c r="J1870" s="1">
        <v>2598.0300000000002</v>
      </c>
      <c r="K1870">
        <v>21.687625007095502</v>
      </c>
      <c r="L1870" s="4">
        <f>VLOOKUP(N1870,rates,VLOOKUP(CONCATENATE('[1]Exposure Report'!$B$11,'[1]Exposure Report'!$B$13),rate_lookup_table,4,FALSE),FALSE)</f>
        <v>413.08368000000002</v>
      </c>
      <c r="M1870" t="s">
        <v>0</v>
      </c>
      <c r="N1870" t="str">
        <f>IF(VLOOKUP(B1870,title_rename,2,FALSE)=0,B1870,VLOOKUP(B1870,title_rename,2,FALSE))</f>
        <v>05-19 Baltimore Orioles @ Washington Nationals</v>
      </c>
      <c r="O1870" s="3" t="str">
        <f>LEFT(IF(VLOOKUP(C1870,brand_rename,2,FALSE)=0,C1870,VLOOKUP(C1870,brand_rename,2,FALSE)),LEN(IF(VLOOKUP(C1870,brand_rename,2,FALSE)=0,C1870,VLOOKUP(C1870,brand_rename,2,FALSE)))-6)</f>
        <v>Washington National Logo</v>
      </c>
      <c r="P1870" t="str">
        <f>IF(VLOOKUP(D1870,location_rename,2,FALSE)=0,D1870,VLOOKUP(D1870,location_rename,2,FALSE))</f>
        <v>LED Outfield Wall</v>
      </c>
      <c r="Q1870">
        <f>IF($L1870=0,0,G1870)</f>
        <v>8</v>
      </c>
      <c r="R1870">
        <f>IF($L1870=0,0,H1870)</f>
        <v>29</v>
      </c>
      <c r="S1870" s="1">
        <f>R1870*L1870</f>
        <v>11979.426720000001</v>
      </c>
      <c r="T1870" s="1">
        <f>S1870*(K1870/100)</f>
        <v>2598.0531450334006</v>
      </c>
      <c r="U1870" t="str">
        <f t="shared" si="58"/>
        <v>Washington National LogoLED Outfield Wall</v>
      </c>
      <c r="V1870" t="str">
        <f t="shared" si="59"/>
        <v>05-19 Baltimore Orioles @ Washington NationalsWashington National LogoLED Outfield Wall</v>
      </c>
      <c r="W1870" t="str">
        <f>CONCATENATE(M1870,O1870)</f>
        <v>Regular SeasonWashington National Logo</v>
      </c>
      <c r="X1870" t="str">
        <f>CONCATENATE(M1870,P1870)</f>
        <v>Regular SeasonLED Outfield Wall</v>
      </c>
      <c r="Y1870" t="str">
        <f>CONCATENATE(M1870,O1870,P1870)</f>
        <v>Regular SeasonWashington National LogoLED Outfield Wall</v>
      </c>
    </row>
    <row r="1871" spans="1:25" x14ac:dyDescent="0.25">
      <c r="A1871" s="3">
        <v>352254</v>
      </c>
      <c r="B1871" t="s">
        <v>148</v>
      </c>
      <c r="C1871" t="s">
        <v>8</v>
      </c>
      <c r="D1871" t="s">
        <v>18</v>
      </c>
      <c r="E1871" t="s">
        <v>1</v>
      </c>
      <c r="F1871" s="5">
        <v>41048</v>
      </c>
      <c r="G1871">
        <v>2</v>
      </c>
      <c r="H1871">
        <v>2</v>
      </c>
      <c r="I1871" s="1">
        <v>826.16</v>
      </c>
      <c r="J1871" s="1">
        <v>248.59</v>
      </c>
      <c r="K1871">
        <v>30.089813111261702</v>
      </c>
      <c r="L1871" s="4">
        <f>VLOOKUP(N1871,rates,VLOOKUP(CONCATENATE('[1]Exposure Report'!$B$11,'[1]Exposure Report'!$B$13),rate_lookup_table,4,FALSE),FALSE)</f>
        <v>413.08368000000002</v>
      </c>
      <c r="M1871" t="s">
        <v>0</v>
      </c>
      <c r="N1871" t="str">
        <f>IF(VLOOKUP(B1871,title_rename,2,FALSE)=0,B1871,VLOOKUP(B1871,title_rename,2,FALSE))</f>
        <v>05-19 Baltimore Orioles @ Washington Nationals</v>
      </c>
      <c r="O1871" s="3" t="str">
        <f>LEFT(IF(VLOOKUP(C1871,brand_rename,2,FALSE)=0,C1871,VLOOKUP(C1871,brand_rename,2,FALSE)),LEN(IF(VLOOKUP(C1871,brand_rename,2,FALSE)=0,C1871,VLOOKUP(C1871,brand_rename,2,FALSE)))-6)</f>
        <v>Washington National Logo</v>
      </c>
      <c r="P1871" t="str">
        <f>IF(VLOOKUP(D1871,location_rename,2,FALSE)=0,D1871,VLOOKUP(D1871,location_rename,2,FALSE))</f>
        <v>LED Upper Billboard</v>
      </c>
      <c r="Q1871">
        <f>IF($L1871=0,0,G1871)</f>
        <v>2</v>
      </c>
      <c r="R1871">
        <f>IF($L1871=0,0,H1871)</f>
        <v>2</v>
      </c>
      <c r="S1871" s="1">
        <f>R1871*L1871</f>
        <v>826.16736000000003</v>
      </c>
      <c r="T1871" s="1">
        <f>S1871*(K1871/100)</f>
        <v>248.5922146102447</v>
      </c>
      <c r="U1871" t="str">
        <f t="shared" si="58"/>
        <v>Washington National LogoLED Upper Billboard</v>
      </c>
      <c r="V1871" t="str">
        <f t="shared" si="59"/>
        <v>05-19 Baltimore Orioles @ Washington NationalsWashington National LogoLED Upper Billboard</v>
      </c>
      <c r="W1871" t="str">
        <f>CONCATENATE(M1871,O1871)</f>
        <v>Regular SeasonWashington National Logo</v>
      </c>
      <c r="X1871" t="str">
        <f>CONCATENATE(M1871,P1871)</f>
        <v>Regular SeasonLED Upper Billboard</v>
      </c>
      <c r="Y1871" t="str">
        <f>CONCATENATE(M1871,O1871,P1871)</f>
        <v>Regular SeasonWashington National LogoLED Upper Billboard</v>
      </c>
    </row>
    <row r="1872" spans="1:25" x14ac:dyDescent="0.25">
      <c r="A1872" s="3">
        <v>352254</v>
      </c>
      <c r="B1872" t="s">
        <v>148</v>
      </c>
      <c r="C1872" t="s">
        <v>8</v>
      </c>
      <c r="D1872" t="s">
        <v>17</v>
      </c>
      <c r="E1872" t="s">
        <v>1</v>
      </c>
      <c r="F1872" s="5">
        <v>41048</v>
      </c>
      <c r="G1872">
        <v>5</v>
      </c>
      <c r="H1872">
        <v>7</v>
      </c>
      <c r="I1872" s="1">
        <v>2891.56</v>
      </c>
      <c r="J1872" s="1">
        <v>805.84</v>
      </c>
      <c r="K1872">
        <v>27.868693715502999</v>
      </c>
      <c r="L1872" s="4">
        <f>VLOOKUP(N1872,rates,VLOOKUP(CONCATENATE('[1]Exposure Report'!$B$11,'[1]Exposure Report'!$B$13),rate_lookup_table,4,FALSE),FALSE)</f>
        <v>413.08368000000002</v>
      </c>
      <c r="M1872" t="s">
        <v>0</v>
      </c>
      <c r="N1872" t="str">
        <f>IF(VLOOKUP(B1872,title_rename,2,FALSE)=0,B1872,VLOOKUP(B1872,title_rename,2,FALSE))</f>
        <v>05-19 Baltimore Orioles @ Washington Nationals</v>
      </c>
      <c r="O1872" s="3" t="str">
        <f>LEFT(IF(VLOOKUP(C1872,brand_rename,2,FALSE)=0,C1872,VLOOKUP(C1872,brand_rename,2,FALSE)),LEN(IF(VLOOKUP(C1872,brand_rename,2,FALSE)=0,C1872,VLOOKUP(C1872,brand_rename,2,FALSE)))-6)</f>
        <v>Washington National Logo</v>
      </c>
      <c r="P1872" t="str">
        <f>IF(VLOOKUP(D1872,location_rename,2,FALSE)=0,D1872,VLOOKUP(D1872,location_rename,2,FALSE))</f>
        <v>LED Upper Tiered</v>
      </c>
      <c r="Q1872">
        <f>IF($L1872=0,0,G1872)</f>
        <v>5</v>
      </c>
      <c r="R1872">
        <f>IF($L1872=0,0,H1872)</f>
        <v>7</v>
      </c>
      <c r="S1872" s="1">
        <f>R1872*L1872</f>
        <v>2891.5857599999999</v>
      </c>
      <c r="T1872" s="1">
        <f>S1872*(K1872/100)</f>
        <v>805.84717897549967</v>
      </c>
      <c r="U1872" t="str">
        <f t="shared" si="58"/>
        <v>Washington National LogoLED Upper Tiered</v>
      </c>
      <c r="V1872" t="str">
        <f t="shared" si="59"/>
        <v>05-19 Baltimore Orioles @ Washington NationalsWashington National LogoLED Upper Tiered</v>
      </c>
      <c r="W1872" t="str">
        <f>CONCATENATE(M1872,O1872)</f>
        <v>Regular SeasonWashington National Logo</v>
      </c>
      <c r="X1872" t="str">
        <f>CONCATENATE(M1872,P1872)</f>
        <v>Regular SeasonLED Upper Tiered</v>
      </c>
      <c r="Y1872" t="str">
        <f>CONCATENATE(M1872,O1872,P1872)</f>
        <v>Regular SeasonWashington National LogoLED Upper Tiered</v>
      </c>
    </row>
    <row r="1873" spans="1:25" x14ac:dyDescent="0.25">
      <c r="A1873" s="3">
        <v>352254</v>
      </c>
      <c r="B1873" t="s">
        <v>148</v>
      </c>
      <c r="C1873" t="s">
        <v>8</v>
      </c>
      <c r="D1873" t="s">
        <v>16</v>
      </c>
      <c r="E1873" t="s">
        <v>1</v>
      </c>
      <c r="F1873" s="5">
        <v>41048</v>
      </c>
      <c r="G1873">
        <v>61</v>
      </c>
      <c r="H1873">
        <v>263</v>
      </c>
      <c r="I1873" s="1">
        <v>108640.04</v>
      </c>
      <c r="J1873" s="1">
        <v>19661.62</v>
      </c>
      <c r="K1873">
        <v>18.097949890298199</v>
      </c>
      <c r="L1873" s="4">
        <f>VLOOKUP(N1873,rates,VLOOKUP(CONCATENATE('[1]Exposure Report'!$B$11,'[1]Exposure Report'!$B$13),rate_lookup_table,4,FALSE),FALSE)</f>
        <v>413.08368000000002</v>
      </c>
      <c r="M1873" t="s">
        <v>0</v>
      </c>
      <c r="N1873" t="str">
        <f>IF(VLOOKUP(B1873,title_rename,2,FALSE)=0,B1873,VLOOKUP(B1873,title_rename,2,FALSE))</f>
        <v>05-19 Baltimore Orioles @ Washington Nationals</v>
      </c>
      <c r="O1873" s="3" t="str">
        <f>LEFT(IF(VLOOKUP(C1873,brand_rename,2,FALSE)=0,C1873,VLOOKUP(C1873,brand_rename,2,FALSE)),LEN(IF(VLOOKUP(C1873,brand_rename,2,FALSE)=0,C1873,VLOOKUP(C1873,brand_rename,2,FALSE)))-6)</f>
        <v>Washington National Logo</v>
      </c>
      <c r="P1873" t="str">
        <f>IF(VLOOKUP(D1873,location_rename,2,FALSE)=0,D1873,VLOOKUP(D1873,location_rename,2,FALSE))</f>
        <v>On Surface Branding</v>
      </c>
      <c r="Q1873">
        <f>IF($L1873=0,0,G1873)</f>
        <v>61</v>
      </c>
      <c r="R1873">
        <f>IF($L1873=0,0,H1873)</f>
        <v>263</v>
      </c>
      <c r="S1873" s="1">
        <f>R1873*L1873</f>
        <v>108641.00784000001</v>
      </c>
      <c r="T1873" s="1">
        <f>S1873*(K1873/100)</f>
        <v>19661.795159198136</v>
      </c>
      <c r="U1873" t="str">
        <f t="shared" si="58"/>
        <v>Washington National LogoOn Surface Branding</v>
      </c>
      <c r="V1873" t="str">
        <f t="shared" si="59"/>
        <v>05-19 Baltimore Orioles @ Washington NationalsWashington National LogoOn Surface Branding</v>
      </c>
      <c r="W1873" t="str">
        <f>CONCATENATE(M1873,O1873)</f>
        <v>Regular SeasonWashington National Logo</v>
      </c>
      <c r="X1873" t="str">
        <f>CONCATENATE(M1873,P1873)</f>
        <v>Regular SeasonOn Surface Branding</v>
      </c>
      <c r="Y1873" t="str">
        <f>CONCATENATE(M1873,O1873,P1873)</f>
        <v>Regular SeasonWashington National LogoOn Surface Branding</v>
      </c>
    </row>
    <row r="1874" spans="1:25" x14ac:dyDescent="0.25">
      <c r="A1874" s="3">
        <v>352254</v>
      </c>
      <c r="B1874" t="s">
        <v>148</v>
      </c>
      <c r="C1874" t="s">
        <v>8</v>
      </c>
      <c r="D1874" t="s">
        <v>15</v>
      </c>
      <c r="E1874" t="s">
        <v>1</v>
      </c>
      <c r="F1874" s="5">
        <v>41048</v>
      </c>
      <c r="G1874">
        <v>10</v>
      </c>
      <c r="H1874">
        <v>26</v>
      </c>
      <c r="I1874" s="1">
        <v>10740.08</v>
      </c>
      <c r="J1874" s="1">
        <v>1641.7</v>
      </c>
      <c r="K1874">
        <v>15.2857334396019</v>
      </c>
      <c r="L1874" s="4">
        <f>VLOOKUP(N1874,rates,VLOOKUP(CONCATENATE('[1]Exposure Report'!$B$11,'[1]Exposure Report'!$B$13),rate_lookup_table,4,FALSE),FALSE)</f>
        <v>413.08368000000002</v>
      </c>
      <c r="M1874" t="s">
        <v>0</v>
      </c>
      <c r="N1874" t="str">
        <f>IF(VLOOKUP(B1874,title_rename,2,FALSE)=0,B1874,VLOOKUP(B1874,title_rename,2,FALSE))</f>
        <v>05-19 Baltimore Orioles @ Washington Nationals</v>
      </c>
      <c r="O1874" s="3" t="str">
        <f>LEFT(IF(VLOOKUP(C1874,brand_rename,2,FALSE)=0,C1874,VLOOKUP(C1874,brand_rename,2,FALSE)),LEN(IF(VLOOKUP(C1874,brand_rename,2,FALSE)=0,C1874,VLOOKUP(C1874,brand_rename,2,FALSE)))-6)</f>
        <v>Washington National Logo</v>
      </c>
      <c r="P1874" t="str">
        <f>IF(VLOOKUP(D1874,location_rename,2,FALSE)=0,D1874,VLOOKUP(D1874,location_rename,2,FALSE))</f>
        <v>Special Structure Signage</v>
      </c>
      <c r="Q1874">
        <f>IF($L1874=0,0,G1874)</f>
        <v>10</v>
      </c>
      <c r="R1874">
        <f>IF($L1874=0,0,H1874)</f>
        <v>26</v>
      </c>
      <c r="S1874" s="1">
        <f>R1874*L1874</f>
        <v>10740.17568</v>
      </c>
      <c r="T1874" s="1">
        <f>S1874*(K1874/100)</f>
        <v>1641.7146253897508</v>
      </c>
      <c r="U1874" t="str">
        <f t="shared" si="58"/>
        <v>Washington National LogoSpecial Structure Signage</v>
      </c>
      <c r="V1874" t="str">
        <f t="shared" si="59"/>
        <v>05-19 Baltimore Orioles @ Washington NationalsWashington National LogoSpecial Structure Signage</v>
      </c>
      <c r="W1874" t="str">
        <f>CONCATENATE(M1874,O1874)</f>
        <v>Regular SeasonWashington National Logo</v>
      </c>
      <c r="X1874" t="str">
        <f>CONCATENATE(M1874,P1874)</f>
        <v>Regular SeasonSpecial Structure Signage</v>
      </c>
      <c r="Y1874" t="str">
        <f>CONCATENATE(M1874,O1874,P1874)</f>
        <v>Regular SeasonWashington National LogoSpecial Structure Signage</v>
      </c>
    </row>
    <row r="1875" spans="1:25" x14ac:dyDescent="0.25">
      <c r="A1875" s="3">
        <v>352254</v>
      </c>
      <c r="B1875" t="s">
        <v>148</v>
      </c>
      <c r="C1875" t="s">
        <v>8</v>
      </c>
      <c r="D1875" t="s">
        <v>14</v>
      </c>
      <c r="E1875" t="s">
        <v>1</v>
      </c>
      <c r="F1875" s="5">
        <v>41048</v>
      </c>
      <c r="G1875">
        <v>9</v>
      </c>
      <c r="H1875">
        <v>58</v>
      </c>
      <c r="I1875" s="1">
        <v>23958.639999999999</v>
      </c>
      <c r="J1875" s="1">
        <v>2800.06</v>
      </c>
      <c r="K1875">
        <v>11.687057362187501</v>
      </c>
      <c r="L1875" s="4">
        <f>VLOOKUP(N1875,rates,VLOOKUP(CONCATENATE('[1]Exposure Report'!$B$11,'[1]Exposure Report'!$B$13),rate_lookup_table,4,FALSE),FALSE)</f>
        <v>413.08368000000002</v>
      </c>
      <c r="M1875" t="s">
        <v>0</v>
      </c>
      <c r="N1875" t="str">
        <f>IF(VLOOKUP(B1875,title_rename,2,FALSE)=0,B1875,VLOOKUP(B1875,title_rename,2,FALSE))</f>
        <v>05-19 Baltimore Orioles @ Washington Nationals</v>
      </c>
      <c r="O1875" s="3" t="str">
        <f>LEFT(IF(VLOOKUP(C1875,brand_rename,2,FALSE)=0,C1875,VLOOKUP(C1875,brand_rename,2,FALSE)),LEN(IF(VLOOKUP(C1875,brand_rename,2,FALSE)=0,C1875,VLOOKUP(C1875,brand_rename,2,FALSE)))-6)</f>
        <v>Washington National Logo</v>
      </c>
      <c r="P1875" t="str">
        <f>IF(VLOOKUP(D1875,location_rename,2,FALSE)=0,D1875,VLOOKUP(D1875,location_rename,2,FALSE))</f>
        <v>Static Dugout Roof</v>
      </c>
      <c r="Q1875">
        <f>IF($L1875=0,0,G1875)</f>
        <v>9</v>
      </c>
      <c r="R1875">
        <f>IF($L1875=0,0,H1875)</f>
        <v>58</v>
      </c>
      <c r="S1875" s="1">
        <f>R1875*L1875</f>
        <v>23958.853440000003</v>
      </c>
      <c r="T1875" s="1">
        <f>S1875*(K1875/100)</f>
        <v>2800.0849448552335</v>
      </c>
      <c r="U1875" t="str">
        <f t="shared" si="58"/>
        <v>Washington National LogoStatic Dugout Roof</v>
      </c>
      <c r="V1875" t="str">
        <f t="shared" si="59"/>
        <v>05-19 Baltimore Orioles @ Washington NationalsWashington National LogoStatic Dugout Roof</v>
      </c>
      <c r="W1875" t="str">
        <f>CONCATENATE(M1875,O1875)</f>
        <v>Regular SeasonWashington National Logo</v>
      </c>
      <c r="X1875" t="str">
        <f>CONCATENATE(M1875,P1875)</f>
        <v>Regular SeasonStatic Dugout Roof</v>
      </c>
      <c r="Y1875" t="str">
        <f>CONCATENATE(M1875,O1875,P1875)</f>
        <v>Regular SeasonWashington National LogoStatic Dugout Roof</v>
      </c>
    </row>
    <row r="1876" spans="1:25" x14ac:dyDescent="0.25">
      <c r="A1876" s="3">
        <v>352254</v>
      </c>
      <c r="B1876" t="s">
        <v>148</v>
      </c>
      <c r="C1876" t="s">
        <v>8</v>
      </c>
      <c r="D1876" t="s">
        <v>13</v>
      </c>
      <c r="E1876" t="s">
        <v>1</v>
      </c>
      <c r="F1876" s="5">
        <v>41048</v>
      </c>
      <c r="G1876">
        <v>8</v>
      </c>
      <c r="H1876">
        <v>14</v>
      </c>
      <c r="I1876" s="1">
        <v>5783.12</v>
      </c>
      <c r="J1876" s="1">
        <v>1534.72</v>
      </c>
      <c r="K1876">
        <v>26.5379241655023</v>
      </c>
      <c r="L1876" s="4">
        <f>VLOOKUP(N1876,rates,VLOOKUP(CONCATENATE('[1]Exposure Report'!$B$11,'[1]Exposure Report'!$B$13),rate_lookup_table,4,FALSE),FALSE)</f>
        <v>413.08368000000002</v>
      </c>
      <c r="M1876" t="s">
        <v>0</v>
      </c>
      <c r="N1876" t="str">
        <f>IF(VLOOKUP(B1876,title_rename,2,FALSE)=0,B1876,VLOOKUP(B1876,title_rename,2,FALSE))</f>
        <v>05-19 Baltimore Orioles @ Washington Nationals</v>
      </c>
      <c r="O1876" s="3" t="str">
        <f>LEFT(IF(VLOOKUP(C1876,brand_rename,2,FALSE)=0,C1876,VLOOKUP(C1876,brand_rename,2,FALSE)),LEN(IF(VLOOKUP(C1876,brand_rename,2,FALSE)=0,C1876,VLOOKUP(C1876,brand_rename,2,FALSE)))-6)</f>
        <v>Washington National Logo</v>
      </c>
      <c r="P1876" t="str">
        <f>IF(VLOOKUP(D1876,location_rename,2,FALSE)=0,D1876,VLOOKUP(D1876,location_rename,2,FALSE))</f>
        <v>Static Dugout Wall</v>
      </c>
      <c r="Q1876">
        <f>IF($L1876=0,0,G1876)</f>
        <v>8</v>
      </c>
      <c r="R1876">
        <f>IF($L1876=0,0,H1876)</f>
        <v>14</v>
      </c>
      <c r="S1876" s="1">
        <f>R1876*L1876</f>
        <v>5783.1715199999999</v>
      </c>
      <c r="T1876" s="1">
        <f>S1876*(K1876/100)</f>
        <v>1534.7336723385267</v>
      </c>
      <c r="U1876" t="str">
        <f t="shared" si="58"/>
        <v>Washington National LogoStatic Dugout Wall</v>
      </c>
      <c r="V1876" t="str">
        <f t="shared" si="59"/>
        <v>05-19 Baltimore Orioles @ Washington NationalsWashington National LogoStatic Dugout Wall</v>
      </c>
      <c r="W1876" t="str">
        <f>CONCATENATE(M1876,O1876)</f>
        <v>Regular SeasonWashington National Logo</v>
      </c>
      <c r="X1876" t="str">
        <f>CONCATENATE(M1876,P1876)</f>
        <v>Regular SeasonStatic Dugout Wall</v>
      </c>
      <c r="Y1876" t="str">
        <f>CONCATENATE(M1876,O1876,P1876)</f>
        <v>Regular SeasonWashington National LogoStatic Dugout Wall</v>
      </c>
    </row>
    <row r="1877" spans="1:25" x14ac:dyDescent="0.25">
      <c r="A1877" s="3">
        <v>352254</v>
      </c>
      <c r="B1877" t="s">
        <v>148</v>
      </c>
      <c r="C1877" t="s">
        <v>8</v>
      </c>
      <c r="D1877" t="s">
        <v>12</v>
      </c>
      <c r="E1877" t="s">
        <v>1</v>
      </c>
      <c r="F1877" s="5">
        <v>41048</v>
      </c>
      <c r="G1877">
        <v>100</v>
      </c>
      <c r="H1877">
        <v>166</v>
      </c>
      <c r="I1877" s="1">
        <v>68571.28</v>
      </c>
      <c r="J1877" s="1">
        <v>16155.15</v>
      </c>
      <c r="K1877">
        <v>23.559644795897</v>
      </c>
      <c r="L1877" s="4">
        <f>VLOOKUP(N1877,rates,VLOOKUP(CONCATENATE('[1]Exposure Report'!$B$11,'[1]Exposure Report'!$B$13),rate_lookup_table,4,FALSE),FALSE)</f>
        <v>413.08368000000002</v>
      </c>
      <c r="M1877" t="s">
        <v>0</v>
      </c>
      <c r="N1877" t="str">
        <f>IF(VLOOKUP(B1877,title_rename,2,FALSE)=0,B1877,VLOOKUP(B1877,title_rename,2,FALSE))</f>
        <v>05-19 Baltimore Orioles @ Washington Nationals</v>
      </c>
      <c r="O1877" s="3" t="str">
        <f>LEFT(IF(VLOOKUP(C1877,brand_rename,2,FALSE)=0,C1877,VLOOKUP(C1877,brand_rename,2,FALSE)),LEN(IF(VLOOKUP(C1877,brand_rename,2,FALSE)=0,C1877,VLOOKUP(C1877,brand_rename,2,FALSE)))-6)</f>
        <v>Washington National Logo</v>
      </c>
      <c r="P1877" t="str">
        <f>IF(VLOOKUP(D1877,location_rename,2,FALSE)=0,D1877,VLOOKUP(D1877,location_rename,2,FALSE))</f>
        <v>Static Field Level Home Plate</v>
      </c>
      <c r="Q1877">
        <f>IF($L1877=0,0,G1877)</f>
        <v>100</v>
      </c>
      <c r="R1877">
        <f>IF($L1877=0,0,H1877)</f>
        <v>166</v>
      </c>
      <c r="S1877" s="1">
        <f>R1877*L1877</f>
        <v>68571.890880000006</v>
      </c>
      <c r="T1877" s="1">
        <f>S1877*(K1877/100)</f>
        <v>16155.293921158091</v>
      </c>
      <c r="U1877" t="str">
        <f t="shared" si="58"/>
        <v>Washington National LogoStatic Field Level Home Plate</v>
      </c>
      <c r="V1877" t="str">
        <f t="shared" si="59"/>
        <v>05-19 Baltimore Orioles @ Washington NationalsWashington National LogoStatic Field Level Home Plate</v>
      </c>
      <c r="W1877" t="str">
        <f>CONCATENATE(M1877,O1877)</f>
        <v>Regular SeasonWashington National Logo</v>
      </c>
      <c r="X1877" t="str">
        <f>CONCATENATE(M1877,P1877)</f>
        <v>Regular SeasonStatic Field Level Home Plate</v>
      </c>
      <c r="Y1877" t="str">
        <f>CONCATENATE(M1877,O1877,P1877)</f>
        <v>Regular SeasonWashington National LogoStatic Field Level Home Plate</v>
      </c>
    </row>
    <row r="1878" spans="1:25" x14ac:dyDescent="0.25">
      <c r="A1878" s="3">
        <v>352254</v>
      </c>
      <c r="B1878" t="s">
        <v>148</v>
      </c>
      <c r="C1878" t="s">
        <v>8</v>
      </c>
      <c r="D1878" t="s">
        <v>11</v>
      </c>
      <c r="E1878" t="s">
        <v>1</v>
      </c>
      <c r="F1878" s="5">
        <v>41048</v>
      </c>
      <c r="G1878">
        <v>38</v>
      </c>
      <c r="H1878">
        <v>156</v>
      </c>
      <c r="I1878" s="1">
        <v>64440.480000000003</v>
      </c>
      <c r="J1878" s="1">
        <v>10121.08</v>
      </c>
      <c r="K1878">
        <v>15.7060903332811</v>
      </c>
      <c r="L1878" s="4">
        <f>VLOOKUP(N1878,rates,VLOOKUP(CONCATENATE('[1]Exposure Report'!$B$11,'[1]Exposure Report'!$B$13),rate_lookup_table,4,FALSE),FALSE)</f>
        <v>413.08368000000002</v>
      </c>
      <c r="M1878" t="s">
        <v>0</v>
      </c>
      <c r="N1878" t="str">
        <f>IF(VLOOKUP(B1878,title_rename,2,FALSE)=0,B1878,VLOOKUP(B1878,title_rename,2,FALSE))</f>
        <v>05-19 Baltimore Orioles @ Washington Nationals</v>
      </c>
      <c r="O1878" s="3" t="str">
        <f>LEFT(IF(VLOOKUP(C1878,brand_rename,2,FALSE)=0,C1878,VLOOKUP(C1878,brand_rename,2,FALSE)),LEN(IF(VLOOKUP(C1878,brand_rename,2,FALSE)=0,C1878,VLOOKUP(C1878,brand_rename,2,FALSE)))-6)</f>
        <v>Washington National Logo</v>
      </c>
      <c r="P1878" t="str">
        <f>IF(VLOOKUP(D1878,location_rename,2,FALSE)=0,D1878,VLOOKUP(D1878,location_rename,2,FALSE))</f>
        <v>Static Outfield Wall</v>
      </c>
      <c r="Q1878">
        <f>IF($L1878=0,0,G1878)</f>
        <v>38</v>
      </c>
      <c r="R1878">
        <f>IF($L1878=0,0,H1878)</f>
        <v>156</v>
      </c>
      <c r="S1878" s="1">
        <f>R1878*L1878</f>
        <v>64441.054080000002</v>
      </c>
      <c r="T1878" s="1">
        <f>S1878*(K1878/100)</f>
        <v>10121.170165523326</v>
      </c>
      <c r="U1878" t="str">
        <f t="shared" si="58"/>
        <v>Washington National LogoStatic Outfield Wall</v>
      </c>
      <c r="V1878" t="str">
        <f t="shared" si="59"/>
        <v>05-19 Baltimore Orioles @ Washington NationalsWashington National LogoStatic Outfield Wall</v>
      </c>
      <c r="W1878" t="str">
        <f>CONCATENATE(M1878,O1878)</f>
        <v>Regular SeasonWashington National Logo</v>
      </c>
      <c r="X1878" t="str">
        <f>CONCATENATE(M1878,P1878)</f>
        <v>Regular SeasonStatic Outfield Wall</v>
      </c>
      <c r="Y1878" t="str">
        <f>CONCATENATE(M1878,O1878,P1878)</f>
        <v>Regular SeasonWashington National LogoStatic Outfield Wall</v>
      </c>
    </row>
    <row r="1879" spans="1:25" x14ac:dyDescent="0.25">
      <c r="A1879" s="3">
        <v>352254</v>
      </c>
      <c r="B1879" t="s">
        <v>148</v>
      </c>
      <c r="C1879" t="s">
        <v>8</v>
      </c>
      <c r="D1879" t="s">
        <v>9</v>
      </c>
      <c r="E1879" t="s">
        <v>1</v>
      </c>
      <c r="F1879" s="5">
        <v>41048</v>
      </c>
      <c r="G1879">
        <v>12</v>
      </c>
      <c r="H1879">
        <v>64</v>
      </c>
      <c r="I1879" s="1">
        <v>26437.119999999999</v>
      </c>
      <c r="J1879" s="1">
        <v>3828.14</v>
      </c>
      <c r="K1879">
        <v>14.4801703059939</v>
      </c>
      <c r="L1879" s="4">
        <f>VLOOKUP(N1879,rates,VLOOKUP(CONCATENATE('[1]Exposure Report'!$B$11,'[1]Exposure Report'!$B$13),rate_lookup_table,4,FALSE),FALSE)</f>
        <v>413.08368000000002</v>
      </c>
      <c r="M1879" t="s">
        <v>0</v>
      </c>
      <c r="N1879" t="str">
        <f>IF(VLOOKUP(B1879,title_rename,2,FALSE)=0,B1879,VLOOKUP(B1879,title_rename,2,FALSE))</f>
        <v>05-19 Baltimore Orioles @ Washington Nationals</v>
      </c>
      <c r="O1879" s="3" t="str">
        <f>LEFT(IF(VLOOKUP(C1879,brand_rename,2,FALSE)=0,C1879,VLOOKUP(C1879,brand_rename,2,FALSE)),LEN(IF(VLOOKUP(C1879,brand_rename,2,FALSE)=0,C1879,VLOOKUP(C1879,brand_rename,2,FALSE)))-6)</f>
        <v>Washington National Logo</v>
      </c>
      <c r="P1879" t="str">
        <f>IF(VLOOKUP(D1879,location_rename,2,FALSE)=0,D1879,VLOOKUP(D1879,location_rename,2,FALSE))</f>
        <v>Static Upper Billboard</v>
      </c>
      <c r="Q1879">
        <f>IF($L1879=0,0,G1879)</f>
        <v>12</v>
      </c>
      <c r="R1879">
        <f>IF($L1879=0,0,H1879)</f>
        <v>64</v>
      </c>
      <c r="S1879" s="1">
        <f>R1879*L1879</f>
        <v>26437.355520000001</v>
      </c>
      <c r="T1879" s="1">
        <f>S1879*(K1879/100)</f>
        <v>3828.1741036970793</v>
      </c>
      <c r="U1879" t="str">
        <f t="shared" si="58"/>
        <v>Washington National LogoStatic Upper Billboard</v>
      </c>
      <c r="V1879" t="str">
        <f t="shared" si="59"/>
        <v>05-19 Baltimore Orioles @ Washington NationalsWashington National LogoStatic Upper Billboard</v>
      </c>
      <c r="W1879" t="str">
        <f>CONCATENATE(M1879,O1879)</f>
        <v>Regular SeasonWashington National Logo</v>
      </c>
      <c r="X1879" t="str">
        <f>CONCATENATE(M1879,P1879)</f>
        <v>Regular SeasonStatic Upper Billboard</v>
      </c>
      <c r="Y1879" t="str">
        <f>CONCATENATE(M1879,O1879,P1879)</f>
        <v>Regular SeasonWashington National LogoStatic Upper Billboard</v>
      </c>
    </row>
    <row r="1880" spans="1:25" x14ac:dyDescent="0.25">
      <c r="A1880" s="3">
        <v>352254</v>
      </c>
      <c r="B1880" t="s">
        <v>148</v>
      </c>
      <c r="C1880" t="s">
        <v>77</v>
      </c>
      <c r="D1880" t="s">
        <v>19</v>
      </c>
      <c r="E1880" t="s">
        <v>1</v>
      </c>
      <c r="F1880" s="5">
        <v>41048</v>
      </c>
      <c r="G1880">
        <v>2</v>
      </c>
      <c r="H1880">
        <v>5</v>
      </c>
      <c r="I1880" s="1">
        <v>2065.4</v>
      </c>
      <c r="J1880" s="1">
        <v>572.98</v>
      </c>
      <c r="K1880">
        <v>27.741841773990501</v>
      </c>
      <c r="L1880" s="4">
        <f>VLOOKUP(N1880,rates,VLOOKUP(CONCATENATE('[1]Exposure Report'!$B$11,'[1]Exposure Report'!$B$13),rate_lookup_table,4,FALSE),FALSE)</f>
        <v>413.08368000000002</v>
      </c>
      <c r="M1880" t="s">
        <v>0</v>
      </c>
      <c r="N1880" t="str">
        <f>IF(VLOOKUP(B1880,title_rename,2,FALSE)=0,B1880,VLOOKUP(B1880,title_rename,2,FALSE))</f>
        <v>05-19 Baltimore Orioles @ Washington Nationals</v>
      </c>
      <c r="O1880" s="3" t="str">
        <f>LEFT(IF(VLOOKUP(C1880,brand_rename,2,FALSE)=0,C1880,VLOOKUP(C1880,brand_rename,2,FALSE)),LEN(IF(VLOOKUP(C1880,brand_rename,2,FALSE)=0,C1880,VLOOKUP(C1880,brand_rename,2,FALSE)))-6)</f>
        <v>Waste Management</v>
      </c>
      <c r="P1880" t="str">
        <f>IF(VLOOKUP(D1880,location_rename,2,FALSE)=0,D1880,VLOOKUP(D1880,location_rename,2,FALSE))</f>
        <v>LED Outfield Wall</v>
      </c>
      <c r="Q1880">
        <f>IF($L1880=0,0,G1880)</f>
        <v>2</v>
      </c>
      <c r="R1880">
        <f>IF($L1880=0,0,H1880)</f>
        <v>5</v>
      </c>
      <c r="S1880" s="1">
        <f>R1880*L1880</f>
        <v>2065.4184</v>
      </c>
      <c r="T1880" s="1">
        <f>S1880*(K1880/100)</f>
        <v>572.98510449888624</v>
      </c>
      <c r="U1880" t="str">
        <f t="shared" si="58"/>
        <v>Waste ManagementLED Outfield Wall</v>
      </c>
      <c r="V1880" t="str">
        <f t="shared" si="59"/>
        <v>05-19 Baltimore Orioles @ Washington NationalsWaste ManagementLED Outfield Wall</v>
      </c>
      <c r="W1880" t="str">
        <f>CONCATENATE(M1880,O1880)</f>
        <v>Regular SeasonWaste Management</v>
      </c>
      <c r="X1880" t="str">
        <f>CONCATENATE(M1880,P1880)</f>
        <v>Regular SeasonLED Outfield Wall</v>
      </c>
      <c r="Y1880" t="str">
        <f>CONCATENATE(M1880,O1880,P1880)</f>
        <v>Regular SeasonWaste ManagementLED Outfield Wall</v>
      </c>
    </row>
    <row r="1881" spans="1:25" x14ac:dyDescent="0.25">
      <c r="A1881" s="3">
        <v>352254</v>
      </c>
      <c r="B1881" t="s">
        <v>148</v>
      </c>
      <c r="C1881" t="s">
        <v>77</v>
      </c>
      <c r="D1881" t="s">
        <v>17</v>
      </c>
      <c r="E1881" t="s">
        <v>1</v>
      </c>
      <c r="F1881" s="5">
        <v>41048</v>
      </c>
      <c r="G1881">
        <v>1</v>
      </c>
      <c r="H1881">
        <v>3</v>
      </c>
      <c r="I1881" s="1">
        <v>1239.24</v>
      </c>
      <c r="J1881" s="1">
        <v>266.93</v>
      </c>
      <c r="K1881">
        <v>21.539814725154098</v>
      </c>
      <c r="L1881" s="4">
        <f>VLOOKUP(N1881,rates,VLOOKUP(CONCATENATE('[1]Exposure Report'!$B$11,'[1]Exposure Report'!$B$13),rate_lookup_table,4,FALSE),FALSE)</f>
        <v>413.08368000000002</v>
      </c>
      <c r="M1881" t="s">
        <v>0</v>
      </c>
      <c r="N1881" t="str">
        <f>IF(VLOOKUP(B1881,title_rename,2,FALSE)=0,B1881,VLOOKUP(B1881,title_rename,2,FALSE))</f>
        <v>05-19 Baltimore Orioles @ Washington Nationals</v>
      </c>
      <c r="O1881" s="3" t="str">
        <f>LEFT(IF(VLOOKUP(C1881,brand_rename,2,FALSE)=0,C1881,VLOOKUP(C1881,brand_rename,2,FALSE)),LEN(IF(VLOOKUP(C1881,brand_rename,2,FALSE)=0,C1881,VLOOKUP(C1881,brand_rename,2,FALSE)))-6)</f>
        <v>Waste Management</v>
      </c>
      <c r="P1881" t="str">
        <f>IF(VLOOKUP(D1881,location_rename,2,FALSE)=0,D1881,VLOOKUP(D1881,location_rename,2,FALSE))</f>
        <v>LED Upper Tiered</v>
      </c>
      <c r="Q1881">
        <f>IF($L1881=0,0,G1881)</f>
        <v>1</v>
      </c>
      <c r="R1881">
        <f>IF($L1881=0,0,H1881)</f>
        <v>3</v>
      </c>
      <c r="S1881" s="1">
        <f>R1881*L1881</f>
        <v>1239.2510400000001</v>
      </c>
      <c r="T1881" s="1">
        <f>S1881*(K1881/100)</f>
        <v>266.93237799554532</v>
      </c>
      <c r="U1881" t="str">
        <f t="shared" si="58"/>
        <v>Waste ManagementLED Upper Tiered</v>
      </c>
      <c r="V1881" t="str">
        <f t="shared" si="59"/>
        <v>05-19 Baltimore Orioles @ Washington NationalsWaste ManagementLED Upper Tiered</v>
      </c>
      <c r="W1881" t="str">
        <f>CONCATENATE(M1881,O1881)</f>
        <v>Regular SeasonWaste Management</v>
      </c>
      <c r="X1881" t="str">
        <f>CONCATENATE(M1881,P1881)</f>
        <v>Regular SeasonLED Upper Tiered</v>
      </c>
      <c r="Y1881" t="str">
        <f>CONCATENATE(M1881,O1881,P1881)</f>
        <v>Regular SeasonWaste ManagementLED Upper Tiered</v>
      </c>
    </row>
    <row r="1882" spans="1:25" x14ac:dyDescent="0.25">
      <c r="A1882" s="3">
        <v>352275</v>
      </c>
      <c r="B1882" t="s">
        <v>146</v>
      </c>
      <c r="C1882" t="s">
        <v>75</v>
      </c>
      <c r="D1882" t="s">
        <v>17</v>
      </c>
      <c r="E1882" t="s">
        <v>1</v>
      </c>
      <c r="F1882" s="5">
        <v>41049</v>
      </c>
      <c r="G1882">
        <v>2</v>
      </c>
      <c r="H1882">
        <v>4</v>
      </c>
      <c r="I1882" s="1">
        <v>808.8</v>
      </c>
      <c r="J1882" s="1">
        <v>291.20999999999998</v>
      </c>
      <c r="K1882">
        <v>36.0051928783382</v>
      </c>
      <c r="L1882" s="4">
        <f>VLOOKUP(N1882,rates,VLOOKUP(CONCATENATE('[1]Exposure Report'!$B$11,'[1]Exposure Report'!$B$13),rate_lookup_table,4,FALSE),FALSE)</f>
        <v>202.20433333333335</v>
      </c>
      <c r="M1882" t="s">
        <v>0</v>
      </c>
      <c r="N1882" t="str">
        <f>IF(VLOOKUP(B1882,title_rename,2,FALSE)=0,B1882,VLOOKUP(B1882,title_rename,2,FALSE))</f>
        <v>05-20 Baltimore Orioles @ Washington Nationals</v>
      </c>
      <c r="O1882" s="3" t="str">
        <f>LEFT(IF(VLOOKUP(C1882,brand_rename,2,FALSE)=0,C1882,VLOOKUP(C1882,brand_rename,2,FALSE)),LEN(IF(VLOOKUP(C1882,brand_rename,2,FALSE)=0,C1882,VLOOKUP(C1882,brand_rename,2,FALSE)))-6)</f>
        <v>American University</v>
      </c>
      <c r="P1882" t="str">
        <f>IF(VLOOKUP(D1882,location_rename,2,FALSE)=0,D1882,VLOOKUP(D1882,location_rename,2,FALSE))</f>
        <v>LED Upper Tiered</v>
      </c>
      <c r="Q1882">
        <f>IF($L1882=0,0,G1882)</f>
        <v>2</v>
      </c>
      <c r="R1882">
        <f>IF($L1882=0,0,H1882)</f>
        <v>4</v>
      </c>
      <c r="S1882" s="1">
        <f>R1882*L1882</f>
        <v>808.81733333333341</v>
      </c>
      <c r="T1882" s="1">
        <f>S1882*(K1882/100)</f>
        <v>291.21624090009828</v>
      </c>
      <c r="U1882" t="str">
        <f t="shared" si="58"/>
        <v>American UniversityLED Upper Tiered</v>
      </c>
      <c r="V1882" t="str">
        <f t="shared" si="59"/>
        <v>05-20 Baltimore Orioles @ Washington NationalsAmerican UniversityLED Upper Tiered</v>
      </c>
      <c r="W1882" t="str">
        <f>CONCATENATE(M1882,O1882)</f>
        <v>Regular SeasonAmerican University</v>
      </c>
      <c r="X1882" t="str">
        <f>CONCATENATE(M1882,P1882)</f>
        <v>Regular SeasonLED Upper Tiered</v>
      </c>
      <c r="Y1882" t="str">
        <f>CONCATENATE(M1882,O1882,P1882)</f>
        <v>Regular SeasonAmerican UniversityLED Upper Tiered</v>
      </c>
    </row>
    <row r="1883" spans="1:25" x14ac:dyDescent="0.25">
      <c r="A1883" s="3">
        <v>352275</v>
      </c>
      <c r="B1883" t="s">
        <v>146</v>
      </c>
      <c r="C1883" t="s">
        <v>75</v>
      </c>
      <c r="D1883" t="s">
        <v>2</v>
      </c>
      <c r="E1883" t="s">
        <v>1</v>
      </c>
      <c r="F1883" s="5">
        <v>41049</v>
      </c>
      <c r="G1883">
        <v>40</v>
      </c>
      <c r="H1883">
        <v>248</v>
      </c>
      <c r="I1883" s="1">
        <v>50145.599999999999</v>
      </c>
      <c r="J1883" s="1">
        <v>12368.8</v>
      </c>
      <c r="K1883">
        <v>24.665773268242798</v>
      </c>
      <c r="L1883" s="4">
        <f>VLOOKUP(N1883,rates,VLOOKUP(CONCATENATE('[1]Exposure Report'!$B$11,'[1]Exposure Report'!$B$13),rate_lookup_table,4,FALSE),FALSE)</f>
        <v>202.20433333333335</v>
      </c>
      <c r="M1883" t="s">
        <v>0</v>
      </c>
      <c r="N1883" t="str">
        <f>IF(VLOOKUP(B1883,title_rename,2,FALSE)=0,B1883,VLOOKUP(B1883,title_rename,2,FALSE))</f>
        <v>05-20 Baltimore Orioles @ Washington Nationals</v>
      </c>
      <c r="O1883" s="3" t="str">
        <f>LEFT(IF(VLOOKUP(C1883,brand_rename,2,FALSE)=0,C1883,VLOOKUP(C1883,brand_rename,2,FALSE)),LEN(IF(VLOOKUP(C1883,brand_rename,2,FALSE)=0,C1883,VLOOKUP(C1883,brand_rename,2,FALSE)))-6)</f>
        <v>American University</v>
      </c>
      <c r="P1883" t="str">
        <f>IF(VLOOKUP(D1883,location_rename,2,FALSE)=0,D1883,VLOOKUP(D1883,location_rename,2,FALSE))</f>
        <v>Rotational Field Level Home Plate</v>
      </c>
      <c r="Q1883">
        <f>IF($L1883=0,0,G1883)</f>
        <v>40</v>
      </c>
      <c r="R1883">
        <f>IF($L1883=0,0,H1883)</f>
        <v>248</v>
      </c>
      <c r="S1883" s="1">
        <f>R1883*L1883</f>
        <v>50146.674666666673</v>
      </c>
      <c r="T1883" s="1">
        <f>S1883*(K1883/100)</f>
        <v>12369.065074843353</v>
      </c>
      <c r="U1883" t="str">
        <f t="shared" si="58"/>
        <v>American UniversityRotational Field Level Home Plate</v>
      </c>
      <c r="V1883" t="str">
        <f t="shared" si="59"/>
        <v>05-20 Baltimore Orioles @ Washington NationalsAmerican UniversityRotational Field Level Home Plate</v>
      </c>
      <c r="W1883" t="str">
        <f>CONCATENATE(M1883,O1883)</f>
        <v>Regular SeasonAmerican University</v>
      </c>
      <c r="X1883" t="str">
        <f>CONCATENATE(M1883,P1883)</f>
        <v>Regular SeasonRotational Field Level Home Plate</v>
      </c>
      <c r="Y1883" t="str">
        <f>CONCATENATE(M1883,O1883,P1883)</f>
        <v>Regular SeasonAmerican UniversityRotational Field Level Home Plate</v>
      </c>
    </row>
    <row r="1884" spans="1:25" x14ac:dyDescent="0.25">
      <c r="A1884" s="3">
        <v>352275</v>
      </c>
      <c r="B1884" t="s">
        <v>146</v>
      </c>
      <c r="C1884" t="s">
        <v>74</v>
      </c>
      <c r="D1884" t="s">
        <v>45</v>
      </c>
      <c r="E1884" t="s">
        <v>1</v>
      </c>
      <c r="F1884" s="5">
        <v>41049</v>
      </c>
      <c r="G1884">
        <v>47</v>
      </c>
      <c r="H1884">
        <v>110</v>
      </c>
      <c r="I1884" s="1">
        <v>22242</v>
      </c>
      <c r="J1884" s="1">
        <v>3517.19</v>
      </c>
      <c r="K1884">
        <v>15.81328117975</v>
      </c>
      <c r="L1884" s="4">
        <f>VLOOKUP(N1884,rates,VLOOKUP(CONCATENATE('[1]Exposure Report'!$B$11,'[1]Exposure Report'!$B$13),rate_lookup_table,4,FALSE),FALSE)</f>
        <v>202.20433333333335</v>
      </c>
      <c r="M1884" t="s">
        <v>0</v>
      </c>
      <c r="N1884" t="str">
        <f>IF(VLOOKUP(B1884,title_rename,2,FALSE)=0,B1884,VLOOKUP(B1884,title_rename,2,FALSE))</f>
        <v>05-20 Baltimore Orioles @ Washington Nationals</v>
      </c>
      <c r="O1884" s="3" t="str">
        <f>LEFT(IF(VLOOKUP(C1884,brand_rename,2,FALSE)=0,C1884,VLOOKUP(C1884,brand_rename,2,FALSE)),LEN(IF(VLOOKUP(C1884,brand_rename,2,FALSE)=0,C1884,VLOOKUP(C1884,brand_rename,2,FALSE)))-6)</f>
        <v>ANC</v>
      </c>
      <c r="P1884" t="str">
        <f>IF(VLOOKUP(D1884,location_rename,2,FALSE)=0,D1884,VLOOKUP(D1884,location_rename,2,FALSE))</f>
        <v>Static Field Level Foul Ball Line</v>
      </c>
      <c r="Q1884">
        <f>IF($L1884=0,0,G1884)</f>
        <v>47</v>
      </c>
      <c r="R1884">
        <f>IF($L1884=0,0,H1884)</f>
        <v>110</v>
      </c>
      <c r="S1884" s="1">
        <f>R1884*L1884</f>
        <v>22242.476666666669</v>
      </c>
      <c r="T1884" s="1">
        <f>S1884*(K1884/100)</f>
        <v>3517.2653766402855</v>
      </c>
      <c r="U1884" t="str">
        <f t="shared" si="58"/>
        <v>ANCStatic Field Level Foul Ball Line</v>
      </c>
      <c r="V1884" t="str">
        <f t="shared" si="59"/>
        <v>05-20 Baltimore Orioles @ Washington NationalsANCStatic Field Level Foul Ball Line</v>
      </c>
      <c r="W1884" t="str">
        <f>CONCATENATE(M1884,O1884)</f>
        <v>Regular SeasonANC</v>
      </c>
      <c r="X1884" t="str">
        <f>CONCATENATE(M1884,P1884)</f>
        <v>Regular SeasonStatic Field Level Foul Ball Line</v>
      </c>
      <c r="Y1884" t="str">
        <f>CONCATENATE(M1884,O1884,P1884)</f>
        <v>Regular SeasonANCStatic Field Level Foul Ball Line</v>
      </c>
    </row>
    <row r="1885" spans="1:25" x14ac:dyDescent="0.25">
      <c r="A1885" s="3">
        <v>352275</v>
      </c>
      <c r="B1885" t="s">
        <v>146</v>
      </c>
      <c r="C1885" t="s">
        <v>74</v>
      </c>
      <c r="D1885" t="s">
        <v>12</v>
      </c>
      <c r="E1885" t="s">
        <v>1</v>
      </c>
      <c r="F1885" s="5">
        <v>41049</v>
      </c>
      <c r="G1885">
        <v>19</v>
      </c>
      <c r="H1885">
        <v>40</v>
      </c>
      <c r="I1885" s="1">
        <v>8088</v>
      </c>
      <c r="J1885" s="1">
        <v>1304.3499999999999</v>
      </c>
      <c r="K1885">
        <v>16.126978239366899</v>
      </c>
      <c r="L1885" s="4">
        <f>VLOOKUP(N1885,rates,VLOOKUP(CONCATENATE('[1]Exposure Report'!$B$11,'[1]Exposure Report'!$B$13),rate_lookup_table,4,FALSE),FALSE)</f>
        <v>202.20433333333335</v>
      </c>
      <c r="M1885" t="s">
        <v>0</v>
      </c>
      <c r="N1885" t="str">
        <f>IF(VLOOKUP(B1885,title_rename,2,FALSE)=0,B1885,VLOOKUP(B1885,title_rename,2,FALSE))</f>
        <v>05-20 Baltimore Orioles @ Washington Nationals</v>
      </c>
      <c r="O1885" s="3" t="str">
        <f>LEFT(IF(VLOOKUP(C1885,brand_rename,2,FALSE)=0,C1885,VLOOKUP(C1885,brand_rename,2,FALSE)),LEN(IF(VLOOKUP(C1885,brand_rename,2,FALSE)=0,C1885,VLOOKUP(C1885,brand_rename,2,FALSE)))-6)</f>
        <v>ANC</v>
      </c>
      <c r="P1885" t="str">
        <f>IF(VLOOKUP(D1885,location_rename,2,FALSE)=0,D1885,VLOOKUP(D1885,location_rename,2,FALSE))</f>
        <v>Static Field Level Home Plate</v>
      </c>
      <c r="Q1885">
        <f>IF($L1885=0,0,G1885)</f>
        <v>19</v>
      </c>
      <c r="R1885">
        <f>IF($L1885=0,0,H1885)</f>
        <v>40</v>
      </c>
      <c r="S1885" s="1">
        <f>R1885*L1885</f>
        <v>8088.1733333333341</v>
      </c>
      <c r="T1885" s="1">
        <f>S1885*(K1885/100)</f>
        <v>1304.3779534289431</v>
      </c>
      <c r="U1885" t="str">
        <f t="shared" si="58"/>
        <v>ANCStatic Field Level Home Plate</v>
      </c>
      <c r="V1885" t="str">
        <f t="shared" si="59"/>
        <v>05-20 Baltimore Orioles @ Washington NationalsANCStatic Field Level Home Plate</v>
      </c>
      <c r="W1885" t="str">
        <f>CONCATENATE(M1885,O1885)</f>
        <v>Regular SeasonANC</v>
      </c>
      <c r="X1885" t="str">
        <f>CONCATENATE(M1885,P1885)</f>
        <v>Regular SeasonStatic Field Level Home Plate</v>
      </c>
      <c r="Y1885" t="str">
        <f>CONCATENATE(M1885,O1885,P1885)</f>
        <v>Regular SeasonANCStatic Field Level Home Plate</v>
      </c>
    </row>
    <row r="1886" spans="1:25" x14ac:dyDescent="0.25">
      <c r="A1886" s="3">
        <v>352275</v>
      </c>
      <c r="B1886" t="s">
        <v>146</v>
      </c>
      <c r="C1886" t="s">
        <v>70</v>
      </c>
      <c r="D1886" t="s">
        <v>2</v>
      </c>
      <c r="E1886" t="s">
        <v>1</v>
      </c>
      <c r="F1886" s="5">
        <v>41049</v>
      </c>
      <c r="G1886">
        <v>16</v>
      </c>
      <c r="H1886">
        <v>119</v>
      </c>
      <c r="I1886" s="1">
        <v>24061.8</v>
      </c>
      <c r="J1886" s="1">
        <v>5844.13</v>
      </c>
      <c r="K1886">
        <v>24.2880000664954</v>
      </c>
      <c r="L1886" s="4">
        <f>VLOOKUP(N1886,rates,VLOOKUP(CONCATENATE('[1]Exposure Report'!$B$11,'[1]Exposure Report'!$B$13),rate_lookup_table,4,FALSE),FALSE)</f>
        <v>202.20433333333335</v>
      </c>
      <c r="M1886" t="s">
        <v>0</v>
      </c>
      <c r="N1886" t="str">
        <f>IF(VLOOKUP(B1886,title_rename,2,FALSE)=0,B1886,VLOOKUP(B1886,title_rename,2,FALSE))</f>
        <v>05-20 Baltimore Orioles @ Washington Nationals</v>
      </c>
      <c r="O1886" s="3" t="str">
        <f>LEFT(IF(VLOOKUP(C1886,brand_rename,2,FALSE)=0,C1886,VLOOKUP(C1886,brand_rename,2,FALSE)),LEN(IF(VLOOKUP(C1886,brand_rename,2,FALSE)=0,C1886,VLOOKUP(C1886,brand_rename,2,FALSE)))-6)</f>
        <v>Capital One</v>
      </c>
      <c r="P1886" t="str">
        <f>IF(VLOOKUP(D1886,location_rename,2,FALSE)=0,D1886,VLOOKUP(D1886,location_rename,2,FALSE))</f>
        <v>Rotational Field Level Home Plate</v>
      </c>
      <c r="Q1886">
        <f>IF($L1886=0,0,G1886)</f>
        <v>16</v>
      </c>
      <c r="R1886">
        <f>IF($L1886=0,0,H1886)</f>
        <v>119</v>
      </c>
      <c r="S1886" s="1">
        <f>R1886*L1886</f>
        <v>24062.315666666669</v>
      </c>
      <c r="T1886" s="1">
        <f>S1886*(K1886/100)</f>
        <v>5844.2552451203337</v>
      </c>
      <c r="U1886" t="str">
        <f t="shared" si="58"/>
        <v>Capital OneRotational Field Level Home Plate</v>
      </c>
      <c r="V1886" t="str">
        <f t="shared" si="59"/>
        <v>05-20 Baltimore Orioles @ Washington NationalsCapital OneRotational Field Level Home Plate</v>
      </c>
      <c r="W1886" t="str">
        <f>CONCATENATE(M1886,O1886)</f>
        <v>Regular SeasonCapital One</v>
      </c>
      <c r="X1886" t="str">
        <f>CONCATENATE(M1886,P1886)</f>
        <v>Regular SeasonRotational Field Level Home Plate</v>
      </c>
      <c r="Y1886" t="str">
        <f>CONCATENATE(M1886,O1886,P1886)</f>
        <v>Regular SeasonCapital OneRotational Field Level Home Plate</v>
      </c>
    </row>
    <row r="1887" spans="1:25" x14ac:dyDescent="0.25">
      <c r="A1887" s="3">
        <v>352275</v>
      </c>
      <c r="B1887" t="s">
        <v>146</v>
      </c>
      <c r="C1887" t="s">
        <v>69</v>
      </c>
      <c r="D1887" t="s">
        <v>17</v>
      </c>
      <c r="E1887" t="s">
        <v>1</v>
      </c>
      <c r="F1887" s="5">
        <v>41049</v>
      </c>
      <c r="G1887">
        <v>4</v>
      </c>
      <c r="H1887">
        <v>9</v>
      </c>
      <c r="I1887" s="1">
        <v>1819.8</v>
      </c>
      <c r="J1887" s="1">
        <v>666.9</v>
      </c>
      <c r="K1887">
        <v>36.646884272996999</v>
      </c>
      <c r="L1887" s="4">
        <f>VLOOKUP(N1887,rates,VLOOKUP(CONCATENATE('[1]Exposure Report'!$B$11,'[1]Exposure Report'!$B$13),rate_lookup_table,4,FALSE),FALSE)</f>
        <v>202.20433333333335</v>
      </c>
      <c r="M1887" t="s">
        <v>0</v>
      </c>
      <c r="N1887" t="str">
        <f>IF(VLOOKUP(B1887,title_rename,2,FALSE)=0,B1887,VLOOKUP(B1887,title_rename,2,FALSE))</f>
        <v>05-20 Baltimore Orioles @ Washington Nationals</v>
      </c>
      <c r="O1887" s="3" t="str">
        <f>LEFT(IF(VLOOKUP(C1887,brand_rename,2,FALSE)=0,C1887,VLOOKUP(C1887,brand_rename,2,FALSE)),LEN(IF(VLOOKUP(C1887,brand_rename,2,FALSE)=0,C1887,VLOOKUP(C1887,brand_rename,2,FALSE)))-6)</f>
        <v>CareFirst BlueCross BlueShield</v>
      </c>
      <c r="P1887" t="str">
        <f>IF(VLOOKUP(D1887,location_rename,2,FALSE)=0,D1887,VLOOKUP(D1887,location_rename,2,FALSE))</f>
        <v>LED Upper Tiered</v>
      </c>
      <c r="Q1887">
        <f>IF($L1887=0,0,G1887)</f>
        <v>4</v>
      </c>
      <c r="R1887">
        <f>IF($L1887=0,0,H1887)</f>
        <v>9</v>
      </c>
      <c r="S1887" s="1">
        <f>R1887*L1887</f>
        <v>1819.8390000000002</v>
      </c>
      <c r="T1887" s="1">
        <f>S1887*(K1887/100)</f>
        <v>666.91429228486595</v>
      </c>
      <c r="U1887" t="str">
        <f t="shared" si="58"/>
        <v>CareFirst BlueCross BlueShieldLED Upper Tiered</v>
      </c>
      <c r="V1887" t="str">
        <f t="shared" si="59"/>
        <v>05-20 Baltimore Orioles @ Washington NationalsCareFirst BlueCross BlueShieldLED Upper Tiered</v>
      </c>
      <c r="W1887" t="str">
        <f>CONCATENATE(M1887,O1887)</f>
        <v>Regular SeasonCareFirst BlueCross BlueShield</v>
      </c>
      <c r="X1887" t="str">
        <f>CONCATENATE(M1887,P1887)</f>
        <v>Regular SeasonLED Upper Tiered</v>
      </c>
      <c r="Y1887" t="str">
        <f>CONCATENATE(M1887,O1887,P1887)</f>
        <v>Regular SeasonCareFirst BlueCross BlueShieldLED Upper Tiered</v>
      </c>
    </row>
    <row r="1888" spans="1:25" x14ac:dyDescent="0.25">
      <c r="A1888" s="3">
        <v>352275</v>
      </c>
      <c r="B1888" t="s">
        <v>146</v>
      </c>
      <c r="C1888" t="s">
        <v>68</v>
      </c>
      <c r="D1888" t="s">
        <v>11</v>
      </c>
      <c r="E1888" t="s">
        <v>1</v>
      </c>
      <c r="F1888" s="5">
        <v>41049</v>
      </c>
      <c r="G1888">
        <v>3</v>
      </c>
      <c r="H1888">
        <v>5</v>
      </c>
      <c r="I1888" s="1">
        <v>1011</v>
      </c>
      <c r="J1888" s="1">
        <v>254.45</v>
      </c>
      <c r="K1888">
        <v>25.168150346191801</v>
      </c>
      <c r="L1888" s="4">
        <f>VLOOKUP(N1888,rates,VLOOKUP(CONCATENATE('[1]Exposure Report'!$B$11,'[1]Exposure Report'!$B$13),rate_lookup_table,4,FALSE),FALSE)</f>
        <v>202.20433333333335</v>
      </c>
      <c r="M1888" t="s">
        <v>0</v>
      </c>
      <c r="N1888" t="str">
        <f>IF(VLOOKUP(B1888,title_rename,2,FALSE)=0,B1888,VLOOKUP(B1888,title_rename,2,FALSE))</f>
        <v>05-20 Baltimore Orioles @ Washington Nationals</v>
      </c>
      <c r="O1888" s="3" t="str">
        <f>LEFT(IF(VLOOKUP(C1888,brand_rename,2,FALSE)=0,C1888,VLOOKUP(C1888,brand_rename,2,FALSE)),LEN(IF(VLOOKUP(C1888,brand_rename,2,FALSE)=0,C1888,VLOOKUP(C1888,brand_rename,2,FALSE)))-6)</f>
        <v>Charity - Washington Nationals Dream Foundation</v>
      </c>
      <c r="P1888" t="str">
        <f>IF(VLOOKUP(D1888,location_rename,2,FALSE)=0,D1888,VLOOKUP(D1888,location_rename,2,FALSE))</f>
        <v>Static Outfield Wall</v>
      </c>
      <c r="Q1888">
        <f>IF($L1888=0,0,G1888)</f>
        <v>3</v>
      </c>
      <c r="R1888">
        <f>IF($L1888=0,0,H1888)</f>
        <v>5</v>
      </c>
      <c r="S1888" s="1">
        <f>R1888*L1888</f>
        <v>1011.0216666666668</v>
      </c>
      <c r="T1888" s="1">
        <f>S1888*(K1888/100)</f>
        <v>254.45545309924083</v>
      </c>
      <c r="U1888" t="str">
        <f t="shared" si="58"/>
        <v>Charity - Washington Nationals Dream FoundationStatic Outfield Wall</v>
      </c>
      <c r="V1888" t="str">
        <f t="shared" si="59"/>
        <v>05-20 Baltimore Orioles @ Washington NationalsCharity - Washington Nationals Dream FoundationStatic Outfield Wall</v>
      </c>
      <c r="W1888" t="str">
        <f>CONCATENATE(M1888,O1888)</f>
        <v>Regular SeasonCharity - Washington Nationals Dream Foundation</v>
      </c>
      <c r="X1888" t="str">
        <f>CONCATENATE(M1888,P1888)</f>
        <v>Regular SeasonStatic Outfield Wall</v>
      </c>
      <c r="Y1888" t="str">
        <f>CONCATENATE(M1888,O1888,P1888)</f>
        <v>Regular SeasonCharity - Washington Nationals Dream FoundationStatic Outfield Wall</v>
      </c>
    </row>
    <row r="1889" spans="1:25" x14ac:dyDescent="0.25">
      <c r="A1889" s="3">
        <v>352275</v>
      </c>
      <c r="B1889" t="s">
        <v>146</v>
      </c>
      <c r="C1889" t="s">
        <v>67</v>
      </c>
      <c r="D1889" t="s">
        <v>2</v>
      </c>
      <c r="E1889" t="s">
        <v>1</v>
      </c>
      <c r="F1889" s="5">
        <v>41049</v>
      </c>
      <c r="G1889">
        <v>21</v>
      </c>
      <c r="H1889">
        <v>132</v>
      </c>
      <c r="I1889" s="1">
        <v>26690.400000000001</v>
      </c>
      <c r="J1889" s="1">
        <v>6740.5</v>
      </c>
      <c r="K1889">
        <v>25.2543985852591</v>
      </c>
      <c r="L1889" s="4">
        <f>VLOOKUP(N1889,rates,VLOOKUP(CONCATENATE('[1]Exposure Report'!$B$11,'[1]Exposure Report'!$B$13),rate_lookup_table,4,FALSE),FALSE)</f>
        <v>202.20433333333335</v>
      </c>
      <c r="M1889" t="s">
        <v>0</v>
      </c>
      <c r="N1889" t="str">
        <f>IF(VLOOKUP(B1889,title_rename,2,FALSE)=0,B1889,VLOOKUP(B1889,title_rename,2,FALSE))</f>
        <v>05-20 Baltimore Orioles @ Washington Nationals</v>
      </c>
      <c r="O1889" s="3" t="str">
        <f>LEFT(IF(VLOOKUP(C1889,brand_rename,2,FALSE)=0,C1889,VLOOKUP(C1889,brand_rename,2,FALSE)),LEN(IF(VLOOKUP(C1889,brand_rename,2,FALSE)=0,C1889,VLOOKUP(C1889,brand_rename,2,FALSE)))-6)</f>
        <v>Cholula Hot Sauce</v>
      </c>
      <c r="P1889" t="str">
        <f>IF(VLOOKUP(D1889,location_rename,2,FALSE)=0,D1889,VLOOKUP(D1889,location_rename,2,FALSE))</f>
        <v>Rotational Field Level Home Plate</v>
      </c>
      <c r="Q1889">
        <f>IF($L1889=0,0,G1889)</f>
        <v>21</v>
      </c>
      <c r="R1889">
        <f>IF($L1889=0,0,H1889)</f>
        <v>132</v>
      </c>
      <c r="S1889" s="1">
        <f>R1889*L1889</f>
        <v>26690.972000000002</v>
      </c>
      <c r="T1889" s="1">
        <f>S1889*(K1889/100)</f>
        <v>6740.6444551599034</v>
      </c>
      <c r="U1889" t="str">
        <f t="shared" si="58"/>
        <v>Cholula Hot SauceRotational Field Level Home Plate</v>
      </c>
      <c r="V1889" t="str">
        <f t="shared" si="59"/>
        <v>05-20 Baltimore Orioles @ Washington NationalsCholula Hot SauceRotational Field Level Home Plate</v>
      </c>
      <c r="W1889" t="str">
        <f>CONCATENATE(M1889,O1889)</f>
        <v>Regular SeasonCholula Hot Sauce</v>
      </c>
      <c r="X1889" t="str">
        <f>CONCATENATE(M1889,P1889)</f>
        <v>Regular SeasonRotational Field Level Home Plate</v>
      </c>
      <c r="Y1889" t="str">
        <f>CONCATENATE(M1889,O1889,P1889)</f>
        <v>Regular SeasonCholula Hot SauceRotational Field Level Home Plate</v>
      </c>
    </row>
    <row r="1890" spans="1:25" x14ac:dyDescent="0.25">
      <c r="A1890" s="3">
        <v>352275</v>
      </c>
      <c r="B1890" t="s">
        <v>146</v>
      </c>
      <c r="C1890" t="s">
        <v>65</v>
      </c>
      <c r="D1890" t="s">
        <v>9</v>
      </c>
      <c r="E1890" t="s">
        <v>1</v>
      </c>
      <c r="F1890" s="5">
        <v>41049</v>
      </c>
      <c r="G1890">
        <v>27</v>
      </c>
      <c r="H1890">
        <v>165</v>
      </c>
      <c r="I1890" s="1">
        <v>33363</v>
      </c>
      <c r="J1890" s="1">
        <v>3808.76</v>
      </c>
      <c r="K1890">
        <v>11.4161196535083</v>
      </c>
      <c r="L1890" s="4">
        <f>VLOOKUP(N1890,rates,VLOOKUP(CONCATENATE('[1]Exposure Report'!$B$11,'[1]Exposure Report'!$B$13),rate_lookup_table,4,FALSE),FALSE)</f>
        <v>202.20433333333335</v>
      </c>
      <c r="M1890" t="s">
        <v>0</v>
      </c>
      <c r="N1890" t="str">
        <f>IF(VLOOKUP(B1890,title_rename,2,FALSE)=0,B1890,VLOOKUP(B1890,title_rename,2,FALSE))</f>
        <v>05-20 Baltimore Orioles @ Washington Nationals</v>
      </c>
      <c r="O1890" s="3" t="str">
        <f>LEFT(IF(VLOOKUP(C1890,brand_rename,2,FALSE)=0,C1890,VLOOKUP(C1890,brand_rename,2,FALSE)),LEN(IF(VLOOKUP(C1890,brand_rename,2,FALSE)=0,C1890,VLOOKUP(C1890,brand_rename,2,FALSE)))-6)</f>
        <v>Coca-Cola</v>
      </c>
      <c r="P1890" t="str">
        <f>IF(VLOOKUP(D1890,location_rename,2,FALSE)=0,D1890,VLOOKUP(D1890,location_rename,2,FALSE))</f>
        <v>Static Upper Billboard</v>
      </c>
      <c r="Q1890">
        <f>IF($L1890=0,0,G1890)</f>
        <v>27</v>
      </c>
      <c r="R1890">
        <f>IF($L1890=0,0,H1890)</f>
        <v>165</v>
      </c>
      <c r="S1890" s="1">
        <f>R1890*L1890</f>
        <v>33363.715000000004</v>
      </c>
      <c r="T1890" s="1">
        <f>S1890*(K1890/100)</f>
        <v>3808.8416252554971</v>
      </c>
      <c r="U1890" t="str">
        <f t="shared" si="58"/>
        <v>Coca-ColaStatic Upper Billboard</v>
      </c>
      <c r="V1890" t="str">
        <f t="shared" si="59"/>
        <v>05-20 Baltimore Orioles @ Washington NationalsCoca-ColaStatic Upper Billboard</v>
      </c>
      <c r="W1890" t="str">
        <f>CONCATENATE(M1890,O1890)</f>
        <v>Regular SeasonCoca-Cola</v>
      </c>
      <c r="X1890" t="str">
        <f>CONCATENATE(M1890,P1890)</f>
        <v>Regular SeasonStatic Upper Billboard</v>
      </c>
      <c r="Y1890" t="str">
        <f>CONCATENATE(M1890,O1890,P1890)</f>
        <v>Regular SeasonCoca-ColaStatic Upper Billboard</v>
      </c>
    </row>
    <row r="1891" spans="1:25" x14ac:dyDescent="0.25">
      <c r="A1891" s="3">
        <v>352275</v>
      </c>
      <c r="B1891" t="s">
        <v>146</v>
      </c>
      <c r="C1891" t="s">
        <v>64</v>
      </c>
      <c r="D1891" t="s">
        <v>17</v>
      </c>
      <c r="E1891" t="s">
        <v>1</v>
      </c>
      <c r="F1891" s="5">
        <v>41049</v>
      </c>
      <c r="G1891">
        <v>1</v>
      </c>
      <c r="H1891">
        <v>4</v>
      </c>
      <c r="I1891" s="1">
        <v>808.8</v>
      </c>
      <c r="J1891" s="1">
        <v>236.57</v>
      </c>
      <c r="K1891">
        <v>29.249505440158199</v>
      </c>
      <c r="L1891" s="4">
        <f>VLOOKUP(N1891,rates,VLOOKUP(CONCATENATE('[1]Exposure Report'!$B$11,'[1]Exposure Report'!$B$13),rate_lookup_table,4,FALSE),FALSE)</f>
        <v>202.20433333333335</v>
      </c>
      <c r="M1891" t="s">
        <v>0</v>
      </c>
      <c r="N1891" t="str">
        <f>IF(VLOOKUP(B1891,title_rename,2,FALSE)=0,B1891,VLOOKUP(B1891,title_rename,2,FALSE))</f>
        <v>05-20 Baltimore Orioles @ Washington Nationals</v>
      </c>
      <c r="O1891" s="3" t="str">
        <f>LEFT(IF(VLOOKUP(C1891,brand_rename,2,FALSE)=0,C1891,VLOOKUP(C1891,brand_rename,2,FALSE)),LEN(IF(VLOOKUP(C1891,brand_rename,2,FALSE)=0,C1891,VLOOKUP(C1891,brand_rename,2,FALSE)))-6)</f>
        <v>Coke Zero</v>
      </c>
      <c r="P1891" t="str">
        <f>IF(VLOOKUP(D1891,location_rename,2,FALSE)=0,D1891,VLOOKUP(D1891,location_rename,2,FALSE))</f>
        <v>LED Upper Tiered</v>
      </c>
      <c r="Q1891">
        <f>IF($L1891=0,0,G1891)</f>
        <v>1</v>
      </c>
      <c r="R1891">
        <f>IF($L1891=0,0,H1891)</f>
        <v>4</v>
      </c>
      <c r="S1891" s="1">
        <f>R1891*L1891</f>
        <v>808.81733333333341</v>
      </c>
      <c r="T1891" s="1">
        <f>S1891*(K1891/100)</f>
        <v>236.57506991427582</v>
      </c>
      <c r="U1891" t="str">
        <f t="shared" si="58"/>
        <v>Coke ZeroLED Upper Tiered</v>
      </c>
      <c r="V1891" t="str">
        <f t="shared" si="59"/>
        <v>05-20 Baltimore Orioles @ Washington NationalsCoke ZeroLED Upper Tiered</v>
      </c>
      <c r="W1891" t="str">
        <f>CONCATENATE(M1891,O1891)</f>
        <v>Regular SeasonCoke Zero</v>
      </c>
      <c r="X1891" t="str">
        <f>CONCATENATE(M1891,P1891)</f>
        <v>Regular SeasonLED Upper Tiered</v>
      </c>
      <c r="Y1891" t="str">
        <f>CONCATENATE(M1891,O1891,P1891)</f>
        <v>Regular SeasonCoke ZeroLED Upper Tiered</v>
      </c>
    </row>
    <row r="1892" spans="1:25" x14ac:dyDescent="0.25">
      <c r="A1892" s="3">
        <v>352275</v>
      </c>
      <c r="B1892" t="s">
        <v>146</v>
      </c>
      <c r="C1892" t="s">
        <v>63</v>
      </c>
      <c r="D1892" t="s">
        <v>19</v>
      </c>
      <c r="E1892" t="s">
        <v>1</v>
      </c>
      <c r="F1892" s="5">
        <v>41049</v>
      </c>
      <c r="G1892">
        <v>6</v>
      </c>
      <c r="H1892">
        <v>18</v>
      </c>
      <c r="I1892" s="1">
        <v>3639.6</v>
      </c>
      <c r="J1892" s="1">
        <v>868.45</v>
      </c>
      <c r="K1892">
        <v>23.861138586657798</v>
      </c>
      <c r="L1892" s="4">
        <f>VLOOKUP(N1892,rates,VLOOKUP(CONCATENATE('[1]Exposure Report'!$B$11,'[1]Exposure Report'!$B$13),rate_lookup_table,4,FALSE),FALSE)</f>
        <v>202.20433333333335</v>
      </c>
      <c r="M1892" t="s">
        <v>0</v>
      </c>
      <c r="N1892" t="str">
        <f>IF(VLOOKUP(B1892,title_rename,2,FALSE)=0,B1892,VLOOKUP(B1892,title_rename,2,FALSE))</f>
        <v>05-20 Baltimore Orioles @ Washington Nationals</v>
      </c>
      <c r="O1892" s="3" t="str">
        <f>LEFT(IF(VLOOKUP(C1892,brand_rename,2,FALSE)=0,C1892,VLOOKUP(C1892,brand_rename,2,FALSE)),LEN(IF(VLOOKUP(C1892,brand_rename,2,FALSE)=0,C1892,VLOOKUP(C1892,brand_rename,2,FALSE)))-6)</f>
        <v>CSX</v>
      </c>
      <c r="P1892" t="str">
        <f>IF(VLOOKUP(D1892,location_rename,2,FALSE)=0,D1892,VLOOKUP(D1892,location_rename,2,FALSE))</f>
        <v>LED Outfield Wall</v>
      </c>
      <c r="Q1892">
        <f>IF($L1892=0,0,G1892)</f>
        <v>6</v>
      </c>
      <c r="R1892">
        <f>IF($L1892=0,0,H1892)</f>
        <v>18</v>
      </c>
      <c r="S1892" s="1">
        <f>R1892*L1892</f>
        <v>3639.6780000000003</v>
      </c>
      <c r="T1892" s="1">
        <f>S1892*(K1892/100)</f>
        <v>868.46861168809494</v>
      </c>
      <c r="U1892" t="str">
        <f t="shared" si="58"/>
        <v>CSXLED Outfield Wall</v>
      </c>
      <c r="V1892" t="str">
        <f t="shared" si="59"/>
        <v>05-20 Baltimore Orioles @ Washington NationalsCSXLED Outfield Wall</v>
      </c>
      <c r="W1892" t="str">
        <f>CONCATENATE(M1892,O1892)</f>
        <v>Regular SeasonCSX</v>
      </c>
      <c r="X1892" t="str">
        <f>CONCATENATE(M1892,P1892)</f>
        <v>Regular SeasonLED Outfield Wall</v>
      </c>
      <c r="Y1892" t="str">
        <f>CONCATENATE(M1892,O1892,P1892)</f>
        <v>Regular SeasonCSXLED Outfield Wall</v>
      </c>
    </row>
    <row r="1893" spans="1:25" x14ac:dyDescent="0.25">
      <c r="A1893" s="3">
        <v>352275</v>
      </c>
      <c r="B1893" t="s">
        <v>146</v>
      </c>
      <c r="C1893" t="s">
        <v>63</v>
      </c>
      <c r="D1893" t="s">
        <v>17</v>
      </c>
      <c r="E1893" t="s">
        <v>1</v>
      </c>
      <c r="F1893" s="5">
        <v>41049</v>
      </c>
      <c r="G1893">
        <v>1</v>
      </c>
      <c r="H1893">
        <v>2</v>
      </c>
      <c r="I1893" s="1">
        <v>404.4</v>
      </c>
      <c r="J1893" s="1">
        <v>136.72999999999999</v>
      </c>
      <c r="K1893">
        <v>33.810583580613198</v>
      </c>
      <c r="L1893" s="4">
        <f>VLOOKUP(N1893,rates,VLOOKUP(CONCATENATE('[1]Exposure Report'!$B$11,'[1]Exposure Report'!$B$13),rate_lookup_table,4,FALSE),FALSE)</f>
        <v>202.20433333333335</v>
      </c>
      <c r="M1893" t="s">
        <v>0</v>
      </c>
      <c r="N1893" t="str">
        <f>IF(VLOOKUP(B1893,title_rename,2,FALSE)=0,B1893,VLOOKUP(B1893,title_rename,2,FALSE))</f>
        <v>05-20 Baltimore Orioles @ Washington Nationals</v>
      </c>
      <c r="O1893" s="3" t="str">
        <f>LEFT(IF(VLOOKUP(C1893,brand_rename,2,FALSE)=0,C1893,VLOOKUP(C1893,brand_rename,2,FALSE)),LEN(IF(VLOOKUP(C1893,brand_rename,2,FALSE)=0,C1893,VLOOKUP(C1893,brand_rename,2,FALSE)))-6)</f>
        <v>CSX</v>
      </c>
      <c r="P1893" t="str">
        <f>IF(VLOOKUP(D1893,location_rename,2,FALSE)=0,D1893,VLOOKUP(D1893,location_rename,2,FALSE))</f>
        <v>LED Upper Tiered</v>
      </c>
      <c r="Q1893">
        <f>IF($L1893=0,0,G1893)</f>
        <v>1</v>
      </c>
      <c r="R1893">
        <f>IF($L1893=0,0,H1893)</f>
        <v>2</v>
      </c>
      <c r="S1893" s="1">
        <f>R1893*L1893</f>
        <v>404.4086666666667</v>
      </c>
      <c r="T1893" s="1">
        <f>S1893*(K1893/100)</f>
        <v>136.73293025057677</v>
      </c>
      <c r="U1893" t="str">
        <f t="shared" si="58"/>
        <v>CSXLED Upper Tiered</v>
      </c>
      <c r="V1893" t="str">
        <f t="shared" si="59"/>
        <v>05-20 Baltimore Orioles @ Washington NationalsCSXLED Upper Tiered</v>
      </c>
      <c r="W1893" t="str">
        <f>CONCATENATE(M1893,O1893)</f>
        <v>Regular SeasonCSX</v>
      </c>
      <c r="X1893" t="str">
        <f>CONCATENATE(M1893,P1893)</f>
        <v>Regular SeasonLED Upper Tiered</v>
      </c>
      <c r="Y1893" t="str">
        <f>CONCATENATE(M1893,O1893,P1893)</f>
        <v>Regular SeasonCSXLED Upper Tiered</v>
      </c>
    </row>
    <row r="1894" spans="1:25" x14ac:dyDescent="0.25">
      <c r="A1894" s="3">
        <v>352275</v>
      </c>
      <c r="B1894" t="s">
        <v>146</v>
      </c>
      <c r="C1894" t="s">
        <v>62</v>
      </c>
      <c r="D1894" t="s">
        <v>34</v>
      </c>
      <c r="E1894" t="s">
        <v>1</v>
      </c>
      <c r="F1894" s="5">
        <v>41049</v>
      </c>
      <c r="G1894">
        <v>3</v>
      </c>
      <c r="H1894">
        <v>13</v>
      </c>
      <c r="I1894" s="1">
        <v>2628.6</v>
      </c>
      <c r="J1894" s="1">
        <v>635.67999999999995</v>
      </c>
      <c r="K1894">
        <v>24.183215399832601</v>
      </c>
      <c r="L1894" s="4">
        <f>VLOOKUP(N1894,rates,VLOOKUP(CONCATENATE('[1]Exposure Report'!$B$11,'[1]Exposure Report'!$B$13),rate_lookup_table,4,FALSE),FALSE)</f>
        <v>202.20433333333335</v>
      </c>
      <c r="M1894" t="s">
        <v>0</v>
      </c>
      <c r="N1894" t="str">
        <f>IF(VLOOKUP(B1894,title_rename,2,FALSE)=0,B1894,VLOOKUP(B1894,title_rename,2,FALSE))</f>
        <v>05-20 Baltimore Orioles @ Washington Nationals</v>
      </c>
      <c r="O1894" s="3" t="str">
        <f>LEFT(IF(VLOOKUP(C1894,brand_rename,2,FALSE)=0,C1894,VLOOKUP(C1894,brand_rename,2,FALSE)),LEN(IF(VLOOKUP(C1894,brand_rename,2,FALSE)=0,C1894,VLOOKUP(C1894,brand_rename,2,FALSE)))-6)</f>
        <v>Dubble Bubble</v>
      </c>
      <c r="P1894" t="str">
        <f>IF(VLOOKUP(D1894,location_rename,2,FALSE)=0,D1894,VLOOKUP(D1894,location_rename,2,FALSE))</f>
        <v>General Merchandise</v>
      </c>
      <c r="Q1894">
        <f>IF($L1894=0,0,G1894)</f>
        <v>3</v>
      </c>
      <c r="R1894">
        <f>IF($L1894=0,0,H1894)</f>
        <v>13</v>
      </c>
      <c r="S1894" s="1">
        <f>R1894*L1894</f>
        <v>2628.6563333333334</v>
      </c>
      <c r="T1894" s="1">
        <f>S1894*(K1894/100)</f>
        <v>635.69362321134167</v>
      </c>
      <c r="U1894" t="str">
        <f t="shared" si="58"/>
        <v>Dubble BubbleGeneral Merchandise</v>
      </c>
      <c r="V1894" t="str">
        <f t="shared" si="59"/>
        <v>05-20 Baltimore Orioles @ Washington NationalsDubble BubbleGeneral Merchandise</v>
      </c>
      <c r="W1894" t="str">
        <f>CONCATENATE(M1894,O1894)</f>
        <v>Regular SeasonDubble Bubble</v>
      </c>
      <c r="X1894" t="str">
        <f>CONCATENATE(M1894,P1894)</f>
        <v>Regular SeasonGeneral Merchandise</v>
      </c>
      <c r="Y1894" t="str">
        <f>CONCATENATE(M1894,O1894,P1894)</f>
        <v>Regular SeasonDubble BubbleGeneral Merchandise</v>
      </c>
    </row>
    <row r="1895" spans="1:25" x14ac:dyDescent="0.25">
      <c r="A1895" s="3">
        <v>352275</v>
      </c>
      <c r="B1895" t="s">
        <v>146</v>
      </c>
      <c r="C1895" t="s">
        <v>61</v>
      </c>
      <c r="D1895" t="s">
        <v>17</v>
      </c>
      <c r="E1895" t="s">
        <v>1</v>
      </c>
      <c r="F1895" s="5">
        <v>41049</v>
      </c>
      <c r="G1895">
        <v>9</v>
      </c>
      <c r="H1895">
        <v>26</v>
      </c>
      <c r="I1895" s="1">
        <v>5257.2</v>
      </c>
      <c r="J1895" s="1">
        <v>2007.93</v>
      </c>
      <c r="K1895">
        <v>38.193905501027103</v>
      </c>
      <c r="L1895" s="4">
        <f>VLOOKUP(N1895,rates,VLOOKUP(CONCATENATE('[1]Exposure Report'!$B$11,'[1]Exposure Report'!$B$13),rate_lookup_table,4,FALSE),FALSE)</f>
        <v>202.20433333333335</v>
      </c>
      <c r="M1895" t="s">
        <v>0</v>
      </c>
      <c r="N1895" t="str">
        <f>IF(VLOOKUP(B1895,title_rename,2,FALSE)=0,B1895,VLOOKUP(B1895,title_rename,2,FALSE))</f>
        <v>05-20 Baltimore Orioles @ Washington Nationals</v>
      </c>
      <c r="O1895" s="3" t="str">
        <f>LEFT(IF(VLOOKUP(C1895,brand_rename,2,FALSE)=0,C1895,VLOOKUP(C1895,brand_rename,2,FALSE)),LEN(IF(VLOOKUP(C1895,brand_rename,2,FALSE)=0,C1895,VLOOKUP(C1895,brand_rename,2,FALSE)))-6)</f>
        <v>Exxonmobil</v>
      </c>
      <c r="P1895" t="str">
        <f>IF(VLOOKUP(D1895,location_rename,2,FALSE)=0,D1895,VLOOKUP(D1895,location_rename,2,FALSE))</f>
        <v>LED Upper Tiered</v>
      </c>
      <c r="Q1895">
        <f>IF($L1895=0,0,G1895)</f>
        <v>9</v>
      </c>
      <c r="R1895">
        <f>IF($L1895=0,0,H1895)</f>
        <v>26</v>
      </c>
      <c r="S1895" s="1">
        <f>R1895*L1895</f>
        <v>5257.3126666666667</v>
      </c>
      <c r="T1895" s="1">
        <f>S1895*(K1895/100)</f>
        <v>2007.9730318001948</v>
      </c>
      <c r="U1895" t="str">
        <f t="shared" si="58"/>
        <v>ExxonmobilLED Upper Tiered</v>
      </c>
      <c r="V1895" t="str">
        <f t="shared" si="59"/>
        <v>05-20 Baltimore Orioles @ Washington NationalsExxonmobilLED Upper Tiered</v>
      </c>
      <c r="W1895" t="str">
        <f>CONCATENATE(M1895,O1895)</f>
        <v>Regular SeasonExxonmobil</v>
      </c>
      <c r="X1895" t="str">
        <f>CONCATENATE(M1895,P1895)</f>
        <v>Regular SeasonLED Upper Tiered</v>
      </c>
      <c r="Y1895" t="str">
        <f>CONCATENATE(M1895,O1895,P1895)</f>
        <v>Regular SeasonExxonmobilLED Upper Tiered</v>
      </c>
    </row>
    <row r="1896" spans="1:25" x14ac:dyDescent="0.25">
      <c r="A1896" s="3">
        <v>352275</v>
      </c>
      <c r="B1896" t="s">
        <v>146</v>
      </c>
      <c r="C1896" t="s">
        <v>61</v>
      </c>
      <c r="D1896" t="s">
        <v>2</v>
      </c>
      <c r="E1896" t="s">
        <v>1</v>
      </c>
      <c r="F1896" s="5">
        <v>41049</v>
      </c>
      <c r="G1896">
        <v>44</v>
      </c>
      <c r="H1896">
        <v>279</v>
      </c>
      <c r="I1896" s="1">
        <v>56413.8</v>
      </c>
      <c r="J1896" s="1">
        <v>13559.05</v>
      </c>
      <c r="K1896">
        <v>24.0349878930332</v>
      </c>
      <c r="L1896" s="4">
        <f>VLOOKUP(N1896,rates,VLOOKUP(CONCATENATE('[1]Exposure Report'!$B$11,'[1]Exposure Report'!$B$13),rate_lookup_table,4,FALSE),FALSE)</f>
        <v>202.20433333333335</v>
      </c>
      <c r="M1896" t="s">
        <v>0</v>
      </c>
      <c r="N1896" t="str">
        <f>IF(VLOOKUP(B1896,title_rename,2,FALSE)=0,B1896,VLOOKUP(B1896,title_rename,2,FALSE))</f>
        <v>05-20 Baltimore Orioles @ Washington Nationals</v>
      </c>
      <c r="O1896" s="3" t="str">
        <f>LEFT(IF(VLOOKUP(C1896,brand_rename,2,FALSE)=0,C1896,VLOOKUP(C1896,brand_rename,2,FALSE)),LEN(IF(VLOOKUP(C1896,brand_rename,2,FALSE)=0,C1896,VLOOKUP(C1896,brand_rename,2,FALSE)))-6)</f>
        <v>Exxonmobil</v>
      </c>
      <c r="P1896" t="str">
        <f>IF(VLOOKUP(D1896,location_rename,2,FALSE)=0,D1896,VLOOKUP(D1896,location_rename,2,FALSE))</f>
        <v>Rotational Field Level Home Plate</v>
      </c>
      <c r="Q1896">
        <f>IF($L1896=0,0,G1896)</f>
        <v>44</v>
      </c>
      <c r="R1896">
        <f>IF($L1896=0,0,H1896)</f>
        <v>279</v>
      </c>
      <c r="S1896" s="1">
        <f>R1896*L1896</f>
        <v>56415.009000000005</v>
      </c>
      <c r="T1896" s="1">
        <f>S1896*(K1896/100)</f>
        <v>13559.340583003592</v>
      </c>
      <c r="U1896" t="str">
        <f t="shared" si="58"/>
        <v>ExxonmobilRotational Field Level Home Plate</v>
      </c>
      <c r="V1896" t="str">
        <f t="shared" si="59"/>
        <v>05-20 Baltimore Orioles @ Washington NationalsExxonmobilRotational Field Level Home Plate</v>
      </c>
      <c r="W1896" t="str">
        <f>CONCATENATE(M1896,O1896)</f>
        <v>Regular SeasonExxonmobil</v>
      </c>
      <c r="X1896" t="str">
        <f>CONCATENATE(M1896,P1896)</f>
        <v>Regular SeasonRotational Field Level Home Plate</v>
      </c>
      <c r="Y1896" t="str">
        <f>CONCATENATE(M1896,O1896,P1896)</f>
        <v>Regular SeasonExxonmobilRotational Field Level Home Plate</v>
      </c>
    </row>
    <row r="1897" spans="1:25" x14ac:dyDescent="0.25">
      <c r="A1897" s="3">
        <v>352275</v>
      </c>
      <c r="B1897" t="s">
        <v>146</v>
      </c>
      <c r="C1897" t="s">
        <v>61</v>
      </c>
      <c r="D1897" t="s">
        <v>11</v>
      </c>
      <c r="E1897" t="s">
        <v>1</v>
      </c>
      <c r="F1897" s="5">
        <v>41049</v>
      </c>
      <c r="G1897">
        <v>7</v>
      </c>
      <c r="H1897">
        <v>12</v>
      </c>
      <c r="I1897" s="1">
        <v>2426.4</v>
      </c>
      <c r="J1897" s="1">
        <v>513.99</v>
      </c>
      <c r="K1897">
        <v>21.183234421364901</v>
      </c>
      <c r="L1897" s="4">
        <f>VLOOKUP(N1897,rates,VLOOKUP(CONCATENATE('[1]Exposure Report'!$B$11,'[1]Exposure Report'!$B$13),rate_lookup_table,4,FALSE),FALSE)</f>
        <v>202.20433333333335</v>
      </c>
      <c r="M1897" t="s">
        <v>0</v>
      </c>
      <c r="N1897" t="str">
        <f>IF(VLOOKUP(B1897,title_rename,2,FALSE)=0,B1897,VLOOKUP(B1897,title_rename,2,FALSE))</f>
        <v>05-20 Baltimore Orioles @ Washington Nationals</v>
      </c>
      <c r="O1897" s="3" t="str">
        <f>LEFT(IF(VLOOKUP(C1897,brand_rename,2,FALSE)=0,C1897,VLOOKUP(C1897,brand_rename,2,FALSE)),LEN(IF(VLOOKUP(C1897,brand_rename,2,FALSE)=0,C1897,VLOOKUP(C1897,brand_rename,2,FALSE)))-6)</f>
        <v>Exxonmobil</v>
      </c>
      <c r="P1897" t="str">
        <f>IF(VLOOKUP(D1897,location_rename,2,FALSE)=0,D1897,VLOOKUP(D1897,location_rename,2,FALSE))</f>
        <v>Static Outfield Wall</v>
      </c>
      <c r="Q1897">
        <f>IF($L1897=0,0,G1897)</f>
        <v>7</v>
      </c>
      <c r="R1897">
        <f>IF($L1897=0,0,H1897)</f>
        <v>12</v>
      </c>
      <c r="S1897" s="1">
        <f>R1897*L1897</f>
        <v>2426.4520000000002</v>
      </c>
      <c r="T1897" s="1">
        <f>S1897*(K1897/100)</f>
        <v>514.00101528189714</v>
      </c>
      <c r="U1897" t="str">
        <f t="shared" si="58"/>
        <v>ExxonmobilStatic Outfield Wall</v>
      </c>
      <c r="V1897" t="str">
        <f t="shared" si="59"/>
        <v>05-20 Baltimore Orioles @ Washington NationalsExxonmobilStatic Outfield Wall</v>
      </c>
      <c r="W1897" t="str">
        <f>CONCATENATE(M1897,O1897)</f>
        <v>Regular SeasonExxonmobil</v>
      </c>
      <c r="X1897" t="str">
        <f>CONCATENATE(M1897,P1897)</f>
        <v>Regular SeasonStatic Outfield Wall</v>
      </c>
      <c r="Y1897" t="str">
        <f>CONCATENATE(M1897,O1897,P1897)</f>
        <v>Regular SeasonExxonmobilStatic Outfield Wall</v>
      </c>
    </row>
    <row r="1898" spans="1:25" x14ac:dyDescent="0.25">
      <c r="A1898" s="3">
        <v>352275</v>
      </c>
      <c r="B1898" t="s">
        <v>146</v>
      </c>
      <c r="C1898" t="s">
        <v>60</v>
      </c>
      <c r="D1898" t="s">
        <v>34</v>
      </c>
      <c r="E1898" t="s">
        <v>1</v>
      </c>
      <c r="F1898" s="5">
        <v>41049</v>
      </c>
      <c r="G1898">
        <v>11</v>
      </c>
      <c r="H1898">
        <v>73</v>
      </c>
      <c r="I1898" s="1">
        <v>14760.6</v>
      </c>
      <c r="J1898" s="1">
        <v>3633.66</v>
      </c>
      <c r="K1898">
        <v>24.6172919800008</v>
      </c>
      <c r="L1898" s="4">
        <f>VLOOKUP(N1898,rates,VLOOKUP(CONCATENATE('[1]Exposure Report'!$B$11,'[1]Exposure Report'!$B$13),rate_lookup_table,4,FALSE),FALSE)</f>
        <v>202.20433333333335</v>
      </c>
      <c r="M1898" t="s">
        <v>0</v>
      </c>
      <c r="N1898" t="str">
        <f>IF(VLOOKUP(B1898,title_rename,2,FALSE)=0,B1898,VLOOKUP(B1898,title_rename,2,FALSE))</f>
        <v>05-20 Baltimore Orioles @ Washington Nationals</v>
      </c>
      <c r="O1898" s="3" t="str">
        <f>LEFT(IF(VLOOKUP(C1898,brand_rename,2,FALSE)=0,C1898,VLOOKUP(C1898,brand_rename,2,FALSE)),LEN(IF(VLOOKUP(C1898,brand_rename,2,FALSE)=0,C1898,VLOOKUP(C1898,brand_rename,2,FALSE)))-6)</f>
        <v>Frito-Lay</v>
      </c>
      <c r="P1898" t="str">
        <f>IF(VLOOKUP(D1898,location_rename,2,FALSE)=0,D1898,VLOOKUP(D1898,location_rename,2,FALSE))</f>
        <v>General Merchandise</v>
      </c>
      <c r="Q1898">
        <f>IF($L1898=0,0,G1898)</f>
        <v>11</v>
      </c>
      <c r="R1898">
        <f>IF($L1898=0,0,H1898)</f>
        <v>73</v>
      </c>
      <c r="S1898" s="1">
        <f>R1898*L1898</f>
        <v>14760.916333333334</v>
      </c>
      <c r="T1898" s="1">
        <f>S1898*(K1898/100)</f>
        <v>3633.7378727002952</v>
      </c>
      <c r="U1898" t="str">
        <f t="shared" si="58"/>
        <v>Frito-LayGeneral Merchandise</v>
      </c>
      <c r="V1898" t="str">
        <f t="shared" si="59"/>
        <v>05-20 Baltimore Orioles @ Washington NationalsFrito-LayGeneral Merchandise</v>
      </c>
      <c r="W1898" t="str">
        <f>CONCATENATE(M1898,O1898)</f>
        <v>Regular SeasonFrito-Lay</v>
      </c>
      <c r="X1898" t="str">
        <f>CONCATENATE(M1898,P1898)</f>
        <v>Regular SeasonGeneral Merchandise</v>
      </c>
      <c r="Y1898" t="str">
        <f>CONCATENATE(M1898,O1898,P1898)</f>
        <v>Regular SeasonFrito-LayGeneral Merchandise</v>
      </c>
    </row>
    <row r="1899" spans="1:25" x14ac:dyDescent="0.25">
      <c r="A1899" s="3">
        <v>352275</v>
      </c>
      <c r="B1899" t="s">
        <v>146</v>
      </c>
      <c r="C1899" t="s">
        <v>55</v>
      </c>
      <c r="D1899" t="s">
        <v>58</v>
      </c>
      <c r="E1899" t="s">
        <v>1</v>
      </c>
      <c r="F1899" s="5">
        <v>41049</v>
      </c>
      <c r="G1899">
        <v>1</v>
      </c>
      <c r="H1899">
        <v>3</v>
      </c>
      <c r="I1899" s="1">
        <v>606.6</v>
      </c>
      <c r="J1899" s="1">
        <v>214.01</v>
      </c>
      <c r="K1899">
        <v>35.280250576986397</v>
      </c>
      <c r="L1899" s="4">
        <f>VLOOKUP(N1899,rates,VLOOKUP(CONCATENATE('[1]Exposure Report'!$B$11,'[1]Exposure Report'!$B$13),rate_lookup_table,4,FALSE),FALSE)</f>
        <v>202.20433333333335</v>
      </c>
      <c r="M1899" t="s">
        <v>0</v>
      </c>
      <c r="N1899" t="str">
        <f>IF(VLOOKUP(B1899,title_rename,2,FALSE)=0,B1899,VLOOKUP(B1899,title_rename,2,FALSE))</f>
        <v>05-20 Baltimore Orioles @ Washington Nationals</v>
      </c>
      <c r="O1899" s="3" t="str">
        <f>LEFT(IF(VLOOKUP(C1899,brand_rename,2,FALSE)=0,C1899,VLOOKUP(C1899,brand_rename,2,FALSE)),LEN(IF(VLOOKUP(C1899,brand_rename,2,FALSE)=0,C1899,VLOOKUP(C1899,brand_rename,2,FALSE)))-6)</f>
        <v>Gatorade</v>
      </c>
      <c r="P1899" t="str">
        <f>IF(VLOOKUP(D1899,location_rename,2,FALSE)=0,D1899,VLOOKUP(D1899,location_rename,2,FALSE))</f>
        <v>Cooler Partial Branded</v>
      </c>
      <c r="Q1899">
        <f>IF($L1899=0,0,G1899)</f>
        <v>1</v>
      </c>
      <c r="R1899">
        <f>IF($L1899=0,0,H1899)</f>
        <v>3</v>
      </c>
      <c r="S1899" s="1">
        <f>R1899*L1899</f>
        <v>606.61300000000006</v>
      </c>
      <c r="T1899" s="1">
        <f>S1899*(K1899/100)</f>
        <v>214.01458643257453</v>
      </c>
      <c r="U1899" t="str">
        <f t="shared" si="58"/>
        <v>GatoradeCooler Partial Branded</v>
      </c>
      <c r="V1899" t="str">
        <f t="shared" si="59"/>
        <v>05-20 Baltimore Orioles @ Washington NationalsGatoradeCooler Partial Branded</v>
      </c>
      <c r="W1899" t="str">
        <f>CONCATENATE(M1899,O1899)</f>
        <v>Regular SeasonGatorade</v>
      </c>
      <c r="X1899" t="str">
        <f>CONCATENATE(M1899,P1899)</f>
        <v>Regular SeasonCooler Partial Branded</v>
      </c>
      <c r="Y1899" t="str">
        <f>CONCATENATE(M1899,O1899,P1899)</f>
        <v>Regular SeasonGatoradeCooler Partial Branded</v>
      </c>
    </row>
    <row r="1900" spans="1:25" x14ac:dyDescent="0.25">
      <c r="A1900" s="3">
        <v>352275</v>
      </c>
      <c r="B1900" t="s">
        <v>146</v>
      </c>
      <c r="C1900" t="s">
        <v>55</v>
      </c>
      <c r="D1900" t="s">
        <v>58</v>
      </c>
      <c r="E1900" t="s">
        <v>1</v>
      </c>
      <c r="F1900" s="5">
        <v>41049</v>
      </c>
      <c r="G1900">
        <v>3</v>
      </c>
      <c r="H1900">
        <v>8</v>
      </c>
      <c r="I1900" s="1">
        <v>1617.6</v>
      </c>
      <c r="J1900" s="1">
        <v>423.53</v>
      </c>
      <c r="K1900">
        <v>26.1826162215628</v>
      </c>
      <c r="L1900" s="4">
        <f>VLOOKUP(N1900,rates,VLOOKUP(CONCATENATE('[1]Exposure Report'!$B$11,'[1]Exposure Report'!$B$13),rate_lookup_table,4,FALSE),FALSE)</f>
        <v>202.20433333333335</v>
      </c>
      <c r="M1900" t="s">
        <v>0</v>
      </c>
      <c r="N1900" t="str">
        <f>IF(VLOOKUP(B1900,title_rename,2,FALSE)=0,B1900,VLOOKUP(B1900,title_rename,2,FALSE))</f>
        <v>05-20 Baltimore Orioles @ Washington Nationals</v>
      </c>
      <c r="O1900" s="3" t="str">
        <f>LEFT(IF(VLOOKUP(C1900,brand_rename,2,FALSE)=0,C1900,VLOOKUP(C1900,brand_rename,2,FALSE)),LEN(IF(VLOOKUP(C1900,brand_rename,2,FALSE)=0,C1900,VLOOKUP(C1900,brand_rename,2,FALSE)))-6)</f>
        <v>Gatorade</v>
      </c>
      <c r="P1900" t="str">
        <f>IF(VLOOKUP(D1900,location_rename,2,FALSE)=0,D1900,VLOOKUP(D1900,location_rename,2,FALSE))</f>
        <v>Cooler Partial Branded</v>
      </c>
      <c r="Q1900">
        <f>IF($L1900=0,0,G1900)</f>
        <v>3</v>
      </c>
      <c r="R1900">
        <f>IF($L1900=0,0,H1900)</f>
        <v>8</v>
      </c>
      <c r="S1900" s="1">
        <f>R1900*L1900</f>
        <v>1617.6346666666668</v>
      </c>
      <c r="T1900" s="1">
        <f>S1900*(K1900/100)</f>
        <v>423.53907664029003</v>
      </c>
      <c r="U1900" t="str">
        <f t="shared" si="58"/>
        <v>GatoradeCooler Partial Branded</v>
      </c>
      <c r="V1900" t="str">
        <f t="shared" si="59"/>
        <v>05-20 Baltimore Orioles @ Washington NationalsGatoradeCooler Partial Branded</v>
      </c>
      <c r="W1900" t="str">
        <f>CONCATENATE(M1900,O1900)</f>
        <v>Regular SeasonGatorade</v>
      </c>
      <c r="X1900" t="str">
        <f>CONCATENATE(M1900,P1900)</f>
        <v>Regular SeasonCooler Partial Branded</v>
      </c>
      <c r="Y1900" t="str">
        <f>CONCATENATE(M1900,O1900,P1900)</f>
        <v>Regular SeasonGatoradeCooler Partial Branded</v>
      </c>
    </row>
    <row r="1901" spans="1:25" x14ac:dyDescent="0.25">
      <c r="A1901" s="3">
        <v>352275</v>
      </c>
      <c r="B1901" t="s">
        <v>146</v>
      </c>
      <c r="C1901" t="s">
        <v>55</v>
      </c>
      <c r="D1901" t="s">
        <v>57</v>
      </c>
      <c r="E1901" t="s">
        <v>1</v>
      </c>
      <c r="F1901" s="5">
        <v>41049</v>
      </c>
      <c r="G1901">
        <v>7</v>
      </c>
      <c r="H1901">
        <v>21</v>
      </c>
      <c r="I1901" s="1">
        <v>4246.2</v>
      </c>
      <c r="J1901" s="1">
        <v>926.22</v>
      </c>
      <c r="K1901">
        <v>21.81291507701</v>
      </c>
      <c r="L1901" s="4">
        <f>VLOOKUP(N1901,rates,VLOOKUP(CONCATENATE('[1]Exposure Report'!$B$11,'[1]Exposure Report'!$B$13),rate_lookup_table,4,FALSE),FALSE)</f>
        <v>202.20433333333335</v>
      </c>
      <c r="M1901" t="s">
        <v>0</v>
      </c>
      <c r="N1901" t="str">
        <f>IF(VLOOKUP(B1901,title_rename,2,FALSE)=0,B1901,VLOOKUP(B1901,title_rename,2,FALSE))</f>
        <v>05-20 Baltimore Orioles @ Washington Nationals</v>
      </c>
      <c r="O1901" s="3" t="str">
        <f>LEFT(IF(VLOOKUP(C1901,brand_rename,2,FALSE)=0,C1901,VLOOKUP(C1901,brand_rename,2,FALSE)),LEN(IF(VLOOKUP(C1901,brand_rename,2,FALSE)=0,C1901,VLOOKUP(C1901,brand_rename,2,FALSE)))-6)</f>
        <v>Gatorade</v>
      </c>
      <c r="P1901" t="str">
        <f>IF(VLOOKUP(D1901,location_rename,2,FALSE)=0,D1901,VLOOKUP(D1901,location_rename,2,FALSE))</f>
        <v>Ice Chest Partial Branded</v>
      </c>
      <c r="Q1901">
        <f>IF($L1901=0,0,G1901)</f>
        <v>7</v>
      </c>
      <c r="R1901">
        <f>IF($L1901=0,0,H1901)</f>
        <v>21</v>
      </c>
      <c r="S1901" s="1">
        <f>R1901*L1901</f>
        <v>4246.2910000000002</v>
      </c>
      <c r="T1901" s="1">
        <f>S1901*(K1901/100)</f>
        <v>926.23984975271878</v>
      </c>
      <c r="U1901" t="str">
        <f t="shared" si="58"/>
        <v>GatoradeIce Chest Partial Branded</v>
      </c>
      <c r="V1901" t="str">
        <f t="shared" si="59"/>
        <v>05-20 Baltimore Orioles @ Washington NationalsGatoradeIce Chest Partial Branded</v>
      </c>
      <c r="W1901" t="str">
        <f>CONCATENATE(M1901,O1901)</f>
        <v>Regular SeasonGatorade</v>
      </c>
      <c r="X1901" t="str">
        <f>CONCATENATE(M1901,P1901)</f>
        <v>Regular SeasonIce Chest Partial Branded</v>
      </c>
      <c r="Y1901" t="str">
        <f>CONCATENATE(M1901,O1901,P1901)</f>
        <v>Regular SeasonGatoradeIce Chest Partial Branded</v>
      </c>
    </row>
    <row r="1902" spans="1:25" x14ac:dyDescent="0.25">
      <c r="A1902" s="3">
        <v>352275</v>
      </c>
      <c r="B1902" t="s">
        <v>146</v>
      </c>
      <c r="C1902" t="s">
        <v>55</v>
      </c>
      <c r="D1902" t="s">
        <v>56</v>
      </c>
      <c r="E1902" t="s">
        <v>1</v>
      </c>
      <c r="F1902" s="5">
        <v>41049</v>
      </c>
      <c r="G1902">
        <v>4</v>
      </c>
      <c r="H1902">
        <v>16</v>
      </c>
      <c r="I1902" s="1">
        <v>3235.2</v>
      </c>
      <c r="J1902" s="1">
        <v>589.54999999999995</v>
      </c>
      <c r="K1902">
        <v>18.222984668644902</v>
      </c>
      <c r="L1902" s="4">
        <f>VLOOKUP(N1902,rates,VLOOKUP(CONCATENATE('[1]Exposure Report'!$B$11,'[1]Exposure Report'!$B$13),rate_lookup_table,4,FALSE),FALSE)</f>
        <v>202.20433333333335</v>
      </c>
      <c r="M1902" t="s">
        <v>0</v>
      </c>
      <c r="N1902" t="str">
        <f>IF(VLOOKUP(B1902,title_rename,2,FALSE)=0,B1902,VLOOKUP(B1902,title_rename,2,FALSE))</f>
        <v>05-20 Baltimore Orioles @ Washington Nationals</v>
      </c>
      <c r="O1902" s="3" t="str">
        <f>LEFT(IF(VLOOKUP(C1902,brand_rename,2,FALSE)=0,C1902,VLOOKUP(C1902,brand_rename,2,FALSE)),LEN(IF(VLOOKUP(C1902,brand_rename,2,FALSE)=0,C1902,VLOOKUP(C1902,brand_rename,2,FALSE)))-6)</f>
        <v>Gatorade</v>
      </c>
      <c r="P1902" t="str">
        <f>IF(VLOOKUP(D1902,location_rename,2,FALSE)=0,D1902,VLOOKUP(D1902,location_rename,2,FALSE))</f>
        <v>Passive Cup</v>
      </c>
      <c r="Q1902">
        <f>IF($L1902=0,0,G1902)</f>
        <v>4</v>
      </c>
      <c r="R1902">
        <f>IF($L1902=0,0,H1902)</f>
        <v>16</v>
      </c>
      <c r="S1902" s="1">
        <f>R1902*L1902</f>
        <v>3235.2693333333336</v>
      </c>
      <c r="T1902" s="1">
        <f>S1902*(K1902/100)</f>
        <v>589.5626346027035</v>
      </c>
      <c r="U1902" t="str">
        <f t="shared" si="58"/>
        <v>GatoradePassive Cup</v>
      </c>
      <c r="V1902" t="str">
        <f t="shared" si="59"/>
        <v>05-20 Baltimore Orioles @ Washington NationalsGatoradePassive Cup</v>
      </c>
      <c r="W1902" t="str">
        <f>CONCATENATE(M1902,O1902)</f>
        <v>Regular SeasonGatorade</v>
      </c>
      <c r="X1902" t="str">
        <f>CONCATENATE(M1902,P1902)</f>
        <v>Regular SeasonPassive Cup</v>
      </c>
      <c r="Y1902" t="str">
        <f>CONCATENATE(M1902,O1902,P1902)</f>
        <v>Regular SeasonGatoradePassive Cup</v>
      </c>
    </row>
    <row r="1903" spans="1:25" x14ac:dyDescent="0.25">
      <c r="A1903" s="3">
        <v>352275</v>
      </c>
      <c r="B1903" t="s">
        <v>146</v>
      </c>
      <c r="C1903" t="s">
        <v>85</v>
      </c>
      <c r="D1903" t="s">
        <v>17</v>
      </c>
      <c r="E1903" t="s">
        <v>1</v>
      </c>
      <c r="F1903" s="5">
        <v>41049</v>
      </c>
      <c r="G1903">
        <v>2</v>
      </c>
      <c r="H1903">
        <v>4</v>
      </c>
      <c r="I1903" s="1">
        <v>808.8</v>
      </c>
      <c r="J1903" s="1">
        <v>269.73</v>
      </c>
      <c r="K1903">
        <v>33.349406528189903</v>
      </c>
      <c r="L1903" s="4">
        <f>VLOOKUP(N1903,rates,VLOOKUP(CONCATENATE('[1]Exposure Report'!$B$11,'[1]Exposure Report'!$B$13),rate_lookup_table,4,FALSE),FALSE)</f>
        <v>202.20433333333335</v>
      </c>
      <c r="M1903" t="s">
        <v>0</v>
      </c>
      <c r="N1903" t="str">
        <f>IF(VLOOKUP(B1903,title_rename,2,FALSE)=0,B1903,VLOOKUP(B1903,title_rename,2,FALSE))</f>
        <v>05-20 Baltimore Orioles @ Washington Nationals</v>
      </c>
      <c r="O1903" s="3" t="str">
        <f>LEFT(IF(VLOOKUP(C1903,brand_rename,2,FALSE)=0,C1903,VLOOKUP(C1903,brand_rename,2,FALSE)),LEN(IF(VLOOKUP(C1903,brand_rename,2,FALSE)=0,C1903,VLOOKUP(C1903,brand_rename,2,FALSE)))-6)</f>
        <v>Gaylord National Resort</v>
      </c>
      <c r="P1903" t="str">
        <f>IF(VLOOKUP(D1903,location_rename,2,FALSE)=0,D1903,VLOOKUP(D1903,location_rename,2,FALSE))</f>
        <v>LED Upper Tiered</v>
      </c>
      <c r="Q1903">
        <f>IF($L1903=0,0,G1903)</f>
        <v>2</v>
      </c>
      <c r="R1903">
        <f>IF($L1903=0,0,H1903)</f>
        <v>4</v>
      </c>
      <c r="S1903" s="1">
        <f>R1903*L1903</f>
        <v>808.81733333333341</v>
      </c>
      <c r="T1903" s="1">
        <f>S1903*(K1903/100)</f>
        <v>269.73578056379819</v>
      </c>
      <c r="U1903" t="str">
        <f t="shared" si="58"/>
        <v>Gaylord National ResortLED Upper Tiered</v>
      </c>
      <c r="V1903" t="str">
        <f t="shared" si="59"/>
        <v>05-20 Baltimore Orioles @ Washington NationalsGaylord National ResortLED Upper Tiered</v>
      </c>
      <c r="W1903" t="str">
        <f>CONCATENATE(M1903,O1903)</f>
        <v>Regular SeasonGaylord National Resort</v>
      </c>
      <c r="X1903" t="str">
        <f>CONCATENATE(M1903,P1903)</f>
        <v>Regular SeasonLED Upper Tiered</v>
      </c>
      <c r="Y1903" t="str">
        <f>CONCATENATE(M1903,O1903,P1903)</f>
        <v>Regular SeasonGaylord National ResortLED Upper Tiered</v>
      </c>
    </row>
    <row r="1904" spans="1:25" x14ac:dyDescent="0.25">
      <c r="A1904" s="3">
        <v>352275</v>
      </c>
      <c r="B1904" t="s">
        <v>146</v>
      </c>
      <c r="C1904" t="s">
        <v>53</v>
      </c>
      <c r="D1904" t="s">
        <v>34</v>
      </c>
      <c r="E1904" t="s">
        <v>1</v>
      </c>
      <c r="F1904" s="5">
        <v>41049</v>
      </c>
      <c r="G1904">
        <v>1</v>
      </c>
      <c r="H1904">
        <v>2</v>
      </c>
      <c r="I1904" s="1">
        <v>404.4</v>
      </c>
      <c r="J1904" s="1">
        <v>157.15</v>
      </c>
      <c r="K1904">
        <v>38.8600395647873</v>
      </c>
      <c r="L1904" s="4">
        <f>VLOOKUP(N1904,rates,VLOOKUP(CONCATENATE('[1]Exposure Report'!$B$11,'[1]Exposure Report'!$B$13),rate_lookup_table,4,FALSE),FALSE)</f>
        <v>202.20433333333335</v>
      </c>
      <c r="M1904" t="s">
        <v>0</v>
      </c>
      <c r="N1904" t="str">
        <f>IF(VLOOKUP(B1904,title_rename,2,FALSE)=0,B1904,VLOOKUP(B1904,title_rename,2,FALSE))</f>
        <v>05-20 Baltimore Orioles @ Washington Nationals</v>
      </c>
      <c r="O1904" s="3" t="str">
        <f>LEFT(IF(VLOOKUP(C1904,brand_rename,2,FALSE)=0,C1904,VLOOKUP(C1904,brand_rename,2,FALSE)),LEN(IF(VLOOKUP(C1904,brand_rename,2,FALSE)=0,C1904,VLOOKUP(C1904,brand_rename,2,FALSE)))-6)</f>
        <v>GEICO</v>
      </c>
      <c r="P1904" t="str">
        <f>IF(VLOOKUP(D1904,location_rename,2,FALSE)=0,D1904,VLOOKUP(D1904,location_rename,2,FALSE))</f>
        <v>General Merchandise</v>
      </c>
      <c r="Q1904">
        <f>IF($L1904=0,0,G1904)</f>
        <v>1</v>
      </c>
      <c r="R1904">
        <f>IF($L1904=0,0,H1904)</f>
        <v>2</v>
      </c>
      <c r="S1904" s="1">
        <f>R1904*L1904</f>
        <v>404.4086666666667</v>
      </c>
      <c r="T1904" s="1">
        <f>S1904*(K1904/100)</f>
        <v>157.15336787009548</v>
      </c>
      <c r="U1904" t="str">
        <f t="shared" si="58"/>
        <v>GEICOGeneral Merchandise</v>
      </c>
      <c r="V1904" t="str">
        <f t="shared" si="59"/>
        <v>05-20 Baltimore Orioles @ Washington NationalsGEICOGeneral Merchandise</v>
      </c>
      <c r="W1904" t="str">
        <f>CONCATENATE(M1904,O1904)</f>
        <v>Regular SeasonGEICO</v>
      </c>
      <c r="X1904" t="str">
        <f>CONCATENATE(M1904,P1904)</f>
        <v>Regular SeasonGeneral Merchandise</v>
      </c>
      <c r="Y1904" t="str">
        <f>CONCATENATE(M1904,O1904,P1904)</f>
        <v>Regular SeasonGEICOGeneral Merchandise</v>
      </c>
    </row>
    <row r="1905" spans="1:25" x14ac:dyDescent="0.25">
      <c r="A1905" s="3">
        <v>352275</v>
      </c>
      <c r="B1905" t="s">
        <v>146</v>
      </c>
      <c r="C1905" t="s">
        <v>53</v>
      </c>
      <c r="D1905" t="s">
        <v>19</v>
      </c>
      <c r="E1905" t="s">
        <v>1</v>
      </c>
      <c r="F1905" s="5">
        <v>41049</v>
      </c>
      <c r="G1905">
        <v>1</v>
      </c>
      <c r="H1905">
        <v>3</v>
      </c>
      <c r="I1905" s="1">
        <v>606.6</v>
      </c>
      <c r="J1905" s="1">
        <v>128.66</v>
      </c>
      <c r="K1905">
        <v>21.210023079459202</v>
      </c>
      <c r="L1905" s="4">
        <f>VLOOKUP(N1905,rates,VLOOKUP(CONCATENATE('[1]Exposure Report'!$B$11,'[1]Exposure Report'!$B$13),rate_lookup_table,4,FALSE),FALSE)</f>
        <v>202.20433333333335</v>
      </c>
      <c r="M1905" t="s">
        <v>0</v>
      </c>
      <c r="N1905" t="str">
        <f>IF(VLOOKUP(B1905,title_rename,2,FALSE)=0,B1905,VLOOKUP(B1905,title_rename,2,FALSE))</f>
        <v>05-20 Baltimore Orioles @ Washington Nationals</v>
      </c>
      <c r="O1905" s="3" t="str">
        <f>LEFT(IF(VLOOKUP(C1905,brand_rename,2,FALSE)=0,C1905,VLOOKUP(C1905,brand_rename,2,FALSE)),LEN(IF(VLOOKUP(C1905,brand_rename,2,FALSE)=0,C1905,VLOOKUP(C1905,brand_rename,2,FALSE)))-6)</f>
        <v>GEICO</v>
      </c>
      <c r="P1905" t="str">
        <f>IF(VLOOKUP(D1905,location_rename,2,FALSE)=0,D1905,VLOOKUP(D1905,location_rename,2,FALSE))</f>
        <v>LED Outfield Wall</v>
      </c>
      <c r="Q1905">
        <f>IF($L1905=0,0,G1905)</f>
        <v>1</v>
      </c>
      <c r="R1905">
        <f>IF($L1905=0,0,H1905)</f>
        <v>3</v>
      </c>
      <c r="S1905" s="1">
        <f>R1905*L1905</f>
        <v>606.61300000000006</v>
      </c>
      <c r="T1905" s="1">
        <f>S1905*(K1905/100)</f>
        <v>128.66275730299986</v>
      </c>
      <c r="U1905" t="str">
        <f t="shared" si="58"/>
        <v>GEICOLED Outfield Wall</v>
      </c>
      <c r="V1905" t="str">
        <f t="shared" si="59"/>
        <v>05-20 Baltimore Orioles @ Washington NationalsGEICOLED Outfield Wall</v>
      </c>
      <c r="W1905" t="str">
        <f>CONCATENATE(M1905,O1905)</f>
        <v>Regular SeasonGEICO</v>
      </c>
      <c r="X1905" t="str">
        <f>CONCATENATE(M1905,P1905)</f>
        <v>Regular SeasonLED Outfield Wall</v>
      </c>
      <c r="Y1905" t="str">
        <f>CONCATENATE(M1905,O1905,P1905)</f>
        <v>Regular SeasonGEICOLED Outfield Wall</v>
      </c>
    </row>
    <row r="1906" spans="1:25" x14ac:dyDescent="0.25">
      <c r="A1906" s="3">
        <v>352275</v>
      </c>
      <c r="B1906" t="s">
        <v>146</v>
      </c>
      <c r="C1906" t="s">
        <v>53</v>
      </c>
      <c r="D1906" t="s">
        <v>17</v>
      </c>
      <c r="E1906" t="s">
        <v>1</v>
      </c>
      <c r="F1906" s="5">
        <v>41049</v>
      </c>
      <c r="G1906">
        <v>4</v>
      </c>
      <c r="H1906">
        <v>14</v>
      </c>
      <c r="I1906" s="1">
        <v>2830.8</v>
      </c>
      <c r="J1906" s="1">
        <v>1067.8</v>
      </c>
      <c r="K1906">
        <v>37.720785643634301</v>
      </c>
      <c r="L1906" s="4">
        <f>VLOOKUP(N1906,rates,VLOOKUP(CONCATENATE('[1]Exposure Report'!$B$11,'[1]Exposure Report'!$B$13),rate_lookup_table,4,FALSE),FALSE)</f>
        <v>202.20433333333335</v>
      </c>
      <c r="M1906" t="s">
        <v>0</v>
      </c>
      <c r="N1906" t="str">
        <f>IF(VLOOKUP(B1906,title_rename,2,FALSE)=0,B1906,VLOOKUP(B1906,title_rename,2,FALSE))</f>
        <v>05-20 Baltimore Orioles @ Washington Nationals</v>
      </c>
      <c r="O1906" s="3" t="str">
        <f>LEFT(IF(VLOOKUP(C1906,brand_rename,2,FALSE)=0,C1906,VLOOKUP(C1906,brand_rename,2,FALSE)),LEN(IF(VLOOKUP(C1906,brand_rename,2,FALSE)=0,C1906,VLOOKUP(C1906,brand_rename,2,FALSE)))-6)</f>
        <v>GEICO</v>
      </c>
      <c r="P1906" t="str">
        <f>IF(VLOOKUP(D1906,location_rename,2,FALSE)=0,D1906,VLOOKUP(D1906,location_rename,2,FALSE))</f>
        <v>LED Upper Tiered</v>
      </c>
      <c r="Q1906">
        <f>IF($L1906=0,0,G1906)</f>
        <v>4</v>
      </c>
      <c r="R1906">
        <f>IF($L1906=0,0,H1906)</f>
        <v>14</v>
      </c>
      <c r="S1906" s="1">
        <f>R1906*L1906</f>
        <v>2830.8606666666669</v>
      </c>
      <c r="T1906" s="1">
        <f>S1906*(K1906/100)</f>
        <v>1067.8228839432904</v>
      </c>
      <c r="U1906" t="str">
        <f t="shared" si="58"/>
        <v>GEICOLED Upper Tiered</v>
      </c>
      <c r="V1906" t="str">
        <f t="shared" si="59"/>
        <v>05-20 Baltimore Orioles @ Washington NationalsGEICOLED Upper Tiered</v>
      </c>
      <c r="W1906" t="str">
        <f>CONCATENATE(M1906,O1906)</f>
        <v>Regular SeasonGEICO</v>
      </c>
      <c r="X1906" t="str">
        <f>CONCATENATE(M1906,P1906)</f>
        <v>Regular SeasonLED Upper Tiered</v>
      </c>
      <c r="Y1906" t="str">
        <f>CONCATENATE(M1906,O1906,P1906)</f>
        <v>Regular SeasonGEICOLED Upper Tiered</v>
      </c>
    </row>
    <row r="1907" spans="1:25" x14ac:dyDescent="0.25">
      <c r="A1907" s="3">
        <v>352275</v>
      </c>
      <c r="B1907" t="s">
        <v>146</v>
      </c>
      <c r="C1907" t="s">
        <v>53</v>
      </c>
      <c r="D1907" t="s">
        <v>6</v>
      </c>
      <c r="E1907" t="s">
        <v>1</v>
      </c>
      <c r="F1907" s="5">
        <v>41049</v>
      </c>
      <c r="G1907">
        <v>1</v>
      </c>
      <c r="H1907">
        <v>1</v>
      </c>
      <c r="I1907" s="1">
        <v>202.2</v>
      </c>
      <c r="J1907" s="1">
        <v>33.75</v>
      </c>
      <c r="K1907">
        <v>16.691394658753701</v>
      </c>
      <c r="L1907" s="4">
        <f>VLOOKUP(N1907,rates,VLOOKUP(CONCATENATE('[1]Exposure Report'!$B$11,'[1]Exposure Report'!$B$13),rate_lookup_table,4,FALSE),FALSE)</f>
        <v>202.20433333333335</v>
      </c>
      <c r="M1907" t="s">
        <v>0</v>
      </c>
      <c r="N1907" t="str">
        <f>IF(VLOOKUP(B1907,title_rename,2,FALSE)=0,B1907,VLOOKUP(B1907,title_rename,2,FALSE))</f>
        <v>05-20 Baltimore Orioles @ Washington Nationals</v>
      </c>
      <c r="O1907" s="3" t="str">
        <f>LEFT(IF(VLOOKUP(C1907,brand_rename,2,FALSE)=0,C1907,VLOOKUP(C1907,brand_rename,2,FALSE)),LEN(IF(VLOOKUP(C1907,brand_rename,2,FALSE)=0,C1907,VLOOKUP(C1907,brand_rename,2,FALSE)))-6)</f>
        <v>GEICO</v>
      </c>
      <c r="P1907" t="str">
        <f>IF(VLOOKUP(D1907,location_rename,2,FALSE)=0,D1907,VLOOKUP(D1907,location_rename,2,FALSE))</f>
        <v>Rotational Field Level Foul Ball Line</v>
      </c>
      <c r="Q1907">
        <f>IF($L1907=0,0,G1907)</f>
        <v>1</v>
      </c>
      <c r="R1907">
        <f>IF($L1907=0,0,H1907)</f>
        <v>1</v>
      </c>
      <c r="S1907" s="1">
        <f>R1907*L1907</f>
        <v>202.20433333333335</v>
      </c>
      <c r="T1907" s="1">
        <f>S1907*(K1907/100)</f>
        <v>33.75072329376853</v>
      </c>
      <c r="U1907" t="str">
        <f t="shared" si="58"/>
        <v>GEICORotational Field Level Foul Ball Line</v>
      </c>
      <c r="V1907" t="str">
        <f t="shared" si="59"/>
        <v>05-20 Baltimore Orioles @ Washington NationalsGEICORotational Field Level Foul Ball Line</v>
      </c>
      <c r="W1907" t="str">
        <f>CONCATENATE(M1907,O1907)</f>
        <v>Regular SeasonGEICO</v>
      </c>
      <c r="X1907" t="str">
        <f>CONCATENATE(M1907,P1907)</f>
        <v>Regular SeasonRotational Field Level Foul Ball Line</v>
      </c>
      <c r="Y1907" t="str">
        <f>CONCATENATE(M1907,O1907,P1907)</f>
        <v>Regular SeasonGEICORotational Field Level Foul Ball Line</v>
      </c>
    </row>
    <row r="1908" spans="1:25" x14ac:dyDescent="0.25">
      <c r="A1908" s="3">
        <v>352275</v>
      </c>
      <c r="B1908" t="s">
        <v>146</v>
      </c>
      <c r="C1908" t="s">
        <v>53</v>
      </c>
      <c r="D1908" t="s">
        <v>2</v>
      </c>
      <c r="E1908" t="s">
        <v>1</v>
      </c>
      <c r="F1908" s="5">
        <v>41049</v>
      </c>
      <c r="G1908">
        <v>19</v>
      </c>
      <c r="H1908">
        <v>102</v>
      </c>
      <c r="I1908" s="1">
        <v>20624.400000000001</v>
      </c>
      <c r="J1908" s="1">
        <v>5024.49</v>
      </c>
      <c r="K1908">
        <v>24.3618723453773</v>
      </c>
      <c r="L1908" s="4">
        <f>VLOOKUP(N1908,rates,VLOOKUP(CONCATENATE('[1]Exposure Report'!$B$11,'[1]Exposure Report'!$B$13),rate_lookup_table,4,FALSE),FALSE)</f>
        <v>202.20433333333335</v>
      </c>
      <c r="M1908" t="s">
        <v>0</v>
      </c>
      <c r="N1908" t="str">
        <f>IF(VLOOKUP(B1908,title_rename,2,FALSE)=0,B1908,VLOOKUP(B1908,title_rename,2,FALSE))</f>
        <v>05-20 Baltimore Orioles @ Washington Nationals</v>
      </c>
      <c r="O1908" s="3" t="str">
        <f>LEFT(IF(VLOOKUP(C1908,brand_rename,2,FALSE)=0,C1908,VLOOKUP(C1908,brand_rename,2,FALSE)),LEN(IF(VLOOKUP(C1908,brand_rename,2,FALSE)=0,C1908,VLOOKUP(C1908,brand_rename,2,FALSE)))-6)</f>
        <v>GEICO</v>
      </c>
      <c r="P1908" t="str">
        <f>IF(VLOOKUP(D1908,location_rename,2,FALSE)=0,D1908,VLOOKUP(D1908,location_rename,2,FALSE))</f>
        <v>Rotational Field Level Home Plate</v>
      </c>
      <c r="Q1908">
        <f>IF($L1908=0,0,G1908)</f>
        <v>19</v>
      </c>
      <c r="R1908">
        <f>IF($L1908=0,0,H1908)</f>
        <v>102</v>
      </c>
      <c r="S1908" s="1">
        <f>R1908*L1908</f>
        <v>20624.842000000001</v>
      </c>
      <c r="T1908" s="1">
        <f>S1908*(K1908/100)</f>
        <v>5024.5976794757626</v>
      </c>
      <c r="U1908" t="str">
        <f t="shared" si="58"/>
        <v>GEICORotational Field Level Home Plate</v>
      </c>
      <c r="V1908" t="str">
        <f t="shared" si="59"/>
        <v>05-20 Baltimore Orioles @ Washington NationalsGEICORotational Field Level Home Plate</v>
      </c>
      <c r="W1908" t="str">
        <f>CONCATENATE(M1908,O1908)</f>
        <v>Regular SeasonGEICO</v>
      </c>
      <c r="X1908" t="str">
        <f>CONCATENATE(M1908,P1908)</f>
        <v>Regular SeasonRotational Field Level Home Plate</v>
      </c>
      <c r="Y1908" t="str">
        <f>CONCATENATE(M1908,O1908,P1908)</f>
        <v>Regular SeasonGEICORotational Field Level Home Plate</v>
      </c>
    </row>
    <row r="1909" spans="1:25" x14ac:dyDescent="0.25">
      <c r="A1909" s="3">
        <v>352275</v>
      </c>
      <c r="B1909" t="s">
        <v>146</v>
      </c>
      <c r="C1909" t="s">
        <v>53</v>
      </c>
      <c r="D1909" t="s">
        <v>11</v>
      </c>
      <c r="E1909" t="s">
        <v>1</v>
      </c>
      <c r="F1909" s="5">
        <v>41049</v>
      </c>
      <c r="G1909">
        <v>68</v>
      </c>
      <c r="H1909">
        <v>239</v>
      </c>
      <c r="I1909" s="1">
        <v>48325.8</v>
      </c>
      <c r="J1909" s="1">
        <v>7013.13</v>
      </c>
      <c r="K1909">
        <v>14.512186037272</v>
      </c>
      <c r="L1909" s="4">
        <f>VLOOKUP(N1909,rates,VLOOKUP(CONCATENATE('[1]Exposure Report'!$B$11,'[1]Exposure Report'!$B$13),rate_lookup_table,4,FALSE),FALSE)</f>
        <v>202.20433333333335</v>
      </c>
      <c r="M1909" t="s">
        <v>0</v>
      </c>
      <c r="N1909" t="str">
        <f>IF(VLOOKUP(B1909,title_rename,2,FALSE)=0,B1909,VLOOKUP(B1909,title_rename,2,FALSE))</f>
        <v>05-20 Baltimore Orioles @ Washington Nationals</v>
      </c>
      <c r="O1909" s="3" t="str">
        <f>LEFT(IF(VLOOKUP(C1909,brand_rename,2,FALSE)=0,C1909,VLOOKUP(C1909,brand_rename,2,FALSE)),LEN(IF(VLOOKUP(C1909,brand_rename,2,FALSE)=0,C1909,VLOOKUP(C1909,brand_rename,2,FALSE)))-6)</f>
        <v>GEICO</v>
      </c>
      <c r="P1909" t="str">
        <f>IF(VLOOKUP(D1909,location_rename,2,FALSE)=0,D1909,VLOOKUP(D1909,location_rename,2,FALSE))</f>
        <v>Static Outfield Wall</v>
      </c>
      <c r="Q1909">
        <f>IF($L1909=0,0,G1909)</f>
        <v>68</v>
      </c>
      <c r="R1909">
        <f>IF($L1909=0,0,H1909)</f>
        <v>239</v>
      </c>
      <c r="S1909" s="1">
        <f>R1909*L1909</f>
        <v>48326.835666666673</v>
      </c>
      <c r="T1909" s="1">
        <f>S1909*(K1909/100)</f>
        <v>7013.2802978733862</v>
      </c>
      <c r="U1909" t="str">
        <f t="shared" si="58"/>
        <v>GEICOStatic Outfield Wall</v>
      </c>
      <c r="V1909" t="str">
        <f t="shared" si="59"/>
        <v>05-20 Baltimore Orioles @ Washington NationalsGEICOStatic Outfield Wall</v>
      </c>
      <c r="W1909" t="str">
        <f>CONCATENATE(M1909,O1909)</f>
        <v>Regular SeasonGEICO</v>
      </c>
      <c r="X1909" t="str">
        <f>CONCATENATE(M1909,P1909)</f>
        <v>Regular SeasonStatic Outfield Wall</v>
      </c>
      <c r="Y1909" t="str">
        <f>CONCATENATE(M1909,O1909,P1909)</f>
        <v>Regular SeasonGEICOStatic Outfield Wall</v>
      </c>
    </row>
    <row r="1910" spans="1:25" x14ac:dyDescent="0.25">
      <c r="A1910" s="3">
        <v>352275</v>
      </c>
      <c r="B1910" t="s">
        <v>146</v>
      </c>
      <c r="C1910" t="s">
        <v>53</v>
      </c>
      <c r="D1910" t="s">
        <v>9</v>
      </c>
      <c r="E1910" t="s">
        <v>1</v>
      </c>
      <c r="F1910" s="5">
        <v>41049</v>
      </c>
      <c r="G1910">
        <v>2</v>
      </c>
      <c r="H1910">
        <v>6</v>
      </c>
      <c r="I1910" s="1">
        <v>1213.2</v>
      </c>
      <c r="J1910" s="1">
        <v>279.48</v>
      </c>
      <c r="K1910">
        <v>23.0365974282888</v>
      </c>
      <c r="L1910" s="4">
        <f>VLOOKUP(N1910,rates,VLOOKUP(CONCATENATE('[1]Exposure Report'!$B$11,'[1]Exposure Report'!$B$13),rate_lookup_table,4,FALSE),FALSE)</f>
        <v>202.20433333333335</v>
      </c>
      <c r="M1910" t="s">
        <v>0</v>
      </c>
      <c r="N1910" t="str">
        <f>IF(VLOOKUP(B1910,title_rename,2,FALSE)=0,B1910,VLOOKUP(B1910,title_rename,2,FALSE))</f>
        <v>05-20 Baltimore Orioles @ Washington Nationals</v>
      </c>
      <c r="O1910" s="3" t="str">
        <f>LEFT(IF(VLOOKUP(C1910,brand_rename,2,FALSE)=0,C1910,VLOOKUP(C1910,brand_rename,2,FALSE)),LEN(IF(VLOOKUP(C1910,brand_rename,2,FALSE)=0,C1910,VLOOKUP(C1910,brand_rename,2,FALSE)))-6)</f>
        <v>GEICO</v>
      </c>
      <c r="P1910" t="str">
        <f>IF(VLOOKUP(D1910,location_rename,2,FALSE)=0,D1910,VLOOKUP(D1910,location_rename,2,FALSE))</f>
        <v>Static Upper Billboard</v>
      </c>
      <c r="Q1910">
        <f>IF($L1910=0,0,G1910)</f>
        <v>2</v>
      </c>
      <c r="R1910">
        <f>IF($L1910=0,0,H1910)</f>
        <v>6</v>
      </c>
      <c r="S1910" s="1">
        <f>R1910*L1910</f>
        <v>1213.2260000000001</v>
      </c>
      <c r="T1910" s="1">
        <f>S1910*(K1910/100)</f>
        <v>279.48598951533108</v>
      </c>
      <c r="U1910" t="str">
        <f t="shared" si="58"/>
        <v>GEICOStatic Upper Billboard</v>
      </c>
      <c r="V1910" t="str">
        <f t="shared" si="59"/>
        <v>05-20 Baltimore Orioles @ Washington NationalsGEICOStatic Upper Billboard</v>
      </c>
      <c r="W1910" t="str">
        <f>CONCATENATE(M1910,O1910)</f>
        <v>Regular SeasonGEICO</v>
      </c>
      <c r="X1910" t="str">
        <f>CONCATENATE(M1910,P1910)</f>
        <v>Regular SeasonStatic Upper Billboard</v>
      </c>
      <c r="Y1910" t="str">
        <f>CONCATENATE(M1910,O1910,P1910)</f>
        <v>Regular SeasonGEICOStatic Upper Billboard</v>
      </c>
    </row>
    <row r="1911" spans="1:25" x14ac:dyDescent="0.25">
      <c r="A1911" s="3">
        <v>352275</v>
      </c>
      <c r="B1911" t="s">
        <v>146</v>
      </c>
      <c r="C1911" t="s">
        <v>52</v>
      </c>
      <c r="D1911" t="s">
        <v>2</v>
      </c>
      <c r="E1911" t="s">
        <v>1</v>
      </c>
      <c r="F1911" s="5">
        <v>41049</v>
      </c>
      <c r="G1911">
        <v>19</v>
      </c>
      <c r="H1911">
        <v>91</v>
      </c>
      <c r="I1911" s="1">
        <v>18400.2</v>
      </c>
      <c r="J1911" s="1">
        <v>5016.1400000000003</v>
      </c>
      <c r="K1911">
        <v>27.261334115933501</v>
      </c>
      <c r="L1911" s="4">
        <f>VLOOKUP(N1911,rates,VLOOKUP(CONCATENATE('[1]Exposure Report'!$B$11,'[1]Exposure Report'!$B$13),rate_lookup_table,4,FALSE),FALSE)</f>
        <v>202.20433333333335</v>
      </c>
      <c r="M1911" t="s">
        <v>0</v>
      </c>
      <c r="N1911" t="str">
        <f>IF(VLOOKUP(B1911,title_rename,2,FALSE)=0,B1911,VLOOKUP(B1911,title_rename,2,FALSE))</f>
        <v>05-20 Baltimore Orioles @ Washington Nationals</v>
      </c>
      <c r="O1911" s="3" t="str">
        <f>LEFT(IF(VLOOKUP(C1911,brand_rename,2,FALSE)=0,C1911,VLOOKUP(C1911,brand_rename,2,FALSE)),LEN(IF(VLOOKUP(C1911,brand_rename,2,FALSE)=0,C1911,VLOOKUP(C1911,brand_rename,2,FALSE)))-6)</f>
        <v>Hankook Tire</v>
      </c>
      <c r="P1911" t="str">
        <f>IF(VLOOKUP(D1911,location_rename,2,FALSE)=0,D1911,VLOOKUP(D1911,location_rename,2,FALSE))</f>
        <v>Rotational Field Level Home Plate</v>
      </c>
      <c r="Q1911">
        <f>IF($L1911=0,0,G1911)</f>
        <v>19</v>
      </c>
      <c r="R1911">
        <f>IF($L1911=0,0,H1911)</f>
        <v>91</v>
      </c>
      <c r="S1911" s="1">
        <f>R1911*L1911</f>
        <v>18400.594333333334</v>
      </c>
      <c r="T1911" s="1">
        <f>S1911*(K1911/100)</f>
        <v>5016.2475005275264</v>
      </c>
      <c r="U1911" t="str">
        <f t="shared" si="58"/>
        <v>Hankook TireRotational Field Level Home Plate</v>
      </c>
      <c r="V1911" t="str">
        <f t="shared" si="59"/>
        <v>05-20 Baltimore Orioles @ Washington NationalsHankook TireRotational Field Level Home Plate</v>
      </c>
      <c r="W1911" t="str">
        <f>CONCATENATE(M1911,O1911)</f>
        <v>Regular SeasonHankook Tire</v>
      </c>
      <c r="X1911" t="str">
        <f>CONCATENATE(M1911,P1911)</f>
        <v>Regular SeasonRotational Field Level Home Plate</v>
      </c>
      <c r="Y1911" t="str">
        <f>CONCATENATE(M1911,O1911,P1911)</f>
        <v>Regular SeasonHankook TireRotational Field Level Home Plate</v>
      </c>
    </row>
    <row r="1912" spans="1:25" x14ac:dyDescent="0.25">
      <c r="A1912" s="3">
        <v>352275</v>
      </c>
      <c r="B1912" t="s">
        <v>146</v>
      </c>
      <c r="C1912" t="s">
        <v>51</v>
      </c>
      <c r="D1912" t="s">
        <v>9</v>
      </c>
      <c r="E1912" t="s">
        <v>1</v>
      </c>
      <c r="F1912" s="5">
        <v>41049</v>
      </c>
      <c r="G1912">
        <v>9</v>
      </c>
      <c r="H1912">
        <v>18</v>
      </c>
      <c r="I1912" s="1">
        <v>3639.6</v>
      </c>
      <c r="J1912" s="1">
        <v>980.55</v>
      </c>
      <c r="K1912">
        <v>26.941147378832799</v>
      </c>
      <c r="L1912" s="4">
        <f>VLOOKUP(N1912,rates,VLOOKUP(CONCATENATE('[1]Exposure Report'!$B$11,'[1]Exposure Report'!$B$13),rate_lookup_table,4,FALSE),FALSE)</f>
        <v>202.20433333333335</v>
      </c>
      <c r="M1912" t="s">
        <v>0</v>
      </c>
      <c r="N1912" t="str">
        <f>IF(VLOOKUP(B1912,title_rename,2,FALSE)=0,B1912,VLOOKUP(B1912,title_rename,2,FALSE))</f>
        <v>05-20 Baltimore Orioles @ Washington Nationals</v>
      </c>
      <c r="O1912" s="3" t="str">
        <f>LEFT(IF(VLOOKUP(C1912,brand_rename,2,FALSE)=0,C1912,VLOOKUP(C1912,brand_rename,2,FALSE)),LEN(IF(VLOOKUP(C1912,brand_rename,2,FALSE)=0,C1912,VLOOKUP(C1912,brand_rename,2,FALSE)))-6)</f>
        <v>Harris Teeter</v>
      </c>
      <c r="P1912" t="str">
        <f>IF(VLOOKUP(D1912,location_rename,2,FALSE)=0,D1912,VLOOKUP(D1912,location_rename,2,FALSE))</f>
        <v>Static Upper Billboard</v>
      </c>
      <c r="Q1912">
        <f>IF($L1912=0,0,G1912)</f>
        <v>9</v>
      </c>
      <c r="R1912">
        <f>IF($L1912=0,0,H1912)</f>
        <v>18</v>
      </c>
      <c r="S1912" s="1">
        <f>R1912*L1912</f>
        <v>3639.6780000000003</v>
      </c>
      <c r="T1912" s="1">
        <f>S1912*(K1912/100)</f>
        <v>980.57101409495408</v>
      </c>
      <c r="U1912" t="str">
        <f t="shared" si="58"/>
        <v>Harris TeeterStatic Upper Billboard</v>
      </c>
      <c r="V1912" t="str">
        <f t="shared" si="59"/>
        <v>05-20 Baltimore Orioles @ Washington NationalsHarris TeeterStatic Upper Billboard</v>
      </c>
      <c r="W1912" t="str">
        <f>CONCATENATE(M1912,O1912)</f>
        <v>Regular SeasonHarris Teeter</v>
      </c>
      <c r="X1912" t="str">
        <f>CONCATENATE(M1912,P1912)</f>
        <v>Regular SeasonStatic Upper Billboard</v>
      </c>
      <c r="Y1912" t="str">
        <f>CONCATENATE(M1912,O1912,P1912)</f>
        <v>Regular SeasonHarris TeeterStatic Upper Billboard</v>
      </c>
    </row>
    <row r="1913" spans="1:25" x14ac:dyDescent="0.25">
      <c r="A1913" s="3">
        <v>352275</v>
      </c>
      <c r="B1913" t="s">
        <v>146</v>
      </c>
      <c r="C1913" t="s">
        <v>50</v>
      </c>
      <c r="D1913" t="s">
        <v>19</v>
      </c>
      <c r="E1913" t="s">
        <v>1</v>
      </c>
      <c r="F1913" s="5">
        <v>41049</v>
      </c>
      <c r="G1913">
        <v>1</v>
      </c>
      <c r="H1913">
        <v>3</v>
      </c>
      <c r="I1913" s="1">
        <v>606.6</v>
      </c>
      <c r="J1913" s="1">
        <v>165.72</v>
      </c>
      <c r="K1913">
        <v>27.319485657764499</v>
      </c>
      <c r="L1913" s="4">
        <f>VLOOKUP(N1913,rates,VLOOKUP(CONCATENATE('[1]Exposure Report'!$B$11,'[1]Exposure Report'!$B$13),rate_lookup_table,4,FALSE),FALSE)</f>
        <v>202.20433333333335</v>
      </c>
      <c r="M1913" t="s">
        <v>0</v>
      </c>
      <c r="N1913" t="str">
        <f>IF(VLOOKUP(B1913,title_rename,2,FALSE)=0,B1913,VLOOKUP(B1913,title_rename,2,FALSE))</f>
        <v>05-20 Baltimore Orioles @ Washington Nationals</v>
      </c>
      <c r="O1913" s="3" t="str">
        <f>LEFT(IF(VLOOKUP(C1913,brand_rename,2,FALSE)=0,C1913,VLOOKUP(C1913,brand_rename,2,FALSE)),LEN(IF(VLOOKUP(C1913,brand_rename,2,FALSE)=0,C1913,VLOOKUP(C1913,brand_rename,2,FALSE)))-6)</f>
        <v>JK Moving and Storage Inc</v>
      </c>
      <c r="P1913" t="str">
        <f>IF(VLOOKUP(D1913,location_rename,2,FALSE)=0,D1913,VLOOKUP(D1913,location_rename,2,FALSE))</f>
        <v>LED Outfield Wall</v>
      </c>
      <c r="Q1913">
        <f>IF($L1913=0,0,G1913)</f>
        <v>1</v>
      </c>
      <c r="R1913">
        <f>IF($L1913=0,0,H1913)</f>
        <v>3</v>
      </c>
      <c r="S1913" s="1">
        <f>R1913*L1913</f>
        <v>606.61300000000006</v>
      </c>
      <c r="T1913" s="1">
        <f>S1913*(K1913/100)</f>
        <v>165.72355153313495</v>
      </c>
      <c r="U1913" t="str">
        <f t="shared" si="58"/>
        <v>JK Moving and Storage IncLED Outfield Wall</v>
      </c>
      <c r="V1913" t="str">
        <f t="shared" si="59"/>
        <v>05-20 Baltimore Orioles @ Washington NationalsJK Moving and Storage IncLED Outfield Wall</v>
      </c>
      <c r="W1913" t="str">
        <f>CONCATENATE(M1913,O1913)</f>
        <v>Regular SeasonJK Moving and Storage Inc</v>
      </c>
      <c r="X1913" t="str">
        <f>CONCATENATE(M1913,P1913)</f>
        <v>Regular SeasonLED Outfield Wall</v>
      </c>
      <c r="Y1913" t="str">
        <f>CONCATENATE(M1913,O1913,P1913)</f>
        <v>Regular SeasonJK Moving and Storage IncLED Outfield Wall</v>
      </c>
    </row>
    <row r="1914" spans="1:25" x14ac:dyDescent="0.25">
      <c r="A1914" s="3">
        <v>352275</v>
      </c>
      <c r="B1914" t="s">
        <v>146</v>
      </c>
      <c r="C1914" t="s">
        <v>49</v>
      </c>
      <c r="D1914" t="s">
        <v>9</v>
      </c>
      <c r="E1914" t="s">
        <v>1</v>
      </c>
      <c r="F1914" s="5">
        <v>41049</v>
      </c>
      <c r="G1914">
        <v>1</v>
      </c>
      <c r="H1914">
        <v>2</v>
      </c>
      <c r="I1914" s="1">
        <v>404.4</v>
      </c>
      <c r="J1914" s="1">
        <v>69.64</v>
      </c>
      <c r="K1914">
        <v>17.220573689416401</v>
      </c>
      <c r="L1914" s="4">
        <f>VLOOKUP(N1914,rates,VLOOKUP(CONCATENATE('[1]Exposure Report'!$B$11,'[1]Exposure Report'!$B$13),rate_lookup_table,4,FALSE),FALSE)</f>
        <v>202.20433333333335</v>
      </c>
      <c r="M1914" t="s">
        <v>0</v>
      </c>
      <c r="N1914" t="str">
        <f>IF(VLOOKUP(B1914,title_rename,2,FALSE)=0,B1914,VLOOKUP(B1914,title_rename,2,FALSE))</f>
        <v>05-20 Baltimore Orioles @ Washington Nationals</v>
      </c>
      <c r="O1914" s="3" t="str">
        <f>LEFT(IF(VLOOKUP(C1914,brand_rename,2,FALSE)=0,C1914,VLOOKUP(C1914,brand_rename,2,FALSE)),LEN(IF(VLOOKUP(C1914,brand_rename,2,FALSE)=0,C1914,VLOOKUP(C1914,brand_rename,2,FALSE)))-6)</f>
        <v>Lexus</v>
      </c>
      <c r="P1914" t="str">
        <f>IF(VLOOKUP(D1914,location_rename,2,FALSE)=0,D1914,VLOOKUP(D1914,location_rename,2,FALSE))</f>
        <v>Static Upper Billboard</v>
      </c>
      <c r="Q1914">
        <f>IF($L1914=0,0,G1914)</f>
        <v>1</v>
      </c>
      <c r="R1914">
        <f>IF($L1914=0,0,H1914)</f>
        <v>2</v>
      </c>
      <c r="S1914" s="1">
        <f>R1914*L1914</f>
        <v>404.4086666666667</v>
      </c>
      <c r="T1914" s="1">
        <f>S1914*(K1914/100)</f>
        <v>69.641492449719692</v>
      </c>
      <c r="U1914" t="str">
        <f t="shared" si="58"/>
        <v>LexusStatic Upper Billboard</v>
      </c>
      <c r="V1914" t="str">
        <f t="shared" si="59"/>
        <v>05-20 Baltimore Orioles @ Washington NationalsLexusStatic Upper Billboard</v>
      </c>
      <c r="W1914" t="str">
        <f>CONCATENATE(M1914,O1914)</f>
        <v>Regular SeasonLexus</v>
      </c>
      <c r="X1914" t="str">
        <f>CONCATENATE(M1914,P1914)</f>
        <v>Regular SeasonStatic Upper Billboard</v>
      </c>
      <c r="Y1914" t="str">
        <f>CONCATENATE(M1914,O1914,P1914)</f>
        <v>Regular SeasonLexusStatic Upper Billboard</v>
      </c>
    </row>
    <row r="1915" spans="1:25" x14ac:dyDescent="0.25">
      <c r="A1915" s="3">
        <v>352275</v>
      </c>
      <c r="B1915" t="s">
        <v>146</v>
      </c>
      <c r="C1915" t="s">
        <v>49</v>
      </c>
      <c r="D1915" t="s">
        <v>7</v>
      </c>
      <c r="E1915" t="s">
        <v>1</v>
      </c>
      <c r="F1915" s="5">
        <v>41049</v>
      </c>
      <c r="G1915">
        <v>404</v>
      </c>
      <c r="H1915">
        <v>2880</v>
      </c>
      <c r="I1915" s="1">
        <v>582336</v>
      </c>
      <c r="J1915" s="1">
        <v>96490.02</v>
      </c>
      <c r="K1915">
        <v>16.569475354434498</v>
      </c>
      <c r="L1915" s="4">
        <f>VLOOKUP(N1915,rates,VLOOKUP(CONCATENATE('[1]Exposure Report'!$B$11,'[1]Exposure Report'!$B$13),rate_lookup_table,4,FALSE),FALSE)</f>
        <v>202.20433333333335</v>
      </c>
      <c r="M1915" t="s">
        <v>0</v>
      </c>
      <c r="N1915" t="str">
        <f>IF(VLOOKUP(B1915,title_rename,2,FALSE)=0,B1915,VLOOKUP(B1915,title_rename,2,FALSE))</f>
        <v>05-20 Baltimore Orioles @ Washington Nationals</v>
      </c>
      <c r="O1915" s="3" t="str">
        <f>LEFT(IF(VLOOKUP(C1915,brand_rename,2,FALSE)=0,C1915,VLOOKUP(C1915,brand_rename,2,FALSE)),LEN(IF(VLOOKUP(C1915,brand_rename,2,FALSE)=0,C1915,VLOOKUP(C1915,brand_rename,2,FALSE)))-6)</f>
        <v>Lexus</v>
      </c>
      <c r="P1915" t="str">
        <f>IF(VLOOKUP(D1915,location_rename,2,FALSE)=0,D1915,VLOOKUP(D1915,location_rename,2,FALSE))</f>
        <v>Static Upper Home Plate</v>
      </c>
      <c r="Q1915">
        <f>IF($L1915=0,0,G1915)</f>
        <v>404</v>
      </c>
      <c r="R1915">
        <f>IF($L1915=0,0,H1915)</f>
        <v>2880</v>
      </c>
      <c r="S1915" s="1">
        <f>R1915*L1915</f>
        <v>582348.4800000001</v>
      </c>
      <c r="T1915" s="1">
        <f>S1915*(K1915/100)</f>
        <v>96492.08787052393</v>
      </c>
      <c r="U1915" t="str">
        <f t="shared" si="58"/>
        <v>LexusStatic Upper Home Plate</v>
      </c>
      <c r="V1915" t="str">
        <f t="shared" si="59"/>
        <v>05-20 Baltimore Orioles @ Washington NationalsLexusStatic Upper Home Plate</v>
      </c>
      <c r="W1915" t="str">
        <f>CONCATENATE(M1915,O1915)</f>
        <v>Regular SeasonLexus</v>
      </c>
      <c r="X1915" t="str">
        <f>CONCATENATE(M1915,P1915)</f>
        <v>Regular SeasonStatic Upper Home Plate</v>
      </c>
      <c r="Y1915" t="str">
        <f>CONCATENATE(M1915,O1915,P1915)</f>
        <v>Regular SeasonLexusStatic Upper Home Plate</v>
      </c>
    </row>
    <row r="1916" spans="1:25" x14ac:dyDescent="0.25">
      <c r="A1916" s="3">
        <v>352275</v>
      </c>
      <c r="B1916" t="s">
        <v>146</v>
      </c>
      <c r="C1916" t="s">
        <v>47</v>
      </c>
      <c r="D1916" t="s">
        <v>2</v>
      </c>
      <c r="E1916" t="s">
        <v>1</v>
      </c>
      <c r="F1916" s="5">
        <v>41049</v>
      </c>
      <c r="G1916">
        <v>36</v>
      </c>
      <c r="H1916">
        <v>227</v>
      </c>
      <c r="I1916" s="1">
        <v>45899.4</v>
      </c>
      <c r="J1916" s="1">
        <v>11455.64</v>
      </c>
      <c r="K1916">
        <v>24.958147601057899</v>
      </c>
      <c r="L1916" s="4">
        <f>VLOOKUP(N1916,rates,VLOOKUP(CONCATENATE('[1]Exposure Report'!$B$11,'[1]Exposure Report'!$B$13),rate_lookup_table,4,FALSE),FALSE)</f>
        <v>202.20433333333335</v>
      </c>
      <c r="M1916" t="s">
        <v>0</v>
      </c>
      <c r="N1916" t="str">
        <f>IF(VLOOKUP(B1916,title_rename,2,FALSE)=0,B1916,VLOOKUP(B1916,title_rename,2,FALSE))</f>
        <v>05-20 Baltimore Orioles @ Washington Nationals</v>
      </c>
      <c r="O1916" s="3" t="str">
        <f>LEFT(IF(VLOOKUP(C1916,brand_rename,2,FALSE)=0,C1916,VLOOKUP(C1916,brand_rename,2,FALSE)),LEN(IF(VLOOKUP(C1916,brand_rename,2,FALSE)=0,C1916,VLOOKUP(C1916,brand_rename,2,FALSE)))-6)</f>
        <v>Maxxis Tires</v>
      </c>
      <c r="P1916" t="str">
        <f>IF(VLOOKUP(D1916,location_rename,2,FALSE)=0,D1916,VLOOKUP(D1916,location_rename,2,FALSE))</f>
        <v>Rotational Field Level Home Plate</v>
      </c>
      <c r="Q1916">
        <f>IF($L1916=0,0,G1916)</f>
        <v>36</v>
      </c>
      <c r="R1916">
        <f>IF($L1916=0,0,H1916)</f>
        <v>227</v>
      </c>
      <c r="S1916" s="1">
        <f>R1916*L1916</f>
        <v>45900.383666666668</v>
      </c>
      <c r="T1916" s="1">
        <f>S1916*(K1916/100)</f>
        <v>11455.885504978538</v>
      </c>
      <c r="U1916" t="str">
        <f t="shared" si="58"/>
        <v>Maxxis TiresRotational Field Level Home Plate</v>
      </c>
      <c r="V1916" t="str">
        <f t="shared" si="59"/>
        <v>05-20 Baltimore Orioles @ Washington NationalsMaxxis TiresRotational Field Level Home Plate</v>
      </c>
      <c r="W1916" t="str">
        <f>CONCATENATE(M1916,O1916)</f>
        <v>Regular SeasonMaxxis Tires</v>
      </c>
      <c r="X1916" t="str">
        <f>CONCATENATE(M1916,P1916)</f>
        <v>Regular SeasonRotational Field Level Home Plate</v>
      </c>
      <c r="Y1916" t="str">
        <f>CONCATENATE(M1916,O1916,P1916)</f>
        <v>Regular SeasonMaxxis TiresRotational Field Level Home Plate</v>
      </c>
    </row>
    <row r="1917" spans="1:25" x14ac:dyDescent="0.25">
      <c r="A1917" s="3">
        <v>352275</v>
      </c>
      <c r="B1917" t="s">
        <v>146</v>
      </c>
      <c r="C1917" t="s">
        <v>46</v>
      </c>
      <c r="D1917" t="s">
        <v>17</v>
      </c>
      <c r="E1917" t="s">
        <v>1</v>
      </c>
      <c r="F1917" s="5">
        <v>41049</v>
      </c>
      <c r="G1917">
        <v>2</v>
      </c>
      <c r="H1917">
        <v>9</v>
      </c>
      <c r="I1917" s="1">
        <v>1819.8</v>
      </c>
      <c r="J1917" s="1">
        <v>564.22</v>
      </c>
      <c r="K1917">
        <v>31.004505989669099</v>
      </c>
      <c r="L1917" s="4">
        <f>VLOOKUP(N1917,rates,VLOOKUP(CONCATENATE('[1]Exposure Report'!$B$11,'[1]Exposure Report'!$B$13),rate_lookup_table,4,FALSE),FALSE)</f>
        <v>202.20433333333335</v>
      </c>
      <c r="M1917" t="s">
        <v>0</v>
      </c>
      <c r="N1917" t="str">
        <f>IF(VLOOKUP(B1917,title_rename,2,FALSE)=0,B1917,VLOOKUP(B1917,title_rename,2,FALSE))</f>
        <v>05-20 Baltimore Orioles @ Washington Nationals</v>
      </c>
      <c r="O1917" s="3" t="str">
        <f>LEFT(IF(VLOOKUP(C1917,brand_rename,2,FALSE)=0,C1917,VLOOKUP(C1917,brand_rename,2,FALSE)),LEN(IF(VLOOKUP(C1917,brand_rename,2,FALSE)=0,C1917,VLOOKUP(C1917,brand_rename,2,FALSE)))-6)</f>
        <v>MedStar Health</v>
      </c>
      <c r="P1917" t="str">
        <f>IF(VLOOKUP(D1917,location_rename,2,FALSE)=0,D1917,VLOOKUP(D1917,location_rename,2,FALSE))</f>
        <v>LED Upper Tiered</v>
      </c>
      <c r="Q1917">
        <f>IF($L1917=0,0,G1917)</f>
        <v>2</v>
      </c>
      <c r="R1917">
        <f>IF($L1917=0,0,H1917)</f>
        <v>9</v>
      </c>
      <c r="S1917" s="1">
        <f>R1917*L1917</f>
        <v>1819.8390000000002</v>
      </c>
      <c r="T1917" s="1">
        <f>S1917*(K1917/100)</f>
        <v>564.23209175733427</v>
      </c>
      <c r="U1917" t="str">
        <f t="shared" si="58"/>
        <v>MedStar HealthLED Upper Tiered</v>
      </c>
      <c r="V1917" t="str">
        <f t="shared" si="59"/>
        <v>05-20 Baltimore Orioles @ Washington NationalsMedStar HealthLED Upper Tiered</v>
      </c>
      <c r="W1917" t="str">
        <f>CONCATENATE(M1917,O1917)</f>
        <v>Regular SeasonMedStar Health</v>
      </c>
      <c r="X1917" t="str">
        <f>CONCATENATE(M1917,P1917)</f>
        <v>Regular SeasonLED Upper Tiered</v>
      </c>
      <c r="Y1917" t="str">
        <f>CONCATENATE(M1917,O1917,P1917)</f>
        <v>Regular SeasonMedStar HealthLED Upper Tiered</v>
      </c>
    </row>
    <row r="1918" spans="1:25" x14ac:dyDescent="0.25">
      <c r="A1918" s="3">
        <v>352275</v>
      </c>
      <c r="B1918" t="s">
        <v>146</v>
      </c>
      <c r="C1918" t="s">
        <v>44</v>
      </c>
      <c r="D1918" t="s">
        <v>17</v>
      </c>
      <c r="E1918" t="s">
        <v>1</v>
      </c>
      <c r="F1918" s="5">
        <v>41049</v>
      </c>
      <c r="G1918">
        <v>7</v>
      </c>
      <c r="H1918">
        <v>21</v>
      </c>
      <c r="I1918" s="1">
        <v>4246.2</v>
      </c>
      <c r="J1918" s="1">
        <v>1646.8</v>
      </c>
      <c r="K1918">
        <v>38.782911779944399</v>
      </c>
      <c r="L1918" s="4">
        <f>VLOOKUP(N1918,rates,VLOOKUP(CONCATENATE('[1]Exposure Report'!$B$11,'[1]Exposure Report'!$B$13),rate_lookup_table,4,FALSE),FALSE)</f>
        <v>202.20433333333335</v>
      </c>
      <c r="M1918" t="s">
        <v>0</v>
      </c>
      <c r="N1918" t="str">
        <f>IF(VLOOKUP(B1918,title_rename,2,FALSE)=0,B1918,VLOOKUP(B1918,title_rename,2,FALSE))</f>
        <v>05-20 Baltimore Orioles @ Washington Nationals</v>
      </c>
      <c r="O1918" s="3" t="str">
        <f>LEFT(IF(VLOOKUP(C1918,brand_rename,2,FALSE)=0,C1918,VLOOKUP(C1918,brand_rename,2,FALSE)),LEN(IF(VLOOKUP(C1918,brand_rename,2,FALSE)=0,C1918,VLOOKUP(C1918,brand_rename,2,FALSE)))-6)</f>
        <v>Miller Lite</v>
      </c>
      <c r="P1918" t="str">
        <f>IF(VLOOKUP(D1918,location_rename,2,FALSE)=0,D1918,VLOOKUP(D1918,location_rename,2,FALSE))</f>
        <v>LED Upper Tiered</v>
      </c>
      <c r="Q1918">
        <f>IF($L1918=0,0,G1918)</f>
        <v>7</v>
      </c>
      <c r="R1918">
        <f>IF($L1918=0,0,H1918)</f>
        <v>21</v>
      </c>
      <c r="S1918" s="1">
        <f>R1918*L1918</f>
        <v>4246.2910000000002</v>
      </c>
      <c r="T1918" s="1">
        <f>S1918*(K1918/100)</f>
        <v>1646.835292449719</v>
      </c>
      <c r="U1918" t="str">
        <f t="shared" si="58"/>
        <v>Miller LiteLED Upper Tiered</v>
      </c>
      <c r="V1918" t="str">
        <f t="shared" si="59"/>
        <v>05-20 Baltimore Orioles @ Washington NationalsMiller LiteLED Upper Tiered</v>
      </c>
      <c r="W1918" t="str">
        <f>CONCATENATE(M1918,O1918)</f>
        <v>Regular SeasonMiller Lite</v>
      </c>
      <c r="X1918" t="str">
        <f>CONCATENATE(M1918,P1918)</f>
        <v>Regular SeasonLED Upper Tiered</v>
      </c>
      <c r="Y1918" t="str">
        <f>CONCATENATE(M1918,O1918,P1918)</f>
        <v>Regular SeasonMiller LiteLED Upper Tiered</v>
      </c>
    </row>
    <row r="1919" spans="1:25" x14ac:dyDescent="0.25">
      <c r="A1919" s="3">
        <v>352275</v>
      </c>
      <c r="B1919" t="s">
        <v>146</v>
      </c>
      <c r="C1919" t="s">
        <v>44</v>
      </c>
      <c r="D1919" t="s">
        <v>6</v>
      </c>
      <c r="E1919" t="s">
        <v>1</v>
      </c>
      <c r="F1919" s="5">
        <v>41049</v>
      </c>
      <c r="G1919">
        <v>3</v>
      </c>
      <c r="H1919">
        <v>3</v>
      </c>
      <c r="I1919" s="1">
        <v>606.6</v>
      </c>
      <c r="J1919" s="1">
        <v>140.29</v>
      </c>
      <c r="K1919">
        <v>23.1272667326079</v>
      </c>
      <c r="L1919" s="4">
        <f>VLOOKUP(N1919,rates,VLOOKUP(CONCATENATE('[1]Exposure Report'!$B$11,'[1]Exposure Report'!$B$13),rate_lookup_table,4,FALSE),FALSE)</f>
        <v>202.20433333333335</v>
      </c>
      <c r="M1919" t="s">
        <v>0</v>
      </c>
      <c r="N1919" t="str">
        <f>IF(VLOOKUP(B1919,title_rename,2,FALSE)=0,B1919,VLOOKUP(B1919,title_rename,2,FALSE))</f>
        <v>05-20 Baltimore Orioles @ Washington Nationals</v>
      </c>
      <c r="O1919" s="3" t="str">
        <f>LEFT(IF(VLOOKUP(C1919,brand_rename,2,FALSE)=0,C1919,VLOOKUP(C1919,brand_rename,2,FALSE)),LEN(IF(VLOOKUP(C1919,brand_rename,2,FALSE)=0,C1919,VLOOKUP(C1919,brand_rename,2,FALSE)))-6)</f>
        <v>Miller Lite</v>
      </c>
      <c r="P1919" t="str">
        <f>IF(VLOOKUP(D1919,location_rename,2,FALSE)=0,D1919,VLOOKUP(D1919,location_rename,2,FALSE))</f>
        <v>Rotational Field Level Foul Ball Line</v>
      </c>
      <c r="Q1919">
        <f>IF($L1919=0,0,G1919)</f>
        <v>3</v>
      </c>
      <c r="R1919">
        <f>IF($L1919=0,0,H1919)</f>
        <v>3</v>
      </c>
      <c r="S1919" s="1">
        <f>R1919*L1919</f>
        <v>606.61300000000006</v>
      </c>
      <c r="T1919" s="1">
        <f>S1919*(K1919/100)</f>
        <v>140.29300654467477</v>
      </c>
      <c r="U1919" t="str">
        <f t="shared" si="58"/>
        <v>Miller LiteRotational Field Level Foul Ball Line</v>
      </c>
      <c r="V1919" t="str">
        <f t="shared" si="59"/>
        <v>05-20 Baltimore Orioles @ Washington NationalsMiller LiteRotational Field Level Foul Ball Line</v>
      </c>
      <c r="W1919" t="str">
        <f>CONCATENATE(M1919,O1919)</f>
        <v>Regular SeasonMiller Lite</v>
      </c>
      <c r="X1919" t="str">
        <f>CONCATENATE(M1919,P1919)</f>
        <v>Regular SeasonRotational Field Level Foul Ball Line</v>
      </c>
      <c r="Y1919" t="str">
        <f>CONCATENATE(M1919,O1919,P1919)</f>
        <v>Regular SeasonMiller LiteRotational Field Level Foul Ball Line</v>
      </c>
    </row>
    <row r="1920" spans="1:25" x14ac:dyDescent="0.25">
      <c r="A1920" s="3">
        <v>352275</v>
      </c>
      <c r="B1920" t="s">
        <v>146</v>
      </c>
      <c r="C1920" t="s">
        <v>44</v>
      </c>
      <c r="D1920" t="s">
        <v>2</v>
      </c>
      <c r="E1920" t="s">
        <v>1</v>
      </c>
      <c r="F1920" s="5">
        <v>41049</v>
      </c>
      <c r="G1920">
        <v>29</v>
      </c>
      <c r="H1920">
        <v>180</v>
      </c>
      <c r="I1920" s="1">
        <v>36396</v>
      </c>
      <c r="J1920" s="1">
        <v>9041.86</v>
      </c>
      <c r="K1920">
        <v>24.843004725794</v>
      </c>
      <c r="L1920" s="4">
        <f>VLOOKUP(N1920,rates,VLOOKUP(CONCATENATE('[1]Exposure Report'!$B$11,'[1]Exposure Report'!$B$13),rate_lookup_table,4,FALSE),FALSE)</f>
        <v>202.20433333333335</v>
      </c>
      <c r="M1920" t="s">
        <v>0</v>
      </c>
      <c r="N1920" t="str">
        <f>IF(VLOOKUP(B1920,title_rename,2,FALSE)=0,B1920,VLOOKUP(B1920,title_rename,2,FALSE))</f>
        <v>05-20 Baltimore Orioles @ Washington Nationals</v>
      </c>
      <c r="O1920" s="3" t="str">
        <f>LEFT(IF(VLOOKUP(C1920,brand_rename,2,FALSE)=0,C1920,VLOOKUP(C1920,brand_rename,2,FALSE)),LEN(IF(VLOOKUP(C1920,brand_rename,2,FALSE)=0,C1920,VLOOKUP(C1920,brand_rename,2,FALSE)))-6)</f>
        <v>Miller Lite</v>
      </c>
      <c r="P1920" t="str">
        <f>IF(VLOOKUP(D1920,location_rename,2,FALSE)=0,D1920,VLOOKUP(D1920,location_rename,2,FALSE))</f>
        <v>Rotational Field Level Home Plate</v>
      </c>
      <c r="Q1920">
        <f>IF($L1920=0,0,G1920)</f>
        <v>29</v>
      </c>
      <c r="R1920">
        <f>IF($L1920=0,0,H1920)</f>
        <v>180</v>
      </c>
      <c r="S1920" s="1">
        <f>R1920*L1920</f>
        <v>36396.780000000006</v>
      </c>
      <c r="T1920" s="1">
        <f>S1920*(K1920/100)</f>
        <v>9042.053775436847</v>
      </c>
      <c r="U1920" t="str">
        <f t="shared" si="58"/>
        <v>Miller LiteRotational Field Level Home Plate</v>
      </c>
      <c r="V1920" t="str">
        <f t="shared" si="59"/>
        <v>05-20 Baltimore Orioles @ Washington NationalsMiller LiteRotational Field Level Home Plate</v>
      </c>
      <c r="W1920" t="str">
        <f>CONCATENATE(M1920,O1920)</f>
        <v>Regular SeasonMiller Lite</v>
      </c>
      <c r="X1920" t="str">
        <f>CONCATENATE(M1920,P1920)</f>
        <v>Regular SeasonRotational Field Level Home Plate</v>
      </c>
      <c r="Y1920" t="str">
        <f>CONCATENATE(M1920,O1920,P1920)</f>
        <v>Regular SeasonMiller LiteRotational Field Level Home Plate</v>
      </c>
    </row>
    <row r="1921" spans="1:25" x14ac:dyDescent="0.25">
      <c r="A1921" s="3">
        <v>352275</v>
      </c>
      <c r="B1921" t="s">
        <v>146</v>
      </c>
      <c r="C1921" t="s">
        <v>44</v>
      </c>
      <c r="D1921" t="s">
        <v>45</v>
      </c>
      <c r="E1921" t="s">
        <v>1</v>
      </c>
      <c r="F1921" s="5">
        <v>41049</v>
      </c>
      <c r="G1921">
        <v>5</v>
      </c>
      <c r="H1921">
        <v>18</v>
      </c>
      <c r="I1921" s="1">
        <v>3639.6</v>
      </c>
      <c r="J1921" s="1">
        <v>915.74</v>
      </c>
      <c r="K1921">
        <v>25.1604571930981</v>
      </c>
      <c r="L1921" s="4">
        <f>VLOOKUP(N1921,rates,VLOOKUP(CONCATENATE('[1]Exposure Report'!$B$11,'[1]Exposure Report'!$B$13),rate_lookup_table,4,FALSE),FALSE)</f>
        <v>202.20433333333335</v>
      </c>
      <c r="M1921" t="s">
        <v>0</v>
      </c>
      <c r="N1921" t="str">
        <f>IF(VLOOKUP(B1921,title_rename,2,FALSE)=0,B1921,VLOOKUP(B1921,title_rename,2,FALSE))</f>
        <v>05-20 Baltimore Orioles @ Washington Nationals</v>
      </c>
      <c r="O1921" s="3" t="str">
        <f>LEFT(IF(VLOOKUP(C1921,brand_rename,2,FALSE)=0,C1921,VLOOKUP(C1921,brand_rename,2,FALSE)),LEN(IF(VLOOKUP(C1921,brand_rename,2,FALSE)=0,C1921,VLOOKUP(C1921,brand_rename,2,FALSE)))-6)</f>
        <v>Miller Lite</v>
      </c>
      <c r="P1921" t="str">
        <f>IF(VLOOKUP(D1921,location_rename,2,FALSE)=0,D1921,VLOOKUP(D1921,location_rename,2,FALSE))</f>
        <v>Static Field Level Foul Ball Line</v>
      </c>
      <c r="Q1921">
        <f>IF($L1921=0,0,G1921)</f>
        <v>5</v>
      </c>
      <c r="R1921">
        <f>IF($L1921=0,0,H1921)</f>
        <v>18</v>
      </c>
      <c r="S1921" s="1">
        <f>R1921*L1921</f>
        <v>3639.6780000000003</v>
      </c>
      <c r="T1921" s="1">
        <f>S1921*(K1921/100)</f>
        <v>915.75962515660922</v>
      </c>
      <c r="U1921" t="str">
        <f t="shared" si="58"/>
        <v>Miller LiteStatic Field Level Foul Ball Line</v>
      </c>
      <c r="V1921" t="str">
        <f t="shared" si="59"/>
        <v>05-20 Baltimore Orioles @ Washington NationalsMiller LiteStatic Field Level Foul Ball Line</v>
      </c>
      <c r="W1921" t="str">
        <f>CONCATENATE(M1921,O1921)</f>
        <v>Regular SeasonMiller Lite</v>
      </c>
      <c r="X1921" t="str">
        <f>CONCATENATE(M1921,P1921)</f>
        <v>Regular SeasonStatic Field Level Foul Ball Line</v>
      </c>
      <c r="Y1921" t="str">
        <f>CONCATENATE(M1921,O1921,P1921)</f>
        <v>Regular SeasonMiller LiteStatic Field Level Foul Ball Line</v>
      </c>
    </row>
    <row r="1922" spans="1:25" x14ac:dyDescent="0.25">
      <c r="A1922" s="3">
        <v>352275</v>
      </c>
      <c r="B1922" t="s">
        <v>146</v>
      </c>
      <c r="C1922" t="s">
        <v>44</v>
      </c>
      <c r="D1922" t="s">
        <v>9</v>
      </c>
      <c r="E1922" t="s">
        <v>1</v>
      </c>
      <c r="F1922" s="5">
        <v>41049</v>
      </c>
      <c r="G1922">
        <v>23</v>
      </c>
      <c r="H1922">
        <v>147</v>
      </c>
      <c r="I1922" s="1">
        <v>29723.4</v>
      </c>
      <c r="J1922" s="1">
        <v>3540.97</v>
      </c>
      <c r="K1922">
        <v>11.913071855844199</v>
      </c>
      <c r="L1922" s="4">
        <f>VLOOKUP(N1922,rates,VLOOKUP(CONCATENATE('[1]Exposure Report'!$B$11,'[1]Exposure Report'!$B$13),rate_lookup_table,4,FALSE),FALSE)</f>
        <v>202.20433333333335</v>
      </c>
      <c r="M1922" t="s">
        <v>0</v>
      </c>
      <c r="N1922" t="str">
        <f>IF(VLOOKUP(B1922,title_rename,2,FALSE)=0,B1922,VLOOKUP(B1922,title_rename,2,FALSE))</f>
        <v>05-20 Baltimore Orioles @ Washington Nationals</v>
      </c>
      <c r="O1922" s="3" t="str">
        <f>LEFT(IF(VLOOKUP(C1922,brand_rename,2,FALSE)=0,C1922,VLOOKUP(C1922,brand_rename,2,FALSE)),LEN(IF(VLOOKUP(C1922,brand_rename,2,FALSE)=0,C1922,VLOOKUP(C1922,brand_rename,2,FALSE)))-6)</f>
        <v>Miller Lite</v>
      </c>
      <c r="P1922" t="str">
        <f>IF(VLOOKUP(D1922,location_rename,2,FALSE)=0,D1922,VLOOKUP(D1922,location_rename,2,FALSE))</f>
        <v>Static Upper Billboard</v>
      </c>
      <c r="Q1922">
        <f>IF($L1922=0,0,G1922)</f>
        <v>23</v>
      </c>
      <c r="R1922">
        <f>IF($L1922=0,0,H1922)</f>
        <v>147</v>
      </c>
      <c r="S1922" s="1">
        <f>R1922*L1922</f>
        <v>29724.037000000004</v>
      </c>
      <c r="T1922" s="1">
        <f>S1922*(K1922/100)</f>
        <v>3541.0458862677169</v>
      </c>
      <c r="U1922" t="str">
        <f t="shared" ref="U1922:U1985" si="60">CONCATENATE(O1922,P1922)</f>
        <v>Miller LiteStatic Upper Billboard</v>
      </c>
      <c r="V1922" t="str">
        <f t="shared" ref="V1922:V1985" si="61">CONCATENATE(N1922,U1922)</f>
        <v>05-20 Baltimore Orioles @ Washington NationalsMiller LiteStatic Upper Billboard</v>
      </c>
      <c r="W1922" t="str">
        <f>CONCATENATE(M1922,O1922)</f>
        <v>Regular SeasonMiller Lite</v>
      </c>
      <c r="X1922" t="str">
        <f>CONCATENATE(M1922,P1922)</f>
        <v>Regular SeasonStatic Upper Billboard</v>
      </c>
      <c r="Y1922" t="str">
        <f>CONCATENATE(M1922,O1922,P1922)</f>
        <v>Regular SeasonMiller LiteStatic Upper Billboard</v>
      </c>
    </row>
    <row r="1923" spans="1:25" x14ac:dyDescent="0.25">
      <c r="A1923" s="3">
        <v>352275</v>
      </c>
      <c r="B1923" t="s">
        <v>146</v>
      </c>
      <c r="C1923" t="s">
        <v>43</v>
      </c>
      <c r="D1923" t="s">
        <v>17</v>
      </c>
      <c r="E1923" t="s">
        <v>1</v>
      </c>
      <c r="F1923" s="5">
        <v>41049</v>
      </c>
      <c r="G1923">
        <v>2</v>
      </c>
      <c r="H1923">
        <v>8</v>
      </c>
      <c r="I1923" s="1">
        <v>1617.6</v>
      </c>
      <c r="J1923" s="1">
        <v>625.05999999999995</v>
      </c>
      <c r="K1923">
        <v>38.641196834817002</v>
      </c>
      <c r="L1923" s="4">
        <f>VLOOKUP(N1923,rates,VLOOKUP(CONCATENATE('[1]Exposure Report'!$B$11,'[1]Exposure Report'!$B$13),rate_lookup_table,4,FALSE),FALSE)</f>
        <v>202.20433333333335</v>
      </c>
      <c r="M1923" t="s">
        <v>0</v>
      </c>
      <c r="N1923" t="str">
        <f>IF(VLOOKUP(B1923,title_rename,2,FALSE)=0,B1923,VLOOKUP(B1923,title_rename,2,FALSE))</f>
        <v>05-20 Baltimore Orioles @ Washington Nationals</v>
      </c>
      <c r="O1923" s="3" t="str">
        <f>LEFT(IF(VLOOKUP(C1923,brand_rename,2,FALSE)=0,C1923,VLOOKUP(C1923,brand_rename,2,FALSE)),LEN(IF(VLOOKUP(C1923,brand_rename,2,FALSE)=0,C1923,VLOOKUP(C1923,brand_rename,2,FALSE)))-6)</f>
        <v>Mini U Storage</v>
      </c>
      <c r="P1923" t="str">
        <f>IF(VLOOKUP(D1923,location_rename,2,FALSE)=0,D1923,VLOOKUP(D1923,location_rename,2,FALSE))</f>
        <v>LED Upper Tiered</v>
      </c>
      <c r="Q1923">
        <f>IF($L1923=0,0,G1923)</f>
        <v>2</v>
      </c>
      <c r="R1923">
        <f>IF($L1923=0,0,H1923)</f>
        <v>8</v>
      </c>
      <c r="S1923" s="1">
        <f>R1923*L1923</f>
        <v>1617.6346666666668</v>
      </c>
      <c r="T1923" s="1">
        <f>S1923*(K1923/100)</f>
        <v>625.07339561490267</v>
      </c>
      <c r="U1923" t="str">
        <f t="shared" si="60"/>
        <v>Mini U StorageLED Upper Tiered</v>
      </c>
      <c r="V1923" t="str">
        <f t="shared" si="61"/>
        <v>05-20 Baltimore Orioles @ Washington NationalsMini U StorageLED Upper Tiered</v>
      </c>
      <c r="W1923" t="str">
        <f>CONCATENATE(M1923,O1923)</f>
        <v>Regular SeasonMini U Storage</v>
      </c>
      <c r="X1923" t="str">
        <f>CONCATENATE(M1923,P1923)</f>
        <v>Regular SeasonLED Upper Tiered</v>
      </c>
      <c r="Y1923" t="str">
        <f>CONCATENATE(M1923,O1923,P1923)</f>
        <v>Regular SeasonMini U StorageLED Upper Tiered</v>
      </c>
    </row>
    <row r="1924" spans="1:25" x14ac:dyDescent="0.25">
      <c r="A1924" s="3">
        <v>352275</v>
      </c>
      <c r="B1924" t="s">
        <v>146</v>
      </c>
      <c r="C1924" t="s">
        <v>147</v>
      </c>
      <c r="D1924" t="s">
        <v>12</v>
      </c>
      <c r="E1924" t="s">
        <v>1</v>
      </c>
      <c r="F1924" s="5">
        <v>41049</v>
      </c>
      <c r="G1924">
        <v>100</v>
      </c>
      <c r="H1924">
        <v>609</v>
      </c>
      <c r="I1924" s="1">
        <v>123139.8</v>
      </c>
      <c r="J1924" s="1">
        <v>17003.28</v>
      </c>
      <c r="K1924">
        <v>13.808110781404499</v>
      </c>
      <c r="L1924" s="4">
        <f>VLOOKUP(N1924,rates,VLOOKUP(CONCATENATE('[1]Exposure Report'!$B$11,'[1]Exposure Report'!$B$13),rate_lookup_table,4,FALSE),FALSE)</f>
        <v>202.20433333333335</v>
      </c>
      <c r="M1924" t="s">
        <v>0</v>
      </c>
      <c r="N1924" t="str">
        <f>IF(VLOOKUP(B1924,title_rename,2,FALSE)=0,B1924,VLOOKUP(B1924,title_rename,2,FALSE))</f>
        <v>05-20 Baltimore Orioles @ Washington Nationals</v>
      </c>
      <c r="O1924" s="3" t="str">
        <f>LEFT(IF(VLOOKUP(C1924,brand_rename,2,FALSE)=0,C1924,VLOOKUP(C1924,brand_rename,2,FALSE)),LEN(IF(VLOOKUP(C1924,brand_rename,2,FALSE)=0,C1924,VLOOKUP(C1924,brand_rename,2,FALSE)))-6)</f>
        <v>Music Promotion - Dierks Bentley</v>
      </c>
      <c r="P1924" t="str">
        <f>IF(VLOOKUP(D1924,location_rename,2,FALSE)=0,D1924,VLOOKUP(D1924,location_rename,2,FALSE))</f>
        <v>Static Field Level Home Plate</v>
      </c>
      <c r="Q1924">
        <f>IF($L1924=0,0,G1924)</f>
        <v>100</v>
      </c>
      <c r="R1924">
        <f>IF($L1924=0,0,H1924)</f>
        <v>609</v>
      </c>
      <c r="S1924" s="1">
        <f>R1924*L1924</f>
        <v>123142.43900000001</v>
      </c>
      <c r="T1924" s="1">
        <f>S1924*(K1924/100)</f>
        <v>17003.644396043463</v>
      </c>
      <c r="U1924" t="str">
        <f t="shared" si="60"/>
        <v>Music Promotion - Dierks BentleyStatic Field Level Home Plate</v>
      </c>
      <c r="V1924" t="str">
        <f t="shared" si="61"/>
        <v>05-20 Baltimore Orioles @ Washington NationalsMusic Promotion - Dierks BentleyStatic Field Level Home Plate</v>
      </c>
      <c r="W1924" t="str">
        <f>CONCATENATE(M1924,O1924)</f>
        <v>Regular SeasonMusic Promotion - Dierks Bentley</v>
      </c>
      <c r="X1924" t="str">
        <f>CONCATENATE(M1924,P1924)</f>
        <v>Regular SeasonStatic Field Level Home Plate</v>
      </c>
      <c r="Y1924" t="str">
        <f>CONCATENATE(M1924,O1924,P1924)</f>
        <v>Regular SeasonMusic Promotion - Dierks BentleyStatic Field Level Home Plate</v>
      </c>
    </row>
    <row r="1925" spans="1:25" x14ac:dyDescent="0.25">
      <c r="A1925" s="3">
        <v>352275</v>
      </c>
      <c r="B1925" t="s">
        <v>146</v>
      </c>
      <c r="C1925" t="s">
        <v>41</v>
      </c>
      <c r="D1925" t="s">
        <v>17</v>
      </c>
      <c r="E1925" t="s">
        <v>1</v>
      </c>
      <c r="F1925" s="5">
        <v>41049</v>
      </c>
      <c r="G1925">
        <v>2</v>
      </c>
      <c r="H1925">
        <v>9</v>
      </c>
      <c r="I1925" s="1">
        <v>1819.8</v>
      </c>
      <c r="J1925" s="1">
        <v>371.42</v>
      </c>
      <c r="K1925">
        <v>20.409935157709601</v>
      </c>
      <c r="L1925" s="4">
        <f>VLOOKUP(N1925,rates,VLOOKUP(CONCATENATE('[1]Exposure Report'!$B$11,'[1]Exposure Report'!$B$13),rate_lookup_table,4,FALSE),FALSE)</f>
        <v>202.20433333333335</v>
      </c>
      <c r="M1925" t="s">
        <v>0</v>
      </c>
      <c r="N1925" t="str">
        <f>IF(VLOOKUP(B1925,title_rename,2,FALSE)=0,B1925,VLOOKUP(B1925,title_rename,2,FALSE))</f>
        <v>05-20 Baltimore Orioles @ Washington Nationals</v>
      </c>
      <c r="O1925" s="3" t="str">
        <f>LEFT(IF(VLOOKUP(C1925,brand_rename,2,FALSE)=0,C1925,VLOOKUP(C1925,brand_rename,2,FALSE)),LEN(IF(VLOOKUP(C1925,brand_rename,2,FALSE)=0,C1925,VLOOKUP(C1925,brand_rename,2,FALSE)))-6)</f>
        <v>Nationals Park</v>
      </c>
      <c r="P1925" t="str">
        <f>IF(VLOOKUP(D1925,location_rename,2,FALSE)=0,D1925,VLOOKUP(D1925,location_rename,2,FALSE))</f>
        <v>LED Upper Tiered</v>
      </c>
      <c r="Q1925">
        <f>IF($L1925=0,0,G1925)</f>
        <v>2</v>
      </c>
      <c r="R1925">
        <f>IF($L1925=0,0,H1925)</f>
        <v>9</v>
      </c>
      <c r="S1925" s="1">
        <f>R1925*L1925</f>
        <v>1819.8390000000002</v>
      </c>
      <c r="T1925" s="1">
        <f>S1925*(K1925/100)</f>
        <v>371.42795987471089</v>
      </c>
      <c r="U1925" t="str">
        <f t="shared" si="60"/>
        <v>Nationals ParkLED Upper Tiered</v>
      </c>
      <c r="V1925" t="str">
        <f t="shared" si="61"/>
        <v>05-20 Baltimore Orioles @ Washington NationalsNationals ParkLED Upper Tiered</v>
      </c>
      <c r="W1925" t="str">
        <f>CONCATENATE(M1925,O1925)</f>
        <v>Regular SeasonNationals Park</v>
      </c>
      <c r="X1925" t="str">
        <f>CONCATENATE(M1925,P1925)</f>
        <v>Regular SeasonLED Upper Tiered</v>
      </c>
      <c r="Y1925" t="str">
        <f>CONCATENATE(M1925,O1925,P1925)</f>
        <v>Regular SeasonNationals ParkLED Upper Tiered</v>
      </c>
    </row>
    <row r="1926" spans="1:25" x14ac:dyDescent="0.25">
      <c r="A1926" s="3">
        <v>352275</v>
      </c>
      <c r="B1926" t="s">
        <v>146</v>
      </c>
      <c r="C1926" t="s">
        <v>41</v>
      </c>
      <c r="D1926" t="s">
        <v>14</v>
      </c>
      <c r="E1926" t="s">
        <v>1</v>
      </c>
      <c r="F1926" s="5">
        <v>41049</v>
      </c>
      <c r="G1926">
        <v>3</v>
      </c>
      <c r="H1926">
        <v>4</v>
      </c>
      <c r="I1926" s="1">
        <v>808.8</v>
      </c>
      <c r="J1926" s="1">
        <v>180.36</v>
      </c>
      <c r="K1926">
        <v>22.299703264094902</v>
      </c>
      <c r="L1926" s="4">
        <f>VLOOKUP(N1926,rates,VLOOKUP(CONCATENATE('[1]Exposure Report'!$B$11,'[1]Exposure Report'!$B$13),rate_lookup_table,4,FALSE),FALSE)</f>
        <v>202.20433333333335</v>
      </c>
      <c r="M1926" t="s">
        <v>0</v>
      </c>
      <c r="N1926" t="str">
        <f>IF(VLOOKUP(B1926,title_rename,2,FALSE)=0,B1926,VLOOKUP(B1926,title_rename,2,FALSE))</f>
        <v>05-20 Baltimore Orioles @ Washington Nationals</v>
      </c>
      <c r="O1926" s="3" t="str">
        <f>LEFT(IF(VLOOKUP(C1926,brand_rename,2,FALSE)=0,C1926,VLOOKUP(C1926,brand_rename,2,FALSE)),LEN(IF(VLOOKUP(C1926,brand_rename,2,FALSE)=0,C1926,VLOOKUP(C1926,brand_rename,2,FALSE)))-6)</f>
        <v>Nationals Park</v>
      </c>
      <c r="P1926" t="str">
        <f>IF(VLOOKUP(D1926,location_rename,2,FALSE)=0,D1926,VLOOKUP(D1926,location_rename,2,FALSE))</f>
        <v>Static Dugout Roof</v>
      </c>
      <c r="Q1926">
        <f>IF($L1926=0,0,G1926)</f>
        <v>3</v>
      </c>
      <c r="R1926">
        <f>IF($L1926=0,0,H1926)</f>
        <v>4</v>
      </c>
      <c r="S1926" s="1">
        <f>R1926*L1926</f>
        <v>808.81733333333341</v>
      </c>
      <c r="T1926" s="1">
        <f>S1926*(K1926/100)</f>
        <v>180.36386528189871</v>
      </c>
      <c r="U1926" t="str">
        <f t="shared" si="60"/>
        <v>Nationals ParkStatic Dugout Roof</v>
      </c>
      <c r="V1926" t="str">
        <f t="shared" si="61"/>
        <v>05-20 Baltimore Orioles @ Washington NationalsNationals ParkStatic Dugout Roof</v>
      </c>
      <c r="W1926" t="str">
        <f>CONCATENATE(M1926,O1926)</f>
        <v>Regular SeasonNationals Park</v>
      </c>
      <c r="X1926" t="str">
        <f>CONCATENATE(M1926,P1926)</f>
        <v>Regular SeasonStatic Dugout Roof</v>
      </c>
      <c r="Y1926" t="str">
        <f>CONCATENATE(M1926,O1926,P1926)</f>
        <v>Regular SeasonNationals ParkStatic Dugout Roof</v>
      </c>
    </row>
    <row r="1927" spans="1:25" x14ac:dyDescent="0.25">
      <c r="A1927" s="3">
        <v>352275</v>
      </c>
      <c r="B1927" t="s">
        <v>146</v>
      </c>
      <c r="C1927" t="s">
        <v>41</v>
      </c>
      <c r="D1927" t="s">
        <v>12</v>
      </c>
      <c r="E1927" t="s">
        <v>1</v>
      </c>
      <c r="F1927" s="5">
        <v>41049</v>
      </c>
      <c r="G1927">
        <v>373</v>
      </c>
      <c r="H1927">
        <v>1923</v>
      </c>
      <c r="I1927" s="1">
        <v>388830.6</v>
      </c>
      <c r="J1927" s="1">
        <v>93776.92</v>
      </c>
      <c r="K1927">
        <v>24.1176800385566</v>
      </c>
      <c r="L1927" s="4">
        <f>VLOOKUP(N1927,rates,VLOOKUP(CONCATENATE('[1]Exposure Report'!$B$11,'[1]Exposure Report'!$B$13),rate_lookup_table,4,FALSE),FALSE)</f>
        <v>202.20433333333335</v>
      </c>
      <c r="M1927" t="s">
        <v>0</v>
      </c>
      <c r="N1927" t="str">
        <f>IF(VLOOKUP(B1927,title_rename,2,FALSE)=0,B1927,VLOOKUP(B1927,title_rename,2,FALSE))</f>
        <v>05-20 Baltimore Orioles @ Washington Nationals</v>
      </c>
      <c r="O1927" s="3" t="str">
        <f>LEFT(IF(VLOOKUP(C1927,brand_rename,2,FALSE)=0,C1927,VLOOKUP(C1927,brand_rename,2,FALSE)),LEN(IF(VLOOKUP(C1927,brand_rename,2,FALSE)=0,C1927,VLOOKUP(C1927,brand_rename,2,FALSE)))-6)</f>
        <v>Nationals Park</v>
      </c>
      <c r="P1927" t="str">
        <f>IF(VLOOKUP(D1927,location_rename,2,FALSE)=0,D1927,VLOOKUP(D1927,location_rename,2,FALSE))</f>
        <v>Static Field Level Home Plate</v>
      </c>
      <c r="Q1927">
        <f>IF($L1927=0,0,G1927)</f>
        <v>373</v>
      </c>
      <c r="R1927">
        <f>IF($L1927=0,0,H1927)</f>
        <v>1923</v>
      </c>
      <c r="S1927" s="1">
        <f>R1927*L1927</f>
        <v>388838.93300000002</v>
      </c>
      <c r="T1927" s="1">
        <f>S1927*(K1927/100)</f>
        <v>93778.929726277478</v>
      </c>
      <c r="U1927" t="str">
        <f t="shared" si="60"/>
        <v>Nationals ParkStatic Field Level Home Plate</v>
      </c>
      <c r="V1927" t="str">
        <f t="shared" si="61"/>
        <v>05-20 Baltimore Orioles @ Washington NationalsNationals ParkStatic Field Level Home Plate</v>
      </c>
      <c r="W1927" t="str">
        <f>CONCATENATE(M1927,O1927)</f>
        <v>Regular SeasonNationals Park</v>
      </c>
      <c r="X1927" t="str">
        <f>CONCATENATE(M1927,P1927)</f>
        <v>Regular SeasonStatic Field Level Home Plate</v>
      </c>
      <c r="Y1927" t="str">
        <f>CONCATENATE(M1927,O1927,P1927)</f>
        <v>Regular SeasonNationals ParkStatic Field Level Home Plate</v>
      </c>
    </row>
    <row r="1928" spans="1:25" x14ac:dyDescent="0.25">
      <c r="A1928" s="3">
        <v>352275</v>
      </c>
      <c r="B1928" t="s">
        <v>146</v>
      </c>
      <c r="C1928" t="s">
        <v>41</v>
      </c>
      <c r="D1928" t="s">
        <v>9</v>
      </c>
      <c r="E1928" t="s">
        <v>1</v>
      </c>
      <c r="F1928" s="5">
        <v>41049</v>
      </c>
      <c r="G1928">
        <v>20</v>
      </c>
      <c r="H1928">
        <v>101</v>
      </c>
      <c r="I1928" s="1">
        <v>20422.2</v>
      </c>
      <c r="J1928" s="1">
        <v>2961.48</v>
      </c>
      <c r="K1928">
        <v>14.5012780209771</v>
      </c>
      <c r="L1928" s="4">
        <f>VLOOKUP(N1928,rates,VLOOKUP(CONCATENATE('[1]Exposure Report'!$B$11,'[1]Exposure Report'!$B$13),rate_lookup_table,4,FALSE),FALSE)</f>
        <v>202.20433333333335</v>
      </c>
      <c r="M1928" t="s">
        <v>0</v>
      </c>
      <c r="N1928" t="str">
        <f>IF(VLOOKUP(B1928,title_rename,2,FALSE)=0,B1928,VLOOKUP(B1928,title_rename,2,FALSE))</f>
        <v>05-20 Baltimore Orioles @ Washington Nationals</v>
      </c>
      <c r="O1928" s="3" t="str">
        <f>LEFT(IF(VLOOKUP(C1928,brand_rename,2,FALSE)=0,C1928,VLOOKUP(C1928,brand_rename,2,FALSE)),LEN(IF(VLOOKUP(C1928,brand_rename,2,FALSE)=0,C1928,VLOOKUP(C1928,brand_rename,2,FALSE)))-6)</f>
        <v>Nationals Park</v>
      </c>
      <c r="P1928" t="str">
        <f>IF(VLOOKUP(D1928,location_rename,2,FALSE)=0,D1928,VLOOKUP(D1928,location_rename,2,FALSE))</f>
        <v>Static Upper Billboard</v>
      </c>
      <c r="Q1928">
        <f>IF($L1928=0,0,G1928)</f>
        <v>20</v>
      </c>
      <c r="R1928">
        <f>IF($L1928=0,0,H1928)</f>
        <v>101</v>
      </c>
      <c r="S1928" s="1">
        <f>R1928*L1928</f>
        <v>20422.637666666669</v>
      </c>
      <c r="T1928" s="1">
        <f>S1928*(K1928/100)</f>
        <v>2961.5434672601245</v>
      </c>
      <c r="U1928" t="str">
        <f t="shared" si="60"/>
        <v>Nationals ParkStatic Upper Billboard</v>
      </c>
      <c r="V1928" t="str">
        <f t="shared" si="61"/>
        <v>05-20 Baltimore Orioles @ Washington NationalsNationals ParkStatic Upper Billboard</v>
      </c>
      <c r="W1928" t="str">
        <f>CONCATENATE(M1928,O1928)</f>
        <v>Regular SeasonNationals Park</v>
      </c>
      <c r="X1928" t="str">
        <f>CONCATENATE(M1928,P1928)</f>
        <v>Regular SeasonStatic Upper Billboard</v>
      </c>
      <c r="Y1928" t="str">
        <f>CONCATENATE(M1928,O1928,P1928)</f>
        <v>Regular SeasonNationals ParkStatic Upper Billboard</v>
      </c>
    </row>
    <row r="1929" spans="1:25" x14ac:dyDescent="0.25">
      <c r="A1929" s="3">
        <v>352275</v>
      </c>
      <c r="B1929" t="s">
        <v>146</v>
      </c>
      <c r="C1929" t="s">
        <v>40</v>
      </c>
      <c r="D1929" t="s">
        <v>11</v>
      </c>
      <c r="E1929" t="s">
        <v>1</v>
      </c>
      <c r="F1929" s="5">
        <v>41049</v>
      </c>
      <c r="G1929">
        <v>3</v>
      </c>
      <c r="H1929">
        <v>5</v>
      </c>
      <c r="I1929" s="1">
        <v>1011</v>
      </c>
      <c r="J1929" s="1">
        <v>235.7</v>
      </c>
      <c r="K1929">
        <v>23.3135509396636</v>
      </c>
      <c r="L1929" s="4">
        <f>VLOOKUP(N1929,rates,VLOOKUP(CONCATENATE('[1]Exposure Report'!$B$11,'[1]Exposure Report'!$B$13),rate_lookup_table,4,FALSE),FALSE)</f>
        <v>202.20433333333335</v>
      </c>
      <c r="M1929" t="s">
        <v>0</v>
      </c>
      <c r="N1929" t="str">
        <f>IF(VLOOKUP(B1929,title_rename,2,FALSE)=0,B1929,VLOOKUP(B1929,title_rename,2,FALSE))</f>
        <v>05-20 Baltimore Orioles @ Washington Nationals</v>
      </c>
      <c r="O1929" s="3" t="str">
        <f>LEFT(IF(VLOOKUP(C1929,brand_rename,2,FALSE)=0,C1929,VLOOKUP(C1929,brand_rename,2,FALSE)),LEN(IF(VLOOKUP(C1929,brand_rename,2,FALSE)=0,C1929,VLOOKUP(C1929,brand_rename,2,FALSE)))-6)</f>
        <v>Nationals Youth Baseball Academy</v>
      </c>
      <c r="P1929" t="str">
        <f>IF(VLOOKUP(D1929,location_rename,2,FALSE)=0,D1929,VLOOKUP(D1929,location_rename,2,FALSE))</f>
        <v>Static Outfield Wall</v>
      </c>
      <c r="Q1929">
        <f>IF($L1929=0,0,G1929)</f>
        <v>3</v>
      </c>
      <c r="R1929">
        <f>IF($L1929=0,0,H1929)</f>
        <v>5</v>
      </c>
      <c r="S1929" s="1">
        <f>R1929*L1929</f>
        <v>1011.0216666666668</v>
      </c>
      <c r="T1929" s="1">
        <f>S1929*(K1929/100)</f>
        <v>235.70505126936928</v>
      </c>
      <c r="U1929" t="str">
        <f t="shared" si="60"/>
        <v>Nationals Youth Baseball AcademyStatic Outfield Wall</v>
      </c>
      <c r="V1929" t="str">
        <f t="shared" si="61"/>
        <v>05-20 Baltimore Orioles @ Washington NationalsNationals Youth Baseball AcademyStatic Outfield Wall</v>
      </c>
      <c r="W1929" t="str">
        <f>CONCATENATE(M1929,O1929)</f>
        <v>Regular SeasonNationals Youth Baseball Academy</v>
      </c>
      <c r="X1929" t="str">
        <f>CONCATENATE(M1929,P1929)</f>
        <v>Regular SeasonStatic Outfield Wall</v>
      </c>
      <c r="Y1929" t="str">
        <f>CONCATENATE(M1929,O1929,P1929)</f>
        <v>Regular SeasonNationals Youth Baseball AcademyStatic Outfield Wall</v>
      </c>
    </row>
    <row r="1930" spans="1:25" x14ac:dyDescent="0.25">
      <c r="A1930" s="3">
        <v>352275</v>
      </c>
      <c r="B1930" t="s">
        <v>146</v>
      </c>
      <c r="C1930" t="s">
        <v>39</v>
      </c>
      <c r="D1930" t="s">
        <v>13</v>
      </c>
      <c r="E1930" t="s">
        <v>1</v>
      </c>
      <c r="F1930" s="5">
        <v>41049</v>
      </c>
      <c r="G1930">
        <v>25</v>
      </c>
      <c r="H1930">
        <v>124</v>
      </c>
      <c r="I1930" s="1">
        <v>25072.799999999999</v>
      </c>
      <c r="J1930" s="1">
        <v>5190.13</v>
      </c>
      <c r="K1930">
        <v>20.700240898503498</v>
      </c>
      <c r="L1930" s="4">
        <f>VLOOKUP(N1930,rates,VLOOKUP(CONCATENATE('[1]Exposure Report'!$B$11,'[1]Exposure Report'!$B$13),rate_lookup_table,4,FALSE),FALSE)</f>
        <v>202.20433333333335</v>
      </c>
      <c r="M1930" t="s">
        <v>0</v>
      </c>
      <c r="N1930" t="str">
        <f>IF(VLOOKUP(B1930,title_rename,2,FALSE)=0,B1930,VLOOKUP(B1930,title_rename,2,FALSE))</f>
        <v>05-20 Baltimore Orioles @ Washington Nationals</v>
      </c>
      <c r="O1930" s="3" t="str">
        <f>LEFT(IF(VLOOKUP(C1930,brand_rename,2,FALSE)=0,C1930,VLOOKUP(C1930,brand_rename,2,FALSE)),LEN(IF(VLOOKUP(C1930,brand_rename,2,FALSE)=0,C1930,VLOOKUP(C1930,brand_rename,2,FALSE)))-6)</f>
        <v>New Era</v>
      </c>
      <c r="P1930" t="str">
        <f>IF(VLOOKUP(D1930,location_rename,2,FALSE)=0,D1930,VLOOKUP(D1930,location_rename,2,FALSE))</f>
        <v>Static Dugout Wall</v>
      </c>
      <c r="Q1930">
        <f>IF($L1930=0,0,G1930)</f>
        <v>25</v>
      </c>
      <c r="R1930">
        <f>IF($L1930=0,0,H1930)</f>
        <v>124</v>
      </c>
      <c r="S1930" s="1">
        <f>R1930*L1930</f>
        <v>25073.337333333337</v>
      </c>
      <c r="T1930" s="1">
        <f>S1930*(K1930/100)</f>
        <v>5190.2412292944136</v>
      </c>
      <c r="U1930" t="str">
        <f t="shared" si="60"/>
        <v>New EraStatic Dugout Wall</v>
      </c>
      <c r="V1930" t="str">
        <f t="shared" si="61"/>
        <v>05-20 Baltimore Orioles @ Washington NationalsNew EraStatic Dugout Wall</v>
      </c>
      <c r="W1930" t="str">
        <f>CONCATENATE(M1930,O1930)</f>
        <v>Regular SeasonNew Era</v>
      </c>
      <c r="X1930" t="str">
        <f>CONCATENATE(M1930,P1930)</f>
        <v>Regular SeasonStatic Dugout Wall</v>
      </c>
      <c r="Y1930" t="str">
        <f>CONCATENATE(M1930,O1930,P1930)</f>
        <v>Regular SeasonNew EraStatic Dugout Wall</v>
      </c>
    </row>
    <row r="1931" spans="1:25" x14ac:dyDescent="0.25">
      <c r="A1931" s="3">
        <v>352275</v>
      </c>
      <c r="B1931" t="s">
        <v>146</v>
      </c>
      <c r="C1931" t="s">
        <v>37</v>
      </c>
      <c r="D1931" t="s">
        <v>2</v>
      </c>
      <c r="E1931" t="s">
        <v>1</v>
      </c>
      <c r="F1931" s="5">
        <v>41049</v>
      </c>
      <c r="G1931">
        <v>16</v>
      </c>
      <c r="H1931">
        <v>79</v>
      </c>
      <c r="I1931" s="1">
        <v>15973.8</v>
      </c>
      <c r="J1931" s="1">
        <v>3848.86</v>
      </c>
      <c r="K1931">
        <v>24.094830284591001</v>
      </c>
      <c r="L1931" s="4">
        <f>VLOOKUP(N1931,rates,VLOOKUP(CONCATENATE('[1]Exposure Report'!$B$11,'[1]Exposure Report'!$B$13),rate_lookup_table,4,FALSE),FALSE)</f>
        <v>202.20433333333335</v>
      </c>
      <c r="M1931" t="s">
        <v>0</v>
      </c>
      <c r="N1931" t="str">
        <f>IF(VLOOKUP(B1931,title_rename,2,FALSE)=0,B1931,VLOOKUP(B1931,title_rename,2,FALSE))</f>
        <v>05-20 Baltimore Orioles @ Washington Nationals</v>
      </c>
      <c r="O1931" s="3" t="str">
        <f>LEFT(IF(VLOOKUP(C1931,brand_rename,2,FALSE)=0,C1931,VLOOKUP(C1931,brand_rename,2,FALSE)),LEN(IF(VLOOKUP(C1931,brand_rename,2,FALSE)=0,C1931,VLOOKUP(C1931,brand_rename,2,FALSE)))-6)</f>
        <v>Papa John's</v>
      </c>
      <c r="P1931" t="str">
        <f>IF(VLOOKUP(D1931,location_rename,2,FALSE)=0,D1931,VLOOKUP(D1931,location_rename,2,FALSE))</f>
        <v>Rotational Field Level Home Plate</v>
      </c>
      <c r="Q1931">
        <f>IF($L1931=0,0,G1931)</f>
        <v>16</v>
      </c>
      <c r="R1931">
        <f>IF($L1931=0,0,H1931)</f>
        <v>79</v>
      </c>
      <c r="S1931" s="1">
        <f>R1931*L1931</f>
        <v>15974.142333333335</v>
      </c>
      <c r="T1931" s="1">
        <f>S1931*(K1931/100)</f>
        <v>3848.9424846356719</v>
      </c>
      <c r="U1931" t="str">
        <f t="shared" si="60"/>
        <v>Papa John'sRotational Field Level Home Plate</v>
      </c>
      <c r="V1931" t="str">
        <f t="shared" si="61"/>
        <v>05-20 Baltimore Orioles @ Washington NationalsPapa John'sRotational Field Level Home Plate</v>
      </c>
      <c r="W1931" t="str">
        <f>CONCATENATE(M1931,O1931)</f>
        <v>Regular SeasonPapa John's</v>
      </c>
      <c r="X1931" t="str">
        <f>CONCATENATE(M1931,P1931)</f>
        <v>Regular SeasonRotational Field Level Home Plate</v>
      </c>
      <c r="Y1931" t="str">
        <f>CONCATENATE(M1931,O1931,P1931)</f>
        <v>Regular SeasonPapa John'sRotational Field Level Home Plate</v>
      </c>
    </row>
    <row r="1932" spans="1:25" x14ac:dyDescent="0.25">
      <c r="A1932" s="3">
        <v>352275</v>
      </c>
      <c r="B1932" t="s">
        <v>146</v>
      </c>
      <c r="C1932" t="s">
        <v>36</v>
      </c>
      <c r="D1932" t="s">
        <v>17</v>
      </c>
      <c r="E1932" t="s">
        <v>1</v>
      </c>
      <c r="F1932" s="5">
        <v>41049</v>
      </c>
      <c r="G1932">
        <v>5</v>
      </c>
      <c r="H1932">
        <v>9</v>
      </c>
      <c r="I1932" s="1">
        <v>1819.8</v>
      </c>
      <c r="J1932" s="1">
        <v>630.03</v>
      </c>
      <c r="K1932">
        <v>34.620837454665299</v>
      </c>
      <c r="L1932" s="4">
        <f>VLOOKUP(N1932,rates,VLOOKUP(CONCATENATE('[1]Exposure Report'!$B$11,'[1]Exposure Report'!$B$13),rate_lookup_table,4,FALSE),FALSE)</f>
        <v>202.20433333333335</v>
      </c>
      <c r="M1932" t="s">
        <v>0</v>
      </c>
      <c r="N1932" t="str">
        <f>IF(VLOOKUP(B1932,title_rename,2,FALSE)=0,B1932,VLOOKUP(B1932,title_rename,2,FALSE))</f>
        <v>05-20 Baltimore Orioles @ Washington Nationals</v>
      </c>
      <c r="O1932" s="3" t="str">
        <f>LEFT(IF(VLOOKUP(C1932,brand_rename,2,FALSE)=0,C1932,VLOOKUP(C1932,brand_rename,2,FALSE)),LEN(IF(VLOOKUP(C1932,brand_rename,2,FALSE)=0,C1932,VLOOKUP(C1932,brand_rename,2,FALSE)))-6)</f>
        <v>PNC Bank</v>
      </c>
      <c r="P1932" t="str">
        <f>IF(VLOOKUP(D1932,location_rename,2,FALSE)=0,D1932,VLOOKUP(D1932,location_rename,2,FALSE))</f>
        <v>LED Upper Tiered</v>
      </c>
      <c r="Q1932">
        <f>IF($L1932=0,0,G1932)</f>
        <v>5</v>
      </c>
      <c r="R1932">
        <f>IF($L1932=0,0,H1932)</f>
        <v>9</v>
      </c>
      <c r="S1932" s="1">
        <f>R1932*L1932</f>
        <v>1819.8390000000002</v>
      </c>
      <c r="T1932" s="1">
        <f>S1932*(K1932/100)</f>
        <v>630.04350212660643</v>
      </c>
      <c r="U1932" t="str">
        <f t="shared" si="60"/>
        <v>PNC BankLED Upper Tiered</v>
      </c>
      <c r="V1932" t="str">
        <f t="shared" si="61"/>
        <v>05-20 Baltimore Orioles @ Washington NationalsPNC BankLED Upper Tiered</v>
      </c>
      <c r="W1932" t="str">
        <f>CONCATENATE(M1932,O1932)</f>
        <v>Regular SeasonPNC Bank</v>
      </c>
      <c r="X1932" t="str">
        <f>CONCATENATE(M1932,P1932)</f>
        <v>Regular SeasonLED Upper Tiered</v>
      </c>
      <c r="Y1932" t="str">
        <f>CONCATENATE(M1932,O1932,P1932)</f>
        <v>Regular SeasonPNC BankLED Upper Tiered</v>
      </c>
    </row>
    <row r="1933" spans="1:25" x14ac:dyDescent="0.25">
      <c r="A1933" s="3">
        <v>352275</v>
      </c>
      <c r="B1933" t="s">
        <v>146</v>
      </c>
      <c r="C1933" t="s">
        <v>36</v>
      </c>
      <c r="D1933" t="s">
        <v>2</v>
      </c>
      <c r="E1933" t="s">
        <v>1</v>
      </c>
      <c r="F1933" s="5">
        <v>41049</v>
      </c>
      <c r="G1933">
        <v>26</v>
      </c>
      <c r="H1933">
        <v>178</v>
      </c>
      <c r="I1933" s="1">
        <v>35991.599999999999</v>
      </c>
      <c r="J1933" s="1">
        <v>8791.25</v>
      </c>
      <c r="K1933">
        <v>24.4258382511474</v>
      </c>
      <c r="L1933" s="4">
        <f>VLOOKUP(N1933,rates,VLOOKUP(CONCATENATE('[1]Exposure Report'!$B$11,'[1]Exposure Report'!$B$13),rate_lookup_table,4,FALSE),FALSE)</f>
        <v>202.20433333333335</v>
      </c>
      <c r="M1933" t="s">
        <v>0</v>
      </c>
      <c r="N1933" t="str">
        <f>IF(VLOOKUP(B1933,title_rename,2,FALSE)=0,B1933,VLOOKUP(B1933,title_rename,2,FALSE))</f>
        <v>05-20 Baltimore Orioles @ Washington Nationals</v>
      </c>
      <c r="O1933" s="3" t="str">
        <f>LEFT(IF(VLOOKUP(C1933,brand_rename,2,FALSE)=0,C1933,VLOOKUP(C1933,brand_rename,2,FALSE)),LEN(IF(VLOOKUP(C1933,brand_rename,2,FALSE)=0,C1933,VLOOKUP(C1933,brand_rename,2,FALSE)))-6)</f>
        <v>PNC Bank</v>
      </c>
      <c r="P1933" t="str">
        <f>IF(VLOOKUP(D1933,location_rename,2,FALSE)=0,D1933,VLOOKUP(D1933,location_rename,2,FALSE))</f>
        <v>Rotational Field Level Home Plate</v>
      </c>
      <c r="Q1933">
        <f>IF($L1933=0,0,G1933)</f>
        <v>26</v>
      </c>
      <c r="R1933">
        <f>IF($L1933=0,0,H1933)</f>
        <v>178</v>
      </c>
      <c r="S1933" s="1">
        <f>R1933*L1933</f>
        <v>35992.371333333336</v>
      </c>
      <c r="T1933" s="1">
        <f>S1933*(K1933/100)</f>
        <v>8791.4384046323448</v>
      </c>
      <c r="U1933" t="str">
        <f t="shared" si="60"/>
        <v>PNC BankRotational Field Level Home Plate</v>
      </c>
      <c r="V1933" t="str">
        <f t="shared" si="61"/>
        <v>05-20 Baltimore Orioles @ Washington NationalsPNC BankRotational Field Level Home Plate</v>
      </c>
      <c r="W1933" t="str">
        <f>CONCATENATE(M1933,O1933)</f>
        <v>Regular SeasonPNC Bank</v>
      </c>
      <c r="X1933" t="str">
        <f>CONCATENATE(M1933,P1933)</f>
        <v>Regular SeasonRotational Field Level Home Plate</v>
      </c>
      <c r="Y1933" t="str">
        <f>CONCATENATE(M1933,O1933,P1933)</f>
        <v>Regular SeasonPNC BankRotational Field Level Home Plate</v>
      </c>
    </row>
    <row r="1934" spans="1:25" x14ac:dyDescent="0.25">
      <c r="A1934" s="3">
        <v>352275</v>
      </c>
      <c r="B1934" t="s">
        <v>146</v>
      </c>
      <c r="C1934" t="s">
        <v>36</v>
      </c>
      <c r="D1934" t="s">
        <v>9</v>
      </c>
      <c r="E1934" t="s">
        <v>1</v>
      </c>
      <c r="F1934" s="5">
        <v>41049</v>
      </c>
      <c r="G1934">
        <v>12</v>
      </c>
      <c r="H1934">
        <v>78</v>
      </c>
      <c r="I1934" s="1">
        <v>15771.6</v>
      </c>
      <c r="J1934" s="1">
        <v>1663.76</v>
      </c>
      <c r="K1934">
        <v>10.549088234548099</v>
      </c>
      <c r="L1934" s="4">
        <f>VLOOKUP(N1934,rates,VLOOKUP(CONCATENATE('[1]Exposure Report'!$B$11,'[1]Exposure Report'!$B$13),rate_lookup_table,4,FALSE),FALSE)</f>
        <v>202.20433333333335</v>
      </c>
      <c r="M1934" t="s">
        <v>0</v>
      </c>
      <c r="N1934" t="str">
        <f>IF(VLOOKUP(B1934,title_rename,2,FALSE)=0,B1934,VLOOKUP(B1934,title_rename,2,FALSE))</f>
        <v>05-20 Baltimore Orioles @ Washington Nationals</v>
      </c>
      <c r="O1934" s="3" t="str">
        <f>LEFT(IF(VLOOKUP(C1934,brand_rename,2,FALSE)=0,C1934,VLOOKUP(C1934,brand_rename,2,FALSE)),LEN(IF(VLOOKUP(C1934,brand_rename,2,FALSE)=0,C1934,VLOOKUP(C1934,brand_rename,2,FALSE)))-6)</f>
        <v>PNC Bank</v>
      </c>
      <c r="P1934" t="str">
        <f>IF(VLOOKUP(D1934,location_rename,2,FALSE)=0,D1934,VLOOKUP(D1934,location_rename,2,FALSE))</f>
        <v>Static Upper Billboard</v>
      </c>
      <c r="Q1934">
        <f>IF($L1934=0,0,G1934)</f>
        <v>12</v>
      </c>
      <c r="R1934">
        <f>IF($L1934=0,0,H1934)</f>
        <v>78</v>
      </c>
      <c r="S1934" s="1">
        <f>R1934*L1934</f>
        <v>15771.938000000002</v>
      </c>
      <c r="T1934" s="1">
        <f>S1934*(K1934/100)</f>
        <v>1663.7956559182212</v>
      </c>
      <c r="U1934" t="str">
        <f t="shared" si="60"/>
        <v>PNC BankStatic Upper Billboard</v>
      </c>
      <c r="V1934" t="str">
        <f t="shared" si="61"/>
        <v>05-20 Baltimore Orioles @ Washington NationalsPNC BankStatic Upper Billboard</v>
      </c>
      <c r="W1934" t="str">
        <f>CONCATENATE(M1934,O1934)</f>
        <v>Regular SeasonPNC Bank</v>
      </c>
      <c r="X1934" t="str">
        <f>CONCATENATE(M1934,P1934)</f>
        <v>Regular SeasonStatic Upper Billboard</v>
      </c>
      <c r="Y1934" t="str">
        <f>CONCATENATE(M1934,O1934,P1934)</f>
        <v>Regular SeasonPNC BankStatic Upper Billboard</v>
      </c>
    </row>
    <row r="1935" spans="1:25" x14ac:dyDescent="0.25">
      <c r="A1935" s="3">
        <v>352275</v>
      </c>
      <c r="B1935" t="s">
        <v>146</v>
      </c>
      <c r="C1935" t="s">
        <v>36</v>
      </c>
      <c r="D1935" t="s">
        <v>71</v>
      </c>
      <c r="E1935" t="s">
        <v>1</v>
      </c>
      <c r="F1935" s="5">
        <v>41049</v>
      </c>
      <c r="G1935">
        <v>1</v>
      </c>
      <c r="H1935">
        <v>1</v>
      </c>
      <c r="I1935" s="1">
        <v>202.2</v>
      </c>
      <c r="J1935" s="1">
        <v>34.29</v>
      </c>
      <c r="K1935">
        <v>16.9584569732937</v>
      </c>
      <c r="L1935" s="4">
        <f>VLOOKUP(N1935,rates,VLOOKUP(CONCATENATE('[1]Exposure Report'!$B$11,'[1]Exposure Report'!$B$13),rate_lookup_table,4,FALSE),FALSE)</f>
        <v>202.20433333333335</v>
      </c>
      <c r="M1935" t="s">
        <v>0</v>
      </c>
      <c r="N1935" t="str">
        <f>IF(VLOOKUP(B1935,title_rename,2,FALSE)=0,B1935,VLOOKUP(B1935,title_rename,2,FALSE))</f>
        <v>05-20 Baltimore Orioles @ Washington Nationals</v>
      </c>
      <c r="O1935" s="3" t="str">
        <f>LEFT(IF(VLOOKUP(C1935,brand_rename,2,FALSE)=0,C1935,VLOOKUP(C1935,brand_rename,2,FALSE)),LEN(IF(VLOOKUP(C1935,brand_rename,2,FALSE)=0,C1935,VLOOKUP(C1935,brand_rename,2,FALSE)))-6)</f>
        <v>PNC Bank</v>
      </c>
      <c r="P1935" t="str">
        <f>IF(VLOOKUP(D1935,location_rename,2,FALSE)=0,D1935,VLOOKUP(D1935,location_rename,2,FALSE))</f>
        <v>Static Upper Tiered</v>
      </c>
      <c r="Q1935">
        <f>IF($L1935=0,0,G1935)</f>
        <v>1</v>
      </c>
      <c r="R1935">
        <f>IF($L1935=0,0,H1935)</f>
        <v>1</v>
      </c>
      <c r="S1935" s="1">
        <f>R1935*L1935</f>
        <v>202.20433333333335</v>
      </c>
      <c r="T1935" s="1">
        <f>S1935*(K1935/100)</f>
        <v>34.290734866468711</v>
      </c>
      <c r="U1935" t="str">
        <f t="shared" si="60"/>
        <v>PNC BankStatic Upper Tiered</v>
      </c>
      <c r="V1935" t="str">
        <f t="shared" si="61"/>
        <v>05-20 Baltimore Orioles @ Washington NationalsPNC BankStatic Upper Tiered</v>
      </c>
      <c r="W1935" t="str">
        <f>CONCATENATE(M1935,O1935)</f>
        <v>Regular SeasonPNC Bank</v>
      </c>
      <c r="X1935" t="str">
        <f>CONCATENATE(M1935,P1935)</f>
        <v>Regular SeasonStatic Upper Tiered</v>
      </c>
      <c r="Y1935" t="str">
        <f>CONCATENATE(M1935,O1935,P1935)</f>
        <v>Regular SeasonPNC BankStatic Upper Tiered</v>
      </c>
    </row>
    <row r="1936" spans="1:25" x14ac:dyDescent="0.25">
      <c r="A1936" s="3">
        <v>352275</v>
      </c>
      <c r="B1936" t="s">
        <v>146</v>
      </c>
      <c r="C1936" t="s">
        <v>33</v>
      </c>
      <c r="D1936" t="s">
        <v>19</v>
      </c>
      <c r="E1936" t="s">
        <v>1</v>
      </c>
      <c r="F1936" s="5">
        <v>41049</v>
      </c>
      <c r="G1936">
        <v>2</v>
      </c>
      <c r="H1936">
        <v>3</v>
      </c>
      <c r="I1936" s="1">
        <v>606.6</v>
      </c>
      <c r="J1936" s="1">
        <v>132.63999999999999</v>
      </c>
      <c r="K1936">
        <v>21.866139136168801</v>
      </c>
      <c r="L1936" s="4">
        <f>VLOOKUP(N1936,rates,VLOOKUP(CONCATENATE('[1]Exposure Report'!$B$11,'[1]Exposure Report'!$B$13),rate_lookup_table,4,FALSE),FALSE)</f>
        <v>202.20433333333335</v>
      </c>
      <c r="M1936" t="s">
        <v>0</v>
      </c>
      <c r="N1936" t="str">
        <f>IF(VLOOKUP(B1936,title_rename,2,FALSE)=0,B1936,VLOOKUP(B1936,title_rename,2,FALSE))</f>
        <v>05-20 Baltimore Orioles @ Washington Nationals</v>
      </c>
      <c r="O1936" s="3" t="str">
        <f>LEFT(IF(VLOOKUP(C1936,brand_rename,2,FALSE)=0,C1936,VLOOKUP(C1936,brand_rename,2,FALSE)),LEN(IF(VLOOKUP(C1936,brand_rename,2,FALSE)=0,C1936,VLOOKUP(C1936,brand_rename,2,FALSE)))-6)</f>
        <v>Radio - 106.7 The Fan</v>
      </c>
      <c r="P1936" t="str">
        <f>IF(VLOOKUP(D1936,location_rename,2,FALSE)=0,D1936,VLOOKUP(D1936,location_rename,2,FALSE))</f>
        <v>LED Outfield Wall</v>
      </c>
      <c r="Q1936">
        <f>IF($L1936=0,0,G1936)</f>
        <v>2</v>
      </c>
      <c r="R1936">
        <f>IF($L1936=0,0,H1936)</f>
        <v>3</v>
      </c>
      <c r="S1936" s="1">
        <f>R1936*L1936</f>
        <v>606.61300000000006</v>
      </c>
      <c r="T1936" s="1">
        <f>S1936*(K1936/100)</f>
        <v>132.64284259808767</v>
      </c>
      <c r="U1936" t="str">
        <f t="shared" si="60"/>
        <v>Radio - 106.7 The FanLED Outfield Wall</v>
      </c>
      <c r="V1936" t="str">
        <f t="shared" si="61"/>
        <v>05-20 Baltimore Orioles @ Washington NationalsRadio - 106.7 The FanLED Outfield Wall</v>
      </c>
      <c r="W1936" t="str">
        <f>CONCATENATE(M1936,O1936)</f>
        <v>Regular SeasonRadio - 106.7 The Fan</v>
      </c>
      <c r="X1936" t="str">
        <f>CONCATENATE(M1936,P1936)</f>
        <v>Regular SeasonLED Outfield Wall</v>
      </c>
      <c r="Y1936" t="str">
        <f>CONCATENATE(M1936,O1936,P1936)</f>
        <v>Regular SeasonRadio - 106.7 The FanLED Outfield Wall</v>
      </c>
    </row>
    <row r="1937" spans="1:25" x14ac:dyDescent="0.25">
      <c r="A1937" s="3">
        <v>352275</v>
      </c>
      <c r="B1937" t="s">
        <v>146</v>
      </c>
      <c r="C1937" t="s">
        <v>33</v>
      </c>
      <c r="D1937" t="s">
        <v>17</v>
      </c>
      <c r="E1937" t="s">
        <v>1</v>
      </c>
      <c r="F1937" s="5">
        <v>41049</v>
      </c>
      <c r="G1937">
        <v>1</v>
      </c>
      <c r="H1937">
        <v>1</v>
      </c>
      <c r="I1937" s="1">
        <v>202.2</v>
      </c>
      <c r="J1937" s="1">
        <v>42.06</v>
      </c>
      <c r="K1937">
        <v>20.801186943620099</v>
      </c>
      <c r="L1937" s="4">
        <f>VLOOKUP(N1937,rates,VLOOKUP(CONCATENATE('[1]Exposure Report'!$B$11,'[1]Exposure Report'!$B$13),rate_lookup_table,4,FALSE),FALSE)</f>
        <v>202.20433333333335</v>
      </c>
      <c r="M1937" t="s">
        <v>0</v>
      </c>
      <c r="N1937" t="str">
        <f>IF(VLOOKUP(B1937,title_rename,2,FALSE)=0,B1937,VLOOKUP(B1937,title_rename,2,FALSE))</f>
        <v>05-20 Baltimore Orioles @ Washington Nationals</v>
      </c>
      <c r="O1937" s="3" t="str">
        <f>LEFT(IF(VLOOKUP(C1937,brand_rename,2,FALSE)=0,C1937,VLOOKUP(C1937,brand_rename,2,FALSE)),LEN(IF(VLOOKUP(C1937,brand_rename,2,FALSE)=0,C1937,VLOOKUP(C1937,brand_rename,2,FALSE)))-6)</f>
        <v>Radio - 106.7 The Fan</v>
      </c>
      <c r="P1937" t="str">
        <f>IF(VLOOKUP(D1937,location_rename,2,FALSE)=0,D1937,VLOOKUP(D1937,location_rename,2,FALSE))</f>
        <v>LED Upper Tiered</v>
      </c>
      <c r="Q1937">
        <f>IF($L1937=0,0,G1937)</f>
        <v>1</v>
      </c>
      <c r="R1937">
        <f>IF($L1937=0,0,H1937)</f>
        <v>1</v>
      </c>
      <c r="S1937" s="1">
        <f>R1937*L1937</f>
        <v>202.20433333333335</v>
      </c>
      <c r="T1937" s="1">
        <f>S1937*(K1937/100)</f>
        <v>42.060901384767398</v>
      </c>
      <c r="U1937" t="str">
        <f t="shared" si="60"/>
        <v>Radio - 106.7 The FanLED Upper Tiered</v>
      </c>
      <c r="V1937" t="str">
        <f t="shared" si="61"/>
        <v>05-20 Baltimore Orioles @ Washington NationalsRadio - 106.7 The FanLED Upper Tiered</v>
      </c>
      <c r="W1937" t="str">
        <f>CONCATENATE(M1937,O1937)</f>
        <v>Regular SeasonRadio - 106.7 The Fan</v>
      </c>
      <c r="X1937" t="str">
        <f>CONCATENATE(M1937,P1937)</f>
        <v>Regular SeasonLED Upper Tiered</v>
      </c>
      <c r="Y1937" t="str">
        <f>CONCATENATE(M1937,O1937,P1937)</f>
        <v>Regular SeasonRadio - 106.7 The FanLED Upper Tiered</v>
      </c>
    </row>
    <row r="1938" spans="1:25" x14ac:dyDescent="0.25">
      <c r="A1938" s="3">
        <v>352275</v>
      </c>
      <c r="B1938" t="s">
        <v>146</v>
      </c>
      <c r="C1938" t="s">
        <v>33</v>
      </c>
      <c r="D1938" t="s">
        <v>9</v>
      </c>
      <c r="E1938" t="s">
        <v>1</v>
      </c>
      <c r="F1938" s="5">
        <v>41049</v>
      </c>
      <c r="G1938">
        <v>27</v>
      </c>
      <c r="H1938">
        <v>112</v>
      </c>
      <c r="I1938" s="1">
        <v>22646.400000000001</v>
      </c>
      <c r="J1938" s="1">
        <v>3623</v>
      </c>
      <c r="K1938">
        <v>15.9981277377419</v>
      </c>
      <c r="L1938" s="4">
        <f>VLOOKUP(N1938,rates,VLOOKUP(CONCATENATE('[1]Exposure Report'!$B$11,'[1]Exposure Report'!$B$13),rate_lookup_table,4,FALSE),FALSE)</f>
        <v>202.20433333333335</v>
      </c>
      <c r="M1938" t="s">
        <v>0</v>
      </c>
      <c r="N1938" t="str">
        <f>IF(VLOOKUP(B1938,title_rename,2,FALSE)=0,B1938,VLOOKUP(B1938,title_rename,2,FALSE))</f>
        <v>05-20 Baltimore Orioles @ Washington Nationals</v>
      </c>
      <c r="O1938" s="3" t="str">
        <f>LEFT(IF(VLOOKUP(C1938,brand_rename,2,FALSE)=0,C1938,VLOOKUP(C1938,brand_rename,2,FALSE)),LEN(IF(VLOOKUP(C1938,brand_rename,2,FALSE)=0,C1938,VLOOKUP(C1938,brand_rename,2,FALSE)))-6)</f>
        <v>Radio - 106.7 The Fan</v>
      </c>
      <c r="P1938" t="str">
        <f>IF(VLOOKUP(D1938,location_rename,2,FALSE)=0,D1938,VLOOKUP(D1938,location_rename,2,FALSE))</f>
        <v>Static Upper Billboard</v>
      </c>
      <c r="Q1938">
        <f>IF($L1938=0,0,G1938)</f>
        <v>27</v>
      </c>
      <c r="R1938">
        <f>IF($L1938=0,0,H1938)</f>
        <v>112</v>
      </c>
      <c r="S1938" s="1">
        <f>R1938*L1938</f>
        <v>22646.885333333335</v>
      </c>
      <c r="T1938" s="1">
        <f>S1938*(K1938/100)</f>
        <v>3623.0776442466022</v>
      </c>
      <c r="U1938" t="str">
        <f t="shared" si="60"/>
        <v>Radio - 106.7 The FanStatic Upper Billboard</v>
      </c>
      <c r="V1938" t="str">
        <f t="shared" si="61"/>
        <v>05-20 Baltimore Orioles @ Washington NationalsRadio - 106.7 The FanStatic Upper Billboard</v>
      </c>
      <c r="W1938" t="str">
        <f>CONCATENATE(M1938,O1938)</f>
        <v>Regular SeasonRadio - 106.7 The Fan</v>
      </c>
      <c r="X1938" t="str">
        <f>CONCATENATE(M1938,P1938)</f>
        <v>Regular SeasonStatic Upper Billboard</v>
      </c>
      <c r="Y1938" t="str">
        <f>CONCATENATE(M1938,O1938,P1938)</f>
        <v>Regular SeasonRadio - 106.7 The FanStatic Upper Billboard</v>
      </c>
    </row>
    <row r="1939" spans="1:25" x14ac:dyDescent="0.25">
      <c r="A1939" s="3">
        <v>352275</v>
      </c>
      <c r="B1939" t="s">
        <v>146</v>
      </c>
      <c r="C1939" t="s">
        <v>32</v>
      </c>
      <c r="D1939" t="s">
        <v>17</v>
      </c>
      <c r="E1939" t="s">
        <v>1</v>
      </c>
      <c r="F1939" s="5">
        <v>41049</v>
      </c>
      <c r="G1939">
        <v>4</v>
      </c>
      <c r="H1939">
        <v>14</v>
      </c>
      <c r="I1939" s="1">
        <v>2830.8</v>
      </c>
      <c r="J1939" s="1">
        <v>1091.46</v>
      </c>
      <c r="K1939">
        <v>38.556591776176298</v>
      </c>
      <c r="L1939" s="4">
        <f>VLOOKUP(N1939,rates,VLOOKUP(CONCATENATE('[1]Exposure Report'!$B$11,'[1]Exposure Report'!$B$13),rate_lookup_table,4,FALSE),FALSE)</f>
        <v>202.20433333333335</v>
      </c>
      <c r="M1939" t="s">
        <v>0</v>
      </c>
      <c r="N1939" t="str">
        <f>IF(VLOOKUP(B1939,title_rename,2,FALSE)=0,B1939,VLOOKUP(B1939,title_rename,2,FALSE))</f>
        <v>05-20 Baltimore Orioles @ Washington Nationals</v>
      </c>
      <c r="O1939" s="3" t="str">
        <f>LEFT(IF(VLOOKUP(C1939,brand_rename,2,FALSE)=0,C1939,VLOOKUP(C1939,brand_rename,2,FALSE)),LEN(IF(VLOOKUP(C1939,brand_rename,2,FALSE)=0,C1939,VLOOKUP(C1939,brand_rename,2,FALSE)))-6)</f>
        <v>Radio - WTOP</v>
      </c>
      <c r="P1939" t="str">
        <f>IF(VLOOKUP(D1939,location_rename,2,FALSE)=0,D1939,VLOOKUP(D1939,location_rename,2,FALSE))</f>
        <v>LED Upper Tiered</v>
      </c>
      <c r="Q1939">
        <f>IF($L1939=0,0,G1939)</f>
        <v>4</v>
      </c>
      <c r="R1939">
        <f>IF($L1939=0,0,H1939)</f>
        <v>14</v>
      </c>
      <c r="S1939" s="1">
        <f>R1939*L1939</f>
        <v>2830.8606666666669</v>
      </c>
      <c r="T1939" s="1">
        <f>S1939*(K1939/100)</f>
        <v>1091.4833909990095</v>
      </c>
      <c r="U1939" t="str">
        <f t="shared" si="60"/>
        <v>Radio - WTOPLED Upper Tiered</v>
      </c>
      <c r="V1939" t="str">
        <f t="shared" si="61"/>
        <v>05-20 Baltimore Orioles @ Washington NationalsRadio - WTOPLED Upper Tiered</v>
      </c>
      <c r="W1939" t="str">
        <f>CONCATENATE(M1939,O1939)</f>
        <v>Regular SeasonRadio - WTOP</v>
      </c>
      <c r="X1939" t="str">
        <f>CONCATENATE(M1939,P1939)</f>
        <v>Regular SeasonLED Upper Tiered</v>
      </c>
      <c r="Y1939" t="str">
        <f>CONCATENATE(M1939,O1939,P1939)</f>
        <v>Regular SeasonRadio - WTOPLED Upper Tiered</v>
      </c>
    </row>
    <row r="1940" spans="1:25" x14ac:dyDescent="0.25">
      <c r="A1940" s="3">
        <v>352275</v>
      </c>
      <c r="B1940" t="s">
        <v>146</v>
      </c>
      <c r="C1940" t="s">
        <v>96</v>
      </c>
      <c r="D1940" t="s">
        <v>9</v>
      </c>
      <c r="E1940" t="s">
        <v>1</v>
      </c>
      <c r="F1940" s="5">
        <v>41049</v>
      </c>
      <c r="G1940">
        <v>2</v>
      </c>
      <c r="H1940">
        <v>2</v>
      </c>
      <c r="I1940" s="1">
        <v>404.4</v>
      </c>
      <c r="J1940" s="1">
        <v>54.78</v>
      </c>
      <c r="K1940">
        <v>13.5459940652818</v>
      </c>
      <c r="L1940" s="4">
        <f>VLOOKUP(N1940,rates,VLOOKUP(CONCATENATE('[1]Exposure Report'!$B$11,'[1]Exposure Report'!$B$13),rate_lookup_table,4,FALSE),FALSE)</f>
        <v>202.20433333333335</v>
      </c>
      <c r="M1940" t="s">
        <v>0</v>
      </c>
      <c r="N1940" t="str">
        <f>IF(VLOOKUP(B1940,title_rename,2,FALSE)=0,B1940,VLOOKUP(B1940,title_rename,2,FALSE))</f>
        <v>05-20 Baltimore Orioles @ Washington Nationals</v>
      </c>
      <c r="O1940" s="3" t="str">
        <f>LEFT(IF(VLOOKUP(C1940,brand_rename,2,FALSE)=0,C1940,VLOOKUP(C1940,brand_rename,2,FALSE)),LEN(IF(VLOOKUP(C1940,brand_rename,2,FALSE)=0,C1940,VLOOKUP(C1940,brand_rename,2,FALSE)))-6)</f>
        <v>Red Loft</v>
      </c>
      <c r="P1940" t="str">
        <f>IF(VLOOKUP(D1940,location_rename,2,FALSE)=0,D1940,VLOOKUP(D1940,location_rename,2,FALSE))</f>
        <v>Static Upper Billboard</v>
      </c>
      <c r="Q1940">
        <f>IF($L1940=0,0,G1940)</f>
        <v>2</v>
      </c>
      <c r="R1940">
        <f>IF($L1940=0,0,H1940)</f>
        <v>2</v>
      </c>
      <c r="S1940" s="1">
        <f>R1940*L1940</f>
        <v>404.4086666666667</v>
      </c>
      <c r="T1940" s="1">
        <f>S1940*(K1940/100)</f>
        <v>54.781173986151927</v>
      </c>
      <c r="U1940" t="str">
        <f t="shared" si="60"/>
        <v>Red LoftStatic Upper Billboard</v>
      </c>
      <c r="V1940" t="str">
        <f t="shared" si="61"/>
        <v>05-20 Baltimore Orioles @ Washington NationalsRed LoftStatic Upper Billboard</v>
      </c>
      <c r="W1940" t="str">
        <f>CONCATENATE(M1940,O1940)</f>
        <v>Regular SeasonRed Loft</v>
      </c>
      <c r="X1940" t="str">
        <f>CONCATENATE(M1940,P1940)</f>
        <v>Regular SeasonStatic Upper Billboard</v>
      </c>
      <c r="Y1940" t="str">
        <f>CONCATENATE(M1940,O1940,P1940)</f>
        <v>Regular SeasonRed LoftStatic Upper Billboard</v>
      </c>
    </row>
    <row r="1941" spans="1:25" x14ac:dyDescent="0.25">
      <c r="A1941" s="3">
        <v>352275</v>
      </c>
      <c r="B1941" t="s">
        <v>146</v>
      </c>
      <c r="C1941" t="s">
        <v>31</v>
      </c>
      <c r="D1941" t="s">
        <v>71</v>
      </c>
      <c r="E1941" t="s">
        <v>1</v>
      </c>
      <c r="F1941" s="5">
        <v>41049</v>
      </c>
      <c r="G1941">
        <v>9</v>
      </c>
      <c r="H1941">
        <v>21</v>
      </c>
      <c r="I1941" s="1">
        <v>4246.2</v>
      </c>
      <c r="J1941" s="1">
        <v>919.57</v>
      </c>
      <c r="K1941">
        <v>21.656304460458699</v>
      </c>
      <c r="L1941" s="4">
        <f>VLOOKUP(N1941,rates,VLOOKUP(CONCATENATE('[1]Exposure Report'!$B$11,'[1]Exposure Report'!$B$13),rate_lookup_table,4,FALSE),FALSE)</f>
        <v>202.20433333333335</v>
      </c>
      <c r="M1941" t="s">
        <v>0</v>
      </c>
      <c r="N1941" t="str">
        <f>IF(VLOOKUP(B1941,title_rename,2,FALSE)=0,B1941,VLOOKUP(B1941,title_rename,2,FALSE))</f>
        <v>05-20 Baltimore Orioles @ Washington Nationals</v>
      </c>
      <c r="O1941" s="3" t="str">
        <f>LEFT(IF(VLOOKUP(C1941,brand_rename,2,FALSE)=0,C1941,VLOOKUP(C1941,brand_rename,2,FALSE)),LEN(IF(VLOOKUP(C1941,brand_rename,2,FALSE)=0,C1941,VLOOKUP(C1941,brand_rename,2,FALSE)))-6)</f>
        <v>Red Porch</v>
      </c>
      <c r="P1941" t="str">
        <f>IF(VLOOKUP(D1941,location_rename,2,FALSE)=0,D1941,VLOOKUP(D1941,location_rename,2,FALSE))</f>
        <v>Static Upper Tiered</v>
      </c>
      <c r="Q1941">
        <f>IF($L1941=0,0,G1941)</f>
        <v>9</v>
      </c>
      <c r="R1941">
        <f>IF($L1941=0,0,H1941)</f>
        <v>21</v>
      </c>
      <c r="S1941" s="1">
        <f>R1941*L1941</f>
        <v>4246.2910000000002</v>
      </c>
      <c r="T1941" s="1">
        <f>S1941*(K1941/100)</f>
        <v>919.58970723705636</v>
      </c>
      <c r="U1941" t="str">
        <f t="shared" si="60"/>
        <v>Red PorchStatic Upper Tiered</v>
      </c>
      <c r="V1941" t="str">
        <f t="shared" si="61"/>
        <v>05-20 Baltimore Orioles @ Washington NationalsRed PorchStatic Upper Tiered</v>
      </c>
      <c r="W1941" t="str">
        <f>CONCATENATE(M1941,O1941)</f>
        <v>Regular SeasonRed Porch</v>
      </c>
      <c r="X1941" t="str">
        <f>CONCATENATE(M1941,P1941)</f>
        <v>Regular SeasonStatic Upper Tiered</v>
      </c>
      <c r="Y1941" t="str">
        <f>CONCATENATE(M1941,O1941,P1941)</f>
        <v>Regular SeasonRed PorchStatic Upper Tiered</v>
      </c>
    </row>
    <row r="1942" spans="1:25" x14ac:dyDescent="0.25">
      <c r="A1942" s="3">
        <v>352275</v>
      </c>
      <c r="B1942" t="s">
        <v>146</v>
      </c>
      <c r="C1942" t="s">
        <v>27</v>
      </c>
      <c r="D1942" t="s">
        <v>2</v>
      </c>
      <c r="E1942" t="s">
        <v>1</v>
      </c>
      <c r="F1942" s="5">
        <v>41049</v>
      </c>
      <c r="G1942">
        <v>28</v>
      </c>
      <c r="H1942">
        <v>231</v>
      </c>
      <c r="I1942" s="1">
        <v>46708.2</v>
      </c>
      <c r="J1942" s="1">
        <v>10699.74</v>
      </c>
      <c r="K1942">
        <v>22.907626498130899</v>
      </c>
      <c r="L1942" s="4">
        <f>VLOOKUP(N1942,rates,VLOOKUP(CONCATENATE('[1]Exposure Report'!$B$11,'[1]Exposure Report'!$B$13),rate_lookup_table,4,FALSE),FALSE)</f>
        <v>202.20433333333335</v>
      </c>
      <c r="M1942" t="s">
        <v>0</v>
      </c>
      <c r="N1942" t="str">
        <f>IF(VLOOKUP(B1942,title_rename,2,FALSE)=0,B1942,VLOOKUP(B1942,title_rename,2,FALSE))</f>
        <v>05-20 Baltimore Orioles @ Washington Nationals</v>
      </c>
      <c r="O1942" s="3" t="str">
        <f>LEFT(IF(VLOOKUP(C1942,brand_rename,2,FALSE)=0,C1942,VLOOKUP(C1942,brand_rename,2,FALSE)),LEN(IF(VLOOKUP(C1942,brand_rename,2,FALSE)=0,C1942,VLOOKUP(C1942,brand_rename,2,FALSE)))-6)</f>
        <v>Team Website - Nationals.com</v>
      </c>
      <c r="P1942" t="str">
        <f>IF(VLOOKUP(D1942,location_rename,2,FALSE)=0,D1942,VLOOKUP(D1942,location_rename,2,FALSE))</f>
        <v>Rotational Field Level Home Plate</v>
      </c>
      <c r="Q1942">
        <f>IF($L1942=0,0,G1942)</f>
        <v>28</v>
      </c>
      <c r="R1942">
        <f>IF($L1942=0,0,H1942)</f>
        <v>231</v>
      </c>
      <c r="S1942" s="1">
        <f>R1942*L1942</f>
        <v>46709.201000000001</v>
      </c>
      <c r="T1942" s="1">
        <f>S1942*(K1942/100)</f>
        <v>10699.969305341223</v>
      </c>
      <c r="U1942" t="str">
        <f t="shared" si="60"/>
        <v>Team Website - Nationals.comRotational Field Level Home Plate</v>
      </c>
      <c r="V1942" t="str">
        <f t="shared" si="61"/>
        <v>05-20 Baltimore Orioles @ Washington NationalsTeam Website - Nationals.comRotational Field Level Home Plate</v>
      </c>
      <c r="W1942" t="str">
        <f>CONCATENATE(M1942,O1942)</f>
        <v>Regular SeasonTeam Website - Nationals.com</v>
      </c>
      <c r="X1942" t="str">
        <f>CONCATENATE(M1942,P1942)</f>
        <v>Regular SeasonRotational Field Level Home Plate</v>
      </c>
      <c r="Y1942" t="str">
        <f>CONCATENATE(M1942,O1942,P1942)</f>
        <v>Regular SeasonTeam Website - Nationals.comRotational Field Level Home Plate</v>
      </c>
    </row>
    <row r="1943" spans="1:25" x14ac:dyDescent="0.25">
      <c r="A1943" s="3">
        <v>352275</v>
      </c>
      <c r="B1943" t="s">
        <v>146</v>
      </c>
      <c r="C1943" t="s">
        <v>27</v>
      </c>
      <c r="D1943" t="s">
        <v>28</v>
      </c>
      <c r="E1943" t="s">
        <v>1</v>
      </c>
      <c r="F1943" s="5">
        <v>41049</v>
      </c>
      <c r="G1943">
        <v>17</v>
      </c>
      <c r="H1943">
        <v>59</v>
      </c>
      <c r="I1943" s="1">
        <v>11929.8</v>
      </c>
      <c r="J1943" s="1">
        <v>2748.42</v>
      </c>
      <c r="K1943">
        <v>23.038273902328601</v>
      </c>
      <c r="L1943" s="4">
        <f>VLOOKUP(N1943,rates,VLOOKUP(CONCATENATE('[1]Exposure Report'!$B$11,'[1]Exposure Report'!$B$13),rate_lookup_table,4,FALSE),FALSE)</f>
        <v>202.20433333333335</v>
      </c>
      <c r="M1943" t="s">
        <v>0</v>
      </c>
      <c r="N1943" t="str">
        <f>IF(VLOOKUP(B1943,title_rename,2,FALSE)=0,B1943,VLOOKUP(B1943,title_rename,2,FALSE))</f>
        <v>05-20 Baltimore Orioles @ Washington Nationals</v>
      </c>
      <c r="O1943" s="3" t="str">
        <f>LEFT(IF(VLOOKUP(C1943,brand_rename,2,FALSE)=0,C1943,VLOOKUP(C1943,brand_rename,2,FALSE)),LEN(IF(VLOOKUP(C1943,brand_rename,2,FALSE)=0,C1943,VLOOKUP(C1943,brand_rename,2,FALSE)))-6)</f>
        <v>Team Website - Nationals.com</v>
      </c>
      <c r="P1943" t="str">
        <f>IF(VLOOKUP(D1943,location_rename,2,FALSE)=0,D1943,VLOOKUP(D1943,location_rename,2,FALSE))</f>
        <v>Static Dugout Railing</v>
      </c>
      <c r="Q1943">
        <f>IF($L1943=0,0,G1943)</f>
        <v>17</v>
      </c>
      <c r="R1943">
        <f>IF($L1943=0,0,H1943)</f>
        <v>59</v>
      </c>
      <c r="S1943" s="1">
        <f>R1943*L1943</f>
        <v>11930.055666666667</v>
      </c>
      <c r="T1943" s="1">
        <f>S1943*(K1943/100)</f>
        <v>2748.4789011869411</v>
      </c>
      <c r="U1943" t="str">
        <f t="shared" si="60"/>
        <v>Team Website - Nationals.comStatic Dugout Railing</v>
      </c>
      <c r="V1943" t="str">
        <f t="shared" si="61"/>
        <v>05-20 Baltimore Orioles @ Washington NationalsTeam Website - Nationals.comStatic Dugout Railing</v>
      </c>
      <c r="W1943" t="str">
        <f>CONCATENATE(M1943,O1943)</f>
        <v>Regular SeasonTeam Website - Nationals.com</v>
      </c>
      <c r="X1943" t="str">
        <f>CONCATENATE(M1943,P1943)</f>
        <v>Regular SeasonStatic Dugout Railing</v>
      </c>
      <c r="Y1943" t="str">
        <f>CONCATENATE(M1943,O1943,P1943)</f>
        <v>Regular SeasonTeam Website - Nationals.comStatic Dugout Railing</v>
      </c>
    </row>
    <row r="1944" spans="1:25" x14ac:dyDescent="0.25">
      <c r="A1944" s="3">
        <v>352275</v>
      </c>
      <c r="B1944" t="s">
        <v>146</v>
      </c>
      <c r="C1944" t="s">
        <v>27</v>
      </c>
      <c r="D1944" t="s">
        <v>14</v>
      </c>
      <c r="E1944" t="s">
        <v>1</v>
      </c>
      <c r="F1944" s="5">
        <v>41049</v>
      </c>
      <c r="G1944">
        <v>15</v>
      </c>
      <c r="H1944">
        <v>45</v>
      </c>
      <c r="I1944" s="1">
        <v>9099</v>
      </c>
      <c r="J1944" s="1">
        <v>1789.43</v>
      </c>
      <c r="K1944">
        <v>19.666227057918402</v>
      </c>
      <c r="L1944" s="4">
        <f>VLOOKUP(N1944,rates,VLOOKUP(CONCATENATE('[1]Exposure Report'!$B$11,'[1]Exposure Report'!$B$13),rate_lookup_table,4,FALSE),FALSE)</f>
        <v>202.20433333333335</v>
      </c>
      <c r="M1944" t="s">
        <v>0</v>
      </c>
      <c r="N1944" t="str">
        <f>IF(VLOOKUP(B1944,title_rename,2,FALSE)=0,B1944,VLOOKUP(B1944,title_rename,2,FALSE))</f>
        <v>05-20 Baltimore Orioles @ Washington Nationals</v>
      </c>
      <c r="O1944" s="3" t="str">
        <f>LEFT(IF(VLOOKUP(C1944,brand_rename,2,FALSE)=0,C1944,VLOOKUP(C1944,brand_rename,2,FALSE)),LEN(IF(VLOOKUP(C1944,brand_rename,2,FALSE)=0,C1944,VLOOKUP(C1944,brand_rename,2,FALSE)))-6)</f>
        <v>Team Website - Nationals.com</v>
      </c>
      <c r="P1944" t="str">
        <f>IF(VLOOKUP(D1944,location_rename,2,FALSE)=0,D1944,VLOOKUP(D1944,location_rename,2,FALSE))</f>
        <v>Static Dugout Roof</v>
      </c>
      <c r="Q1944">
        <f>IF($L1944=0,0,G1944)</f>
        <v>15</v>
      </c>
      <c r="R1944">
        <f>IF($L1944=0,0,H1944)</f>
        <v>45</v>
      </c>
      <c r="S1944" s="1">
        <f>R1944*L1944</f>
        <v>9099.1950000000015</v>
      </c>
      <c r="T1944" s="1">
        <f>S1944*(K1944/100)</f>
        <v>1789.4683491427586</v>
      </c>
      <c r="U1944" t="str">
        <f t="shared" si="60"/>
        <v>Team Website - Nationals.comStatic Dugout Roof</v>
      </c>
      <c r="V1944" t="str">
        <f t="shared" si="61"/>
        <v>05-20 Baltimore Orioles @ Washington NationalsTeam Website - Nationals.comStatic Dugout Roof</v>
      </c>
      <c r="W1944" t="str">
        <f>CONCATENATE(M1944,O1944)</f>
        <v>Regular SeasonTeam Website - Nationals.com</v>
      </c>
      <c r="X1944" t="str">
        <f>CONCATENATE(M1944,P1944)</f>
        <v>Regular SeasonStatic Dugout Roof</v>
      </c>
      <c r="Y1944" t="str">
        <f>CONCATENATE(M1944,O1944,P1944)</f>
        <v>Regular SeasonTeam Website - Nationals.comStatic Dugout Roof</v>
      </c>
    </row>
    <row r="1945" spans="1:25" x14ac:dyDescent="0.25">
      <c r="A1945" s="3">
        <v>352275</v>
      </c>
      <c r="B1945" t="s">
        <v>146</v>
      </c>
      <c r="C1945" t="s">
        <v>27</v>
      </c>
      <c r="D1945" t="s">
        <v>9</v>
      </c>
      <c r="E1945" t="s">
        <v>1</v>
      </c>
      <c r="F1945" s="5">
        <v>41049</v>
      </c>
      <c r="G1945">
        <v>5</v>
      </c>
      <c r="H1945">
        <v>6</v>
      </c>
      <c r="I1945" s="1">
        <v>1213.2</v>
      </c>
      <c r="J1945" s="1">
        <v>173.61</v>
      </c>
      <c r="K1945">
        <v>14.3100890207715</v>
      </c>
      <c r="L1945" s="4">
        <f>VLOOKUP(N1945,rates,VLOOKUP(CONCATENATE('[1]Exposure Report'!$B$11,'[1]Exposure Report'!$B$13),rate_lookup_table,4,FALSE),FALSE)</f>
        <v>202.20433333333335</v>
      </c>
      <c r="M1945" t="s">
        <v>0</v>
      </c>
      <c r="N1945" t="str">
        <f>IF(VLOOKUP(B1945,title_rename,2,FALSE)=0,B1945,VLOOKUP(B1945,title_rename,2,FALSE))</f>
        <v>05-20 Baltimore Orioles @ Washington Nationals</v>
      </c>
      <c r="O1945" s="3" t="str">
        <f>LEFT(IF(VLOOKUP(C1945,brand_rename,2,FALSE)=0,C1945,VLOOKUP(C1945,brand_rename,2,FALSE)),LEN(IF(VLOOKUP(C1945,brand_rename,2,FALSE)=0,C1945,VLOOKUP(C1945,brand_rename,2,FALSE)))-6)</f>
        <v>Team Website - Nationals.com</v>
      </c>
      <c r="P1945" t="str">
        <f>IF(VLOOKUP(D1945,location_rename,2,FALSE)=0,D1945,VLOOKUP(D1945,location_rename,2,FALSE))</f>
        <v>Static Upper Billboard</v>
      </c>
      <c r="Q1945">
        <f>IF($L1945=0,0,G1945)</f>
        <v>5</v>
      </c>
      <c r="R1945">
        <f>IF($L1945=0,0,H1945)</f>
        <v>6</v>
      </c>
      <c r="S1945" s="1">
        <f>R1945*L1945</f>
        <v>1213.2260000000001</v>
      </c>
      <c r="T1945" s="1">
        <f>S1945*(K1945/100)</f>
        <v>173.61372062314524</v>
      </c>
      <c r="U1945" t="str">
        <f t="shared" si="60"/>
        <v>Team Website - Nationals.comStatic Upper Billboard</v>
      </c>
      <c r="V1945" t="str">
        <f t="shared" si="61"/>
        <v>05-20 Baltimore Orioles @ Washington NationalsTeam Website - Nationals.comStatic Upper Billboard</v>
      </c>
      <c r="W1945" t="str">
        <f>CONCATENATE(M1945,O1945)</f>
        <v>Regular SeasonTeam Website - Nationals.com</v>
      </c>
      <c r="X1945" t="str">
        <f>CONCATENATE(M1945,P1945)</f>
        <v>Regular SeasonStatic Upper Billboard</v>
      </c>
      <c r="Y1945" t="str">
        <f>CONCATENATE(M1945,O1945,P1945)</f>
        <v>Regular SeasonTeam Website - Nationals.comStatic Upper Billboard</v>
      </c>
    </row>
    <row r="1946" spans="1:25" x14ac:dyDescent="0.25">
      <c r="A1946" s="3">
        <v>352275</v>
      </c>
      <c r="B1946" t="s">
        <v>146</v>
      </c>
      <c r="C1946" t="s">
        <v>93</v>
      </c>
      <c r="D1946" t="s">
        <v>9</v>
      </c>
      <c r="E1946" t="s">
        <v>1</v>
      </c>
      <c r="F1946" s="5">
        <v>41049</v>
      </c>
      <c r="G1946">
        <v>1</v>
      </c>
      <c r="H1946">
        <v>15</v>
      </c>
      <c r="I1946" s="1">
        <v>3033</v>
      </c>
      <c r="J1946" s="1">
        <v>284.8</v>
      </c>
      <c r="K1946">
        <v>9.3900428618529492</v>
      </c>
      <c r="L1946" s="4">
        <f>VLOOKUP(N1946,rates,VLOOKUP(CONCATENATE('[1]Exposure Report'!$B$11,'[1]Exposure Report'!$B$13),rate_lookup_table,4,FALSE),FALSE)</f>
        <v>202.20433333333335</v>
      </c>
      <c r="M1946" t="s">
        <v>0</v>
      </c>
      <c r="N1946" t="str">
        <f>IF(VLOOKUP(B1946,title_rename,2,FALSE)=0,B1946,VLOOKUP(B1946,title_rename,2,FALSE))</f>
        <v>05-20 Baltimore Orioles @ Washington Nationals</v>
      </c>
      <c r="O1946" s="3" t="str">
        <f>LEFT(IF(VLOOKUP(C1946,brand_rename,2,FALSE)=0,C1946,VLOOKUP(C1946,brand_rename,2,FALSE)),LEN(IF(VLOOKUP(C1946,brand_rename,2,FALSE)=0,C1946,VLOOKUP(C1946,brand_rename,2,FALSE)))-6)</f>
        <v>The Washington Post</v>
      </c>
      <c r="P1946" t="str">
        <f>IF(VLOOKUP(D1946,location_rename,2,FALSE)=0,D1946,VLOOKUP(D1946,location_rename,2,FALSE))</f>
        <v>Static Upper Billboard</v>
      </c>
      <c r="Q1946">
        <f>IF($L1946=0,0,G1946)</f>
        <v>1</v>
      </c>
      <c r="R1946">
        <f>IF($L1946=0,0,H1946)</f>
        <v>15</v>
      </c>
      <c r="S1946" s="1">
        <f>R1946*L1946</f>
        <v>3033.0650000000005</v>
      </c>
      <c r="T1946" s="1">
        <f>S1946*(K1946/100)</f>
        <v>284.80610352786016</v>
      </c>
      <c r="U1946" t="str">
        <f t="shared" si="60"/>
        <v>The Washington PostStatic Upper Billboard</v>
      </c>
      <c r="V1946" t="str">
        <f t="shared" si="61"/>
        <v>05-20 Baltimore Orioles @ Washington NationalsThe Washington PostStatic Upper Billboard</v>
      </c>
      <c r="W1946" t="str">
        <f>CONCATENATE(M1946,O1946)</f>
        <v>Regular SeasonThe Washington Post</v>
      </c>
      <c r="X1946" t="str">
        <f>CONCATENATE(M1946,P1946)</f>
        <v>Regular SeasonStatic Upper Billboard</v>
      </c>
      <c r="Y1946" t="str">
        <f>CONCATENATE(M1946,O1946,P1946)</f>
        <v>Regular SeasonThe Washington PostStatic Upper Billboard</v>
      </c>
    </row>
    <row r="1947" spans="1:25" x14ac:dyDescent="0.25">
      <c r="A1947" s="3">
        <v>352275</v>
      </c>
      <c r="B1947" t="s">
        <v>146</v>
      </c>
      <c r="C1947" t="s">
        <v>26</v>
      </c>
      <c r="D1947" t="s">
        <v>17</v>
      </c>
      <c r="E1947" t="s">
        <v>1</v>
      </c>
      <c r="F1947" s="5">
        <v>41049</v>
      </c>
      <c r="G1947">
        <v>3</v>
      </c>
      <c r="H1947">
        <v>4</v>
      </c>
      <c r="I1947" s="1">
        <v>808.8</v>
      </c>
      <c r="J1947" s="1">
        <v>263.69</v>
      </c>
      <c r="K1947">
        <v>32.602621167161203</v>
      </c>
      <c r="L1947" s="4">
        <f>VLOOKUP(N1947,rates,VLOOKUP(CONCATENATE('[1]Exposure Report'!$B$11,'[1]Exposure Report'!$B$13),rate_lookup_table,4,FALSE),FALSE)</f>
        <v>202.20433333333335</v>
      </c>
      <c r="M1947" t="s">
        <v>0</v>
      </c>
      <c r="N1947" t="str">
        <f>IF(VLOOKUP(B1947,title_rename,2,FALSE)=0,B1947,VLOOKUP(B1947,title_rename,2,FALSE))</f>
        <v>05-20 Baltimore Orioles @ Washington Nationals</v>
      </c>
      <c r="O1947" s="3" t="str">
        <f>LEFT(IF(VLOOKUP(C1947,brand_rename,2,FALSE)=0,C1947,VLOOKUP(C1947,brand_rename,2,FALSE)),LEN(IF(VLOOKUP(C1947,brand_rename,2,FALSE)=0,C1947,VLOOKUP(C1947,brand_rename,2,FALSE)))-6)</f>
        <v>Toyota</v>
      </c>
      <c r="P1947" t="str">
        <f>IF(VLOOKUP(D1947,location_rename,2,FALSE)=0,D1947,VLOOKUP(D1947,location_rename,2,FALSE))</f>
        <v>LED Upper Tiered</v>
      </c>
      <c r="Q1947">
        <f>IF($L1947=0,0,G1947)</f>
        <v>3</v>
      </c>
      <c r="R1947">
        <f>IF($L1947=0,0,H1947)</f>
        <v>4</v>
      </c>
      <c r="S1947" s="1">
        <f>R1947*L1947</f>
        <v>808.81733333333341</v>
      </c>
      <c r="T1947" s="1">
        <f>S1947*(K1947/100)</f>
        <v>263.69565112100219</v>
      </c>
      <c r="U1947" t="str">
        <f t="shared" si="60"/>
        <v>ToyotaLED Upper Tiered</v>
      </c>
      <c r="V1947" t="str">
        <f t="shared" si="61"/>
        <v>05-20 Baltimore Orioles @ Washington NationalsToyotaLED Upper Tiered</v>
      </c>
      <c r="W1947" t="str">
        <f>CONCATENATE(M1947,O1947)</f>
        <v>Regular SeasonToyota</v>
      </c>
      <c r="X1947" t="str">
        <f>CONCATENATE(M1947,P1947)</f>
        <v>Regular SeasonLED Upper Tiered</v>
      </c>
      <c r="Y1947" t="str">
        <f>CONCATENATE(M1947,O1947,P1947)</f>
        <v>Regular SeasonToyotaLED Upper Tiered</v>
      </c>
    </row>
    <row r="1948" spans="1:25" x14ac:dyDescent="0.25">
      <c r="A1948" s="3">
        <v>352275</v>
      </c>
      <c r="B1948" t="s">
        <v>146</v>
      </c>
      <c r="C1948" t="s">
        <v>25</v>
      </c>
      <c r="D1948" t="s">
        <v>45</v>
      </c>
      <c r="E1948" t="s">
        <v>1</v>
      </c>
      <c r="F1948" s="5">
        <v>41049</v>
      </c>
      <c r="G1948">
        <v>9</v>
      </c>
      <c r="H1948">
        <v>16</v>
      </c>
      <c r="I1948" s="1">
        <v>3235.2</v>
      </c>
      <c r="J1948" s="1">
        <v>773.44</v>
      </c>
      <c r="K1948">
        <v>23.907022749752699</v>
      </c>
      <c r="L1948" s="4">
        <f>VLOOKUP(N1948,rates,VLOOKUP(CONCATENATE('[1]Exposure Report'!$B$11,'[1]Exposure Report'!$B$13),rate_lookup_table,4,FALSE),FALSE)</f>
        <v>202.20433333333335</v>
      </c>
      <c r="M1948" t="s">
        <v>0</v>
      </c>
      <c r="N1948" t="str">
        <f>IF(VLOOKUP(B1948,title_rename,2,FALSE)=0,B1948,VLOOKUP(B1948,title_rename,2,FALSE))</f>
        <v>05-20 Baltimore Orioles @ Washington Nationals</v>
      </c>
      <c r="O1948" s="3" t="str">
        <f>LEFT(IF(VLOOKUP(C1948,brand_rename,2,FALSE)=0,C1948,VLOOKUP(C1948,brand_rename,2,FALSE)),LEN(IF(VLOOKUP(C1948,brand_rename,2,FALSE)=0,C1948,VLOOKUP(C1948,brand_rename,2,FALSE)))-6)</f>
        <v>TV Station - MLB Network</v>
      </c>
      <c r="P1948" t="str">
        <f>IF(VLOOKUP(D1948,location_rename,2,FALSE)=0,D1948,VLOOKUP(D1948,location_rename,2,FALSE))</f>
        <v>Static Field Level Foul Ball Line</v>
      </c>
      <c r="Q1948">
        <f>IF($L1948=0,0,G1948)</f>
        <v>9</v>
      </c>
      <c r="R1948">
        <f>IF($L1948=0,0,H1948)</f>
        <v>16</v>
      </c>
      <c r="S1948" s="1">
        <f>R1948*L1948</f>
        <v>3235.2693333333336</v>
      </c>
      <c r="T1948" s="1">
        <f>S1948*(K1948/100)</f>
        <v>773.45657553577257</v>
      </c>
      <c r="U1948" t="str">
        <f t="shared" si="60"/>
        <v>TV Station - MLB NetworkStatic Field Level Foul Ball Line</v>
      </c>
      <c r="V1948" t="str">
        <f t="shared" si="61"/>
        <v>05-20 Baltimore Orioles @ Washington NationalsTV Station - MLB NetworkStatic Field Level Foul Ball Line</v>
      </c>
      <c r="W1948" t="str">
        <f>CONCATENATE(M1948,O1948)</f>
        <v>Regular SeasonTV Station - MLB Network</v>
      </c>
      <c r="X1948" t="str">
        <f>CONCATENATE(M1948,P1948)</f>
        <v>Regular SeasonStatic Field Level Foul Ball Line</v>
      </c>
      <c r="Y1948" t="str">
        <f>CONCATENATE(M1948,O1948,P1948)</f>
        <v>Regular SeasonTV Station - MLB NetworkStatic Field Level Foul Ball Line</v>
      </c>
    </row>
    <row r="1949" spans="1:25" x14ac:dyDescent="0.25">
      <c r="A1949" s="3">
        <v>352275</v>
      </c>
      <c r="B1949" t="s">
        <v>146</v>
      </c>
      <c r="C1949" t="s">
        <v>24</v>
      </c>
      <c r="D1949" t="s">
        <v>11</v>
      </c>
      <c r="E1949" t="s">
        <v>1</v>
      </c>
      <c r="F1949" s="5">
        <v>41049</v>
      </c>
      <c r="G1949">
        <v>11</v>
      </c>
      <c r="H1949">
        <v>28</v>
      </c>
      <c r="I1949" s="1">
        <v>5661.6</v>
      </c>
      <c r="J1949" s="1">
        <v>1260.45</v>
      </c>
      <c r="K1949">
        <v>22.2631411615091</v>
      </c>
      <c r="L1949" s="4">
        <f>VLOOKUP(N1949,rates,VLOOKUP(CONCATENATE('[1]Exposure Report'!$B$11,'[1]Exposure Report'!$B$13),rate_lookup_table,4,FALSE),FALSE)</f>
        <v>202.20433333333335</v>
      </c>
      <c r="M1949" t="s">
        <v>0</v>
      </c>
      <c r="N1949" t="str">
        <f>IF(VLOOKUP(B1949,title_rename,2,FALSE)=0,B1949,VLOOKUP(B1949,title_rename,2,FALSE))</f>
        <v>05-20 Baltimore Orioles @ Washington Nationals</v>
      </c>
      <c r="O1949" s="3" t="str">
        <f>LEFT(IF(VLOOKUP(C1949,brand_rename,2,FALSE)=0,C1949,VLOOKUP(C1949,brand_rename,2,FALSE)),LEN(IF(VLOOKUP(C1949,brand_rename,2,FALSE)=0,C1949,VLOOKUP(C1949,brand_rename,2,FALSE)))-6)</f>
        <v>Twisted Tea</v>
      </c>
      <c r="P1949" t="str">
        <f>IF(VLOOKUP(D1949,location_rename,2,FALSE)=0,D1949,VLOOKUP(D1949,location_rename,2,FALSE))</f>
        <v>Static Outfield Wall</v>
      </c>
      <c r="Q1949">
        <f>IF($L1949=0,0,G1949)</f>
        <v>11</v>
      </c>
      <c r="R1949">
        <f>IF($L1949=0,0,H1949)</f>
        <v>28</v>
      </c>
      <c r="S1949" s="1">
        <f>R1949*L1949</f>
        <v>5661.7213333333339</v>
      </c>
      <c r="T1949" s="1">
        <f>S1949*(K1949/100)</f>
        <v>1260.4770126112753</v>
      </c>
      <c r="U1949" t="str">
        <f t="shared" si="60"/>
        <v>Twisted TeaStatic Outfield Wall</v>
      </c>
      <c r="V1949" t="str">
        <f t="shared" si="61"/>
        <v>05-20 Baltimore Orioles @ Washington NationalsTwisted TeaStatic Outfield Wall</v>
      </c>
      <c r="W1949" t="str">
        <f>CONCATENATE(M1949,O1949)</f>
        <v>Regular SeasonTwisted Tea</v>
      </c>
      <c r="X1949" t="str">
        <f>CONCATENATE(M1949,P1949)</f>
        <v>Regular SeasonStatic Outfield Wall</v>
      </c>
      <c r="Y1949" t="str">
        <f>CONCATENATE(M1949,O1949,P1949)</f>
        <v>Regular SeasonTwisted TeaStatic Outfield Wall</v>
      </c>
    </row>
    <row r="1950" spans="1:25" x14ac:dyDescent="0.25">
      <c r="A1950" s="3">
        <v>352275</v>
      </c>
      <c r="B1950" t="s">
        <v>146</v>
      </c>
      <c r="C1950" t="s">
        <v>23</v>
      </c>
      <c r="D1950" t="s">
        <v>2</v>
      </c>
      <c r="E1950" t="s">
        <v>1</v>
      </c>
      <c r="F1950" s="5">
        <v>41049</v>
      </c>
      <c r="G1950">
        <v>19</v>
      </c>
      <c r="H1950">
        <v>167</v>
      </c>
      <c r="I1950" s="1">
        <v>33767.4</v>
      </c>
      <c r="J1950" s="1">
        <v>8030.88</v>
      </c>
      <c r="K1950">
        <v>23.7829385738907</v>
      </c>
      <c r="L1950" s="4">
        <f>VLOOKUP(N1950,rates,VLOOKUP(CONCATENATE('[1]Exposure Report'!$B$11,'[1]Exposure Report'!$B$13),rate_lookup_table,4,FALSE),FALSE)</f>
        <v>202.20433333333335</v>
      </c>
      <c r="M1950" t="s">
        <v>0</v>
      </c>
      <c r="N1950" t="str">
        <f>IF(VLOOKUP(B1950,title_rename,2,FALSE)=0,B1950,VLOOKUP(B1950,title_rename,2,FALSE))</f>
        <v>05-20 Baltimore Orioles @ Washington Nationals</v>
      </c>
      <c r="O1950" s="3" t="str">
        <f>LEFT(IF(VLOOKUP(C1950,brand_rename,2,FALSE)=0,C1950,VLOOKUP(C1950,brand_rename,2,FALSE)),LEN(IF(VLOOKUP(C1950,brand_rename,2,FALSE)=0,C1950,VLOOKUP(C1950,brand_rename,2,FALSE)))-6)</f>
        <v>U.S. Trust</v>
      </c>
      <c r="P1950" t="str">
        <f>IF(VLOOKUP(D1950,location_rename,2,FALSE)=0,D1950,VLOOKUP(D1950,location_rename,2,FALSE))</f>
        <v>Rotational Field Level Home Plate</v>
      </c>
      <c r="Q1950">
        <f>IF($L1950=0,0,G1950)</f>
        <v>19</v>
      </c>
      <c r="R1950">
        <f>IF($L1950=0,0,H1950)</f>
        <v>167</v>
      </c>
      <c r="S1950" s="1">
        <f>R1950*L1950</f>
        <v>33768.123666666666</v>
      </c>
      <c r="T1950" s="1">
        <f>S1950*(K1950/100)</f>
        <v>8031.0521091987812</v>
      </c>
      <c r="U1950" t="str">
        <f t="shared" si="60"/>
        <v>U.S. TrustRotational Field Level Home Plate</v>
      </c>
      <c r="V1950" t="str">
        <f t="shared" si="61"/>
        <v>05-20 Baltimore Orioles @ Washington NationalsU.S. TrustRotational Field Level Home Plate</v>
      </c>
      <c r="W1950" t="str">
        <f>CONCATENATE(M1950,O1950)</f>
        <v>Regular SeasonU.S. Trust</v>
      </c>
      <c r="X1950" t="str">
        <f>CONCATENATE(M1950,P1950)</f>
        <v>Regular SeasonRotational Field Level Home Plate</v>
      </c>
      <c r="Y1950" t="str">
        <f>CONCATENATE(M1950,O1950,P1950)</f>
        <v>Regular SeasonU.S. TrustRotational Field Level Home Plate</v>
      </c>
    </row>
    <row r="1951" spans="1:25" x14ac:dyDescent="0.25">
      <c r="A1951" s="3">
        <v>352275</v>
      </c>
      <c r="B1951" t="s">
        <v>146</v>
      </c>
      <c r="C1951" t="s">
        <v>21</v>
      </c>
      <c r="D1951" t="s">
        <v>17</v>
      </c>
      <c r="E1951" t="s">
        <v>1</v>
      </c>
      <c r="F1951" s="5">
        <v>41049</v>
      </c>
      <c r="G1951">
        <v>3</v>
      </c>
      <c r="H1951">
        <v>6</v>
      </c>
      <c r="I1951" s="1">
        <v>1213.2</v>
      </c>
      <c r="J1951" s="1">
        <v>462.78</v>
      </c>
      <c r="K1951">
        <v>38.145400593471798</v>
      </c>
      <c r="L1951" s="4">
        <f>VLOOKUP(N1951,rates,VLOOKUP(CONCATENATE('[1]Exposure Report'!$B$11,'[1]Exposure Report'!$B$13),rate_lookup_table,4,FALSE),FALSE)</f>
        <v>202.20433333333335</v>
      </c>
      <c r="M1951" t="s">
        <v>0</v>
      </c>
      <c r="N1951" t="str">
        <f>IF(VLOOKUP(B1951,title_rename,2,FALSE)=0,B1951,VLOOKUP(B1951,title_rename,2,FALSE))</f>
        <v>05-20 Baltimore Orioles @ Washington Nationals</v>
      </c>
      <c r="O1951" s="3" t="str">
        <f>LEFT(IF(VLOOKUP(C1951,brand_rename,2,FALSE)=0,C1951,VLOOKUP(C1951,brand_rename,2,FALSE)),LEN(IF(VLOOKUP(C1951,brand_rename,2,FALSE)=0,C1951,VLOOKUP(C1951,brand_rename,2,FALSE)))-6)</f>
        <v>United Airlines</v>
      </c>
      <c r="P1951" t="str">
        <f>IF(VLOOKUP(D1951,location_rename,2,FALSE)=0,D1951,VLOOKUP(D1951,location_rename,2,FALSE))</f>
        <v>LED Upper Tiered</v>
      </c>
      <c r="Q1951">
        <f>IF($L1951=0,0,G1951)</f>
        <v>3</v>
      </c>
      <c r="R1951">
        <f>IF($L1951=0,0,H1951)</f>
        <v>6</v>
      </c>
      <c r="S1951" s="1">
        <f>R1951*L1951</f>
        <v>1213.2260000000001</v>
      </c>
      <c r="T1951" s="1">
        <f>S1951*(K1951/100)</f>
        <v>462.78991780415424</v>
      </c>
      <c r="U1951" t="str">
        <f t="shared" si="60"/>
        <v>United AirlinesLED Upper Tiered</v>
      </c>
      <c r="V1951" t="str">
        <f t="shared" si="61"/>
        <v>05-20 Baltimore Orioles @ Washington NationalsUnited AirlinesLED Upper Tiered</v>
      </c>
      <c r="W1951" t="str">
        <f>CONCATENATE(M1951,O1951)</f>
        <v>Regular SeasonUnited Airlines</v>
      </c>
      <c r="X1951" t="str">
        <f>CONCATENATE(M1951,P1951)</f>
        <v>Regular SeasonLED Upper Tiered</v>
      </c>
      <c r="Y1951" t="str">
        <f>CONCATENATE(M1951,O1951,P1951)</f>
        <v>Regular SeasonUnited AirlinesLED Upper Tiered</v>
      </c>
    </row>
    <row r="1952" spans="1:25" x14ac:dyDescent="0.25">
      <c r="A1952" s="3">
        <v>352275</v>
      </c>
      <c r="B1952" t="s">
        <v>146</v>
      </c>
      <c r="C1952" t="s">
        <v>21</v>
      </c>
      <c r="D1952" t="s">
        <v>2</v>
      </c>
      <c r="E1952" t="s">
        <v>1</v>
      </c>
      <c r="F1952" s="5">
        <v>41049</v>
      </c>
      <c r="G1952">
        <v>10</v>
      </c>
      <c r="H1952">
        <v>53</v>
      </c>
      <c r="I1952" s="1">
        <v>10716.6</v>
      </c>
      <c r="J1952" s="1">
        <v>2860.24</v>
      </c>
      <c r="K1952">
        <v>26.689808334733002</v>
      </c>
      <c r="L1952" s="4">
        <f>VLOOKUP(N1952,rates,VLOOKUP(CONCATENATE('[1]Exposure Report'!$B$11,'[1]Exposure Report'!$B$13),rate_lookup_table,4,FALSE),FALSE)</f>
        <v>202.20433333333335</v>
      </c>
      <c r="M1952" t="s">
        <v>0</v>
      </c>
      <c r="N1952" t="str">
        <f>IF(VLOOKUP(B1952,title_rename,2,FALSE)=0,B1952,VLOOKUP(B1952,title_rename,2,FALSE))</f>
        <v>05-20 Baltimore Orioles @ Washington Nationals</v>
      </c>
      <c r="O1952" s="3" t="str">
        <f>LEFT(IF(VLOOKUP(C1952,brand_rename,2,FALSE)=0,C1952,VLOOKUP(C1952,brand_rename,2,FALSE)),LEN(IF(VLOOKUP(C1952,brand_rename,2,FALSE)=0,C1952,VLOOKUP(C1952,brand_rename,2,FALSE)))-6)</f>
        <v>United Airlines</v>
      </c>
      <c r="P1952" t="str">
        <f>IF(VLOOKUP(D1952,location_rename,2,FALSE)=0,D1952,VLOOKUP(D1952,location_rename,2,FALSE))</f>
        <v>Rotational Field Level Home Plate</v>
      </c>
      <c r="Q1952">
        <f>IF($L1952=0,0,G1952)</f>
        <v>10</v>
      </c>
      <c r="R1952">
        <f>IF($L1952=0,0,H1952)</f>
        <v>53</v>
      </c>
      <c r="S1952" s="1">
        <f>R1952*L1952</f>
        <v>10716.829666666668</v>
      </c>
      <c r="T1952" s="1">
        <f>S1952*(K1952/100)</f>
        <v>2860.3012975931392</v>
      </c>
      <c r="U1952" t="str">
        <f t="shared" si="60"/>
        <v>United AirlinesRotational Field Level Home Plate</v>
      </c>
      <c r="V1952" t="str">
        <f t="shared" si="61"/>
        <v>05-20 Baltimore Orioles @ Washington NationalsUnited AirlinesRotational Field Level Home Plate</v>
      </c>
      <c r="W1952" t="str">
        <f>CONCATENATE(M1952,O1952)</f>
        <v>Regular SeasonUnited Airlines</v>
      </c>
      <c r="X1952" t="str">
        <f>CONCATENATE(M1952,P1952)</f>
        <v>Regular SeasonRotational Field Level Home Plate</v>
      </c>
      <c r="Y1952" t="str">
        <f>CONCATENATE(M1952,O1952,P1952)</f>
        <v>Regular SeasonUnited AirlinesRotational Field Level Home Plate</v>
      </c>
    </row>
    <row r="1953" spans="1:25" x14ac:dyDescent="0.25">
      <c r="A1953" s="3">
        <v>352275</v>
      </c>
      <c r="B1953" t="s">
        <v>146</v>
      </c>
      <c r="C1953" t="s">
        <v>21</v>
      </c>
      <c r="D1953" t="s">
        <v>11</v>
      </c>
      <c r="E1953" t="s">
        <v>1</v>
      </c>
      <c r="F1953" s="5">
        <v>41049</v>
      </c>
      <c r="G1953">
        <v>15</v>
      </c>
      <c r="H1953">
        <v>28</v>
      </c>
      <c r="I1953" s="1">
        <v>5661.6</v>
      </c>
      <c r="J1953" s="1">
        <v>1052.8599999999999</v>
      </c>
      <c r="K1953">
        <v>18.5965098205454</v>
      </c>
      <c r="L1953" s="4">
        <f>VLOOKUP(N1953,rates,VLOOKUP(CONCATENATE('[1]Exposure Report'!$B$11,'[1]Exposure Report'!$B$13),rate_lookup_table,4,FALSE),FALSE)</f>
        <v>202.20433333333335</v>
      </c>
      <c r="M1953" t="s">
        <v>0</v>
      </c>
      <c r="N1953" t="str">
        <f>IF(VLOOKUP(B1953,title_rename,2,FALSE)=0,B1953,VLOOKUP(B1953,title_rename,2,FALSE))</f>
        <v>05-20 Baltimore Orioles @ Washington Nationals</v>
      </c>
      <c r="O1953" s="3" t="str">
        <f>LEFT(IF(VLOOKUP(C1953,brand_rename,2,FALSE)=0,C1953,VLOOKUP(C1953,brand_rename,2,FALSE)),LEN(IF(VLOOKUP(C1953,brand_rename,2,FALSE)=0,C1953,VLOOKUP(C1953,brand_rename,2,FALSE)))-6)</f>
        <v>United Airlines</v>
      </c>
      <c r="P1953" t="str">
        <f>IF(VLOOKUP(D1953,location_rename,2,FALSE)=0,D1953,VLOOKUP(D1953,location_rename,2,FALSE))</f>
        <v>Static Outfield Wall</v>
      </c>
      <c r="Q1953">
        <f>IF($L1953=0,0,G1953)</f>
        <v>15</v>
      </c>
      <c r="R1953">
        <f>IF($L1953=0,0,H1953)</f>
        <v>28</v>
      </c>
      <c r="S1953" s="1">
        <f>R1953*L1953</f>
        <v>5661.7213333333339</v>
      </c>
      <c r="T1953" s="1">
        <f>S1953*(K1953/100)</f>
        <v>1052.8825637652474</v>
      </c>
      <c r="U1953" t="str">
        <f t="shared" si="60"/>
        <v>United AirlinesStatic Outfield Wall</v>
      </c>
      <c r="V1953" t="str">
        <f t="shared" si="61"/>
        <v>05-20 Baltimore Orioles @ Washington NationalsUnited AirlinesStatic Outfield Wall</v>
      </c>
      <c r="W1953" t="str">
        <f>CONCATENATE(M1953,O1953)</f>
        <v>Regular SeasonUnited Airlines</v>
      </c>
      <c r="X1953" t="str">
        <f>CONCATENATE(M1953,P1953)</f>
        <v>Regular SeasonStatic Outfield Wall</v>
      </c>
      <c r="Y1953" t="str">
        <f>CONCATENATE(M1953,O1953,P1953)</f>
        <v>Regular SeasonUnited AirlinesStatic Outfield Wall</v>
      </c>
    </row>
    <row r="1954" spans="1:25" x14ac:dyDescent="0.25">
      <c r="A1954" s="3">
        <v>352275</v>
      </c>
      <c r="B1954" t="s">
        <v>146</v>
      </c>
      <c r="C1954" t="s">
        <v>141</v>
      </c>
      <c r="D1954" t="s">
        <v>2</v>
      </c>
      <c r="E1954" t="s">
        <v>1</v>
      </c>
      <c r="F1954" s="5">
        <v>41049</v>
      </c>
      <c r="G1954">
        <v>8</v>
      </c>
      <c r="H1954">
        <v>33</v>
      </c>
      <c r="I1954" s="1">
        <v>6672.6</v>
      </c>
      <c r="J1954" s="1">
        <v>1821.8</v>
      </c>
      <c r="K1954">
        <v>27.302700596469101</v>
      </c>
      <c r="L1954" s="4">
        <f>VLOOKUP(N1954,rates,VLOOKUP(CONCATENATE('[1]Exposure Report'!$B$11,'[1]Exposure Report'!$B$13),rate_lookup_table,4,FALSE),FALSE)</f>
        <v>202.20433333333335</v>
      </c>
      <c r="M1954" t="s">
        <v>0</v>
      </c>
      <c r="N1954" t="str">
        <f>IF(VLOOKUP(B1954,title_rename,2,FALSE)=0,B1954,VLOOKUP(B1954,title_rename,2,FALSE))</f>
        <v>05-20 Baltimore Orioles @ Washington Nationals</v>
      </c>
      <c r="O1954" s="3" t="str">
        <f>LEFT(IF(VLOOKUP(C1954,brand_rename,2,FALSE)=0,C1954,VLOOKUP(C1954,brand_rename,2,FALSE)),LEN(IF(VLOOKUP(C1954,brand_rename,2,FALSE)=0,C1954,VLOOKUP(C1954,brand_rename,2,FALSE)))-6)</f>
        <v>United States Marine Corps</v>
      </c>
      <c r="P1954" t="str">
        <f>IF(VLOOKUP(D1954,location_rename,2,FALSE)=0,D1954,VLOOKUP(D1954,location_rename,2,FALSE))</f>
        <v>Rotational Field Level Home Plate</v>
      </c>
      <c r="Q1954">
        <f>IF($L1954=0,0,G1954)</f>
        <v>8</v>
      </c>
      <c r="R1954">
        <f>IF($L1954=0,0,H1954)</f>
        <v>33</v>
      </c>
      <c r="S1954" s="1">
        <f>R1954*L1954</f>
        <v>6672.7430000000004</v>
      </c>
      <c r="T1954" s="1">
        <f>S1954*(K1954/100)</f>
        <v>1821.8390428618504</v>
      </c>
      <c r="U1954" t="str">
        <f t="shared" si="60"/>
        <v>United States Marine CorpsRotational Field Level Home Plate</v>
      </c>
      <c r="V1954" t="str">
        <f t="shared" si="61"/>
        <v>05-20 Baltimore Orioles @ Washington NationalsUnited States Marine CorpsRotational Field Level Home Plate</v>
      </c>
      <c r="W1954" t="str">
        <f>CONCATENATE(M1954,O1954)</f>
        <v>Regular SeasonUnited States Marine Corps</v>
      </c>
      <c r="X1954" t="str">
        <f>CONCATENATE(M1954,P1954)</f>
        <v>Regular SeasonRotational Field Level Home Plate</v>
      </c>
      <c r="Y1954" t="str">
        <f>CONCATENATE(M1954,O1954,P1954)</f>
        <v>Regular SeasonUnited States Marine CorpsRotational Field Level Home Plate</v>
      </c>
    </row>
    <row r="1955" spans="1:25" x14ac:dyDescent="0.25">
      <c r="A1955" s="3">
        <v>352275</v>
      </c>
      <c r="B1955" t="s">
        <v>146</v>
      </c>
      <c r="C1955" t="s">
        <v>20</v>
      </c>
      <c r="D1955" t="s">
        <v>11</v>
      </c>
      <c r="E1955" t="s">
        <v>1</v>
      </c>
      <c r="F1955" s="5">
        <v>41049</v>
      </c>
      <c r="G1955">
        <v>48</v>
      </c>
      <c r="H1955">
        <v>148</v>
      </c>
      <c r="I1955" s="1">
        <v>29925.599999999999</v>
      </c>
      <c r="J1955" s="1">
        <v>6168.6</v>
      </c>
      <c r="K1955">
        <v>20.613120538936499</v>
      </c>
      <c r="L1955" s="4">
        <f>VLOOKUP(N1955,rates,VLOOKUP(CONCATENATE('[1]Exposure Report'!$B$11,'[1]Exposure Report'!$B$13),rate_lookup_table,4,FALSE),FALSE)</f>
        <v>202.20433333333335</v>
      </c>
      <c r="M1955" t="s">
        <v>0</v>
      </c>
      <c r="N1955" t="str">
        <f>IF(VLOOKUP(B1955,title_rename,2,FALSE)=0,B1955,VLOOKUP(B1955,title_rename,2,FALSE))</f>
        <v>05-20 Baltimore Orioles @ Washington Nationals</v>
      </c>
      <c r="O1955" s="3" t="str">
        <f>LEFT(IF(VLOOKUP(C1955,brand_rename,2,FALSE)=0,C1955,VLOOKUP(C1955,brand_rename,2,FALSE)),LEN(IF(VLOOKUP(C1955,brand_rename,2,FALSE)=0,C1955,VLOOKUP(C1955,brand_rename,2,FALSE)))-6)</f>
        <v>W.B. Mason</v>
      </c>
      <c r="P1955" t="str">
        <f>IF(VLOOKUP(D1955,location_rename,2,FALSE)=0,D1955,VLOOKUP(D1955,location_rename,2,FALSE))</f>
        <v>Static Outfield Wall</v>
      </c>
      <c r="Q1955">
        <f>IF($L1955=0,0,G1955)</f>
        <v>48</v>
      </c>
      <c r="R1955">
        <f>IF($L1955=0,0,H1955)</f>
        <v>148</v>
      </c>
      <c r="S1955" s="1">
        <f>R1955*L1955</f>
        <v>29926.241333333335</v>
      </c>
      <c r="T1955" s="1">
        <f>S1955*(K1955/100)</f>
        <v>6168.7321988130379</v>
      </c>
      <c r="U1955" t="str">
        <f t="shared" si="60"/>
        <v>W.B. MasonStatic Outfield Wall</v>
      </c>
      <c r="V1955" t="str">
        <f t="shared" si="61"/>
        <v>05-20 Baltimore Orioles @ Washington NationalsW.B. MasonStatic Outfield Wall</v>
      </c>
      <c r="W1955" t="str">
        <f>CONCATENATE(M1955,O1955)</f>
        <v>Regular SeasonW.B. Mason</v>
      </c>
      <c r="X1955" t="str">
        <f>CONCATENATE(M1955,P1955)</f>
        <v>Regular SeasonStatic Outfield Wall</v>
      </c>
      <c r="Y1955" t="str">
        <f>CONCATENATE(M1955,O1955,P1955)</f>
        <v>Regular SeasonW.B. MasonStatic Outfield Wall</v>
      </c>
    </row>
    <row r="1956" spans="1:25" x14ac:dyDescent="0.25">
      <c r="A1956" s="3">
        <v>352275</v>
      </c>
      <c r="B1956" t="s">
        <v>146</v>
      </c>
      <c r="C1956" t="s">
        <v>8</v>
      </c>
      <c r="D1956" t="s">
        <v>19</v>
      </c>
      <c r="E1956" t="s">
        <v>1</v>
      </c>
      <c r="F1956" s="5">
        <v>41049</v>
      </c>
      <c r="G1956">
        <v>9</v>
      </c>
      <c r="H1956">
        <v>28</v>
      </c>
      <c r="I1956" s="1">
        <v>5661.6</v>
      </c>
      <c r="J1956" s="1">
        <v>1107.33</v>
      </c>
      <c r="K1956">
        <v>19.558605341246199</v>
      </c>
      <c r="L1956" s="4">
        <f>VLOOKUP(N1956,rates,VLOOKUP(CONCATENATE('[1]Exposure Report'!$B$11,'[1]Exposure Report'!$B$13),rate_lookup_table,4,FALSE),FALSE)</f>
        <v>202.20433333333335</v>
      </c>
      <c r="M1956" t="s">
        <v>0</v>
      </c>
      <c r="N1956" t="str">
        <f>IF(VLOOKUP(B1956,title_rename,2,FALSE)=0,B1956,VLOOKUP(B1956,title_rename,2,FALSE))</f>
        <v>05-20 Baltimore Orioles @ Washington Nationals</v>
      </c>
      <c r="O1956" s="3" t="str">
        <f>LEFT(IF(VLOOKUP(C1956,brand_rename,2,FALSE)=0,C1956,VLOOKUP(C1956,brand_rename,2,FALSE)),LEN(IF(VLOOKUP(C1956,brand_rename,2,FALSE)=0,C1956,VLOOKUP(C1956,brand_rename,2,FALSE)))-6)</f>
        <v>Washington National Logo</v>
      </c>
      <c r="P1956" t="str">
        <f>IF(VLOOKUP(D1956,location_rename,2,FALSE)=0,D1956,VLOOKUP(D1956,location_rename,2,FALSE))</f>
        <v>LED Outfield Wall</v>
      </c>
      <c r="Q1956">
        <f>IF($L1956=0,0,G1956)</f>
        <v>9</v>
      </c>
      <c r="R1956">
        <f>IF($L1956=0,0,H1956)</f>
        <v>28</v>
      </c>
      <c r="S1956" s="1">
        <f>R1956*L1956</f>
        <v>5661.7213333333339</v>
      </c>
      <c r="T1956" s="1">
        <f>S1956*(K1956/100)</f>
        <v>1107.3537311078089</v>
      </c>
      <c r="U1956" t="str">
        <f t="shared" si="60"/>
        <v>Washington National LogoLED Outfield Wall</v>
      </c>
      <c r="V1956" t="str">
        <f t="shared" si="61"/>
        <v>05-20 Baltimore Orioles @ Washington NationalsWashington National LogoLED Outfield Wall</v>
      </c>
      <c r="W1956" t="str">
        <f>CONCATENATE(M1956,O1956)</f>
        <v>Regular SeasonWashington National Logo</v>
      </c>
      <c r="X1956" t="str">
        <f>CONCATENATE(M1956,P1956)</f>
        <v>Regular SeasonLED Outfield Wall</v>
      </c>
      <c r="Y1956" t="str">
        <f>CONCATENATE(M1956,O1956,P1956)</f>
        <v>Regular SeasonWashington National LogoLED Outfield Wall</v>
      </c>
    </row>
    <row r="1957" spans="1:25" x14ac:dyDescent="0.25">
      <c r="A1957" s="3">
        <v>352275</v>
      </c>
      <c r="B1957" t="s">
        <v>146</v>
      </c>
      <c r="C1957" t="s">
        <v>8</v>
      </c>
      <c r="D1957" t="s">
        <v>18</v>
      </c>
      <c r="E1957" t="s">
        <v>1</v>
      </c>
      <c r="F1957" s="5">
        <v>41049</v>
      </c>
      <c r="G1957">
        <v>4</v>
      </c>
      <c r="H1957">
        <v>12</v>
      </c>
      <c r="I1957" s="1">
        <v>2426.4</v>
      </c>
      <c r="J1957" s="1">
        <v>575.67999999999995</v>
      </c>
      <c r="K1957">
        <v>23.725684141114399</v>
      </c>
      <c r="L1957" s="4">
        <f>VLOOKUP(N1957,rates,VLOOKUP(CONCATENATE('[1]Exposure Report'!$B$11,'[1]Exposure Report'!$B$13),rate_lookup_table,4,FALSE),FALSE)</f>
        <v>202.20433333333335</v>
      </c>
      <c r="M1957" t="s">
        <v>0</v>
      </c>
      <c r="N1957" t="str">
        <f>IF(VLOOKUP(B1957,title_rename,2,FALSE)=0,B1957,VLOOKUP(B1957,title_rename,2,FALSE))</f>
        <v>05-20 Baltimore Orioles @ Washington Nationals</v>
      </c>
      <c r="O1957" s="3" t="str">
        <f>LEFT(IF(VLOOKUP(C1957,brand_rename,2,FALSE)=0,C1957,VLOOKUP(C1957,brand_rename,2,FALSE)),LEN(IF(VLOOKUP(C1957,brand_rename,2,FALSE)=0,C1957,VLOOKUP(C1957,brand_rename,2,FALSE)))-6)</f>
        <v>Washington National Logo</v>
      </c>
      <c r="P1957" t="str">
        <f>IF(VLOOKUP(D1957,location_rename,2,FALSE)=0,D1957,VLOOKUP(D1957,location_rename,2,FALSE))</f>
        <v>LED Upper Billboard</v>
      </c>
      <c r="Q1957">
        <f>IF($L1957=0,0,G1957)</f>
        <v>4</v>
      </c>
      <c r="R1957">
        <f>IF($L1957=0,0,H1957)</f>
        <v>12</v>
      </c>
      <c r="S1957" s="1">
        <f>R1957*L1957</f>
        <v>2426.4520000000002</v>
      </c>
      <c r="T1957" s="1">
        <f>S1957*(K1957/100)</f>
        <v>575.69233735575324</v>
      </c>
      <c r="U1957" t="str">
        <f t="shared" si="60"/>
        <v>Washington National LogoLED Upper Billboard</v>
      </c>
      <c r="V1957" t="str">
        <f t="shared" si="61"/>
        <v>05-20 Baltimore Orioles @ Washington NationalsWashington National LogoLED Upper Billboard</v>
      </c>
      <c r="W1957" t="str">
        <f>CONCATENATE(M1957,O1957)</f>
        <v>Regular SeasonWashington National Logo</v>
      </c>
      <c r="X1957" t="str">
        <f>CONCATENATE(M1957,P1957)</f>
        <v>Regular SeasonLED Upper Billboard</v>
      </c>
      <c r="Y1957" t="str">
        <f>CONCATENATE(M1957,O1957,P1957)</f>
        <v>Regular SeasonWashington National LogoLED Upper Billboard</v>
      </c>
    </row>
    <row r="1958" spans="1:25" x14ac:dyDescent="0.25">
      <c r="A1958" s="3">
        <v>352275</v>
      </c>
      <c r="B1958" t="s">
        <v>146</v>
      </c>
      <c r="C1958" t="s">
        <v>8</v>
      </c>
      <c r="D1958" t="s">
        <v>17</v>
      </c>
      <c r="E1958" t="s">
        <v>1</v>
      </c>
      <c r="F1958" s="5">
        <v>41049</v>
      </c>
      <c r="G1958">
        <v>11</v>
      </c>
      <c r="H1958">
        <v>19</v>
      </c>
      <c r="I1958" s="1">
        <v>3841.8</v>
      </c>
      <c r="J1958" s="1">
        <v>1029.6600000000001</v>
      </c>
      <c r="K1958">
        <v>26.801499297204401</v>
      </c>
      <c r="L1958" s="4">
        <f>VLOOKUP(N1958,rates,VLOOKUP(CONCATENATE('[1]Exposure Report'!$B$11,'[1]Exposure Report'!$B$13),rate_lookup_table,4,FALSE),FALSE)</f>
        <v>202.20433333333335</v>
      </c>
      <c r="M1958" t="s">
        <v>0</v>
      </c>
      <c r="N1958" t="str">
        <f>IF(VLOOKUP(B1958,title_rename,2,FALSE)=0,B1958,VLOOKUP(B1958,title_rename,2,FALSE))</f>
        <v>05-20 Baltimore Orioles @ Washington Nationals</v>
      </c>
      <c r="O1958" s="3" t="str">
        <f>LEFT(IF(VLOOKUP(C1958,brand_rename,2,FALSE)=0,C1958,VLOOKUP(C1958,brand_rename,2,FALSE)),LEN(IF(VLOOKUP(C1958,brand_rename,2,FALSE)=0,C1958,VLOOKUP(C1958,brand_rename,2,FALSE)))-6)</f>
        <v>Washington National Logo</v>
      </c>
      <c r="P1958" t="str">
        <f>IF(VLOOKUP(D1958,location_rename,2,FALSE)=0,D1958,VLOOKUP(D1958,location_rename,2,FALSE))</f>
        <v>LED Upper Tiered</v>
      </c>
      <c r="Q1958">
        <f>IF($L1958=0,0,G1958)</f>
        <v>11</v>
      </c>
      <c r="R1958">
        <f>IF($L1958=0,0,H1958)</f>
        <v>19</v>
      </c>
      <c r="S1958" s="1">
        <f>R1958*L1958</f>
        <v>3841.8823333333339</v>
      </c>
      <c r="T1958" s="1">
        <f>S1958*(K1958/100)</f>
        <v>1029.6820665677535</v>
      </c>
      <c r="U1958" t="str">
        <f t="shared" si="60"/>
        <v>Washington National LogoLED Upper Tiered</v>
      </c>
      <c r="V1958" t="str">
        <f t="shared" si="61"/>
        <v>05-20 Baltimore Orioles @ Washington NationalsWashington National LogoLED Upper Tiered</v>
      </c>
      <c r="W1958" t="str">
        <f>CONCATENATE(M1958,O1958)</f>
        <v>Regular SeasonWashington National Logo</v>
      </c>
      <c r="X1958" t="str">
        <f>CONCATENATE(M1958,P1958)</f>
        <v>Regular SeasonLED Upper Tiered</v>
      </c>
      <c r="Y1958" t="str">
        <f>CONCATENATE(M1958,O1958,P1958)</f>
        <v>Regular SeasonWashington National LogoLED Upper Tiered</v>
      </c>
    </row>
    <row r="1959" spans="1:25" x14ac:dyDescent="0.25">
      <c r="A1959" s="3">
        <v>352275</v>
      </c>
      <c r="B1959" t="s">
        <v>146</v>
      </c>
      <c r="C1959" t="s">
        <v>8</v>
      </c>
      <c r="D1959" t="s">
        <v>16</v>
      </c>
      <c r="E1959" t="s">
        <v>1</v>
      </c>
      <c r="F1959" s="5">
        <v>41049</v>
      </c>
      <c r="G1959">
        <v>333</v>
      </c>
      <c r="H1959">
        <v>2440</v>
      </c>
      <c r="I1959" s="1">
        <v>493368</v>
      </c>
      <c r="J1959" s="1">
        <v>75737.179999999993</v>
      </c>
      <c r="K1959">
        <v>15.3510523584829</v>
      </c>
      <c r="L1959" s="4">
        <f>VLOOKUP(N1959,rates,VLOOKUP(CONCATENATE('[1]Exposure Report'!$B$11,'[1]Exposure Report'!$B$13),rate_lookup_table,4,FALSE),FALSE)</f>
        <v>202.20433333333335</v>
      </c>
      <c r="M1959" t="s">
        <v>0</v>
      </c>
      <c r="N1959" t="str">
        <f>IF(VLOOKUP(B1959,title_rename,2,FALSE)=0,B1959,VLOOKUP(B1959,title_rename,2,FALSE))</f>
        <v>05-20 Baltimore Orioles @ Washington Nationals</v>
      </c>
      <c r="O1959" s="3" t="str">
        <f>LEFT(IF(VLOOKUP(C1959,brand_rename,2,FALSE)=0,C1959,VLOOKUP(C1959,brand_rename,2,FALSE)),LEN(IF(VLOOKUP(C1959,brand_rename,2,FALSE)=0,C1959,VLOOKUP(C1959,brand_rename,2,FALSE)))-6)</f>
        <v>Washington National Logo</v>
      </c>
      <c r="P1959" t="str">
        <f>IF(VLOOKUP(D1959,location_rename,2,FALSE)=0,D1959,VLOOKUP(D1959,location_rename,2,FALSE))</f>
        <v>On Surface Branding</v>
      </c>
      <c r="Q1959">
        <f>IF($L1959=0,0,G1959)</f>
        <v>333</v>
      </c>
      <c r="R1959">
        <f>IF($L1959=0,0,H1959)</f>
        <v>2440</v>
      </c>
      <c r="S1959" s="1">
        <f>R1959*L1959</f>
        <v>493378.57333333336</v>
      </c>
      <c r="T1959" s="1">
        <f>S1959*(K1959/100)</f>
        <v>75738.803117935953</v>
      </c>
      <c r="U1959" t="str">
        <f t="shared" si="60"/>
        <v>Washington National LogoOn Surface Branding</v>
      </c>
      <c r="V1959" t="str">
        <f t="shared" si="61"/>
        <v>05-20 Baltimore Orioles @ Washington NationalsWashington National LogoOn Surface Branding</v>
      </c>
      <c r="W1959" t="str">
        <f>CONCATENATE(M1959,O1959)</f>
        <v>Regular SeasonWashington National Logo</v>
      </c>
      <c r="X1959" t="str">
        <f>CONCATENATE(M1959,P1959)</f>
        <v>Regular SeasonOn Surface Branding</v>
      </c>
      <c r="Y1959" t="str">
        <f>CONCATENATE(M1959,O1959,P1959)</f>
        <v>Regular SeasonWashington National LogoOn Surface Branding</v>
      </c>
    </row>
    <row r="1960" spans="1:25" x14ac:dyDescent="0.25">
      <c r="A1960" s="3">
        <v>352275</v>
      </c>
      <c r="B1960" t="s">
        <v>146</v>
      </c>
      <c r="C1960" t="s">
        <v>8</v>
      </c>
      <c r="D1960" t="s">
        <v>15</v>
      </c>
      <c r="E1960" t="s">
        <v>1</v>
      </c>
      <c r="F1960" s="5">
        <v>41049</v>
      </c>
      <c r="G1960">
        <v>8</v>
      </c>
      <c r="H1960">
        <v>56</v>
      </c>
      <c r="I1960" s="1">
        <v>11323.2</v>
      </c>
      <c r="J1960" s="1">
        <v>1350.25</v>
      </c>
      <c r="K1960">
        <v>11.9246326126889</v>
      </c>
      <c r="L1960" s="4">
        <f>VLOOKUP(N1960,rates,VLOOKUP(CONCATENATE('[1]Exposure Report'!$B$11,'[1]Exposure Report'!$B$13),rate_lookup_table,4,FALSE),FALSE)</f>
        <v>202.20433333333335</v>
      </c>
      <c r="M1960" t="s">
        <v>0</v>
      </c>
      <c r="N1960" t="str">
        <f>IF(VLOOKUP(B1960,title_rename,2,FALSE)=0,B1960,VLOOKUP(B1960,title_rename,2,FALSE))</f>
        <v>05-20 Baltimore Orioles @ Washington Nationals</v>
      </c>
      <c r="O1960" s="3" t="str">
        <f>LEFT(IF(VLOOKUP(C1960,brand_rename,2,FALSE)=0,C1960,VLOOKUP(C1960,brand_rename,2,FALSE)),LEN(IF(VLOOKUP(C1960,brand_rename,2,FALSE)=0,C1960,VLOOKUP(C1960,brand_rename,2,FALSE)))-6)</f>
        <v>Washington National Logo</v>
      </c>
      <c r="P1960" t="str">
        <f>IF(VLOOKUP(D1960,location_rename,2,FALSE)=0,D1960,VLOOKUP(D1960,location_rename,2,FALSE))</f>
        <v>Special Structure Signage</v>
      </c>
      <c r="Q1960">
        <f>IF($L1960=0,0,G1960)</f>
        <v>8</v>
      </c>
      <c r="R1960">
        <f>IF($L1960=0,0,H1960)</f>
        <v>56</v>
      </c>
      <c r="S1960" s="1">
        <f>R1960*L1960</f>
        <v>11323.442666666668</v>
      </c>
      <c r="T1960" s="1">
        <f>S1960*(K1960/100)</f>
        <v>1350.2789371084632</v>
      </c>
      <c r="U1960" t="str">
        <f t="shared" si="60"/>
        <v>Washington National LogoSpecial Structure Signage</v>
      </c>
      <c r="V1960" t="str">
        <f t="shared" si="61"/>
        <v>05-20 Baltimore Orioles @ Washington NationalsWashington National LogoSpecial Structure Signage</v>
      </c>
      <c r="W1960" t="str">
        <f>CONCATENATE(M1960,O1960)</f>
        <v>Regular SeasonWashington National Logo</v>
      </c>
      <c r="X1960" t="str">
        <f>CONCATENATE(M1960,P1960)</f>
        <v>Regular SeasonSpecial Structure Signage</v>
      </c>
      <c r="Y1960" t="str">
        <f>CONCATENATE(M1960,O1960,P1960)</f>
        <v>Regular SeasonWashington National LogoSpecial Structure Signage</v>
      </c>
    </row>
    <row r="1961" spans="1:25" x14ac:dyDescent="0.25">
      <c r="A1961" s="3">
        <v>352275</v>
      </c>
      <c r="B1961" t="s">
        <v>146</v>
      </c>
      <c r="C1961" t="s">
        <v>8</v>
      </c>
      <c r="D1961" t="s">
        <v>14</v>
      </c>
      <c r="E1961" t="s">
        <v>1</v>
      </c>
      <c r="F1961" s="5">
        <v>41049</v>
      </c>
      <c r="G1961">
        <v>5</v>
      </c>
      <c r="H1961">
        <v>23</v>
      </c>
      <c r="I1961" s="1">
        <v>4650.6000000000004</v>
      </c>
      <c r="J1961" s="1">
        <v>578.29</v>
      </c>
      <c r="K1961">
        <v>12.434739603492</v>
      </c>
      <c r="L1961" s="4">
        <f>VLOOKUP(N1961,rates,VLOOKUP(CONCATENATE('[1]Exposure Report'!$B$11,'[1]Exposure Report'!$B$13),rate_lookup_table,4,FALSE),FALSE)</f>
        <v>202.20433333333335</v>
      </c>
      <c r="M1961" t="s">
        <v>0</v>
      </c>
      <c r="N1961" t="str">
        <f>IF(VLOOKUP(B1961,title_rename,2,FALSE)=0,B1961,VLOOKUP(B1961,title_rename,2,FALSE))</f>
        <v>05-20 Baltimore Orioles @ Washington Nationals</v>
      </c>
      <c r="O1961" s="3" t="str">
        <f>LEFT(IF(VLOOKUP(C1961,brand_rename,2,FALSE)=0,C1961,VLOOKUP(C1961,brand_rename,2,FALSE)),LEN(IF(VLOOKUP(C1961,brand_rename,2,FALSE)=0,C1961,VLOOKUP(C1961,brand_rename,2,FALSE)))-6)</f>
        <v>Washington National Logo</v>
      </c>
      <c r="P1961" t="str">
        <f>IF(VLOOKUP(D1961,location_rename,2,FALSE)=0,D1961,VLOOKUP(D1961,location_rename,2,FALSE))</f>
        <v>Static Dugout Roof</v>
      </c>
      <c r="Q1961">
        <f>IF($L1961=0,0,G1961)</f>
        <v>5</v>
      </c>
      <c r="R1961">
        <f>IF($L1961=0,0,H1961)</f>
        <v>23</v>
      </c>
      <c r="S1961" s="1">
        <f>R1961*L1961</f>
        <v>4650.6996666666673</v>
      </c>
      <c r="T1961" s="1">
        <f>S1961*(K1961/100)</f>
        <v>578.30239329047049</v>
      </c>
      <c r="U1961" t="str">
        <f t="shared" si="60"/>
        <v>Washington National LogoStatic Dugout Roof</v>
      </c>
      <c r="V1961" t="str">
        <f t="shared" si="61"/>
        <v>05-20 Baltimore Orioles @ Washington NationalsWashington National LogoStatic Dugout Roof</v>
      </c>
      <c r="W1961" t="str">
        <f>CONCATENATE(M1961,O1961)</f>
        <v>Regular SeasonWashington National Logo</v>
      </c>
      <c r="X1961" t="str">
        <f>CONCATENATE(M1961,P1961)</f>
        <v>Regular SeasonStatic Dugout Roof</v>
      </c>
      <c r="Y1961" t="str">
        <f>CONCATENATE(M1961,O1961,P1961)</f>
        <v>Regular SeasonWashington National LogoStatic Dugout Roof</v>
      </c>
    </row>
    <row r="1962" spans="1:25" x14ac:dyDescent="0.25">
      <c r="A1962" s="3">
        <v>352275</v>
      </c>
      <c r="B1962" t="s">
        <v>146</v>
      </c>
      <c r="C1962" t="s">
        <v>8</v>
      </c>
      <c r="D1962" t="s">
        <v>13</v>
      </c>
      <c r="E1962" t="s">
        <v>1</v>
      </c>
      <c r="F1962" s="5">
        <v>41049</v>
      </c>
      <c r="G1962">
        <v>10</v>
      </c>
      <c r="H1962">
        <v>45</v>
      </c>
      <c r="I1962" s="1">
        <v>9099</v>
      </c>
      <c r="J1962" s="1">
        <v>1838.85</v>
      </c>
      <c r="K1962">
        <v>20.209363666336898</v>
      </c>
      <c r="L1962" s="4">
        <f>VLOOKUP(N1962,rates,VLOOKUP(CONCATENATE('[1]Exposure Report'!$B$11,'[1]Exposure Report'!$B$13),rate_lookup_table,4,FALSE),FALSE)</f>
        <v>202.20433333333335</v>
      </c>
      <c r="M1962" t="s">
        <v>0</v>
      </c>
      <c r="N1962" t="str">
        <f>IF(VLOOKUP(B1962,title_rename,2,FALSE)=0,B1962,VLOOKUP(B1962,title_rename,2,FALSE))</f>
        <v>05-20 Baltimore Orioles @ Washington Nationals</v>
      </c>
      <c r="O1962" s="3" t="str">
        <f>LEFT(IF(VLOOKUP(C1962,brand_rename,2,FALSE)=0,C1962,VLOOKUP(C1962,brand_rename,2,FALSE)),LEN(IF(VLOOKUP(C1962,brand_rename,2,FALSE)=0,C1962,VLOOKUP(C1962,brand_rename,2,FALSE)))-6)</f>
        <v>Washington National Logo</v>
      </c>
      <c r="P1962" t="str">
        <f>IF(VLOOKUP(D1962,location_rename,2,FALSE)=0,D1962,VLOOKUP(D1962,location_rename,2,FALSE))</f>
        <v>Static Dugout Wall</v>
      </c>
      <c r="Q1962">
        <f>IF($L1962=0,0,G1962)</f>
        <v>10</v>
      </c>
      <c r="R1962">
        <f>IF($L1962=0,0,H1962)</f>
        <v>45</v>
      </c>
      <c r="S1962" s="1">
        <f>R1962*L1962</f>
        <v>9099.1950000000015</v>
      </c>
      <c r="T1962" s="1">
        <f>S1962*(K1962/100)</f>
        <v>1838.8894082591441</v>
      </c>
      <c r="U1962" t="str">
        <f t="shared" si="60"/>
        <v>Washington National LogoStatic Dugout Wall</v>
      </c>
      <c r="V1962" t="str">
        <f t="shared" si="61"/>
        <v>05-20 Baltimore Orioles @ Washington NationalsWashington National LogoStatic Dugout Wall</v>
      </c>
      <c r="W1962" t="str">
        <f>CONCATENATE(M1962,O1962)</f>
        <v>Regular SeasonWashington National Logo</v>
      </c>
      <c r="X1962" t="str">
        <f>CONCATENATE(M1962,P1962)</f>
        <v>Regular SeasonStatic Dugout Wall</v>
      </c>
      <c r="Y1962" t="str">
        <f>CONCATENATE(M1962,O1962,P1962)</f>
        <v>Regular SeasonWashington National LogoStatic Dugout Wall</v>
      </c>
    </row>
    <row r="1963" spans="1:25" x14ac:dyDescent="0.25">
      <c r="A1963" s="3">
        <v>352275</v>
      </c>
      <c r="B1963" t="s">
        <v>146</v>
      </c>
      <c r="C1963" t="s">
        <v>8</v>
      </c>
      <c r="D1963" t="s">
        <v>12</v>
      </c>
      <c r="E1963" t="s">
        <v>1</v>
      </c>
      <c r="F1963" s="5">
        <v>41049</v>
      </c>
      <c r="G1963">
        <v>116</v>
      </c>
      <c r="H1963">
        <v>250</v>
      </c>
      <c r="I1963" s="1">
        <v>50550</v>
      </c>
      <c r="J1963" s="1">
        <v>11288.64</v>
      </c>
      <c r="K1963">
        <v>22.331632047477701</v>
      </c>
      <c r="L1963" s="4">
        <f>VLOOKUP(N1963,rates,VLOOKUP(CONCATENATE('[1]Exposure Report'!$B$11,'[1]Exposure Report'!$B$13),rate_lookup_table,4,FALSE),FALSE)</f>
        <v>202.20433333333335</v>
      </c>
      <c r="M1963" t="s">
        <v>0</v>
      </c>
      <c r="N1963" t="str">
        <f>IF(VLOOKUP(B1963,title_rename,2,FALSE)=0,B1963,VLOOKUP(B1963,title_rename,2,FALSE))</f>
        <v>05-20 Baltimore Orioles @ Washington Nationals</v>
      </c>
      <c r="O1963" s="3" t="str">
        <f>LEFT(IF(VLOOKUP(C1963,brand_rename,2,FALSE)=0,C1963,VLOOKUP(C1963,brand_rename,2,FALSE)),LEN(IF(VLOOKUP(C1963,brand_rename,2,FALSE)=0,C1963,VLOOKUP(C1963,brand_rename,2,FALSE)))-6)</f>
        <v>Washington National Logo</v>
      </c>
      <c r="P1963" t="str">
        <f>IF(VLOOKUP(D1963,location_rename,2,FALSE)=0,D1963,VLOOKUP(D1963,location_rename,2,FALSE))</f>
        <v>Static Field Level Home Plate</v>
      </c>
      <c r="Q1963">
        <f>IF($L1963=0,0,G1963)</f>
        <v>116</v>
      </c>
      <c r="R1963">
        <f>IF($L1963=0,0,H1963)</f>
        <v>250</v>
      </c>
      <c r="S1963" s="1">
        <f>R1963*L1963</f>
        <v>50551.083333333336</v>
      </c>
      <c r="T1963" s="1">
        <f>S1963*(K1963/100)</f>
        <v>11288.881926013826</v>
      </c>
      <c r="U1963" t="str">
        <f t="shared" si="60"/>
        <v>Washington National LogoStatic Field Level Home Plate</v>
      </c>
      <c r="V1963" t="str">
        <f t="shared" si="61"/>
        <v>05-20 Baltimore Orioles @ Washington NationalsWashington National LogoStatic Field Level Home Plate</v>
      </c>
      <c r="W1963" t="str">
        <f>CONCATENATE(M1963,O1963)</f>
        <v>Regular SeasonWashington National Logo</v>
      </c>
      <c r="X1963" t="str">
        <f>CONCATENATE(M1963,P1963)</f>
        <v>Regular SeasonStatic Field Level Home Plate</v>
      </c>
      <c r="Y1963" t="str">
        <f>CONCATENATE(M1963,O1963,P1963)</f>
        <v>Regular SeasonWashington National LogoStatic Field Level Home Plate</v>
      </c>
    </row>
    <row r="1964" spans="1:25" x14ac:dyDescent="0.25">
      <c r="A1964" s="3">
        <v>352275</v>
      </c>
      <c r="B1964" t="s">
        <v>146</v>
      </c>
      <c r="C1964" t="s">
        <v>8</v>
      </c>
      <c r="D1964" t="s">
        <v>11</v>
      </c>
      <c r="E1964" t="s">
        <v>1</v>
      </c>
      <c r="F1964" s="5">
        <v>41049</v>
      </c>
      <c r="G1964">
        <v>49</v>
      </c>
      <c r="H1964">
        <v>247</v>
      </c>
      <c r="I1964" s="1">
        <v>49943.4</v>
      </c>
      <c r="J1964" s="1">
        <v>6405.57</v>
      </c>
      <c r="K1964">
        <v>12.825658645586801</v>
      </c>
      <c r="L1964" s="4">
        <f>VLOOKUP(N1964,rates,VLOOKUP(CONCATENATE('[1]Exposure Report'!$B$11,'[1]Exposure Report'!$B$13),rate_lookup_table,4,FALSE),FALSE)</f>
        <v>202.20433333333335</v>
      </c>
      <c r="M1964" t="s">
        <v>0</v>
      </c>
      <c r="N1964" t="str">
        <f>IF(VLOOKUP(B1964,title_rename,2,FALSE)=0,B1964,VLOOKUP(B1964,title_rename,2,FALSE))</f>
        <v>05-20 Baltimore Orioles @ Washington Nationals</v>
      </c>
      <c r="O1964" s="3" t="str">
        <f>LEFT(IF(VLOOKUP(C1964,brand_rename,2,FALSE)=0,C1964,VLOOKUP(C1964,brand_rename,2,FALSE)),LEN(IF(VLOOKUP(C1964,brand_rename,2,FALSE)=0,C1964,VLOOKUP(C1964,brand_rename,2,FALSE)))-6)</f>
        <v>Washington National Logo</v>
      </c>
      <c r="P1964" t="str">
        <f>IF(VLOOKUP(D1964,location_rename,2,FALSE)=0,D1964,VLOOKUP(D1964,location_rename,2,FALSE))</f>
        <v>Static Outfield Wall</v>
      </c>
      <c r="Q1964">
        <f>IF($L1964=0,0,G1964)</f>
        <v>49</v>
      </c>
      <c r="R1964">
        <f>IF($L1964=0,0,H1964)</f>
        <v>247</v>
      </c>
      <c r="S1964" s="1">
        <f>R1964*L1964</f>
        <v>49944.470333333338</v>
      </c>
      <c r="T1964" s="1">
        <f>S1964*(K1964/100)</f>
        <v>6405.7072772997026</v>
      </c>
      <c r="U1964" t="str">
        <f t="shared" si="60"/>
        <v>Washington National LogoStatic Outfield Wall</v>
      </c>
      <c r="V1964" t="str">
        <f t="shared" si="61"/>
        <v>05-20 Baltimore Orioles @ Washington NationalsWashington National LogoStatic Outfield Wall</v>
      </c>
      <c r="W1964" t="str">
        <f>CONCATENATE(M1964,O1964)</f>
        <v>Regular SeasonWashington National Logo</v>
      </c>
      <c r="X1964" t="str">
        <f>CONCATENATE(M1964,P1964)</f>
        <v>Regular SeasonStatic Outfield Wall</v>
      </c>
      <c r="Y1964" t="str">
        <f>CONCATENATE(M1964,O1964,P1964)</f>
        <v>Regular SeasonWashington National LogoStatic Outfield Wall</v>
      </c>
    </row>
    <row r="1965" spans="1:25" x14ac:dyDescent="0.25">
      <c r="A1965" s="3">
        <v>352275</v>
      </c>
      <c r="B1965" t="s">
        <v>146</v>
      </c>
      <c r="C1965" t="s">
        <v>8</v>
      </c>
      <c r="D1965" t="s">
        <v>9</v>
      </c>
      <c r="E1965" t="s">
        <v>1</v>
      </c>
      <c r="F1965" s="5">
        <v>41049</v>
      </c>
      <c r="G1965">
        <v>22</v>
      </c>
      <c r="H1965">
        <v>175</v>
      </c>
      <c r="I1965" s="1">
        <v>35385</v>
      </c>
      <c r="J1965" s="1">
        <v>4766.97</v>
      </c>
      <c r="K1965">
        <v>13.4717253073336</v>
      </c>
      <c r="L1965" s="4">
        <f>VLOOKUP(N1965,rates,VLOOKUP(CONCATENATE('[1]Exposure Report'!$B$11,'[1]Exposure Report'!$B$13),rate_lookup_table,4,FALSE),FALSE)</f>
        <v>202.20433333333335</v>
      </c>
      <c r="M1965" t="s">
        <v>0</v>
      </c>
      <c r="N1965" t="str">
        <f>IF(VLOOKUP(B1965,title_rename,2,FALSE)=0,B1965,VLOOKUP(B1965,title_rename,2,FALSE))</f>
        <v>05-20 Baltimore Orioles @ Washington Nationals</v>
      </c>
      <c r="O1965" s="3" t="str">
        <f>LEFT(IF(VLOOKUP(C1965,brand_rename,2,FALSE)=0,C1965,VLOOKUP(C1965,brand_rename,2,FALSE)),LEN(IF(VLOOKUP(C1965,brand_rename,2,FALSE)=0,C1965,VLOOKUP(C1965,brand_rename,2,FALSE)))-6)</f>
        <v>Washington National Logo</v>
      </c>
      <c r="P1965" t="str">
        <f>IF(VLOOKUP(D1965,location_rename,2,FALSE)=0,D1965,VLOOKUP(D1965,location_rename,2,FALSE))</f>
        <v>Static Upper Billboard</v>
      </c>
      <c r="Q1965">
        <f>IF($L1965=0,0,G1965)</f>
        <v>22</v>
      </c>
      <c r="R1965">
        <f>IF($L1965=0,0,H1965)</f>
        <v>175</v>
      </c>
      <c r="S1965" s="1">
        <f>R1965*L1965</f>
        <v>35385.758333333339</v>
      </c>
      <c r="T1965" s="1">
        <f>S1965*(K1965/100)</f>
        <v>4767.0721605835752</v>
      </c>
      <c r="U1965" t="str">
        <f t="shared" si="60"/>
        <v>Washington National LogoStatic Upper Billboard</v>
      </c>
      <c r="V1965" t="str">
        <f t="shared" si="61"/>
        <v>05-20 Baltimore Orioles @ Washington NationalsWashington National LogoStatic Upper Billboard</v>
      </c>
      <c r="W1965" t="str">
        <f>CONCATENATE(M1965,O1965)</f>
        <v>Regular SeasonWashington National Logo</v>
      </c>
      <c r="X1965" t="str">
        <f>CONCATENATE(M1965,P1965)</f>
        <v>Regular SeasonStatic Upper Billboard</v>
      </c>
      <c r="Y1965" t="str">
        <f>CONCATENATE(M1965,O1965,P1965)</f>
        <v>Regular SeasonWashington National LogoStatic Upper Billboard</v>
      </c>
    </row>
    <row r="1966" spans="1:25" x14ac:dyDescent="0.25">
      <c r="A1966" s="3">
        <v>352275</v>
      </c>
      <c r="B1966" t="s">
        <v>146</v>
      </c>
      <c r="C1966" t="s">
        <v>77</v>
      </c>
      <c r="D1966" t="s">
        <v>19</v>
      </c>
      <c r="E1966" t="s">
        <v>1</v>
      </c>
      <c r="F1966" s="5">
        <v>41049</v>
      </c>
      <c r="G1966">
        <v>1</v>
      </c>
      <c r="H1966">
        <v>5</v>
      </c>
      <c r="I1966" s="1">
        <v>1011</v>
      </c>
      <c r="J1966" s="1">
        <v>315.74</v>
      </c>
      <c r="K1966">
        <v>31.230464886251202</v>
      </c>
      <c r="L1966" s="4">
        <f>VLOOKUP(N1966,rates,VLOOKUP(CONCATENATE('[1]Exposure Report'!$B$11,'[1]Exposure Report'!$B$13),rate_lookup_table,4,FALSE),FALSE)</f>
        <v>202.20433333333335</v>
      </c>
      <c r="M1966" t="s">
        <v>0</v>
      </c>
      <c r="N1966" t="str">
        <f>IF(VLOOKUP(B1966,title_rename,2,FALSE)=0,B1966,VLOOKUP(B1966,title_rename,2,FALSE))</f>
        <v>05-20 Baltimore Orioles @ Washington Nationals</v>
      </c>
      <c r="O1966" s="3" t="str">
        <f>LEFT(IF(VLOOKUP(C1966,brand_rename,2,FALSE)=0,C1966,VLOOKUP(C1966,brand_rename,2,FALSE)),LEN(IF(VLOOKUP(C1966,brand_rename,2,FALSE)=0,C1966,VLOOKUP(C1966,brand_rename,2,FALSE)))-6)</f>
        <v>Waste Management</v>
      </c>
      <c r="P1966" t="str">
        <f>IF(VLOOKUP(D1966,location_rename,2,FALSE)=0,D1966,VLOOKUP(D1966,location_rename,2,FALSE))</f>
        <v>LED Outfield Wall</v>
      </c>
      <c r="Q1966">
        <f>IF($L1966=0,0,G1966)</f>
        <v>1</v>
      </c>
      <c r="R1966">
        <f>IF($L1966=0,0,H1966)</f>
        <v>5</v>
      </c>
      <c r="S1966" s="1">
        <f>R1966*L1966</f>
        <v>1011.0216666666668</v>
      </c>
      <c r="T1966" s="1">
        <f>S1966*(K1966/100)</f>
        <v>315.74676660072504</v>
      </c>
      <c r="U1966" t="str">
        <f t="shared" si="60"/>
        <v>Waste ManagementLED Outfield Wall</v>
      </c>
      <c r="V1966" t="str">
        <f t="shared" si="61"/>
        <v>05-20 Baltimore Orioles @ Washington NationalsWaste ManagementLED Outfield Wall</v>
      </c>
      <c r="W1966" t="str">
        <f>CONCATENATE(M1966,O1966)</f>
        <v>Regular SeasonWaste Management</v>
      </c>
      <c r="X1966" t="str">
        <f>CONCATENATE(M1966,P1966)</f>
        <v>Regular SeasonLED Outfield Wall</v>
      </c>
      <c r="Y1966" t="str">
        <f>CONCATENATE(M1966,O1966,P1966)</f>
        <v>Regular SeasonWaste ManagementLED Outfield Wall</v>
      </c>
    </row>
    <row r="1967" spans="1:25" x14ac:dyDescent="0.25">
      <c r="A1967" s="3">
        <v>352275</v>
      </c>
      <c r="B1967" t="s">
        <v>146</v>
      </c>
      <c r="C1967" t="s">
        <v>5</v>
      </c>
      <c r="D1967" t="s">
        <v>45</v>
      </c>
      <c r="E1967" t="s">
        <v>1</v>
      </c>
      <c r="F1967" s="5">
        <v>41049</v>
      </c>
      <c r="G1967">
        <v>2</v>
      </c>
      <c r="H1967">
        <v>6</v>
      </c>
      <c r="I1967" s="1">
        <v>1213.2</v>
      </c>
      <c r="J1967" s="1">
        <v>297.39999999999998</v>
      </c>
      <c r="K1967">
        <v>24.5136828222881</v>
      </c>
      <c r="L1967" s="4">
        <f>VLOOKUP(N1967,rates,VLOOKUP(CONCATENATE('[1]Exposure Report'!$B$11,'[1]Exposure Report'!$B$13),rate_lookup_table,4,FALSE),FALSE)</f>
        <v>202.20433333333335</v>
      </c>
      <c r="M1967" t="s">
        <v>0</v>
      </c>
      <c r="N1967" t="str">
        <f>IF(VLOOKUP(B1967,title_rename,2,FALSE)=0,B1967,VLOOKUP(B1967,title_rename,2,FALSE))</f>
        <v>05-20 Baltimore Orioles @ Washington Nationals</v>
      </c>
      <c r="O1967" s="3" t="str">
        <f>LEFT(IF(VLOOKUP(C1967,brand_rename,2,FALSE)=0,C1967,VLOOKUP(C1967,brand_rename,2,FALSE)),LEN(IF(VLOOKUP(C1967,brand_rename,2,FALSE)=0,C1967,VLOOKUP(C1967,brand_rename,2,FALSE)))-6)</f>
        <v>Website - Washingtonnationalsdreamfoundation.org</v>
      </c>
      <c r="P1967" t="str">
        <f>IF(VLOOKUP(D1967,location_rename,2,FALSE)=0,D1967,VLOOKUP(D1967,location_rename,2,FALSE))</f>
        <v>Static Field Level Foul Ball Line</v>
      </c>
      <c r="Q1967">
        <f>IF($L1967=0,0,G1967)</f>
        <v>2</v>
      </c>
      <c r="R1967">
        <f>IF($L1967=0,0,H1967)</f>
        <v>6</v>
      </c>
      <c r="S1967" s="1">
        <f>R1967*L1967</f>
        <v>1213.2260000000001</v>
      </c>
      <c r="T1967" s="1">
        <f>S1967*(K1967/100)</f>
        <v>297.40637355753302</v>
      </c>
      <c r="U1967" t="str">
        <f t="shared" si="60"/>
        <v>Website - Washingtonnationalsdreamfoundation.orgStatic Field Level Foul Ball Line</v>
      </c>
      <c r="V1967" t="str">
        <f t="shared" si="61"/>
        <v>05-20 Baltimore Orioles @ Washington NationalsWebsite - Washingtonnationalsdreamfoundation.orgStatic Field Level Foul Ball Line</v>
      </c>
      <c r="W1967" t="str">
        <f>CONCATENATE(M1967,O1967)</f>
        <v>Regular SeasonWebsite - Washingtonnationalsdreamfoundation.org</v>
      </c>
      <c r="X1967" t="str">
        <f>CONCATENATE(M1967,P1967)</f>
        <v>Regular SeasonStatic Field Level Foul Ball Line</v>
      </c>
      <c r="Y1967" t="str">
        <f>CONCATENATE(M1967,O1967,P1967)</f>
        <v>Regular SeasonWebsite - Washingtonnationalsdreamfoundation.orgStatic Field Level Foul Ball Line</v>
      </c>
    </row>
    <row r="1968" spans="1:25" x14ac:dyDescent="0.25">
      <c r="A1968" s="3">
        <v>352275</v>
      </c>
      <c r="B1968" t="s">
        <v>146</v>
      </c>
      <c r="C1968" t="s">
        <v>3</v>
      </c>
      <c r="D1968" t="s">
        <v>2</v>
      </c>
      <c r="E1968" t="s">
        <v>1</v>
      </c>
      <c r="F1968" s="5">
        <v>41049</v>
      </c>
      <c r="G1968">
        <v>25</v>
      </c>
      <c r="H1968">
        <v>225</v>
      </c>
      <c r="I1968" s="1">
        <v>45495</v>
      </c>
      <c r="J1968" s="1">
        <v>10713.28</v>
      </c>
      <c r="K1968">
        <v>23.5482580503352</v>
      </c>
      <c r="L1968" s="4">
        <f>VLOOKUP(N1968,rates,VLOOKUP(CONCATENATE('[1]Exposure Report'!$B$11,'[1]Exposure Report'!$B$13),rate_lookup_table,4,FALSE),FALSE)</f>
        <v>202.20433333333335</v>
      </c>
      <c r="M1968" t="s">
        <v>0</v>
      </c>
      <c r="N1968" t="str">
        <f>IF(VLOOKUP(B1968,title_rename,2,FALSE)=0,B1968,VLOOKUP(B1968,title_rename,2,FALSE))</f>
        <v>05-20 Baltimore Orioles @ Washington Nationals</v>
      </c>
      <c r="O1968" s="3" t="str">
        <f>LEFT(IF(VLOOKUP(C1968,brand_rename,2,FALSE)=0,C1968,VLOOKUP(C1968,brand_rename,2,FALSE)),LEN(IF(VLOOKUP(C1968,brand_rename,2,FALSE)=0,C1968,VLOOKUP(C1968,brand_rename,2,FALSE)))-6)</f>
        <v>Windstream</v>
      </c>
      <c r="P1968" t="str">
        <f>IF(VLOOKUP(D1968,location_rename,2,FALSE)=0,D1968,VLOOKUP(D1968,location_rename,2,FALSE))</f>
        <v>Rotational Field Level Home Plate</v>
      </c>
      <c r="Q1968">
        <f>IF($L1968=0,0,G1968)</f>
        <v>25</v>
      </c>
      <c r="R1968">
        <f>IF($L1968=0,0,H1968)</f>
        <v>225</v>
      </c>
      <c r="S1968" s="1">
        <f>R1968*L1968</f>
        <v>45495.975000000006</v>
      </c>
      <c r="T1968" s="1">
        <f>S1968*(K1968/100)</f>
        <v>10713.50959551599</v>
      </c>
      <c r="U1968" t="str">
        <f t="shared" si="60"/>
        <v>WindstreamRotational Field Level Home Plate</v>
      </c>
      <c r="V1968" t="str">
        <f t="shared" si="61"/>
        <v>05-20 Baltimore Orioles @ Washington NationalsWindstreamRotational Field Level Home Plate</v>
      </c>
      <c r="W1968" t="str">
        <f>CONCATENATE(M1968,O1968)</f>
        <v>Regular SeasonWindstream</v>
      </c>
      <c r="X1968" t="str">
        <f>CONCATENATE(M1968,P1968)</f>
        <v>Regular SeasonRotational Field Level Home Plate</v>
      </c>
      <c r="Y1968" t="str">
        <f>CONCATENATE(M1968,O1968,P1968)</f>
        <v>Regular SeasonWindstreamRotational Field Level Home Plate</v>
      </c>
    </row>
    <row r="1969" spans="1:25" x14ac:dyDescent="0.25">
      <c r="A1969" s="3">
        <v>361648</v>
      </c>
      <c r="B1969" t="s">
        <v>142</v>
      </c>
      <c r="C1969" t="s">
        <v>75</v>
      </c>
      <c r="D1969" t="s">
        <v>2</v>
      </c>
      <c r="E1969" t="s">
        <v>1</v>
      </c>
      <c r="F1969" s="5">
        <v>41062</v>
      </c>
      <c r="G1969">
        <v>7</v>
      </c>
      <c r="H1969">
        <v>43</v>
      </c>
      <c r="I1969" s="1">
        <v>8455.9500000000007</v>
      </c>
      <c r="J1969" s="1">
        <v>2118.5500000000002</v>
      </c>
      <c r="K1969">
        <v>25.053956090090399</v>
      </c>
      <c r="L1969" s="4">
        <f>VLOOKUP(N1969,rates,VLOOKUP(CONCATENATE('[1]Exposure Report'!$B$11,'[1]Exposure Report'!$B$13),rate_lookup_table,4,FALSE),FALSE)</f>
        <v>196.649</v>
      </c>
      <c r="M1969" t="s">
        <v>0</v>
      </c>
      <c r="N1969" t="str">
        <f>IF(VLOOKUP(B1969,title_rename,2,FALSE)=0,B1969,VLOOKUP(B1969,title_rename,2,FALSE))</f>
        <v>06-02 Atlanta Braves @ Washington Nationals</v>
      </c>
      <c r="O1969" s="3" t="str">
        <f>LEFT(IF(VLOOKUP(C1969,brand_rename,2,FALSE)=0,C1969,VLOOKUP(C1969,brand_rename,2,FALSE)),LEN(IF(VLOOKUP(C1969,brand_rename,2,FALSE)=0,C1969,VLOOKUP(C1969,brand_rename,2,FALSE)))-6)</f>
        <v>American University</v>
      </c>
      <c r="P1969" t="str">
        <f>IF(VLOOKUP(D1969,location_rename,2,FALSE)=0,D1969,VLOOKUP(D1969,location_rename,2,FALSE))</f>
        <v>Rotational Field Level Home Plate</v>
      </c>
      <c r="Q1969">
        <f>IF($L1969=0,0,G1969)</f>
        <v>7</v>
      </c>
      <c r="R1969">
        <f>IF($L1969=0,0,H1969)</f>
        <v>43</v>
      </c>
      <c r="S1969" s="1">
        <f>R1969*L1969</f>
        <v>8455.9069999999992</v>
      </c>
      <c r="T1969" s="1">
        <f>S1969*(K1969/100)</f>
        <v>2118.5392267988805</v>
      </c>
      <c r="U1969" t="str">
        <f t="shared" si="60"/>
        <v>American UniversityRotational Field Level Home Plate</v>
      </c>
      <c r="V1969" t="str">
        <f t="shared" si="61"/>
        <v>06-02 Atlanta Braves @ Washington NationalsAmerican UniversityRotational Field Level Home Plate</v>
      </c>
      <c r="W1969" t="str">
        <f>CONCATENATE(M1969,O1969)</f>
        <v>Regular SeasonAmerican University</v>
      </c>
      <c r="X1969" t="str">
        <f>CONCATENATE(M1969,P1969)</f>
        <v>Regular SeasonRotational Field Level Home Plate</v>
      </c>
      <c r="Y1969" t="str">
        <f>CONCATENATE(M1969,O1969,P1969)</f>
        <v>Regular SeasonAmerican UniversityRotational Field Level Home Plate</v>
      </c>
    </row>
    <row r="1970" spans="1:25" x14ac:dyDescent="0.25">
      <c r="A1970" s="3">
        <v>361648</v>
      </c>
      <c r="B1970" t="s">
        <v>142</v>
      </c>
      <c r="C1970" t="s">
        <v>74</v>
      </c>
      <c r="D1970" t="s">
        <v>12</v>
      </c>
      <c r="E1970" t="s">
        <v>1</v>
      </c>
      <c r="F1970" s="5">
        <v>41062</v>
      </c>
      <c r="G1970">
        <v>57</v>
      </c>
      <c r="H1970">
        <v>106</v>
      </c>
      <c r="I1970" s="1">
        <v>20844.900000000001</v>
      </c>
      <c r="J1970" s="1">
        <v>3610.59</v>
      </c>
      <c r="K1970">
        <v>17.321215261286898</v>
      </c>
      <c r="L1970" s="4">
        <f>VLOOKUP(N1970,rates,VLOOKUP(CONCATENATE('[1]Exposure Report'!$B$11,'[1]Exposure Report'!$B$13),rate_lookup_table,4,FALSE),FALSE)</f>
        <v>196.649</v>
      </c>
      <c r="M1970" t="s">
        <v>0</v>
      </c>
      <c r="N1970" t="str">
        <f>IF(VLOOKUP(B1970,title_rename,2,FALSE)=0,B1970,VLOOKUP(B1970,title_rename,2,FALSE))</f>
        <v>06-02 Atlanta Braves @ Washington Nationals</v>
      </c>
      <c r="O1970" s="3" t="str">
        <f>LEFT(IF(VLOOKUP(C1970,brand_rename,2,FALSE)=0,C1970,VLOOKUP(C1970,brand_rename,2,FALSE)),LEN(IF(VLOOKUP(C1970,brand_rename,2,FALSE)=0,C1970,VLOOKUP(C1970,brand_rename,2,FALSE)))-6)</f>
        <v>ANC</v>
      </c>
      <c r="P1970" t="str">
        <f>IF(VLOOKUP(D1970,location_rename,2,FALSE)=0,D1970,VLOOKUP(D1970,location_rename,2,FALSE))</f>
        <v>Static Field Level Home Plate</v>
      </c>
      <c r="Q1970">
        <f>IF($L1970=0,0,G1970)</f>
        <v>57</v>
      </c>
      <c r="R1970">
        <f>IF($L1970=0,0,H1970)</f>
        <v>106</v>
      </c>
      <c r="S1970" s="1">
        <f>R1970*L1970</f>
        <v>20844.794000000002</v>
      </c>
      <c r="T1970" s="1">
        <f>S1970*(K1970/100)</f>
        <v>3610.5716395118161</v>
      </c>
      <c r="U1970" t="str">
        <f t="shared" si="60"/>
        <v>ANCStatic Field Level Home Plate</v>
      </c>
      <c r="V1970" t="str">
        <f t="shared" si="61"/>
        <v>06-02 Atlanta Braves @ Washington NationalsANCStatic Field Level Home Plate</v>
      </c>
      <c r="W1970" t="str">
        <f>CONCATENATE(M1970,O1970)</f>
        <v>Regular SeasonANC</v>
      </c>
      <c r="X1970" t="str">
        <f>CONCATENATE(M1970,P1970)</f>
        <v>Regular SeasonStatic Field Level Home Plate</v>
      </c>
      <c r="Y1970" t="str">
        <f>CONCATENATE(M1970,O1970,P1970)</f>
        <v>Regular SeasonANCStatic Field Level Home Plate</v>
      </c>
    </row>
    <row r="1971" spans="1:25" x14ac:dyDescent="0.25">
      <c r="A1971" s="3">
        <v>361648</v>
      </c>
      <c r="B1971" t="s">
        <v>142</v>
      </c>
      <c r="C1971" t="s">
        <v>72</v>
      </c>
      <c r="D1971" t="s">
        <v>17</v>
      </c>
      <c r="E1971" t="s">
        <v>1</v>
      </c>
      <c r="F1971" s="5">
        <v>41062</v>
      </c>
      <c r="G1971">
        <v>36</v>
      </c>
      <c r="H1971">
        <v>91</v>
      </c>
      <c r="I1971" s="1">
        <v>17895.150000000001</v>
      </c>
      <c r="J1971" s="1">
        <v>5009.34</v>
      </c>
      <c r="K1971">
        <v>27.992724285630398</v>
      </c>
      <c r="L1971" s="4">
        <f>VLOOKUP(N1971,rates,VLOOKUP(CONCATENATE('[1]Exposure Report'!$B$11,'[1]Exposure Report'!$B$13),rate_lookup_table,4,FALSE),FALSE)</f>
        <v>196.649</v>
      </c>
      <c r="M1971" t="s">
        <v>0</v>
      </c>
      <c r="N1971" t="str">
        <f>IF(VLOOKUP(B1971,title_rename,2,FALSE)=0,B1971,VLOOKUP(B1971,title_rename,2,FALSE))</f>
        <v>06-02 Atlanta Braves @ Washington Nationals</v>
      </c>
      <c r="O1971" s="3" t="str">
        <f>LEFT(IF(VLOOKUP(C1971,brand_rename,2,FALSE)=0,C1971,VLOOKUP(C1971,brand_rename,2,FALSE)),LEN(IF(VLOOKUP(C1971,brand_rename,2,FALSE)=0,C1971,VLOOKUP(C1971,brand_rename,2,FALSE)))-6)</f>
        <v>Bens Chili Bowl</v>
      </c>
      <c r="P1971" t="str">
        <f>IF(VLOOKUP(D1971,location_rename,2,FALSE)=0,D1971,VLOOKUP(D1971,location_rename,2,FALSE))</f>
        <v>LED Upper Tiered</v>
      </c>
      <c r="Q1971">
        <f>IF($L1971=0,0,G1971)</f>
        <v>36</v>
      </c>
      <c r="R1971">
        <f>IF($L1971=0,0,H1971)</f>
        <v>91</v>
      </c>
      <c r="S1971" s="1">
        <f>R1971*L1971</f>
        <v>17895.059000000001</v>
      </c>
      <c r="T1971" s="1">
        <f>S1971*(K1971/100)</f>
        <v>5009.3145266208885</v>
      </c>
      <c r="U1971" t="str">
        <f t="shared" si="60"/>
        <v>Bens Chili BowlLED Upper Tiered</v>
      </c>
      <c r="V1971" t="str">
        <f t="shared" si="61"/>
        <v>06-02 Atlanta Braves @ Washington NationalsBens Chili BowlLED Upper Tiered</v>
      </c>
      <c r="W1971" t="str">
        <f>CONCATENATE(M1971,O1971)</f>
        <v>Regular SeasonBens Chili Bowl</v>
      </c>
      <c r="X1971" t="str">
        <f>CONCATENATE(M1971,P1971)</f>
        <v>Regular SeasonLED Upper Tiered</v>
      </c>
      <c r="Y1971" t="str">
        <f>CONCATENATE(M1971,O1971,P1971)</f>
        <v>Regular SeasonBens Chili BowlLED Upper Tiered</v>
      </c>
    </row>
    <row r="1972" spans="1:25" x14ac:dyDescent="0.25">
      <c r="A1972" s="3">
        <v>361648</v>
      </c>
      <c r="B1972" t="s">
        <v>142</v>
      </c>
      <c r="C1972" t="s">
        <v>70</v>
      </c>
      <c r="D1972" t="s">
        <v>2</v>
      </c>
      <c r="E1972" t="s">
        <v>1</v>
      </c>
      <c r="F1972" s="5">
        <v>41062</v>
      </c>
      <c r="G1972">
        <v>9</v>
      </c>
      <c r="H1972">
        <v>50</v>
      </c>
      <c r="I1972" s="1">
        <v>9832.5</v>
      </c>
      <c r="J1972" s="1">
        <v>2474.56</v>
      </c>
      <c r="K1972">
        <v>25.167149758454102</v>
      </c>
      <c r="L1972" s="4">
        <f>VLOOKUP(N1972,rates,VLOOKUP(CONCATENATE('[1]Exposure Report'!$B$11,'[1]Exposure Report'!$B$13),rate_lookup_table,4,FALSE),FALSE)</f>
        <v>196.649</v>
      </c>
      <c r="M1972" t="s">
        <v>0</v>
      </c>
      <c r="N1972" t="str">
        <f>IF(VLOOKUP(B1972,title_rename,2,FALSE)=0,B1972,VLOOKUP(B1972,title_rename,2,FALSE))</f>
        <v>06-02 Atlanta Braves @ Washington Nationals</v>
      </c>
      <c r="O1972" s="3" t="str">
        <f>LEFT(IF(VLOOKUP(C1972,brand_rename,2,FALSE)=0,C1972,VLOOKUP(C1972,brand_rename,2,FALSE)),LEN(IF(VLOOKUP(C1972,brand_rename,2,FALSE)=0,C1972,VLOOKUP(C1972,brand_rename,2,FALSE)))-6)</f>
        <v>Capital One</v>
      </c>
      <c r="P1972" t="str">
        <f>IF(VLOOKUP(D1972,location_rename,2,FALSE)=0,D1972,VLOOKUP(D1972,location_rename,2,FALSE))</f>
        <v>Rotational Field Level Home Plate</v>
      </c>
      <c r="Q1972">
        <f>IF($L1972=0,0,G1972)</f>
        <v>9</v>
      </c>
      <c r="R1972">
        <f>IF($L1972=0,0,H1972)</f>
        <v>50</v>
      </c>
      <c r="S1972" s="1">
        <f>R1972*L1972</f>
        <v>9832.4500000000007</v>
      </c>
      <c r="T1972" s="1">
        <f>S1972*(K1972/100)</f>
        <v>2474.5474164251204</v>
      </c>
      <c r="U1972" t="str">
        <f t="shared" si="60"/>
        <v>Capital OneRotational Field Level Home Plate</v>
      </c>
      <c r="V1972" t="str">
        <f t="shared" si="61"/>
        <v>06-02 Atlanta Braves @ Washington NationalsCapital OneRotational Field Level Home Plate</v>
      </c>
      <c r="W1972" t="str">
        <f>CONCATENATE(M1972,O1972)</f>
        <v>Regular SeasonCapital One</v>
      </c>
      <c r="X1972" t="str">
        <f>CONCATENATE(M1972,P1972)</f>
        <v>Regular SeasonRotational Field Level Home Plate</v>
      </c>
      <c r="Y1972" t="str">
        <f>CONCATENATE(M1972,O1972,P1972)</f>
        <v>Regular SeasonCapital OneRotational Field Level Home Plate</v>
      </c>
    </row>
    <row r="1973" spans="1:25" x14ac:dyDescent="0.25">
      <c r="A1973" s="3">
        <v>361648</v>
      </c>
      <c r="B1973" t="s">
        <v>142</v>
      </c>
      <c r="C1973" t="s">
        <v>69</v>
      </c>
      <c r="D1973" t="s">
        <v>17</v>
      </c>
      <c r="E1973" t="s">
        <v>1</v>
      </c>
      <c r="F1973" s="5">
        <v>41062</v>
      </c>
      <c r="G1973">
        <v>2</v>
      </c>
      <c r="H1973">
        <v>5</v>
      </c>
      <c r="I1973" s="1">
        <v>983.25</v>
      </c>
      <c r="J1973" s="1">
        <v>305.42</v>
      </c>
      <c r="K1973">
        <v>31.0622934146961</v>
      </c>
      <c r="L1973" s="4">
        <f>VLOOKUP(N1973,rates,VLOOKUP(CONCATENATE('[1]Exposure Report'!$B$11,'[1]Exposure Report'!$B$13),rate_lookup_table,4,FALSE),FALSE)</f>
        <v>196.649</v>
      </c>
      <c r="M1973" t="s">
        <v>0</v>
      </c>
      <c r="N1973" t="str">
        <f>IF(VLOOKUP(B1973,title_rename,2,FALSE)=0,B1973,VLOOKUP(B1973,title_rename,2,FALSE))</f>
        <v>06-02 Atlanta Braves @ Washington Nationals</v>
      </c>
      <c r="O1973" s="3" t="str">
        <f>LEFT(IF(VLOOKUP(C1973,brand_rename,2,FALSE)=0,C1973,VLOOKUP(C1973,brand_rename,2,FALSE)),LEN(IF(VLOOKUP(C1973,brand_rename,2,FALSE)=0,C1973,VLOOKUP(C1973,brand_rename,2,FALSE)))-6)</f>
        <v>CareFirst BlueCross BlueShield</v>
      </c>
      <c r="P1973" t="str">
        <f>IF(VLOOKUP(D1973,location_rename,2,FALSE)=0,D1973,VLOOKUP(D1973,location_rename,2,FALSE))</f>
        <v>LED Upper Tiered</v>
      </c>
      <c r="Q1973">
        <f>IF($L1973=0,0,G1973)</f>
        <v>2</v>
      </c>
      <c r="R1973">
        <f>IF($L1973=0,0,H1973)</f>
        <v>5</v>
      </c>
      <c r="S1973" s="1">
        <f>R1973*L1973</f>
        <v>983.245</v>
      </c>
      <c r="T1973" s="1">
        <f>S1973*(K1973/100)</f>
        <v>305.41844688532871</v>
      </c>
      <c r="U1973" t="str">
        <f t="shared" si="60"/>
        <v>CareFirst BlueCross BlueShieldLED Upper Tiered</v>
      </c>
      <c r="V1973" t="str">
        <f t="shared" si="61"/>
        <v>06-02 Atlanta Braves @ Washington NationalsCareFirst BlueCross BlueShieldLED Upper Tiered</v>
      </c>
      <c r="W1973" t="str">
        <f>CONCATENATE(M1973,O1973)</f>
        <v>Regular SeasonCareFirst BlueCross BlueShield</v>
      </c>
      <c r="X1973" t="str">
        <f>CONCATENATE(M1973,P1973)</f>
        <v>Regular SeasonLED Upper Tiered</v>
      </c>
      <c r="Y1973" t="str">
        <f>CONCATENATE(M1973,O1973,P1973)</f>
        <v>Regular SeasonCareFirst BlueCross BlueShieldLED Upper Tiered</v>
      </c>
    </row>
    <row r="1974" spans="1:25" x14ac:dyDescent="0.25">
      <c r="A1974" s="3">
        <v>361648</v>
      </c>
      <c r="B1974" t="s">
        <v>142</v>
      </c>
      <c r="C1974" t="s">
        <v>145</v>
      </c>
      <c r="D1974" t="s">
        <v>2</v>
      </c>
      <c r="E1974" t="s">
        <v>1</v>
      </c>
      <c r="F1974" s="5">
        <v>41062</v>
      </c>
      <c r="G1974">
        <v>15</v>
      </c>
      <c r="H1974">
        <v>101</v>
      </c>
      <c r="I1974" s="1">
        <v>19861.650000000001</v>
      </c>
      <c r="J1974" s="1">
        <v>4782</v>
      </c>
      <c r="K1974">
        <v>24.0765495313833</v>
      </c>
      <c r="L1974" s="4">
        <f>VLOOKUP(N1974,rates,VLOOKUP(CONCATENATE('[1]Exposure Report'!$B$11,'[1]Exposure Report'!$B$13),rate_lookup_table,4,FALSE),FALSE)</f>
        <v>196.649</v>
      </c>
      <c r="M1974" t="s">
        <v>0</v>
      </c>
      <c r="N1974" t="str">
        <f>IF(VLOOKUP(B1974,title_rename,2,FALSE)=0,B1974,VLOOKUP(B1974,title_rename,2,FALSE))</f>
        <v>06-02 Atlanta Braves @ Washington Nationals</v>
      </c>
      <c r="O1974" s="3" t="str">
        <f>LEFT(IF(VLOOKUP(C1974,brand_rename,2,FALSE)=0,C1974,VLOOKUP(C1974,brand_rename,2,FALSE)),LEN(IF(VLOOKUP(C1974,brand_rename,2,FALSE)=0,C1974,VLOOKUP(C1974,brand_rename,2,FALSE)))-6)</f>
        <v>Charity - Marine Corps Scholarship Foundation</v>
      </c>
      <c r="P1974" t="str">
        <f>IF(VLOOKUP(D1974,location_rename,2,FALSE)=0,D1974,VLOOKUP(D1974,location_rename,2,FALSE))</f>
        <v>Rotational Field Level Home Plate</v>
      </c>
      <c r="Q1974">
        <f>IF($L1974=0,0,G1974)</f>
        <v>15</v>
      </c>
      <c r="R1974">
        <f>IF($L1974=0,0,H1974)</f>
        <v>101</v>
      </c>
      <c r="S1974" s="1">
        <f>R1974*L1974</f>
        <v>19861.548999999999</v>
      </c>
      <c r="T1974" s="1">
        <f>S1974*(K1974/100)</f>
        <v>4781.9756826849643</v>
      </c>
      <c r="U1974" t="str">
        <f t="shared" si="60"/>
        <v>Charity - Marine Corps Scholarship FoundationRotational Field Level Home Plate</v>
      </c>
      <c r="V1974" t="str">
        <f t="shared" si="61"/>
        <v>06-02 Atlanta Braves @ Washington NationalsCharity - Marine Corps Scholarship FoundationRotational Field Level Home Plate</v>
      </c>
      <c r="W1974" t="str">
        <f>CONCATENATE(M1974,O1974)</f>
        <v>Regular SeasonCharity - Marine Corps Scholarship Foundation</v>
      </c>
      <c r="X1974" t="str">
        <f>CONCATENATE(M1974,P1974)</f>
        <v>Regular SeasonRotational Field Level Home Plate</v>
      </c>
      <c r="Y1974" t="str">
        <f>CONCATENATE(M1974,O1974,P1974)</f>
        <v>Regular SeasonCharity - Marine Corps Scholarship FoundationRotational Field Level Home Plate</v>
      </c>
    </row>
    <row r="1975" spans="1:25" x14ac:dyDescent="0.25">
      <c r="A1975" s="3">
        <v>361648</v>
      </c>
      <c r="B1975" t="s">
        <v>142</v>
      </c>
      <c r="C1975" t="s">
        <v>68</v>
      </c>
      <c r="D1975" t="s">
        <v>34</v>
      </c>
      <c r="E1975" t="s">
        <v>1</v>
      </c>
      <c r="F1975" s="5">
        <v>41062</v>
      </c>
      <c r="G1975">
        <v>1</v>
      </c>
      <c r="H1975">
        <v>3</v>
      </c>
      <c r="I1975" s="1">
        <v>589.95000000000005</v>
      </c>
      <c r="J1975" s="1">
        <v>146.25</v>
      </c>
      <c r="K1975">
        <v>24.790236460717001</v>
      </c>
      <c r="L1975" s="4">
        <f>VLOOKUP(N1975,rates,VLOOKUP(CONCATENATE('[1]Exposure Report'!$B$11,'[1]Exposure Report'!$B$13),rate_lookup_table,4,FALSE),FALSE)</f>
        <v>196.649</v>
      </c>
      <c r="M1975" t="s">
        <v>0</v>
      </c>
      <c r="N1975" t="str">
        <f>IF(VLOOKUP(B1975,title_rename,2,FALSE)=0,B1975,VLOOKUP(B1975,title_rename,2,FALSE))</f>
        <v>06-02 Atlanta Braves @ Washington Nationals</v>
      </c>
      <c r="O1975" s="3" t="str">
        <f>LEFT(IF(VLOOKUP(C1975,brand_rename,2,FALSE)=0,C1975,VLOOKUP(C1975,brand_rename,2,FALSE)),LEN(IF(VLOOKUP(C1975,brand_rename,2,FALSE)=0,C1975,VLOOKUP(C1975,brand_rename,2,FALSE)))-6)</f>
        <v>Charity - Washington Nationals Dream Foundation</v>
      </c>
      <c r="P1975" t="str">
        <f>IF(VLOOKUP(D1975,location_rename,2,FALSE)=0,D1975,VLOOKUP(D1975,location_rename,2,FALSE))</f>
        <v>General Merchandise</v>
      </c>
      <c r="Q1975">
        <f>IF($L1975=0,0,G1975)</f>
        <v>1</v>
      </c>
      <c r="R1975">
        <f>IF($L1975=0,0,H1975)</f>
        <v>3</v>
      </c>
      <c r="S1975" s="1">
        <f>R1975*L1975</f>
        <v>589.947</v>
      </c>
      <c r="T1975" s="1">
        <f>S1975*(K1975/100)</f>
        <v>146.24925629290613</v>
      </c>
      <c r="U1975" t="str">
        <f t="shared" si="60"/>
        <v>Charity - Washington Nationals Dream FoundationGeneral Merchandise</v>
      </c>
      <c r="V1975" t="str">
        <f t="shared" si="61"/>
        <v>06-02 Atlanta Braves @ Washington NationalsCharity - Washington Nationals Dream FoundationGeneral Merchandise</v>
      </c>
      <c r="W1975" t="str">
        <f>CONCATENATE(M1975,O1975)</f>
        <v>Regular SeasonCharity - Washington Nationals Dream Foundation</v>
      </c>
      <c r="X1975" t="str">
        <f>CONCATENATE(M1975,P1975)</f>
        <v>Regular SeasonGeneral Merchandise</v>
      </c>
      <c r="Y1975" t="str">
        <f>CONCATENATE(M1975,O1975,P1975)</f>
        <v>Regular SeasonCharity - Washington Nationals Dream FoundationGeneral Merchandise</v>
      </c>
    </row>
    <row r="1976" spans="1:25" x14ac:dyDescent="0.25">
      <c r="A1976" s="3">
        <v>361648</v>
      </c>
      <c r="B1976" t="s">
        <v>142</v>
      </c>
      <c r="C1976" t="s">
        <v>68</v>
      </c>
      <c r="D1976" t="s">
        <v>11</v>
      </c>
      <c r="E1976" t="s">
        <v>1</v>
      </c>
      <c r="F1976" s="5">
        <v>41062</v>
      </c>
      <c r="G1976">
        <v>8</v>
      </c>
      <c r="H1976">
        <v>11</v>
      </c>
      <c r="I1976" s="1">
        <v>2163.15</v>
      </c>
      <c r="J1976" s="1">
        <v>457.45</v>
      </c>
      <c r="K1976">
        <v>21.147400781268001</v>
      </c>
      <c r="L1976" s="4">
        <f>VLOOKUP(N1976,rates,VLOOKUP(CONCATENATE('[1]Exposure Report'!$B$11,'[1]Exposure Report'!$B$13),rate_lookup_table,4,FALSE),FALSE)</f>
        <v>196.649</v>
      </c>
      <c r="M1976" t="s">
        <v>0</v>
      </c>
      <c r="N1976" t="str">
        <f>IF(VLOOKUP(B1976,title_rename,2,FALSE)=0,B1976,VLOOKUP(B1976,title_rename,2,FALSE))</f>
        <v>06-02 Atlanta Braves @ Washington Nationals</v>
      </c>
      <c r="O1976" s="3" t="str">
        <f>LEFT(IF(VLOOKUP(C1976,brand_rename,2,FALSE)=0,C1976,VLOOKUP(C1976,brand_rename,2,FALSE)),LEN(IF(VLOOKUP(C1976,brand_rename,2,FALSE)=0,C1976,VLOOKUP(C1976,brand_rename,2,FALSE)))-6)</f>
        <v>Charity - Washington Nationals Dream Foundation</v>
      </c>
      <c r="P1976" t="str">
        <f>IF(VLOOKUP(D1976,location_rename,2,FALSE)=0,D1976,VLOOKUP(D1976,location_rename,2,FALSE))</f>
        <v>Static Outfield Wall</v>
      </c>
      <c r="Q1976">
        <f>IF($L1976=0,0,G1976)</f>
        <v>8</v>
      </c>
      <c r="R1976">
        <f>IF($L1976=0,0,H1976)</f>
        <v>11</v>
      </c>
      <c r="S1976" s="1">
        <f>R1976*L1976</f>
        <v>2163.1390000000001</v>
      </c>
      <c r="T1976" s="1">
        <f>S1976*(K1976/100)</f>
        <v>457.4476737859128</v>
      </c>
      <c r="U1976" t="str">
        <f t="shared" si="60"/>
        <v>Charity - Washington Nationals Dream FoundationStatic Outfield Wall</v>
      </c>
      <c r="V1976" t="str">
        <f t="shared" si="61"/>
        <v>06-02 Atlanta Braves @ Washington NationalsCharity - Washington Nationals Dream FoundationStatic Outfield Wall</v>
      </c>
      <c r="W1976" t="str">
        <f>CONCATENATE(M1976,O1976)</f>
        <v>Regular SeasonCharity - Washington Nationals Dream Foundation</v>
      </c>
      <c r="X1976" t="str">
        <f>CONCATENATE(M1976,P1976)</f>
        <v>Regular SeasonStatic Outfield Wall</v>
      </c>
      <c r="Y1976" t="str">
        <f>CONCATENATE(M1976,O1976,P1976)</f>
        <v>Regular SeasonCharity - Washington Nationals Dream FoundationStatic Outfield Wall</v>
      </c>
    </row>
    <row r="1977" spans="1:25" x14ac:dyDescent="0.25">
      <c r="A1977" s="3">
        <v>361648</v>
      </c>
      <c r="B1977" t="s">
        <v>142</v>
      </c>
      <c r="C1977" t="s">
        <v>67</v>
      </c>
      <c r="D1977" t="s">
        <v>17</v>
      </c>
      <c r="E1977" t="s">
        <v>1</v>
      </c>
      <c r="F1977" s="5">
        <v>41062</v>
      </c>
      <c r="G1977">
        <v>1</v>
      </c>
      <c r="H1977">
        <v>2</v>
      </c>
      <c r="I1977" s="1">
        <v>393.3</v>
      </c>
      <c r="J1977" s="1">
        <v>114.96</v>
      </c>
      <c r="K1977">
        <v>29.2295957284515</v>
      </c>
      <c r="L1977" s="4">
        <f>VLOOKUP(N1977,rates,VLOOKUP(CONCATENATE('[1]Exposure Report'!$B$11,'[1]Exposure Report'!$B$13),rate_lookup_table,4,FALSE),FALSE)</f>
        <v>196.649</v>
      </c>
      <c r="M1977" t="s">
        <v>0</v>
      </c>
      <c r="N1977" t="str">
        <f>IF(VLOOKUP(B1977,title_rename,2,FALSE)=0,B1977,VLOOKUP(B1977,title_rename,2,FALSE))</f>
        <v>06-02 Atlanta Braves @ Washington Nationals</v>
      </c>
      <c r="O1977" s="3" t="str">
        <f>LEFT(IF(VLOOKUP(C1977,brand_rename,2,FALSE)=0,C1977,VLOOKUP(C1977,brand_rename,2,FALSE)),LEN(IF(VLOOKUP(C1977,brand_rename,2,FALSE)=0,C1977,VLOOKUP(C1977,brand_rename,2,FALSE)))-6)</f>
        <v>Cholula Hot Sauce</v>
      </c>
      <c r="P1977" t="str">
        <f>IF(VLOOKUP(D1977,location_rename,2,FALSE)=0,D1977,VLOOKUP(D1977,location_rename,2,FALSE))</f>
        <v>LED Upper Tiered</v>
      </c>
      <c r="Q1977">
        <f>IF($L1977=0,0,G1977)</f>
        <v>1</v>
      </c>
      <c r="R1977">
        <f>IF($L1977=0,0,H1977)</f>
        <v>2</v>
      </c>
      <c r="S1977" s="1">
        <f>R1977*L1977</f>
        <v>393.298</v>
      </c>
      <c r="T1977" s="1">
        <f>S1977*(K1977/100)</f>
        <v>114.95941540808519</v>
      </c>
      <c r="U1977" t="str">
        <f t="shared" si="60"/>
        <v>Cholula Hot SauceLED Upper Tiered</v>
      </c>
      <c r="V1977" t="str">
        <f t="shared" si="61"/>
        <v>06-02 Atlanta Braves @ Washington NationalsCholula Hot SauceLED Upper Tiered</v>
      </c>
      <c r="W1977" t="str">
        <f>CONCATENATE(M1977,O1977)</f>
        <v>Regular SeasonCholula Hot Sauce</v>
      </c>
      <c r="X1977" t="str">
        <f>CONCATENATE(M1977,P1977)</f>
        <v>Regular SeasonLED Upper Tiered</v>
      </c>
      <c r="Y1977" t="str">
        <f>CONCATENATE(M1977,O1977,P1977)</f>
        <v>Regular SeasonCholula Hot SauceLED Upper Tiered</v>
      </c>
    </row>
    <row r="1978" spans="1:25" x14ac:dyDescent="0.25">
      <c r="A1978" s="3">
        <v>361648</v>
      </c>
      <c r="B1978" t="s">
        <v>142</v>
      </c>
      <c r="C1978" t="s">
        <v>67</v>
      </c>
      <c r="D1978" t="s">
        <v>2</v>
      </c>
      <c r="E1978" t="s">
        <v>1</v>
      </c>
      <c r="F1978" s="5">
        <v>41062</v>
      </c>
      <c r="G1978">
        <v>13</v>
      </c>
      <c r="H1978">
        <v>67</v>
      </c>
      <c r="I1978" s="1">
        <v>13175.55</v>
      </c>
      <c r="J1978" s="1">
        <v>3447.25</v>
      </c>
      <c r="K1978">
        <v>26.163993153985899</v>
      </c>
      <c r="L1978" s="4">
        <f>VLOOKUP(N1978,rates,VLOOKUP(CONCATENATE('[1]Exposure Report'!$B$11,'[1]Exposure Report'!$B$13),rate_lookup_table,4,FALSE),FALSE)</f>
        <v>196.649</v>
      </c>
      <c r="M1978" t="s">
        <v>0</v>
      </c>
      <c r="N1978" t="str">
        <f>IF(VLOOKUP(B1978,title_rename,2,FALSE)=0,B1978,VLOOKUP(B1978,title_rename,2,FALSE))</f>
        <v>06-02 Atlanta Braves @ Washington Nationals</v>
      </c>
      <c r="O1978" s="3" t="str">
        <f>LEFT(IF(VLOOKUP(C1978,brand_rename,2,FALSE)=0,C1978,VLOOKUP(C1978,brand_rename,2,FALSE)),LEN(IF(VLOOKUP(C1978,brand_rename,2,FALSE)=0,C1978,VLOOKUP(C1978,brand_rename,2,FALSE)))-6)</f>
        <v>Cholula Hot Sauce</v>
      </c>
      <c r="P1978" t="str">
        <f>IF(VLOOKUP(D1978,location_rename,2,FALSE)=0,D1978,VLOOKUP(D1978,location_rename,2,FALSE))</f>
        <v>Rotational Field Level Home Plate</v>
      </c>
      <c r="Q1978">
        <f>IF($L1978=0,0,G1978)</f>
        <v>13</v>
      </c>
      <c r="R1978">
        <f>IF($L1978=0,0,H1978)</f>
        <v>67</v>
      </c>
      <c r="S1978" s="1">
        <f>R1978*L1978</f>
        <v>13175.483</v>
      </c>
      <c r="T1978" s="1">
        <f>S1978*(K1978/100)</f>
        <v>3447.2324701245757</v>
      </c>
      <c r="U1978" t="str">
        <f t="shared" si="60"/>
        <v>Cholula Hot SauceRotational Field Level Home Plate</v>
      </c>
      <c r="V1978" t="str">
        <f t="shared" si="61"/>
        <v>06-02 Atlanta Braves @ Washington NationalsCholula Hot SauceRotational Field Level Home Plate</v>
      </c>
      <c r="W1978" t="str">
        <f>CONCATENATE(M1978,O1978)</f>
        <v>Regular SeasonCholula Hot Sauce</v>
      </c>
      <c r="X1978" t="str">
        <f>CONCATENATE(M1978,P1978)</f>
        <v>Regular SeasonRotational Field Level Home Plate</v>
      </c>
      <c r="Y1978" t="str">
        <f>CONCATENATE(M1978,O1978,P1978)</f>
        <v>Regular SeasonCholula Hot SauceRotational Field Level Home Plate</v>
      </c>
    </row>
    <row r="1979" spans="1:25" x14ac:dyDescent="0.25">
      <c r="A1979" s="3">
        <v>361648</v>
      </c>
      <c r="B1979" t="s">
        <v>142</v>
      </c>
      <c r="C1979" t="s">
        <v>65</v>
      </c>
      <c r="D1979" t="s">
        <v>9</v>
      </c>
      <c r="E1979" t="s">
        <v>1</v>
      </c>
      <c r="F1979" s="5">
        <v>41062</v>
      </c>
      <c r="G1979">
        <v>29</v>
      </c>
      <c r="H1979">
        <v>145</v>
      </c>
      <c r="I1979" s="1">
        <v>28514.25</v>
      </c>
      <c r="J1979" s="1">
        <v>3608.55</v>
      </c>
      <c r="K1979">
        <v>12.6552513217075</v>
      </c>
      <c r="L1979" s="4">
        <f>VLOOKUP(N1979,rates,VLOOKUP(CONCATENATE('[1]Exposure Report'!$B$11,'[1]Exposure Report'!$B$13),rate_lookup_table,4,FALSE),FALSE)</f>
        <v>196.649</v>
      </c>
      <c r="M1979" t="s">
        <v>0</v>
      </c>
      <c r="N1979" t="str">
        <f>IF(VLOOKUP(B1979,title_rename,2,FALSE)=0,B1979,VLOOKUP(B1979,title_rename,2,FALSE))</f>
        <v>06-02 Atlanta Braves @ Washington Nationals</v>
      </c>
      <c r="O1979" s="3" t="str">
        <f>LEFT(IF(VLOOKUP(C1979,brand_rename,2,FALSE)=0,C1979,VLOOKUP(C1979,brand_rename,2,FALSE)),LEN(IF(VLOOKUP(C1979,brand_rename,2,FALSE)=0,C1979,VLOOKUP(C1979,brand_rename,2,FALSE)))-6)</f>
        <v>Coca-Cola</v>
      </c>
      <c r="P1979" t="str">
        <f>IF(VLOOKUP(D1979,location_rename,2,FALSE)=0,D1979,VLOOKUP(D1979,location_rename,2,FALSE))</f>
        <v>Static Upper Billboard</v>
      </c>
      <c r="Q1979">
        <f>IF($L1979=0,0,G1979)</f>
        <v>29</v>
      </c>
      <c r="R1979">
        <f>IF($L1979=0,0,H1979)</f>
        <v>145</v>
      </c>
      <c r="S1979" s="1">
        <f>R1979*L1979</f>
        <v>28514.105</v>
      </c>
      <c r="T1979" s="1">
        <f>S1979*(K1979/100)</f>
        <v>3608.5316498855645</v>
      </c>
      <c r="U1979" t="str">
        <f t="shared" si="60"/>
        <v>Coca-ColaStatic Upper Billboard</v>
      </c>
      <c r="V1979" t="str">
        <f t="shared" si="61"/>
        <v>06-02 Atlanta Braves @ Washington NationalsCoca-ColaStatic Upper Billboard</v>
      </c>
      <c r="W1979" t="str">
        <f>CONCATENATE(M1979,O1979)</f>
        <v>Regular SeasonCoca-Cola</v>
      </c>
      <c r="X1979" t="str">
        <f>CONCATENATE(M1979,P1979)</f>
        <v>Regular SeasonStatic Upper Billboard</v>
      </c>
      <c r="Y1979" t="str">
        <f>CONCATENATE(M1979,O1979,P1979)</f>
        <v>Regular SeasonCoca-ColaStatic Upper Billboard</v>
      </c>
    </row>
    <row r="1980" spans="1:25" x14ac:dyDescent="0.25">
      <c r="A1980" s="3">
        <v>361648</v>
      </c>
      <c r="B1980" t="s">
        <v>142</v>
      </c>
      <c r="C1980" t="s">
        <v>61</v>
      </c>
      <c r="D1980" t="s">
        <v>2</v>
      </c>
      <c r="E1980" t="s">
        <v>1</v>
      </c>
      <c r="F1980" s="5">
        <v>41062</v>
      </c>
      <c r="G1980">
        <v>14</v>
      </c>
      <c r="H1980">
        <v>79</v>
      </c>
      <c r="I1980" s="1">
        <v>15535.35</v>
      </c>
      <c r="J1980" s="1">
        <v>3962.67</v>
      </c>
      <c r="K1980">
        <v>25.507439484787898</v>
      </c>
      <c r="L1980" s="4">
        <f>VLOOKUP(N1980,rates,VLOOKUP(CONCATENATE('[1]Exposure Report'!$B$11,'[1]Exposure Report'!$B$13),rate_lookup_table,4,FALSE),FALSE)</f>
        <v>196.649</v>
      </c>
      <c r="M1980" t="s">
        <v>0</v>
      </c>
      <c r="N1980" t="str">
        <f>IF(VLOOKUP(B1980,title_rename,2,FALSE)=0,B1980,VLOOKUP(B1980,title_rename,2,FALSE))</f>
        <v>06-02 Atlanta Braves @ Washington Nationals</v>
      </c>
      <c r="O1980" s="3" t="str">
        <f>LEFT(IF(VLOOKUP(C1980,brand_rename,2,FALSE)=0,C1980,VLOOKUP(C1980,brand_rename,2,FALSE)),LEN(IF(VLOOKUP(C1980,brand_rename,2,FALSE)=0,C1980,VLOOKUP(C1980,brand_rename,2,FALSE)))-6)</f>
        <v>Exxonmobil</v>
      </c>
      <c r="P1980" t="str">
        <f>IF(VLOOKUP(D1980,location_rename,2,FALSE)=0,D1980,VLOOKUP(D1980,location_rename,2,FALSE))</f>
        <v>Rotational Field Level Home Plate</v>
      </c>
      <c r="Q1980">
        <f>IF($L1980=0,0,G1980)</f>
        <v>14</v>
      </c>
      <c r="R1980">
        <f>IF($L1980=0,0,H1980)</f>
        <v>79</v>
      </c>
      <c r="S1980" s="1">
        <f>R1980*L1980</f>
        <v>15535.271000000001</v>
      </c>
      <c r="T1980" s="1">
        <f>S1980*(K1980/100)</f>
        <v>3962.649849122804</v>
      </c>
      <c r="U1980" t="str">
        <f t="shared" si="60"/>
        <v>ExxonmobilRotational Field Level Home Plate</v>
      </c>
      <c r="V1980" t="str">
        <f t="shared" si="61"/>
        <v>06-02 Atlanta Braves @ Washington NationalsExxonmobilRotational Field Level Home Plate</v>
      </c>
      <c r="W1980" t="str">
        <f>CONCATENATE(M1980,O1980)</f>
        <v>Regular SeasonExxonmobil</v>
      </c>
      <c r="X1980" t="str">
        <f>CONCATENATE(M1980,P1980)</f>
        <v>Regular SeasonRotational Field Level Home Plate</v>
      </c>
      <c r="Y1980" t="str">
        <f>CONCATENATE(M1980,O1980,P1980)</f>
        <v>Regular SeasonExxonmobilRotational Field Level Home Plate</v>
      </c>
    </row>
    <row r="1981" spans="1:25" x14ac:dyDescent="0.25">
      <c r="A1981" s="3">
        <v>361648</v>
      </c>
      <c r="B1981" t="s">
        <v>142</v>
      </c>
      <c r="C1981" t="s">
        <v>61</v>
      </c>
      <c r="D1981" t="s">
        <v>11</v>
      </c>
      <c r="E1981" t="s">
        <v>1</v>
      </c>
      <c r="F1981" s="5">
        <v>41062</v>
      </c>
      <c r="G1981">
        <v>10</v>
      </c>
      <c r="H1981">
        <v>25</v>
      </c>
      <c r="I1981" s="1">
        <v>4916.25</v>
      </c>
      <c r="J1981" s="1">
        <v>919.08</v>
      </c>
      <c r="K1981">
        <v>18.6947368421052</v>
      </c>
      <c r="L1981" s="4">
        <f>VLOOKUP(N1981,rates,VLOOKUP(CONCATENATE('[1]Exposure Report'!$B$11,'[1]Exposure Report'!$B$13),rate_lookup_table,4,FALSE),FALSE)</f>
        <v>196.649</v>
      </c>
      <c r="M1981" t="s">
        <v>0</v>
      </c>
      <c r="N1981" t="str">
        <f>IF(VLOOKUP(B1981,title_rename,2,FALSE)=0,B1981,VLOOKUP(B1981,title_rename,2,FALSE))</f>
        <v>06-02 Atlanta Braves @ Washington Nationals</v>
      </c>
      <c r="O1981" s="3" t="str">
        <f>LEFT(IF(VLOOKUP(C1981,brand_rename,2,FALSE)=0,C1981,VLOOKUP(C1981,brand_rename,2,FALSE)),LEN(IF(VLOOKUP(C1981,brand_rename,2,FALSE)=0,C1981,VLOOKUP(C1981,brand_rename,2,FALSE)))-6)</f>
        <v>Exxonmobil</v>
      </c>
      <c r="P1981" t="str">
        <f>IF(VLOOKUP(D1981,location_rename,2,FALSE)=0,D1981,VLOOKUP(D1981,location_rename,2,FALSE))</f>
        <v>Static Outfield Wall</v>
      </c>
      <c r="Q1981">
        <f>IF($L1981=0,0,G1981)</f>
        <v>10</v>
      </c>
      <c r="R1981">
        <f>IF($L1981=0,0,H1981)</f>
        <v>25</v>
      </c>
      <c r="S1981" s="1">
        <f>R1981*L1981</f>
        <v>4916.2250000000004</v>
      </c>
      <c r="T1981" s="1">
        <f>S1981*(K1981/100)</f>
        <v>919.07532631578647</v>
      </c>
      <c r="U1981" t="str">
        <f t="shared" si="60"/>
        <v>ExxonmobilStatic Outfield Wall</v>
      </c>
      <c r="V1981" t="str">
        <f t="shared" si="61"/>
        <v>06-02 Atlanta Braves @ Washington NationalsExxonmobilStatic Outfield Wall</v>
      </c>
      <c r="W1981" t="str">
        <f>CONCATENATE(M1981,O1981)</f>
        <v>Regular SeasonExxonmobil</v>
      </c>
      <c r="X1981" t="str">
        <f>CONCATENATE(M1981,P1981)</f>
        <v>Regular SeasonStatic Outfield Wall</v>
      </c>
      <c r="Y1981" t="str">
        <f>CONCATENATE(M1981,O1981,P1981)</f>
        <v>Regular SeasonExxonmobilStatic Outfield Wall</v>
      </c>
    </row>
    <row r="1982" spans="1:25" x14ac:dyDescent="0.25">
      <c r="A1982" s="3">
        <v>361648</v>
      </c>
      <c r="B1982" t="s">
        <v>142</v>
      </c>
      <c r="C1982" t="s">
        <v>55</v>
      </c>
      <c r="D1982" t="s">
        <v>58</v>
      </c>
      <c r="E1982" t="s">
        <v>1</v>
      </c>
      <c r="F1982" s="5">
        <v>41062</v>
      </c>
      <c r="G1982">
        <v>4</v>
      </c>
      <c r="H1982">
        <v>8</v>
      </c>
      <c r="I1982" s="1">
        <v>1573.2</v>
      </c>
      <c r="J1982" s="1">
        <v>418.02</v>
      </c>
      <c r="K1982">
        <v>26.571319603356201</v>
      </c>
      <c r="L1982" s="4">
        <f>VLOOKUP(N1982,rates,VLOOKUP(CONCATENATE('[1]Exposure Report'!$B$11,'[1]Exposure Report'!$B$13),rate_lookup_table,4,FALSE),FALSE)</f>
        <v>196.649</v>
      </c>
      <c r="M1982" t="s">
        <v>0</v>
      </c>
      <c r="N1982" t="str">
        <f>IF(VLOOKUP(B1982,title_rename,2,FALSE)=0,B1982,VLOOKUP(B1982,title_rename,2,FALSE))</f>
        <v>06-02 Atlanta Braves @ Washington Nationals</v>
      </c>
      <c r="O1982" s="3" t="str">
        <f>LEFT(IF(VLOOKUP(C1982,brand_rename,2,FALSE)=0,C1982,VLOOKUP(C1982,brand_rename,2,FALSE)),LEN(IF(VLOOKUP(C1982,brand_rename,2,FALSE)=0,C1982,VLOOKUP(C1982,brand_rename,2,FALSE)))-6)</f>
        <v>Gatorade</v>
      </c>
      <c r="P1982" t="str">
        <f>IF(VLOOKUP(D1982,location_rename,2,FALSE)=0,D1982,VLOOKUP(D1982,location_rename,2,FALSE))</f>
        <v>Cooler Partial Branded</v>
      </c>
      <c r="Q1982">
        <f>IF($L1982=0,0,G1982)</f>
        <v>4</v>
      </c>
      <c r="R1982">
        <f>IF($L1982=0,0,H1982)</f>
        <v>8</v>
      </c>
      <c r="S1982" s="1">
        <f>R1982*L1982</f>
        <v>1573.192</v>
      </c>
      <c r="T1982" s="1">
        <f>S1982*(K1982/100)</f>
        <v>418.01787429443152</v>
      </c>
      <c r="U1982" t="str">
        <f t="shared" si="60"/>
        <v>GatoradeCooler Partial Branded</v>
      </c>
      <c r="V1982" t="str">
        <f t="shared" si="61"/>
        <v>06-02 Atlanta Braves @ Washington NationalsGatoradeCooler Partial Branded</v>
      </c>
      <c r="W1982" t="str">
        <f>CONCATENATE(M1982,O1982)</f>
        <v>Regular SeasonGatorade</v>
      </c>
      <c r="X1982" t="str">
        <f>CONCATENATE(M1982,P1982)</f>
        <v>Regular SeasonCooler Partial Branded</v>
      </c>
      <c r="Y1982" t="str">
        <f>CONCATENATE(M1982,O1982,P1982)</f>
        <v>Regular SeasonGatoradeCooler Partial Branded</v>
      </c>
    </row>
    <row r="1983" spans="1:25" x14ac:dyDescent="0.25">
      <c r="A1983" s="3">
        <v>361648</v>
      </c>
      <c r="B1983" t="s">
        <v>142</v>
      </c>
      <c r="C1983" t="s">
        <v>55</v>
      </c>
      <c r="D1983" t="s">
        <v>58</v>
      </c>
      <c r="E1983" t="s">
        <v>1</v>
      </c>
      <c r="F1983" s="5">
        <v>41062</v>
      </c>
      <c r="G1983">
        <v>3</v>
      </c>
      <c r="H1983">
        <v>6</v>
      </c>
      <c r="I1983" s="1">
        <v>1179.9000000000001</v>
      </c>
      <c r="J1983" s="1">
        <v>301.52</v>
      </c>
      <c r="K1983">
        <v>25.554708026103899</v>
      </c>
      <c r="L1983" s="4">
        <f>VLOOKUP(N1983,rates,VLOOKUP(CONCATENATE('[1]Exposure Report'!$B$11,'[1]Exposure Report'!$B$13),rate_lookup_table,4,FALSE),FALSE)</f>
        <v>196.649</v>
      </c>
      <c r="M1983" t="s">
        <v>0</v>
      </c>
      <c r="N1983" t="str">
        <f>IF(VLOOKUP(B1983,title_rename,2,FALSE)=0,B1983,VLOOKUP(B1983,title_rename,2,FALSE))</f>
        <v>06-02 Atlanta Braves @ Washington Nationals</v>
      </c>
      <c r="O1983" s="3" t="str">
        <f>LEFT(IF(VLOOKUP(C1983,brand_rename,2,FALSE)=0,C1983,VLOOKUP(C1983,brand_rename,2,FALSE)),LEN(IF(VLOOKUP(C1983,brand_rename,2,FALSE)=0,C1983,VLOOKUP(C1983,brand_rename,2,FALSE)))-6)</f>
        <v>Gatorade</v>
      </c>
      <c r="P1983" t="str">
        <f>IF(VLOOKUP(D1983,location_rename,2,FALSE)=0,D1983,VLOOKUP(D1983,location_rename,2,FALSE))</f>
        <v>Cooler Partial Branded</v>
      </c>
      <c r="Q1983">
        <f>IF($L1983=0,0,G1983)</f>
        <v>3</v>
      </c>
      <c r="R1983">
        <f>IF($L1983=0,0,H1983)</f>
        <v>6</v>
      </c>
      <c r="S1983" s="1">
        <f>R1983*L1983</f>
        <v>1179.894</v>
      </c>
      <c r="T1983" s="1">
        <f>S1983*(K1983/100)</f>
        <v>301.51846671751838</v>
      </c>
      <c r="U1983" t="str">
        <f t="shared" si="60"/>
        <v>GatoradeCooler Partial Branded</v>
      </c>
      <c r="V1983" t="str">
        <f t="shared" si="61"/>
        <v>06-02 Atlanta Braves @ Washington NationalsGatoradeCooler Partial Branded</v>
      </c>
      <c r="W1983" t="str">
        <f>CONCATENATE(M1983,O1983)</f>
        <v>Regular SeasonGatorade</v>
      </c>
      <c r="X1983" t="str">
        <f>CONCATENATE(M1983,P1983)</f>
        <v>Regular SeasonCooler Partial Branded</v>
      </c>
      <c r="Y1983" t="str">
        <f>CONCATENATE(M1983,O1983,P1983)</f>
        <v>Regular SeasonGatoradeCooler Partial Branded</v>
      </c>
    </row>
    <row r="1984" spans="1:25" x14ac:dyDescent="0.25">
      <c r="A1984" s="3">
        <v>361648</v>
      </c>
      <c r="B1984" t="s">
        <v>142</v>
      </c>
      <c r="C1984" t="s">
        <v>55</v>
      </c>
      <c r="D1984" t="s">
        <v>57</v>
      </c>
      <c r="E1984" t="s">
        <v>1</v>
      </c>
      <c r="F1984" s="5">
        <v>41062</v>
      </c>
      <c r="G1984">
        <v>7</v>
      </c>
      <c r="H1984">
        <v>18</v>
      </c>
      <c r="I1984" s="1">
        <v>3539.7</v>
      </c>
      <c r="J1984" s="1">
        <v>860.42</v>
      </c>
      <c r="K1984">
        <v>24.3077096929118</v>
      </c>
      <c r="L1984" s="4">
        <f>VLOOKUP(N1984,rates,VLOOKUP(CONCATENATE('[1]Exposure Report'!$B$11,'[1]Exposure Report'!$B$13),rate_lookup_table,4,FALSE),FALSE)</f>
        <v>196.649</v>
      </c>
      <c r="M1984" t="s">
        <v>0</v>
      </c>
      <c r="N1984" t="str">
        <f>IF(VLOOKUP(B1984,title_rename,2,FALSE)=0,B1984,VLOOKUP(B1984,title_rename,2,FALSE))</f>
        <v>06-02 Atlanta Braves @ Washington Nationals</v>
      </c>
      <c r="O1984" s="3" t="str">
        <f>LEFT(IF(VLOOKUP(C1984,brand_rename,2,FALSE)=0,C1984,VLOOKUP(C1984,brand_rename,2,FALSE)),LEN(IF(VLOOKUP(C1984,brand_rename,2,FALSE)=0,C1984,VLOOKUP(C1984,brand_rename,2,FALSE)))-6)</f>
        <v>Gatorade</v>
      </c>
      <c r="P1984" t="str">
        <f>IF(VLOOKUP(D1984,location_rename,2,FALSE)=0,D1984,VLOOKUP(D1984,location_rename,2,FALSE))</f>
        <v>Ice Chest Partial Branded</v>
      </c>
      <c r="Q1984">
        <f>IF($L1984=0,0,G1984)</f>
        <v>7</v>
      </c>
      <c r="R1984">
        <f>IF($L1984=0,0,H1984)</f>
        <v>18</v>
      </c>
      <c r="S1984" s="1">
        <f>R1984*L1984</f>
        <v>3539.6819999999998</v>
      </c>
      <c r="T1984" s="1">
        <f>S1984*(K1984/100)</f>
        <v>860.41562461225419</v>
      </c>
      <c r="U1984" t="str">
        <f t="shared" si="60"/>
        <v>GatoradeIce Chest Partial Branded</v>
      </c>
      <c r="V1984" t="str">
        <f t="shared" si="61"/>
        <v>06-02 Atlanta Braves @ Washington NationalsGatoradeIce Chest Partial Branded</v>
      </c>
      <c r="W1984" t="str">
        <f>CONCATENATE(M1984,O1984)</f>
        <v>Regular SeasonGatorade</v>
      </c>
      <c r="X1984" t="str">
        <f>CONCATENATE(M1984,P1984)</f>
        <v>Regular SeasonIce Chest Partial Branded</v>
      </c>
      <c r="Y1984" t="str">
        <f>CONCATENATE(M1984,O1984,P1984)</f>
        <v>Regular SeasonGatoradeIce Chest Partial Branded</v>
      </c>
    </row>
    <row r="1985" spans="1:25" x14ac:dyDescent="0.25">
      <c r="A1985" s="3">
        <v>361648</v>
      </c>
      <c r="B1985" t="s">
        <v>142</v>
      </c>
      <c r="C1985" t="s">
        <v>55</v>
      </c>
      <c r="D1985" t="s">
        <v>56</v>
      </c>
      <c r="E1985" t="s">
        <v>1</v>
      </c>
      <c r="F1985" s="5">
        <v>41062</v>
      </c>
      <c r="G1985">
        <v>1</v>
      </c>
      <c r="H1985">
        <v>2</v>
      </c>
      <c r="I1985" s="1">
        <v>393.3</v>
      </c>
      <c r="J1985" s="1">
        <v>111.5</v>
      </c>
      <c r="K1985">
        <v>28.3498601576404</v>
      </c>
      <c r="L1985" s="4">
        <f>VLOOKUP(N1985,rates,VLOOKUP(CONCATENATE('[1]Exposure Report'!$B$11,'[1]Exposure Report'!$B$13),rate_lookup_table,4,FALSE),FALSE)</f>
        <v>196.649</v>
      </c>
      <c r="M1985" t="s">
        <v>0</v>
      </c>
      <c r="N1985" t="str">
        <f>IF(VLOOKUP(B1985,title_rename,2,FALSE)=0,B1985,VLOOKUP(B1985,title_rename,2,FALSE))</f>
        <v>06-02 Atlanta Braves @ Washington Nationals</v>
      </c>
      <c r="O1985" s="3" t="str">
        <f>LEFT(IF(VLOOKUP(C1985,brand_rename,2,FALSE)=0,C1985,VLOOKUP(C1985,brand_rename,2,FALSE)),LEN(IF(VLOOKUP(C1985,brand_rename,2,FALSE)=0,C1985,VLOOKUP(C1985,brand_rename,2,FALSE)))-6)</f>
        <v>Gatorade</v>
      </c>
      <c r="P1985" t="str">
        <f>IF(VLOOKUP(D1985,location_rename,2,FALSE)=0,D1985,VLOOKUP(D1985,location_rename,2,FALSE))</f>
        <v>Passive Cup</v>
      </c>
      <c r="Q1985">
        <f>IF($L1985=0,0,G1985)</f>
        <v>1</v>
      </c>
      <c r="R1985">
        <f>IF($L1985=0,0,H1985)</f>
        <v>2</v>
      </c>
      <c r="S1985" s="1">
        <f>R1985*L1985</f>
        <v>393.298</v>
      </c>
      <c r="T1985" s="1">
        <f>S1985*(K1985/100)</f>
        <v>111.49943300279654</v>
      </c>
      <c r="U1985" t="str">
        <f t="shared" si="60"/>
        <v>GatoradePassive Cup</v>
      </c>
      <c r="V1985" t="str">
        <f t="shared" si="61"/>
        <v>06-02 Atlanta Braves @ Washington NationalsGatoradePassive Cup</v>
      </c>
      <c r="W1985" t="str">
        <f>CONCATENATE(M1985,O1985)</f>
        <v>Regular SeasonGatorade</v>
      </c>
      <c r="X1985" t="str">
        <f>CONCATENATE(M1985,P1985)</f>
        <v>Regular SeasonPassive Cup</v>
      </c>
      <c r="Y1985" t="str">
        <f>CONCATENATE(M1985,O1985,P1985)</f>
        <v>Regular SeasonGatoradePassive Cup</v>
      </c>
    </row>
    <row r="1986" spans="1:25" x14ac:dyDescent="0.25">
      <c r="A1986" s="3">
        <v>361648</v>
      </c>
      <c r="B1986" t="s">
        <v>142</v>
      </c>
      <c r="C1986" t="s">
        <v>55</v>
      </c>
      <c r="D1986" t="s">
        <v>56</v>
      </c>
      <c r="E1986" t="s">
        <v>1</v>
      </c>
      <c r="F1986" s="5">
        <v>41062</v>
      </c>
      <c r="G1986">
        <v>4</v>
      </c>
      <c r="H1986">
        <v>17</v>
      </c>
      <c r="I1986" s="1">
        <v>3343.05</v>
      </c>
      <c r="J1986" s="1">
        <v>502.36</v>
      </c>
      <c r="K1986">
        <v>15.0269963057686</v>
      </c>
      <c r="L1986" s="4">
        <f>VLOOKUP(N1986,rates,VLOOKUP(CONCATENATE('[1]Exposure Report'!$B$11,'[1]Exposure Report'!$B$13),rate_lookup_table,4,FALSE),FALSE)</f>
        <v>196.649</v>
      </c>
      <c r="M1986" t="s">
        <v>0</v>
      </c>
      <c r="N1986" t="str">
        <f>IF(VLOOKUP(B1986,title_rename,2,FALSE)=0,B1986,VLOOKUP(B1986,title_rename,2,FALSE))</f>
        <v>06-02 Atlanta Braves @ Washington Nationals</v>
      </c>
      <c r="O1986" s="3" t="str">
        <f>LEFT(IF(VLOOKUP(C1986,brand_rename,2,FALSE)=0,C1986,VLOOKUP(C1986,brand_rename,2,FALSE)),LEN(IF(VLOOKUP(C1986,brand_rename,2,FALSE)=0,C1986,VLOOKUP(C1986,brand_rename,2,FALSE)))-6)</f>
        <v>Gatorade</v>
      </c>
      <c r="P1986" t="str">
        <f>IF(VLOOKUP(D1986,location_rename,2,FALSE)=0,D1986,VLOOKUP(D1986,location_rename,2,FALSE))</f>
        <v>Passive Cup</v>
      </c>
      <c r="Q1986">
        <f>IF($L1986=0,0,G1986)</f>
        <v>4</v>
      </c>
      <c r="R1986">
        <f>IF($L1986=0,0,H1986)</f>
        <v>17</v>
      </c>
      <c r="S1986" s="1">
        <f>R1986*L1986</f>
        <v>3343.0329999999999</v>
      </c>
      <c r="T1986" s="1">
        <f>S1986*(K1986/100)</f>
        <v>502.35744541062519</v>
      </c>
      <c r="U1986" t="str">
        <f t="shared" ref="U1986:U2049" si="62">CONCATENATE(O1986,P1986)</f>
        <v>GatoradePassive Cup</v>
      </c>
      <c r="V1986" t="str">
        <f t="shared" ref="V1986:V2049" si="63">CONCATENATE(N1986,U1986)</f>
        <v>06-02 Atlanta Braves @ Washington NationalsGatoradePassive Cup</v>
      </c>
      <c r="W1986" t="str">
        <f>CONCATENATE(M1986,O1986)</f>
        <v>Regular SeasonGatorade</v>
      </c>
      <c r="X1986" t="str">
        <f>CONCATENATE(M1986,P1986)</f>
        <v>Regular SeasonPassive Cup</v>
      </c>
      <c r="Y1986" t="str">
        <f>CONCATENATE(M1986,O1986,P1986)</f>
        <v>Regular SeasonGatoradePassive Cup</v>
      </c>
    </row>
    <row r="1987" spans="1:25" x14ac:dyDescent="0.25">
      <c r="A1987" s="3">
        <v>361648</v>
      </c>
      <c r="B1987" t="s">
        <v>142</v>
      </c>
      <c r="C1987" t="s">
        <v>55</v>
      </c>
      <c r="D1987" t="s">
        <v>54</v>
      </c>
      <c r="E1987" t="s">
        <v>1</v>
      </c>
      <c r="F1987" s="5">
        <v>41062</v>
      </c>
      <c r="G1987">
        <v>7</v>
      </c>
      <c r="H1987">
        <v>24</v>
      </c>
      <c r="I1987" s="1">
        <v>4719.6000000000004</v>
      </c>
      <c r="J1987" s="1">
        <v>1121.2</v>
      </c>
      <c r="K1987">
        <v>23.756250529705898</v>
      </c>
      <c r="L1987" s="4">
        <f>VLOOKUP(N1987,rates,VLOOKUP(CONCATENATE('[1]Exposure Report'!$B$11,'[1]Exposure Report'!$B$13),rate_lookup_table,4,FALSE),FALSE)</f>
        <v>196.649</v>
      </c>
      <c r="M1987" t="s">
        <v>0</v>
      </c>
      <c r="N1987" t="str">
        <f>IF(VLOOKUP(B1987,title_rename,2,FALSE)=0,B1987,VLOOKUP(B1987,title_rename,2,FALSE))</f>
        <v>06-02 Atlanta Braves @ Washington Nationals</v>
      </c>
      <c r="O1987" s="3" t="str">
        <f>LEFT(IF(VLOOKUP(C1987,brand_rename,2,FALSE)=0,C1987,VLOOKUP(C1987,brand_rename,2,FALSE)),LEN(IF(VLOOKUP(C1987,brand_rename,2,FALSE)=0,C1987,VLOOKUP(C1987,brand_rename,2,FALSE)))-6)</f>
        <v>Gatorade</v>
      </c>
      <c r="P1987" t="str">
        <f>IF(VLOOKUP(D1987,location_rename,2,FALSE)=0,D1987,VLOOKUP(D1987,location_rename,2,FALSE))</f>
        <v>Passive Product</v>
      </c>
      <c r="Q1987">
        <f>IF($L1987=0,0,G1987)</f>
        <v>7</v>
      </c>
      <c r="R1987">
        <f>IF($L1987=0,0,H1987)</f>
        <v>24</v>
      </c>
      <c r="S1987" s="1">
        <f>R1987*L1987</f>
        <v>4719.576</v>
      </c>
      <c r="T1987" s="1">
        <f>S1987*(K1987/100)</f>
        <v>1121.1942984998725</v>
      </c>
      <c r="U1987" t="str">
        <f t="shared" si="62"/>
        <v>GatoradePassive Product</v>
      </c>
      <c r="V1987" t="str">
        <f t="shared" si="63"/>
        <v>06-02 Atlanta Braves @ Washington NationalsGatoradePassive Product</v>
      </c>
      <c r="W1987" t="str">
        <f>CONCATENATE(M1987,O1987)</f>
        <v>Regular SeasonGatorade</v>
      </c>
      <c r="X1987" t="str">
        <f>CONCATENATE(M1987,P1987)</f>
        <v>Regular SeasonPassive Product</v>
      </c>
      <c r="Y1987" t="str">
        <f>CONCATENATE(M1987,O1987,P1987)</f>
        <v>Regular SeasonGatoradePassive Product</v>
      </c>
    </row>
    <row r="1988" spans="1:25" x14ac:dyDescent="0.25">
      <c r="A1988" s="3">
        <v>361648</v>
      </c>
      <c r="B1988" t="s">
        <v>142</v>
      </c>
      <c r="C1988" t="s">
        <v>85</v>
      </c>
      <c r="D1988" t="s">
        <v>17</v>
      </c>
      <c r="E1988" t="s">
        <v>1</v>
      </c>
      <c r="F1988" s="5">
        <v>41062</v>
      </c>
      <c r="G1988">
        <v>1</v>
      </c>
      <c r="H1988">
        <v>2</v>
      </c>
      <c r="I1988" s="1">
        <v>393.3</v>
      </c>
      <c r="J1988" s="1">
        <v>140.44999999999999</v>
      </c>
      <c r="K1988">
        <v>35.7106534452072</v>
      </c>
      <c r="L1988" s="4">
        <f>VLOOKUP(N1988,rates,VLOOKUP(CONCATENATE('[1]Exposure Report'!$B$11,'[1]Exposure Report'!$B$13),rate_lookup_table,4,FALSE),FALSE)</f>
        <v>196.649</v>
      </c>
      <c r="M1988" t="s">
        <v>0</v>
      </c>
      <c r="N1988" t="str">
        <f>IF(VLOOKUP(B1988,title_rename,2,FALSE)=0,B1988,VLOOKUP(B1988,title_rename,2,FALSE))</f>
        <v>06-02 Atlanta Braves @ Washington Nationals</v>
      </c>
      <c r="O1988" s="3" t="str">
        <f>LEFT(IF(VLOOKUP(C1988,brand_rename,2,FALSE)=0,C1988,VLOOKUP(C1988,brand_rename,2,FALSE)),LEN(IF(VLOOKUP(C1988,brand_rename,2,FALSE)=0,C1988,VLOOKUP(C1988,brand_rename,2,FALSE)))-6)</f>
        <v>Gaylord National Resort</v>
      </c>
      <c r="P1988" t="str">
        <f>IF(VLOOKUP(D1988,location_rename,2,FALSE)=0,D1988,VLOOKUP(D1988,location_rename,2,FALSE))</f>
        <v>LED Upper Tiered</v>
      </c>
      <c r="Q1988">
        <f>IF($L1988=0,0,G1988)</f>
        <v>1</v>
      </c>
      <c r="R1988">
        <f>IF($L1988=0,0,H1988)</f>
        <v>2</v>
      </c>
      <c r="S1988" s="1">
        <f>R1988*L1988</f>
        <v>393.298</v>
      </c>
      <c r="T1988" s="1">
        <f>S1988*(K1988/100)</f>
        <v>140.44928578693103</v>
      </c>
      <c r="U1988" t="str">
        <f t="shared" si="62"/>
        <v>Gaylord National ResortLED Upper Tiered</v>
      </c>
      <c r="V1988" t="str">
        <f t="shared" si="63"/>
        <v>06-02 Atlanta Braves @ Washington NationalsGaylord National ResortLED Upper Tiered</v>
      </c>
      <c r="W1988" t="str">
        <f>CONCATENATE(M1988,O1988)</f>
        <v>Regular SeasonGaylord National Resort</v>
      </c>
      <c r="X1988" t="str">
        <f>CONCATENATE(M1988,P1988)</f>
        <v>Regular SeasonLED Upper Tiered</v>
      </c>
      <c r="Y1988" t="str">
        <f>CONCATENATE(M1988,O1988,P1988)</f>
        <v>Regular SeasonGaylord National ResortLED Upper Tiered</v>
      </c>
    </row>
    <row r="1989" spans="1:25" x14ac:dyDescent="0.25">
      <c r="A1989" s="3">
        <v>361648</v>
      </c>
      <c r="B1989" t="s">
        <v>142</v>
      </c>
      <c r="C1989" t="s">
        <v>53</v>
      </c>
      <c r="D1989" t="s">
        <v>17</v>
      </c>
      <c r="E1989" t="s">
        <v>1</v>
      </c>
      <c r="F1989" s="5">
        <v>41062</v>
      </c>
      <c r="G1989">
        <v>2</v>
      </c>
      <c r="H1989">
        <v>6</v>
      </c>
      <c r="I1989" s="1">
        <v>1179.9000000000001</v>
      </c>
      <c r="J1989" s="1">
        <v>454.26</v>
      </c>
      <c r="K1989">
        <v>38.499872870582202</v>
      </c>
      <c r="L1989" s="4">
        <f>VLOOKUP(N1989,rates,VLOOKUP(CONCATENATE('[1]Exposure Report'!$B$11,'[1]Exposure Report'!$B$13),rate_lookup_table,4,FALSE),FALSE)</f>
        <v>196.649</v>
      </c>
      <c r="M1989" t="s">
        <v>0</v>
      </c>
      <c r="N1989" t="str">
        <f>IF(VLOOKUP(B1989,title_rename,2,FALSE)=0,B1989,VLOOKUP(B1989,title_rename,2,FALSE))</f>
        <v>06-02 Atlanta Braves @ Washington Nationals</v>
      </c>
      <c r="O1989" s="3" t="str">
        <f>LEFT(IF(VLOOKUP(C1989,brand_rename,2,FALSE)=0,C1989,VLOOKUP(C1989,brand_rename,2,FALSE)),LEN(IF(VLOOKUP(C1989,brand_rename,2,FALSE)=0,C1989,VLOOKUP(C1989,brand_rename,2,FALSE)))-6)</f>
        <v>GEICO</v>
      </c>
      <c r="P1989" t="str">
        <f>IF(VLOOKUP(D1989,location_rename,2,FALSE)=0,D1989,VLOOKUP(D1989,location_rename,2,FALSE))</f>
        <v>LED Upper Tiered</v>
      </c>
      <c r="Q1989">
        <f>IF($L1989=0,0,G1989)</f>
        <v>2</v>
      </c>
      <c r="R1989">
        <f>IF($L1989=0,0,H1989)</f>
        <v>6</v>
      </c>
      <c r="S1989" s="1">
        <f>R1989*L1989</f>
        <v>1179.894</v>
      </c>
      <c r="T1989" s="1">
        <f>S1989*(K1989/100)</f>
        <v>454.25769000762716</v>
      </c>
      <c r="U1989" t="str">
        <f t="shared" si="62"/>
        <v>GEICOLED Upper Tiered</v>
      </c>
      <c r="V1989" t="str">
        <f t="shared" si="63"/>
        <v>06-02 Atlanta Braves @ Washington NationalsGEICOLED Upper Tiered</v>
      </c>
      <c r="W1989" t="str">
        <f>CONCATENATE(M1989,O1989)</f>
        <v>Regular SeasonGEICO</v>
      </c>
      <c r="X1989" t="str">
        <f>CONCATENATE(M1989,P1989)</f>
        <v>Regular SeasonLED Upper Tiered</v>
      </c>
      <c r="Y1989" t="str">
        <f>CONCATENATE(M1989,O1989,P1989)</f>
        <v>Regular SeasonGEICOLED Upper Tiered</v>
      </c>
    </row>
    <row r="1990" spans="1:25" x14ac:dyDescent="0.25">
      <c r="A1990" s="3">
        <v>361648</v>
      </c>
      <c r="B1990" t="s">
        <v>142</v>
      </c>
      <c r="C1990" t="s">
        <v>53</v>
      </c>
      <c r="D1990" t="s">
        <v>6</v>
      </c>
      <c r="E1990" t="s">
        <v>1</v>
      </c>
      <c r="F1990" s="5">
        <v>41062</v>
      </c>
      <c r="G1990">
        <v>2</v>
      </c>
      <c r="H1990">
        <v>9</v>
      </c>
      <c r="I1990" s="1">
        <v>1769.85</v>
      </c>
      <c r="J1990" s="1">
        <v>250.04</v>
      </c>
      <c r="K1990">
        <v>14.1277509393451</v>
      </c>
      <c r="L1990" s="4">
        <f>VLOOKUP(N1990,rates,VLOOKUP(CONCATENATE('[1]Exposure Report'!$B$11,'[1]Exposure Report'!$B$13),rate_lookup_table,4,FALSE),FALSE)</f>
        <v>196.649</v>
      </c>
      <c r="M1990" t="s">
        <v>0</v>
      </c>
      <c r="N1990" t="str">
        <f>IF(VLOOKUP(B1990,title_rename,2,FALSE)=0,B1990,VLOOKUP(B1990,title_rename,2,FALSE))</f>
        <v>06-02 Atlanta Braves @ Washington Nationals</v>
      </c>
      <c r="O1990" s="3" t="str">
        <f>LEFT(IF(VLOOKUP(C1990,brand_rename,2,FALSE)=0,C1990,VLOOKUP(C1990,brand_rename,2,FALSE)),LEN(IF(VLOOKUP(C1990,brand_rename,2,FALSE)=0,C1990,VLOOKUP(C1990,brand_rename,2,FALSE)))-6)</f>
        <v>GEICO</v>
      </c>
      <c r="P1990" t="str">
        <f>IF(VLOOKUP(D1990,location_rename,2,FALSE)=0,D1990,VLOOKUP(D1990,location_rename,2,FALSE))</f>
        <v>Rotational Field Level Foul Ball Line</v>
      </c>
      <c r="Q1990">
        <f>IF($L1990=0,0,G1990)</f>
        <v>2</v>
      </c>
      <c r="R1990">
        <f>IF($L1990=0,0,H1990)</f>
        <v>9</v>
      </c>
      <c r="S1990" s="1">
        <f>R1990*L1990</f>
        <v>1769.8409999999999</v>
      </c>
      <c r="T1990" s="1">
        <f>S1990*(K1990/100)</f>
        <v>250.03872850241467</v>
      </c>
      <c r="U1990" t="str">
        <f t="shared" si="62"/>
        <v>GEICORotational Field Level Foul Ball Line</v>
      </c>
      <c r="V1990" t="str">
        <f t="shared" si="63"/>
        <v>06-02 Atlanta Braves @ Washington NationalsGEICORotational Field Level Foul Ball Line</v>
      </c>
      <c r="W1990" t="str">
        <f>CONCATENATE(M1990,O1990)</f>
        <v>Regular SeasonGEICO</v>
      </c>
      <c r="X1990" t="str">
        <f>CONCATENATE(M1990,P1990)</f>
        <v>Regular SeasonRotational Field Level Foul Ball Line</v>
      </c>
      <c r="Y1990" t="str">
        <f>CONCATENATE(M1990,O1990,P1990)</f>
        <v>Regular SeasonGEICORotational Field Level Foul Ball Line</v>
      </c>
    </row>
    <row r="1991" spans="1:25" x14ac:dyDescent="0.25">
      <c r="A1991" s="3">
        <v>361648</v>
      </c>
      <c r="B1991" t="s">
        <v>142</v>
      </c>
      <c r="C1991" t="s">
        <v>53</v>
      </c>
      <c r="D1991" t="s">
        <v>2</v>
      </c>
      <c r="E1991" t="s">
        <v>1</v>
      </c>
      <c r="F1991" s="5">
        <v>41062</v>
      </c>
      <c r="G1991">
        <v>22</v>
      </c>
      <c r="H1991">
        <v>131</v>
      </c>
      <c r="I1991" s="1">
        <v>25761.15</v>
      </c>
      <c r="J1991" s="1">
        <v>6094.5</v>
      </c>
      <c r="K1991">
        <v>23.6577171438386</v>
      </c>
      <c r="L1991" s="4">
        <f>VLOOKUP(N1991,rates,VLOOKUP(CONCATENATE('[1]Exposure Report'!$B$11,'[1]Exposure Report'!$B$13),rate_lookup_table,4,FALSE),FALSE)</f>
        <v>196.649</v>
      </c>
      <c r="M1991" t="s">
        <v>0</v>
      </c>
      <c r="N1991" t="str">
        <f>IF(VLOOKUP(B1991,title_rename,2,FALSE)=0,B1991,VLOOKUP(B1991,title_rename,2,FALSE))</f>
        <v>06-02 Atlanta Braves @ Washington Nationals</v>
      </c>
      <c r="O1991" s="3" t="str">
        <f>LEFT(IF(VLOOKUP(C1991,brand_rename,2,FALSE)=0,C1991,VLOOKUP(C1991,brand_rename,2,FALSE)),LEN(IF(VLOOKUP(C1991,brand_rename,2,FALSE)=0,C1991,VLOOKUP(C1991,brand_rename,2,FALSE)))-6)</f>
        <v>GEICO</v>
      </c>
      <c r="P1991" t="str">
        <f>IF(VLOOKUP(D1991,location_rename,2,FALSE)=0,D1991,VLOOKUP(D1991,location_rename,2,FALSE))</f>
        <v>Rotational Field Level Home Plate</v>
      </c>
      <c r="Q1991">
        <f>IF($L1991=0,0,G1991)</f>
        <v>22</v>
      </c>
      <c r="R1991">
        <f>IF($L1991=0,0,H1991)</f>
        <v>131</v>
      </c>
      <c r="S1991" s="1">
        <f>R1991*L1991</f>
        <v>25761.019</v>
      </c>
      <c r="T1991" s="1">
        <f>S1991*(K1991/100)</f>
        <v>6094.4690083905189</v>
      </c>
      <c r="U1991" t="str">
        <f t="shared" si="62"/>
        <v>GEICORotational Field Level Home Plate</v>
      </c>
      <c r="V1991" t="str">
        <f t="shared" si="63"/>
        <v>06-02 Atlanta Braves @ Washington NationalsGEICORotational Field Level Home Plate</v>
      </c>
      <c r="W1991" t="str">
        <f>CONCATENATE(M1991,O1991)</f>
        <v>Regular SeasonGEICO</v>
      </c>
      <c r="X1991" t="str">
        <f>CONCATENATE(M1991,P1991)</f>
        <v>Regular SeasonRotational Field Level Home Plate</v>
      </c>
      <c r="Y1991" t="str">
        <f>CONCATENATE(M1991,O1991,P1991)</f>
        <v>Regular SeasonGEICORotational Field Level Home Plate</v>
      </c>
    </row>
    <row r="1992" spans="1:25" x14ac:dyDescent="0.25">
      <c r="A1992" s="3">
        <v>361648</v>
      </c>
      <c r="B1992" t="s">
        <v>142</v>
      </c>
      <c r="C1992" t="s">
        <v>53</v>
      </c>
      <c r="D1992" t="s">
        <v>11</v>
      </c>
      <c r="E1992" t="s">
        <v>1</v>
      </c>
      <c r="F1992" s="5">
        <v>41062</v>
      </c>
      <c r="G1992">
        <v>34</v>
      </c>
      <c r="H1992">
        <v>110</v>
      </c>
      <c r="I1992" s="1">
        <v>21631.5</v>
      </c>
      <c r="J1992" s="1">
        <v>3153.26</v>
      </c>
      <c r="K1992">
        <v>14.577167556572499</v>
      </c>
      <c r="L1992" s="4">
        <f>VLOOKUP(N1992,rates,VLOOKUP(CONCATENATE('[1]Exposure Report'!$B$11,'[1]Exposure Report'!$B$13),rate_lookup_table,4,FALSE),FALSE)</f>
        <v>196.649</v>
      </c>
      <c r="M1992" t="s">
        <v>0</v>
      </c>
      <c r="N1992" t="str">
        <f>IF(VLOOKUP(B1992,title_rename,2,FALSE)=0,B1992,VLOOKUP(B1992,title_rename,2,FALSE))</f>
        <v>06-02 Atlanta Braves @ Washington Nationals</v>
      </c>
      <c r="O1992" s="3" t="str">
        <f>LEFT(IF(VLOOKUP(C1992,brand_rename,2,FALSE)=0,C1992,VLOOKUP(C1992,brand_rename,2,FALSE)),LEN(IF(VLOOKUP(C1992,brand_rename,2,FALSE)=0,C1992,VLOOKUP(C1992,brand_rename,2,FALSE)))-6)</f>
        <v>GEICO</v>
      </c>
      <c r="P1992" t="str">
        <f>IF(VLOOKUP(D1992,location_rename,2,FALSE)=0,D1992,VLOOKUP(D1992,location_rename,2,FALSE))</f>
        <v>Static Outfield Wall</v>
      </c>
      <c r="Q1992">
        <f>IF($L1992=0,0,G1992)</f>
        <v>34</v>
      </c>
      <c r="R1992">
        <f>IF($L1992=0,0,H1992)</f>
        <v>110</v>
      </c>
      <c r="S1992" s="1">
        <f>R1992*L1992</f>
        <v>21631.39</v>
      </c>
      <c r="T1992" s="1">
        <f>S1992*(K1992/100)</f>
        <v>3153.2439651156678</v>
      </c>
      <c r="U1992" t="str">
        <f t="shared" si="62"/>
        <v>GEICOStatic Outfield Wall</v>
      </c>
      <c r="V1992" t="str">
        <f t="shared" si="63"/>
        <v>06-02 Atlanta Braves @ Washington NationalsGEICOStatic Outfield Wall</v>
      </c>
      <c r="W1992" t="str">
        <f>CONCATENATE(M1992,O1992)</f>
        <v>Regular SeasonGEICO</v>
      </c>
      <c r="X1992" t="str">
        <f>CONCATENATE(M1992,P1992)</f>
        <v>Regular SeasonStatic Outfield Wall</v>
      </c>
      <c r="Y1992" t="str">
        <f>CONCATENATE(M1992,O1992,P1992)</f>
        <v>Regular SeasonGEICOStatic Outfield Wall</v>
      </c>
    </row>
    <row r="1993" spans="1:25" x14ac:dyDescent="0.25">
      <c r="A1993" s="3">
        <v>361648</v>
      </c>
      <c r="B1993" t="s">
        <v>142</v>
      </c>
      <c r="C1993" t="s">
        <v>53</v>
      </c>
      <c r="D1993" t="s">
        <v>9</v>
      </c>
      <c r="E1993" t="s">
        <v>1</v>
      </c>
      <c r="F1993" s="5">
        <v>41062</v>
      </c>
      <c r="G1993">
        <v>4</v>
      </c>
      <c r="H1993">
        <v>19</v>
      </c>
      <c r="I1993" s="1">
        <v>3736.35</v>
      </c>
      <c r="J1993" s="1">
        <v>553.17999999999995</v>
      </c>
      <c r="K1993">
        <v>14.805358170406899</v>
      </c>
      <c r="L1993" s="4">
        <f>VLOOKUP(N1993,rates,VLOOKUP(CONCATENATE('[1]Exposure Report'!$B$11,'[1]Exposure Report'!$B$13),rate_lookup_table,4,FALSE),FALSE)</f>
        <v>196.649</v>
      </c>
      <c r="M1993" t="s">
        <v>0</v>
      </c>
      <c r="N1993" t="str">
        <f>IF(VLOOKUP(B1993,title_rename,2,FALSE)=0,B1993,VLOOKUP(B1993,title_rename,2,FALSE))</f>
        <v>06-02 Atlanta Braves @ Washington Nationals</v>
      </c>
      <c r="O1993" s="3" t="str">
        <f>LEFT(IF(VLOOKUP(C1993,brand_rename,2,FALSE)=0,C1993,VLOOKUP(C1993,brand_rename,2,FALSE)),LEN(IF(VLOOKUP(C1993,brand_rename,2,FALSE)=0,C1993,VLOOKUP(C1993,brand_rename,2,FALSE)))-6)</f>
        <v>GEICO</v>
      </c>
      <c r="P1993" t="str">
        <f>IF(VLOOKUP(D1993,location_rename,2,FALSE)=0,D1993,VLOOKUP(D1993,location_rename,2,FALSE))</f>
        <v>Static Upper Billboard</v>
      </c>
      <c r="Q1993">
        <f>IF($L1993=0,0,G1993)</f>
        <v>4</v>
      </c>
      <c r="R1993">
        <f>IF($L1993=0,0,H1993)</f>
        <v>19</v>
      </c>
      <c r="S1993" s="1">
        <f>R1993*L1993</f>
        <v>3736.3310000000001</v>
      </c>
      <c r="T1993" s="1">
        <f>S1993*(K1993/100)</f>
        <v>553.17718698194585</v>
      </c>
      <c r="U1993" t="str">
        <f t="shared" si="62"/>
        <v>GEICOStatic Upper Billboard</v>
      </c>
      <c r="V1993" t="str">
        <f t="shared" si="63"/>
        <v>06-02 Atlanta Braves @ Washington NationalsGEICOStatic Upper Billboard</v>
      </c>
      <c r="W1993" t="str">
        <f>CONCATENATE(M1993,O1993)</f>
        <v>Regular SeasonGEICO</v>
      </c>
      <c r="X1993" t="str">
        <f>CONCATENATE(M1993,P1993)</f>
        <v>Regular SeasonStatic Upper Billboard</v>
      </c>
      <c r="Y1993" t="str">
        <f>CONCATENATE(M1993,O1993,P1993)</f>
        <v>Regular SeasonGEICOStatic Upper Billboard</v>
      </c>
    </row>
    <row r="1994" spans="1:25" x14ac:dyDescent="0.25">
      <c r="A1994" s="3">
        <v>361648</v>
      </c>
      <c r="B1994" t="s">
        <v>142</v>
      </c>
      <c r="C1994" t="s">
        <v>52</v>
      </c>
      <c r="D1994" t="s">
        <v>2</v>
      </c>
      <c r="E1994" t="s">
        <v>1</v>
      </c>
      <c r="F1994" s="5">
        <v>41062</v>
      </c>
      <c r="G1994">
        <v>40</v>
      </c>
      <c r="H1994">
        <v>253</v>
      </c>
      <c r="I1994" s="1">
        <v>49752.45</v>
      </c>
      <c r="J1994" s="1">
        <v>12373.85</v>
      </c>
      <c r="K1994">
        <v>24.870835506593099</v>
      </c>
      <c r="L1994" s="4">
        <f>VLOOKUP(N1994,rates,VLOOKUP(CONCATENATE('[1]Exposure Report'!$B$11,'[1]Exposure Report'!$B$13),rate_lookup_table,4,FALSE),FALSE)</f>
        <v>196.649</v>
      </c>
      <c r="M1994" t="s">
        <v>0</v>
      </c>
      <c r="N1994" t="str">
        <f>IF(VLOOKUP(B1994,title_rename,2,FALSE)=0,B1994,VLOOKUP(B1994,title_rename,2,FALSE))</f>
        <v>06-02 Atlanta Braves @ Washington Nationals</v>
      </c>
      <c r="O1994" s="3" t="str">
        <f>LEFT(IF(VLOOKUP(C1994,brand_rename,2,FALSE)=0,C1994,VLOOKUP(C1994,brand_rename,2,FALSE)),LEN(IF(VLOOKUP(C1994,brand_rename,2,FALSE)=0,C1994,VLOOKUP(C1994,brand_rename,2,FALSE)))-6)</f>
        <v>Hankook Tire</v>
      </c>
      <c r="P1994" t="str">
        <f>IF(VLOOKUP(D1994,location_rename,2,FALSE)=0,D1994,VLOOKUP(D1994,location_rename,2,FALSE))</f>
        <v>Rotational Field Level Home Plate</v>
      </c>
      <c r="Q1994">
        <f>IF($L1994=0,0,G1994)</f>
        <v>40</v>
      </c>
      <c r="R1994">
        <f>IF($L1994=0,0,H1994)</f>
        <v>253</v>
      </c>
      <c r="S1994" s="1">
        <f>R1994*L1994</f>
        <v>49752.197</v>
      </c>
      <c r="T1994" s="1">
        <f>S1994*(K1994/100)</f>
        <v>12373.787076786148</v>
      </c>
      <c r="U1994" t="str">
        <f t="shared" si="62"/>
        <v>Hankook TireRotational Field Level Home Plate</v>
      </c>
      <c r="V1994" t="str">
        <f t="shared" si="63"/>
        <v>06-02 Atlanta Braves @ Washington NationalsHankook TireRotational Field Level Home Plate</v>
      </c>
      <c r="W1994" t="str">
        <f>CONCATENATE(M1994,O1994)</f>
        <v>Regular SeasonHankook Tire</v>
      </c>
      <c r="X1994" t="str">
        <f>CONCATENATE(M1994,P1994)</f>
        <v>Regular SeasonRotational Field Level Home Plate</v>
      </c>
      <c r="Y1994" t="str">
        <f>CONCATENATE(M1994,O1994,P1994)</f>
        <v>Regular SeasonHankook TireRotational Field Level Home Plate</v>
      </c>
    </row>
    <row r="1995" spans="1:25" x14ac:dyDescent="0.25">
      <c r="A1995" s="3">
        <v>361648</v>
      </c>
      <c r="B1995" t="s">
        <v>142</v>
      </c>
      <c r="C1995" t="s">
        <v>51</v>
      </c>
      <c r="D1995" t="s">
        <v>9</v>
      </c>
      <c r="E1995" t="s">
        <v>1</v>
      </c>
      <c r="F1995" s="5">
        <v>41062</v>
      </c>
      <c r="G1995">
        <v>9</v>
      </c>
      <c r="H1995">
        <v>17</v>
      </c>
      <c r="I1995" s="1">
        <v>3343.05</v>
      </c>
      <c r="J1995" s="1">
        <v>765.58</v>
      </c>
      <c r="K1995">
        <v>22.900644620929899</v>
      </c>
      <c r="L1995" s="4">
        <f>VLOOKUP(N1995,rates,VLOOKUP(CONCATENATE('[1]Exposure Report'!$B$11,'[1]Exposure Report'!$B$13),rate_lookup_table,4,FALSE),FALSE)</f>
        <v>196.649</v>
      </c>
      <c r="M1995" t="s">
        <v>0</v>
      </c>
      <c r="N1995" t="str">
        <f>IF(VLOOKUP(B1995,title_rename,2,FALSE)=0,B1995,VLOOKUP(B1995,title_rename,2,FALSE))</f>
        <v>06-02 Atlanta Braves @ Washington Nationals</v>
      </c>
      <c r="O1995" s="3" t="str">
        <f>LEFT(IF(VLOOKUP(C1995,brand_rename,2,FALSE)=0,C1995,VLOOKUP(C1995,brand_rename,2,FALSE)),LEN(IF(VLOOKUP(C1995,brand_rename,2,FALSE)=0,C1995,VLOOKUP(C1995,brand_rename,2,FALSE)))-6)</f>
        <v>Harris Teeter</v>
      </c>
      <c r="P1995" t="str">
        <f>IF(VLOOKUP(D1995,location_rename,2,FALSE)=0,D1995,VLOOKUP(D1995,location_rename,2,FALSE))</f>
        <v>Static Upper Billboard</v>
      </c>
      <c r="Q1995">
        <f>IF($L1995=0,0,G1995)</f>
        <v>9</v>
      </c>
      <c r="R1995">
        <f>IF($L1995=0,0,H1995)</f>
        <v>17</v>
      </c>
      <c r="S1995" s="1">
        <f>R1995*L1995</f>
        <v>3343.0329999999999</v>
      </c>
      <c r="T1995" s="1">
        <f>S1995*(K1995/100)</f>
        <v>765.57610689041144</v>
      </c>
      <c r="U1995" t="str">
        <f t="shared" si="62"/>
        <v>Harris TeeterStatic Upper Billboard</v>
      </c>
      <c r="V1995" t="str">
        <f t="shared" si="63"/>
        <v>06-02 Atlanta Braves @ Washington NationalsHarris TeeterStatic Upper Billboard</v>
      </c>
      <c r="W1995" t="str">
        <f>CONCATENATE(M1995,O1995)</f>
        <v>Regular SeasonHarris Teeter</v>
      </c>
      <c r="X1995" t="str">
        <f>CONCATENATE(M1995,P1995)</f>
        <v>Regular SeasonStatic Upper Billboard</v>
      </c>
      <c r="Y1995" t="str">
        <f>CONCATENATE(M1995,O1995,P1995)</f>
        <v>Regular SeasonHarris TeeterStatic Upper Billboard</v>
      </c>
    </row>
    <row r="1996" spans="1:25" x14ac:dyDescent="0.25">
      <c r="A1996" s="3">
        <v>361648</v>
      </c>
      <c r="B1996" t="s">
        <v>142</v>
      </c>
      <c r="C1996" t="s">
        <v>49</v>
      </c>
      <c r="D1996" t="s">
        <v>7</v>
      </c>
      <c r="E1996" t="s">
        <v>1</v>
      </c>
      <c r="F1996" s="5">
        <v>41062</v>
      </c>
      <c r="G1996">
        <v>362</v>
      </c>
      <c r="H1996">
        <v>2281</v>
      </c>
      <c r="I1996" s="1">
        <v>448558.65</v>
      </c>
      <c r="J1996" s="1">
        <v>77386.990000000005</v>
      </c>
      <c r="K1996">
        <v>17.252368224311301</v>
      </c>
      <c r="L1996" s="4">
        <f>VLOOKUP(N1996,rates,VLOOKUP(CONCATENATE('[1]Exposure Report'!$B$11,'[1]Exposure Report'!$B$13),rate_lookup_table,4,FALSE),FALSE)</f>
        <v>196.649</v>
      </c>
      <c r="M1996" t="s">
        <v>0</v>
      </c>
      <c r="N1996" t="str">
        <f>IF(VLOOKUP(B1996,title_rename,2,FALSE)=0,B1996,VLOOKUP(B1996,title_rename,2,FALSE))</f>
        <v>06-02 Atlanta Braves @ Washington Nationals</v>
      </c>
      <c r="O1996" s="3" t="str">
        <f>LEFT(IF(VLOOKUP(C1996,brand_rename,2,FALSE)=0,C1996,VLOOKUP(C1996,brand_rename,2,FALSE)),LEN(IF(VLOOKUP(C1996,brand_rename,2,FALSE)=0,C1996,VLOOKUP(C1996,brand_rename,2,FALSE)))-6)</f>
        <v>Lexus</v>
      </c>
      <c r="P1996" t="str">
        <f>IF(VLOOKUP(D1996,location_rename,2,FALSE)=0,D1996,VLOOKUP(D1996,location_rename,2,FALSE))</f>
        <v>Static Upper Home Plate</v>
      </c>
      <c r="Q1996">
        <f>IF($L1996=0,0,G1996)</f>
        <v>362</v>
      </c>
      <c r="R1996">
        <f>IF($L1996=0,0,H1996)</f>
        <v>2281</v>
      </c>
      <c r="S1996" s="1">
        <f>R1996*L1996</f>
        <v>448556.36900000001</v>
      </c>
      <c r="T1996" s="1">
        <f>S1996*(K1996/100)</f>
        <v>77386.596473480546</v>
      </c>
      <c r="U1996" t="str">
        <f t="shared" si="62"/>
        <v>LexusStatic Upper Home Plate</v>
      </c>
      <c r="V1996" t="str">
        <f t="shared" si="63"/>
        <v>06-02 Atlanta Braves @ Washington NationalsLexusStatic Upper Home Plate</v>
      </c>
      <c r="W1996" t="str">
        <f>CONCATENATE(M1996,O1996)</f>
        <v>Regular SeasonLexus</v>
      </c>
      <c r="X1996" t="str">
        <f>CONCATENATE(M1996,P1996)</f>
        <v>Regular SeasonStatic Upper Home Plate</v>
      </c>
      <c r="Y1996" t="str">
        <f>CONCATENATE(M1996,O1996,P1996)</f>
        <v>Regular SeasonLexusStatic Upper Home Plate</v>
      </c>
    </row>
    <row r="1997" spans="1:25" x14ac:dyDescent="0.25">
      <c r="A1997" s="3">
        <v>361648</v>
      </c>
      <c r="B1997" t="s">
        <v>142</v>
      </c>
      <c r="C1997" t="s">
        <v>82</v>
      </c>
      <c r="D1997" t="s">
        <v>19</v>
      </c>
      <c r="E1997" t="s">
        <v>1</v>
      </c>
      <c r="F1997" s="5">
        <v>41062</v>
      </c>
      <c r="G1997">
        <v>3</v>
      </c>
      <c r="H1997">
        <v>29</v>
      </c>
      <c r="I1997" s="1">
        <v>5702.85</v>
      </c>
      <c r="J1997" s="1">
        <v>960.93</v>
      </c>
      <c r="K1997">
        <v>16.849996054604201</v>
      </c>
      <c r="L1997" s="4">
        <f>VLOOKUP(N1997,rates,VLOOKUP(CONCATENATE('[1]Exposure Report'!$B$11,'[1]Exposure Report'!$B$13),rate_lookup_table,4,FALSE),FALSE)</f>
        <v>196.649</v>
      </c>
      <c r="M1997" t="s">
        <v>0</v>
      </c>
      <c r="N1997" t="str">
        <f>IF(VLOOKUP(B1997,title_rename,2,FALSE)=0,B1997,VLOOKUP(B1997,title_rename,2,FALSE))</f>
        <v>06-02 Atlanta Braves @ Washington Nationals</v>
      </c>
      <c r="O1997" s="3" t="str">
        <f>LEFT(IF(VLOOKUP(C1997,brand_rename,2,FALSE)=0,C1997,VLOOKUP(C1997,brand_rename,2,FALSE)),LEN(IF(VLOOKUP(C1997,brand_rename,2,FALSE)=0,C1997,VLOOKUP(C1997,brand_rename,2,FALSE)))-6)</f>
        <v>Majestic</v>
      </c>
      <c r="P1997" t="str">
        <f>IF(VLOOKUP(D1997,location_rename,2,FALSE)=0,D1997,VLOOKUP(D1997,location_rename,2,FALSE))</f>
        <v>LED Outfield Wall</v>
      </c>
      <c r="Q1997">
        <f>IF($L1997=0,0,G1997)</f>
        <v>3</v>
      </c>
      <c r="R1997">
        <f>IF($L1997=0,0,H1997)</f>
        <v>29</v>
      </c>
      <c r="S1997" s="1">
        <f>R1997*L1997</f>
        <v>5702.8209999999999</v>
      </c>
      <c r="T1997" s="1">
        <f>S1997*(K1997/100)</f>
        <v>960.92511350113989</v>
      </c>
      <c r="U1997" t="str">
        <f t="shared" si="62"/>
        <v>MajesticLED Outfield Wall</v>
      </c>
      <c r="V1997" t="str">
        <f t="shared" si="63"/>
        <v>06-02 Atlanta Braves @ Washington NationalsMajesticLED Outfield Wall</v>
      </c>
      <c r="W1997" t="str">
        <f>CONCATENATE(M1997,O1997)</f>
        <v>Regular SeasonMajestic</v>
      </c>
      <c r="X1997" t="str">
        <f>CONCATENATE(M1997,P1997)</f>
        <v>Regular SeasonLED Outfield Wall</v>
      </c>
      <c r="Y1997" t="str">
        <f>CONCATENATE(M1997,O1997,P1997)</f>
        <v>Regular SeasonMajesticLED Outfield Wall</v>
      </c>
    </row>
    <row r="1998" spans="1:25" x14ac:dyDescent="0.25">
      <c r="A1998" s="3">
        <v>361648</v>
      </c>
      <c r="B1998" t="s">
        <v>142</v>
      </c>
      <c r="C1998" t="s">
        <v>47</v>
      </c>
      <c r="D1998" t="s">
        <v>2</v>
      </c>
      <c r="E1998" t="s">
        <v>1</v>
      </c>
      <c r="F1998" s="5">
        <v>41062</v>
      </c>
      <c r="G1998">
        <v>21</v>
      </c>
      <c r="H1998">
        <v>102</v>
      </c>
      <c r="I1998" s="1">
        <v>20058.3</v>
      </c>
      <c r="J1998" s="1">
        <v>5280.25</v>
      </c>
      <c r="K1998">
        <v>26.324514041568801</v>
      </c>
      <c r="L1998" s="4">
        <f>VLOOKUP(N1998,rates,VLOOKUP(CONCATENATE('[1]Exposure Report'!$B$11,'[1]Exposure Report'!$B$13),rate_lookup_table,4,FALSE),FALSE)</f>
        <v>196.649</v>
      </c>
      <c r="M1998" t="s">
        <v>0</v>
      </c>
      <c r="N1998" t="str">
        <f>IF(VLOOKUP(B1998,title_rename,2,FALSE)=0,B1998,VLOOKUP(B1998,title_rename,2,FALSE))</f>
        <v>06-02 Atlanta Braves @ Washington Nationals</v>
      </c>
      <c r="O1998" s="3" t="str">
        <f>LEFT(IF(VLOOKUP(C1998,brand_rename,2,FALSE)=0,C1998,VLOOKUP(C1998,brand_rename,2,FALSE)),LEN(IF(VLOOKUP(C1998,brand_rename,2,FALSE)=0,C1998,VLOOKUP(C1998,brand_rename,2,FALSE)))-6)</f>
        <v>Maxxis Tires</v>
      </c>
      <c r="P1998" t="str">
        <f>IF(VLOOKUP(D1998,location_rename,2,FALSE)=0,D1998,VLOOKUP(D1998,location_rename,2,FALSE))</f>
        <v>Rotational Field Level Home Plate</v>
      </c>
      <c r="Q1998">
        <f>IF($L1998=0,0,G1998)</f>
        <v>21</v>
      </c>
      <c r="R1998">
        <f>IF($L1998=0,0,H1998)</f>
        <v>102</v>
      </c>
      <c r="S1998" s="1">
        <f>R1998*L1998</f>
        <v>20058.198</v>
      </c>
      <c r="T1998" s="1">
        <f>S1998*(K1998/100)</f>
        <v>5280.223148995673</v>
      </c>
      <c r="U1998" t="str">
        <f t="shared" si="62"/>
        <v>Maxxis TiresRotational Field Level Home Plate</v>
      </c>
      <c r="V1998" t="str">
        <f t="shared" si="63"/>
        <v>06-02 Atlanta Braves @ Washington NationalsMaxxis TiresRotational Field Level Home Plate</v>
      </c>
      <c r="W1998" t="str">
        <f>CONCATENATE(M1998,O1998)</f>
        <v>Regular SeasonMaxxis Tires</v>
      </c>
      <c r="X1998" t="str">
        <f>CONCATENATE(M1998,P1998)</f>
        <v>Regular SeasonRotational Field Level Home Plate</v>
      </c>
      <c r="Y1998" t="str">
        <f>CONCATENATE(M1998,O1998,P1998)</f>
        <v>Regular SeasonMaxxis TiresRotational Field Level Home Plate</v>
      </c>
    </row>
    <row r="1999" spans="1:25" x14ac:dyDescent="0.25">
      <c r="A1999" s="3">
        <v>361648</v>
      </c>
      <c r="B1999" t="s">
        <v>142</v>
      </c>
      <c r="C1999" t="s">
        <v>144</v>
      </c>
      <c r="D1999" t="s">
        <v>17</v>
      </c>
      <c r="E1999" t="s">
        <v>1</v>
      </c>
      <c r="F1999" s="5">
        <v>41062</v>
      </c>
      <c r="G1999">
        <v>1</v>
      </c>
      <c r="H1999">
        <v>3</v>
      </c>
      <c r="I1999" s="1">
        <v>589.95000000000005</v>
      </c>
      <c r="J1999" s="1">
        <v>222.41</v>
      </c>
      <c r="K1999">
        <v>37.699805068226098</v>
      </c>
      <c r="L1999" s="4">
        <f>VLOOKUP(N1999,rates,VLOOKUP(CONCATENATE('[1]Exposure Report'!$B$11,'[1]Exposure Report'!$B$13),rate_lookup_table,4,FALSE),FALSE)</f>
        <v>196.649</v>
      </c>
      <c r="M1999" t="s">
        <v>0</v>
      </c>
      <c r="N1999" t="str">
        <f>IF(VLOOKUP(B1999,title_rename,2,FALSE)=0,B1999,VLOOKUP(B1999,title_rename,2,FALSE))</f>
        <v>06-02 Atlanta Braves @ Washington Nationals</v>
      </c>
      <c r="O1999" s="3" t="str">
        <f>LEFT(IF(VLOOKUP(C1999,brand_rename,2,FALSE)=0,C1999,VLOOKUP(C1999,brand_rename,2,FALSE)),LEN(IF(VLOOKUP(C1999,brand_rename,2,FALSE)=0,C1999,VLOOKUP(C1999,brand_rename,2,FALSE)))-6)</f>
        <v>McDonald's</v>
      </c>
      <c r="P1999" t="str">
        <f>IF(VLOOKUP(D1999,location_rename,2,FALSE)=0,D1999,VLOOKUP(D1999,location_rename,2,FALSE))</f>
        <v>LED Upper Tiered</v>
      </c>
      <c r="Q1999">
        <f>IF($L1999=0,0,G1999)</f>
        <v>1</v>
      </c>
      <c r="R1999">
        <f>IF($L1999=0,0,H1999)</f>
        <v>3</v>
      </c>
      <c r="S1999" s="1">
        <f>R1999*L1999</f>
        <v>589.947</v>
      </c>
      <c r="T1999" s="1">
        <f>S1999*(K1999/100)</f>
        <v>222.40886900584783</v>
      </c>
      <c r="U1999" t="str">
        <f t="shared" si="62"/>
        <v>McDonald'sLED Upper Tiered</v>
      </c>
      <c r="V1999" t="str">
        <f t="shared" si="63"/>
        <v>06-02 Atlanta Braves @ Washington NationalsMcDonald'sLED Upper Tiered</v>
      </c>
      <c r="W1999" t="str">
        <f>CONCATENATE(M1999,O1999)</f>
        <v>Regular SeasonMcDonald's</v>
      </c>
      <c r="X1999" t="str">
        <f>CONCATENATE(M1999,P1999)</f>
        <v>Regular SeasonLED Upper Tiered</v>
      </c>
      <c r="Y1999" t="str">
        <f>CONCATENATE(M1999,O1999,P1999)</f>
        <v>Regular SeasonMcDonald'sLED Upper Tiered</v>
      </c>
    </row>
    <row r="2000" spans="1:25" x14ac:dyDescent="0.25">
      <c r="A2000" s="3">
        <v>361648</v>
      </c>
      <c r="B2000" t="s">
        <v>142</v>
      </c>
      <c r="C2000" t="s">
        <v>44</v>
      </c>
      <c r="D2000" t="s">
        <v>18</v>
      </c>
      <c r="E2000" t="s">
        <v>1</v>
      </c>
      <c r="F2000" s="5">
        <v>41062</v>
      </c>
      <c r="G2000">
        <v>1</v>
      </c>
      <c r="H2000">
        <v>4</v>
      </c>
      <c r="I2000" s="1">
        <v>786.6</v>
      </c>
      <c r="J2000" s="1">
        <v>188.31</v>
      </c>
      <c r="K2000">
        <v>23.939740655987698</v>
      </c>
      <c r="L2000" s="4">
        <f>VLOOKUP(N2000,rates,VLOOKUP(CONCATENATE('[1]Exposure Report'!$B$11,'[1]Exposure Report'!$B$13),rate_lookup_table,4,FALSE),FALSE)</f>
        <v>196.649</v>
      </c>
      <c r="M2000" t="s">
        <v>0</v>
      </c>
      <c r="N2000" t="str">
        <f>IF(VLOOKUP(B2000,title_rename,2,FALSE)=0,B2000,VLOOKUP(B2000,title_rename,2,FALSE))</f>
        <v>06-02 Atlanta Braves @ Washington Nationals</v>
      </c>
      <c r="O2000" s="3" t="str">
        <f>LEFT(IF(VLOOKUP(C2000,brand_rename,2,FALSE)=0,C2000,VLOOKUP(C2000,brand_rename,2,FALSE)),LEN(IF(VLOOKUP(C2000,brand_rename,2,FALSE)=0,C2000,VLOOKUP(C2000,brand_rename,2,FALSE)))-6)</f>
        <v>Miller Lite</v>
      </c>
      <c r="P2000" t="str">
        <f>IF(VLOOKUP(D2000,location_rename,2,FALSE)=0,D2000,VLOOKUP(D2000,location_rename,2,FALSE))</f>
        <v>LED Upper Billboard</v>
      </c>
      <c r="Q2000">
        <f>IF($L2000=0,0,G2000)</f>
        <v>1</v>
      </c>
      <c r="R2000">
        <f>IF($L2000=0,0,H2000)</f>
        <v>4</v>
      </c>
      <c r="S2000" s="1">
        <f>R2000*L2000</f>
        <v>786.596</v>
      </c>
      <c r="T2000" s="1">
        <f>S2000*(K2000/100)</f>
        <v>188.309042410373</v>
      </c>
      <c r="U2000" t="str">
        <f t="shared" si="62"/>
        <v>Miller LiteLED Upper Billboard</v>
      </c>
      <c r="V2000" t="str">
        <f t="shared" si="63"/>
        <v>06-02 Atlanta Braves @ Washington NationalsMiller LiteLED Upper Billboard</v>
      </c>
      <c r="W2000" t="str">
        <f>CONCATENATE(M2000,O2000)</f>
        <v>Regular SeasonMiller Lite</v>
      </c>
      <c r="X2000" t="str">
        <f>CONCATENATE(M2000,P2000)</f>
        <v>Regular SeasonLED Upper Billboard</v>
      </c>
      <c r="Y2000" t="str">
        <f>CONCATENATE(M2000,O2000,P2000)</f>
        <v>Regular SeasonMiller LiteLED Upper Billboard</v>
      </c>
    </row>
    <row r="2001" spans="1:25" x14ac:dyDescent="0.25">
      <c r="A2001" s="3">
        <v>361648</v>
      </c>
      <c r="B2001" t="s">
        <v>142</v>
      </c>
      <c r="C2001" t="s">
        <v>44</v>
      </c>
      <c r="D2001" t="s">
        <v>17</v>
      </c>
      <c r="E2001" t="s">
        <v>1</v>
      </c>
      <c r="F2001" s="5">
        <v>41062</v>
      </c>
      <c r="G2001">
        <v>4</v>
      </c>
      <c r="H2001">
        <v>9</v>
      </c>
      <c r="I2001" s="1">
        <v>1769.85</v>
      </c>
      <c r="J2001" s="1">
        <v>632.52</v>
      </c>
      <c r="K2001">
        <v>35.738621917111601</v>
      </c>
      <c r="L2001" s="4">
        <f>VLOOKUP(N2001,rates,VLOOKUP(CONCATENATE('[1]Exposure Report'!$B$11,'[1]Exposure Report'!$B$13),rate_lookup_table,4,FALSE),FALSE)</f>
        <v>196.649</v>
      </c>
      <c r="M2001" t="s">
        <v>0</v>
      </c>
      <c r="N2001" t="str">
        <f>IF(VLOOKUP(B2001,title_rename,2,FALSE)=0,B2001,VLOOKUP(B2001,title_rename,2,FALSE))</f>
        <v>06-02 Atlanta Braves @ Washington Nationals</v>
      </c>
      <c r="O2001" s="3" t="str">
        <f>LEFT(IF(VLOOKUP(C2001,brand_rename,2,FALSE)=0,C2001,VLOOKUP(C2001,brand_rename,2,FALSE)),LEN(IF(VLOOKUP(C2001,brand_rename,2,FALSE)=0,C2001,VLOOKUP(C2001,brand_rename,2,FALSE)))-6)</f>
        <v>Miller Lite</v>
      </c>
      <c r="P2001" t="str">
        <f>IF(VLOOKUP(D2001,location_rename,2,FALSE)=0,D2001,VLOOKUP(D2001,location_rename,2,FALSE))</f>
        <v>LED Upper Tiered</v>
      </c>
      <c r="Q2001">
        <f>IF($L2001=0,0,G2001)</f>
        <v>4</v>
      </c>
      <c r="R2001">
        <f>IF($L2001=0,0,H2001)</f>
        <v>9</v>
      </c>
      <c r="S2001" s="1">
        <f>R2001*L2001</f>
        <v>1769.8409999999999</v>
      </c>
      <c r="T2001" s="1">
        <f>S2001*(K2001/100)</f>
        <v>632.51678352402712</v>
      </c>
      <c r="U2001" t="str">
        <f t="shared" si="62"/>
        <v>Miller LiteLED Upper Tiered</v>
      </c>
      <c r="V2001" t="str">
        <f t="shared" si="63"/>
        <v>06-02 Atlanta Braves @ Washington NationalsMiller LiteLED Upper Tiered</v>
      </c>
      <c r="W2001" t="str">
        <f>CONCATENATE(M2001,O2001)</f>
        <v>Regular SeasonMiller Lite</v>
      </c>
      <c r="X2001" t="str">
        <f>CONCATENATE(M2001,P2001)</f>
        <v>Regular SeasonLED Upper Tiered</v>
      </c>
      <c r="Y2001" t="str">
        <f>CONCATENATE(M2001,O2001,P2001)</f>
        <v>Regular SeasonMiller LiteLED Upper Tiered</v>
      </c>
    </row>
    <row r="2002" spans="1:25" x14ac:dyDescent="0.25">
      <c r="A2002" s="3">
        <v>361648</v>
      </c>
      <c r="B2002" t="s">
        <v>142</v>
      </c>
      <c r="C2002" t="s">
        <v>44</v>
      </c>
      <c r="D2002" t="s">
        <v>2</v>
      </c>
      <c r="E2002" t="s">
        <v>1</v>
      </c>
      <c r="F2002" s="5">
        <v>41062</v>
      </c>
      <c r="G2002">
        <v>42</v>
      </c>
      <c r="H2002">
        <v>269</v>
      </c>
      <c r="I2002" s="1">
        <v>52898.85</v>
      </c>
      <c r="J2002" s="1">
        <v>13269.33</v>
      </c>
      <c r="K2002">
        <v>25.084344933774499</v>
      </c>
      <c r="L2002" s="4">
        <f>VLOOKUP(N2002,rates,VLOOKUP(CONCATENATE('[1]Exposure Report'!$B$11,'[1]Exposure Report'!$B$13),rate_lookup_table,4,FALSE),FALSE)</f>
        <v>196.649</v>
      </c>
      <c r="M2002" t="s">
        <v>0</v>
      </c>
      <c r="N2002" t="str">
        <f>IF(VLOOKUP(B2002,title_rename,2,FALSE)=0,B2002,VLOOKUP(B2002,title_rename,2,FALSE))</f>
        <v>06-02 Atlanta Braves @ Washington Nationals</v>
      </c>
      <c r="O2002" s="3" t="str">
        <f>LEFT(IF(VLOOKUP(C2002,brand_rename,2,FALSE)=0,C2002,VLOOKUP(C2002,brand_rename,2,FALSE)),LEN(IF(VLOOKUP(C2002,brand_rename,2,FALSE)=0,C2002,VLOOKUP(C2002,brand_rename,2,FALSE)))-6)</f>
        <v>Miller Lite</v>
      </c>
      <c r="P2002" t="str">
        <f>IF(VLOOKUP(D2002,location_rename,2,FALSE)=0,D2002,VLOOKUP(D2002,location_rename,2,FALSE))</f>
        <v>Rotational Field Level Home Plate</v>
      </c>
      <c r="Q2002">
        <f>IF($L2002=0,0,G2002)</f>
        <v>42</v>
      </c>
      <c r="R2002">
        <f>IF($L2002=0,0,H2002)</f>
        <v>269</v>
      </c>
      <c r="S2002" s="1">
        <f>R2002*L2002</f>
        <v>52898.580999999998</v>
      </c>
      <c r="T2002" s="1">
        <f>S2002*(K2002/100)</f>
        <v>13269.2625231121</v>
      </c>
      <c r="U2002" t="str">
        <f t="shared" si="62"/>
        <v>Miller LiteRotational Field Level Home Plate</v>
      </c>
      <c r="V2002" t="str">
        <f t="shared" si="63"/>
        <v>06-02 Atlanta Braves @ Washington NationalsMiller LiteRotational Field Level Home Plate</v>
      </c>
      <c r="W2002" t="str">
        <f>CONCATENATE(M2002,O2002)</f>
        <v>Regular SeasonMiller Lite</v>
      </c>
      <c r="X2002" t="str">
        <f>CONCATENATE(M2002,P2002)</f>
        <v>Regular SeasonRotational Field Level Home Plate</v>
      </c>
      <c r="Y2002" t="str">
        <f>CONCATENATE(M2002,O2002,P2002)</f>
        <v>Regular SeasonMiller LiteRotational Field Level Home Plate</v>
      </c>
    </row>
    <row r="2003" spans="1:25" x14ac:dyDescent="0.25">
      <c r="A2003" s="3">
        <v>361648</v>
      </c>
      <c r="B2003" t="s">
        <v>142</v>
      </c>
      <c r="C2003" t="s">
        <v>44</v>
      </c>
      <c r="D2003" t="s">
        <v>45</v>
      </c>
      <c r="E2003" t="s">
        <v>1</v>
      </c>
      <c r="F2003" s="5">
        <v>41062</v>
      </c>
      <c r="G2003">
        <v>6</v>
      </c>
      <c r="H2003">
        <v>17</v>
      </c>
      <c r="I2003" s="1">
        <v>3343.05</v>
      </c>
      <c r="J2003" s="1">
        <v>861.17</v>
      </c>
      <c r="K2003">
        <v>25.760009572097299</v>
      </c>
      <c r="L2003" s="4">
        <f>VLOOKUP(N2003,rates,VLOOKUP(CONCATENATE('[1]Exposure Report'!$B$11,'[1]Exposure Report'!$B$13),rate_lookup_table,4,FALSE),FALSE)</f>
        <v>196.649</v>
      </c>
      <c r="M2003" t="s">
        <v>0</v>
      </c>
      <c r="N2003" t="str">
        <f>IF(VLOOKUP(B2003,title_rename,2,FALSE)=0,B2003,VLOOKUP(B2003,title_rename,2,FALSE))</f>
        <v>06-02 Atlanta Braves @ Washington Nationals</v>
      </c>
      <c r="O2003" s="3" t="str">
        <f>LEFT(IF(VLOOKUP(C2003,brand_rename,2,FALSE)=0,C2003,VLOOKUP(C2003,brand_rename,2,FALSE)),LEN(IF(VLOOKUP(C2003,brand_rename,2,FALSE)=0,C2003,VLOOKUP(C2003,brand_rename,2,FALSE)))-6)</f>
        <v>Miller Lite</v>
      </c>
      <c r="P2003" t="str">
        <f>IF(VLOOKUP(D2003,location_rename,2,FALSE)=0,D2003,VLOOKUP(D2003,location_rename,2,FALSE))</f>
        <v>Static Field Level Foul Ball Line</v>
      </c>
      <c r="Q2003">
        <f>IF($L2003=0,0,G2003)</f>
        <v>6</v>
      </c>
      <c r="R2003">
        <f>IF($L2003=0,0,H2003)</f>
        <v>17</v>
      </c>
      <c r="S2003" s="1">
        <f>R2003*L2003</f>
        <v>3343.0329999999999</v>
      </c>
      <c r="T2003" s="1">
        <f>S2003*(K2003/100)</f>
        <v>861.16562079837138</v>
      </c>
      <c r="U2003" t="str">
        <f t="shared" si="62"/>
        <v>Miller LiteStatic Field Level Foul Ball Line</v>
      </c>
      <c r="V2003" t="str">
        <f t="shared" si="63"/>
        <v>06-02 Atlanta Braves @ Washington NationalsMiller LiteStatic Field Level Foul Ball Line</v>
      </c>
      <c r="W2003" t="str">
        <f>CONCATENATE(M2003,O2003)</f>
        <v>Regular SeasonMiller Lite</v>
      </c>
      <c r="X2003" t="str">
        <f>CONCATENATE(M2003,P2003)</f>
        <v>Regular SeasonStatic Field Level Foul Ball Line</v>
      </c>
      <c r="Y2003" t="str">
        <f>CONCATENATE(M2003,O2003,P2003)</f>
        <v>Regular SeasonMiller LiteStatic Field Level Foul Ball Line</v>
      </c>
    </row>
    <row r="2004" spans="1:25" x14ac:dyDescent="0.25">
      <c r="A2004" s="3">
        <v>361648</v>
      </c>
      <c r="B2004" t="s">
        <v>142</v>
      </c>
      <c r="C2004" t="s">
        <v>44</v>
      </c>
      <c r="D2004" t="s">
        <v>9</v>
      </c>
      <c r="E2004" t="s">
        <v>1</v>
      </c>
      <c r="F2004" s="5">
        <v>41062</v>
      </c>
      <c r="G2004">
        <v>23</v>
      </c>
      <c r="H2004">
        <v>178</v>
      </c>
      <c r="I2004" s="1">
        <v>35003.699999999997</v>
      </c>
      <c r="J2004" s="1">
        <v>4044.93</v>
      </c>
      <c r="K2004">
        <v>11.5557212523247</v>
      </c>
      <c r="L2004" s="4">
        <f>VLOOKUP(N2004,rates,VLOOKUP(CONCATENATE('[1]Exposure Report'!$B$11,'[1]Exposure Report'!$B$13),rate_lookup_table,4,FALSE),FALSE)</f>
        <v>196.649</v>
      </c>
      <c r="M2004" t="s">
        <v>0</v>
      </c>
      <c r="N2004" t="str">
        <f>IF(VLOOKUP(B2004,title_rename,2,FALSE)=0,B2004,VLOOKUP(B2004,title_rename,2,FALSE))</f>
        <v>06-02 Atlanta Braves @ Washington Nationals</v>
      </c>
      <c r="O2004" s="3" t="str">
        <f>LEFT(IF(VLOOKUP(C2004,brand_rename,2,FALSE)=0,C2004,VLOOKUP(C2004,brand_rename,2,FALSE)),LEN(IF(VLOOKUP(C2004,brand_rename,2,FALSE)=0,C2004,VLOOKUP(C2004,brand_rename,2,FALSE)))-6)</f>
        <v>Miller Lite</v>
      </c>
      <c r="P2004" t="str">
        <f>IF(VLOOKUP(D2004,location_rename,2,FALSE)=0,D2004,VLOOKUP(D2004,location_rename,2,FALSE))</f>
        <v>Static Upper Billboard</v>
      </c>
      <c r="Q2004">
        <f>IF($L2004=0,0,G2004)</f>
        <v>23</v>
      </c>
      <c r="R2004">
        <f>IF($L2004=0,0,H2004)</f>
        <v>178</v>
      </c>
      <c r="S2004" s="1">
        <f>R2004*L2004</f>
        <v>35003.521999999997</v>
      </c>
      <c r="T2004" s="1">
        <f>S2004*(K2004/100)</f>
        <v>4044.9094308161511</v>
      </c>
      <c r="U2004" t="str">
        <f t="shared" si="62"/>
        <v>Miller LiteStatic Upper Billboard</v>
      </c>
      <c r="V2004" t="str">
        <f t="shared" si="63"/>
        <v>06-02 Atlanta Braves @ Washington NationalsMiller LiteStatic Upper Billboard</v>
      </c>
      <c r="W2004" t="str">
        <f>CONCATENATE(M2004,O2004)</f>
        <v>Regular SeasonMiller Lite</v>
      </c>
      <c r="X2004" t="str">
        <f>CONCATENATE(M2004,P2004)</f>
        <v>Regular SeasonStatic Upper Billboard</v>
      </c>
      <c r="Y2004" t="str">
        <f>CONCATENATE(M2004,O2004,P2004)</f>
        <v>Regular SeasonMiller LiteStatic Upper Billboard</v>
      </c>
    </row>
    <row r="2005" spans="1:25" x14ac:dyDescent="0.25">
      <c r="A2005" s="3">
        <v>361648</v>
      </c>
      <c r="B2005" t="s">
        <v>142</v>
      </c>
      <c r="C2005" t="s">
        <v>41</v>
      </c>
      <c r="D2005" t="s">
        <v>15</v>
      </c>
      <c r="E2005" t="s">
        <v>1</v>
      </c>
      <c r="F2005" s="5">
        <v>41062</v>
      </c>
      <c r="G2005">
        <v>2</v>
      </c>
      <c r="H2005">
        <v>9</v>
      </c>
      <c r="I2005" s="1">
        <v>1769.85</v>
      </c>
      <c r="J2005" s="1">
        <v>306.48</v>
      </c>
      <c r="K2005">
        <v>17.316721756081002</v>
      </c>
      <c r="L2005" s="4">
        <f>VLOOKUP(N2005,rates,VLOOKUP(CONCATENATE('[1]Exposure Report'!$B$11,'[1]Exposure Report'!$B$13),rate_lookup_table,4,FALSE),FALSE)</f>
        <v>196.649</v>
      </c>
      <c r="M2005" t="s">
        <v>0</v>
      </c>
      <c r="N2005" t="str">
        <f>IF(VLOOKUP(B2005,title_rename,2,FALSE)=0,B2005,VLOOKUP(B2005,title_rename,2,FALSE))</f>
        <v>06-02 Atlanta Braves @ Washington Nationals</v>
      </c>
      <c r="O2005" s="3" t="str">
        <f>LEFT(IF(VLOOKUP(C2005,brand_rename,2,FALSE)=0,C2005,VLOOKUP(C2005,brand_rename,2,FALSE)),LEN(IF(VLOOKUP(C2005,brand_rename,2,FALSE)=0,C2005,VLOOKUP(C2005,brand_rename,2,FALSE)))-6)</f>
        <v>Nationals Park</v>
      </c>
      <c r="P2005" t="str">
        <f>IF(VLOOKUP(D2005,location_rename,2,FALSE)=0,D2005,VLOOKUP(D2005,location_rename,2,FALSE))</f>
        <v>Special Structure Signage</v>
      </c>
      <c r="Q2005">
        <f>IF($L2005=0,0,G2005)</f>
        <v>2</v>
      </c>
      <c r="R2005">
        <f>IF($L2005=0,0,H2005)</f>
        <v>9</v>
      </c>
      <c r="S2005" s="1">
        <f>R2005*L2005</f>
        <v>1769.8409999999999</v>
      </c>
      <c r="T2005" s="1">
        <f>S2005*(K2005/100)</f>
        <v>306.47844149504158</v>
      </c>
      <c r="U2005" t="str">
        <f t="shared" si="62"/>
        <v>Nationals ParkSpecial Structure Signage</v>
      </c>
      <c r="V2005" t="str">
        <f t="shared" si="63"/>
        <v>06-02 Atlanta Braves @ Washington NationalsNationals ParkSpecial Structure Signage</v>
      </c>
      <c r="W2005" t="str">
        <f>CONCATENATE(M2005,O2005)</f>
        <v>Regular SeasonNationals Park</v>
      </c>
      <c r="X2005" t="str">
        <f>CONCATENATE(M2005,P2005)</f>
        <v>Regular SeasonSpecial Structure Signage</v>
      </c>
      <c r="Y2005" t="str">
        <f>CONCATENATE(M2005,O2005,P2005)</f>
        <v>Regular SeasonNationals ParkSpecial Structure Signage</v>
      </c>
    </row>
    <row r="2006" spans="1:25" x14ac:dyDescent="0.25">
      <c r="A2006" s="3">
        <v>361648</v>
      </c>
      <c r="B2006" t="s">
        <v>142</v>
      </c>
      <c r="C2006" t="s">
        <v>41</v>
      </c>
      <c r="D2006" t="s">
        <v>14</v>
      </c>
      <c r="E2006" t="s">
        <v>1</v>
      </c>
      <c r="F2006" s="5">
        <v>41062</v>
      </c>
      <c r="G2006">
        <v>8</v>
      </c>
      <c r="H2006">
        <v>36</v>
      </c>
      <c r="I2006" s="1">
        <v>7079.4</v>
      </c>
      <c r="J2006" s="1">
        <v>1214.8599999999999</v>
      </c>
      <c r="K2006">
        <v>17.160493827160401</v>
      </c>
      <c r="L2006" s="4">
        <f>VLOOKUP(N2006,rates,VLOOKUP(CONCATENATE('[1]Exposure Report'!$B$11,'[1]Exposure Report'!$B$13),rate_lookup_table,4,FALSE),FALSE)</f>
        <v>196.649</v>
      </c>
      <c r="M2006" t="s">
        <v>0</v>
      </c>
      <c r="N2006" t="str">
        <f>IF(VLOOKUP(B2006,title_rename,2,FALSE)=0,B2006,VLOOKUP(B2006,title_rename,2,FALSE))</f>
        <v>06-02 Atlanta Braves @ Washington Nationals</v>
      </c>
      <c r="O2006" s="3" t="str">
        <f>LEFT(IF(VLOOKUP(C2006,brand_rename,2,FALSE)=0,C2006,VLOOKUP(C2006,brand_rename,2,FALSE)),LEN(IF(VLOOKUP(C2006,brand_rename,2,FALSE)=0,C2006,VLOOKUP(C2006,brand_rename,2,FALSE)))-6)</f>
        <v>Nationals Park</v>
      </c>
      <c r="P2006" t="str">
        <f>IF(VLOOKUP(D2006,location_rename,2,FALSE)=0,D2006,VLOOKUP(D2006,location_rename,2,FALSE))</f>
        <v>Static Dugout Roof</v>
      </c>
      <c r="Q2006">
        <f>IF($L2006=0,0,G2006)</f>
        <v>8</v>
      </c>
      <c r="R2006">
        <f>IF($L2006=0,0,H2006)</f>
        <v>36</v>
      </c>
      <c r="S2006" s="1">
        <f>R2006*L2006</f>
        <v>7079.3639999999996</v>
      </c>
      <c r="T2006" s="1">
        <f>S2006*(K2006/100)</f>
        <v>1214.8538222222155</v>
      </c>
      <c r="U2006" t="str">
        <f t="shared" si="62"/>
        <v>Nationals ParkStatic Dugout Roof</v>
      </c>
      <c r="V2006" t="str">
        <f t="shared" si="63"/>
        <v>06-02 Atlanta Braves @ Washington NationalsNationals ParkStatic Dugout Roof</v>
      </c>
      <c r="W2006" t="str">
        <f>CONCATENATE(M2006,O2006)</f>
        <v>Regular SeasonNationals Park</v>
      </c>
      <c r="X2006" t="str">
        <f>CONCATENATE(M2006,P2006)</f>
        <v>Regular SeasonStatic Dugout Roof</v>
      </c>
      <c r="Y2006" t="str">
        <f>CONCATENATE(M2006,O2006,P2006)</f>
        <v>Regular SeasonNationals ParkStatic Dugout Roof</v>
      </c>
    </row>
    <row r="2007" spans="1:25" x14ac:dyDescent="0.25">
      <c r="A2007" s="3">
        <v>361648</v>
      </c>
      <c r="B2007" t="s">
        <v>142</v>
      </c>
      <c r="C2007" t="s">
        <v>41</v>
      </c>
      <c r="D2007" t="s">
        <v>12</v>
      </c>
      <c r="E2007" t="s">
        <v>1</v>
      </c>
      <c r="F2007" s="5">
        <v>41062</v>
      </c>
      <c r="G2007">
        <v>312</v>
      </c>
      <c r="H2007">
        <v>1871</v>
      </c>
      <c r="I2007" s="1">
        <v>367932.15</v>
      </c>
      <c r="J2007" s="1">
        <v>86209.69</v>
      </c>
      <c r="K2007">
        <v>23.430866261619101</v>
      </c>
      <c r="L2007" s="4">
        <f>VLOOKUP(N2007,rates,VLOOKUP(CONCATENATE('[1]Exposure Report'!$B$11,'[1]Exposure Report'!$B$13),rate_lookup_table,4,FALSE),FALSE)</f>
        <v>196.649</v>
      </c>
      <c r="M2007" t="s">
        <v>0</v>
      </c>
      <c r="N2007" t="str">
        <f>IF(VLOOKUP(B2007,title_rename,2,FALSE)=0,B2007,VLOOKUP(B2007,title_rename,2,FALSE))</f>
        <v>06-02 Atlanta Braves @ Washington Nationals</v>
      </c>
      <c r="O2007" s="3" t="str">
        <f>LEFT(IF(VLOOKUP(C2007,brand_rename,2,FALSE)=0,C2007,VLOOKUP(C2007,brand_rename,2,FALSE)),LEN(IF(VLOOKUP(C2007,brand_rename,2,FALSE)=0,C2007,VLOOKUP(C2007,brand_rename,2,FALSE)))-6)</f>
        <v>Nationals Park</v>
      </c>
      <c r="P2007" t="str">
        <f>IF(VLOOKUP(D2007,location_rename,2,FALSE)=0,D2007,VLOOKUP(D2007,location_rename,2,FALSE))</f>
        <v>Static Field Level Home Plate</v>
      </c>
      <c r="Q2007">
        <f>IF($L2007=0,0,G2007)</f>
        <v>312</v>
      </c>
      <c r="R2007">
        <f>IF($L2007=0,0,H2007)</f>
        <v>1871</v>
      </c>
      <c r="S2007" s="1">
        <f>R2007*L2007</f>
        <v>367930.27899999998</v>
      </c>
      <c r="T2007" s="1">
        <f>S2007*(K2007/100)</f>
        <v>86209.251608492021</v>
      </c>
      <c r="U2007" t="str">
        <f t="shared" si="62"/>
        <v>Nationals ParkStatic Field Level Home Plate</v>
      </c>
      <c r="V2007" t="str">
        <f t="shared" si="63"/>
        <v>06-02 Atlanta Braves @ Washington NationalsNationals ParkStatic Field Level Home Plate</v>
      </c>
      <c r="W2007" t="str">
        <f>CONCATENATE(M2007,O2007)</f>
        <v>Regular SeasonNationals Park</v>
      </c>
      <c r="X2007" t="str">
        <f>CONCATENATE(M2007,P2007)</f>
        <v>Regular SeasonStatic Field Level Home Plate</v>
      </c>
      <c r="Y2007" t="str">
        <f>CONCATENATE(M2007,O2007,P2007)</f>
        <v>Regular SeasonNationals ParkStatic Field Level Home Plate</v>
      </c>
    </row>
    <row r="2008" spans="1:25" x14ac:dyDescent="0.25">
      <c r="A2008" s="3">
        <v>361648</v>
      </c>
      <c r="B2008" t="s">
        <v>142</v>
      </c>
      <c r="C2008" t="s">
        <v>41</v>
      </c>
      <c r="D2008" t="s">
        <v>9</v>
      </c>
      <c r="E2008" t="s">
        <v>1</v>
      </c>
      <c r="F2008" s="5">
        <v>41062</v>
      </c>
      <c r="G2008">
        <v>19</v>
      </c>
      <c r="H2008">
        <v>116</v>
      </c>
      <c r="I2008" s="1">
        <v>22811.4</v>
      </c>
      <c r="J2008" s="1">
        <v>2986.39</v>
      </c>
      <c r="K2008">
        <v>13.0916559264227</v>
      </c>
      <c r="L2008" s="4">
        <f>VLOOKUP(N2008,rates,VLOOKUP(CONCATENATE('[1]Exposure Report'!$B$11,'[1]Exposure Report'!$B$13),rate_lookup_table,4,FALSE),FALSE)</f>
        <v>196.649</v>
      </c>
      <c r="M2008" t="s">
        <v>0</v>
      </c>
      <c r="N2008" t="str">
        <f>IF(VLOOKUP(B2008,title_rename,2,FALSE)=0,B2008,VLOOKUP(B2008,title_rename,2,FALSE))</f>
        <v>06-02 Atlanta Braves @ Washington Nationals</v>
      </c>
      <c r="O2008" s="3" t="str">
        <f>LEFT(IF(VLOOKUP(C2008,brand_rename,2,FALSE)=0,C2008,VLOOKUP(C2008,brand_rename,2,FALSE)),LEN(IF(VLOOKUP(C2008,brand_rename,2,FALSE)=0,C2008,VLOOKUP(C2008,brand_rename,2,FALSE)))-6)</f>
        <v>Nationals Park</v>
      </c>
      <c r="P2008" t="str">
        <f>IF(VLOOKUP(D2008,location_rename,2,FALSE)=0,D2008,VLOOKUP(D2008,location_rename,2,FALSE))</f>
        <v>Static Upper Billboard</v>
      </c>
      <c r="Q2008">
        <f>IF($L2008=0,0,G2008)</f>
        <v>19</v>
      </c>
      <c r="R2008">
        <f>IF($L2008=0,0,H2008)</f>
        <v>116</v>
      </c>
      <c r="S2008" s="1">
        <f>R2008*L2008</f>
        <v>22811.284</v>
      </c>
      <c r="T2008" s="1">
        <f>S2008*(K2008/100)</f>
        <v>2986.3748136791128</v>
      </c>
      <c r="U2008" t="str">
        <f t="shared" si="62"/>
        <v>Nationals ParkStatic Upper Billboard</v>
      </c>
      <c r="V2008" t="str">
        <f t="shared" si="63"/>
        <v>06-02 Atlanta Braves @ Washington NationalsNationals ParkStatic Upper Billboard</v>
      </c>
      <c r="W2008" t="str">
        <f>CONCATENATE(M2008,O2008)</f>
        <v>Regular SeasonNationals Park</v>
      </c>
      <c r="X2008" t="str">
        <f>CONCATENATE(M2008,P2008)</f>
        <v>Regular SeasonStatic Upper Billboard</v>
      </c>
      <c r="Y2008" t="str">
        <f>CONCATENATE(M2008,O2008,P2008)</f>
        <v>Regular SeasonNationals ParkStatic Upper Billboard</v>
      </c>
    </row>
    <row r="2009" spans="1:25" x14ac:dyDescent="0.25">
      <c r="A2009" s="3">
        <v>361648</v>
      </c>
      <c r="B2009" t="s">
        <v>142</v>
      </c>
      <c r="C2009" t="s">
        <v>40</v>
      </c>
      <c r="D2009" t="s">
        <v>11</v>
      </c>
      <c r="E2009" t="s">
        <v>1</v>
      </c>
      <c r="F2009" s="5">
        <v>41062</v>
      </c>
      <c r="G2009">
        <v>11</v>
      </c>
      <c r="H2009">
        <v>24</v>
      </c>
      <c r="I2009" s="1">
        <v>4719.6000000000004</v>
      </c>
      <c r="J2009" s="1">
        <v>898.18</v>
      </c>
      <c r="K2009">
        <v>19.03085007204</v>
      </c>
      <c r="L2009" s="4">
        <f>VLOOKUP(N2009,rates,VLOOKUP(CONCATENATE('[1]Exposure Report'!$B$11,'[1]Exposure Report'!$B$13),rate_lookup_table,4,FALSE),FALSE)</f>
        <v>196.649</v>
      </c>
      <c r="M2009" t="s">
        <v>0</v>
      </c>
      <c r="N2009" t="str">
        <f>IF(VLOOKUP(B2009,title_rename,2,FALSE)=0,B2009,VLOOKUP(B2009,title_rename,2,FALSE))</f>
        <v>06-02 Atlanta Braves @ Washington Nationals</v>
      </c>
      <c r="O2009" s="3" t="str">
        <f>LEFT(IF(VLOOKUP(C2009,brand_rename,2,FALSE)=0,C2009,VLOOKUP(C2009,brand_rename,2,FALSE)),LEN(IF(VLOOKUP(C2009,brand_rename,2,FALSE)=0,C2009,VLOOKUP(C2009,brand_rename,2,FALSE)))-6)</f>
        <v>Nationals Youth Baseball Academy</v>
      </c>
      <c r="P2009" t="str">
        <f>IF(VLOOKUP(D2009,location_rename,2,FALSE)=0,D2009,VLOOKUP(D2009,location_rename,2,FALSE))</f>
        <v>Static Outfield Wall</v>
      </c>
      <c r="Q2009">
        <f>IF($L2009=0,0,G2009)</f>
        <v>11</v>
      </c>
      <c r="R2009">
        <f>IF($L2009=0,0,H2009)</f>
        <v>24</v>
      </c>
      <c r="S2009" s="1">
        <f>R2009*L2009</f>
        <v>4719.576</v>
      </c>
      <c r="T2009" s="1">
        <f>S2009*(K2009/100)</f>
        <v>898.17543259598256</v>
      </c>
      <c r="U2009" t="str">
        <f t="shared" si="62"/>
        <v>Nationals Youth Baseball AcademyStatic Outfield Wall</v>
      </c>
      <c r="V2009" t="str">
        <f t="shared" si="63"/>
        <v>06-02 Atlanta Braves @ Washington NationalsNationals Youth Baseball AcademyStatic Outfield Wall</v>
      </c>
      <c r="W2009" t="str">
        <f>CONCATENATE(M2009,O2009)</f>
        <v>Regular SeasonNationals Youth Baseball Academy</v>
      </c>
      <c r="X2009" t="str">
        <f>CONCATENATE(M2009,P2009)</f>
        <v>Regular SeasonStatic Outfield Wall</v>
      </c>
      <c r="Y2009" t="str">
        <f>CONCATENATE(M2009,O2009,P2009)</f>
        <v>Regular SeasonNationals Youth Baseball AcademyStatic Outfield Wall</v>
      </c>
    </row>
    <row r="2010" spans="1:25" x14ac:dyDescent="0.25">
      <c r="A2010" s="3">
        <v>361648</v>
      </c>
      <c r="B2010" t="s">
        <v>142</v>
      </c>
      <c r="C2010" t="s">
        <v>143</v>
      </c>
      <c r="D2010" t="s">
        <v>10</v>
      </c>
      <c r="E2010" t="s">
        <v>1</v>
      </c>
      <c r="F2010" s="5">
        <v>41062</v>
      </c>
      <c r="G2010">
        <v>1</v>
      </c>
      <c r="H2010">
        <v>13</v>
      </c>
      <c r="I2010" s="1">
        <v>2556.4499999999998</v>
      </c>
      <c r="J2010" s="1">
        <v>523.30999999999995</v>
      </c>
      <c r="K2010">
        <v>20.470183261945198</v>
      </c>
      <c r="L2010" s="4">
        <f>VLOOKUP(N2010,rates,VLOOKUP(CONCATENATE('[1]Exposure Report'!$B$11,'[1]Exposure Report'!$B$13),rate_lookup_table,4,FALSE),FALSE)</f>
        <v>196.649</v>
      </c>
      <c r="M2010" t="s">
        <v>0</v>
      </c>
      <c r="N2010" t="str">
        <f>IF(VLOOKUP(B2010,title_rename,2,FALSE)=0,B2010,VLOOKUP(B2010,title_rename,2,FALSE))</f>
        <v>06-02 Atlanta Braves @ Washington Nationals</v>
      </c>
      <c r="O2010" s="3" t="str">
        <f>LEFT(IF(VLOOKUP(C2010,brand_rename,2,FALSE)=0,C2010,VLOOKUP(C2010,brand_rename,2,FALSE)),LEN(IF(VLOOKUP(C2010,brand_rename,2,FALSE)=0,C2010,VLOOKUP(C2010,brand_rename,2,FALSE)))-6)</f>
        <v>Nats Dogs</v>
      </c>
      <c r="P2010" t="str">
        <f>IF(VLOOKUP(D2010,location_rename,2,FALSE)=0,D2010,VLOOKUP(D2010,location_rename,2,FALSE))</f>
        <v>Static Outside Billboard</v>
      </c>
      <c r="Q2010">
        <f>IF($L2010=0,0,G2010)</f>
        <v>1</v>
      </c>
      <c r="R2010">
        <f>IF($L2010=0,0,H2010)</f>
        <v>13</v>
      </c>
      <c r="S2010" s="1">
        <f>R2010*L2010</f>
        <v>2556.4369999999999</v>
      </c>
      <c r="T2010" s="1">
        <f>S2010*(K2010/100)</f>
        <v>523.30733887617396</v>
      </c>
      <c r="U2010" t="str">
        <f t="shared" si="62"/>
        <v>Nats DogsStatic Outside Billboard</v>
      </c>
      <c r="V2010" t="str">
        <f t="shared" si="63"/>
        <v>06-02 Atlanta Braves @ Washington NationalsNats DogsStatic Outside Billboard</v>
      </c>
      <c r="W2010" t="str">
        <f>CONCATENATE(M2010,O2010)</f>
        <v>Regular SeasonNats Dogs</v>
      </c>
      <c r="X2010" t="str">
        <f>CONCATENATE(M2010,P2010)</f>
        <v>Regular SeasonStatic Outside Billboard</v>
      </c>
      <c r="Y2010" t="str">
        <f>CONCATENATE(M2010,O2010,P2010)</f>
        <v>Regular SeasonNats DogsStatic Outside Billboard</v>
      </c>
    </row>
    <row r="2011" spans="1:25" x14ac:dyDescent="0.25">
      <c r="A2011" s="3">
        <v>361648</v>
      </c>
      <c r="B2011" t="s">
        <v>142</v>
      </c>
      <c r="C2011" t="s">
        <v>39</v>
      </c>
      <c r="D2011" t="s">
        <v>13</v>
      </c>
      <c r="E2011" t="s">
        <v>1</v>
      </c>
      <c r="F2011" s="5">
        <v>41062</v>
      </c>
      <c r="G2011">
        <v>42</v>
      </c>
      <c r="H2011">
        <v>248</v>
      </c>
      <c r="I2011" s="1">
        <v>48769.2</v>
      </c>
      <c r="J2011" s="1">
        <v>9575.1200000000008</v>
      </c>
      <c r="K2011">
        <v>19.6335392009711</v>
      </c>
      <c r="L2011" s="4">
        <f>VLOOKUP(N2011,rates,VLOOKUP(CONCATENATE('[1]Exposure Report'!$B$11,'[1]Exposure Report'!$B$13),rate_lookup_table,4,FALSE),FALSE)</f>
        <v>196.649</v>
      </c>
      <c r="M2011" t="s">
        <v>0</v>
      </c>
      <c r="N2011" t="str">
        <f>IF(VLOOKUP(B2011,title_rename,2,FALSE)=0,B2011,VLOOKUP(B2011,title_rename,2,FALSE))</f>
        <v>06-02 Atlanta Braves @ Washington Nationals</v>
      </c>
      <c r="O2011" s="3" t="str">
        <f>LEFT(IF(VLOOKUP(C2011,brand_rename,2,FALSE)=0,C2011,VLOOKUP(C2011,brand_rename,2,FALSE)),LEN(IF(VLOOKUP(C2011,brand_rename,2,FALSE)=0,C2011,VLOOKUP(C2011,brand_rename,2,FALSE)))-6)</f>
        <v>New Era</v>
      </c>
      <c r="P2011" t="str">
        <f>IF(VLOOKUP(D2011,location_rename,2,FALSE)=0,D2011,VLOOKUP(D2011,location_rename,2,FALSE))</f>
        <v>Static Dugout Wall</v>
      </c>
      <c r="Q2011">
        <f>IF($L2011=0,0,G2011)</f>
        <v>42</v>
      </c>
      <c r="R2011">
        <f>IF($L2011=0,0,H2011)</f>
        <v>248</v>
      </c>
      <c r="S2011" s="1">
        <f>R2011*L2011</f>
        <v>48768.951999999997</v>
      </c>
      <c r="T2011" s="1">
        <f>S2011*(K2011/100)</f>
        <v>9575.0713088227785</v>
      </c>
      <c r="U2011" t="str">
        <f t="shared" si="62"/>
        <v>New EraStatic Dugout Wall</v>
      </c>
      <c r="V2011" t="str">
        <f t="shared" si="63"/>
        <v>06-02 Atlanta Braves @ Washington NationalsNew EraStatic Dugout Wall</v>
      </c>
      <c r="W2011" t="str">
        <f>CONCATENATE(M2011,O2011)</f>
        <v>Regular SeasonNew Era</v>
      </c>
      <c r="X2011" t="str">
        <f>CONCATENATE(M2011,P2011)</f>
        <v>Regular SeasonStatic Dugout Wall</v>
      </c>
      <c r="Y2011" t="str">
        <f>CONCATENATE(M2011,O2011,P2011)</f>
        <v>Regular SeasonNew EraStatic Dugout Wall</v>
      </c>
    </row>
    <row r="2012" spans="1:25" x14ac:dyDescent="0.25">
      <c r="A2012" s="3">
        <v>361648</v>
      </c>
      <c r="B2012" t="s">
        <v>142</v>
      </c>
      <c r="C2012" t="s">
        <v>37</v>
      </c>
      <c r="D2012" t="s">
        <v>2</v>
      </c>
      <c r="E2012" t="s">
        <v>1</v>
      </c>
      <c r="F2012" s="5">
        <v>41062</v>
      </c>
      <c r="G2012">
        <v>15</v>
      </c>
      <c r="H2012">
        <v>93</v>
      </c>
      <c r="I2012" s="1">
        <v>18288.45</v>
      </c>
      <c r="J2012" s="1">
        <v>4223.37</v>
      </c>
      <c r="K2012">
        <v>23.093099743280501</v>
      </c>
      <c r="L2012" s="4">
        <f>VLOOKUP(N2012,rates,VLOOKUP(CONCATENATE('[1]Exposure Report'!$B$11,'[1]Exposure Report'!$B$13),rate_lookup_table,4,FALSE),FALSE)</f>
        <v>196.649</v>
      </c>
      <c r="M2012" t="s">
        <v>0</v>
      </c>
      <c r="N2012" t="str">
        <f>IF(VLOOKUP(B2012,title_rename,2,FALSE)=0,B2012,VLOOKUP(B2012,title_rename,2,FALSE))</f>
        <v>06-02 Atlanta Braves @ Washington Nationals</v>
      </c>
      <c r="O2012" s="3" t="str">
        <f>LEFT(IF(VLOOKUP(C2012,brand_rename,2,FALSE)=0,C2012,VLOOKUP(C2012,brand_rename,2,FALSE)),LEN(IF(VLOOKUP(C2012,brand_rename,2,FALSE)=0,C2012,VLOOKUP(C2012,brand_rename,2,FALSE)))-6)</f>
        <v>Papa John's</v>
      </c>
      <c r="P2012" t="str">
        <f>IF(VLOOKUP(D2012,location_rename,2,FALSE)=0,D2012,VLOOKUP(D2012,location_rename,2,FALSE))</f>
        <v>Rotational Field Level Home Plate</v>
      </c>
      <c r="Q2012">
        <f>IF($L2012=0,0,G2012)</f>
        <v>15</v>
      </c>
      <c r="R2012">
        <f>IF($L2012=0,0,H2012)</f>
        <v>93</v>
      </c>
      <c r="S2012" s="1">
        <f>R2012*L2012</f>
        <v>18288.357</v>
      </c>
      <c r="T2012" s="1">
        <f>S2012*(K2012/100)</f>
        <v>4223.3485234172213</v>
      </c>
      <c r="U2012" t="str">
        <f t="shared" si="62"/>
        <v>Papa John'sRotational Field Level Home Plate</v>
      </c>
      <c r="V2012" t="str">
        <f t="shared" si="63"/>
        <v>06-02 Atlanta Braves @ Washington NationalsPapa John'sRotational Field Level Home Plate</v>
      </c>
      <c r="W2012" t="str">
        <f>CONCATENATE(M2012,O2012)</f>
        <v>Regular SeasonPapa John's</v>
      </c>
      <c r="X2012" t="str">
        <f>CONCATENATE(M2012,P2012)</f>
        <v>Regular SeasonRotational Field Level Home Plate</v>
      </c>
      <c r="Y2012" t="str">
        <f>CONCATENATE(M2012,O2012,P2012)</f>
        <v>Regular SeasonPapa John'sRotational Field Level Home Plate</v>
      </c>
    </row>
    <row r="2013" spans="1:25" x14ac:dyDescent="0.25">
      <c r="A2013" s="3">
        <v>361648</v>
      </c>
      <c r="B2013" t="s">
        <v>142</v>
      </c>
      <c r="C2013" t="s">
        <v>36</v>
      </c>
      <c r="D2013" t="s">
        <v>17</v>
      </c>
      <c r="E2013" t="s">
        <v>1</v>
      </c>
      <c r="F2013" s="5">
        <v>41062</v>
      </c>
      <c r="G2013">
        <v>2</v>
      </c>
      <c r="H2013">
        <v>3</v>
      </c>
      <c r="I2013" s="1">
        <v>589.95000000000005</v>
      </c>
      <c r="J2013" s="1">
        <v>149.69</v>
      </c>
      <c r="K2013">
        <v>25.3733367234511</v>
      </c>
      <c r="L2013" s="4">
        <f>VLOOKUP(N2013,rates,VLOOKUP(CONCATENATE('[1]Exposure Report'!$B$11,'[1]Exposure Report'!$B$13),rate_lookup_table,4,FALSE),FALSE)</f>
        <v>196.649</v>
      </c>
      <c r="M2013" t="s">
        <v>0</v>
      </c>
      <c r="N2013" t="str">
        <f>IF(VLOOKUP(B2013,title_rename,2,FALSE)=0,B2013,VLOOKUP(B2013,title_rename,2,FALSE))</f>
        <v>06-02 Atlanta Braves @ Washington Nationals</v>
      </c>
      <c r="O2013" s="3" t="str">
        <f>LEFT(IF(VLOOKUP(C2013,brand_rename,2,FALSE)=0,C2013,VLOOKUP(C2013,brand_rename,2,FALSE)),LEN(IF(VLOOKUP(C2013,brand_rename,2,FALSE)=0,C2013,VLOOKUP(C2013,brand_rename,2,FALSE)))-6)</f>
        <v>PNC Bank</v>
      </c>
      <c r="P2013" t="str">
        <f>IF(VLOOKUP(D2013,location_rename,2,FALSE)=0,D2013,VLOOKUP(D2013,location_rename,2,FALSE))</f>
        <v>LED Upper Tiered</v>
      </c>
      <c r="Q2013">
        <f>IF($L2013=0,0,G2013)</f>
        <v>2</v>
      </c>
      <c r="R2013">
        <f>IF($L2013=0,0,H2013)</f>
        <v>3</v>
      </c>
      <c r="S2013" s="1">
        <f>R2013*L2013</f>
        <v>589.947</v>
      </c>
      <c r="T2013" s="1">
        <f>S2013*(K2013/100)</f>
        <v>149.68923879989808</v>
      </c>
      <c r="U2013" t="str">
        <f t="shared" si="62"/>
        <v>PNC BankLED Upper Tiered</v>
      </c>
      <c r="V2013" t="str">
        <f t="shared" si="63"/>
        <v>06-02 Atlanta Braves @ Washington NationalsPNC BankLED Upper Tiered</v>
      </c>
      <c r="W2013" t="str">
        <f>CONCATENATE(M2013,O2013)</f>
        <v>Regular SeasonPNC Bank</v>
      </c>
      <c r="X2013" t="str">
        <f>CONCATENATE(M2013,P2013)</f>
        <v>Regular SeasonLED Upper Tiered</v>
      </c>
      <c r="Y2013" t="str">
        <f>CONCATENATE(M2013,O2013,P2013)</f>
        <v>Regular SeasonPNC BankLED Upper Tiered</v>
      </c>
    </row>
    <row r="2014" spans="1:25" x14ac:dyDescent="0.25">
      <c r="A2014" s="3">
        <v>361648</v>
      </c>
      <c r="B2014" t="s">
        <v>142</v>
      </c>
      <c r="C2014" t="s">
        <v>36</v>
      </c>
      <c r="D2014" t="s">
        <v>2</v>
      </c>
      <c r="E2014" t="s">
        <v>1</v>
      </c>
      <c r="F2014" s="5">
        <v>41062</v>
      </c>
      <c r="G2014">
        <v>22</v>
      </c>
      <c r="H2014">
        <v>123</v>
      </c>
      <c r="I2014" s="1">
        <v>24187.95</v>
      </c>
      <c r="J2014" s="1">
        <v>6282.71</v>
      </c>
      <c r="K2014">
        <v>25.974545176420399</v>
      </c>
      <c r="L2014" s="4">
        <f>VLOOKUP(N2014,rates,VLOOKUP(CONCATENATE('[1]Exposure Report'!$B$11,'[1]Exposure Report'!$B$13),rate_lookup_table,4,FALSE),FALSE)</f>
        <v>196.649</v>
      </c>
      <c r="M2014" t="s">
        <v>0</v>
      </c>
      <c r="N2014" t="str">
        <f>IF(VLOOKUP(B2014,title_rename,2,FALSE)=0,B2014,VLOOKUP(B2014,title_rename,2,FALSE))</f>
        <v>06-02 Atlanta Braves @ Washington Nationals</v>
      </c>
      <c r="O2014" s="3" t="str">
        <f>LEFT(IF(VLOOKUP(C2014,brand_rename,2,FALSE)=0,C2014,VLOOKUP(C2014,brand_rename,2,FALSE)),LEN(IF(VLOOKUP(C2014,brand_rename,2,FALSE)=0,C2014,VLOOKUP(C2014,brand_rename,2,FALSE)))-6)</f>
        <v>PNC Bank</v>
      </c>
      <c r="P2014" t="str">
        <f>IF(VLOOKUP(D2014,location_rename,2,FALSE)=0,D2014,VLOOKUP(D2014,location_rename,2,FALSE))</f>
        <v>Rotational Field Level Home Plate</v>
      </c>
      <c r="Q2014">
        <f>IF($L2014=0,0,G2014)</f>
        <v>22</v>
      </c>
      <c r="R2014">
        <f>IF($L2014=0,0,H2014)</f>
        <v>123</v>
      </c>
      <c r="S2014" s="1">
        <f>R2014*L2014</f>
        <v>24187.827000000001</v>
      </c>
      <c r="T2014" s="1">
        <f>S2014*(K2014/100)</f>
        <v>6282.6780513094109</v>
      </c>
      <c r="U2014" t="str">
        <f t="shared" si="62"/>
        <v>PNC BankRotational Field Level Home Plate</v>
      </c>
      <c r="V2014" t="str">
        <f t="shared" si="63"/>
        <v>06-02 Atlanta Braves @ Washington NationalsPNC BankRotational Field Level Home Plate</v>
      </c>
      <c r="W2014" t="str">
        <f>CONCATENATE(M2014,O2014)</f>
        <v>Regular SeasonPNC Bank</v>
      </c>
      <c r="X2014" t="str">
        <f>CONCATENATE(M2014,P2014)</f>
        <v>Regular SeasonRotational Field Level Home Plate</v>
      </c>
      <c r="Y2014" t="str">
        <f>CONCATENATE(M2014,O2014,P2014)</f>
        <v>Regular SeasonPNC BankRotational Field Level Home Plate</v>
      </c>
    </row>
    <row r="2015" spans="1:25" x14ac:dyDescent="0.25">
      <c r="A2015" s="3">
        <v>361648</v>
      </c>
      <c r="B2015" t="s">
        <v>142</v>
      </c>
      <c r="C2015" t="s">
        <v>36</v>
      </c>
      <c r="D2015" t="s">
        <v>9</v>
      </c>
      <c r="E2015" t="s">
        <v>1</v>
      </c>
      <c r="F2015" s="5">
        <v>41062</v>
      </c>
      <c r="G2015">
        <v>15</v>
      </c>
      <c r="H2015">
        <v>100</v>
      </c>
      <c r="I2015" s="1">
        <v>19665</v>
      </c>
      <c r="J2015" s="1">
        <v>2444.62</v>
      </c>
      <c r="K2015">
        <v>12.4313246885329</v>
      </c>
      <c r="L2015" s="4">
        <f>VLOOKUP(N2015,rates,VLOOKUP(CONCATENATE('[1]Exposure Report'!$B$11,'[1]Exposure Report'!$B$13),rate_lookup_table,4,FALSE),FALSE)</f>
        <v>196.649</v>
      </c>
      <c r="M2015" t="s">
        <v>0</v>
      </c>
      <c r="N2015" t="str">
        <f>IF(VLOOKUP(B2015,title_rename,2,FALSE)=0,B2015,VLOOKUP(B2015,title_rename,2,FALSE))</f>
        <v>06-02 Atlanta Braves @ Washington Nationals</v>
      </c>
      <c r="O2015" s="3" t="str">
        <f>LEFT(IF(VLOOKUP(C2015,brand_rename,2,FALSE)=0,C2015,VLOOKUP(C2015,brand_rename,2,FALSE)),LEN(IF(VLOOKUP(C2015,brand_rename,2,FALSE)=0,C2015,VLOOKUP(C2015,brand_rename,2,FALSE)))-6)</f>
        <v>PNC Bank</v>
      </c>
      <c r="P2015" t="str">
        <f>IF(VLOOKUP(D2015,location_rename,2,FALSE)=0,D2015,VLOOKUP(D2015,location_rename,2,FALSE))</f>
        <v>Static Upper Billboard</v>
      </c>
      <c r="Q2015">
        <f>IF($L2015=0,0,G2015)</f>
        <v>15</v>
      </c>
      <c r="R2015">
        <f>IF($L2015=0,0,H2015)</f>
        <v>100</v>
      </c>
      <c r="S2015" s="1">
        <f>R2015*L2015</f>
        <v>19664.900000000001</v>
      </c>
      <c r="T2015" s="1">
        <f>S2015*(K2015/100)</f>
        <v>2444.6075686753065</v>
      </c>
      <c r="U2015" t="str">
        <f t="shared" si="62"/>
        <v>PNC BankStatic Upper Billboard</v>
      </c>
      <c r="V2015" t="str">
        <f t="shared" si="63"/>
        <v>06-02 Atlanta Braves @ Washington NationalsPNC BankStatic Upper Billboard</v>
      </c>
      <c r="W2015" t="str">
        <f>CONCATENATE(M2015,O2015)</f>
        <v>Regular SeasonPNC Bank</v>
      </c>
      <c r="X2015" t="str">
        <f>CONCATENATE(M2015,P2015)</f>
        <v>Regular SeasonStatic Upper Billboard</v>
      </c>
      <c r="Y2015" t="str">
        <f>CONCATENATE(M2015,O2015,P2015)</f>
        <v>Regular SeasonPNC BankStatic Upper Billboard</v>
      </c>
    </row>
    <row r="2016" spans="1:25" x14ac:dyDescent="0.25">
      <c r="A2016" s="3">
        <v>361648</v>
      </c>
      <c r="B2016" t="s">
        <v>142</v>
      </c>
      <c r="C2016" t="s">
        <v>33</v>
      </c>
      <c r="D2016" t="s">
        <v>17</v>
      </c>
      <c r="E2016" t="s">
        <v>1</v>
      </c>
      <c r="F2016" s="5">
        <v>41062</v>
      </c>
      <c r="G2016">
        <v>2</v>
      </c>
      <c r="H2016">
        <v>6</v>
      </c>
      <c r="I2016" s="1">
        <v>1179.9000000000001</v>
      </c>
      <c r="J2016" s="1">
        <v>417.45</v>
      </c>
      <c r="K2016">
        <v>35.380116959064303</v>
      </c>
      <c r="L2016" s="4">
        <f>VLOOKUP(N2016,rates,VLOOKUP(CONCATENATE('[1]Exposure Report'!$B$11,'[1]Exposure Report'!$B$13),rate_lookup_table,4,FALSE),FALSE)</f>
        <v>196.649</v>
      </c>
      <c r="M2016" t="s">
        <v>0</v>
      </c>
      <c r="N2016" t="str">
        <f>IF(VLOOKUP(B2016,title_rename,2,FALSE)=0,B2016,VLOOKUP(B2016,title_rename,2,FALSE))</f>
        <v>06-02 Atlanta Braves @ Washington Nationals</v>
      </c>
      <c r="O2016" s="3" t="str">
        <f>LEFT(IF(VLOOKUP(C2016,brand_rename,2,FALSE)=0,C2016,VLOOKUP(C2016,brand_rename,2,FALSE)),LEN(IF(VLOOKUP(C2016,brand_rename,2,FALSE)=0,C2016,VLOOKUP(C2016,brand_rename,2,FALSE)))-6)</f>
        <v>Radio - 106.7 The Fan</v>
      </c>
      <c r="P2016" t="str">
        <f>IF(VLOOKUP(D2016,location_rename,2,FALSE)=0,D2016,VLOOKUP(D2016,location_rename,2,FALSE))</f>
        <v>LED Upper Tiered</v>
      </c>
      <c r="Q2016">
        <f>IF($L2016=0,0,G2016)</f>
        <v>2</v>
      </c>
      <c r="R2016">
        <f>IF($L2016=0,0,H2016)</f>
        <v>6</v>
      </c>
      <c r="S2016" s="1">
        <f>R2016*L2016</f>
        <v>1179.894</v>
      </c>
      <c r="T2016" s="1">
        <f>S2016*(K2016/100)</f>
        <v>417.44787719298216</v>
      </c>
      <c r="U2016" t="str">
        <f t="shared" si="62"/>
        <v>Radio - 106.7 The FanLED Upper Tiered</v>
      </c>
      <c r="V2016" t="str">
        <f t="shared" si="63"/>
        <v>06-02 Atlanta Braves @ Washington NationalsRadio - 106.7 The FanLED Upper Tiered</v>
      </c>
      <c r="W2016" t="str">
        <f>CONCATENATE(M2016,O2016)</f>
        <v>Regular SeasonRadio - 106.7 The Fan</v>
      </c>
      <c r="X2016" t="str">
        <f>CONCATENATE(M2016,P2016)</f>
        <v>Regular SeasonLED Upper Tiered</v>
      </c>
      <c r="Y2016" t="str">
        <f>CONCATENATE(M2016,O2016,P2016)</f>
        <v>Regular SeasonRadio - 106.7 The FanLED Upper Tiered</v>
      </c>
    </row>
    <row r="2017" spans="1:25" x14ac:dyDescent="0.25">
      <c r="A2017" s="3">
        <v>361648</v>
      </c>
      <c r="B2017" t="s">
        <v>142</v>
      </c>
      <c r="C2017" t="s">
        <v>33</v>
      </c>
      <c r="D2017" t="s">
        <v>9</v>
      </c>
      <c r="E2017" t="s">
        <v>1</v>
      </c>
      <c r="F2017" s="5">
        <v>41062</v>
      </c>
      <c r="G2017">
        <v>21</v>
      </c>
      <c r="H2017">
        <v>67</v>
      </c>
      <c r="I2017" s="1">
        <v>13175.55</v>
      </c>
      <c r="J2017" s="1">
        <v>1860.86</v>
      </c>
      <c r="K2017">
        <v>14.1235849736823</v>
      </c>
      <c r="L2017" s="4">
        <f>VLOOKUP(N2017,rates,VLOOKUP(CONCATENATE('[1]Exposure Report'!$B$11,'[1]Exposure Report'!$B$13),rate_lookup_table,4,FALSE),FALSE)</f>
        <v>196.649</v>
      </c>
      <c r="M2017" t="s">
        <v>0</v>
      </c>
      <c r="N2017" t="str">
        <f>IF(VLOOKUP(B2017,title_rename,2,FALSE)=0,B2017,VLOOKUP(B2017,title_rename,2,FALSE))</f>
        <v>06-02 Atlanta Braves @ Washington Nationals</v>
      </c>
      <c r="O2017" s="3" t="str">
        <f>LEFT(IF(VLOOKUP(C2017,brand_rename,2,FALSE)=0,C2017,VLOOKUP(C2017,brand_rename,2,FALSE)),LEN(IF(VLOOKUP(C2017,brand_rename,2,FALSE)=0,C2017,VLOOKUP(C2017,brand_rename,2,FALSE)))-6)</f>
        <v>Radio - 106.7 The Fan</v>
      </c>
      <c r="P2017" t="str">
        <f>IF(VLOOKUP(D2017,location_rename,2,FALSE)=0,D2017,VLOOKUP(D2017,location_rename,2,FALSE))</f>
        <v>Static Upper Billboard</v>
      </c>
      <c r="Q2017">
        <f>IF($L2017=0,0,G2017)</f>
        <v>21</v>
      </c>
      <c r="R2017">
        <f>IF($L2017=0,0,H2017)</f>
        <v>67</v>
      </c>
      <c r="S2017" s="1">
        <f>R2017*L2017</f>
        <v>13175.483</v>
      </c>
      <c r="T2017" s="1">
        <f>S2017*(K2017/100)</f>
        <v>1860.8505371980661</v>
      </c>
      <c r="U2017" t="str">
        <f t="shared" si="62"/>
        <v>Radio - 106.7 The FanStatic Upper Billboard</v>
      </c>
      <c r="V2017" t="str">
        <f t="shared" si="63"/>
        <v>06-02 Atlanta Braves @ Washington NationalsRadio - 106.7 The FanStatic Upper Billboard</v>
      </c>
      <c r="W2017" t="str">
        <f>CONCATENATE(M2017,O2017)</f>
        <v>Regular SeasonRadio - 106.7 The Fan</v>
      </c>
      <c r="X2017" t="str">
        <f>CONCATENATE(M2017,P2017)</f>
        <v>Regular SeasonStatic Upper Billboard</v>
      </c>
      <c r="Y2017" t="str">
        <f>CONCATENATE(M2017,O2017,P2017)</f>
        <v>Regular SeasonRadio - 106.7 The FanStatic Upper Billboard</v>
      </c>
    </row>
    <row r="2018" spans="1:25" x14ac:dyDescent="0.25">
      <c r="A2018" s="3">
        <v>361648</v>
      </c>
      <c r="B2018" t="s">
        <v>142</v>
      </c>
      <c r="C2018" t="s">
        <v>33</v>
      </c>
      <c r="D2018" t="s">
        <v>71</v>
      </c>
      <c r="E2018" t="s">
        <v>1</v>
      </c>
      <c r="F2018" s="5">
        <v>41062</v>
      </c>
      <c r="G2018">
        <v>22</v>
      </c>
      <c r="H2018">
        <v>66</v>
      </c>
      <c r="I2018" s="1">
        <v>12978.9</v>
      </c>
      <c r="J2018" s="1">
        <v>2009.47</v>
      </c>
      <c r="K2018">
        <v>15.4825909745818</v>
      </c>
      <c r="L2018" s="4">
        <f>VLOOKUP(N2018,rates,VLOOKUP(CONCATENATE('[1]Exposure Report'!$B$11,'[1]Exposure Report'!$B$13),rate_lookup_table,4,FALSE),FALSE)</f>
        <v>196.649</v>
      </c>
      <c r="M2018" t="s">
        <v>0</v>
      </c>
      <c r="N2018" t="str">
        <f>IF(VLOOKUP(B2018,title_rename,2,FALSE)=0,B2018,VLOOKUP(B2018,title_rename,2,FALSE))</f>
        <v>06-02 Atlanta Braves @ Washington Nationals</v>
      </c>
      <c r="O2018" s="3" t="str">
        <f>LEFT(IF(VLOOKUP(C2018,brand_rename,2,FALSE)=0,C2018,VLOOKUP(C2018,brand_rename,2,FALSE)),LEN(IF(VLOOKUP(C2018,brand_rename,2,FALSE)=0,C2018,VLOOKUP(C2018,brand_rename,2,FALSE)))-6)</f>
        <v>Radio - 106.7 The Fan</v>
      </c>
      <c r="P2018" t="str">
        <f>IF(VLOOKUP(D2018,location_rename,2,FALSE)=0,D2018,VLOOKUP(D2018,location_rename,2,FALSE))</f>
        <v>Static Upper Tiered</v>
      </c>
      <c r="Q2018">
        <f>IF($L2018=0,0,G2018)</f>
        <v>22</v>
      </c>
      <c r="R2018">
        <f>IF($L2018=0,0,H2018)</f>
        <v>66</v>
      </c>
      <c r="S2018" s="1">
        <f>R2018*L2018</f>
        <v>12978.834000000001</v>
      </c>
      <c r="T2018" s="1">
        <f>S2018*(K2018/100)</f>
        <v>2009.4597814899541</v>
      </c>
      <c r="U2018" t="str">
        <f t="shared" si="62"/>
        <v>Radio - 106.7 The FanStatic Upper Tiered</v>
      </c>
      <c r="V2018" t="str">
        <f t="shared" si="63"/>
        <v>06-02 Atlanta Braves @ Washington NationalsRadio - 106.7 The FanStatic Upper Tiered</v>
      </c>
      <c r="W2018" t="str">
        <f>CONCATENATE(M2018,O2018)</f>
        <v>Regular SeasonRadio - 106.7 The Fan</v>
      </c>
      <c r="X2018" t="str">
        <f>CONCATENATE(M2018,P2018)</f>
        <v>Regular SeasonStatic Upper Tiered</v>
      </c>
      <c r="Y2018" t="str">
        <f>CONCATENATE(M2018,O2018,P2018)</f>
        <v>Regular SeasonRadio - 106.7 The FanStatic Upper Tiered</v>
      </c>
    </row>
    <row r="2019" spans="1:25" x14ac:dyDescent="0.25">
      <c r="A2019" s="3">
        <v>361648</v>
      </c>
      <c r="B2019" t="s">
        <v>142</v>
      </c>
      <c r="C2019" t="s">
        <v>32</v>
      </c>
      <c r="D2019" t="s">
        <v>17</v>
      </c>
      <c r="E2019" t="s">
        <v>1</v>
      </c>
      <c r="F2019" s="5">
        <v>41062</v>
      </c>
      <c r="G2019">
        <v>3</v>
      </c>
      <c r="H2019">
        <v>6</v>
      </c>
      <c r="I2019" s="1">
        <v>1179.9000000000001</v>
      </c>
      <c r="J2019" s="1">
        <v>420.36</v>
      </c>
      <c r="K2019">
        <v>35.626748029494003</v>
      </c>
      <c r="L2019" s="4">
        <f>VLOOKUP(N2019,rates,VLOOKUP(CONCATENATE('[1]Exposure Report'!$B$11,'[1]Exposure Report'!$B$13),rate_lookup_table,4,FALSE),FALSE)</f>
        <v>196.649</v>
      </c>
      <c r="M2019" t="s">
        <v>0</v>
      </c>
      <c r="N2019" t="str">
        <f>IF(VLOOKUP(B2019,title_rename,2,FALSE)=0,B2019,VLOOKUP(B2019,title_rename,2,FALSE))</f>
        <v>06-02 Atlanta Braves @ Washington Nationals</v>
      </c>
      <c r="O2019" s="3" t="str">
        <f>LEFT(IF(VLOOKUP(C2019,brand_rename,2,FALSE)=0,C2019,VLOOKUP(C2019,brand_rename,2,FALSE)),LEN(IF(VLOOKUP(C2019,brand_rename,2,FALSE)=0,C2019,VLOOKUP(C2019,brand_rename,2,FALSE)))-6)</f>
        <v>Radio - WTOP</v>
      </c>
      <c r="P2019" t="str">
        <f>IF(VLOOKUP(D2019,location_rename,2,FALSE)=0,D2019,VLOOKUP(D2019,location_rename,2,FALSE))</f>
        <v>LED Upper Tiered</v>
      </c>
      <c r="Q2019">
        <f>IF($L2019=0,0,G2019)</f>
        <v>3</v>
      </c>
      <c r="R2019">
        <f>IF($L2019=0,0,H2019)</f>
        <v>6</v>
      </c>
      <c r="S2019" s="1">
        <f>R2019*L2019</f>
        <v>1179.894</v>
      </c>
      <c r="T2019" s="1">
        <f>S2019*(K2019/100)</f>
        <v>420.35786239511799</v>
      </c>
      <c r="U2019" t="str">
        <f t="shared" si="62"/>
        <v>Radio - WTOPLED Upper Tiered</v>
      </c>
      <c r="V2019" t="str">
        <f t="shared" si="63"/>
        <v>06-02 Atlanta Braves @ Washington NationalsRadio - WTOPLED Upper Tiered</v>
      </c>
      <c r="W2019" t="str">
        <f>CONCATENATE(M2019,O2019)</f>
        <v>Regular SeasonRadio - WTOP</v>
      </c>
      <c r="X2019" t="str">
        <f>CONCATENATE(M2019,P2019)</f>
        <v>Regular SeasonLED Upper Tiered</v>
      </c>
      <c r="Y2019" t="str">
        <f>CONCATENATE(M2019,O2019,P2019)</f>
        <v>Regular SeasonRadio - WTOPLED Upper Tiered</v>
      </c>
    </row>
    <row r="2020" spans="1:25" x14ac:dyDescent="0.25">
      <c r="A2020" s="3">
        <v>361648</v>
      </c>
      <c r="B2020" t="s">
        <v>142</v>
      </c>
      <c r="C2020" t="s">
        <v>96</v>
      </c>
      <c r="D2020" t="s">
        <v>9</v>
      </c>
      <c r="E2020" t="s">
        <v>1</v>
      </c>
      <c r="F2020" s="5">
        <v>41062</v>
      </c>
      <c r="G2020">
        <v>6</v>
      </c>
      <c r="H2020">
        <v>9</v>
      </c>
      <c r="I2020" s="1">
        <v>1769.85</v>
      </c>
      <c r="J2020" s="1">
        <v>336.94</v>
      </c>
      <c r="K2020">
        <v>19.037771562561701</v>
      </c>
      <c r="L2020" s="4">
        <f>VLOOKUP(N2020,rates,VLOOKUP(CONCATENATE('[1]Exposure Report'!$B$11,'[1]Exposure Report'!$B$13),rate_lookup_table,4,FALSE),FALSE)</f>
        <v>196.649</v>
      </c>
      <c r="M2020" t="s">
        <v>0</v>
      </c>
      <c r="N2020" t="str">
        <f>IF(VLOOKUP(B2020,title_rename,2,FALSE)=0,B2020,VLOOKUP(B2020,title_rename,2,FALSE))</f>
        <v>06-02 Atlanta Braves @ Washington Nationals</v>
      </c>
      <c r="O2020" s="3" t="str">
        <f>LEFT(IF(VLOOKUP(C2020,brand_rename,2,FALSE)=0,C2020,VLOOKUP(C2020,brand_rename,2,FALSE)),LEN(IF(VLOOKUP(C2020,brand_rename,2,FALSE)=0,C2020,VLOOKUP(C2020,brand_rename,2,FALSE)))-6)</f>
        <v>Red Loft</v>
      </c>
      <c r="P2020" t="str">
        <f>IF(VLOOKUP(D2020,location_rename,2,FALSE)=0,D2020,VLOOKUP(D2020,location_rename,2,FALSE))</f>
        <v>Static Upper Billboard</v>
      </c>
      <c r="Q2020">
        <f>IF($L2020=0,0,G2020)</f>
        <v>6</v>
      </c>
      <c r="R2020">
        <f>IF($L2020=0,0,H2020)</f>
        <v>9</v>
      </c>
      <c r="S2020" s="1">
        <f>R2020*L2020</f>
        <v>1769.8409999999999</v>
      </c>
      <c r="T2020" s="1">
        <f>S2020*(K2020/100)</f>
        <v>336.9382866005576</v>
      </c>
      <c r="U2020" t="str">
        <f t="shared" si="62"/>
        <v>Red LoftStatic Upper Billboard</v>
      </c>
      <c r="V2020" t="str">
        <f t="shared" si="63"/>
        <v>06-02 Atlanta Braves @ Washington NationalsRed LoftStatic Upper Billboard</v>
      </c>
      <c r="W2020" t="str">
        <f>CONCATENATE(M2020,O2020)</f>
        <v>Regular SeasonRed Loft</v>
      </c>
      <c r="X2020" t="str">
        <f>CONCATENATE(M2020,P2020)</f>
        <v>Regular SeasonStatic Upper Billboard</v>
      </c>
      <c r="Y2020" t="str">
        <f>CONCATENATE(M2020,O2020,P2020)</f>
        <v>Regular SeasonRed LoftStatic Upper Billboard</v>
      </c>
    </row>
    <row r="2021" spans="1:25" x14ac:dyDescent="0.25">
      <c r="A2021" s="3">
        <v>361648</v>
      </c>
      <c r="B2021" t="s">
        <v>142</v>
      </c>
      <c r="C2021" t="s">
        <v>31</v>
      </c>
      <c r="D2021" t="s">
        <v>9</v>
      </c>
      <c r="E2021" t="s">
        <v>1</v>
      </c>
      <c r="F2021" s="5">
        <v>41062</v>
      </c>
      <c r="G2021">
        <v>7</v>
      </c>
      <c r="H2021">
        <v>18</v>
      </c>
      <c r="I2021" s="1">
        <v>3539.7</v>
      </c>
      <c r="J2021" s="1">
        <v>662.91</v>
      </c>
      <c r="K2021">
        <v>18.727858293075599</v>
      </c>
      <c r="L2021" s="4">
        <f>VLOOKUP(N2021,rates,VLOOKUP(CONCATENATE('[1]Exposure Report'!$B$11,'[1]Exposure Report'!$B$13),rate_lookup_table,4,FALSE),FALSE)</f>
        <v>196.649</v>
      </c>
      <c r="M2021" t="s">
        <v>0</v>
      </c>
      <c r="N2021" t="str">
        <f>IF(VLOOKUP(B2021,title_rename,2,FALSE)=0,B2021,VLOOKUP(B2021,title_rename,2,FALSE))</f>
        <v>06-02 Atlanta Braves @ Washington Nationals</v>
      </c>
      <c r="O2021" s="3" t="str">
        <f>LEFT(IF(VLOOKUP(C2021,brand_rename,2,FALSE)=0,C2021,VLOOKUP(C2021,brand_rename,2,FALSE)),LEN(IF(VLOOKUP(C2021,brand_rename,2,FALSE)=0,C2021,VLOOKUP(C2021,brand_rename,2,FALSE)))-6)</f>
        <v>Red Porch</v>
      </c>
      <c r="P2021" t="str">
        <f>IF(VLOOKUP(D2021,location_rename,2,FALSE)=0,D2021,VLOOKUP(D2021,location_rename,2,FALSE))</f>
        <v>Static Upper Billboard</v>
      </c>
      <c r="Q2021">
        <f>IF($L2021=0,0,G2021)</f>
        <v>7</v>
      </c>
      <c r="R2021">
        <f>IF($L2021=0,0,H2021)</f>
        <v>18</v>
      </c>
      <c r="S2021" s="1">
        <f>R2021*L2021</f>
        <v>3539.6819999999998</v>
      </c>
      <c r="T2021" s="1">
        <f>S2021*(K2021/100)</f>
        <v>662.9066289855042</v>
      </c>
      <c r="U2021" t="str">
        <f t="shared" si="62"/>
        <v>Red PorchStatic Upper Billboard</v>
      </c>
      <c r="V2021" t="str">
        <f t="shared" si="63"/>
        <v>06-02 Atlanta Braves @ Washington NationalsRed PorchStatic Upper Billboard</v>
      </c>
      <c r="W2021" t="str">
        <f>CONCATENATE(M2021,O2021)</f>
        <v>Regular SeasonRed Porch</v>
      </c>
      <c r="X2021" t="str">
        <f>CONCATENATE(M2021,P2021)</f>
        <v>Regular SeasonStatic Upper Billboard</v>
      </c>
      <c r="Y2021" t="str">
        <f>CONCATENATE(M2021,O2021,P2021)</f>
        <v>Regular SeasonRed PorchStatic Upper Billboard</v>
      </c>
    </row>
    <row r="2022" spans="1:25" x14ac:dyDescent="0.25">
      <c r="A2022" s="3">
        <v>361648</v>
      </c>
      <c r="B2022" t="s">
        <v>142</v>
      </c>
      <c r="C2022" t="s">
        <v>121</v>
      </c>
      <c r="D2022" t="s">
        <v>2</v>
      </c>
      <c r="E2022" t="s">
        <v>1</v>
      </c>
      <c r="F2022" s="5">
        <v>41062</v>
      </c>
      <c r="G2022">
        <v>16</v>
      </c>
      <c r="H2022">
        <v>113</v>
      </c>
      <c r="I2022" s="1">
        <v>22221.45</v>
      </c>
      <c r="J2022" s="1">
        <v>5360.15</v>
      </c>
      <c r="K2022">
        <v>24.121513222584401</v>
      </c>
      <c r="L2022" s="4">
        <f>VLOOKUP(N2022,rates,VLOOKUP(CONCATENATE('[1]Exposure Report'!$B$11,'[1]Exposure Report'!$B$13),rate_lookup_table,4,FALSE),FALSE)</f>
        <v>196.649</v>
      </c>
      <c r="M2022" t="s">
        <v>0</v>
      </c>
      <c r="N2022" t="str">
        <f>IF(VLOOKUP(B2022,title_rename,2,FALSE)=0,B2022,VLOOKUP(B2022,title_rename,2,FALSE))</f>
        <v>06-02 Atlanta Braves @ Washington Nationals</v>
      </c>
      <c r="O2022" s="3" t="str">
        <f>LEFT(IF(VLOOKUP(C2022,brand_rename,2,FALSE)=0,C2022,VLOOKUP(C2022,brand_rename,2,FALSE)),LEN(IF(VLOOKUP(C2022,brand_rename,2,FALSE)=0,C2022,VLOOKUP(C2022,brand_rename,2,FALSE)))-6)</f>
        <v>Team Promotion - Miller Lite Party Night</v>
      </c>
      <c r="P2022" t="str">
        <f>IF(VLOOKUP(D2022,location_rename,2,FALSE)=0,D2022,VLOOKUP(D2022,location_rename,2,FALSE))</f>
        <v>Rotational Field Level Home Plate</v>
      </c>
      <c r="Q2022">
        <f>IF($L2022=0,0,G2022)</f>
        <v>16</v>
      </c>
      <c r="R2022">
        <f>IF($L2022=0,0,H2022)</f>
        <v>113</v>
      </c>
      <c r="S2022" s="1">
        <f>R2022*L2022</f>
        <v>22221.337</v>
      </c>
      <c r="T2022" s="1">
        <f>S2022*(K2022/100)</f>
        <v>5360.1227426900396</v>
      </c>
      <c r="U2022" t="str">
        <f t="shared" si="62"/>
        <v>Team Promotion - Miller Lite Party NightRotational Field Level Home Plate</v>
      </c>
      <c r="V2022" t="str">
        <f t="shared" si="63"/>
        <v>06-02 Atlanta Braves @ Washington NationalsTeam Promotion - Miller Lite Party NightRotational Field Level Home Plate</v>
      </c>
      <c r="W2022" t="str">
        <f>CONCATENATE(M2022,O2022)</f>
        <v>Regular SeasonTeam Promotion - Miller Lite Party Night</v>
      </c>
      <c r="X2022" t="str">
        <f>CONCATENATE(M2022,P2022)</f>
        <v>Regular SeasonRotational Field Level Home Plate</v>
      </c>
      <c r="Y2022" t="str">
        <f>CONCATENATE(M2022,O2022,P2022)</f>
        <v>Regular SeasonTeam Promotion - Miller Lite Party NightRotational Field Level Home Plate</v>
      </c>
    </row>
    <row r="2023" spans="1:25" x14ac:dyDescent="0.25">
      <c r="A2023" s="3">
        <v>361648</v>
      </c>
      <c r="B2023" t="s">
        <v>142</v>
      </c>
      <c r="C2023" t="s">
        <v>27</v>
      </c>
      <c r="D2023" t="s">
        <v>28</v>
      </c>
      <c r="E2023" t="s">
        <v>1</v>
      </c>
      <c r="F2023" s="5">
        <v>41062</v>
      </c>
      <c r="G2023">
        <v>29</v>
      </c>
      <c r="H2023">
        <v>110</v>
      </c>
      <c r="I2023" s="1">
        <v>21631.5</v>
      </c>
      <c r="J2023" s="1">
        <v>4870.96</v>
      </c>
      <c r="K2023">
        <v>22.517902133462702</v>
      </c>
      <c r="L2023" s="4">
        <f>VLOOKUP(N2023,rates,VLOOKUP(CONCATENATE('[1]Exposure Report'!$B$11,'[1]Exposure Report'!$B$13),rate_lookup_table,4,FALSE),FALSE)</f>
        <v>196.649</v>
      </c>
      <c r="M2023" t="s">
        <v>0</v>
      </c>
      <c r="N2023" t="str">
        <f>IF(VLOOKUP(B2023,title_rename,2,FALSE)=0,B2023,VLOOKUP(B2023,title_rename,2,FALSE))</f>
        <v>06-02 Atlanta Braves @ Washington Nationals</v>
      </c>
      <c r="O2023" s="3" t="str">
        <f>LEFT(IF(VLOOKUP(C2023,brand_rename,2,FALSE)=0,C2023,VLOOKUP(C2023,brand_rename,2,FALSE)),LEN(IF(VLOOKUP(C2023,brand_rename,2,FALSE)=0,C2023,VLOOKUP(C2023,brand_rename,2,FALSE)))-6)</f>
        <v>Team Website - Nationals.com</v>
      </c>
      <c r="P2023" t="str">
        <f>IF(VLOOKUP(D2023,location_rename,2,FALSE)=0,D2023,VLOOKUP(D2023,location_rename,2,FALSE))</f>
        <v>Static Dugout Railing</v>
      </c>
      <c r="Q2023">
        <f>IF($L2023=0,0,G2023)</f>
        <v>29</v>
      </c>
      <c r="R2023">
        <f>IF($L2023=0,0,H2023)</f>
        <v>110</v>
      </c>
      <c r="S2023" s="1">
        <f>R2023*L2023</f>
        <v>21631.39</v>
      </c>
      <c r="T2023" s="1">
        <f>S2023*(K2023/100)</f>
        <v>4870.9352303076375</v>
      </c>
      <c r="U2023" t="str">
        <f t="shared" si="62"/>
        <v>Team Website - Nationals.comStatic Dugout Railing</v>
      </c>
      <c r="V2023" t="str">
        <f t="shared" si="63"/>
        <v>06-02 Atlanta Braves @ Washington NationalsTeam Website - Nationals.comStatic Dugout Railing</v>
      </c>
      <c r="W2023" t="str">
        <f>CONCATENATE(M2023,O2023)</f>
        <v>Regular SeasonTeam Website - Nationals.com</v>
      </c>
      <c r="X2023" t="str">
        <f>CONCATENATE(M2023,P2023)</f>
        <v>Regular SeasonStatic Dugout Railing</v>
      </c>
      <c r="Y2023" t="str">
        <f>CONCATENATE(M2023,O2023,P2023)</f>
        <v>Regular SeasonTeam Website - Nationals.comStatic Dugout Railing</v>
      </c>
    </row>
    <row r="2024" spans="1:25" x14ac:dyDescent="0.25">
      <c r="A2024" s="3">
        <v>361648</v>
      </c>
      <c r="B2024" t="s">
        <v>142</v>
      </c>
      <c r="C2024" t="s">
        <v>27</v>
      </c>
      <c r="D2024" t="s">
        <v>14</v>
      </c>
      <c r="E2024" t="s">
        <v>1</v>
      </c>
      <c r="F2024" s="5">
        <v>41062</v>
      </c>
      <c r="G2024">
        <v>11</v>
      </c>
      <c r="H2024">
        <v>46</v>
      </c>
      <c r="I2024" s="1">
        <v>9045.9</v>
      </c>
      <c r="J2024" s="1">
        <v>1673.04</v>
      </c>
      <c r="K2024">
        <v>18.4950087885119</v>
      </c>
      <c r="L2024" s="4">
        <f>VLOOKUP(N2024,rates,VLOOKUP(CONCATENATE('[1]Exposure Report'!$B$11,'[1]Exposure Report'!$B$13),rate_lookup_table,4,FALSE),FALSE)</f>
        <v>196.649</v>
      </c>
      <c r="M2024" t="s">
        <v>0</v>
      </c>
      <c r="N2024" t="str">
        <f>IF(VLOOKUP(B2024,title_rename,2,FALSE)=0,B2024,VLOOKUP(B2024,title_rename,2,FALSE))</f>
        <v>06-02 Atlanta Braves @ Washington Nationals</v>
      </c>
      <c r="O2024" s="3" t="str">
        <f>LEFT(IF(VLOOKUP(C2024,brand_rename,2,FALSE)=0,C2024,VLOOKUP(C2024,brand_rename,2,FALSE)),LEN(IF(VLOOKUP(C2024,brand_rename,2,FALSE)=0,C2024,VLOOKUP(C2024,brand_rename,2,FALSE)))-6)</f>
        <v>Team Website - Nationals.com</v>
      </c>
      <c r="P2024" t="str">
        <f>IF(VLOOKUP(D2024,location_rename,2,FALSE)=0,D2024,VLOOKUP(D2024,location_rename,2,FALSE))</f>
        <v>Static Dugout Roof</v>
      </c>
      <c r="Q2024">
        <f>IF($L2024=0,0,G2024)</f>
        <v>11</v>
      </c>
      <c r="R2024">
        <f>IF($L2024=0,0,H2024)</f>
        <v>46</v>
      </c>
      <c r="S2024" s="1">
        <f>R2024*L2024</f>
        <v>9045.8539999999994</v>
      </c>
      <c r="T2024" s="1">
        <f>S2024*(K2024/100)</f>
        <v>1673.0314922959551</v>
      </c>
      <c r="U2024" t="str">
        <f t="shared" si="62"/>
        <v>Team Website - Nationals.comStatic Dugout Roof</v>
      </c>
      <c r="V2024" t="str">
        <f t="shared" si="63"/>
        <v>06-02 Atlanta Braves @ Washington NationalsTeam Website - Nationals.comStatic Dugout Roof</v>
      </c>
      <c r="W2024" t="str">
        <f>CONCATENATE(M2024,O2024)</f>
        <v>Regular SeasonTeam Website - Nationals.com</v>
      </c>
      <c r="X2024" t="str">
        <f>CONCATENATE(M2024,P2024)</f>
        <v>Regular SeasonStatic Dugout Roof</v>
      </c>
      <c r="Y2024" t="str">
        <f>CONCATENATE(M2024,O2024,P2024)</f>
        <v>Regular SeasonTeam Website - Nationals.comStatic Dugout Roof</v>
      </c>
    </row>
    <row r="2025" spans="1:25" x14ac:dyDescent="0.25">
      <c r="A2025" s="3">
        <v>361648</v>
      </c>
      <c r="B2025" t="s">
        <v>142</v>
      </c>
      <c r="C2025" t="s">
        <v>27</v>
      </c>
      <c r="D2025" t="s">
        <v>9</v>
      </c>
      <c r="E2025" t="s">
        <v>1</v>
      </c>
      <c r="F2025" s="5">
        <v>41062</v>
      </c>
      <c r="G2025">
        <v>6</v>
      </c>
      <c r="H2025">
        <v>6</v>
      </c>
      <c r="I2025" s="1">
        <v>1179.9000000000001</v>
      </c>
      <c r="J2025" s="1">
        <v>207.09</v>
      </c>
      <c r="K2025">
        <v>17.551487414187601</v>
      </c>
      <c r="L2025" s="4">
        <f>VLOOKUP(N2025,rates,VLOOKUP(CONCATENATE('[1]Exposure Report'!$B$11,'[1]Exposure Report'!$B$13),rate_lookup_table,4,FALSE),FALSE)</f>
        <v>196.649</v>
      </c>
      <c r="M2025" t="s">
        <v>0</v>
      </c>
      <c r="N2025" t="str">
        <f>IF(VLOOKUP(B2025,title_rename,2,FALSE)=0,B2025,VLOOKUP(B2025,title_rename,2,FALSE))</f>
        <v>06-02 Atlanta Braves @ Washington Nationals</v>
      </c>
      <c r="O2025" s="3" t="str">
        <f>LEFT(IF(VLOOKUP(C2025,brand_rename,2,FALSE)=0,C2025,VLOOKUP(C2025,brand_rename,2,FALSE)),LEN(IF(VLOOKUP(C2025,brand_rename,2,FALSE)=0,C2025,VLOOKUP(C2025,brand_rename,2,FALSE)))-6)</f>
        <v>Team Website - Nationals.com</v>
      </c>
      <c r="P2025" t="str">
        <f>IF(VLOOKUP(D2025,location_rename,2,FALSE)=0,D2025,VLOOKUP(D2025,location_rename,2,FALSE))</f>
        <v>Static Upper Billboard</v>
      </c>
      <c r="Q2025">
        <f>IF($L2025=0,0,G2025)</f>
        <v>6</v>
      </c>
      <c r="R2025">
        <f>IF($L2025=0,0,H2025)</f>
        <v>6</v>
      </c>
      <c r="S2025" s="1">
        <f>R2025*L2025</f>
        <v>1179.894</v>
      </c>
      <c r="T2025" s="1">
        <f>S2025*(K2025/100)</f>
        <v>207.08894691075469</v>
      </c>
      <c r="U2025" t="str">
        <f t="shared" si="62"/>
        <v>Team Website - Nationals.comStatic Upper Billboard</v>
      </c>
      <c r="V2025" t="str">
        <f t="shared" si="63"/>
        <v>06-02 Atlanta Braves @ Washington NationalsTeam Website - Nationals.comStatic Upper Billboard</v>
      </c>
      <c r="W2025" t="str">
        <f>CONCATENATE(M2025,O2025)</f>
        <v>Regular SeasonTeam Website - Nationals.com</v>
      </c>
      <c r="X2025" t="str">
        <f>CONCATENATE(M2025,P2025)</f>
        <v>Regular SeasonStatic Upper Billboard</v>
      </c>
      <c r="Y2025" t="str">
        <f>CONCATENATE(M2025,O2025,P2025)</f>
        <v>Regular SeasonTeam Website - Nationals.comStatic Upper Billboard</v>
      </c>
    </row>
    <row r="2026" spans="1:25" x14ac:dyDescent="0.25">
      <c r="A2026" s="3">
        <v>361648</v>
      </c>
      <c r="B2026" t="s">
        <v>142</v>
      </c>
      <c r="C2026" t="s">
        <v>26</v>
      </c>
      <c r="D2026" t="s">
        <v>34</v>
      </c>
      <c r="E2026" t="s">
        <v>1</v>
      </c>
      <c r="F2026" s="5">
        <v>41062</v>
      </c>
      <c r="G2026">
        <v>1</v>
      </c>
      <c r="H2026">
        <v>14</v>
      </c>
      <c r="I2026" s="1">
        <v>2753.1</v>
      </c>
      <c r="J2026" s="1">
        <v>474.91</v>
      </c>
      <c r="K2026">
        <v>17.250009080672601</v>
      </c>
      <c r="L2026" s="4">
        <f>VLOOKUP(N2026,rates,VLOOKUP(CONCATENATE('[1]Exposure Report'!$B$11,'[1]Exposure Report'!$B$13),rate_lookup_table,4,FALSE),FALSE)</f>
        <v>196.649</v>
      </c>
      <c r="M2026" t="s">
        <v>0</v>
      </c>
      <c r="N2026" t="str">
        <f>IF(VLOOKUP(B2026,title_rename,2,FALSE)=0,B2026,VLOOKUP(B2026,title_rename,2,FALSE))</f>
        <v>06-02 Atlanta Braves @ Washington Nationals</v>
      </c>
      <c r="O2026" s="3" t="str">
        <f>LEFT(IF(VLOOKUP(C2026,brand_rename,2,FALSE)=0,C2026,VLOOKUP(C2026,brand_rename,2,FALSE)),LEN(IF(VLOOKUP(C2026,brand_rename,2,FALSE)=0,C2026,VLOOKUP(C2026,brand_rename,2,FALSE)))-6)</f>
        <v>Toyota</v>
      </c>
      <c r="P2026" t="str">
        <f>IF(VLOOKUP(D2026,location_rename,2,FALSE)=0,D2026,VLOOKUP(D2026,location_rename,2,FALSE))</f>
        <v>General Merchandise</v>
      </c>
      <c r="Q2026">
        <f>IF($L2026=0,0,G2026)</f>
        <v>1</v>
      </c>
      <c r="R2026">
        <f>IF($L2026=0,0,H2026)</f>
        <v>14</v>
      </c>
      <c r="S2026" s="1">
        <f>R2026*L2026</f>
        <v>2753.0860000000002</v>
      </c>
      <c r="T2026" s="1">
        <f>S2026*(K2026/100)</f>
        <v>474.90758499872612</v>
      </c>
      <c r="U2026" t="str">
        <f t="shared" si="62"/>
        <v>ToyotaGeneral Merchandise</v>
      </c>
      <c r="V2026" t="str">
        <f t="shared" si="63"/>
        <v>06-02 Atlanta Braves @ Washington NationalsToyotaGeneral Merchandise</v>
      </c>
      <c r="W2026" t="str">
        <f>CONCATENATE(M2026,O2026)</f>
        <v>Regular SeasonToyota</v>
      </c>
      <c r="X2026" t="str">
        <f>CONCATENATE(M2026,P2026)</f>
        <v>Regular SeasonGeneral Merchandise</v>
      </c>
      <c r="Y2026" t="str">
        <f>CONCATENATE(M2026,O2026,P2026)</f>
        <v>Regular SeasonToyotaGeneral Merchandise</v>
      </c>
    </row>
    <row r="2027" spans="1:25" x14ac:dyDescent="0.25">
      <c r="A2027" s="3">
        <v>361648</v>
      </c>
      <c r="B2027" t="s">
        <v>142</v>
      </c>
      <c r="C2027" t="s">
        <v>26</v>
      </c>
      <c r="D2027" t="s">
        <v>19</v>
      </c>
      <c r="E2027" t="s">
        <v>1</v>
      </c>
      <c r="F2027" s="5">
        <v>41062</v>
      </c>
      <c r="G2027">
        <v>1</v>
      </c>
      <c r="H2027">
        <v>3</v>
      </c>
      <c r="I2027" s="1">
        <v>589.95000000000005</v>
      </c>
      <c r="J2027" s="1">
        <v>130.66999999999999</v>
      </c>
      <c r="K2027">
        <v>22.1493346893804</v>
      </c>
      <c r="L2027" s="4">
        <f>VLOOKUP(N2027,rates,VLOOKUP(CONCATENATE('[1]Exposure Report'!$B$11,'[1]Exposure Report'!$B$13),rate_lookup_table,4,FALSE),FALSE)</f>
        <v>196.649</v>
      </c>
      <c r="M2027" t="s">
        <v>0</v>
      </c>
      <c r="N2027" t="str">
        <f>IF(VLOOKUP(B2027,title_rename,2,FALSE)=0,B2027,VLOOKUP(B2027,title_rename,2,FALSE))</f>
        <v>06-02 Atlanta Braves @ Washington Nationals</v>
      </c>
      <c r="O2027" s="3" t="str">
        <f>LEFT(IF(VLOOKUP(C2027,brand_rename,2,FALSE)=0,C2027,VLOOKUP(C2027,brand_rename,2,FALSE)),LEN(IF(VLOOKUP(C2027,brand_rename,2,FALSE)=0,C2027,VLOOKUP(C2027,brand_rename,2,FALSE)))-6)</f>
        <v>Toyota</v>
      </c>
      <c r="P2027" t="str">
        <f>IF(VLOOKUP(D2027,location_rename,2,FALSE)=0,D2027,VLOOKUP(D2027,location_rename,2,FALSE))</f>
        <v>LED Outfield Wall</v>
      </c>
      <c r="Q2027">
        <f>IF($L2027=0,0,G2027)</f>
        <v>1</v>
      </c>
      <c r="R2027">
        <f>IF($L2027=0,0,H2027)</f>
        <v>3</v>
      </c>
      <c r="S2027" s="1">
        <f>R2027*L2027</f>
        <v>589.947</v>
      </c>
      <c r="T2027" s="1">
        <f>S2027*(K2027/100)</f>
        <v>130.66933551995899</v>
      </c>
      <c r="U2027" t="str">
        <f t="shared" si="62"/>
        <v>ToyotaLED Outfield Wall</v>
      </c>
      <c r="V2027" t="str">
        <f t="shared" si="63"/>
        <v>06-02 Atlanta Braves @ Washington NationalsToyotaLED Outfield Wall</v>
      </c>
      <c r="W2027" t="str">
        <f>CONCATENATE(M2027,O2027)</f>
        <v>Regular SeasonToyota</v>
      </c>
      <c r="X2027" t="str">
        <f>CONCATENATE(M2027,P2027)</f>
        <v>Regular SeasonLED Outfield Wall</v>
      </c>
      <c r="Y2027" t="str">
        <f>CONCATENATE(M2027,O2027,P2027)</f>
        <v>Regular SeasonToyotaLED Outfield Wall</v>
      </c>
    </row>
    <row r="2028" spans="1:25" x14ac:dyDescent="0.25">
      <c r="A2028" s="3">
        <v>361648</v>
      </c>
      <c r="B2028" t="s">
        <v>142</v>
      </c>
      <c r="C2028" t="s">
        <v>26</v>
      </c>
      <c r="D2028" t="s">
        <v>18</v>
      </c>
      <c r="E2028" t="s">
        <v>1</v>
      </c>
      <c r="F2028" s="5">
        <v>41062</v>
      </c>
      <c r="G2028">
        <v>2</v>
      </c>
      <c r="H2028">
        <v>3</v>
      </c>
      <c r="I2028" s="1">
        <v>589.95000000000005</v>
      </c>
      <c r="J2028" s="1">
        <v>187.41</v>
      </c>
      <c r="K2028">
        <v>31.767098906687</v>
      </c>
      <c r="L2028" s="4">
        <f>VLOOKUP(N2028,rates,VLOOKUP(CONCATENATE('[1]Exposure Report'!$B$11,'[1]Exposure Report'!$B$13),rate_lookup_table,4,FALSE),FALSE)</f>
        <v>196.649</v>
      </c>
      <c r="M2028" t="s">
        <v>0</v>
      </c>
      <c r="N2028" t="str">
        <f>IF(VLOOKUP(B2028,title_rename,2,FALSE)=0,B2028,VLOOKUP(B2028,title_rename,2,FALSE))</f>
        <v>06-02 Atlanta Braves @ Washington Nationals</v>
      </c>
      <c r="O2028" s="3" t="str">
        <f>LEFT(IF(VLOOKUP(C2028,brand_rename,2,FALSE)=0,C2028,VLOOKUP(C2028,brand_rename,2,FALSE)),LEN(IF(VLOOKUP(C2028,brand_rename,2,FALSE)=0,C2028,VLOOKUP(C2028,brand_rename,2,FALSE)))-6)</f>
        <v>Toyota</v>
      </c>
      <c r="P2028" t="str">
        <f>IF(VLOOKUP(D2028,location_rename,2,FALSE)=0,D2028,VLOOKUP(D2028,location_rename,2,FALSE))</f>
        <v>LED Upper Billboard</v>
      </c>
      <c r="Q2028">
        <f>IF($L2028=0,0,G2028)</f>
        <v>2</v>
      </c>
      <c r="R2028">
        <f>IF($L2028=0,0,H2028)</f>
        <v>3</v>
      </c>
      <c r="S2028" s="1">
        <f>R2028*L2028</f>
        <v>589.947</v>
      </c>
      <c r="T2028" s="1">
        <f>S2028*(K2028/100)</f>
        <v>187.40904698703278</v>
      </c>
      <c r="U2028" t="str">
        <f t="shared" si="62"/>
        <v>ToyotaLED Upper Billboard</v>
      </c>
      <c r="V2028" t="str">
        <f t="shared" si="63"/>
        <v>06-02 Atlanta Braves @ Washington NationalsToyotaLED Upper Billboard</v>
      </c>
      <c r="W2028" t="str">
        <f>CONCATENATE(M2028,O2028)</f>
        <v>Regular SeasonToyota</v>
      </c>
      <c r="X2028" t="str">
        <f>CONCATENATE(M2028,P2028)</f>
        <v>Regular SeasonLED Upper Billboard</v>
      </c>
      <c r="Y2028" t="str">
        <f>CONCATENATE(M2028,O2028,P2028)</f>
        <v>Regular SeasonToyotaLED Upper Billboard</v>
      </c>
    </row>
    <row r="2029" spans="1:25" x14ac:dyDescent="0.25">
      <c r="A2029" s="3">
        <v>361648</v>
      </c>
      <c r="B2029" t="s">
        <v>142</v>
      </c>
      <c r="C2029" t="s">
        <v>25</v>
      </c>
      <c r="D2029" t="s">
        <v>6</v>
      </c>
      <c r="E2029" t="s">
        <v>1</v>
      </c>
      <c r="F2029" s="5">
        <v>41062</v>
      </c>
      <c r="G2029">
        <v>18</v>
      </c>
      <c r="H2029">
        <v>44</v>
      </c>
      <c r="I2029" s="1">
        <v>8652.6</v>
      </c>
      <c r="J2029" s="1">
        <v>2387.27</v>
      </c>
      <c r="K2029">
        <v>27.590204100501499</v>
      </c>
      <c r="L2029" s="4">
        <f>VLOOKUP(N2029,rates,VLOOKUP(CONCATENATE('[1]Exposure Report'!$B$11,'[1]Exposure Report'!$B$13),rate_lookup_table,4,FALSE),FALSE)</f>
        <v>196.649</v>
      </c>
      <c r="M2029" t="s">
        <v>0</v>
      </c>
      <c r="N2029" t="str">
        <f>IF(VLOOKUP(B2029,title_rename,2,FALSE)=0,B2029,VLOOKUP(B2029,title_rename,2,FALSE))</f>
        <v>06-02 Atlanta Braves @ Washington Nationals</v>
      </c>
      <c r="O2029" s="3" t="str">
        <f>LEFT(IF(VLOOKUP(C2029,brand_rename,2,FALSE)=0,C2029,VLOOKUP(C2029,brand_rename,2,FALSE)),LEN(IF(VLOOKUP(C2029,brand_rename,2,FALSE)=0,C2029,VLOOKUP(C2029,brand_rename,2,FALSE)))-6)</f>
        <v>TV Station - MLB Network</v>
      </c>
      <c r="P2029" t="str">
        <f>IF(VLOOKUP(D2029,location_rename,2,FALSE)=0,D2029,VLOOKUP(D2029,location_rename,2,FALSE))</f>
        <v>Rotational Field Level Foul Ball Line</v>
      </c>
      <c r="Q2029">
        <f>IF($L2029=0,0,G2029)</f>
        <v>18</v>
      </c>
      <c r="R2029">
        <f>IF($L2029=0,0,H2029)</f>
        <v>44</v>
      </c>
      <c r="S2029" s="1">
        <f>R2029*L2029</f>
        <v>8652.5560000000005</v>
      </c>
      <c r="T2029" s="1">
        <f>S2029*(K2029/100)</f>
        <v>2387.2578603101883</v>
      </c>
      <c r="U2029" t="str">
        <f t="shared" si="62"/>
        <v>TV Station - MLB NetworkRotational Field Level Foul Ball Line</v>
      </c>
      <c r="V2029" t="str">
        <f t="shared" si="63"/>
        <v>06-02 Atlanta Braves @ Washington NationalsTV Station - MLB NetworkRotational Field Level Foul Ball Line</v>
      </c>
      <c r="W2029" t="str">
        <f>CONCATENATE(M2029,O2029)</f>
        <v>Regular SeasonTV Station - MLB Network</v>
      </c>
      <c r="X2029" t="str">
        <f>CONCATENATE(M2029,P2029)</f>
        <v>Regular SeasonRotational Field Level Foul Ball Line</v>
      </c>
      <c r="Y2029" t="str">
        <f>CONCATENATE(M2029,O2029,P2029)</f>
        <v>Regular SeasonTV Station - MLB NetworkRotational Field Level Foul Ball Line</v>
      </c>
    </row>
    <row r="2030" spans="1:25" x14ac:dyDescent="0.25">
      <c r="A2030" s="3">
        <v>361648</v>
      </c>
      <c r="B2030" t="s">
        <v>142</v>
      </c>
      <c r="C2030" t="s">
        <v>24</v>
      </c>
      <c r="D2030" t="s">
        <v>11</v>
      </c>
      <c r="E2030" t="s">
        <v>1</v>
      </c>
      <c r="F2030" s="5">
        <v>41062</v>
      </c>
      <c r="G2030">
        <v>10</v>
      </c>
      <c r="H2030">
        <v>22</v>
      </c>
      <c r="I2030" s="1">
        <v>4326.3</v>
      </c>
      <c r="J2030" s="1">
        <v>761.7</v>
      </c>
      <c r="K2030">
        <v>17.6062686360169</v>
      </c>
      <c r="L2030" s="4">
        <f>VLOOKUP(N2030,rates,VLOOKUP(CONCATENATE('[1]Exposure Report'!$B$11,'[1]Exposure Report'!$B$13),rate_lookup_table,4,FALSE),FALSE)</f>
        <v>196.649</v>
      </c>
      <c r="M2030" t="s">
        <v>0</v>
      </c>
      <c r="N2030" t="str">
        <f>IF(VLOOKUP(B2030,title_rename,2,FALSE)=0,B2030,VLOOKUP(B2030,title_rename,2,FALSE))</f>
        <v>06-02 Atlanta Braves @ Washington Nationals</v>
      </c>
      <c r="O2030" s="3" t="str">
        <f>LEFT(IF(VLOOKUP(C2030,brand_rename,2,FALSE)=0,C2030,VLOOKUP(C2030,brand_rename,2,FALSE)),LEN(IF(VLOOKUP(C2030,brand_rename,2,FALSE)=0,C2030,VLOOKUP(C2030,brand_rename,2,FALSE)))-6)</f>
        <v>Twisted Tea</v>
      </c>
      <c r="P2030" t="str">
        <f>IF(VLOOKUP(D2030,location_rename,2,FALSE)=0,D2030,VLOOKUP(D2030,location_rename,2,FALSE))</f>
        <v>Static Outfield Wall</v>
      </c>
      <c r="Q2030">
        <f>IF($L2030=0,0,G2030)</f>
        <v>10</v>
      </c>
      <c r="R2030">
        <f>IF($L2030=0,0,H2030)</f>
        <v>22</v>
      </c>
      <c r="S2030" s="1">
        <f>R2030*L2030</f>
        <v>4326.2780000000002</v>
      </c>
      <c r="T2030" s="1">
        <f>S2030*(K2030/100)</f>
        <v>761.69612662089924</v>
      </c>
      <c r="U2030" t="str">
        <f t="shared" si="62"/>
        <v>Twisted TeaStatic Outfield Wall</v>
      </c>
      <c r="V2030" t="str">
        <f t="shared" si="63"/>
        <v>06-02 Atlanta Braves @ Washington NationalsTwisted TeaStatic Outfield Wall</v>
      </c>
      <c r="W2030" t="str">
        <f>CONCATENATE(M2030,O2030)</f>
        <v>Regular SeasonTwisted Tea</v>
      </c>
      <c r="X2030" t="str">
        <f>CONCATENATE(M2030,P2030)</f>
        <v>Regular SeasonStatic Outfield Wall</v>
      </c>
      <c r="Y2030" t="str">
        <f>CONCATENATE(M2030,O2030,P2030)</f>
        <v>Regular SeasonTwisted TeaStatic Outfield Wall</v>
      </c>
    </row>
    <row r="2031" spans="1:25" x14ac:dyDescent="0.25">
      <c r="A2031" s="3">
        <v>361648</v>
      </c>
      <c r="B2031" t="s">
        <v>142</v>
      </c>
      <c r="C2031" t="s">
        <v>23</v>
      </c>
      <c r="D2031" t="s">
        <v>6</v>
      </c>
      <c r="E2031" t="s">
        <v>1</v>
      </c>
      <c r="F2031" s="5">
        <v>41062</v>
      </c>
      <c r="G2031">
        <v>16</v>
      </c>
      <c r="H2031">
        <v>118</v>
      </c>
      <c r="I2031" s="1">
        <v>23204.7</v>
      </c>
      <c r="J2031" s="1">
        <v>5655.06</v>
      </c>
      <c r="K2031">
        <v>24.370321529690099</v>
      </c>
      <c r="L2031" s="4">
        <f>VLOOKUP(N2031,rates,VLOOKUP(CONCATENATE('[1]Exposure Report'!$B$11,'[1]Exposure Report'!$B$13),rate_lookup_table,4,FALSE),FALSE)</f>
        <v>196.649</v>
      </c>
      <c r="M2031" t="s">
        <v>0</v>
      </c>
      <c r="N2031" t="str">
        <f>IF(VLOOKUP(B2031,title_rename,2,FALSE)=0,B2031,VLOOKUP(B2031,title_rename,2,FALSE))</f>
        <v>06-02 Atlanta Braves @ Washington Nationals</v>
      </c>
      <c r="O2031" s="3" t="str">
        <f>LEFT(IF(VLOOKUP(C2031,brand_rename,2,FALSE)=0,C2031,VLOOKUP(C2031,brand_rename,2,FALSE)),LEN(IF(VLOOKUP(C2031,brand_rename,2,FALSE)=0,C2031,VLOOKUP(C2031,brand_rename,2,FALSE)))-6)</f>
        <v>U.S. Trust</v>
      </c>
      <c r="P2031" t="str">
        <f>IF(VLOOKUP(D2031,location_rename,2,FALSE)=0,D2031,VLOOKUP(D2031,location_rename,2,FALSE))</f>
        <v>Rotational Field Level Foul Ball Line</v>
      </c>
      <c r="Q2031">
        <f>IF($L2031=0,0,G2031)</f>
        <v>16</v>
      </c>
      <c r="R2031">
        <f>IF($L2031=0,0,H2031)</f>
        <v>118</v>
      </c>
      <c r="S2031" s="1">
        <f>R2031*L2031</f>
        <v>23204.581999999999</v>
      </c>
      <c r="T2031" s="1">
        <f>S2031*(K2031/100)</f>
        <v>5655.0312430205931</v>
      </c>
      <c r="U2031" t="str">
        <f t="shared" si="62"/>
        <v>U.S. TrustRotational Field Level Foul Ball Line</v>
      </c>
      <c r="V2031" t="str">
        <f t="shared" si="63"/>
        <v>06-02 Atlanta Braves @ Washington NationalsU.S. TrustRotational Field Level Foul Ball Line</v>
      </c>
      <c r="W2031" t="str">
        <f>CONCATENATE(M2031,O2031)</f>
        <v>Regular SeasonU.S. Trust</v>
      </c>
      <c r="X2031" t="str">
        <f>CONCATENATE(M2031,P2031)</f>
        <v>Regular SeasonRotational Field Level Foul Ball Line</v>
      </c>
      <c r="Y2031" t="str">
        <f>CONCATENATE(M2031,O2031,P2031)</f>
        <v>Regular SeasonU.S. TrustRotational Field Level Foul Ball Line</v>
      </c>
    </row>
    <row r="2032" spans="1:25" x14ac:dyDescent="0.25">
      <c r="A2032" s="3">
        <v>361648</v>
      </c>
      <c r="B2032" t="s">
        <v>142</v>
      </c>
      <c r="C2032" t="s">
        <v>22</v>
      </c>
      <c r="D2032" t="s">
        <v>17</v>
      </c>
      <c r="E2032" t="s">
        <v>1</v>
      </c>
      <c r="F2032" s="5">
        <v>41062</v>
      </c>
      <c r="G2032">
        <v>2</v>
      </c>
      <c r="H2032">
        <v>5</v>
      </c>
      <c r="I2032" s="1">
        <v>983.25</v>
      </c>
      <c r="J2032" s="1">
        <v>278.57</v>
      </c>
      <c r="K2032">
        <v>28.3315535214848</v>
      </c>
      <c r="L2032" s="4">
        <f>VLOOKUP(N2032,rates,VLOOKUP(CONCATENATE('[1]Exposure Report'!$B$11,'[1]Exposure Report'!$B$13),rate_lookup_table,4,FALSE),FALSE)</f>
        <v>196.649</v>
      </c>
      <c r="M2032" t="s">
        <v>0</v>
      </c>
      <c r="N2032" t="str">
        <f>IF(VLOOKUP(B2032,title_rename,2,FALSE)=0,B2032,VLOOKUP(B2032,title_rename,2,FALSE))</f>
        <v>06-02 Atlanta Braves @ Washington Nationals</v>
      </c>
      <c r="O2032" s="3" t="str">
        <f>LEFT(IF(VLOOKUP(C2032,brand_rename,2,FALSE)=0,C2032,VLOOKUP(C2032,brand_rename,2,FALSE)),LEN(IF(VLOOKUP(C2032,brand_rename,2,FALSE)=0,C2032,VLOOKUP(C2032,brand_rename,2,FALSE)))-6)</f>
        <v>Under Armour</v>
      </c>
      <c r="P2032" t="str">
        <f>IF(VLOOKUP(D2032,location_rename,2,FALSE)=0,D2032,VLOOKUP(D2032,location_rename,2,FALSE))</f>
        <v>LED Upper Tiered</v>
      </c>
      <c r="Q2032">
        <f>IF($L2032=0,0,G2032)</f>
        <v>2</v>
      </c>
      <c r="R2032">
        <f>IF($L2032=0,0,H2032)</f>
        <v>5</v>
      </c>
      <c r="S2032" s="1">
        <f>R2032*L2032</f>
        <v>983.245</v>
      </c>
      <c r="T2032" s="1">
        <f>S2032*(K2032/100)</f>
        <v>278.56858342232323</v>
      </c>
      <c r="U2032" t="str">
        <f t="shared" si="62"/>
        <v>Under ArmourLED Upper Tiered</v>
      </c>
      <c r="V2032" t="str">
        <f t="shared" si="63"/>
        <v>06-02 Atlanta Braves @ Washington NationalsUnder ArmourLED Upper Tiered</v>
      </c>
      <c r="W2032" t="str">
        <f>CONCATENATE(M2032,O2032)</f>
        <v>Regular SeasonUnder Armour</v>
      </c>
      <c r="X2032" t="str">
        <f>CONCATENATE(M2032,P2032)</f>
        <v>Regular SeasonLED Upper Tiered</v>
      </c>
      <c r="Y2032" t="str">
        <f>CONCATENATE(M2032,O2032,P2032)</f>
        <v>Regular SeasonUnder ArmourLED Upper Tiered</v>
      </c>
    </row>
    <row r="2033" spans="1:25" x14ac:dyDescent="0.25">
      <c r="A2033" s="3">
        <v>361648</v>
      </c>
      <c r="B2033" t="s">
        <v>142</v>
      </c>
      <c r="C2033" t="s">
        <v>21</v>
      </c>
      <c r="D2033" t="s">
        <v>17</v>
      </c>
      <c r="E2033" t="s">
        <v>1</v>
      </c>
      <c r="F2033" s="5">
        <v>41062</v>
      </c>
      <c r="G2033">
        <v>1</v>
      </c>
      <c r="H2033">
        <v>8</v>
      </c>
      <c r="I2033" s="1">
        <v>1573.2</v>
      </c>
      <c r="J2033" s="1">
        <v>331</v>
      </c>
      <c r="K2033">
        <v>21.039918637172601</v>
      </c>
      <c r="L2033" s="4">
        <f>VLOOKUP(N2033,rates,VLOOKUP(CONCATENATE('[1]Exposure Report'!$B$11,'[1]Exposure Report'!$B$13),rate_lookup_table,4,FALSE),FALSE)</f>
        <v>196.649</v>
      </c>
      <c r="M2033" t="s">
        <v>0</v>
      </c>
      <c r="N2033" t="str">
        <f>IF(VLOOKUP(B2033,title_rename,2,FALSE)=0,B2033,VLOOKUP(B2033,title_rename,2,FALSE))</f>
        <v>06-02 Atlanta Braves @ Washington Nationals</v>
      </c>
      <c r="O2033" s="3" t="str">
        <f>LEFT(IF(VLOOKUP(C2033,brand_rename,2,FALSE)=0,C2033,VLOOKUP(C2033,brand_rename,2,FALSE)),LEN(IF(VLOOKUP(C2033,brand_rename,2,FALSE)=0,C2033,VLOOKUP(C2033,brand_rename,2,FALSE)))-6)</f>
        <v>United Airlines</v>
      </c>
      <c r="P2033" t="str">
        <f>IF(VLOOKUP(D2033,location_rename,2,FALSE)=0,D2033,VLOOKUP(D2033,location_rename,2,FALSE))</f>
        <v>LED Upper Tiered</v>
      </c>
      <c r="Q2033">
        <f>IF($L2033=0,0,G2033)</f>
        <v>1</v>
      </c>
      <c r="R2033">
        <f>IF($L2033=0,0,H2033)</f>
        <v>8</v>
      </c>
      <c r="S2033" s="1">
        <f>R2033*L2033</f>
        <v>1573.192</v>
      </c>
      <c r="T2033" s="1">
        <f>S2033*(K2033/100)</f>
        <v>330.99831680650834</v>
      </c>
      <c r="U2033" t="str">
        <f t="shared" si="62"/>
        <v>United AirlinesLED Upper Tiered</v>
      </c>
      <c r="V2033" t="str">
        <f t="shared" si="63"/>
        <v>06-02 Atlanta Braves @ Washington NationalsUnited AirlinesLED Upper Tiered</v>
      </c>
      <c r="W2033" t="str">
        <f>CONCATENATE(M2033,O2033)</f>
        <v>Regular SeasonUnited Airlines</v>
      </c>
      <c r="X2033" t="str">
        <f>CONCATENATE(M2033,P2033)</f>
        <v>Regular SeasonLED Upper Tiered</v>
      </c>
      <c r="Y2033" t="str">
        <f>CONCATENATE(M2033,O2033,P2033)</f>
        <v>Regular SeasonUnited AirlinesLED Upper Tiered</v>
      </c>
    </row>
    <row r="2034" spans="1:25" x14ac:dyDescent="0.25">
      <c r="A2034" s="3">
        <v>361648</v>
      </c>
      <c r="B2034" t="s">
        <v>142</v>
      </c>
      <c r="C2034" t="s">
        <v>21</v>
      </c>
      <c r="D2034" t="s">
        <v>2</v>
      </c>
      <c r="E2034" t="s">
        <v>1</v>
      </c>
      <c r="F2034" s="5">
        <v>41062</v>
      </c>
      <c r="G2034">
        <v>22</v>
      </c>
      <c r="H2034">
        <v>166</v>
      </c>
      <c r="I2034" s="1">
        <v>32643.9</v>
      </c>
      <c r="J2034" s="1">
        <v>7824.02</v>
      </c>
      <c r="K2034">
        <v>23.967785711878701</v>
      </c>
      <c r="L2034" s="4">
        <f>VLOOKUP(N2034,rates,VLOOKUP(CONCATENATE('[1]Exposure Report'!$B$11,'[1]Exposure Report'!$B$13),rate_lookup_table,4,FALSE),FALSE)</f>
        <v>196.649</v>
      </c>
      <c r="M2034" t="s">
        <v>0</v>
      </c>
      <c r="N2034" t="str">
        <f>IF(VLOOKUP(B2034,title_rename,2,FALSE)=0,B2034,VLOOKUP(B2034,title_rename,2,FALSE))</f>
        <v>06-02 Atlanta Braves @ Washington Nationals</v>
      </c>
      <c r="O2034" s="3" t="str">
        <f>LEFT(IF(VLOOKUP(C2034,brand_rename,2,FALSE)=0,C2034,VLOOKUP(C2034,brand_rename,2,FALSE)),LEN(IF(VLOOKUP(C2034,brand_rename,2,FALSE)=0,C2034,VLOOKUP(C2034,brand_rename,2,FALSE)))-6)</f>
        <v>United Airlines</v>
      </c>
      <c r="P2034" t="str">
        <f>IF(VLOOKUP(D2034,location_rename,2,FALSE)=0,D2034,VLOOKUP(D2034,location_rename,2,FALSE))</f>
        <v>Rotational Field Level Home Plate</v>
      </c>
      <c r="Q2034">
        <f>IF($L2034=0,0,G2034)</f>
        <v>22</v>
      </c>
      <c r="R2034">
        <f>IF($L2034=0,0,H2034)</f>
        <v>166</v>
      </c>
      <c r="S2034" s="1">
        <f>R2034*L2034</f>
        <v>32643.734</v>
      </c>
      <c r="T2034" s="1">
        <f>S2034*(K2034/100)</f>
        <v>7823.9802134756892</v>
      </c>
      <c r="U2034" t="str">
        <f t="shared" si="62"/>
        <v>United AirlinesRotational Field Level Home Plate</v>
      </c>
      <c r="V2034" t="str">
        <f t="shared" si="63"/>
        <v>06-02 Atlanta Braves @ Washington NationalsUnited AirlinesRotational Field Level Home Plate</v>
      </c>
      <c r="W2034" t="str">
        <f>CONCATENATE(M2034,O2034)</f>
        <v>Regular SeasonUnited Airlines</v>
      </c>
      <c r="X2034" t="str">
        <f>CONCATENATE(M2034,P2034)</f>
        <v>Regular SeasonRotational Field Level Home Plate</v>
      </c>
      <c r="Y2034" t="str">
        <f>CONCATENATE(M2034,O2034,P2034)</f>
        <v>Regular SeasonUnited AirlinesRotational Field Level Home Plate</v>
      </c>
    </row>
    <row r="2035" spans="1:25" x14ac:dyDescent="0.25">
      <c r="A2035" s="3">
        <v>361648</v>
      </c>
      <c r="B2035" t="s">
        <v>142</v>
      </c>
      <c r="C2035" t="s">
        <v>21</v>
      </c>
      <c r="D2035" t="s">
        <v>11</v>
      </c>
      <c r="E2035" t="s">
        <v>1</v>
      </c>
      <c r="F2035" s="5">
        <v>41062</v>
      </c>
      <c r="G2035">
        <v>6</v>
      </c>
      <c r="H2035">
        <v>11</v>
      </c>
      <c r="I2035" s="1">
        <v>2163.15</v>
      </c>
      <c r="J2035" s="1">
        <v>362.92</v>
      </c>
      <c r="K2035">
        <v>16.777384832304701</v>
      </c>
      <c r="L2035" s="4">
        <f>VLOOKUP(N2035,rates,VLOOKUP(CONCATENATE('[1]Exposure Report'!$B$11,'[1]Exposure Report'!$B$13),rate_lookup_table,4,FALSE),FALSE)</f>
        <v>196.649</v>
      </c>
      <c r="M2035" t="s">
        <v>0</v>
      </c>
      <c r="N2035" t="str">
        <f>IF(VLOOKUP(B2035,title_rename,2,FALSE)=0,B2035,VLOOKUP(B2035,title_rename,2,FALSE))</f>
        <v>06-02 Atlanta Braves @ Washington Nationals</v>
      </c>
      <c r="O2035" s="3" t="str">
        <f>LEFT(IF(VLOOKUP(C2035,brand_rename,2,FALSE)=0,C2035,VLOOKUP(C2035,brand_rename,2,FALSE)),LEN(IF(VLOOKUP(C2035,brand_rename,2,FALSE)=0,C2035,VLOOKUP(C2035,brand_rename,2,FALSE)))-6)</f>
        <v>United Airlines</v>
      </c>
      <c r="P2035" t="str">
        <f>IF(VLOOKUP(D2035,location_rename,2,FALSE)=0,D2035,VLOOKUP(D2035,location_rename,2,FALSE))</f>
        <v>Static Outfield Wall</v>
      </c>
      <c r="Q2035">
        <f>IF($L2035=0,0,G2035)</f>
        <v>6</v>
      </c>
      <c r="R2035">
        <f>IF($L2035=0,0,H2035)</f>
        <v>11</v>
      </c>
      <c r="S2035" s="1">
        <f>R2035*L2035</f>
        <v>2163.1390000000001</v>
      </c>
      <c r="T2035" s="1">
        <f>S2035*(K2035/100)</f>
        <v>362.91815448766761</v>
      </c>
      <c r="U2035" t="str">
        <f t="shared" si="62"/>
        <v>United AirlinesStatic Outfield Wall</v>
      </c>
      <c r="V2035" t="str">
        <f t="shared" si="63"/>
        <v>06-02 Atlanta Braves @ Washington NationalsUnited AirlinesStatic Outfield Wall</v>
      </c>
      <c r="W2035" t="str">
        <f>CONCATENATE(M2035,O2035)</f>
        <v>Regular SeasonUnited Airlines</v>
      </c>
      <c r="X2035" t="str">
        <f>CONCATENATE(M2035,P2035)</f>
        <v>Regular SeasonStatic Outfield Wall</v>
      </c>
      <c r="Y2035" t="str">
        <f>CONCATENATE(M2035,O2035,P2035)</f>
        <v>Regular SeasonUnited AirlinesStatic Outfield Wall</v>
      </c>
    </row>
    <row r="2036" spans="1:25" x14ac:dyDescent="0.25">
      <c r="A2036" s="3">
        <v>361648</v>
      </c>
      <c r="B2036" t="s">
        <v>142</v>
      </c>
      <c r="C2036" t="s">
        <v>20</v>
      </c>
      <c r="D2036" t="s">
        <v>11</v>
      </c>
      <c r="E2036" t="s">
        <v>1</v>
      </c>
      <c r="F2036" s="5">
        <v>41062</v>
      </c>
      <c r="G2036">
        <v>48</v>
      </c>
      <c r="H2036">
        <v>241</v>
      </c>
      <c r="I2036" s="1">
        <v>47392.65</v>
      </c>
      <c r="J2036" s="1">
        <v>6740.79</v>
      </c>
      <c r="K2036">
        <v>14.223281458200701</v>
      </c>
      <c r="L2036" s="4">
        <f>VLOOKUP(N2036,rates,VLOOKUP(CONCATENATE('[1]Exposure Report'!$B$11,'[1]Exposure Report'!$B$13),rate_lookup_table,4,FALSE),FALSE)</f>
        <v>196.649</v>
      </c>
      <c r="M2036" t="s">
        <v>0</v>
      </c>
      <c r="N2036" t="str">
        <f>IF(VLOOKUP(B2036,title_rename,2,FALSE)=0,B2036,VLOOKUP(B2036,title_rename,2,FALSE))</f>
        <v>06-02 Atlanta Braves @ Washington Nationals</v>
      </c>
      <c r="O2036" s="3" t="str">
        <f>LEFT(IF(VLOOKUP(C2036,brand_rename,2,FALSE)=0,C2036,VLOOKUP(C2036,brand_rename,2,FALSE)),LEN(IF(VLOOKUP(C2036,brand_rename,2,FALSE)=0,C2036,VLOOKUP(C2036,brand_rename,2,FALSE)))-6)</f>
        <v>W.B. Mason</v>
      </c>
      <c r="P2036" t="str">
        <f>IF(VLOOKUP(D2036,location_rename,2,FALSE)=0,D2036,VLOOKUP(D2036,location_rename,2,FALSE))</f>
        <v>Static Outfield Wall</v>
      </c>
      <c r="Q2036">
        <f>IF($L2036=0,0,G2036)</f>
        <v>48</v>
      </c>
      <c r="R2036">
        <f>IF($L2036=0,0,H2036)</f>
        <v>241</v>
      </c>
      <c r="S2036" s="1">
        <f>R2036*L2036</f>
        <v>47392.409</v>
      </c>
      <c r="T2036" s="1">
        <f>S2036*(K2036/100)</f>
        <v>6740.75572189164</v>
      </c>
      <c r="U2036" t="str">
        <f t="shared" si="62"/>
        <v>W.B. MasonStatic Outfield Wall</v>
      </c>
      <c r="V2036" t="str">
        <f t="shared" si="63"/>
        <v>06-02 Atlanta Braves @ Washington NationalsW.B. MasonStatic Outfield Wall</v>
      </c>
      <c r="W2036" t="str">
        <f>CONCATENATE(M2036,O2036)</f>
        <v>Regular SeasonW.B. Mason</v>
      </c>
      <c r="X2036" t="str">
        <f>CONCATENATE(M2036,P2036)</f>
        <v>Regular SeasonStatic Outfield Wall</v>
      </c>
      <c r="Y2036" t="str">
        <f>CONCATENATE(M2036,O2036,P2036)</f>
        <v>Regular SeasonW.B. MasonStatic Outfield Wall</v>
      </c>
    </row>
    <row r="2037" spans="1:25" x14ac:dyDescent="0.25">
      <c r="A2037" s="3">
        <v>361648</v>
      </c>
      <c r="B2037" t="s">
        <v>142</v>
      </c>
      <c r="C2037" t="s">
        <v>8</v>
      </c>
      <c r="D2037" t="s">
        <v>34</v>
      </c>
      <c r="E2037" t="s">
        <v>1</v>
      </c>
      <c r="F2037" s="5">
        <v>41062</v>
      </c>
      <c r="G2037">
        <v>30</v>
      </c>
      <c r="H2037">
        <v>63</v>
      </c>
      <c r="I2037" s="1">
        <v>12388.95</v>
      </c>
      <c r="J2037" s="1">
        <v>2496.2399999999998</v>
      </c>
      <c r="K2037">
        <v>20.1489230322182</v>
      </c>
      <c r="L2037" s="4">
        <f>VLOOKUP(N2037,rates,VLOOKUP(CONCATENATE('[1]Exposure Report'!$B$11,'[1]Exposure Report'!$B$13),rate_lookup_table,4,FALSE),FALSE)</f>
        <v>196.649</v>
      </c>
      <c r="M2037" t="s">
        <v>0</v>
      </c>
      <c r="N2037" t="str">
        <f>IF(VLOOKUP(B2037,title_rename,2,FALSE)=0,B2037,VLOOKUP(B2037,title_rename,2,FALSE))</f>
        <v>06-02 Atlanta Braves @ Washington Nationals</v>
      </c>
      <c r="O2037" s="3" t="str">
        <f>LEFT(IF(VLOOKUP(C2037,brand_rename,2,FALSE)=0,C2037,VLOOKUP(C2037,brand_rename,2,FALSE)),LEN(IF(VLOOKUP(C2037,brand_rename,2,FALSE)=0,C2037,VLOOKUP(C2037,brand_rename,2,FALSE)))-6)</f>
        <v>Washington National Logo</v>
      </c>
      <c r="P2037" t="str">
        <f>IF(VLOOKUP(D2037,location_rename,2,FALSE)=0,D2037,VLOOKUP(D2037,location_rename,2,FALSE))</f>
        <v>General Merchandise</v>
      </c>
      <c r="Q2037">
        <f>IF($L2037=0,0,G2037)</f>
        <v>30</v>
      </c>
      <c r="R2037">
        <f>IF($L2037=0,0,H2037)</f>
        <v>63</v>
      </c>
      <c r="S2037" s="1">
        <f>R2037*L2037</f>
        <v>12388.887000000001</v>
      </c>
      <c r="T2037" s="1">
        <f>S2037*(K2037/100)</f>
        <v>2496.2273061784863</v>
      </c>
      <c r="U2037" t="str">
        <f t="shared" si="62"/>
        <v>Washington National LogoGeneral Merchandise</v>
      </c>
      <c r="V2037" t="str">
        <f t="shared" si="63"/>
        <v>06-02 Atlanta Braves @ Washington NationalsWashington National LogoGeneral Merchandise</v>
      </c>
      <c r="W2037" t="str">
        <f>CONCATENATE(M2037,O2037)</f>
        <v>Regular SeasonWashington National Logo</v>
      </c>
      <c r="X2037" t="str">
        <f>CONCATENATE(M2037,P2037)</f>
        <v>Regular SeasonGeneral Merchandise</v>
      </c>
      <c r="Y2037" t="str">
        <f>CONCATENATE(M2037,O2037,P2037)</f>
        <v>Regular SeasonWashington National LogoGeneral Merchandise</v>
      </c>
    </row>
    <row r="2038" spans="1:25" x14ac:dyDescent="0.25">
      <c r="A2038" s="3">
        <v>361648</v>
      </c>
      <c r="B2038" t="s">
        <v>142</v>
      </c>
      <c r="C2038" t="s">
        <v>8</v>
      </c>
      <c r="D2038" t="s">
        <v>19</v>
      </c>
      <c r="E2038" t="s">
        <v>1</v>
      </c>
      <c r="F2038" s="5">
        <v>41062</v>
      </c>
      <c r="G2038">
        <v>8</v>
      </c>
      <c r="H2038">
        <v>31</v>
      </c>
      <c r="I2038" s="1">
        <v>6096.15</v>
      </c>
      <c r="J2038" s="1">
        <v>1194.79</v>
      </c>
      <c r="K2038">
        <v>19.599091229710499</v>
      </c>
      <c r="L2038" s="4">
        <f>VLOOKUP(N2038,rates,VLOOKUP(CONCATENATE('[1]Exposure Report'!$B$11,'[1]Exposure Report'!$B$13),rate_lookup_table,4,FALSE),FALSE)</f>
        <v>196.649</v>
      </c>
      <c r="M2038" t="s">
        <v>0</v>
      </c>
      <c r="N2038" t="str">
        <f>IF(VLOOKUP(B2038,title_rename,2,FALSE)=0,B2038,VLOOKUP(B2038,title_rename,2,FALSE))</f>
        <v>06-02 Atlanta Braves @ Washington Nationals</v>
      </c>
      <c r="O2038" s="3" t="str">
        <f>LEFT(IF(VLOOKUP(C2038,brand_rename,2,FALSE)=0,C2038,VLOOKUP(C2038,brand_rename,2,FALSE)),LEN(IF(VLOOKUP(C2038,brand_rename,2,FALSE)=0,C2038,VLOOKUP(C2038,brand_rename,2,FALSE)))-6)</f>
        <v>Washington National Logo</v>
      </c>
      <c r="P2038" t="str">
        <f>IF(VLOOKUP(D2038,location_rename,2,FALSE)=0,D2038,VLOOKUP(D2038,location_rename,2,FALSE))</f>
        <v>LED Outfield Wall</v>
      </c>
      <c r="Q2038">
        <f>IF($L2038=0,0,G2038)</f>
        <v>8</v>
      </c>
      <c r="R2038">
        <f>IF($L2038=0,0,H2038)</f>
        <v>31</v>
      </c>
      <c r="S2038" s="1">
        <f>R2038*L2038</f>
        <v>6096.1189999999997</v>
      </c>
      <c r="T2038" s="1">
        <f>S2038*(K2038/100)</f>
        <v>1194.7839242817154</v>
      </c>
      <c r="U2038" t="str">
        <f t="shared" si="62"/>
        <v>Washington National LogoLED Outfield Wall</v>
      </c>
      <c r="V2038" t="str">
        <f t="shared" si="63"/>
        <v>06-02 Atlanta Braves @ Washington NationalsWashington National LogoLED Outfield Wall</v>
      </c>
      <c r="W2038" t="str">
        <f>CONCATENATE(M2038,O2038)</f>
        <v>Regular SeasonWashington National Logo</v>
      </c>
      <c r="X2038" t="str">
        <f>CONCATENATE(M2038,P2038)</f>
        <v>Regular SeasonLED Outfield Wall</v>
      </c>
      <c r="Y2038" t="str">
        <f>CONCATENATE(M2038,O2038,P2038)</f>
        <v>Regular SeasonWashington National LogoLED Outfield Wall</v>
      </c>
    </row>
    <row r="2039" spans="1:25" x14ac:dyDescent="0.25">
      <c r="A2039" s="3">
        <v>361648</v>
      </c>
      <c r="B2039" t="s">
        <v>142</v>
      </c>
      <c r="C2039" t="s">
        <v>8</v>
      </c>
      <c r="D2039" t="s">
        <v>18</v>
      </c>
      <c r="E2039" t="s">
        <v>1</v>
      </c>
      <c r="F2039" s="5">
        <v>41062</v>
      </c>
      <c r="G2039">
        <v>3</v>
      </c>
      <c r="H2039">
        <v>6</v>
      </c>
      <c r="I2039" s="1">
        <v>1179.9000000000001</v>
      </c>
      <c r="J2039" s="1">
        <v>269.33</v>
      </c>
      <c r="K2039">
        <v>22.826510721247502</v>
      </c>
      <c r="L2039" s="4">
        <f>VLOOKUP(N2039,rates,VLOOKUP(CONCATENATE('[1]Exposure Report'!$B$11,'[1]Exposure Report'!$B$13),rate_lookup_table,4,FALSE),FALSE)</f>
        <v>196.649</v>
      </c>
      <c r="M2039" t="s">
        <v>0</v>
      </c>
      <c r="N2039" t="str">
        <f>IF(VLOOKUP(B2039,title_rename,2,FALSE)=0,B2039,VLOOKUP(B2039,title_rename,2,FALSE))</f>
        <v>06-02 Atlanta Braves @ Washington Nationals</v>
      </c>
      <c r="O2039" s="3" t="str">
        <f>LEFT(IF(VLOOKUP(C2039,brand_rename,2,FALSE)=0,C2039,VLOOKUP(C2039,brand_rename,2,FALSE)),LEN(IF(VLOOKUP(C2039,brand_rename,2,FALSE)=0,C2039,VLOOKUP(C2039,brand_rename,2,FALSE)))-6)</f>
        <v>Washington National Logo</v>
      </c>
      <c r="P2039" t="str">
        <f>IF(VLOOKUP(D2039,location_rename,2,FALSE)=0,D2039,VLOOKUP(D2039,location_rename,2,FALSE))</f>
        <v>LED Upper Billboard</v>
      </c>
      <c r="Q2039">
        <f>IF($L2039=0,0,G2039)</f>
        <v>3</v>
      </c>
      <c r="R2039">
        <f>IF($L2039=0,0,H2039)</f>
        <v>6</v>
      </c>
      <c r="S2039" s="1">
        <f>R2039*L2039</f>
        <v>1179.894</v>
      </c>
      <c r="T2039" s="1">
        <f>S2039*(K2039/100)</f>
        <v>269.32863040935598</v>
      </c>
      <c r="U2039" t="str">
        <f t="shared" si="62"/>
        <v>Washington National LogoLED Upper Billboard</v>
      </c>
      <c r="V2039" t="str">
        <f t="shared" si="63"/>
        <v>06-02 Atlanta Braves @ Washington NationalsWashington National LogoLED Upper Billboard</v>
      </c>
      <c r="W2039" t="str">
        <f>CONCATENATE(M2039,O2039)</f>
        <v>Regular SeasonWashington National Logo</v>
      </c>
      <c r="X2039" t="str">
        <f>CONCATENATE(M2039,P2039)</f>
        <v>Regular SeasonLED Upper Billboard</v>
      </c>
      <c r="Y2039" t="str">
        <f>CONCATENATE(M2039,O2039,P2039)</f>
        <v>Regular SeasonWashington National LogoLED Upper Billboard</v>
      </c>
    </row>
    <row r="2040" spans="1:25" x14ac:dyDescent="0.25">
      <c r="A2040" s="3">
        <v>361648</v>
      </c>
      <c r="B2040" t="s">
        <v>142</v>
      </c>
      <c r="C2040" t="s">
        <v>8</v>
      </c>
      <c r="D2040" t="s">
        <v>17</v>
      </c>
      <c r="E2040" t="s">
        <v>1</v>
      </c>
      <c r="F2040" s="5">
        <v>41062</v>
      </c>
      <c r="G2040">
        <v>8</v>
      </c>
      <c r="H2040">
        <v>19</v>
      </c>
      <c r="I2040" s="1">
        <v>3736.35</v>
      </c>
      <c r="J2040" s="1">
        <v>1102.28</v>
      </c>
      <c r="K2040">
        <v>29.501518861990899</v>
      </c>
      <c r="L2040" s="4">
        <f>VLOOKUP(N2040,rates,VLOOKUP(CONCATENATE('[1]Exposure Report'!$B$11,'[1]Exposure Report'!$B$13),rate_lookup_table,4,FALSE),FALSE)</f>
        <v>196.649</v>
      </c>
      <c r="M2040" t="s">
        <v>0</v>
      </c>
      <c r="N2040" t="str">
        <f>IF(VLOOKUP(B2040,title_rename,2,FALSE)=0,B2040,VLOOKUP(B2040,title_rename,2,FALSE))</f>
        <v>06-02 Atlanta Braves @ Washington Nationals</v>
      </c>
      <c r="O2040" s="3" t="str">
        <f>LEFT(IF(VLOOKUP(C2040,brand_rename,2,FALSE)=0,C2040,VLOOKUP(C2040,brand_rename,2,FALSE)),LEN(IF(VLOOKUP(C2040,brand_rename,2,FALSE)=0,C2040,VLOOKUP(C2040,brand_rename,2,FALSE)))-6)</f>
        <v>Washington National Logo</v>
      </c>
      <c r="P2040" t="str">
        <f>IF(VLOOKUP(D2040,location_rename,2,FALSE)=0,D2040,VLOOKUP(D2040,location_rename,2,FALSE))</f>
        <v>LED Upper Tiered</v>
      </c>
      <c r="Q2040">
        <f>IF($L2040=0,0,G2040)</f>
        <v>8</v>
      </c>
      <c r="R2040">
        <f>IF($L2040=0,0,H2040)</f>
        <v>19</v>
      </c>
      <c r="S2040" s="1">
        <f>R2040*L2040</f>
        <v>3736.3310000000001</v>
      </c>
      <c r="T2040" s="1">
        <f>S2040*(K2040/100)</f>
        <v>1102.2743947114132</v>
      </c>
      <c r="U2040" t="str">
        <f t="shared" si="62"/>
        <v>Washington National LogoLED Upper Tiered</v>
      </c>
      <c r="V2040" t="str">
        <f t="shared" si="63"/>
        <v>06-02 Atlanta Braves @ Washington NationalsWashington National LogoLED Upper Tiered</v>
      </c>
      <c r="W2040" t="str">
        <f>CONCATENATE(M2040,O2040)</f>
        <v>Regular SeasonWashington National Logo</v>
      </c>
      <c r="X2040" t="str">
        <f>CONCATENATE(M2040,P2040)</f>
        <v>Regular SeasonLED Upper Tiered</v>
      </c>
      <c r="Y2040" t="str">
        <f>CONCATENATE(M2040,O2040,P2040)</f>
        <v>Regular SeasonWashington National LogoLED Upper Tiered</v>
      </c>
    </row>
    <row r="2041" spans="1:25" x14ac:dyDescent="0.25">
      <c r="A2041" s="3">
        <v>361648</v>
      </c>
      <c r="B2041" t="s">
        <v>142</v>
      </c>
      <c r="C2041" t="s">
        <v>8</v>
      </c>
      <c r="D2041" t="s">
        <v>16</v>
      </c>
      <c r="E2041" t="s">
        <v>1</v>
      </c>
      <c r="F2041" s="5">
        <v>41062</v>
      </c>
      <c r="G2041">
        <v>285</v>
      </c>
      <c r="H2041">
        <v>1850</v>
      </c>
      <c r="I2041" s="1">
        <v>363802.5</v>
      </c>
      <c r="J2041" s="1">
        <v>66982.39</v>
      </c>
      <c r="K2041">
        <v>18.4117453838277</v>
      </c>
      <c r="L2041" s="4">
        <f>VLOOKUP(N2041,rates,VLOOKUP(CONCATENATE('[1]Exposure Report'!$B$11,'[1]Exposure Report'!$B$13),rate_lookup_table,4,FALSE),FALSE)</f>
        <v>196.649</v>
      </c>
      <c r="M2041" t="s">
        <v>0</v>
      </c>
      <c r="N2041" t="str">
        <f>IF(VLOOKUP(B2041,title_rename,2,FALSE)=0,B2041,VLOOKUP(B2041,title_rename,2,FALSE))</f>
        <v>06-02 Atlanta Braves @ Washington Nationals</v>
      </c>
      <c r="O2041" s="3" t="str">
        <f>LEFT(IF(VLOOKUP(C2041,brand_rename,2,FALSE)=0,C2041,VLOOKUP(C2041,brand_rename,2,FALSE)),LEN(IF(VLOOKUP(C2041,brand_rename,2,FALSE)=0,C2041,VLOOKUP(C2041,brand_rename,2,FALSE)))-6)</f>
        <v>Washington National Logo</v>
      </c>
      <c r="P2041" t="str">
        <f>IF(VLOOKUP(D2041,location_rename,2,FALSE)=0,D2041,VLOOKUP(D2041,location_rename,2,FALSE))</f>
        <v>On Surface Branding</v>
      </c>
      <c r="Q2041">
        <f>IF($L2041=0,0,G2041)</f>
        <v>285</v>
      </c>
      <c r="R2041">
        <f>IF($L2041=0,0,H2041)</f>
        <v>1850</v>
      </c>
      <c r="S2041" s="1">
        <f>R2041*L2041</f>
        <v>363800.65</v>
      </c>
      <c r="T2041" s="1">
        <f>S2041*(K2041/100)</f>
        <v>66982.049382710175</v>
      </c>
      <c r="U2041" t="str">
        <f t="shared" si="62"/>
        <v>Washington National LogoOn Surface Branding</v>
      </c>
      <c r="V2041" t="str">
        <f t="shared" si="63"/>
        <v>06-02 Atlanta Braves @ Washington NationalsWashington National LogoOn Surface Branding</v>
      </c>
      <c r="W2041" t="str">
        <f>CONCATENATE(M2041,O2041)</f>
        <v>Regular SeasonWashington National Logo</v>
      </c>
      <c r="X2041" t="str">
        <f>CONCATENATE(M2041,P2041)</f>
        <v>Regular SeasonOn Surface Branding</v>
      </c>
      <c r="Y2041" t="str">
        <f>CONCATENATE(M2041,O2041,P2041)</f>
        <v>Regular SeasonWashington National LogoOn Surface Branding</v>
      </c>
    </row>
    <row r="2042" spans="1:25" x14ac:dyDescent="0.25">
      <c r="A2042" s="3">
        <v>361648</v>
      </c>
      <c r="B2042" t="s">
        <v>142</v>
      </c>
      <c r="C2042" t="s">
        <v>8</v>
      </c>
      <c r="D2042" t="s">
        <v>15</v>
      </c>
      <c r="E2042" t="s">
        <v>1</v>
      </c>
      <c r="F2042" s="5">
        <v>41062</v>
      </c>
      <c r="G2042">
        <v>14</v>
      </c>
      <c r="H2042">
        <v>69</v>
      </c>
      <c r="I2042" s="1">
        <v>13568.85</v>
      </c>
      <c r="J2042" s="1">
        <v>1763.93</v>
      </c>
      <c r="K2042">
        <v>12.9998489186629</v>
      </c>
      <c r="L2042" s="4">
        <f>VLOOKUP(N2042,rates,VLOOKUP(CONCATENATE('[1]Exposure Report'!$B$11,'[1]Exposure Report'!$B$13),rate_lookup_table,4,FALSE),FALSE)</f>
        <v>196.649</v>
      </c>
      <c r="M2042" t="s">
        <v>0</v>
      </c>
      <c r="N2042" t="str">
        <f>IF(VLOOKUP(B2042,title_rename,2,FALSE)=0,B2042,VLOOKUP(B2042,title_rename,2,FALSE))</f>
        <v>06-02 Atlanta Braves @ Washington Nationals</v>
      </c>
      <c r="O2042" s="3" t="str">
        <f>LEFT(IF(VLOOKUP(C2042,brand_rename,2,FALSE)=0,C2042,VLOOKUP(C2042,brand_rename,2,FALSE)),LEN(IF(VLOOKUP(C2042,brand_rename,2,FALSE)=0,C2042,VLOOKUP(C2042,brand_rename,2,FALSE)))-6)</f>
        <v>Washington National Logo</v>
      </c>
      <c r="P2042" t="str">
        <f>IF(VLOOKUP(D2042,location_rename,2,FALSE)=0,D2042,VLOOKUP(D2042,location_rename,2,FALSE))</f>
        <v>Special Structure Signage</v>
      </c>
      <c r="Q2042">
        <f>IF($L2042=0,0,G2042)</f>
        <v>14</v>
      </c>
      <c r="R2042">
        <f>IF($L2042=0,0,H2042)</f>
        <v>69</v>
      </c>
      <c r="S2042" s="1">
        <f>R2042*L2042</f>
        <v>13568.781000000001</v>
      </c>
      <c r="T2042" s="1">
        <f>S2042*(K2042/100)</f>
        <v>1763.9210301042374</v>
      </c>
      <c r="U2042" t="str">
        <f t="shared" si="62"/>
        <v>Washington National LogoSpecial Structure Signage</v>
      </c>
      <c r="V2042" t="str">
        <f t="shared" si="63"/>
        <v>06-02 Atlanta Braves @ Washington NationalsWashington National LogoSpecial Structure Signage</v>
      </c>
      <c r="W2042" t="str">
        <f>CONCATENATE(M2042,O2042)</f>
        <v>Regular SeasonWashington National Logo</v>
      </c>
      <c r="X2042" t="str">
        <f>CONCATENATE(M2042,P2042)</f>
        <v>Regular SeasonSpecial Structure Signage</v>
      </c>
      <c r="Y2042" t="str">
        <f>CONCATENATE(M2042,O2042,P2042)</f>
        <v>Regular SeasonWashington National LogoSpecial Structure Signage</v>
      </c>
    </row>
    <row r="2043" spans="1:25" x14ac:dyDescent="0.25">
      <c r="A2043" s="3">
        <v>361648</v>
      </c>
      <c r="B2043" t="s">
        <v>142</v>
      </c>
      <c r="C2043" t="s">
        <v>8</v>
      </c>
      <c r="D2043" t="s">
        <v>14</v>
      </c>
      <c r="E2043" t="s">
        <v>1</v>
      </c>
      <c r="F2043" s="5">
        <v>41062</v>
      </c>
      <c r="G2043">
        <v>10</v>
      </c>
      <c r="H2043">
        <v>36</v>
      </c>
      <c r="I2043" s="1">
        <v>7079.4</v>
      </c>
      <c r="J2043" s="1">
        <v>819.17</v>
      </c>
      <c r="K2043">
        <v>11.571178348447599</v>
      </c>
      <c r="L2043" s="4">
        <f>VLOOKUP(N2043,rates,VLOOKUP(CONCATENATE('[1]Exposure Report'!$B$11,'[1]Exposure Report'!$B$13),rate_lookup_table,4,FALSE),FALSE)</f>
        <v>196.649</v>
      </c>
      <c r="M2043" t="s">
        <v>0</v>
      </c>
      <c r="N2043" t="str">
        <f>IF(VLOOKUP(B2043,title_rename,2,FALSE)=0,B2043,VLOOKUP(B2043,title_rename,2,FALSE))</f>
        <v>06-02 Atlanta Braves @ Washington Nationals</v>
      </c>
      <c r="O2043" s="3" t="str">
        <f>LEFT(IF(VLOOKUP(C2043,brand_rename,2,FALSE)=0,C2043,VLOOKUP(C2043,brand_rename,2,FALSE)),LEN(IF(VLOOKUP(C2043,brand_rename,2,FALSE)=0,C2043,VLOOKUP(C2043,brand_rename,2,FALSE)))-6)</f>
        <v>Washington National Logo</v>
      </c>
      <c r="P2043" t="str">
        <f>IF(VLOOKUP(D2043,location_rename,2,FALSE)=0,D2043,VLOOKUP(D2043,location_rename,2,FALSE))</f>
        <v>Static Dugout Roof</v>
      </c>
      <c r="Q2043">
        <f>IF($L2043=0,0,G2043)</f>
        <v>10</v>
      </c>
      <c r="R2043">
        <f>IF($L2043=0,0,H2043)</f>
        <v>36</v>
      </c>
      <c r="S2043" s="1">
        <f>R2043*L2043</f>
        <v>7079.3639999999996</v>
      </c>
      <c r="T2043" s="1">
        <f>S2043*(K2043/100)</f>
        <v>819.16583437579391</v>
      </c>
      <c r="U2043" t="str">
        <f t="shared" si="62"/>
        <v>Washington National LogoStatic Dugout Roof</v>
      </c>
      <c r="V2043" t="str">
        <f t="shared" si="63"/>
        <v>06-02 Atlanta Braves @ Washington NationalsWashington National LogoStatic Dugout Roof</v>
      </c>
      <c r="W2043" t="str">
        <f>CONCATENATE(M2043,O2043)</f>
        <v>Regular SeasonWashington National Logo</v>
      </c>
      <c r="X2043" t="str">
        <f>CONCATENATE(M2043,P2043)</f>
        <v>Regular SeasonStatic Dugout Roof</v>
      </c>
      <c r="Y2043" t="str">
        <f>CONCATENATE(M2043,O2043,P2043)</f>
        <v>Regular SeasonWashington National LogoStatic Dugout Roof</v>
      </c>
    </row>
    <row r="2044" spans="1:25" x14ac:dyDescent="0.25">
      <c r="A2044" s="3">
        <v>361648</v>
      </c>
      <c r="B2044" t="s">
        <v>142</v>
      </c>
      <c r="C2044" t="s">
        <v>8</v>
      </c>
      <c r="D2044" t="s">
        <v>13</v>
      </c>
      <c r="E2044" t="s">
        <v>1</v>
      </c>
      <c r="F2044" s="5">
        <v>41062</v>
      </c>
      <c r="G2044">
        <v>16</v>
      </c>
      <c r="H2044">
        <v>61</v>
      </c>
      <c r="I2044" s="1">
        <v>11995.65</v>
      </c>
      <c r="J2044" s="1">
        <v>2685.49</v>
      </c>
      <c r="K2044">
        <v>22.3871986928594</v>
      </c>
      <c r="L2044" s="4">
        <f>VLOOKUP(N2044,rates,VLOOKUP(CONCATENATE('[1]Exposure Report'!$B$11,'[1]Exposure Report'!$B$13),rate_lookup_table,4,FALSE),FALSE)</f>
        <v>196.649</v>
      </c>
      <c r="M2044" t="s">
        <v>0</v>
      </c>
      <c r="N2044" t="str">
        <f>IF(VLOOKUP(B2044,title_rename,2,FALSE)=0,B2044,VLOOKUP(B2044,title_rename,2,FALSE))</f>
        <v>06-02 Atlanta Braves @ Washington Nationals</v>
      </c>
      <c r="O2044" s="3" t="str">
        <f>LEFT(IF(VLOOKUP(C2044,brand_rename,2,FALSE)=0,C2044,VLOOKUP(C2044,brand_rename,2,FALSE)),LEN(IF(VLOOKUP(C2044,brand_rename,2,FALSE)=0,C2044,VLOOKUP(C2044,brand_rename,2,FALSE)))-6)</f>
        <v>Washington National Logo</v>
      </c>
      <c r="P2044" t="str">
        <f>IF(VLOOKUP(D2044,location_rename,2,FALSE)=0,D2044,VLOOKUP(D2044,location_rename,2,FALSE))</f>
        <v>Static Dugout Wall</v>
      </c>
      <c r="Q2044">
        <f>IF($L2044=0,0,G2044)</f>
        <v>16</v>
      </c>
      <c r="R2044">
        <f>IF($L2044=0,0,H2044)</f>
        <v>61</v>
      </c>
      <c r="S2044" s="1">
        <f>R2044*L2044</f>
        <v>11995.589</v>
      </c>
      <c r="T2044" s="1">
        <f>S2044*(K2044/100)</f>
        <v>2685.4763438087862</v>
      </c>
      <c r="U2044" t="str">
        <f t="shared" si="62"/>
        <v>Washington National LogoStatic Dugout Wall</v>
      </c>
      <c r="V2044" t="str">
        <f t="shared" si="63"/>
        <v>06-02 Atlanta Braves @ Washington NationalsWashington National LogoStatic Dugout Wall</v>
      </c>
      <c r="W2044" t="str">
        <f>CONCATENATE(M2044,O2044)</f>
        <v>Regular SeasonWashington National Logo</v>
      </c>
      <c r="X2044" t="str">
        <f>CONCATENATE(M2044,P2044)</f>
        <v>Regular SeasonStatic Dugout Wall</v>
      </c>
      <c r="Y2044" t="str">
        <f>CONCATENATE(M2044,O2044,P2044)</f>
        <v>Regular SeasonWashington National LogoStatic Dugout Wall</v>
      </c>
    </row>
    <row r="2045" spans="1:25" x14ac:dyDescent="0.25">
      <c r="A2045" s="3">
        <v>361648</v>
      </c>
      <c r="B2045" t="s">
        <v>142</v>
      </c>
      <c r="C2045" t="s">
        <v>8</v>
      </c>
      <c r="D2045" t="s">
        <v>12</v>
      </c>
      <c r="E2045" t="s">
        <v>1</v>
      </c>
      <c r="F2045" s="5">
        <v>41062</v>
      </c>
      <c r="G2045">
        <v>114</v>
      </c>
      <c r="H2045">
        <v>298</v>
      </c>
      <c r="I2045" s="1">
        <v>58601.7</v>
      </c>
      <c r="J2045" s="1">
        <v>13212.34</v>
      </c>
      <c r="K2045">
        <v>22.546001225220401</v>
      </c>
      <c r="L2045" s="4">
        <f>VLOOKUP(N2045,rates,VLOOKUP(CONCATENATE('[1]Exposure Report'!$B$11,'[1]Exposure Report'!$B$13),rate_lookup_table,4,FALSE),FALSE)</f>
        <v>196.649</v>
      </c>
      <c r="M2045" t="s">
        <v>0</v>
      </c>
      <c r="N2045" t="str">
        <f>IF(VLOOKUP(B2045,title_rename,2,FALSE)=0,B2045,VLOOKUP(B2045,title_rename,2,FALSE))</f>
        <v>06-02 Atlanta Braves @ Washington Nationals</v>
      </c>
      <c r="O2045" s="3" t="str">
        <f>LEFT(IF(VLOOKUP(C2045,brand_rename,2,FALSE)=0,C2045,VLOOKUP(C2045,brand_rename,2,FALSE)),LEN(IF(VLOOKUP(C2045,brand_rename,2,FALSE)=0,C2045,VLOOKUP(C2045,brand_rename,2,FALSE)))-6)</f>
        <v>Washington National Logo</v>
      </c>
      <c r="P2045" t="str">
        <f>IF(VLOOKUP(D2045,location_rename,2,FALSE)=0,D2045,VLOOKUP(D2045,location_rename,2,FALSE))</f>
        <v>Static Field Level Home Plate</v>
      </c>
      <c r="Q2045">
        <f>IF($L2045=0,0,G2045)</f>
        <v>114</v>
      </c>
      <c r="R2045">
        <f>IF($L2045=0,0,H2045)</f>
        <v>298</v>
      </c>
      <c r="S2045" s="1">
        <f>R2045*L2045</f>
        <v>58601.402000000002</v>
      </c>
      <c r="T2045" s="1">
        <f>S2045*(K2045/100)</f>
        <v>13212.272812916333</v>
      </c>
      <c r="U2045" t="str">
        <f t="shared" si="62"/>
        <v>Washington National LogoStatic Field Level Home Plate</v>
      </c>
      <c r="V2045" t="str">
        <f t="shared" si="63"/>
        <v>06-02 Atlanta Braves @ Washington NationalsWashington National LogoStatic Field Level Home Plate</v>
      </c>
      <c r="W2045" t="str">
        <f>CONCATENATE(M2045,O2045)</f>
        <v>Regular SeasonWashington National Logo</v>
      </c>
      <c r="X2045" t="str">
        <f>CONCATENATE(M2045,P2045)</f>
        <v>Regular SeasonStatic Field Level Home Plate</v>
      </c>
      <c r="Y2045" t="str">
        <f>CONCATENATE(M2045,O2045,P2045)</f>
        <v>Regular SeasonWashington National LogoStatic Field Level Home Plate</v>
      </c>
    </row>
    <row r="2046" spans="1:25" x14ac:dyDescent="0.25">
      <c r="A2046" s="3">
        <v>361648</v>
      </c>
      <c r="B2046" t="s">
        <v>142</v>
      </c>
      <c r="C2046" t="s">
        <v>8</v>
      </c>
      <c r="D2046" t="s">
        <v>11</v>
      </c>
      <c r="E2046" t="s">
        <v>1</v>
      </c>
      <c r="F2046" s="5">
        <v>41062</v>
      </c>
      <c r="G2046">
        <v>44</v>
      </c>
      <c r="H2046">
        <v>192</v>
      </c>
      <c r="I2046" s="1">
        <v>37756.800000000003</v>
      </c>
      <c r="J2046" s="1">
        <v>5103.3</v>
      </c>
      <c r="K2046">
        <v>13.516240783117199</v>
      </c>
      <c r="L2046" s="4">
        <f>VLOOKUP(N2046,rates,VLOOKUP(CONCATENATE('[1]Exposure Report'!$B$11,'[1]Exposure Report'!$B$13),rate_lookup_table,4,FALSE),FALSE)</f>
        <v>196.649</v>
      </c>
      <c r="M2046" t="s">
        <v>0</v>
      </c>
      <c r="N2046" t="str">
        <f>IF(VLOOKUP(B2046,title_rename,2,FALSE)=0,B2046,VLOOKUP(B2046,title_rename,2,FALSE))</f>
        <v>06-02 Atlanta Braves @ Washington Nationals</v>
      </c>
      <c r="O2046" s="3" t="str">
        <f>LEFT(IF(VLOOKUP(C2046,brand_rename,2,FALSE)=0,C2046,VLOOKUP(C2046,brand_rename,2,FALSE)),LEN(IF(VLOOKUP(C2046,brand_rename,2,FALSE)=0,C2046,VLOOKUP(C2046,brand_rename,2,FALSE)))-6)</f>
        <v>Washington National Logo</v>
      </c>
      <c r="P2046" t="str">
        <f>IF(VLOOKUP(D2046,location_rename,2,FALSE)=0,D2046,VLOOKUP(D2046,location_rename,2,FALSE))</f>
        <v>Static Outfield Wall</v>
      </c>
      <c r="Q2046">
        <f>IF($L2046=0,0,G2046)</f>
        <v>44</v>
      </c>
      <c r="R2046">
        <f>IF($L2046=0,0,H2046)</f>
        <v>192</v>
      </c>
      <c r="S2046" s="1">
        <f>R2046*L2046</f>
        <v>37756.608</v>
      </c>
      <c r="T2046" s="1">
        <f>S2046*(K2046/100)</f>
        <v>5103.2740488176914</v>
      </c>
      <c r="U2046" t="str">
        <f t="shared" si="62"/>
        <v>Washington National LogoStatic Outfield Wall</v>
      </c>
      <c r="V2046" t="str">
        <f t="shared" si="63"/>
        <v>06-02 Atlanta Braves @ Washington NationalsWashington National LogoStatic Outfield Wall</v>
      </c>
      <c r="W2046" t="str">
        <f>CONCATENATE(M2046,O2046)</f>
        <v>Regular SeasonWashington National Logo</v>
      </c>
      <c r="X2046" t="str">
        <f>CONCATENATE(M2046,P2046)</f>
        <v>Regular SeasonStatic Outfield Wall</v>
      </c>
      <c r="Y2046" t="str">
        <f>CONCATENATE(M2046,O2046,P2046)</f>
        <v>Regular SeasonWashington National LogoStatic Outfield Wall</v>
      </c>
    </row>
    <row r="2047" spans="1:25" x14ac:dyDescent="0.25">
      <c r="A2047" s="3">
        <v>361648</v>
      </c>
      <c r="B2047" t="s">
        <v>142</v>
      </c>
      <c r="C2047" t="s">
        <v>8</v>
      </c>
      <c r="D2047" t="s">
        <v>9</v>
      </c>
      <c r="E2047" t="s">
        <v>1</v>
      </c>
      <c r="F2047" s="5">
        <v>41062</v>
      </c>
      <c r="G2047">
        <v>26</v>
      </c>
      <c r="H2047">
        <v>160</v>
      </c>
      <c r="I2047" s="1">
        <v>31464</v>
      </c>
      <c r="J2047" s="1">
        <v>4105.72</v>
      </c>
      <c r="K2047">
        <v>13.048944825832599</v>
      </c>
      <c r="L2047" s="4">
        <f>VLOOKUP(N2047,rates,VLOOKUP(CONCATENATE('[1]Exposure Report'!$B$11,'[1]Exposure Report'!$B$13),rate_lookup_table,4,FALSE),FALSE)</f>
        <v>196.649</v>
      </c>
      <c r="M2047" t="s">
        <v>0</v>
      </c>
      <c r="N2047" t="str">
        <f>IF(VLOOKUP(B2047,title_rename,2,FALSE)=0,B2047,VLOOKUP(B2047,title_rename,2,FALSE))</f>
        <v>06-02 Atlanta Braves @ Washington Nationals</v>
      </c>
      <c r="O2047" s="3" t="str">
        <f>LEFT(IF(VLOOKUP(C2047,brand_rename,2,FALSE)=0,C2047,VLOOKUP(C2047,brand_rename,2,FALSE)),LEN(IF(VLOOKUP(C2047,brand_rename,2,FALSE)=0,C2047,VLOOKUP(C2047,brand_rename,2,FALSE)))-6)</f>
        <v>Washington National Logo</v>
      </c>
      <c r="P2047" t="str">
        <f>IF(VLOOKUP(D2047,location_rename,2,FALSE)=0,D2047,VLOOKUP(D2047,location_rename,2,FALSE))</f>
        <v>Static Upper Billboard</v>
      </c>
      <c r="Q2047">
        <f>IF($L2047=0,0,G2047)</f>
        <v>26</v>
      </c>
      <c r="R2047">
        <f>IF($L2047=0,0,H2047)</f>
        <v>160</v>
      </c>
      <c r="S2047" s="1">
        <f>R2047*L2047</f>
        <v>31463.84</v>
      </c>
      <c r="T2047" s="1">
        <f>S2047*(K2047/100)</f>
        <v>4105.699121688247</v>
      </c>
      <c r="U2047" t="str">
        <f t="shared" si="62"/>
        <v>Washington National LogoStatic Upper Billboard</v>
      </c>
      <c r="V2047" t="str">
        <f t="shared" si="63"/>
        <v>06-02 Atlanta Braves @ Washington NationalsWashington National LogoStatic Upper Billboard</v>
      </c>
      <c r="W2047" t="str">
        <f>CONCATENATE(M2047,O2047)</f>
        <v>Regular SeasonWashington National Logo</v>
      </c>
      <c r="X2047" t="str">
        <f>CONCATENATE(M2047,P2047)</f>
        <v>Regular SeasonStatic Upper Billboard</v>
      </c>
      <c r="Y2047" t="str">
        <f>CONCATENATE(M2047,O2047,P2047)</f>
        <v>Regular SeasonWashington National LogoStatic Upper Billboard</v>
      </c>
    </row>
    <row r="2048" spans="1:25" x14ac:dyDescent="0.25">
      <c r="A2048" s="3">
        <v>361648</v>
      </c>
      <c r="B2048" t="s">
        <v>142</v>
      </c>
      <c r="C2048" t="s">
        <v>77</v>
      </c>
      <c r="D2048" t="s">
        <v>19</v>
      </c>
      <c r="E2048" t="s">
        <v>1</v>
      </c>
      <c r="F2048" s="5">
        <v>41062</v>
      </c>
      <c r="G2048">
        <v>3</v>
      </c>
      <c r="H2048">
        <v>17</v>
      </c>
      <c r="I2048" s="1">
        <v>3343.05</v>
      </c>
      <c r="J2048" s="1">
        <v>629.63</v>
      </c>
      <c r="K2048">
        <v>18.833998893226202</v>
      </c>
      <c r="L2048" s="4">
        <f>VLOOKUP(N2048,rates,VLOOKUP(CONCATENATE('[1]Exposure Report'!$B$11,'[1]Exposure Report'!$B$13),rate_lookup_table,4,FALSE),FALSE)</f>
        <v>196.649</v>
      </c>
      <c r="M2048" t="s">
        <v>0</v>
      </c>
      <c r="N2048" t="str">
        <f>IF(VLOOKUP(B2048,title_rename,2,FALSE)=0,B2048,VLOOKUP(B2048,title_rename,2,FALSE))</f>
        <v>06-02 Atlanta Braves @ Washington Nationals</v>
      </c>
      <c r="O2048" s="3" t="str">
        <f>LEFT(IF(VLOOKUP(C2048,brand_rename,2,FALSE)=0,C2048,VLOOKUP(C2048,brand_rename,2,FALSE)),LEN(IF(VLOOKUP(C2048,brand_rename,2,FALSE)=0,C2048,VLOOKUP(C2048,brand_rename,2,FALSE)))-6)</f>
        <v>Waste Management</v>
      </c>
      <c r="P2048" t="str">
        <f>IF(VLOOKUP(D2048,location_rename,2,FALSE)=0,D2048,VLOOKUP(D2048,location_rename,2,FALSE))</f>
        <v>LED Outfield Wall</v>
      </c>
      <c r="Q2048">
        <f>IF($L2048=0,0,G2048)</f>
        <v>3</v>
      </c>
      <c r="R2048">
        <f>IF($L2048=0,0,H2048)</f>
        <v>17</v>
      </c>
      <c r="S2048" s="1">
        <f>R2048*L2048</f>
        <v>3343.0329999999999</v>
      </c>
      <c r="T2048" s="1">
        <f>S2048*(K2048/100)</f>
        <v>629.62679822018663</v>
      </c>
      <c r="U2048" t="str">
        <f t="shared" si="62"/>
        <v>Waste ManagementLED Outfield Wall</v>
      </c>
      <c r="V2048" t="str">
        <f t="shared" si="63"/>
        <v>06-02 Atlanta Braves @ Washington NationalsWaste ManagementLED Outfield Wall</v>
      </c>
      <c r="W2048" t="str">
        <f>CONCATENATE(M2048,O2048)</f>
        <v>Regular SeasonWaste Management</v>
      </c>
      <c r="X2048" t="str">
        <f>CONCATENATE(M2048,P2048)</f>
        <v>Regular SeasonLED Outfield Wall</v>
      </c>
      <c r="Y2048" t="str">
        <f>CONCATENATE(M2048,O2048,P2048)</f>
        <v>Regular SeasonWaste ManagementLED Outfield Wall</v>
      </c>
    </row>
    <row r="2049" spans="1:25" x14ac:dyDescent="0.25">
      <c r="A2049" s="3">
        <v>361648</v>
      </c>
      <c r="B2049" t="s">
        <v>142</v>
      </c>
      <c r="C2049" t="s">
        <v>5</v>
      </c>
      <c r="D2049" t="s">
        <v>6</v>
      </c>
      <c r="E2049" t="s">
        <v>1</v>
      </c>
      <c r="F2049" s="5">
        <v>41062</v>
      </c>
      <c r="G2049">
        <v>5</v>
      </c>
      <c r="H2049">
        <v>8</v>
      </c>
      <c r="I2049" s="1">
        <v>1573.2</v>
      </c>
      <c r="J2049" s="1">
        <v>351.91</v>
      </c>
      <c r="K2049">
        <v>22.3690566997203</v>
      </c>
      <c r="L2049" s="4">
        <f>VLOOKUP(N2049,rates,VLOOKUP(CONCATENATE('[1]Exposure Report'!$B$11,'[1]Exposure Report'!$B$13),rate_lookup_table,4,FALSE),FALSE)</f>
        <v>196.649</v>
      </c>
      <c r="M2049" t="s">
        <v>0</v>
      </c>
      <c r="N2049" t="str">
        <f>IF(VLOOKUP(B2049,title_rename,2,FALSE)=0,B2049,VLOOKUP(B2049,title_rename,2,FALSE))</f>
        <v>06-02 Atlanta Braves @ Washington Nationals</v>
      </c>
      <c r="O2049" s="3" t="str">
        <f>LEFT(IF(VLOOKUP(C2049,brand_rename,2,FALSE)=0,C2049,VLOOKUP(C2049,brand_rename,2,FALSE)),LEN(IF(VLOOKUP(C2049,brand_rename,2,FALSE)=0,C2049,VLOOKUP(C2049,brand_rename,2,FALSE)))-6)</f>
        <v>Website - Washingtonnationalsdreamfoundation.org</v>
      </c>
      <c r="P2049" t="str">
        <f>IF(VLOOKUP(D2049,location_rename,2,FALSE)=0,D2049,VLOOKUP(D2049,location_rename,2,FALSE))</f>
        <v>Rotational Field Level Foul Ball Line</v>
      </c>
      <c r="Q2049">
        <f>IF($L2049=0,0,G2049)</f>
        <v>5</v>
      </c>
      <c r="R2049">
        <f>IF($L2049=0,0,H2049)</f>
        <v>8</v>
      </c>
      <c r="S2049" s="1">
        <f>R2049*L2049</f>
        <v>1573.192</v>
      </c>
      <c r="T2049" s="1">
        <f>S2049*(K2049/100)</f>
        <v>351.90821047546376</v>
      </c>
      <c r="U2049" t="str">
        <f t="shared" si="62"/>
        <v>Website - Washingtonnationalsdreamfoundation.orgRotational Field Level Foul Ball Line</v>
      </c>
      <c r="V2049" t="str">
        <f t="shared" si="63"/>
        <v>06-02 Atlanta Braves @ Washington NationalsWebsite - Washingtonnationalsdreamfoundation.orgRotational Field Level Foul Ball Line</v>
      </c>
      <c r="W2049" t="str">
        <f>CONCATENATE(M2049,O2049)</f>
        <v>Regular SeasonWebsite - Washingtonnationalsdreamfoundation.org</v>
      </c>
      <c r="X2049" t="str">
        <f>CONCATENATE(M2049,P2049)</f>
        <v>Regular SeasonRotational Field Level Foul Ball Line</v>
      </c>
      <c r="Y2049" t="str">
        <f>CONCATENATE(M2049,O2049,P2049)</f>
        <v>Regular SeasonWebsite - Washingtonnationalsdreamfoundation.orgRotational Field Level Foul Ball Line</v>
      </c>
    </row>
    <row r="2050" spans="1:25" x14ac:dyDescent="0.25">
      <c r="A2050" s="3">
        <v>361648</v>
      </c>
      <c r="B2050" t="s">
        <v>142</v>
      </c>
      <c r="C2050" t="s">
        <v>3</v>
      </c>
      <c r="D2050" t="s">
        <v>2</v>
      </c>
      <c r="E2050" t="s">
        <v>1</v>
      </c>
      <c r="F2050" s="5">
        <v>41062</v>
      </c>
      <c r="G2050">
        <v>19</v>
      </c>
      <c r="H2050">
        <v>104</v>
      </c>
      <c r="I2050" s="1">
        <v>20451.599999999999</v>
      </c>
      <c r="J2050" s="1">
        <v>5273.94</v>
      </c>
      <c r="K2050">
        <v>25.787420055154598</v>
      </c>
      <c r="L2050" s="4">
        <f>VLOOKUP(N2050,rates,VLOOKUP(CONCATENATE('[1]Exposure Report'!$B$11,'[1]Exposure Report'!$B$13),rate_lookup_table,4,FALSE),FALSE)</f>
        <v>196.649</v>
      </c>
      <c r="M2050" t="s">
        <v>0</v>
      </c>
      <c r="N2050" t="str">
        <f>IF(VLOOKUP(B2050,title_rename,2,FALSE)=0,B2050,VLOOKUP(B2050,title_rename,2,FALSE))</f>
        <v>06-02 Atlanta Braves @ Washington Nationals</v>
      </c>
      <c r="O2050" s="3" t="str">
        <f>LEFT(IF(VLOOKUP(C2050,brand_rename,2,FALSE)=0,C2050,VLOOKUP(C2050,brand_rename,2,FALSE)),LEN(IF(VLOOKUP(C2050,brand_rename,2,FALSE)=0,C2050,VLOOKUP(C2050,brand_rename,2,FALSE)))-6)</f>
        <v>Windstream</v>
      </c>
      <c r="P2050" t="str">
        <f>IF(VLOOKUP(D2050,location_rename,2,FALSE)=0,D2050,VLOOKUP(D2050,location_rename,2,FALSE))</f>
        <v>Rotational Field Level Home Plate</v>
      </c>
      <c r="Q2050">
        <f>IF($L2050=0,0,G2050)</f>
        <v>19</v>
      </c>
      <c r="R2050">
        <f>IF($L2050=0,0,H2050)</f>
        <v>104</v>
      </c>
      <c r="S2050" s="1">
        <f>R2050*L2050</f>
        <v>20451.495999999999</v>
      </c>
      <c r="T2050" s="1">
        <f>S2050*(K2050/100)</f>
        <v>5273.9131810831404</v>
      </c>
      <c r="U2050" t="str">
        <f t="shared" ref="U2050:U2113" si="64">CONCATENATE(O2050,P2050)</f>
        <v>WindstreamRotational Field Level Home Plate</v>
      </c>
      <c r="V2050" t="str">
        <f t="shared" ref="V2050:V2113" si="65">CONCATENATE(N2050,U2050)</f>
        <v>06-02 Atlanta Braves @ Washington NationalsWindstreamRotational Field Level Home Plate</v>
      </c>
      <c r="W2050" t="str">
        <f>CONCATENATE(M2050,O2050)</f>
        <v>Regular SeasonWindstream</v>
      </c>
      <c r="X2050" t="str">
        <f>CONCATENATE(M2050,P2050)</f>
        <v>Regular SeasonRotational Field Level Home Plate</v>
      </c>
      <c r="Y2050" t="str">
        <f>CONCATENATE(M2050,O2050,P2050)</f>
        <v>Regular SeasonWindstreamRotational Field Level Home Plate</v>
      </c>
    </row>
    <row r="2051" spans="1:25" x14ac:dyDescent="0.25">
      <c r="A2051" s="3">
        <v>361688</v>
      </c>
      <c r="B2051" t="s">
        <v>140</v>
      </c>
      <c r="C2051" t="s">
        <v>75</v>
      </c>
      <c r="D2051" t="s">
        <v>2</v>
      </c>
      <c r="E2051" t="s">
        <v>1</v>
      </c>
      <c r="F2051" s="5">
        <v>41063</v>
      </c>
      <c r="G2051">
        <v>21</v>
      </c>
      <c r="H2051">
        <v>162</v>
      </c>
      <c r="I2051" s="1">
        <v>43637.94</v>
      </c>
      <c r="J2051" s="1">
        <v>10236.219999999999</v>
      </c>
      <c r="K2051">
        <v>23.457156776878101</v>
      </c>
      <c r="L2051" s="4">
        <f>VLOOKUP(N2051,rates,VLOOKUP(CONCATENATE('[1]Exposure Report'!$B$11,'[1]Exposure Report'!$B$13),rate_lookup_table,4,FALSE),FALSE)</f>
        <v>269.3656666666667</v>
      </c>
      <c r="M2051" t="s">
        <v>0</v>
      </c>
      <c r="N2051" t="str">
        <f>IF(VLOOKUP(B2051,title_rename,2,FALSE)=0,B2051,VLOOKUP(B2051,title_rename,2,FALSE))</f>
        <v>06-03 Atlanta Braves @ Washington Nationals</v>
      </c>
      <c r="O2051" s="3" t="str">
        <f>LEFT(IF(VLOOKUP(C2051,brand_rename,2,FALSE)=0,C2051,VLOOKUP(C2051,brand_rename,2,FALSE)),LEN(IF(VLOOKUP(C2051,brand_rename,2,FALSE)=0,C2051,VLOOKUP(C2051,brand_rename,2,FALSE)))-6)</f>
        <v>American University</v>
      </c>
      <c r="P2051" t="str">
        <f>IF(VLOOKUP(D2051,location_rename,2,FALSE)=0,D2051,VLOOKUP(D2051,location_rename,2,FALSE))</f>
        <v>Rotational Field Level Home Plate</v>
      </c>
      <c r="Q2051">
        <f>IF($L2051=0,0,G2051)</f>
        <v>21</v>
      </c>
      <c r="R2051">
        <f>IF($L2051=0,0,H2051)</f>
        <v>162</v>
      </c>
      <c r="S2051" s="1">
        <f>R2051*L2051</f>
        <v>43637.238000000005</v>
      </c>
      <c r="T2051" s="1">
        <f>S2051*(K2051/100)</f>
        <v>10236.055330759427</v>
      </c>
      <c r="U2051" t="str">
        <f t="shared" si="64"/>
        <v>American UniversityRotational Field Level Home Plate</v>
      </c>
      <c r="V2051" t="str">
        <f t="shared" si="65"/>
        <v>06-03 Atlanta Braves @ Washington NationalsAmerican UniversityRotational Field Level Home Plate</v>
      </c>
      <c r="W2051" t="str">
        <f>CONCATENATE(M2051,O2051)</f>
        <v>Regular SeasonAmerican University</v>
      </c>
      <c r="X2051" t="str">
        <f>CONCATENATE(M2051,P2051)</f>
        <v>Regular SeasonRotational Field Level Home Plate</v>
      </c>
      <c r="Y2051" t="str">
        <f>CONCATENATE(M2051,O2051,P2051)</f>
        <v>Regular SeasonAmerican UniversityRotational Field Level Home Plate</v>
      </c>
    </row>
    <row r="2052" spans="1:25" x14ac:dyDescent="0.25">
      <c r="A2052" s="3">
        <v>361688</v>
      </c>
      <c r="B2052" t="s">
        <v>140</v>
      </c>
      <c r="C2052" t="s">
        <v>74</v>
      </c>
      <c r="D2052" t="s">
        <v>12</v>
      </c>
      <c r="E2052" t="s">
        <v>1</v>
      </c>
      <c r="F2052" s="5">
        <v>41063</v>
      </c>
      <c r="G2052">
        <v>46</v>
      </c>
      <c r="H2052">
        <v>89</v>
      </c>
      <c r="I2052" s="1">
        <v>23973.93</v>
      </c>
      <c r="J2052" s="1">
        <v>3907.4</v>
      </c>
      <c r="K2052">
        <v>16.298537619822799</v>
      </c>
      <c r="L2052" s="4">
        <f>VLOOKUP(N2052,rates,VLOOKUP(CONCATENATE('[1]Exposure Report'!$B$11,'[1]Exposure Report'!$B$13),rate_lookup_table,4,FALSE),FALSE)</f>
        <v>269.3656666666667</v>
      </c>
      <c r="M2052" t="s">
        <v>0</v>
      </c>
      <c r="N2052" t="str">
        <f>IF(VLOOKUP(B2052,title_rename,2,FALSE)=0,B2052,VLOOKUP(B2052,title_rename,2,FALSE))</f>
        <v>06-03 Atlanta Braves @ Washington Nationals</v>
      </c>
      <c r="O2052" s="3" t="str">
        <f>LEFT(IF(VLOOKUP(C2052,brand_rename,2,FALSE)=0,C2052,VLOOKUP(C2052,brand_rename,2,FALSE)),LEN(IF(VLOOKUP(C2052,brand_rename,2,FALSE)=0,C2052,VLOOKUP(C2052,brand_rename,2,FALSE)))-6)</f>
        <v>ANC</v>
      </c>
      <c r="P2052" t="str">
        <f>IF(VLOOKUP(D2052,location_rename,2,FALSE)=0,D2052,VLOOKUP(D2052,location_rename,2,FALSE))</f>
        <v>Static Field Level Home Plate</v>
      </c>
      <c r="Q2052">
        <f>IF($L2052=0,0,G2052)</f>
        <v>46</v>
      </c>
      <c r="R2052">
        <f>IF($L2052=0,0,H2052)</f>
        <v>89</v>
      </c>
      <c r="S2052" s="1">
        <f>R2052*L2052</f>
        <v>23973.544333333335</v>
      </c>
      <c r="T2052" s="1">
        <f>S2052*(K2052/100)</f>
        <v>3907.3371419732302</v>
      </c>
      <c r="U2052" t="str">
        <f t="shared" si="64"/>
        <v>ANCStatic Field Level Home Plate</v>
      </c>
      <c r="V2052" t="str">
        <f t="shared" si="65"/>
        <v>06-03 Atlanta Braves @ Washington NationalsANCStatic Field Level Home Plate</v>
      </c>
      <c r="W2052" t="str">
        <f>CONCATENATE(M2052,O2052)</f>
        <v>Regular SeasonANC</v>
      </c>
      <c r="X2052" t="str">
        <f>CONCATENATE(M2052,P2052)</f>
        <v>Regular SeasonStatic Field Level Home Plate</v>
      </c>
      <c r="Y2052" t="str">
        <f>CONCATENATE(M2052,O2052,P2052)</f>
        <v>Regular SeasonANCStatic Field Level Home Plate</v>
      </c>
    </row>
    <row r="2053" spans="1:25" x14ac:dyDescent="0.25">
      <c r="A2053" s="3">
        <v>361688</v>
      </c>
      <c r="B2053" t="s">
        <v>140</v>
      </c>
      <c r="C2053" t="s">
        <v>70</v>
      </c>
      <c r="D2053" t="s">
        <v>2</v>
      </c>
      <c r="E2053" t="s">
        <v>1</v>
      </c>
      <c r="F2053" s="5">
        <v>41063</v>
      </c>
      <c r="G2053">
        <v>7</v>
      </c>
      <c r="H2053">
        <v>51</v>
      </c>
      <c r="I2053" s="1">
        <v>13737.87</v>
      </c>
      <c r="J2053" s="1">
        <v>3403.87</v>
      </c>
      <c r="K2053">
        <v>24.777276244425</v>
      </c>
      <c r="L2053" s="4">
        <f>VLOOKUP(N2053,rates,VLOOKUP(CONCATENATE('[1]Exposure Report'!$B$11,'[1]Exposure Report'!$B$13),rate_lookup_table,4,FALSE),FALSE)</f>
        <v>269.3656666666667</v>
      </c>
      <c r="M2053" t="s">
        <v>0</v>
      </c>
      <c r="N2053" t="str">
        <f>IF(VLOOKUP(B2053,title_rename,2,FALSE)=0,B2053,VLOOKUP(B2053,title_rename,2,FALSE))</f>
        <v>06-03 Atlanta Braves @ Washington Nationals</v>
      </c>
      <c r="O2053" s="3" t="str">
        <f>LEFT(IF(VLOOKUP(C2053,brand_rename,2,FALSE)=0,C2053,VLOOKUP(C2053,brand_rename,2,FALSE)),LEN(IF(VLOOKUP(C2053,brand_rename,2,FALSE)=0,C2053,VLOOKUP(C2053,brand_rename,2,FALSE)))-6)</f>
        <v>Capital One</v>
      </c>
      <c r="P2053" t="str">
        <f>IF(VLOOKUP(D2053,location_rename,2,FALSE)=0,D2053,VLOOKUP(D2053,location_rename,2,FALSE))</f>
        <v>Rotational Field Level Home Plate</v>
      </c>
      <c r="Q2053">
        <f>IF($L2053=0,0,G2053)</f>
        <v>7</v>
      </c>
      <c r="R2053">
        <f>IF($L2053=0,0,H2053)</f>
        <v>51</v>
      </c>
      <c r="S2053" s="1">
        <f>R2053*L2053</f>
        <v>13737.649000000001</v>
      </c>
      <c r="T2053" s="1">
        <f>S2053*(K2053/100)</f>
        <v>3403.8152422194889</v>
      </c>
      <c r="U2053" t="str">
        <f t="shared" si="64"/>
        <v>Capital OneRotational Field Level Home Plate</v>
      </c>
      <c r="V2053" t="str">
        <f t="shared" si="65"/>
        <v>06-03 Atlanta Braves @ Washington NationalsCapital OneRotational Field Level Home Plate</v>
      </c>
      <c r="W2053" t="str">
        <f>CONCATENATE(M2053,O2053)</f>
        <v>Regular SeasonCapital One</v>
      </c>
      <c r="X2053" t="str">
        <f>CONCATENATE(M2053,P2053)</f>
        <v>Regular SeasonRotational Field Level Home Plate</v>
      </c>
      <c r="Y2053" t="str">
        <f>CONCATENATE(M2053,O2053,P2053)</f>
        <v>Regular SeasonCapital OneRotational Field Level Home Plate</v>
      </c>
    </row>
    <row r="2054" spans="1:25" x14ac:dyDescent="0.25">
      <c r="A2054" s="3">
        <v>361688</v>
      </c>
      <c r="B2054" t="s">
        <v>140</v>
      </c>
      <c r="C2054" t="s">
        <v>69</v>
      </c>
      <c r="D2054" t="s">
        <v>19</v>
      </c>
      <c r="E2054" t="s">
        <v>1</v>
      </c>
      <c r="F2054" s="5">
        <v>41063</v>
      </c>
      <c r="G2054">
        <v>2</v>
      </c>
      <c r="H2054">
        <v>3</v>
      </c>
      <c r="I2054" s="1">
        <v>808.11</v>
      </c>
      <c r="J2054" s="1">
        <v>224.98</v>
      </c>
      <c r="K2054">
        <v>27.8402692702726</v>
      </c>
      <c r="L2054" s="4">
        <f>VLOOKUP(N2054,rates,VLOOKUP(CONCATENATE('[1]Exposure Report'!$B$11,'[1]Exposure Report'!$B$13),rate_lookup_table,4,FALSE),FALSE)</f>
        <v>269.3656666666667</v>
      </c>
      <c r="M2054" t="s">
        <v>0</v>
      </c>
      <c r="N2054" t="str">
        <f>IF(VLOOKUP(B2054,title_rename,2,FALSE)=0,B2054,VLOOKUP(B2054,title_rename,2,FALSE))</f>
        <v>06-03 Atlanta Braves @ Washington Nationals</v>
      </c>
      <c r="O2054" s="3" t="str">
        <f>LEFT(IF(VLOOKUP(C2054,brand_rename,2,FALSE)=0,C2054,VLOOKUP(C2054,brand_rename,2,FALSE)),LEN(IF(VLOOKUP(C2054,brand_rename,2,FALSE)=0,C2054,VLOOKUP(C2054,brand_rename,2,FALSE)))-6)</f>
        <v>CareFirst BlueCross BlueShield</v>
      </c>
      <c r="P2054" t="str">
        <f>IF(VLOOKUP(D2054,location_rename,2,FALSE)=0,D2054,VLOOKUP(D2054,location_rename,2,FALSE))</f>
        <v>LED Outfield Wall</v>
      </c>
      <c r="Q2054">
        <f>IF($L2054=0,0,G2054)</f>
        <v>2</v>
      </c>
      <c r="R2054">
        <f>IF($L2054=0,0,H2054)</f>
        <v>3</v>
      </c>
      <c r="S2054" s="1">
        <f>R2054*L2054</f>
        <v>808.09700000000009</v>
      </c>
      <c r="T2054" s="1">
        <f>S2054*(K2054/100)</f>
        <v>224.97638076499479</v>
      </c>
      <c r="U2054" t="str">
        <f t="shared" si="64"/>
        <v>CareFirst BlueCross BlueShieldLED Outfield Wall</v>
      </c>
      <c r="V2054" t="str">
        <f t="shared" si="65"/>
        <v>06-03 Atlanta Braves @ Washington NationalsCareFirst BlueCross BlueShieldLED Outfield Wall</v>
      </c>
      <c r="W2054" t="str">
        <f>CONCATENATE(M2054,O2054)</f>
        <v>Regular SeasonCareFirst BlueCross BlueShield</v>
      </c>
      <c r="X2054" t="str">
        <f>CONCATENATE(M2054,P2054)</f>
        <v>Regular SeasonLED Outfield Wall</v>
      </c>
      <c r="Y2054" t="str">
        <f>CONCATENATE(M2054,O2054,P2054)</f>
        <v>Regular SeasonCareFirst BlueCross BlueShieldLED Outfield Wall</v>
      </c>
    </row>
    <row r="2055" spans="1:25" x14ac:dyDescent="0.25">
      <c r="A2055" s="3">
        <v>361688</v>
      </c>
      <c r="B2055" t="s">
        <v>140</v>
      </c>
      <c r="C2055" t="s">
        <v>69</v>
      </c>
      <c r="D2055" t="s">
        <v>17</v>
      </c>
      <c r="E2055" t="s">
        <v>1</v>
      </c>
      <c r="F2055" s="5">
        <v>41063</v>
      </c>
      <c r="G2055">
        <v>3</v>
      </c>
      <c r="H2055">
        <v>4</v>
      </c>
      <c r="I2055" s="1">
        <v>1077.48</v>
      </c>
      <c r="J2055" s="1">
        <v>338.65</v>
      </c>
      <c r="K2055">
        <v>31.429817722834699</v>
      </c>
      <c r="L2055" s="4">
        <f>VLOOKUP(N2055,rates,VLOOKUP(CONCATENATE('[1]Exposure Report'!$B$11,'[1]Exposure Report'!$B$13),rate_lookup_table,4,FALSE),FALSE)</f>
        <v>269.3656666666667</v>
      </c>
      <c r="M2055" t="s">
        <v>0</v>
      </c>
      <c r="N2055" t="str">
        <f>IF(VLOOKUP(B2055,title_rename,2,FALSE)=0,B2055,VLOOKUP(B2055,title_rename,2,FALSE))</f>
        <v>06-03 Atlanta Braves @ Washington Nationals</v>
      </c>
      <c r="O2055" s="3" t="str">
        <f>LEFT(IF(VLOOKUP(C2055,brand_rename,2,FALSE)=0,C2055,VLOOKUP(C2055,brand_rename,2,FALSE)),LEN(IF(VLOOKUP(C2055,brand_rename,2,FALSE)=0,C2055,VLOOKUP(C2055,brand_rename,2,FALSE)))-6)</f>
        <v>CareFirst BlueCross BlueShield</v>
      </c>
      <c r="P2055" t="str">
        <f>IF(VLOOKUP(D2055,location_rename,2,FALSE)=0,D2055,VLOOKUP(D2055,location_rename,2,FALSE))</f>
        <v>LED Upper Tiered</v>
      </c>
      <c r="Q2055">
        <f>IF($L2055=0,0,G2055)</f>
        <v>3</v>
      </c>
      <c r="R2055">
        <f>IF($L2055=0,0,H2055)</f>
        <v>4</v>
      </c>
      <c r="S2055" s="1">
        <f>R2055*L2055</f>
        <v>1077.4626666666668</v>
      </c>
      <c r="T2055" s="1">
        <f>S2055*(K2055/100)</f>
        <v>338.64455216492735</v>
      </c>
      <c r="U2055" t="str">
        <f t="shared" si="64"/>
        <v>CareFirst BlueCross BlueShieldLED Upper Tiered</v>
      </c>
      <c r="V2055" t="str">
        <f t="shared" si="65"/>
        <v>06-03 Atlanta Braves @ Washington NationalsCareFirst BlueCross BlueShieldLED Upper Tiered</v>
      </c>
      <c r="W2055" t="str">
        <f>CONCATENATE(M2055,O2055)</f>
        <v>Regular SeasonCareFirst BlueCross BlueShield</v>
      </c>
      <c r="X2055" t="str">
        <f>CONCATENATE(M2055,P2055)</f>
        <v>Regular SeasonLED Upper Tiered</v>
      </c>
      <c r="Y2055" t="str">
        <f>CONCATENATE(M2055,O2055,P2055)</f>
        <v>Regular SeasonCareFirst BlueCross BlueShieldLED Upper Tiered</v>
      </c>
    </row>
    <row r="2056" spans="1:25" x14ac:dyDescent="0.25">
      <c r="A2056" s="3">
        <v>361688</v>
      </c>
      <c r="B2056" t="s">
        <v>140</v>
      </c>
      <c r="C2056" t="s">
        <v>68</v>
      </c>
      <c r="D2056" t="s">
        <v>9</v>
      </c>
      <c r="E2056" t="s">
        <v>1</v>
      </c>
      <c r="F2056" s="5">
        <v>41063</v>
      </c>
      <c r="G2056">
        <v>6</v>
      </c>
      <c r="H2056">
        <v>7</v>
      </c>
      <c r="I2056" s="1">
        <v>1885.59</v>
      </c>
      <c r="J2056" s="1">
        <v>454.89</v>
      </c>
      <c r="K2056">
        <v>24.1245445722558</v>
      </c>
      <c r="L2056" s="4">
        <f>VLOOKUP(N2056,rates,VLOOKUP(CONCATENATE('[1]Exposure Report'!$B$11,'[1]Exposure Report'!$B$13),rate_lookup_table,4,FALSE),FALSE)</f>
        <v>269.3656666666667</v>
      </c>
      <c r="M2056" t="s">
        <v>0</v>
      </c>
      <c r="N2056" t="str">
        <f>IF(VLOOKUP(B2056,title_rename,2,FALSE)=0,B2056,VLOOKUP(B2056,title_rename,2,FALSE))</f>
        <v>06-03 Atlanta Braves @ Washington Nationals</v>
      </c>
      <c r="O2056" s="3" t="str">
        <f>LEFT(IF(VLOOKUP(C2056,brand_rename,2,FALSE)=0,C2056,VLOOKUP(C2056,brand_rename,2,FALSE)),LEN(IF(VLOOKUP(C2056,brand_rename,2,FALSE)=0,C2056,VLOOKUP(C2056,brand_rename,2,FALSE)))-6)</f>
        <v>Charity - Washington Nationals Dream Foundation</v>
      </c>
      <c r="P2056" t="str">
        <f>IF(VLOOKUP(D2056,location_rename,2,FALSE)=0,D2056,VLOOKUP(D2056,location_rename,2,FALSE))</f>
        <v>Static Upper Billboard</v>
      </c>
      <c r="Q2056">
        <f>IF($L2056=0,0,G2056)</f>
        <v>6</v>
      </c>
      <c r="R2056">
        <f>IF($L2056=0,0,H2056)</f>
        <v>7</v>
      </c>
      <c r="S2056" s="1">
        <f>R2056*L2056</f>
        <v>1885.559666666667</v>
      </c>
      <c r="T2056" s="1">
        <f>S2056*(K2056/100)</f>
        <v>454.88268222147798</v>
      </c>
      <c r="U2056" t="str">
        <f t="shared" si="64"/>
        <v>Charity - Washington Nationals Dream FoundationStatic Upper Billboard</v>
      </c>
      <c r="V2056" t="str">
        <f t="shared" si="65"/>
        <v>06-03 Atlanta Braves @ Washington NationalsCharity - Washington Nationals Dream FoundationStatic Upper Billboard</v>
      </c>
      <c r="W2056" t="str">
        <f>CONCATENATE(M2056,O2056)</f>
        <v>Regular SeasonCharity - Washington Nationals Dream Foundation</v>
      </c>
      <c r="X2056" t="str">
        <f>CONCATENATE(M2056,P2056)</f>
        <v>Regular SeasonStatic Upper Billboard</v>
      </c>
      <c r="Y2056" t="str">
        <f>CONCATENATE(M2056,O2056,P2056)</f>
        <v>Regular SeasonCharity - Washington Nationals Dream FoundationStatic Upper Billboard</v>
      </c>
    </row>
    <row r="2057" spans="1:25" x14ac:dyDescent="0.25">
      <c r="A2057" s="3">
        <v>361688</v>
      </c>
      <c r="B2057" t="s">
        <v>140</v>
      </c>
      <c r="C2057" t="s">
        <v>67</v>
      </c>
      <c r="D2057" t="s">
        <v>17</v>
      </c>
      <c r="E2057" t="s">
        <v>1</v>
      </c>
      <c r="F2057" s="5">
        <v>41063</v>
      </c>
      <c r="G2057">
        <v>2</v>
      </c>
      <c r="H2057">
        <v>6</v>
      </c>
      <c r="I2057" s="1">
        <v>1616.22</v>
      </c>
      <c r="J2057" s="1">
        <v>370.52</v>
      </c>
      <c r="K2057">
        <v>22.9250968308769</v>
      </c>
      <c r="L2057" s="4">
        <f>VLOOKUP(N2057,rates,VLOOKUP(CONCATENATE('[1]Exposure Report'!$B$11,'[1]Exposure Report'!$B$13),rate_lookup_table,4,FALSE),FALSE)</f>
        <v>269.3656666666667</v>
      </c>
      <c r="M2057" t="s">
        <v>0</v>
      </c>
      <c r="N2057" t="str">
        <f>IF(VLOOKUP(B2057,title_rename,2,FALSE)=0,B2057,VLOOKUP(B2057,title_rename,2,FALSE))</f>
        <v>06-03 Atlanta Braves @ Washington Nationals</v>
      </c>
      <c r="O2057" s="3" t="str">
        <f>LEFT(IF(VLOOKUP(C2057,brand_rename,2,FALSE)=0,C2057,VLOOKUP(C2057,brand_rename,2,FALSE)),LEN(IF(VLOOKUP(C2057,brand_rename,2,FALSE)=0,C2057,VLOOKUP(C2057,brand_rename,2,FALSE)))-6)</f>
        <v>Cholula Hot Sauce</v>
      </c>
      <c r="P2057" t="str">
        <f>IF(VLOOKUP(D2057,location_rename,2,FALSE)=0,D2057,VLOOKUP(D2057,location_rename,2,FALSE))</f>
        <v>LED Upper Tiered</v>
      </c>
      <c r="Q2057">
        <f>IF($L2057=0,0,G2057)</f>
        <v>2</v>
      </c>
      <c r="R2057">
        <f>IF($L2057=0,0,H2057)</f>
        <v>6</v>
      </c>
      <c r="S2057" s="1">
        <f>R2057*L2057</f>
        <v>1616.1940000000002</v>
      </c>
      <c r="T2057" s="1">
        <f>S2057*(K2057/100)</f>
        <v>370.51403947482265</v>
      </c>
      <c r="U2057" t="str">
        <f t="shared" si="64"/>
        <v>Cholula Hot SauceLED Upper Tiered</v>
      </c>
      <c r="V2057" t="str">
        <f t="shared" si="65"/>
        <v>06-03 Atlanta Braves @ Washington NationalsCholula Hot SauceLED Upper Tiered</v>
      </c>
      <c r="W2057" t="str">
        <f>CONCATENATE(M2057,O2057)</f>
        <v>Regular SeasonCholula Hot Sauce</v>
      </c>
      <c r="X2057" t="str">
        <f>CONCATENATE(M2057,P2057)</f>
        <v>Regular SeasonLED Upper Tiered</v>
      </c>
      <c r="Y2057" t="str">
        <f>CONCATENATE(M2057,O2057,P2057)</f>
        <v>Regular SeasonCholula Hot SauceLED Upper Tiered</v>
      </c>
    </row>
    <row r="2058" spans="1:25" x14ac:dyDescent="0.25">
      <c r="A2058" s="3">
        <v>361688</v>
      </c>
      <c r="B2058" t="s">
        <v>140</v>
      </c>
      <c r="C2058" t="s">
        <v>67</v>
      </c>
      <c r="D2058" t="s">
        <v>2</v>
      </c>
      <c r="E2058" t="s">
        <v>1</v>
      </c>
      <c r="F2058" s="5">
        <v>41063</v>
      </c>
      <c r="G2058">
        <v>19</v>
      </c>
      <c r="H2058">
        <v>104</v>
      </c>
      <c r="I2058" s="1">
        <v>28014.48</v>
      </c>
      <c r="J2058" s="1">
        <v>7261.97</v>
      </c>
      <c r="K2058">
        <v>25.922201661426499</v>
      </c>
      <c r="L2058" s="4">
        <f>VLOOKUP(N2058,rates,VLOOKUP(CONCATENATE('[1]Exposure Report'!$B$11,'[1]Exposure Report'!$B$13),rate_lookup_table,4,FALSE),FALSE)</f>
        <v>269.3656666666667</v>
      </c>
      <c r="M2058" t="s">
        <v>0</v>
      </c>
      <c r="N2058" t="str">
        <f>IF(VLOOKUP(B2058,title_rename,2,FALSE)=0,B2058,VLOOKUP(B2058,title_rename,2,FALSE))</f>
        <v>06-03 Atlanta Braves @ Washington Nationals</v>
      </c>
      <c r="O2058" s="3" t="str">
        <f>LEFT(IF(VLOOKUP(C2058,brand_rename,2,FALSE)=0,C2058,VLOOKUP(C2058,brand_rename,2,FALSE)),LEN(IF(VLOOKUP(C2058,brand_rename,2,FALSE)=0,C2058,VLOOKUP(C2058,brand_rename,2,FALSE)))-6)</f>
        <v>Cholula Hot Sauce</v>
      </c>
      <c r="P2058" t="str">
        <f>IF(VLOOKUP(D2058,location_rename,2,FALSE)=0,D2058,VLOOKUP(D2058,location_rename,2,FALSE))</f>
        <v>Rotational Field Level Home Plate</v>
      </c>
      <c r="Q2058">
        <f>IF($L2058=0,0,G2058)</f>
        <v>19</v>
      </c>
      <c r="R2058">
        <f>IF($L2058=0,0,H2058)</f>
        <v>104</v>
      </c>
      <c r="S2058" s="1">
        <f>R2058*L2058</f>
        <v>28014.029333333336</v>
      </c>
      <c r="T2058" s="1">
        <f>S2058*(K2058/100)</f>
        <v>7261.8531772778406</v>
      </c>
      <c r="U2058" t="str">
        <f t="shared" si="64"/>
        <v>Cholula Hot SauceRotational Field Level Home Plate</v>
      </c>
      <c r="V2058" t="str">
        <f t="shared" si="65"/>
        <v>06-03 Atlanta Braves @ Washington NationalsCholula Hot SauceRotational Field Level Home Plate</v>
      </c>
      <c r="W2058" t="str">
        <f>CONCATENATE(M2058,O2058)</f>
        <v>Regular SeasonCholula Hot Sauce</v>
      </c>
      <c r="X2058" t="str">
        <f>CONCATENATE(M2058,P2058)</f>
        <v>Regular SeasonRotational Field Level Home Plate</v>
      </c>
      <c r="Y2058" t="str">
        <f>CONCATENATE(M2058,O2058,P2058)</f>
        <v>Regular SeasonCholula Hot SauceRotational Field Level Home Plate</v>
      </c>
    </row>
    <row r="2059" spans="1:25" x14ac:dyDescent="0.25">
      <c r="A2059" s="3">
        <v>361688</v>
      </c>
      <c r="B2059" t="s">
        <v>140</v>
      </c>
      <c r="C2059" t="s">
        <v>65</v>
      </c>
      <c r="D2059" t="s">
        <v>17</v>
      </c>
      <c r="E2059" t="s">
        <v>1</v>
      </c>
      <c r="F2059" s="5">
        <v>41063</v>
      </c>
      <c r="G2059">
        <v>2</v>
      </c>
      <c r="H2059">
        <v>6</v>
      </c>
      <c r="I2059" s="1">
        <v>1616.22</v>
      </c>
      <c r="J2059" s="1">
        <v>375.93</v>
      </c>
      <c r="K2059">
        <v>23.259828488695799</v>
      </c>
      <c r="L2059" s="4">
        <f>VLOOKUP(N2059,rates,VLOOKUP(CONCATENATE('[1]Exposure Report'!$B$11,'[1]Exposure Report'!$B$13),rate_lookup_table,4,FALSE),FALSE)</f>
        <v>269.3656666666667</v>
      </c>
      <c r="M2059" t="s">
        <v>0</v>
      </c>
      <c r="N2059" t="str">
        <f>IF(VLOOKUP(B2059,title_rename,2,FALSE)=0,B2059,VLOOKUP(B2059,title_rename,2,FALSE))</f>
        <v>06-03 Atlanta Braves @ Washington Nationals</v>
      </c>
      <c r="O2059" s="3" t="str">
        <f>LEFT(IF(VLOOKUP(C2059,brand_rename,2,FALSE)=0,C2059,VLOOKUP(C2059,brand_rename,2,FALSE)),LEN(IF(VLOOKUP(C2059,brand_rename,2,FALSE)=0,C2059,VLOOKUP(C2059,brand_rename,2,FALSE)))-6)</f>
        <v>Coca-Cola</v>
      </c>
      <c r="P2059" t="str">
        <f>IF(VLOOKUP(D2059,location_rename,2,FALSE)=0,D2059,VLOOKUP(D2059,location_rename,2,FALSE))</f>
        <v>LED Upper Tiered</v>
      </c>
      <c r="Q2059">
        <f>IF($L2059=0,0,G2059)</f>
        <v>2</v>
      </c>
      <c r="R2059">
        <f>IF($L2059=0,0,H2059)</f>
        <v>6</v>
      </c>
      <c r="S2059" s="1">
        <f>R2059*L2059</f>
        <v>1616.1940000000002</v>
      </c>
      <c r="T2059" s="1">
        <f>S2059*(K2059/100)</f>
        <v>375.92395244459226</v>
      </c>
      <c r="U2059" t="str">
        <f t="shared" si="64"/>
        <v>Coca-ColaLED Upper Tiered</v>
      </c>
      <c r="V2059" t="str">
        <f t="shared" si="65"/>
        <v>06-03 Atlanta Braves @ Washington NationalsCoca-ColaLED Upper Tiered</v>
      </c>
      <c r="W2059" t="str">
        <f>CONCATENATE(M2059,O2059)</f>
        <v>Regular SeasonCoca-Cola</v>
      </c>
      <c r="X2059" t="str">
        <f>CONCATENATE(M2059,P2059)</f>
        <v>Regular SeasonLED Upper Tiered</v>
      </c>
      <c r="Y2059" t="str">
        <f>CONCATENATE(M2059,O2059,P2059)</f>
        <v>Regular SeasonCoca-ColaLED Upper Tiered</v>
      </c>
    </row>
    <row r="2060" spans="1:25" x14ac:dyDescent="0.25">
      <c r="A2060" s="3">
        <v>361688</v>
      </c>
      <c r="B2060" t="s">
        <v>140</v>
      </c>
      <c r="C2060" t="s">
        <v>65</v>
      </c>
      <c r="D2060" t="s">
        <v>9</v>
      </c>
      <c r="E2060" t="s">
        <v>1</v>
      </c>
      <c r="F2060" s="5">
        <v>41063</v>
      </c>
      <c r="G2060">
        <v>31</v>
      </c>
      <c r="H2060">
        <v>189</v>
      </c>
      <c r="I2060" s="1">
        <v>50910.93</v>
      </c>
      <c r="J2060" s="1">
        <v>6241.98</v>
      </c>
      <c r="K2060">
        <v>12.260589229071201</v>
      </c>
      <c r="L2060" s="4">
        <f>VLOOKUP(N2060,rates,VLOOKUP(CONCATENATE('[1]Exposure Report'!$B$11,'[1]Exposure Report'!$B$13),rate_lookup_table,4,FALSE),FALSE)</f>
        <v>269.3656666666667</v>
      </c>
      <c r="M2060" t="s">
        <v>0</v>
      </c>
      <c r="N2060" t="str">
        <f>IF(VLOOKUP(B2060,title_rename,2,FALSE)=0,B2060,VLOOKUP(B2060,title_rename,2,FALSE))</f>
        <v>06-03 Atlanta Braves @ Washington Nationals</v>
      </c>
      <c r="O2060" s="3" t="str">
        <f>LEFT(IF(VLOOKUP(C2060,brand_rename,2,FALSE)=0,C2060,VLOOKUP(C2060,brand_rename,2,FALSE)),LEN(IF(VLOOKUP(C2060,brand_rename,2,FALSE)=0,C2060,VLOOKUP(C2060,brand_rename,2,FALSE)))-6)</f>
        <v>Coca-Cola</v>
      </c>
      <c r="P2060" t="str">
        <f>IF(VLOOKUP(D2060,location_rename,2,FALSE)=0,D2060,VLOOKUP(D2060,location_rename,2,FALSE))</f>
        <v>Static Upper Billboard</v>
      </c>
      <c r="Q2060">
        <f>IF($L2060=0,0,G2060)</f>
        <v>31</v>
      </c>
      <c r="R2060">
        <f>IF($L2060=0,0,H2060)</f>
        <v>189</v>
      </c>
      <c r="S2060" s="1">
        <f>R2060*L2060</f>
        <v>50910.111000000004</v>
      </c>
      <c r="T2060" s="1">
        <f>S2060*(K2060/100)</f>
        <v>6241.8795857741925</v>
      </c>
      <c r="U2060" t="str">
        <f t="shared" si="64"/>
        <v>Coca-ColaStatic Upper Billboard</v>
      </c>
      <c r="V2060" t="str">
        <f t="shared" si="65"/>
        <v>06-03 Atlanta Braves @ Washington NationalsCoca-ColaStatic Upper Billboard</v>
      </c>
      <c r="W2060" t="str">
        <f>CONCATENATE(M2060,O2060)</f>
        <v>Regular SeasonCoca-Cola</v>
      </c>
      <c r="X2060" t="str">
        <f>CONCATENATE(M2060,P2060)</f>
        <v>Regular SeasonStatic Upper Billboard</v>
      </c>
      <c r="Y2060" t="str">
        <f>CONCATENATE(M2060,O2060,P2060)</f>
        <v>Regular SeasonCoca-ColaStatic Upper Billboard</v>
      </c>
    </row>
    <row r="2061" spans="1:25" x14ac:dyDescent="0.25">
      <c r="A2061" s="3">
        <v>361688</v>
      </c>
      <c r="B2061" t="s">
        <v>140</v>
      </c>
      <c r="C2061" t="s">
        <v>64</v>
      </c>
      <c r="D2061" t="s">
        <v>17</v>
      </c>
      <c r="E2061" t="s">
        <v>1</v>
      </c>
      <c r="F2061" s="5">
        <v>41063</v>
      </c>
      <c r="G2061">
        <v>1</v>
      </c>
      <c r="H2061">
        <v>6</v>
      </c>
      <c r="I2061" s="1">
        <v>1616.22</v>
      </c>
      <c r="J2061" s="1">
        <v>519.13</v>
      </c>
      <c r="K2061">
        <v>32.120008414696002</v>
      </c>
      <c r="L2061" s="4">
        <f>VLOOKUP(N2061,rates,VLOOKUP(CONCATENATE('[1]Exposure Report'!$B$11,'[1]Exposure Report'!$B$13),rate_lookup_table,4,FALSE),FALSE)</f>
        <v>269.3656666666667</v>
      </c>
      <c r="M2061" t="s">
        <v>0</v>
      </c>
      <c r="N2061" t="str">
        <f>IF(VLOOKUP(B2061,title_rename,2,FALSE)=0,B2061,VLOOKUP(B2061,title_rename,2,FALSE))</f>
        <v>06-03 Atlanta Braves @ Washington Nationals</v>
      </c>
      <c r="O2061" s="3" t="str">
        <f>LEFT(IF(VLOOKUP(C2061,brand_rename,2,FALSE)=0,C2061,VLOOKUP(C2061,brand_rename,2,FALSE)),LEN(IF(VLOOKUP(C2061,brand_rename,2,FALSE)=0,C2061,VLOOKUP(C2061,brand_rename,2,FALSE)))-6)</f>
        <v>Coke Zero</v>
      </c>
      <c r="P2061" t="str">
        <f>IF(VLOOKUP(D2061,location_rename,2,FALSE)=0,D2061,VLOOKUP(D2061,location_rename,2,FALSE))</f>
        <v>LED Upper Tiered</v>
      </c>
      <c r="Q2061">
        <f>IF($L2061=0,0,G2061)</f>
        <v>1</v>
      </c>
      <c r="R2061">
        <f>IF($L2061=0,0,H2061)</f>
        <v>6</v>
      </c>
      <c r="S2061" s="1">
        <f>R2061*L2061</f>
        <v>1616.1940000000002</v>
      </c>
      <c r="T2061" s="1">
        <f>S2061*(K2061/100)</f>
        <v>519.12164879781187</v>
      </c>
      <c r="U2061" t="str">
        <f t="shared" si="64"/>
        <v>Coke ZeroLED Upper Tiered</v>
      </c>
      <c r="V2061" t="str">
        <f t="shared" si="65"/>
        <v>06-03 Atlanta Braves @ Washington NationalsCoke ZeroLED Upper Tiered</v>
      </c>
      <c r="W2061" t="str">
        <f>CONCATENATE(M2061,O2061)</f>
        <v>Regular SeasonCoke Zero</v>
      </c>
      <c r="X2061" t="str">
        <f>CONCATENATE(M2061,P2061)</f>
        <v>Regular SeasonLED Upper Tiered</v>
      </c>
      <c r="Y2061" t="str">
        <f>CONCATENATE(M2061,O2061,P2061)</f>
        <v>Regular SeasonCoke ZeroLED Upper Tiered</v>
      </c>
    </row>
    <row r="2062" spans="1:25" x14ac:dyDescent="0.25">
      <c r="A2062" s="3">
        <v>361688</v>
      </c>
      <c r="B2062" t="s">
        <v>140</v>
      </c>
      <c r="C2062" t="s">
        <v>61</v>
      </c>
      <c r="D2062" t="s">
        <v>17</v>
      </c>
      <c r="E2062" t="s">
        <v>1</v>
      </c>
      <c r="F2062" s="5">
        <v>41063</v>
      </c>
      <c r="G2062">
        <v>2</v>
      </c>
      <c r="H2062">
        <v>4</v>
      </c>
      <c r="I2062" s="1">
        <v>1077.48</v>
      </c>
      <c r="J2062" s="1">
        <v>354.65</v>
      </c>
      <c r="K2062">
        <v>32.914764079147602</v>
      </c>
      <c r="L2062" s="4">
        <f>VLOOKUP(N2062,rates,VLOOKUP(CONCATENATE('[1]Exposure Report'!$B$11,'[1]Exposure Report'!$B$13),rate_lookup_table,4,FALSE),FALSE)</f>
        <v>269.3656666666667</v>
      </c>
      <c r="M2062" t="s">
        <v>0</v>
      </c>
      <c r="N2062" t="str">
        <f>IF(VLOOKUP(B2062,title_rename,2,FALSE)=0,B2062,VLOOKUP(B2062,title_rename,2,FALSE))</f>
        <v>06-03 Atlanta Braves @ Washington Nationals</v>
      </c>
      <c r="O2062" s="3" t="str">
        <f>LEFT(IF(VLOOKUP(C2062,brand_rename,2,FALSE)=0,C2062,VLOOKUP(C2062,brand_rename,2,FALSE)),LEN(IF(VLOOKUP(C2062,brand_rename,2,FALSE)=0,C2062,VLOOKUP(C2062,brand_rename,2,FALSE)))-6)</f>
        <v>Exxonmobil</v>
      </c>
      <c r="P2062" t="str">
        <f>IF(VLOOKUP(D2062,location_rename,2,FALSE)=0,D2062,VLOOKUP(D2062,location_rename,2,FALSE))</f>
        <v>LED Upper Tiered</v>
      </c>
      <c r="Q2062">
        <f>IF($L2062=0,0,G2062)</f>
        <v>2</v>
      </c>
      <c r="R2062">
        <f>IF($L2062=0,0,H2062)</f>
        <v>4</v>
      </c>
      <c r="S2062" s="1">
        <f>R2062*L2062</f>
        <v>1077.4626666666668</v>
      </c>
      <c r="T2062" s="1">
        <f>S2062*(K2062/100)</f>
        <v>354.6442947742259</v>
      </c>
      <c r="U2062" t="str">
        <f t="shared" si="64"/>
        <v>ExxonmobilLED Upper Tiered</v>
      </c>
      <c r="V2062" t="str">
        <f t="shared" si="65"/>
        <v>06-03 Atlanta Braves @ Washington NationalsExxonmobilLED Upper Tiered</v>
      </c>
      <c r="W2062" t="str">
        <f>CONCATENATE(M2062,O2062)</f>
        <v>Regular SeasonExxonmobil</v>
      </c>
      <c r="X2062" t="str">
        <f>CONCATENATE(M2062,P2062)</f>
        <v>Regular SeasonLED Upper Tiered</v>
      </c>
      <c r="Y2062" t="str">
        <f>CONCATENATE(M2062,O2062,P2062)</f>
        <v>Regular SeasonExxonmobilLED Upper Tiered</v>
      </c>
    </row>
    <row r="2063" spans="1:25" x14ac:dyDescent="0.25">
      <c r="A2063" s="3">
        <v>361688</v>
      </c>
      <c r="B2063" t="s">
        <v>140</v>
      </c>
      <c r="C2063" t="s">
        <v>61</v>
      </c>
      <c r="D2063" t="s">
        <v>2</v>
      </c>
      <c r="E2063" t="s">
        <v>1</v>
      </c>
      <c r="F2063" s="5">
        <v>41063</v>
      </c>
      <c r="G2063">
        <v>22</v>
      </c>
      <c r="H2063">
        <v>111</v>
      </c>
      <c r="I2063" s="1">
        <v>29900.07</v>
      </c>
      <c r="J2063" s="1">
        <v>7707.67</v>
      </c>
      <c r="K2063">
        <v>25.778100185049698</v>
      </c>
      <c r="L2063" s="4">
        <f>VLOOKUP(N2063,rates,VLOOKUP(CONCATENATE('[1]Exposure Report'!$B$11,'[1]Exposure Report'!$B$13),rate_lookup_table,4,FALSE),FALSE)</f>
        <v>269.3656666666667</v>
      </c>
      <c r="M2063" t="s">
        <v>0</v>
      </c>
      <c r="N2063" t="str">
        <f>IF(VLOOKUP(B2063,title_rename,2,FALSE)=0,B2063,VLOOKUP(B2063,title_rename,2,FALSE))</f>
        <v>06-03 Atlanta Braves @ Washington Nationals</v>
      </c>
      <c r="O2063" s="3" t="str">
        <f>LEFT(IF(VLOOKUP(C2063,brand_rename,2,FALSE)=0,C2063,VLOOKUP(C2063,brand_rename,2,FALSE)),LEN(IF(VLOOKUP(C2063,brand_rename,2,FALSE)=0,C2063,VLOOKUP(C2063,brand_rename,2,FALSE)))-6)</f>
        <v>Exxonmobil</v>
      </c>
      <c r="P2063" t="str">
        <f>IF(VLOOKUP(D2063,location_rename,2,FALSE)=0,D2063,VLOOKUP(D2063,location_rename,2,FALSE))</f>
        <v>Rotational Field Level Home Plate</v>
      </c>
      <c r="Q2063">
        <f>IF($L2063=0,0,G2063)</f>
        <v>22</v>
      </c>
      <c r="R2063">
        <f>IF($L2063=0,0,H2063)</f>
        <v>111</v>
      </c>
      <c r="S2063" s="1">
        <f>R2063*L2063</f>
        <v>29899.589000000004</v>
      </c>
      <c r="T2063" s="1">
        <f>S2063*(K2063/100)</f>
        <v>7707.5460073380991</v>
      </c>
      <c r="U2063" t="str">
        <f t="shared" si="64"/>
        <v>ExxonmobilRotational Field Level Home Plate</v>
      </c>
      <c r="V2063" t="str">
        <f t="shared" si="65"/>
        <v>06-03 Atlanta Braves @ Washington NationalsExxonmobilRotational Field Level Home Plate</v>
      </c>
      <c r="W2063" t="str">
        <f>CONCATENATE(M2063,O2063)</f>
        <v>Regular SeasonExxonmobil</v>
      </c>
      <c r="X2063" t="str">
        <f>CONCATENATE(M2063,P2063)</f>
        <v>Regular SeasonRotational Field Level Home Plate</v>
      </c>
      <c r="Y2063" t="str">
        <f>CONCATENATE(M2063,O2063,P2063)</f>
        <v>Regular SeasonExxonmobilRotational Field Level Home Plate</v>
      </c>
    </row>
    <row r="2064" spans="1:25" x14ac:dyDescent="0.25">
      <c r="A2064" s="3">
        <v>361688</v>
      </c>
      <c r="B2064" t="s">
        <v>140</v>
      </c>
      <c r="C2064" t="s">
        <v>61</v>
      </c>
      <c r="D2064" t="s">
        <v>11</v>
      </c>
      <c r="E2064" t="s">
        <v>1</v>
      </c>
      <c r="F2064" s="5">
        <v>41063</v>
      </c>
      <c r="G2064">
        <v>12</v>
      </c>
      <c r="H2064">
        <v>31</v>
      </c>
      <c r="I2064" s="1">
        <v>8350.4699999999993</v>
      </c>
      <c r="J2064" s="1">
        <v>1887.15</v>
      </c>
      <c r="K2064">
        <v>22.5993267444826</v>
      </c>
      <c r="L2064" s="4">
        <f>VLOOKUP(N2064,rates,VLOOKUP(CONCATENATE('[1]Exposure Report'!$B$11,'[1]Exposure Report'!$B$13),rate_lookup_table,4,FALSE),FALSE)</f>
        <v>269.3656666666667</v>
      </c>
      <c r="M2064" t="s">
        <v>0</v>
      </c>
      <c r="N2064" t="str">
        <f>IF(VLOOKUP(B2064,title_rename,2,FALSE)=0,B2064,VLOOKUP(B2064,title_rename,2,FALSE))</f>
        <v>06-03 Atlanta Braves @ Washington Nationals</v>
      </c>
      <c r="O2064" s="3" t="str">
        <f>LEFT(IF(VLOOKUP(C2064,brand_rename,2,FALSE)=0,C2064,VLOOKUP(C2064,brand_rename,2,FALSE)),LEN(IF(VLOOKUP(C2064,brand_rename,2,FALSE)=0,C2064,VLOOKUP(C2064,brand_rename,2,FALSE)))-6)</f>
        <v>Exxonmobil</v>
      </c>
      <c r="P2064" t="str">
        <f>IF(VLOOKUP(D2064,location_rename,2,FALSE)=0,D2064,VLOOKUP(D2064,location_rename,2,FALSE))</f>
        <v>Static Outfield Wall</v>
      </c>
      <c r="Q2064">
        <f>IF($L2064=0,0,G2064)</f>
        <v>12</v>
      </c>
      <c r="R2064">
        <f>IF($L2064=0,0,H2064)</f>
        <v>31</v>
      </c>
      <c r="S2064" s="1">
        <f>R2064*L2064</f>
        <v>8350.3356666666677</v>
      </c>
      <c r="T2064" s="1">
        <f>S2064*(K2064/100)</f>
        <v>1887.1196415710697</v>
      </c>
      <c r="U2064" t="str">
        <f t="shared" si="64"/>
        <v>ExxonmobilStatic Outfield Wall</v>
      </c>
      <c r="V2064" t="str">
        <f t="shared" si="65"/>
        <v>06-03 Atlanta Braves @ Washington NationalsExxonmobilStatic Outfield Wall</v>
      </c>
      <c r="W2064" t="str">
        <f>CONCATENATE(M2064,O2064)</f>
        <v>Regular SeasonExxonmobil</v>
      </c>
      <c r="X2064" t="str">
        <f>CONCATENATE(M2064,P2064)</f>
        <v>Regular SeasonStatic Outfield Wall</v>
      </c>
      <c r="Y2064" t="str">
        <f>CONCATENATE(M2064,O2064,P2064)</f>
        <v>Regular SeasonExxonmobilStatic Outfield Wall</v>
      </c>
    </row>
    <row r="2065" spans="1:25" x14ac:dyDescent="0.25">
      <c r="A2065" s="3">
        <v>361688</v>
      </c>
      <c r="B2065" t="s">
        <v>140</v>
      </c>
      <c r="C2065" t="s">
        <v>60</v>
      </c>
      <c r="D2065" t="s">
        <v>34</v>
      </c>
      <c r="E2065" t="s">
        <v>1</v>
      </c>
      <c r="F2065" s="5">
        <v>41063</v>
      </c>
      <c r="G2065">
        <v>12</v>
      </c>
      <c r="H2065">
        <v>25</v>
      </c>
      <c r="I2065" s="1">
        <v>6734.25</v>
      </c>
      <c r="J2065" s="1">
        <v>1559.79</v>
      </c>
      <c r="K2065">
        <v>23.162044771132599</v>
      </c>
      <c r="L2065" s="4">
        <f>VLOOKUP(N2065,rates,VLOOKUP(CONCATENATE('[1]Exposure Report'!$B$11,'[1]Exposure Report'!$B$13),rate_lookup_table,4,FALSE),FALSE)</f>
        <v>269.3656666666667</v>
      </c>
      <c r="M2065" t="s">
        <v>0</v>
      </c>
      <c r="N2065" t="str">
        <f>IF(VLOOKUP(B2065,title_rename,2,FALSE)=0,B2065,VLOOKUP(B2065,title_rename,2,FALSE))</f>
        <v>06-03 Atlanta Braves @ Washington Nationals</v>
      </c>
      <c r="O2065" s="3" t="str">
        <f>LEFT(IF(VLOOKUP(C2065,brand_rename,2,FALSE)=0,C2065,VLOOKUP(C2065,brand_rename,2,FALSE)),LEN(IF(VLOOKUP(C2065,brand_rename,2,FALSE)=0,C2065,VLOOKUP(C2065,brand_rename,2,FALSE)))-6)</f>
        <v>Frito-Lay</v>
      </c>
      <c r="P2065" t="str">
        <f>IF(VLOOKUP(D2065,location_rename,2,FALSE)=0,D2065,VLOOKUP(D2065,location_rename,2,FALSE))</f>
        <v>General Merchandise</v>
      </c>
      <c r="Q2065">
        <f>IF($L2065=0,0,G2065)</f>
        <v>12</v>
      </c>
      <c r="R2065">
        <f>IF($L2065=0,0,H2065)</f>
        <v>25</v>
      </c>
      <c r="S2065" s="1">
        <f>R2065*L2065</f>
        <v>6734.1416666666673</v>
      </c>
      <c r="T2065" s="1">
        <f>S2065*(K2065/100)</f>
        <v>1559.7649077848287</v>
      </c>
      <c r="U2065" t="str">
        <f t="shared" si="64"/>
        <v>Frito-LayGeneral Merchandise</v>
      </c>
      <c r="V2065" t="str">
        <f t="shared" si="65"/>
        <v>06-03 Atlanta Braves @ Washington NationalsFrito-LayGeneral Merchandise</v>
      </c>
      <c r="W2065" t="str">
        <f>CONCATENATE(M2065,O2065)</f>
        <v>Regular SeasonFrito-Lay</v>
      </c>
      <c r="X2065" t="str">
        <f>CONCATENATE(M2065,P2065)</f>
        <v>Regular SeasonGeneral Merchandise</v>
      </c>
      <c r="Y2065" t="str">
        <f>CONCATENATE(M2065,O2065,P2065)</f>
        <v>Regular SeasonFrito-LayGeneral Merchandise</v>
      </c>
    </row>
    <row r="2066" spans="1:25" x14ac:dyDescent="0.25">
      <c r="A2066" s="3">
        <v>361688</v>
      </c>
      <c r="B2066" t="s">
        <v>140</v>
      </c>
      <c r="C2066" t="s">
        <v>55</v>
      </c>
      <c r="D2066" t="s">
        <v>59</v>
      </c>
      <c r="E2066" t="s">
        <v>1</v>
      </c>
      <c r="F2066" s="5">
        <v>41063</v>
      </c>
      <c r="G2066">
        <v>1</v>
      </c>
      <c r="H2066">
        <v>3</v>
      </c>
      <c r="I2066" s="1">
        <v>808.11</v>
      </c>
      <c r="J2066" s="1">
        <v>302.31</v>
      </c>
      <c r="K2066">
        <v>37.409511081412099</v>
      </c>
      <c r="L2066" s="4">
        <f>VLOOKUP(N2066,rates,VLOOKUP(CONCATENATE('[1]Exposure Report'!$B$11,'[1]Exposure Report'!$B$13),rate_lookup_table,4,FALSE),FALSE)</f>
        <v>269.3656666666667</v>
      </c>
      <c r="M2066" t="s">
        <v>0</v>
      </c>
      <c r="N2066" t="str">
        <f>IF(VLOOKUP(B2066,title_rename,2,FALSE)=0,B2066,VLOOKUP(B2066,title_rename,2,FALSE))</f>
        <v>06-03 Atlanta Braves @ Washington Nationals</v>
      </c>
      <c r="O2066" s="3" t="str">
        <f>LEFT(IF(VLOOKUP(C2066,brand_rename,2,FALSE)=0,C2066,VLOOKUP(C2066,brand_rename,2,FALSE)),LEN(IF(VLOOKUP(C2066,brand_rename,2,FALSE)=0,C2066,VLOOKUP(C2066,brand_rename,2,FALSE)))-6)</f>
        <v>Gatorade</v>
      </c>
      <c r="P2066" t="str">
        <f>IF(VLOOKUP(D2066,location_rename,2,FALSE)=0,D2066,VLOOKUP(D2066,location_rename,2,FALSE))</f>
        <v>Active Cup</v>
      </c>
      <c r="Q2066">
        <f>IF($L2066=0,0,G2066)</f>
        <v>1</v>
      </c>
      <c r="R2066">
        <f>IF($L2066=0,0,H2066)</f>
        <v>3</v>
      </c>
      <c r="S2066" s="1">
        <f>R2066*L2066</f>
        <v>808.09700000000009</v>
      </c>
      <c r="T2066" s="1">
        <f>S2066*(K2066/100)</f>
        <v>302.30513676355878</v>
      </c>
      <c r="U2066" t="str">
        <f t="shared" si="64"/>
        <v>GatoradeActive Cup</v>
      </c>
      <c r="V2066" t="str">
        <f t="shared" si="65"/>
        <v>06-03 Atlanta Braves @ Washington NationalsGatoradeActive Cup</v>
      </c>
      <c r="W2066" t="str">
        <f>CONCATENATE(M2066,O2066)</f>
        <v>Regular SeasonGatorade</v>
      </c>
      <c r="X2066" t="str">
        <f>CONCATENATE(M2066,P2066)</f>
        <v>Regular SeasonActive Cup</v>
      </c>
      <c r="Y2066" t="str">
        <f>CONCATENATE(M2066,O2066,P2066)</f>
        <v>Regular SeasonGatoradeActive Cup</v>
      </c>
    </row>
    <row r="2067" spans="1:25" x14ac:dyDescent="0.25">
      <c r="A2067" s="3">
        <v>361688</v>
      </c>
      <c r="B2067" t="s">
        <v>140</v>
      </c>
      <c r="C2067" t="s">
        <v>55</v>
      </c>
      <c r="D2067" t="s">
        <v>58</v>
      </c>
      <c r="E2067" t="s">
        <v>1</v>
      </c>
      <c r="F2067" s="5">
        <v>41063</v>
      </c>
      <c r="G2067">
        <v>7</v>
      </c>
      <c r="H2067">
        <v>14</v>
      </c>
      <c r="I2067" s="1">
        <v>3771.18</v>
      </c>
      <c r="J2067" s="1">
        <v>986.08</v>
      </c>
      <c r="K2067">
        <v>26.147783982732101</v>
      </c>
      <c r="L2067" s="4">
        <f>VLOOKUP(N2067,rates,VLOOKUP(CONCATENATE('[1]Exposure Report'!$B$11,'[1]Exposure Report'!$B$13),rate_lookup_table,4,FALSE),FALSE)</f>
        <v>269.3656666666667</v>
      </c>
      <c r="M2067" t="s">
        <v>0</v>
      </c>
      <c r="N2067" t="str">
        <f>IF(VLOOKUP(B2067,title_rename,2,FALSE)=0,B2067,VLOOKUP(B2067,title_rename,2,FALSE))</f>
        <v>06-03 Atlanta Braves @ Washington Nationals</v>
      </c>
      <c r="O2067" s="3" t="str">
        <f>LEFT(IF(VLOOKUP(C2067,brand_rename,2,FALSE)=0,C2067,VLOOKUP(C2067,brand_rename,2,FALSE)),LEN(IF(VLOOKUP(C2067,brand_rename,2,FALSE)=0,C2067,VLOOKUP(C2067,brand_rename,2,FALSE)))-6)</f>
        <v>Gatorade</v>
      </c>
      <c r="P2067" t="str">
        <f>IF(VLOOKUP(D2067,location_rename,2,FALSE)=0,D2067,VLOOKUP(D2067,location_rename,2,FALSE))</f>
        <v>Cooler Partial Branded</v>
      </c>
      <c r="Q2067">
        <f>IF($L2067=0,0,G2067)</f>
        <v>7</v>
      </c>
      <c r="R2067">
        <f>IF($L2067=0,0,H2067)</f>
        <v>14</v>
      </c>
      <c r="S2067" s="1">
        <f>R2067*L2067</f>
        <v>3771.119333333334</v>
      </c>
      <c r="T2067" s="1">
        <f>S2067*(K2067/100)</f>
        <v>986.06413701104702</v>
      </c>
      <c r="U2067" t="str">
        <f t="shared" si="64"/>
        <v>GatoradeCooler Partial Branded</v>
      </c>
      <c r="V2067" t="str">
        <f t="shared" si="65"/>
        <v>06-03 Atlanta Braves @ Washington NationalsGatoradeCooler Partial Branded</v>
      </c>
      <c r="W2067" t="str">
        <f>CONCATENATE(M2067,O2067)</f>
        <v>Regular SeasonGatorade</v>
      </c>
      <c r="X2067" t="str">
        <f>CONCATENATE(M2067,P2067)</f>
        <v>Regular SeasonCooler Partial Branded</v>
      </c>
      <c r="Y2067" t="str">
        <f>CONCATENATE(M2067,O2067,P2067)</f>
        <v>Regular SeasonGatoradeCooler Partial Branded</v>
      </c>
    </row>
    <row r="2068" spans="1:25" x14ac:dyDescent="0.25">
      <c r="A2068" s="3">
        <v>361688</v>
      </c>
      <c r="B2068" t="s">
        <v>140</v>
      </c>
      <c r="C2068" t="s">
        <v>55</v>
      </c>
      <c r="D2068" t="s">
        <v>57</v>
      </c>
      <c r="E2068" t="s">
        <v>1</v>
      </c>
      <c r="F2068" s="5">
        <v>41063</v>
      </c>
      <c r="G2068">
        <v>10</v>
      </c>
      <c r="H2068">
        <v>14</v>
      </c>
      <c r="I2068" s="1">
        <v>3771.18</v>
      </c>
      <c r="J2068" s="1">
        <v>1050.06</v>
      </c>
      <c r="K2068">
        <v>27.8443351948196</v>
      </c>
      <c r="L2068" s="4">
        <f>VLOOKUP(N2068,rates,VLOOKUP(CONCATENATE('[1]Exposure Report'!$B$11,'[1]Exposure Report'!$B$13),rate_lookup_table,4,FALSE),FALSE)</f>
        <v>269.3656666666667</v>
      </c>
      <c r="M2068" t="s">
        <v>0</v>
      </c>
      <c r="N2068" t="str">
        <f>IF(VLOOKUP(B2068,title_rename,2,FALSE)=0,B2068,VLOOKUP(B2068,title_rename,2,FALSE))</f>
        <v>06-03 Atlanta Braves @ Washington Nationals</v>
      </c>
      <c r="O2068" s="3" t="str">
        <f>LEFT(IF(VLOOKUP(C2068,brand_rename,2,FALSE)=0,C2068,VLOOKUP(C2068,brand_rename,2,FALSE)),LEN(IF(VLOOKUP(C2068,brand_rename,2,FALSE)=0,C2068,VLOOKUP(C2068,brand_rename,2,FALSE)))-6)</f>
        <v>Gatorade</v>
      </c>
      <c r="P2068" t="str">
        <f>IF(VLOOKUP(D2068,location_rename,2,FALSE)=0,D2068,VLOOKUP(D2068,location_rename,2,FALSE))</f>
        <v>Ice Chest Partial Branded</v>
      </c>
      <c r="Q2068">
        <f>IF($L2068=0,0,G2068)</f>
        <v>10</v>
      </c>
      <c r="R2068">
        <f>IF($L2068=0,0,H2068)</f>
        <v>14</v>
      </c>
      <c r="S2068" s="1">
        <f>R2068*L2068</f>
        <v>3771.119333333334</v>
      </c>
      <c r="T2068" s="1">
        <f>S2068*(K2068/100)</f>
        <v>1050.0431077699798</v>
      </c>
      <c r="U2068" t="str">
        <f t="shared" si="64"/>
        <v>GatoradeIce Chest Partial Branded</v>
      </c>
      <c r="V2068" t="str">
        <f t="shared" si="65"/>
        <v>06-03 Atlanta Braves @ Washington NationalsGatoradeIce Chest Partial Branded</v>
      </c>
      <c r="W2068" t="str">
        <f>CONCATENATE(M2068,O2068)</f>
        <v>Regular SeasonGatorade</v>
      </c>
      <c r="X2068" t="str">
        <f>CONCATENATE(M2068,P2068)</f>
        <v>Regular SeasonIce Chest Partial Branded</v>
      </c>
      <c r="Y2068" t="str">
        <f>CONCATENATE(M2068,O2068,P2068)</f>
        <v>Regular SeasonGatoradeIce Chest Partial Branded</v>
      </c>
    </row>
    <row r="2069" spans="1:25" x14ac:dyDescent="0.25">
      <c r="A2069" s="3">
        <v>361688</v>
      </c>
      <c r="B2069" t="s">
        <v>140</v>
      </c>
      <c r="C2069" t="s">
        <v>55</v>
      </c>
      <c r="D2069" t="s">
        <v>56</v>
      </c>
      <c r="E2069" t="s">
        <v>1</v>
      </c>
      <c r="F2069" s="5">
        <v>41063</v>
      </c>
      <c r="G2069">
        <v>7</v>
      </c>
      <c r="H2069">
        <v>19</v>
      </c>
      <c r="I2069" s="1">
        <v>5118.03</v>
      </c>
      <c r="J2069" s="1">
        <v>1284.95</v>
      </c>
      <c r="K2069">
        <v>25.106339744003002</v>
      </c>
      <c r="L2069" s="4">
        <f>VLOOKUP(N2069,rates,VLOOKUP(CONCATENATE('[1]Exposure Report'!$B$11,'[1]Exposure Report'!$B$13),rate_lookup_table,4,FALSE),FALSE)</f>
        <v>269.3656666666667</v>
      </c>
      <c r="M2069" t="s">
        <v>0</v>
      </c>
      <c r="N2069" t="str">
        <f>IF(VLOOKUP(B2069,title_rename,2,FALSE)=0,B2069,VLOOKUP(B2069,title_rename,2,FALSE))</f>
        <v>06-03 Atlanta Braves @ Washington Nationals</v>
      </c>
      <c r="O2069" s="3" t="str">
        <f>LEFT(IF(VLOOKUP(C2069,brand_rename,2,FALSE)=0,C2069,VLOOKUP(C2069,brand_rename,2,FALSE)),LEN(IF(VLOOKUP(C2069,brand_rename,2,FALSE)=0,C2069,VLOOKUP(C2069,brand_rename,2,FALSE)))-6)</f>
        <v>Gatorade</v>
      </c>
      <c r="P2069" t="str">
        <f>IF(VLOOKUP(D2069,location_rename,2,FALSE)=0,D2069,VLOOKUP(D2069,location_rename,2,FALSE))</f>
        <v>Passive Cup</v>
      </c>
      <c r="Q2069">
        <f>IF($L2069=0,0,G2069)</f>
        <v>7</v>
      </c>
      <c r="R2069">
        <f>IF($L2069=0,0,H2069)</f>
        <v>19</v>
      </c>
      <c r="S2069" s="1">
        <f>R2069*L2069</f>
        <v>5117.9476666666669</v>
      </c>
      <c r="T2069" s="1">
        <f>S2069*(K2069/100)</f>
        <v>1284.9293291136078</v>
      </c>
      <c r="U2069" t="str">
        <f t="shared" si="64"/>
        <v>GatoradePassive Cup</v>
      </c>
      <c r="V2069" t="str">
        <f t="shared" si="65"/>
        <v>06-03 Atlanta Braves @ Washington NationalsGatoradePassive Cup</v>
      </c>
      <c r="W2069" t="str">
        <f>CONCATENATE(M2069,O2069)</f>
        <v>Regular SeasonGatorade</v>
      </c>
      <c r="X2069" t="str">
        <f>CONCATENATE(M2069,P2069)</f>
        <v>Regular SeasonPassive Cup</v>
      </c>
      <c r="Y2069" t="str">
        <f>CONCATENATE(M2069,O2069,P2069)</f>
        <v>Regular SeasonGatoradePassive Cup</v>
      </c>
    </row>
    <row r="2070" spans="1:25" x14ac:dyDescent="0.25">
      <c r="A2070" s="3">
        <v>361688</v>
      </c>
      <c r="B2070" t="s">
        <v>140</v>
      </c>
      <c r="C2070" t="s">
        <v>85</v>
      </c>
      <c r="D2070" t="s">
        <v>17</v>
      </c>
      <c r="E2070" t="s">
        <v>1</v>
      </c>
      <c r="F2070" s="5">
        <v>41063</v>
      </c>
      <c r="G2070">
        <v>1</v>
      </c>
      <c r="H2070">
        <v>2</v>
      </c>
      <c r="I2070" s="1">
        <v>538.74</v>
      </c>
      <c r="J2070" s="1">
        <v>184.63</v>
      </c>
      <c r="K2070">
        <v>34.270705720755799</v>
      </c>
      <c r="L2070" s="4">
        <f>VLOOKUP(N2070,rates,VLOOKUP(CONCATENATE('[1]Exposure Report'!$B$11,'[1]Exposure Report'!$B$13),rate_lookup_table,4,FALSE),FALSE)</f>
        <v>269.3656666666667</v>
      </c>
      <c r="M2070" t="s">
        <v>0</v>
      </c>
      <c r="N2070" t="str">
        <f>IF(VLOOKUP(B2070,title_rename,2,FALSE)=0,B2070,VLOOKUP(B2070,title_rename,2,FALSE))</f>
        <v>06-03 Atlanta Braves @ Washington Nationals</v>
      </c>
      <c r="O2070" s="3" t="str">
        <f>LEFT(IF(VLOOKUP(C2070,brand_rename,2,FALSE)=0,C2070,VLOOKUP(C2070,brand_rename,2,FALSE)),LEN(IF(VLOOKUP(C2070,brand_rename,2,FALSE)=0,C2070,VLOOKUP(C2070,brand_rename,2,FALSE)))-6)</f>
        <v>Gaylord National Resort</v>
      </c>
      <c r="P2070" t="str">
        <f>IF(VLOOKUP(D2070,location_rename,2,FALSE)=0,D2070,VLOOKUP(D2070,location_rename,2,FALSE))</f>
        <v>LED Upper Tiered</v>
      </c>
      <c r="Q2070">
        <f>IF($L2070=0,0,G2070)</f>
        <v>1</v>
      </c>
      <c r="R2070">
        <f>IF($L2070=0,0,H2070)</f>
        <v>2</v>
      </c>
      <c r="S2070" s="1">
        <f>R2070*L2070</f>
        <v>538.7313333333334</v>
      </c>
      <c r="T2070" s="1">
        <f>S2070*(K2070/100)</f>
        <v>184.62702987217068</v>
      </c>
      <c r="U2070" t="str">
        <f t="shared" si="64"/>
        <v>Gaylord National ResortLED Upper Tiered</v>
      </c>
      <c r="V2070" t="str">
        <f t="shared" si="65"/>
        <v>06-03 Atlanta Braves @ Washington NationalsGaylord National ResortLED Upper Tiered</v>
      </c>
      <c r="W2070" t="str">
        <f>CONCATENATE(M2070,O2070)</f>
        <v>Regular SeasonGaylord National Resort</v>
      </c>
      <c r="X2070" t="str">
        <f>CONCATENATE(M2070,P2070)</f>
        <v>Regular SeasonLED Upper Tiered</v>
      </c>
      <c r="Y2070" t="str">
        <f>CONCATENATE(M2070,O2070,P2070)</f>
        <v>Regular SeasonGaylord National ResortLED Upper Tiered</v>
      </c>
    </row>
    <row r="2071" spans="1:25" x14ac:dyDescent="0.25">
      <c r="A2071" s="3">
        <v>361688</v>
      </c>
      <c r="B2071" t="s">
        <v>140</v>
      </c>
      <c r="C2071" t="s">
        <v>53</v>
      </c>
      <c r="D2071" t="s">
        <v>19</v>
      </c>
      <c r="E2071" t="s">
        <v>1</v>
      </c>
      <c r="F2071" s="5">
        <v>41063</v>
      </c>
      <c r="G2071">
        <v>2</v>
      </c>
      <c r="H2071">
        <v>6</v>
      </c>
      <c r="I2071" s="1">
        <v>1616.22</v>
      </c>
      <c r="J2071" s="1">
        <v>402.47</v>
      </c>
      <c r="K2071">
        <v>24.9019316677185</v>
      </c>
      <c r="L2071" s="4">
        <f>VLOOKUP(N2071,rates,VLOOKUP(CONCATENATE('[1]Exposure Report'!$B$11,'[1]Exposure Report'!$B$13),rate_lookup_table,4,FALSE),FALSE)</f>
        <v>269.3656666666667</v>
      </c>
      <c r="M2071" t="s">
        <v>0</v>
      </c>
      <c r="N2071" t="str">
        <f>IF(VLOOKUP(B2071,title_rename,2,FALSE)=0,B2071,VLOOKUP(B2071,title_rename,2,FALSE))</f>
        <v>06-03 Atlanta Braves @ Washington Nationals</v>
      </c>
      <c r="O2071" s="3" t="str">
        <f>LEFT(IF(VLOOKUP(C2071,brand_rename,2,FALSE)=0,C2071,VLOOKUP(C2071,brand_rename,2,FALSE)),LEN(IF(VLOOKUP(C2071,brand_rename,2,FALSE)=0,C2071,VLOOKUP(C2071,brand_rename,2,FALSE)))-6)</f>
        <v>GEICO</v>
      </c>
      <c r="P2071" t="str">
        <f>IF(VLOOKUP(D2071,location_rename,2,FALSE)=0,D2071,VLOOKUP(D2071,location_rename,2,FALSE))</f>
        <v>LED Outfield Wall</v>
      </c>
      <c r="Q2071">
        <f>IF($L2071=0,0,G2071)</f>
        <v>2</v>
      </c>
      <c r="R2071">
        <f>IF($L2071=0,0,H2071)</f>
        <v>6</v>
      </c>
      <c r="S2071" s="1">
        <f>R2071*L2071</f>
        <v>1616.1940000000002</v>
      </c>
      <c r="T2071" s="1">
        <f>S2071*(K2071/100)</f>
        <v>402.4635254977664</v>
      </c>
      <c r="U2071" t="str">
        <f t="shared" si="64"/>
        <v>GEICOLED Outfield Wall</v>
      </c>
      <c r="V2071" t="str">
        <f t="shared" si="65"/>
        <v>06-03 Atlanta Braves @ Washington NationalsGEICOLED Outfield Wall</v>
      </c>
      <c r="W2071" t="str">
        <f>CONCATENATE(M2071,O2071)</f>
        <v>Regular SeasonGEICO</v>
      </c>
      <c r="X2071" t="str">
        <f>CONCATENATE(M2071,P2071)</f>
        <v>Regular SeasonLED Outfield Wall</v>
      </c>
      <c r="Y2071" t="str">
        <f>CONCATENATE(M2071,O2071,P2071)</f>
        <v>Regular SeasonGEICOLED Outfield Wall</v>
      </c>
    </row>
    <row r="2072" spans="1:25" x14ac:dyDescent="0.25">
      <c r="A2072" s="3">
        <v>361688</v>
      </c>
      <c r="B2072" t="s">
        <v>140</v>
      </c>
      <c r="C2072" t="s">
        <v>53</v>
      </c>
      <c r="D2072" t="s">
        <v>17</v>
      </c>
      <c r="E2072" t="s">
        <v>1</v>
      </c>
      <c r="F2072" s="5">
        <v>41063</v>
      </c>
      <c r="G2072">
        <v>3</v>
      </c>
      <c r="H2072">
        <v>9</v>
      </c>
      <c r="I2072" s="1">
        <v>2424.33</v>
      </c>
      <c r="J2072" s="1">
        <v>888.36</v>
      </c>
      <c r="K2072">
        <v>36.643526252614102</v>
      </c>
      <c r="L2072" s="4">
        <f>VLOOKUP(N2072,rates,VLOOKUP(CONCATENATE('[1]Exposure Report'!$B$11,'[1]Exposure Report'!$B$13),rate_lookup_table,4,FALSE),FALSE)</f>
        <v>269.3656666666667</v>
      </c>
      <c r="M2072" t="s">
        <v>0</v>
      </c>
      <c r="N2072" t="str">
        <f>IF(VLOOKUP(B2072,title_rename,2,FALSE)=0,B2072,VLOOKUP(B2072,title_rename,2,FALSE))</f>
        <v>06-03 Atlanta Braves @ Washington Nationals</v>
      </c>
      <c r="O2072" s="3" t="str">
        <f>LEFT(IF(VLOOKUP(C2072,brand_rename,2,FALSE)=0,C2072,VLOOKUP(C2072,brand_rename,2,FALSE)),LEN(IF(VLOOKUP(C2072,brand_rename,2,FALSE)=0,C2072,VLOOKUP(C2072,brand_rename,2,FALSE)))-6)</f>
        <v>GEICO</v>
      </c>
      <c r="P2072" t="str">
        <f>IF(VLOOKUP(D2072,location_rename,2,FALSE)=0,D2072,VLOOKUP(D2072,location_rename,2,FALSE))</f>
        <v>LED Upper Tiered</v>
      </c>
      <c r="Q2072">
        <f>IF($L2072=0,0,G2072)</f>
        <v>3</v>
      </c>
      <c r="R2072">
        <f>IF($L2072=0,0,H2072)</f>
        <v>9</v>
      </c>
      <c r="S2072" s="1">
        <f>R2072*L2072</f>
        <v>2424.2910000000002</v>
      </c>
      <c r="T2072" s="1">
        <f>S2072*(K2072/100)</f>
        <v>888.34570902476094</v>
      </c>
      <c r="U2072" t="str">
        <f t="shared" si="64"/>
        <v>GEICOLED Upper Tiered</v>
      </c>
      <c r="V2072" t="str">
        <f t="shared" si="65"/>
        <v>06-03 Atlanta Braves @ Washington NationalsGEICOLED Upper Tiered</v>
      </c>
      <c r="W2072" t="str">
        <f>CONCATENATE(M2072,O2072)</f>
        <v>Regular SeasonGEICO</v>
      </c>
      <c r="X2072" t="str">
        <f>CONCATENATE(M2072,P2072)</f>
        <v>Regular SeasonLED Upper Tiered</v>
      </c>
      <c r="Y2072" t="str">
        <f>CONCATENATE(M2072,O2072,P2072)</f>
        <v>Regular SeasonGEICOLED Upper Tiered</v>
      </c>
    </row>
    <row r="2073" spans="1:25" x14ac:dyDescent="0.25">
      <c r="A2073" s="3">
        <v>361688</v>
      </c>
      <c r="B2073" t="s">
        <v>140</v>
      </c>
      <c r="C2073" t="s">
        <v>53</v>
      </c>
      <c r="D2073" t="s">
        <v>2</v>
      </c>
      <c r="E2073" t="s">
        <v>1</v>
      </c>
      <c r="F2073" s="5">
        <v>41063</v>
      </c>
      <c r="G2073">
        <v>13</v>
      </c>
      <c r="H2073">
        <v>86</v>
      </c>
      <c r="I2073" s="1">
        <v>23165.82</v>
      </c>
      <c r="J2073" s="1">
        <v>5539.14</v>
      </c>
      <c r="K2073">
        <v>23.910830697985201</v>
      </c>
      <c r="L2073" s="4">
        <f>VLOOKUP(N2073,rates,VLOOKUP(CONCATENATE('[1]Exposure Report'!$B$11,'[1]Exposure Report'!$B$13),rate_lookup_table,4,FALSE),FALSE)</f>
        <v>269.3656666666667</v>
      </c>
      <c r="M2073" t="s">
        <v>0</v>
      </c>
      <c r="N2073" t="str">
        <f>IF(VLOOKUP(B2073,title_rename,2,FALSE)=0,B2073,VLOOKUP(B2073,title_rename,2,FALSE))</f>
        <v>06-03 Atlanta Braves @ Washington Nationals</v>
      </c>
      <c r="O2073" s="3" t="str">
        <f>LEFT(IF(VLOOKUP(C2073,brand_rename,2,FALSE)=0,C2073,VLOOKUP(C2073,brand_rename,2,FALSE)),LEN(IF(VLOOKUP(C2073,brand_rename,2,FALSE)=0,C2073,VLOOKUP(C2073,brand_rename,2,FALSE)))-6)</f>
        <v>GEICO</v>
      </c>
      <c r="P2073" t="str">
        <f>IF(VLOOKUP(D2073,location_rename,2,FALSE)=0,D2073,VLOOKUP(D2073,location_rename,2,FALSE))</f>
        <v>Rotational Field Level Home Plate</v>
      </c>
      <c r="Q2073">
        <f>IF($L2073=0,0,G2073)</f>
        <v>13</v>
      </c>
      <c r="R2073">
        <f>IF($L2073=0,0,H2073)</f>
        <v>86</v>
      </c>
      <c r="S2073" s="1">
        <f>R2073*L2073</f>
        <v>23165.447333333337</v>
      </c>
      <c r="T2073" s="1">
        <f>S2073*(K2073/100)</f>
        <v>5539.0508923042617</v>
      </c>
      <c r="U2073" t="str">
        <f t="shared" si="64"/>
        <v>GEICORotational Field Level Home Plate</v>
      </c>
      <c r="V2073" t="str">
        <f t="shared" si="65"/>
        <v>06-03 Atlanta Braves @ Washington NationalsGEICORotational Field Level Home Plate</v>
      </c>
      <c r="W2073" t="str">
        <f>CONCATENATE(M2073,O2073)</f>
        <v>Regular SeasonGEICO</v>
      </c>
      <c r="X2073" t="str">
        <f>CONCATENATE(M2073,P2073)</f>
        <v>Regular SeasonRotational Field Level Home Plate</v>
      </c>
      <c r="Y2073" t="str">
        <f>CONCATENATE(M2073,O2073,P2073)</f>
        <v>Regular SeasonGEICORotational Field Level Home Plate</v>
      </c>
    </row>
    <row r="2074" spans="1:25" x14ac:dyDescent="0.25">
      <c r="A2074" s="3">
        <v>361688</v>
      </c>
      <c r="B2074" t="s">
        <v>140</v>
      </c>
      <c r="C2074" t="s">
        <v>53</v>
      </c>
      <c r="D2074" t="s">
        <v>11</v>
      </c>
      <c r="E2074" t="s">
        <v>1</v>
      </c>
      <c r="F2074" s="5">
        <v>41063</v>
      </c>
      <c r="G2074">
        <v>57</v>
      </c>
      <c r="H2074">
        <v>188</v>
      </c>
      <c r="I2074" s="1">
        <v>50641.56</v>
      </c>
      <c r="J2074" s="1">
        <v>7246.91</v>
      </c>
      <c r="K2074">
        <v>14.310202924238499</v>
      </c>
      <c r="L2074" s="4">
        <f>VLOOKUP(N2074,rates,VLOOKUP(CONCATENATE('[1]Exposure Report'!$B$11,'[1]Exposure Report'!$B$13),rate_lookup_table,4,FALSE),FALSE)</f>
        <v>269.3656666666667</v>
      </c>
      <c r="M2074" t="s">
        <v>0</v>
      </c>
      <c r="N2074" t="str">
        <f>IF(VLOOKUP(B2074,title_rename,2,FALSE)=0,B2074,VLOOKUP(B2074,title_rename,2,FALSE))</f>
        <v>06-03 Atlanta Braves @ Washington Nationals</v>
      </c>
      <c r="O2074" s="3" t="str">
        <f>LEFT(IF(VLOOKUP(C2074,brand_rename,2,FALSE)=0,C2074,VLOOKUP(C2074,brand_rename,2,FALSE)),LEN(IF(VLOOKUP(C2074,brand_rename,2,FALSE)=0,C2074,VLOOKUP(C2074,brand_rename,2,FALSE)))-6)</f>
        <v>GEICO</v>
      </c>
      <c r="P2074" t="str">
        <f>IF(VLOOKUP(D2074,location_rename,2,FALSE)=0,D2074,VLOOKUP(D2074,location_rename,2,FALSE))</f>
        <v>Static Outfield Wall</v>
      </c>
      <c r="Q2074">
        <f>IF($L2074=0,0,G2074)</f>
        <v>57</v>
      </c>
      <c r="R2074">
        <f>IF($L2074=0,0,H2074)</f>
        <v>188</v>
      </c>
      <c r="S2074" s="1">
        <f>R2074*L2074</f>
        <v>50640.74533333334</v>
      </c>
      <c r="T2074" s="1">
        <f>S2074*(K2074/100)</f>
        <v>7246.7934195468388</v>
      </c>
      <c r="U2074" t="str">
        <f t="shared" si="64"/>
        <v>GEICOStatic Outfield Wall</v>
      </c>
      <c r="V2074" t="str">
        <f t="shared" si="65"/>
        <v>06-03 Atlanta Braves @ Washington NationalsGEICOStatic Outfield Wall</v>
      </c>
      <c r="W2074" t="str">
        <f>CONCATENATE(M2074,O2074)</f>
        <v>Regular SeasonGEICO</v>
      </c>
      <c r="X2074" t="str">
        <f>CONCATENATE(M2074,P2074)</f>
        <v>Regular SeasonStatic Outfield Wall</v>
      </c>
      <c r="Y2074" t="str">
        <f>CONCATENATE(M2074,O2074,P2074)</f>
        <v>Regular SeasonGEICOStatic Outfield Wall</v>
      </c>
    </row>
    <row r="2075" spans="1:25" x14ac:dyDescent="0.25">
      <c r="A2075" s="3">
        <v>361688</v>
      </c>
      <c r="B2075" t="s">
        <v>140</v>
      </c>
      <c r="C2075" t="s">
        <v>53</v>
      </c>
      <c r="D2075" t="s">
        <v>9</v>
      </c>
      <c r="E2075" t="s">
        <v>1</v>
      </c>
      <c r="F2075" s="5">
        <v>41063</v>
      </c>
      <c r="G2075">
        <v>4</v>
      </c>
      <c r="H2075">
        <v>24</v>
      </c>
      <c r="I2075" s="1">
        <v>6464.88</v>
      </c>
      <c r="J2075" s="1">
        <v>773.77</v>
      </c>
      <c r="K2075">
        <v>11.9688223137939</v>
      </c>
      <c r="L2075" s="4">
        <f>VLOOKUP(N2075,rates,VLOOKUP(CONCATENATE('[1]Exposure Report'!$B$11,'[1]Exposure Report'!$B$13),rate_lookup_table,4,FALSE),FALSE)</f>
        <v>269.3656666666667</v>
      </c>
      <c r="M2075" t="s">
        <v>0</v>
      </c>
      <c r="N2075" t="str">
        <f>IF(VLOOKUP(B2075,title_rename,2,FALSE)=0,B2075,VLOOKUP(B2075,title_rename,2,FALSE))</f>
        <v>06-03 Atlanta Braves @ Washington Nationals</v>
      </c>
      <c r="O2075" s="3" t="str">
        <f>LEFT(IF(VLOOKUP(C2075,brand_rename,2,FALSE)=0,C2075,VLOOKUP(C2075,brand_rename,2,FALSE)),LEN(IF(VLOOKUP(C2075,brand_rename,2,FALSE)=0,C2075,VLOOKUP(C2075,brand_rename,2,FALSE)))-6)</f>
        <v>GEICO</v>
      </c>
      <c r="P2075" t="str">
        <f>IF(VLOOKUP(D2075,location_rename,2,FALSE)=0,D2075,VLOOKUP(D2075,location_rename,2,FALSE))</f>
        <v>Static Upper Billboard</v>
      </c>
      <c r="Q2075">
        <f>IF($L2075=0,0,G2075)</f>
        <v>4</v>
      </c>
      <c r="R2075">
        <f>IF($L2075=0,0,H2075)</f>
        <v>24</v>
      </c>
      <c r="S2075" s="1">
        <f>R2075*L2075</f>
        <v>6464.7760000000007</v>
      </c>
      <c r="T2075" s="1">
        <f>S2075*(K2075/100)</f>
        <v>773.75755242479283</v>
      </c>
      <c r="U2075" t="str">
        <f t="shared" si="64"/>
        <v>GEICOStatic Upper Billboard</v>
      </c>
      <c r="V2075" t="str">
        <f t="shared" si="65"/>
        <v>06-03 Atlanta Braves @ Washington NationalsGEICOStatic Upper Billboard</v>
      </c>
      <c r="W2075" t="str">
        <f>CONCATENATE(M2075,O2075)</f>
        <v>Regular SeasonGEICO</v>
      </c>
      <c r="X2075" t="str">
        <f>CONCATENATE(M2075,P2075)</f>
        <v>Regular SeasonStatic Upper Billboard</v>
      </c>
      <c r="Y2075" t="str">
        <f>CONCATENATE(M2075,O2075,P2075)</f>
        <v>Regular SeasonGEICOStatic Upper Billboard</v>
      </c>
    </row>
    <row r="2076" spans="1:25" x14ac:dyDescent="0.25">
      <c r="A2076" s="3">
        <v>361688</v>
      </c>
      <c r="B2076" t="s">
        <v>140</v>
      </c>
      <c r="C2076" t="s">
        <v>52</v>
      </c>
      <c r="D2076" t="s">
        <v>2</v>
      </c>
      <c r="E2076" t="s">
        <v>1</v>
      </c>
      <c r="F2076" s="5">
        <v>41063</v>
      </c>
      <c r="G2076">
        <v>19</v>
      </c>
      <c r="H2076">
        <v>130</v>
      </c>
      <c r="I2076" s="1">
        <v>35018.1</v>
      </c>
      <c r="J2076" s="1">
        <v>8356.91</v>
      </c>
      <c r="K2076">
        <v>23.864544335643501</v>
      </c>
      <c r="L2076" s="4">
        <f>VLOOKUP(N2076,rates,VLOOKUP(CONCATENATE('[1]Exposure Report'!$B$11,'[1]Exposure Report'!$B$13),rate_lookup_table,4,FALSE),FALSE)</f>
        <v>269.3656666666667</v>
      </c>
      <c r="M2076" t="s">
        <v>0</v>
      </c>
      <c r="N2076" t="str">
        <f>IF(VLOOKUP(B2076,title_rename,2,FALSE)=0,B2076,VLOOKUP(B2076,title_rename,2,FALSE))</f>
        <v>06-03 Atlanta Braves @ Washington Nationals</v>
      </c>
      <c r="O2076" s="3" t="str">
        <f>LEFT(IF(VLOOKUP(C2076,brand_rename,2,FALSE)=0,C2076,VLOOKUP(C2076,brand_rename,2,FALSE)),LEN(IF(VLOOKUP(C2076,brand_rename,2,FALSE)=0,C2076,VLOOKUP(C2076,brand_rename,2,FALSE)))-6)</f>
        <v>Hankook Tire</v>
      </c>
      <c r="P2076" t="str">
        <f>IF(VLOOKUP(D2076,location_rename,2,FALSE)=0,D2076,VLOOKUP(D2076,location_rename,2,FALSE))</f>
        <v>Rotational Field Level Home Plate</v>
      </c>
      <c r="Q2076">
        <f>IF($L2076=0,0,G2076)</f>
        <v>19</v>
      </c>
      <c r="R2076">
        <f>IF($L2076=0,0,H2076)</f>
        <v>130</v>
      </c>
      <c r="S2076" s="1">
        <f>R2076*L2076</f>
        <v>35017.536666666674</v>
      </c>
      <c r="T2076" s="1">
        <f>S2076*(K2076/100)</f>
        <v>8356.7755630668871</v>
      </c>
      <c r="U2076" t="str">
        <f t="shared" si="64"/>
        <v>Hankook TireRotational Field Level Home Plate</v>
      </c>
      <c r="V2076" t="str">
        <f t="shared" si="65"/>
        <v>06-03 Atlanta Braves @ Washington NationalsHankook TireRotational Field Level Home Plate</v>
      </c>
      <c r="W2076" t="str">
        <f>CONCATENATE(M2076,O2076)</f>
        <v>Regular SeasonHankook Tire</v>
      </c>
      <c r="X2076" t="str">
        <f>CONCATENATE(M2076,P2076)</f>
        <v>Regular SeasonRotational Field Level Home Plate</v>
      </c>
      <c r="Y2076" t="str">
        <f>CONCATENATE(M2076,O2076,P2076)</f>
        <v>Regular SeasonHankook TireRotational Field Level Home Plate</v>
      </c>
    </row>
    <row r="2077" spans="1:25" x14ac:dyDescent="0.25">
      <c r="A2077" s="3">
        <v>361688</v>
      </c>
      <c r="B2077" t="s">
        <v>140</v>
      </c>
      <c r="C2077" t="s">
        <v>51</v>
      </c>
      <c r="D2077" t="s">
        <v>9</v>
      </c>
      <c r="E2077" t="s">
        <v>1</v>
      </c>
      <c r="F2077" s="5">
        <v>41063</v>
      </c>
      <c r="G2077">
        <v>16</v>
      </c>
      <c r="H2077">
        <v>28</v>
      </c>
      <c r="I2077" s="1">
        <v>7542.36</v>
      </c>
      <c r="J2077" s="1">
        <v>1867.97</v>
      </c>
      <c r="K2077">
        <v>24.766386117872901</v>
      </c>
      <c r="L2077" s="4">
        <f>VLOOKUP(N2077,rates,VLOOKUP(CONCATENATE('[1]Exposure Report'!$B$11,'[1]Exposure Report'!$B$13),rate_lookup_table,4,FALSE),FALSE)</f>
        <v>269.3656666666667</v>
      </c>
      <c r="M2077" t="s">
        <v>0</v>
      </c>
      <c r="N2077" t="str">
        <f>IF(VLOOKUP(B2077,title_rename,2,FALSE)=0,B2077,VLOOKUP(B2077,title_rename,2,FALSE))</f>
        <v>06-03 Atlanta Braves @ Washington Nationals</v>
      </c>
      <c r="O2077" s="3" t="str">
        <f>LEFT(IF(VLOOKUP(C2077,brand_rename,2,FALSE)=0,C2077,VLOOKUP(C2077,brand_rename,2,FALSE)),LEN(IF(VLOOKUP(C2077,brand_rename,2,FALSE)=0,C2077,VLOOKUP(C2077,brand_rename,2,FALSE)))-6)</f>
        <v>Harris Teeter</v>
      </c>
      <c r="P2077" t="str">
        <f>IF(VLOOKUP(D2077,location_rename,2,FALSE)=0,D2077,VLOOKUP(D2077,location_rename,2,FALSE))</f>
        <v>Static Upper Billboard</v>
      </c>
      <c r="Q2077">
        <f>IF($L2077=0,0,G2077)</f>
        <v>16</v>
      </c>
      <c r="R2077">
        <f>IF($L2077=0,0,H2077)</f>
        <v>28</v>
      </c>
      <c r="S2077" s="1">
        <f>R2077*L2077</f>
        <v>7542.238666666668</v>
      </c>
      <c r="T2077" s="1">
        <f>S2077*(K2077/100)</f>
        <v>1867.9399501181758</v>
      </c>
      <c r="U2077" t="str">
        <f t="shared" si="64"/>
        <v>Harris TeeterStatic Upper Billboard</v>
      </c>
      <c r="V2077" t="str">
        <f t="shared" si="65"/>
        <v>06-03 Atlanta Braves @ Washington NationalsHarris TeeterStatic Upper Billboard</v>
      </c>
      <c r="W2077" t="str">
        <f>CONCATENATE(M2077,O2077)</f>
        <v>Regular SeasonHarris Teeter</v>
      </c>
      <c r="X2077" t="str">
        <f>CONCATENATE(M2077,P2077)</f>
        <v>Regular SeasonStatic Upper Billboard</v>
      </c>
      <c r="Y2077" t="str">
        <f>CONCATENATE(M2077,O2077,P2077)</f>
        <v>Regular SeasonHarris TeeterStatic Upper Billboard</v>
      </c>
    </row>
    <row r="2078" spans="1:25" x14ac:dyDescent="0.25">
      <c r="A2078" s="3">
        <v>361688</v>
      </c>
      <c r="B2078" t="s">
        <v>140</v>
      </c>
      <c r="C2078" t="s">
        <v>50</v>
      </c>
      <c r="D2078" t="s">
        <v>19</v>
      </c>
      <c r="E2078" t="s">
        <v>1</v>
      </c>
      <c r="F2078" s="5">
        <v>41063</v>
      </c>
      <c r="G2078">
        <v>6</v>
      </c>
      <c r="H2078">
        <v>8</v>
      </c>
      <c r="I2078" s="1">
        <v>2154.96</v>
      </c>
      <c r="J2078" s="1">
        <v>522.9</v>
      </c>
      <c r="K2078">
        <v>24.264951553625099</v>
      </c>
      <c r="L2078" s="4">
        <f>VLOOKUP(N2078,rates,VLOOKUP(CONCATENATE('[1]Exposure Report'!$B$11,'[1]Exposure Report'!$B$13),rate_lookup_table,4,FALSE),FALSE)</f>
        <v>269.3656666666667</v>
      </c>
      <c r="M2078" t="s">
        <v>0</v>
      </c>
      <c r="N2078" t="str">
        <f>IF(VLOOKUP(B2078,title_rename,2,FALSE)=0,B2078,VLOOKUP(B2078,title_rename,2,FALSE))</f>
        <v>06-03 Atlanta Braves @ Washington Nationals</v>
      </c>
      <c r="O2078" s="3" t="str">
        <f>LEFT(IF(VLOOKUP(C2078,brand_rename,2,FALSE)=0,C2078,VLOOKUP(C2078,brand_rename,2,FALSE)),LEN(IF(VLOOKUP(C2078,brand_rename,2,FALSE)=0,C2078,VLOOKUP(C2078,brand_rename,2,FALSE)))-6)</f>
        <v>JK Moving and Storage Inc</v>
      </c>
      <c r="P2078" t="str">
        <f>IF(VLOOKUP(D2078,location_rename,2,FALSE)=0,D2078,VLOOKUP(D2078,location_rename,2,FALSE))</f>
        <v>LED Outfield Wall</v>
      </c>
      <c r="Q2078">
        <f>IF($L2078=0,0,G2078)</f>
        <v>6</v>
      </c>
      <c r="R2078">
        <f>IF($L2078=0,0,H2078)</f>
        <v>8</v>
      </c>
      <c r="S2078" s="1">
        <f>R2078*L2078</f>
        <v>2154.9253333333336</v>
      </c>
      <c r="T2078" s="1">
        <f>S2078*(K2078/100)</f>
        <v>522.89158815012763</v>
      </c>
      <c r="U2078" t="str">
        <f t="shared" si="64"/>
        <v>JK Moving and Storage IncLED Outfield Wall</v>
      </c>
      <c r="V2078" t="str">
        <f t="shared" si="65"/>
        <v>06-03 Atlanta Braves @ Washington NationalsJK Moving and Storage IncLED Outfield Wall</v>
      </c>
      <c r="W2078" t="str">
        <f>CONCATENATE(M2078,O2078)</f>
        <v>Regular SeasonJK Moving and Storage Inc</v>
      </c>
      <c r="X2078" t="str">
        <f>CONCATENATE(M2078,P2078)</f>
        <v>Regular SeasonLED Outfield Wall</v>
      </c>
      <c r="Y2078" t="str">
        <f>CONCATENATE(M2078,O2078,P2078)</f>
        <v>Regular SeasonJK Moving and Storage IncLED Outfield Wall</v>
      </c>
    </row>
    <row r="2079" spans="1:25" x14ac:dyDescent="0.25">
      <c r="A2079" s="3">
        <v>361688</v>
      </c>
      <c r="B2079" t="s">
        <v>140</v>
      </c>
      <c r="C2079" t="s">
        <v>49</v>
      </c>
      <c r="D2079" t="s">
        <v>7</v>
      </c>
      <c r="E2079" t="s">
        <v>1</v>
      </c>
      <c r="F2079" s="5">
        <v>41063</v>
      </c>
      <c r="G2079">
        <v>353</v>
      </c>
      <c r="H2079">
        <v>2511</v>
      </c>
      <c r="I2079" s="1">
        <v>676388.07</v>
      </c>
      <c r="J2079" s="1">
        <v>114800.75</v>
      </c>
      <c r="K2079">
        <v>16.972616030912501</v>
      </c>
      <c r="L2079" s="4">
        <f>VLOOKUP(N2079,rates,VLOOKUP(CONCATENATE('[1]Exposure Report'!$B$11,'[1]Exposure Report'!$B$13),rate_lookup_table,4,FALSE),FALSE)</f>
        <v>269.3656666666667</v>
      </c>
      <c r="M2079" t="s">
        <v>0</v>
      </c>
      <c r="N2079" t="str">
        <f>IF(VLOOKUP(B2079,title_rename,2,FALSE)=0,B2079,VLOOKUP(B2079,title_rename,2,FALSE))</f>
        <v>06-03 Atlanta Braves @ Washington Nationals</v>
      </c>
      <c r="O2079" s="3" t="str">
        <f>LEFT(IF(VLOOKUP(C2079,brand_rename,2,FALSE)=0,C2079,VLOOKUP(C2079,brand_rename,2,FALSE)),LEN(IF(VLOOKUP(C2079,brand_rename,2,FALSE)=0,C2079,VLOOKUP(C2079,brand_rename,2,FALSE)))-6)</f>
        <v>Lexus</v>
      </c>
      <c r="P2079" t="str">
        <f>IF(VLOOKUP(D2079,location_rename,2,FALSE)=0,D2079,VLOOKUP(D2079,location_rename,2,FALSE))</f>
        <v>Static Upper Home Plate</v>
      </c>
      <c r="Q2079">
        <f>IF($L2079=0,0,G2079)</f>
        <v>353</v>
      </c>
      <c r="R2079">
        <f>IF($L2079=0,0,H2079)</f>
        <v>2511</v>
      </c>
      <c r="S2079" s="1">
        <f>R2079*L2079</f>
        <v>676377.18900000013</v>
      </c>
      <c r="T2079" s="1">
        <f>S2079*(K2079/100)</f>
        <v>114798.90320964938</v>
      </c>
      <c r="U2079" t="str">
        <f t="shared" si="64"/>
        <v>LexusStatic Upper Home Plate</v>
      </c>
      <c r="V2079" t="str">
        <f t="shared" si="65"/>
        <v>06-03 Atlanta Braves @ Washington NationalsLexusStatic Upper Home Plate</v>
      </c>
      <c r="W2079" t="str">
        <f>CONCATENATE(M2079,O2079)</f>
        <v>Regular SeasonLexus</v>
      </c>
      <c r="X2079" t="str">
        <f>CONCATENATE(M2079,P2079)</f>
        <v>Regular SeasonStatic Upper Home Plate</v>
      </c>
      <c r="Y2079" t="str">
        <f>CONCATENATE(M2079,O2079,P2079)</f>
        <v>Regular SeasonLexusStatic Upper Home Plate</v>
      </c>
    </row>
    <row r="2080" spans="1:25" x14ac:dyDescent="0.25">
      <c r="A2080" s="3">
        <v>361688</v>
      </c>
      <c r="B2080" t="s">
        <v>140</v>
      </c>
      <c r="C2080" t="s">
        <v>47</v>
      </c>
      <c r="D2080" t="s">
        <v>2</v>
      </c>
      <c r="E2080" t="s">
        <v>1</v>
      </c>
      <c r="F2080" s="5">
        <v>41063</v>
      </c>
      <c r="G2080">
        <v>25</v>
      </c>
      <c r="H2080">
        <v>174</v>
      </c>
      <c r="I2080" s="1">
        <v>46870.38</v>
      </c>
      <c r="J2080" s="1">
        <v>11714.58</v>
      </c>
      <c r="K2080">
        <v>24.9935673659995</v>
      </c>
      <c r="L2080" s="4">
        <f>VLOOKUP(N2080,rates,VLOOKUP(CONCATENATE('[1]Exposure Report'!$B$11,'[1]Exposure Report'!$B$13),rate_lookup_table,4,FALSE),FALSE)</f>
        <v>269.3656666666667</v>
      </c>
      <c r="M2080" t="s">
        <v>0</v>
      </c>
      <c r="N2080" t="str">
        <f>IF(VLOOKUP(B2080,title_rename,2,FALSE)=0,B2080,VLOOKUP(B2080,title_rename,2,FALSE))</f>
        <v>06-03 Atlanta Braves @ Washington Nationals</v>
      </c>
      <c r="O2080" s="3" t="str">
        <f>LEFT(IF(VLOOKUP(C2080,brand_rename,2,FALSE)=0,C2080,VLOOKUP(C2080,brand_rename,2,FALSE)),LEN(IF(VLOOKUP(C2080,brand_rename,2,FALSE)=0,C2080,VLOOKUP(C2080,brand_rename,2,FALSE)))-6)</f>
        <v>Maxxis Tires</v>
      </c>
      <c r="P2080" t="str">
        <f>IF(VLOOKUP(D2080,location_rename,2,FALSE)=0,D2080,VLOOKUP(D2080,location_rename,2,FALSE))</f>
        <v>Rotational Field Level Home Plate</v>
      </c>
      <c r="Q2080">
        <f>IF($L2080=0,0,G2080)</f>
        <v>25</v>
      </c>
      <c r="R2080">
        <f>IF($L2080=0,0,H2080)</f>
        <v>174</v>
      </c>
      <c r="S2080" s="1">
        <f>R2080*L2080</f>
        <v>46869.626000000004</v>
      </c>
      <c r="T2080" s="1">
        <f>S2080*(K2080/100)</f>
        <v>11714.391548502017</v>
      </c>
      <c r="U2080" t="str">
        <f t="shared" si="64"/>
        <v>Maxxis TiresRotational Field Level Home Plate</v>
      </c>
      <c r="V2080" t="str">
        <f t="shared" si="65"/>
        <v>06-03 Atlanta Braves @ Washington NationalsMaxxis TiresRotational Field Level Home Plate</v>
      </c>
      <c r="W2080" t="str">
        <f>CONCATENATE(M2080,O2080)</f>
        <v>Regular SeasonMaxxis Tires</v>
      </c>
      <c r="X2080" t="str">
        <f>CONCATENATE(M2080,P2080)</f>
        <v>Regular SeasonRotational Field Level Home Plate</v>
      </c>
      <c r="Y2080" t="str">
        <f>CONCATENATE(M2080,O2080,P2080)</f>
        <v>Regular SeasonMaxxis TiresRotational Field Level Home Plate</v>
      </c>
    </row>
    <row r="2081" spans="1:25" x14ac:dyDescent="0.25">
      <c r="A2081" s="3">
        <v>361688</v>
      </c>
      <c r="B2081" t="s">
        <v>140</v>
      </c>
      <c r="C2081" t="s">
        <v>46</v>
      </c>
      <c r="D2081" t="s">
        <v>17</v>
      </c>
      <c r="E2081" t="s">
        <v>1</v>
      </c>
      <c r="F2081" s="5">
        <v>41063</v>
      </c>
      <c r="G2081">
        <v>2</v>
      </c>
      <c r="H2081">
        <v>12</v>
      </c>
      <c r="I2081" s="1">
        <v>3232.44</v>
      </c>
      <c r="J2081" s="1">
        <v>929</v>
      </c>
      <c r="K2081">
        <v>28.7398992711388</v>
      </c>
      <c r="L2081" s="4">
        <f>VLOOKUP(N2081,rates,VLOOKUP(CONCATENATE('[1]Exposure Report'!$B$11,'[1]Exposure Report'!$B$13),rate_lookup_table,4,FALSE),FALSE)</f>
        <v>269.3656666666667</v>
      </c>
      <c r="M2081" t="s">
        <v>0</v>
      </c>
      <c r="N2081" t="str">
        <f>IF(VLOOKUP(B2081,title_rename,2,FALSE)=0,B2081,VLOOKUP(B2081,title_rename,2,FALSE))</f>
        <v>06-03 Atlanta Braves @ Washington Nationals</v>
      </c>
      <c r="O2081" s="3" t="str">
        <f>LEFT(IF(VLOOKUP(C2081,brand_rename,2,FALSE)=0,C2081,VLOOKUP(C2081,brand_rename,2,FALSE)),LEN(IF(VLOOKUP(C2081,brand_rename,2,FALSE)=0,C2081,VLOOKUP(C2081,brand_rename,2,FALSE)))-6)</f>
        <v>MedStar Health</v>
      </c>
      <c r="P2081" t="str">
        <f>IF(VLOOKUP(D2081,location_rename,2,FALSE)=0,D2081,VLOOKUP(D2081,location_rename,2,FALSE))</f>
        <v>LED Upper Tiered</v>
      </c>
      <c r="Q2081">
        <f>IF($L2081=0,0,G2081)</f>
        <v>2</v>
      </c>
      <c r="R2081">
        <f>IF($L2081=0,0,H2081)</f>
        <v>12</v>
      </c>
      <c r="S2081" s="1">
        <f>R2081*L2081</f>
        <v>3232.3880000000004</v>
      </c>
      <c r="T2081" s="1">
        <f>S2081*(K2081/100)</f>
        <v>928.98505525237817</v>
      </c>
      <c r="U2081" t="str">
        <f t="shared" si="64"/>
        <v>MedStar HealthLED Upper Tiered</v>
      </c>
      <c r="V2081" t="str">
        <f t="shared" si="65"/>
        <v>06-03 Atlanta Braves @ Washington NationalsMedStar HealthLED Upper Tiered</v>
      </c>
      <c r="W2081" t="str">
        <f>CONCATENATE(M2081,O2081)</f>
        <v>Regular SeasonMedStar Health</v>
      </c>
      <c r="X2081" t="str">
        <f>CONCATENATE(M2081,P2081)</f>
        <v>Regular SeasonLED Upper Tiered</v>
      </c>
      <c r="Y2081" t="str">
        <f>CONCATENATE(M2081,O2081,P2081)</f>
        <v>Regular SeasonMedStar HealthLED Upper Tiered</v>
      </c>
    </row>
    <row r="2082" spans="1:25" x14ac:dyDescent="0.25">
      <c r="A2082" s="3">
        <v>361688</v>
      </c>
      <c r="B2082" t="s">
        <v>140</v>
      </c>
      <c r="C2082" t="s">
        <v>44</v>
      </c>
      <c r="D2082" t="s">
        <v>17</v>
      </c>
      <c r="E2082" t="s">
        <v>1</v>
      </c>
      <c r="F2082" s="5">
        <v>41063</v>
      </c>
      <c r="G2082">
        <v>1</v>
      </c>
      <c r="H2082">
        <v>3</v>
      </c>
      <c r="I2082" s="1">
        <v>808.11</v>
      </c>
      <c r="J2082" s="1">
        <v>242.11</v>
      </c>
      <c r="K2082">
        <v>29.960030193909201</v>
      </c>
      <c r="L2082" s="4">
        <f>VLOOKUP(N2082,rates,VLOOKUP(CONCATENATE('[1]Exposure Report'!$B$11,'[1]Exposure Report'!$B$13),rate_lookup_table,4,FALSE),FALSE)</f>
        <v>269.3656666666667</v>
      </c>
      <c r="M2082" t="s">
        <v>0</v>
      </c>
      <c r="N2082" t="str">
        <f>IF(VLOOKUP(B2082,title_rename,2,FALSE)=0,B2082,VLOOKUP(B2082,title_rename,2,FALSE))</f>
        <v>06-03 Atlanta Braves @ Washington Nationals</v>
      </c>
      <c r="O2082" s="3" t="str">
        <f>LEFT(IF(VLOOKUP(C2082,brand_rename,2,FALSE)=0,C2082,VLOOKUP(C2082,brand_rename,2,FALSE)),LEN(IF(VLOOKUP(C2082,brand_rename,2,FALSE)=0,C2082,VLOOKUP(C2082,brand_rename,2,FALSE)))-6)</f>
        <v>Miller Lite</v>
      </c>
      <c r="P2082" t="str">
        <f>IF(VLOOKUP(D2082,location_rename,2,FALSE)=0,D2082,VLOOKUP(D2082,location_rename,2,FALSE))</f>
        <v>LED Upper Tiered</v>
      </c>
      <c r="Q2082">
        <f>IF($L2082=0,0,G2082)</f>
        <v>1</v>
      </c>
      <c r="R2082">
        <f>IF($L2082=0,0,H2082)</f>
        <v>3</v>
      </c>
      <c r="S2082" s="1">
        <f>R2082*L2082</f>
        <v>808.09700000000009</v>
      </c>
      <c r="T2082" s="1">
        <f>S2082*(K2082/100)</f>
        <v>242.10610519607448</v>
      </c>
      <c r="U2082" t="str">
        <f t="shared" si="64"/>
        <v>Miller LiteLED Upper Tiered</v>
      </c>
      <c r="V2082" t="str">
        <f t="shared" si="65"/>
        <v>06-03 Atlanta Braves @ Washington NationalsMiller LiteLED Upper Tiered</v>
      </c>
      <c r="W2082" t="str">
        <f>CONCATENATE(M2082,O2082)</f>
        <v>Regular SeasonMiller Lite</v>
      </c>
      <c r="X2082" t="str">
        <f>CONCATENATE(M2082,P2082)</f>
        <v>Regular SeasonLED Upper Tiered</v>
      </c>
      <c r="Y2082" t="str">
        <f>CONCATENATE(M2082,O2082,P2082)</f>
        <v>Regular SeasonMiller LiteLED Upper Tiered</v>
      </c>
    </row>
    <row r="2083" spans="1:25" x14ac:dyDescent="0.25">
      <c r="A2083" s="3">
        <v>361688</v>
      </c>
      <c r="B2083" t="s">
        <v>140</v>
      </c>
      <c r="C2083" t="s">
        <v>44</v>
      </c>
      <c r="D2083" t="s">
        <v>2</v>
      </c>
      <c r="E2083" t="s">
        <v>1</v>
      </c>
      <c r="F2083" s="5">
        <v>41063</v>
      </c>
      <c r="G2083">
        <v>25</v>
      </c>
      <c r="H2083">
        <v>183</v>
      </c>
      <c r="I2083" s="1">
        <v>49294.71</v>
      </c>
      <c r="J2083" s="1">
        <v>11817.45</v>
      </c>
      <c r="K2083">
        <v>23.9730591781552</v>
      </c>
      <c r="L2083" s="4">
        <f>VLOOKUP(N2083,rates,VLOOKUP(CONCATENATE('[1]Exposure Report'!$B$11,'[1]Exposure Report'!$B$13),rate_lookup_table,4,FALSE),FALSE)</f>
        <v>269.3656666666667</v>
      </c>
      <c r="M2083" t="s">
        <v>0</v>
      </c>
      <c r="N2083" t="str">
        <f>IF(VLOOKUP(B2083,title_rename,2,FALSE)=0,B2083,VLOOKUP(B2083,title_rename,2,FALSE))</f>
        <v>06-03 Atlanta Braves @ Washington Nationals</v>
      </c>
      <c r="O2083" s="3" t="str">
        <f>LEFT(IF(VLOOKUP(C2083,brand_rename,2,FALSE)=0,C2083,VLOOKUP(C2083,brand_rename,2,FALSE)),LEN(IF(VLOOKUP(C2083,brand_rename,2,FALSE)=0,C2083,VLOOKUP(C2083,brand_rename,2,FALSE)))-6)</f>
        <v>Miller Lite</v>
      </c>
      <c r="P2083" t="str">
        <f>IF(VLOOKUP(D2083,location_rename,2,FALSE)=0,D2083,VLOOKUP(D2083,location_rename,2,FALSE))</f>
        <v>Rotational Field Level Home Plate</v>
      </c>
      <c r="Q2083">
        <f>IF($L2083=0,0,G2083)</f>
        <v>25</v>
      </c>
      <c r="R2083">
        <f>IF($L2083=0,0,H2083)</f>
        <v>183</v>
      </c>
      <c r="S2083" s="1">
        <f>R2083*L2083</f>
        <v>49293.917000000009</v>
      </c>
      <c r="T2083" s="1">
        <f>S2083*(K2083/100)</f>
        <v>11817.259893640708</v>
      </c>
      <c r="U2083" t="str">
        <f t="shared" si="64"/>
        <v>Miller LiteRotational Field Level Home Plate</v>
      </c>
      <c r="V2083" t="str">
        <f t="shared" si="65"/>
        <v>06-03 Atlanta Braves @ Washington NationalsMiller LiteRotational Field Level Home Plate</v>
      </c>
      <c r="W2083" t="str">
        <f>CONCATENATE(M2083,O2083)</f>
        <v>Regular SeasonMiller Lite</v>
      </c>
      <c r="X2083" t="str">
        <f>CONCATENATE(M2083,P2083)</f>
        <v>Regular SeasonRotational Field Level Home Plate</v>
      </c>
      <c r="Y2083" t="str">
        <f>CONCATENATE(M2083,O2083,P2083)</f>
        <v>Regular SeasonMiller LiteRotational Field Level Home Plate</v>
      </c>
    </row>
    <row r="2084" spans="1:25" x14ac:dyDescent="0.25">
      <c r="A2084" s="3">
        <v>361688</v>
      </c>
      <c r="B2084" t="s">
        <v>140</v>
      </c>
      <c r="C2084" t="s">
        <v>44</v>
      </c>
      <c r="D2084" t="s">
        <v>45</v>
      </c>
      <c r="E2084" t="s">
        <v>1</v>
      </c>
      <c r="F2084" s="5">
        <v>41063</v>
      </c>
      <c r="G2084">
        <v>7</v>
      </c>
      <c r="H2084">
        <v>24</v>
      </c>
      <c r="I2084" s="1">
        <v>6464.88</v>
      </c>
      <c r="J2084" s="1">
        <v>1543.95</v>
      </c>
      <c r="K2084">
        <v>23.882113821138201</v>
      </c>
      <c r="L2084" s="4">
        <f>VLOOKUP(N2084,rates,VLOOKUP(CONCATENATE('[1]Exposure Report'!$B$11,'[1]Exposure Report'!$B$13),rate_lookup_table,4,FALSE),FALSE)</f>
        <v>269.3656666666667</v>
      </c>
      <c r="M2084" t="s">
        <v>0</v>
      </c>
      <c r="N2084" t="str">
        <f>IF(VLOOKUP(B2084,title_rename,2,FALSE)=0,B2084,VLOOKUP(B2084,title_rename,2,FALSE))</f>
        <v>06-03 Atlanta Braves @ Washington Nationals</v>
      </c>
      <c r="O2084" s="3" t="str">
        <f>LEFT(IF(VLOOKUP(C2084,brand_rename,2,FALSE)=0,C2084,VLOOKUP(C2084,brand_rename,2,FALSE)),LEN(IF(VLOOKUP(C2084,brand_rename,2,FALSE)=0,C2084,VLOOKUP(C2084,brand_rename,2,FALSE)))-6)</f>
        <v>Miller Lite</v>
      </c>
      <c r="P2084" t="str">
        <f>IF(VLOOKUP(D2084,location_rename,2,FALSE)=0,D2084,VLOOKUP(D2084,location_rename,2,FALSE))</f>
        <v>Static Field Level Foul Ball Line</v>
      </c>
      <c r="Q2084">
        <f>IF($L2084=0,0,G2084)</f>
        <v>7</v>
      </c>
      <c r="R2084">
        <f>IF($L2084=0,0,H2084)</f>
        <v>24</v>
      </c>
      <c r="S2084" s="1">
        <f>R2084*L2084</f>
        <v>6464.7760000000007</v>
      </c>
      <c r="T2084" s="1">
        <f>S2084*(K2084/100)</f>
        <v>1543.9251626016255</v>
      </c>
      <c r="U2084" t="str">
        <f t="shared" si="64"/>
        <v>Miller LiteStatic Field Level Foul Ball Line</v>
      </c>
      <c r="V2084" t="str">
        <f t="shared" si="65"/>
        <v>06-03 Atlanta Braves @ Washington NationalsMiller LiteStatic Field Level Foul Ball Line</v>
      </c>
      <c r="W2084" t="str">
        <f>CONCATENATE(M2084,O2084)</f>
        <v>Regular SeasonMiller Lite</v>
      </c>
      <c r="X2084" t="str">
        <f>CONCATENATE(M2084,P2084)</f>
        <v>Regular SeasonStatic Field Level Foul Ball Line</v>
      </c>
      <c r="Y2084" t="str">
        <f>CONCATENATE(M2084,O2084,P2084)</f>
        <v>Regular SeasonMiller LiteStatic Field Level Foul Ball Line</v>
      </c>
    </row>
    <row r="2085" spans="1:25" x14ac:dyDescent="0.25">
      <c r="A2085" s="3">
        <v>361688</v>
      </c>
      <c r="B2085" t="s">
        <v>140</v>
      </c>
      <c r="C2085" t="s">
        <v>44</v>
      </c>
      <c r="D2085" t="s">
        <v>10</v>
      </c>
      <c r="E2085" t="s">
        <v>1</v>
      </c>
      <c r="F2085" s="5">
        <v>41063</v>
      </c>
      <c r="G2085">
        <v>3</v>
      </c>
      <c r="H2085">
        <v>5</v>
      </c>
      <c r="I2085" s="1">
        <v>1346.85</v>
      </c>
      <c r="J2085" s="1">
        <v>250.86</v>
      </c>
      <c r="K2085">
        <v>18.6256821472324</v>
      </c>
      <c r="L2085" s="4">
        <f>VLOOKUP(N2085,rates,VLOOKUP(CONCATENATE('[1]Exposure Report'!$B$11,'[1]Exposure Report'!$B$13),rate_lookup_table,4,FALSE),FALSE)</f>
        <v>269.3656666666667</v>
      </c>
      <c r="M2085" t="s">
        <v>0</v>
      </c>
      <c r="N2085" t="str">
        <f>IF(VLOOKUP(B2085,title_rename,2,FALSE)=0,B2085,VLOOKUP(B2085,title_rename,2,FALSE))</f>
        <v>06-03 Atlanta Braves @ Washington Nationals</v>
      </c>
      <c r="O2085" s="3" t="str">
        <f>LEFT(IF(VLOOKUP(C2085,brand_rename,2,FALSE)=0,C2085,VLOOKUP(C2085,brand_rename,2,FALSE)),LEN(IF(VLOOKUP(C2085,brand_rename,2,FALSE)=0,C2085,VLOOKUP(C2085,brand_rename,2,FALSE)))-6)</f>
        <v>Miller Lite</v>
      </c>
      <c r="P2085" t="str">
        <f>IF(VLOOKUP(D2085,location_rename,2,FALSE)=0,D2085,VLOOKUP(D2085,location_rename,2,FALSE))</f>
        <v>Static Outside Billboard</v>
      </c>
      <c r="Q2085">
        <f>IF($L2085=0,0,G2085)</f>
        <v>3</v>
      </c>
      <c r="R2085">
        <f>IF($L2085=0,0,H2085)</f>
        <v>5</v>
      </c>
      <c r="S2085" s="1">
        <f>R2085*L2085</f>
        <v>1346.8283333333334</v>
      </c>
      <c r="T2085" s="1">
        <f>S2085*(K2085/100)</f>
        <v>250.85596443553436</v>
      </c>
      <c r="U2085" t="str">
        <f t="shared" si="64"/>
        <v>Miller LiteStatic Outside Billboard</v>
      </c>
      <c r="V2085" t="str">
        <f t="shared" si="65"/>
        <v>06-03 Atlanta Braves @ Washington NationalsMiller LiteStatic Outside Billboard</v>
      </c>
      <c r="W2085" t="str">
        <f>CONCATENATE(M2085,O2085)</f>
        <v>Regular SeasonMiller Lite</v>
      </c>
      <c r="X2085" t="str">
        <f>CONCATENATE(M2085,P2085)</f>
        <v>Regular SeasonStatic Outside Billboard</v>
      </c>
      <c r="Y2085" t="str">
        <f>CONCATENATE(M2085,O2085,P2085)</f>
        <v>Regular SeasonMiller LiteStatic Outside Billboard</v>
      </c>
    </row>
    <row r="2086" spans="1:25" x14ac:dyDescent="0.25">
      <c r="A2086" s="3">
        <v>361688</v>
      </c>
      <c r="B2086" t="s">
        <v>140</v>
      </c>
      <c r="C2086" t="s">
        <v>44</v>
      </c>
      <c r="D2086" t="s">
        <v>9</v>
      </c>
      <c r="E2086" t="s">
        <v>1</v>
      </c>
      <c r="F2086" s="5">
        <v>41063</v>
      </c>
      <c r="G2086">
        <v>24</v>
      </c>
      <c r="H2086">
        <v>194</v>
      </c>
      <c r="I2086" s="1">
        <v>52257.78</v>
      </c>
      <c r="J2086" s="1">
        <v>6023.89</v>
      </c>
      <c r="K2086">
        <v>11.5272596731051</v>
      </c>
      <c r="L2086" s="4">
        <f>VLOOKUP(N2086,rates,VLOOKUP(CONCATENATE('[1]Exposure Report'!$B$11,'[1]Exposure Report'!$B$13),rate_lookup_table,4,FALSE),FALSE)</f>
        <v>269.3656666666667</v>
      </c>
      <c r="M2086" t="s">
        <v>0</v>
      </c>
      <c r="N2086" t="str">
        <f>IF(VLOOKUP(B2086,title_rename,2,FALSE)=0,B2086,VLOOKUP(B2086,title_rename,2,FALSE))</f>
        <v>06-03 Atlanta Braves @ Washington Nationals</v>
      </c>
      <c r="O2086" s="3" t="str">
        <f>LEFT(IF(VLOOKUP(C2086,brand_rename,2,FALSE)=0,C2086,VLOOKUP(C2086,brand_rename,2,FALSE)),LEN(IF(VLOOKUP(C2086,brand_rename,2,FALSE)=0,C2086,VLOOKUP(C2086,brand_rename,2,FALSE)))-6)</f>
        <v>Miller Lite</v>
      </c>
      <c r="P2086" t="str">
        <f>IF(VLOOKUP(D2086,location_rename,2,FALSE)=0,D2086,VLOOKUP(D2086,location_rename,2,FALSE))</f>
        <v>Static Upper Billboard</v>
      </c>
      <c r="Q2086">
        <f>IF($L2086=0,0,G2086)</f>
        <v>24</v>
      </c>
      <c r="R2086">
        <f>IF($L2086=0,0,H2086)</f>
        <v>194</v>
      </c>
      <c r="S2086" s="1">
        <f>R2086*L2086</f>
        <v>52256.939333333343</v>
      </c>
      <c r="T2086" s="1">
        <f>S2086*(K2086/100)</f>
        <v>6023.7930941703316</v>
      </c>
      <c r="U2086" t="str">
        <f t="shared" si="64"/>
        <v>Miller LiteStatic Upper Billboard</v>
      </c>
      <c r="V2086" t="str">
        <f t="shared" si="65"/>
        <v>06-03 Atlanta Braves @ Washington NationalsMiller LiteStatic Upper Billboard</v>
      </c>
      <c r="W2086" t="str">
        <f>CONCATENATE(M2086,O2086)</f>
        <v>Regular SeasonMiller Lite</v>
      </c>
      <c r="X2086" t="str">
        <f>CONCATENATE(M2086,P2086)</f>
        <v>Regular SeasonStatic Upper Billboard</v>
      </c>
      <c r="Y2086" t="str">
        <f>CONCATENATE(M2086,O2086,P2086)</f>
        <v>Regular SeasonMiller LiteStatic Upper Billboard</v>
      </c>
    </row>
    <row r="2087" spans="1:25" x14ac:dyDescent="0.25">
      <c r="A2087" s="3">
        <v>361688</v>
      </c>
      <c r="B2087" t="s">
        <v>140</v>
      </c>
      <c r="C2087" t="s">
        <v>41</v>
      </c>
      <c r="D2087" t="s">
        <v>17</v>
      </c>
      <c r="E2087" t="s">
        <v>1</v>
      </c>
      <c r="F2087" s="5">
        <v>41063</v>
      </c>
      <c r="G2087">
        <v>2</v>
      </c>
      <c r="H2087">
        <v>14</v>
      </c>
      <c r="I2087" s="1">
        <v>3771.18</v>
      </c>
      <c r="J2087" s="1">
        <v>845.61</v>
      </c>
      <c r="K2087">
        <v>22.4229551493166</v>
      </c>
      <c r="L2087" s="4">
        <f>VLOOKUP(N2087,rates,VLOOKUP(CONCATENATE('[1]Exposure Report'!$B$11,'[1]Exposure Report'!$B$13),rate_lookup_table,4,FALSE),FALSE)</f>
        <v>269.3656666666667</v>
      </c>
      <c r="M2087" t="s">
        <v>0</v>
      </c>
      <c r="N2087" t="str">
        <f>IF(VLOOKUP(B2087,title_rename,2,FALSE)=0,B2087,VLOOKUP(B2087,title_rename,2,FALSE))</f>
        <v>06-03 Atlanta Braves @ Washington Nationals</v>
      </c>
      <c r="O2087" s="3" t="str">
        <f>LEFT(IF(VLOOKUP(C2087,brand_rename,2,FALSE)=0,C2087,VLOOKUP(C2087,brand_rename,2,FALSE)),LEN(IF(VLOOKUP(C2087,brand_rename,2,FALSE)=0,C2087,VLOOKUP(C2087,brand_rename,2,FALSE)))-6)</f>
        <v>Nationals Park</v>
      </c>
      <c r="P2087" t="str">
        <f>IF(VLOOKUP(D2087,location_rename,2,FALSE)=0,D2087,VLOOKUP(D2087,location_rename,2,FALSE))</f>
        <v>LED Upper Tiered</v>
      </c>
      <c r="Q2087">
        <f>IF($L2087=0,0,G2087)</f>
        <v>2</v>
      </c>
      <c r="R2087">
        <f>IF($L2087=0,0,H2087)</f>
        <v>14</v>
      </c>
      <c r="S2087" s="1">
        <f>R2087*L2087</f>
        <v>3771.119333333334</v>
      </c>
      <c r="T2087" s="1">
        <f>S2087*(K2087/100)</f>
        <v>845.59639674054063</v>
      </c>
      <c r="U2087" t="str">
        <f t="shared" si="64"/>
        <v>Nationals ParkLED Upper Tiered</v>
      </c>
      <c r="V2087" t="str">
        <f t="shared" si="65"/>
        <v>06-03 Atlanta Braves @ Washington NationalsNationals ParkLED Upper Tiered</v>
      </c>
      <c r="W2087" t="str">
        <f>CONCATENATE(M2087,O2087)</f>
        <v>Regular SeasonNationals Park</v>
      </c>
      <c r="X2087" t="str">
        <f>CONCATENATE(M2087,P2087)</f>
        <v>Regular SeasonLED Upper Tiered</v>
      </c>
      <c r="Y2087" t="str">
        <f>CONCATENATE(M2087,O2087,P2087)</f>
        <v>Regular SeasonNationals ParkLED Upper Tiered</v>
      </c>
    </row>
    <row r="2088" spans="1:25" x14ac:dyDescent="0.25">
      <c r="A2088" s="3">
        <v>361688</v>
      </c>
      <c r="B2088" t="s">
        <v>140</v>
      </c>
      <c r="C2088" t="s">
        <v>41</v>
      </c>
      <c r="D2088" t="s">
        <v>14</v>
      </c>
      <c r="E2088" t="s">
        <v>1</v>
      </c>
      <c r="F2088" s="5">
        <v>41063</v>
      </c>
      <c r="G2088">
        <v>14</v>
      </c>
      <c r="H2088">
        <v>95</v>
      </c>
      <c r="I2088" s="1">
        <v>25590.15</v>
      </c>
      <c r="J2088" s="1">
        <v>2484.75</v>
      </c>
      <c r="K2088">
        <v>9.7097906811800598</v>
      </c>
      <c r="L2088" s="4">
        <f>VLOOKUP(N2088,rates,VLOOKUP(CONCATENATE('[1]Exposure Report'!$B$11,'[1]Exposure Report'!$B$13),rate_lookup_table,4,FALSE),FALSE)</f>
        <v>269.3656666666667</v>
      </c>
      <c r="M2088" t="s">
        <v>0</v>
      </c>
      <c r="N2088" t="str">
        <f>IF(VLOOKUP(B2088,title_rename,2,FALSE)=0,B2088,VLOOKUP(B2088,title_rename,2,FALSE))</f>
        <v>06-03 Atlanta Braves @ Washington Nationals</v>
      </c>
      <c r="O2088" s="3" t="str">
        <f>LEFT(IF(VLOOKUP(C2088,brand_rename,2,FALSE)=0,C2088,VLOOKUP(C2088,brand_rename,2,FALSE)),LEN(IF(VLOOKUP(C2088,brand_rename,2,FALSE)=0,C2088,VLOOKUP(C2088,brand_rename,2,FALSE)))-6)</f>
        <v>Nationals Park</v>
      </c>
      <c r="P2088" t="str">
        <f>IF(VLOOKUP(D2088,location_rename,2,FALSE)=0,D2088,VLOOKUP(D2088,location_rename,2,FALSE))</f>
        <v>Static Dugout Roof</v>
      </c>
      <c r="Q2088">
        <f>IF($L2088=0,0,G2088)</f>
        <v>14</v>
      </c>
      <c r="R2088">
        <f>IF($L2088=0,0,H2088)</f>
        <v>95</v>
      </c>
      <c r="S2088" s="1">
        <f>R2088*L2088</f>
        <v>25589.738333333335</v>
      </c>
      <c r="T2088" s="1">
        <f>S2088*(K2088/100)</f>
        <v>2484.7100280283616</v>
      </c>
      <c r="U2088" t="str">
        <f t="shared" si="64"/>
        <v>Nationals ParkStatic Dugout Roof</v>
      </c>
      <c r="V2088" t="str">
        <f t="shared" si="65"/>
        <v>06-03 Atlanta Braves @ Washington NationalsNationals ParkStatic Dugout Roof</v>
      </c>
      <c r="W2088" t="str">
        <f>CONCATENATE(M2088,O2088)</f>
        <v>Regular SeasonNationals Park</v>
      </c>
      <c r="X2088" t="str">
        <f>CONCATENATE(M2088,P2088)</f>
        <v>Regular SeasonStatic Dugout Roof</v>
      </c>
      <c r="Y2088" t="str">
        <f>CONCATENATE(M2088,O2088,P2088)</f>
        <v>Regular SeasonNationals ParkStatic Dugout Roof</v>
      </c>
    </row>
    <row r="2089" spans="1:25" x14ac:dyDescent="0.25">
      <c r="A2089" s="3">
        <v>361688</v>
      </c>
      <c r="B2089" t="s">
        <v>140</v>
      </c>
      <c r="C2089" t="s">
        <v>41</v>
      </c>
      <c r="D2089" t="s">
        <v>13</v>
      </c>
      <c r="E2089" t="s">
        <v>1</v>
      </c>
      <c r="F2089" s="5">
        <v>41063</v>
      </c>
      <c r="G2089">
        <v>2</v>
      </c>
      <c r="H2089">
        <v>3</v>
      </c>
      <c r="I2089" s="1">
        <v>808.11</v>
      </c>
      <c r="J2089" s="1">
        <v>181.74</v>
      </c>
      <c r="K2089">
        <v>22.489512566358499</v>
      </c>
      <c r="L2089" s="4">
        <f>VLOOKUP(N2089,rates,VLOOKUP(CONCATENATE('[1]Exposure Report'!$B$11,'[1]Exposure Report'!$B$13),rate_lookup_table,4,FALSE),FALSE)</f>
        <v>269.3656666666667</v>
      </c>
      <c r="M2089" t="s">
        <v>0</v>
      </c>
      <c r="N2089" t="str">
        <f>IF(VLOOKUP(B2089,title_rename,2,FALSE)=0,B2089,VLOOKUP(B2089,title_rename,2,FALSE))</f>
        <v>06-03 Atlanta Braves @ Washington Nationals</v>
      </c>
      <c r="O2089" s="3" t="str">
        <f>LEFT(IF(VLOOKUP(C2089,brand_rename,2,FALSE)=0,C2089,VLOOKUP(C2089,brand_rename,2,FALSE)),LEN(IF(VLOOKUP(C2089,brand_rename,2,FALSE)=0,C2089,VLOOKUP(C2089,brand_rename,2,FALSE)))-6)</f>
        <v>Nationals Park</v>
      </c>
      <c r="P2089" t="str">
        <f>IF(VLOOKUP(D2089,location_rename,2,FALSE)=0,D2089,VLOOKUP(D2089,location_rename,2,FALSE))</f>
        <v>Static Dugout Wall</v>
      </c>
      <c r="Q2089">
        <f>IF($L2089=0,0,G2089)</f>
        <v>2</v>
      </c>
      <c r="R2089">
        <f>IF($L2089=0,0,H2089)</f>
        <v>3</v>
      </c>
      <c r="S2089" s="1">
        <f>R2089*L2089</f>
        <v>808.09700000000009</v>
      </c>
      <c r="T2089" s="1">
        <f>S2089*(K2089/100)</f>
        <v>181.73707636336607</v>
      </c>
      <c r="U2089" t="str">
        <f t="shared" si="64"/>
        <v>Nationals ParkStatic Dugout Wall</v>
      </c>
      <c r="V2089" t="str">
        <f t="shared" si="65"/>
        <v>06-03 Atlanta Braves @ Washington NationalsNationals ParkStatic Dugout Wall</v>
      </c>
      <c r="W2089" t="str">
        <f>CONCATENATE(M2089,O2089)</f>
        <v>Regular SeasonNationals Park</v>
      </c>
      <c r="X2089" t="str">
        <f>CONCATENATE(M2089,P2089)</f>
        <v>Regular SeasonStatic Dugout Wall</v>
      </c>
      <c r="Y2089" t="str">
        <f>CONCATENATE(M2089,O2089,P2089)</f>
        <v>Regular SeasonNationals ParkStatic Dugout Wall</v>
      </c>
    </row>
    <row r="2090" spans="1:25" x14ac:dyDescent="0.25">
      <c r="A2090" s="3">
        <v>361688</v>
      </c>
      <c r="B2090" t="s">
        <v>140</v>
      </c>
      <c r="C2090" t="s">
        <v>41</v>
      </c>
      <c r="D2090" t="s">
        <v>12</v>
      </c>
      <c r="E2090" t="s">
        <v>1</v>
      </c>
      <c r="F2090" s="5">
        <v>41063</v>
      </c>
      <c r="G2090">
        <v>322</v>
      </c>
      <c r="H2090">
        <v>1940</v>
      </c>
      <c r="I2090" s="1">
        <v>522577.8</v>
      </c>
      <c r="J2090" s="1">
        <v>122532.59</v>
      </c>
      <c r="K2090">
        <v>23.447722042536</v>
      </c>
      <c r="L2090" s="4">
        <f>VLOOKUP(N2090,rates,VLOOKUP(CONCATENATE('[1]Exposure Report'!$B$11,'[1]Exposure Report'!$B$13),rate_lookup_table,4,FALSE),FALSE)</f>
        <v>269.3656666666667</v>
      </c>
      <c r="M2090" t="s">
        <v>0</v>
      </c>
      <c r="N2090" t="str">
        <f>IF(VLOOKUP(B2090,title_rename,2,FALSE)=0,B2090,VLOOKUP(B2090,title_rename,2,FALSE))</f>
        <v>06-03 Atlanta Braves @ Washington Nationals</v>
      </c>
      <c r="O2090" s="3" t="str">
        <f>LEFT(IF(VLOOKUP(C2090,brand_rename,2,FALSE)=0,C2090,VLOOKUP(C2090,brand_rename,2,FALSE)),LEN(IF(VLOOKUP(C2090,brand_rename,2,FALSE)=0,C2090,VLOOKUP(C2090,brand_rename,2,FALSE)))-6)</f>
        <v>Nationals Park</v>
      </c>
      <c r="P2090" t="str">
        <f>IF(VLOOKUP(D2090,location_rename,2,FALSE)=0,D2090,VLOOKUP(D2090,location_rename,2,FALSE))</f>
        <v>Static Field Level Home Plate</v>
      </c>
      <c r="Q2090">
        <f>IF($L2090=0,0,G2090)</f>
        <v>322</v>
      </c>
      <c r="R2090">
        <f>IF($L2090=0,0,H2090)</f>
        <v>1940</v>
      </c>
      <c r="S2090" s="1">
        <f>R2090*L2090</f>
        <v>522569.39333333337</v>
      </c>
      <c r="T2090" s="1">
        <f>S2090*(K2090/100)</f>
        <v>122530.61882816667</v>
      </c>
      <c r="U2090" t="str">
        <f t="shared" si="64"/>
        <v>Nationals ParkStatic Field Level Home Plate</v>
      </c>
      <c r="V2090" t="str">
        <f t="shared" si="65"/>
        <v>06-03 Atlanta Braves @ Washington NationalsNationals ParkStatic Field Level Home Plate</v>
      </c>
      <c r="W2090" t="str">
        <f>CONCATENATE(M2090,O2090)</f>
        <v>Regular SeasonNationals Park</v>
      </c>
      <c r="X2090" t="str">
        <f>CONCATENATE(M2090,P2090)</f>
        <v>Regular SeasonStatic Field Level Home Plate</v>
      </c>
      <c r="Y2090" t="str">
        <f>CONCATENATE(M2090,O2090,P2090)</f>
        <v>Regular SeasonNationals ParkStatic Field Level Home Plate</v>
      </c>
    </row>
    <row r="2091" spans="1:25" x14ac:dyDescent="0.25">
      <c r="A2091" s="3">
        <v>361688</v>
      </c>
      <c r="B2091" t="s">
        <v>140</v>
      </c>
      <c r="C2091" t="s">
        <v>41</v>
      </c>
      <c r="D2091" t="s">
        <v>10</v>
      </c>
      <c r="E2091" t="s">
        <v>1</v>
      </c>
      <c r="F2091" s="5">
        <v>41063</v>
      </c>
      <c r="G2091">
        <v>1</v>
      </c>
      <c r="H2091">
        <v>5</v>
      </c>
      <c r="I2091" s="1">
        <v>1346.85</v>
      </c>
      <c r="J2091" s="1">
        <v>398.67</v>
      </c>
      <c r="K2091">
        <v>29.600178193562702</v>
      </c>
      <c r="L2091" s="4">
        <f>VLOOKUP(N2091,rates,VLOOKUP(CONCATENATE('[1]Exposure Report'!$B$11,'[1]Exposure Report'!$B$13),rate_lookup_table,4,FALSE),FALSE)</f>
        <v>269.3656666666667</v>
      </c>
      <c r="M2091" t="s">
        <v>0</v>
      </c>
      <c r="N2091" t="str">
        <f>IF(VLOOKUP(B2091,title_rename,2,FALSE)=0,B2091,VLOOKUP(B2091,title_rename,2,FALSE))</f>
        <v>06-03 Atlanta Braves @ Washington Nationals</v>
      </c>
      <c r="O2091" s="3" t="str">
        <f>LEFT(IF(VLOOKUP(C2091,brand_rename,2,FALSE)=0,C2091,VLOOKUP(C2091,brand_rename,2,FALSE)),LEN(IF(VLOOKUP(C2091,brand_rename,2,FALSE)=0,C2091,VLOOKUP(C2091,brand_rename,2,FALSE)))-6)</f>
        <v>Nationals Park</v>
      </c>
      <c r="P2091" t="str">
        <f>IF(VLOOKUP(D2091,location_rename,2,FALSE)=0,D2091,VLOOKUP(D2091,location_rename,2,FALSE))</f>
        <v>Static Outside Billboard</v>
      </c>
      <c r="Q2091">
        <f>IF($L2091=0,0,G2091)</f>
        <v>1</v>
      </c>
      <c r="R2091">
        <f>IF($L2091=0,0,H2091)</f>
        <v>5</v>
      </c>
      <c r="S2091" s="1">
        <f>R2091*L2091</f>
        <v>1346.8283333333334</v>
      </c>
      <c r="T2091" s="1">
        <f>S2091*(K2091/100)</f>
        <v>398.66358662805737</v>
      </c>
      <c r="U2091" t="str">
        <f t="shared" si="64"/>
        <v>Nationals ParkStatic Outside Billboard</v>
      </c>
      <c r="V2091" t="str">
        <f t="shared" si="65"/>
        <v>06-03 Atlanta Braves @ Washington NationalsNationals ParkStatic Outside Billboard</v>
      </c>
      <c r="W2091" t="str">
        <f>CONCATENATE(M2091,O2091)</f>
        <v>Regular SeasonNationals Park</v>
      </c>
      <c r="X2091" t="str">
        <f>CONCATENATE(M2091,P2091)</f>
        <v>Regular SeasonStatic Outside Billboard</v>
      </c>
      <c r="Y2091" t="str">
        <f>CONCATENATE(M2091,O2091,P2091)</f>
        <v>Regular SeasonNationals ParkStatic Outside Billboard</v>
      </c>
    </row>
    <row r="2092" spans="1:25" x14ac:dyDescent="0.25">
      <c r="A2092" s="3">
        <v>361688</v>
      </c>
      <c r="B2092" t="s">
        <v>140</v>
      </c>
      <c r="C2092" t="s">
        <v>41</v>
      </c>
      <c r="D2092" t="s">
        <v>9</v>
      </c>
      <c r="E2092" t="s">
        <v>1</v>
      </c>
      <c r="F2092" s="5">
        <v>41063</v>
      </c>
      <c r="G2092">
        <v>18</v>
      </c>
      <c r="H2092">
        <v>120</v>
      </c>
      <c r="I2092" s="1">
        <v>32324.400000000001</v>
      </c>
      <c r="J2092" s="1">
        <v>3990.66</v>
      </c>
      <c r="K2092">
        <v>12.345658388090699</v>
      </c>
      <c r="L2092" s="4">
        <f>VLOOKUP(N2092,rates,VLOOKUP(CONCATENATE('[1]Exposure Report'!$B$11,'[1]Exposure Report'!$B$13),rate_lookup_table,4,FALSE),FALSE)</f>
        <v>269.3656666666667</v>
      </c>
      <c r="M2092" t="s">
        <v>0</v>
      </c>
      <c r="N2092" t="str">
        <f>IF(VLOOKUP(B2092,title_rename,2,FALSE)=0,B2092,VLOOKUP(B2092,title_rename,2,FALSE))</f>
        <v>06-03 Atlanta Braves @ Washington Nationals</v>
      </c>
      <c r="O2092" s="3" t="str">
        <f>LEFT(IF(VLOOKUP(C2092,brand_rename,2,FALSE)=0,C2092,VLOOKUP(C2092,brand_rename,2,FALSE)),LEN(IF(VLOOKUP(C2092,brand_rename,2,FALSE)=0,C2092,VLOOKUP(C2092,brand_rename,2,FALSE)))-6)</f>
        <v>Nationals Park</v>
      </c>
      <c r="P2092" t="str">
        <f>IF(VLOOKUP(D2092,location_rename,2,FALSE)=0,D2092,VLOOKUP(D2092,location_rename,2,FALSE))</f>
        <v>Static Upper Billboard</v>
      </c>
      <c r="Q2092">
        <f>IF($L2092=0,0,G2092)</f>
        <v>18</v>
      </c>
      <c r="R2092">
        <f>IF($L2092=0,0,H2092)</f>
        <v>120</v>
      </c>
      <c r="S2092" s="1">
        <f>R2092*L2092</f>
        <v>32323.880000000005</v>
      </c>
      <c r="T2092" s="1">
        <f>S2092*(K2092/100)</f>
        <v>3990.5958025763725</v>
      </c>
      <c r="U2092" t="str">
        <f t="shared" si="64"/>
        <v>Nationals ParkStatic Upper Billboard</v>
      </c>
      <c r="V2092" t="str">
        <f t="shared" si="65"/>
        <v>06-03 Atlanta Braves @ Washington NationalsNationals ParkStatic Upper Billboard</v>
      </c>
      <c r="W2092" t="str">
        <f>CONCATENATE(M2092,O2092)</f>
        <v>Regular SeasonNationals Park</v>
      </c>
      <c r="X2092" t="str">
        <f>CONCATENATE(M2092,P2092)</f>
        <v>Regular SeasonStatic Upper Billboard</v>
      </c>
      <c r="Y2092" t="str">
        <f>CONCATENATE(M2092,O2092,P2092)</f>
        <v>Regular SeasonNationals ParkStatic Upper Billboard</v>
      </c>
    </row>
    <row r="2093" spans="1:25" x14ac:dyDescent="0.25">
      <c r="A2093" s="3">
        <v>361688</v>
      </c>
      <c r="B2093" t="s">
        <v>140</v>
      </c>
      <c r="C2093" t="s">
        <v>40</v>
      </c>
      <c r="D2093" t="s">
        <v>11</v>
      </c>
      <c r="E2093" t="s">
        <v>1</v>
      </c>
      <c r="F2093" s="5">
        <v>41063</v>
      </c>
      <c r="G2093">
        <v>6</v>
      </c>
      <c r="H2093">
        <v>20</v>
      </c>
      <c r="I2093" s="1">
        <v>5387.4</v>
      </c>
      <c r="J2093" s="1">
        <v>1277.22</v>
      </c>
      <c r="K2093">
        <v>23.7075398151241</v>
      </c>
      <c r="L2093" s="4">
        <f>VLOOKUP(N2093,rates,VLOOKUP(CONCATENATE('[1]Exposure Report'!$B$11,'[1]Exposure Report'!$B$13),rate_lookup_table,4,FALSE),FALSE)</f>
        <v>269.3656666666667</v>
      </c>
      <c r="M2093" t="s">
        <v>0</v>
      </c>
      <c r="N2093" t="str">
        <f>IF(VLOOKUP(B2093,title_rename,2,FALSE)=0,B2093,VLOOKUP(B2093,title_rename,2,FALSE))</f>
        <v>06-03 Atlanta Braves @ Washington Nationals</v>
      </c>
      <c r="O2093" s="3" t="str">
        <f>LEFT(IF(VLOOKUP(C2093,brand_rename,2,FALSE)=0,C2093,VLOOKUP(C2093,brand_rename,2,FALSE)),LEN(IF(VLOOKUP(C2093,brand_rename,2,FALSE)=0,C2093,VLOOKUP(C2093,brand_rename,2,FALSE)))-6)</f>
        <v>Nationals Youth Baseball Academy</v>
      </c>
      <c r="P2093" t="str">
        <f>IF(VLOOKUP(D2093,location_rename,2,FALSE)=0,D2093,VLOOKUP(D2093,location_rename,2,FALSE))</f>
        <v>Static Outfield Wall</v>
      </c>
      <c r="Q2093">
        <f>IF($L2093=0,0,G2093)</f>
        <v>6</v>
      </c>
      <c r="R2093">
        <f>IF($L2093=0,0,H2093)</f>
        <v>20</v>
      </c>
      <c r="S2093" s="1">
        <f>R2093*L2093</f>
        <v>5387.3133333333335</v>
      </c>
      <c r="T2093" s="1">
        <f>S2093*(K2093/100)</f>
        <v>1277.1994534654893</v>
      </c>
      <c r="U2093" t="str">
        <f t="shared" si="64"/>
        <v>Nationals Youth Baseball AcademyStatic Outfield Wall</v>
      </c>
      <c r="V2093" t="str">
        <f t="shared" si="65"/>
        <v>06-03 Atlanta Braves @ Washington NationalsNationals Youth Baseball AcademyStatic Outfield Wall</v>
      </c>
      <c r="W2093" t="str">
        <f>CONCATENATE(M2093,O2093)</f>
        <v>Regular SeasonNationals Youth Baseball Academy</v>
      </c>
      <c r="X2093" t="str">
        <f>CONCATENATE(M2093,P2093)</f>
        <v>Regular SeasonStatic Outfield Wall</v>
      </c>
      <c r="Y2093" t="str">
        <f>CONCATENATE(M2093,O2093,P2093)</f>
        <v>Regular SeasonNationals Youth Baseball AcademyStatic Outfield Wall</v>
      </c>
    </row>
    <row r="2094" spans="1:25" x14ac:dyDescent="0.25">
      <c r="A2094" s="3">
        <v>361688</v>
      </c>
      <c r="B2094" t="s">
        <v>140</v>
      </c>
      <c r="C2094" t="s">
        <v>39</v>
      </c>
      <c r="D2094" t="s">
        <v>13</v>
      </c>
      <c r="E2094" t="s">
        <v>1</v>
      </c>
      <c r="F2094" s="5">
        <v>41063</v>
      </c>
      <c r="G2094">
        <v>24</v>
      </c>
      <c r="H2094">
        <v>104</v>
      </c>
      <c r="I2094" s="1">
        <v>28014.48</v>
      </c>
      <c r="J2094" s="1">
        <v>5880.16</v>
      </c>
      <c r="K2094">
        <v>20.9897167464825</v>
      </c>
      <c r="L2094" s="4">
        <f>VLOOKUP(N2094,rates,VLOOKUP(CONCATENATE('[1]Exposure Report'!$B$11,'[1]Exposure Report'!$B$13),rate_lookup_table,4,FALSE),FALSE)</f>
        <v>269.3656666666667</v>
      </c>
      <c r="M2094" t="s">
        <v>0</v>
      </c>
      <c r="N2094" t="str">
        <f>IF(VLOOKUP(B2094,title_rename,2,FALSE)=0,B2094,VLOOKUP(B2094,title_rename,2,FALSE))</f>
        <v>06-03 Atlanta Braves @ Washington Nationals</v>
      </c>
      <c r="O2094" s="3" t="str">
        <f>LEFT(IF(VLOOKUP(C2094,brand_rename,2,FALSE)=0,C2094,VLOOKUP(C2094,brand_rename,2,FALSE)),LEN(IF(VLOOKUP(C2094,brand_rename,2,FALSE)=0,C2094,VLOOKUP(C2094,brand_rename,2,FALSE)))-6)</f>
        <v>New Era</v>
      </c>
      <c r="P2094" t="str">
        <f>IF(VLOOKUP(D2094,location_rename,2,FALSE)=0,D2094,VLOOKUP(D2094,location_rename,2,FALSE))</f>
        <v>Static Dugout Wall</v>
      </c>
      <c r="Q2094">
        <f>IF($L2094=0,0,G2094)</f>
        <v>24</v>
      </c>
      <c r="R2094">
        <f>IF($L2094=0,0,H2094)</f>
        <v>104</v>
      </c>
      <c r="S2094" s="1">
        <f>R2094*L2094</f>
        <v>28014.029333333336</v>
      </c>
      <c r="T2094" s="1">
        <f>S2094*(K2094/100)</f>
        <v>5880.0654063431875</v>
      </c>
      <c r="U2094" t="str">
        <f t="shared" si="64"/>
        <v>New EraStatic Dugout Wall</v>
      </c>
      <c r="V2094" t="str">
        <f t="shared" si="65"/>
        <v>06-03 Atlanta Braves @ Washington NationalsNew EraStatic Dugout Wall</v>
      </c>
      <c r="W2094" t="str">
        <f>CONCATENATE(M2094,O2094)</f>
        <v>Regular SeasonNew Era</v>
      </c>
      <c r="X2094" t="str">
        <f>CONCATENATE(M2094,P2094)</f>
        <v>Regular SeasonStatic Dugout Wall</v>
      </c>
      <c r="Y2094" t="str">
        <f>CONCATENATE(M2094,O2094,P2094)</f>
        <v>Regular SeasonNew EraStatic Dugout Wall</v>
      </c>
    </row>
    <row r="2095" spans="1:25" x14ac:dyDescent="0.25">
      <c r="A2095" s="3">
        <v>361688</v>
      </c>
      <c r="B2095" t="s">
        <v>140</v>
      </c>
      <c r="C2095" t="s">
        <v>37</v>
      </c>
      <c r="D2095" t="s">
        <v>18</v>
      </c>
      <c r="E2095" t="s">
        <v>1</v>
      </c>
      <c r="F2095" s="5">
        <v>41063</v>
      </c>
      <c r="G2095">
        <v>1</v>
      </c>
      <c r="H2095">
        <v>1</v>
      </c>
      <c r="I2095" s="1">
        <v>269.37</v>
      </c>
      <c r="J2095" s="1">
        <v>61.87</v>
      </c>
      <c r="K2095">
        <v>22.968407766269401</v>
      </c>
      <c r="L2095" s="4">
        <f>VLOOKUP(N2095,rates,VLOOKUP(CONCATENATE('[1]Exposure Report'!$B$11,'[1]Exposure Report'!$B$13),rate_lookup_table,4,FALSE),FALSE)</f>
        <v>269.3656666666667</v>
      </c>
      <c r="M2095" t="s">
        <v>0</v>
      </c>
      <c r="N2095" t="str">
        <f>IF(VLOOKUP(B2095,title_rename,2,FALSE)=0,B2095,VLOOKUP(B2095,title_rename,2,FALSE))</f>
        <v>06-03 Atlanta Braves @ Washington Nationals</v>
      </c>
      <c r="O2095" s="3" t="str">
        <f>LEFT(IF(VLOOKUP(C2095,brand_rename,2,FALSE)=0,C2095,VLOOKUP(C2095,brand_rename,2,FALSE)),LEN(IF(VLOOKUP(C2095,brand_rename,2,FALSE)=0,C2095,VLOOKUP(C2095,brand_rename,2,FALSE)))-6)</f>
        <v>Papa John's</v>
      </c>
      <c r="P2095" t="str">
        <f>IF(VLOOKUP(D2095,location_rename,2,FALSE)=0,D2095,VLOOKUP(D2095,location_rename,2,FALSE))</f>
        <v>LED Upper Billboard</v>
      </c>
      <c r="Q2095">
        <f>IF($L2095=0,0,G2095)</f>
        <v>1</v>
      </c>
      <c r="R2095">
        <f>IF($L2095=0,0,H2095)</f>
        <v>1</v>
      </c>
      <c r="S2095" s="1">
        <f>R2095*L2095</f>
        <v>269.3656666666667</v>
      </c>
      <c r="T2095" s="1">
        <f>S2095*(K2095/100)</f>
        <v>61.869004702330017</v>
      </c>
      <c r="U2095" t="str">
        <f t="shared" si="64"/>
        <v>Papa John'sLED Upper Billboard</v>
      </c>
      <c r="V2095" t="str">
        <f t="shared" si="65"/>
        <v>06-03 Atlanta Braves @ Washington NationalsPapa John'sLED Upper Billboard</v>
      </c>
      <c r="W2095" t="str">
        <f>CONCATENATE(M2095,O2095)</f>
        <v>Regular SeasonPapa John's</v>
      </c>
      <c r="X2095" t="str">
        <f>CONCATENATE(M2095,P2095)</f>
        <v>Regular SeasonLED Upper Billboard</v>
      </c>
      <c r="Y2095" t="str">
        <f>CONCATENATE(M2095,O2095,P2095)</f>
        <v>Regular SeasonPapa John'sLED Upper Billboard</v>
      </c>
    </row>
    <row r="2096" spans="1:25" x14ac:dyDescent="0.25">
      <c r="A2096" s="3">
        <v>361688</v>
      </c>
      <c r="B2096" t="s">
        <v>140</v>
      </c>
      <c r="C2096" t="s">
        <v>37</v>
      </c>
      <c r="D2096" t="s">
        <v>2</v>
      </c>
      <c r="E2096" t="s">
        <v>1</v>
      </c>
      <c r="F2096" s="5">
        <v>41063</v>
      </c>
      <c r="G2096">
        <v>40</v>
      </c>
      <c r="H2096">
        <v>269</v>
      </c>
      <c r="I2096" s="1">
        <v>72460.53</v>
      </c>
      <c r="J2096" s="1">
        <v>17280.599999999999</v>
      </c>
      <c r="K2096">
        <v>23.848293684851601</v>
      </c>
      <c r="L2096" s="4">
        <f>VLOOKUP(N2096,rates,VLOOKUP(CONCATENATE('[1]Exposure Report'!$B$11,'[1]Exposure Report'!$B$13),rate_lookup_table,4,FALSE),FALSE)</f>
        <v>269.3656666666667</v>
      </c>
      <c r="M2096" t="s">
        <v>0</v>
      </c>
      <c r="N2096" t="str">
        <f>IF(VLOOKUP(B2096,title_rename,2,FALSE)=0,B2096,VLOOKUP(B2096,title_rename,2,FALSE))</f>
        <v>06-03 Atlanta Braves @ Washington Nationals</v>
      </c>
      <c r="O2096" s="3" t="str">
        <f>LEFT(IF(VLOOKUP(C2096,brand_rename,2,FALSE)=0,C2096,VLOOKUP(C2096,brand_rename,2,FALSE)),LEN(IF(VLOOKUP(C2096,brand_rename,2,FALSE)=0,C2096,VLOOKUP(C2096,brand_rename,2,FALSE)))-6)</f>
        <v>Papa John's</v>
      </c>
      <c r="P2096" t="str">
        <f>IF(VLOOKUP(D2096,location_rename,2,FALSE)=0,D2096,VLOOKUP(D2096,location_rename,2,FALSE))</f>
        <v>Rotational Field Level Home Plate</v>
      </c>
      <c r="Q2096">
        <f>IF($L2096=0,0,G2096)</f>
        <v>40</v>
      </c>
      <c r="R2096">
        <f>IF($L2096=0,0,H2096)</f>
        <v>269</v>
      </c>
      <c r="S2096" s="1">
        <f>R2096*L2096</f>
        <v>72459.364333333346</v>
      </c>
      <c r="T2096" s="1">
        <f>S2096*(K2096/100)</f>
        <v>17280.32200838995</v>
      </c>
      <c r="U2096" t="str">
        <f t="shared" si="64"/>
        <v>Papa John'sRotational Field Level Home Plate</v>
      </c>
      <c r="V2096" t="str">
        <f t="shared" si="65"/>
        <v>06-03 Atlanta Braves @ Washington NationalsPapa John'sRotational Field Level Home Plate</v>
      </c>
      <c r="W2096" t="str">
        <f>CONCATENATE(M2096,O2096)</f>
        <v>Regular SeasonPapa John's</v>
      </c>
      <c r="X2096" t="str">
        <f>CONCATENATE(M2096,P2096)</f>
        <v>Regular SeasonRotational Field Level Home Plate</v>
      </c>
      <c r="Y2096" t="str">
        <f>CONCATENATE(M2096,O2096,P2096)</f>
        <v>Regular SeasonPapa John'sRotational Field Level Home Plate</v>
      </c>
    </row>
    <row r="2097" spans="1:25" x14ac:dyDescent="0.25">
      <c r="A2097" s="3">
        <v>361688</v>
      </c>
      <c r="B2097" t="s">
        <v>140</v>
      </c>
      <c r="C2097" t="s">
        <v>36</v>
      </c>
      <c r="D2097" t="s">
        <v>34</v>
      </c>
      <c r="E2097" t="s">
        <v>1</v>
      </c>
      <c r="F2097" s="5">
        <v>41063</v>
      </c>
      <c r="G2097">
        <v>2</v>
      </c>
      <c r="H2097">
        <v>6</v>
      </c>
      <c r="I2097" s="1">
        <v>1616.22</v>
      </c>
      <c r="J2097" s="1">
        <v>416.5</v>
      </c>
      <c r="K2097">
        <v>25.770006558513</v>
      </c>
      <c r="L2097" s="4">
        <f>VLOOKUP(N2097,rates,VLOOKUP(CONCATENATE('[1]Exposure Report'!$B$11,'[1]Exposure Report'!$B$13),rate_lookup_table,4,FALSE),FALSE)</f>
        <v>269.3656666666667</v>
      </c>
      <c r="M2097" t="s">
        <v>0</v>
      </c>
      <c r="N2097" t="str">
        <f>IF(VLOOKUP(B2097,title_rename,2,FALSE)=0,B2097,VLOOKUP(B2097,title_rename,2,FALSE))</f>
        <v>06-03 Atlanta Braves @ Washington Nationals</v>
      </c>
      <c r="O2097" s="3" t="str">
        <f>LEFT(IF(VLOOKUP(C2097,brand_rename,2,FALSE)=0,C2097,VLOOKUP(C2097,brand_rename,2,FALSE)),LEN(IF(VLOOKUP(C2097,brand_rename,2,FALSE)=0,C2097,VLOOKUP(C2097,brand_rename,2,FALSE)))-6)</f>
        <v>PNC Bank</v>
      </c>
      <c r="P2097" t="str">
        <f>IF(VLOOKUP(D2097,location_rename,2,FALSE)=0,D2097,VLOOKUP(D2097,location_rename,2,FALSE))</f>
        <v>General Merchandise</v>
      </c>
      <c r="Q2097">
        <f>IF($L2097=0,0,G2097)</f>
        <v>2</v>
      </c>
      <c r="R2097">
        <f>IF($L2097=0,0,H2097)</f>
        <v>6</v>
      </c>
      <c r="S2097" s="1">
        <f>R2097*L2097</f>
        <v>1616.1940000000002</v>
      </c>
      <c r="T2097" s="1">
        <f>S2097*(K2097/100)</f>
        <v>416.49329979829361</v>
      </c>
      <c r="U2097" t="str">
        <f t="shared" si="64"/>
        <v>PNC BankGeneral Merchandise</v>
      </c>
      <c r="V2097" t="str">
        <f t="shared" si="65"/>
        <v>06-03 Atlanta Braves @ Washington NationalsPNC BankGeneral Merchandise</v>
      </c>
      <c r="W2097" t="str">
        <f>CONCATENATE(M2097,O2097)</f>
        <v>Regular SeasonPNC Bank</v>
      </c>
      <c r="X2097" t="str">
        <f>CONCATENATE(M2097,P2097)</f>
        <v>Regular SeasonGeneral Merchandise</v>
      </c>
      <c r="Y2097" t="str">
        <f>CONCATENATE(M2097,O2097,P2097)</f>
        <v>Regular SeasonPNC BankGeneral Merchandise</v>
      </c>
    </row>
    <row r="2098" spans="1:25" x14ac:dyDescent="0.25">
      <c r="A2098" s="3">
        <v>361688</v>
      </c>
      <c r="B2098" t="s">
        <v>140</v>
      </c>
      <c r="C2098" t="s">
        <v>36</v>
      </c>
      <c r="D2098" t="s">
        <v>19</v>
      </c>
      <c r="E2098" t="s">
        <v>1</v>
      </c>
      <c r="F2098" s="5">
        <v>41063</v>
      </c>
      <c r="G2098">
        <v>1</v>
      </c>
      <c r="H2098">
        <v>1</v>
      </c>
      <c r="I2098" s="1">
        <v>269.37</v>
      </c>
      <c r="J2098" s="1">
        <v>64.03</v>
      </c>
      <c r="K2098">
        <v>23.770278798678302</v>
      </c>
      <c r="L2098" s="4">
        <f>VLOOKUP(N2098,rates,VLOOKUP(CONCATENATE('[1]Exposure Report'!$B$11,'[1]Exposure Report'!$B$13),rate_lookup_table,4,FALSE),FALSE)</f>
        <v>269.3656666666667</v>
      </c>
      <c r="M2098" t="s">
        <v>0</v>
      </c>
      <c r="N2098" t="str">
        <f>IF(VLOOKUP(B2098,title_rename,2,FALSE)=0,B2098,VLOOKUP(B2098,title_rename,2,FALSE))</f>
        <v>06-03 Atlanta Braves @ Washington Nationals</v>
      </c>
      <c r="O2098" s="3" t="str">
        <f>LEFT(IF(VLOOKUP(C2098,brand_rename,2,FALSE)=0,C2098,VLOOKUP(C2098,brand_rename,2,FALSE)),LEN(IF(VLOOKUP(C2098,brand_rename,2,FALSE)=0,C2098,VLOOKUP(C2098,brand_rename,2,FALSE)))-6)</f>
        <v>PNC Bank</v>
      </c>
      <c r="P2098" t="str">
        <f>IF(VLOOKUP(D2098,location_rename,2,FALSE)=0,D2098,VLOOKUP(D2098,location_rename,2,FALSE))</f>
        <v>LED Outfield Wall</v>
      </c>
      <c r="Q2098">
        <f>IF($L2098=0,0,G2098)</f>
        <v>1</v>
      </c>
      <c r="R2098">
        <f>IF($L2098=0,0,H2098)</f>
        <v>1</v>
      </c>
      <c r="S2098" s="1">
        <f>R2098*L2098</f>
        <v>269.3656666666667</v>
      </c>
      <c r="T2098" s="1">
        <f>S2098*(K2098/100)</f>
        <v>64.028969954585136</v>
      </c>
      <c r="U2098" t="str">
        <f t="shared" si="64"/>
        <v>PNC BankLED Outfield Wall</v>
      </c>
      <c r="V2098" t="str">
        <f t="shared" si="65"/>
        <v>06-03 Atlanta Braves @ Washington NationalsPNC BankLED Outfield Wall</v>
      </c>
      <c r="W2098" t="str">
        <f>CONCATENATE(M2098,O2098)</f>
        <v>Regular SeasonPNC Bank</v>
      </c>
      <c r="X2098" t="str">
        <f>CONCATENATE(M2098,P2098)</f>
        <v>Regular SeasonLED Outfield Wall</v>
      </c>
      <c r="Y2098" t="str">
        <f>CONCATENATE(M2098,O2098,P2098)</f>
        <v>Regular SeasonPNC BankLED Outfield Wall</v>
      </c>
    </row>
    <row r="2099" spans="1:25" x14ac:dyDescent="0.25">
      <c r="A2099" s="3">
        <v>361688</v>
      </c>
      <c r="B2099" t="s">
        <v>140</v>
      </c>
      <c r="C2099" t="s">
        <v>36</v>
      </c>
      <c r="D2099" t="s">
        <v>17</v>
      </c>
      <c r="E2099" t="s">
        <v>1</v>
      </c>
      <c r="F2099" s="5">
        <v>41063</v>
      </c>
      <c r="G2099">
        <v>9</v>
      </c>
      <c r="H2099">
        <v>13</v>
      </c>
      <c r="I2099" s="1">
        <v>3501.81</v>
      </c>
      <c r="J2099" s="1">
        <v>941.58</v>
      </c>
      <c r="K2099">
        <v>26.888380580328398</v>
      </c>
      <c r="L2099" s="4">
        <f>VLOOKUP(N2099,rates,VLOOKUP(CONCATENATE('[1]Exposure Report'!$B$11,'[1]Exposure Report'!$B$13),rate_lookup_table,4,FALSE),FALSE)</f>
        <v>269.3656666666667</v>
      </c>
      <c r="M2099" t="s">
        <v>0</v>
      </c>
      <c r="N2099" t="str">
        <f>IF(VLOOKUP(B2099,title_rename,2,FALSE)=0,B2099,VLOOKUP(B2099,title_rename,2,FALSE))</f>
        <v>06-03 Atlanta Braves @ Washington Nationals</v>
      </c>
      <c r="O2099" s="3" t="str">
        <f>LEFT(IF(VLOOKUP(C2099,brand_rename,2,FALSE)=0,C2099,VLOOKUP(C2099,brand_rename,2,FALSE)),LEN(IF(VLOOKUP(C2099,brand_rename,2,FALSE)=0,C2099,VLOOKUP(C2099,brand_rename,2,FALSE)))-6)</f>
        <v>PNC Bank</v>
      </c>
      <c r="P2099" t="str">
        <f>IF(VLOOKUP(D2099,location_rename,2,FALSE)=0,D2099,VLOOKUP(D2099,location_rename,2,FALSE))</f>
        <v>LED Upper Tiered</v>
      </c>
      <c r="Q2099">
        <f>IF($L2099=0,0,G2099)</f>
        <v>9</v>
      </c>
      <c r="R2099">
        <f>IF($L2099=0,0,H2099)</f>
        <v>13</v>
      </c>
      <c r="S2099" s="1">
        <f>R2099*L2099</f>
        <v>3501.753666666667</v>
      </c>
      <c r="T2099" s="1">
        <f>S2099*(K2099/100)</f>
        <v>941.5648528789377</v>
      </c>
      <c r="U2099" t="str">
        <f t="shared" si="64"/>
        <v>PNC BankLED Upper Tiered</v>
      </c>
      <c r="V2099" t="str">
        <f t="shared" si="65"/>
        <v>06-03 Atlanta Braves @ Washington NationalsPNC BankLED Upper Tiered</v>
      </c>
      <c r="W2099" t="str">
        <f>CONCATENATE(M2099,O2099)</f>
        <v>Regular SeasonPNC Bank</v>
      </c>
      <c r="X2099" t="str">
        <f>CONCATENATE(M2099,P2099)</f>
        <v>Regular SeasonLED Upper Tiered</v>
      </c>
      <c r="Y2099" t="str">
        <f>CONCATENATE(M2099,O2099,P2099)</f>
        <v>Regular SeasonPNC BankLED Upper Tiered</v>
      </c>
    </row>
    <row r="2100" spans="1:25" x14ac:dyDescent="0.25">
      <c r="A2100" s="3">
        <v>361688</v>
      </c>
      <c r="B2100" t="s">
        <v>140</v>
      </c>
      <c r="C2100" t="s">
        <v>36</v>
      </c>
      <c r="D2100" t="s">
        <v>2</v>
      </c>
      <c r="E2100" t="s">
        <v>1</v>
      </c>
      <c r="F2100" s="5">
        <v>41063</v>
      </c>
      <c r="G2100">
        <v>44</v>
      </c>
      <c r="H2100">
        <v>242</v>
      </c>
      <c r="I2100" s="1">
        <v>65187.54</v>
      </c>
      <c r="J2100" s="1">
        <v>16604.05</v>
      </c>
      <c r="K2100">
        <v>25.471202011918201</v>
      </c>
      <c r="L2100" s="4">
        <f>VLOOKUP(N2100,rates,VLOOKUP(CONCATENATE('[1]Exposure Report'!$B$11,'[1]Exposure Report'!$B$13),rate_lookup_table,4,FALSE),FALSE)</f>
        <v>269.3656666666667</v>
      </c>
      <c r="M2100" t="s">
        <v>0</v>
      </c>
      <c r="N2100" t="str">
        <f>IF(VLOOKUP(B2100,title_rename,2,FALSE)=0,B2100,VLOOKUP(B2100,title_rename,2,FALSE))</f>
        <v>06-03 Atlanta Braves @ Washington Nationals</v>
      </c>
      <c r="O2100" s="3" t="str">
        <f>LEFT(IF(VLOOKUP(C2100,brand_rename,2,FALSE)=0,C2100,VLOOKUP(C2100,brand_rename,2,FALSE)),LEN(IF(VLOOKUP(C2100,brand_rename,2,FALSE)=0,C2100,VLOOKUP(C2100,brand_rename,2,FALSE)))-6)</f>
        <v>PNC Bank</v>
      </c>
      <c r="P2100" t="str">
        <f>IF(VLOOKUP(D2100,location_rename,2,FALSE)=0,D2100,VLOOKUP(D2100,location_rename,2,FALSE))</f>
        <v>Rotational Field Level Home Plate</v>
      </c>
      <c r="Q2100">
        <f>IF($L2100=0,0,G2100)</f>
        <v>44</v>
      </c>
      <c r="R2100">
        <f>IF($L2100=0,0,H2100)</f>
        <v>242</v>
      </c>
      <c r="S2100" s="1">
        <f>R2100*L2100</f>
        <v>65186.491333333339</v>
      </c>
      <c r="T2100" s="1">
        <f>S2100*(K2100/100)</f>
        <v>16603.782891994888</v>
      </c>
      <c r="U2100" t="str">
        <f t="shared" si="64"/>
        <v>PNC BankRotational Field Level Home Plate</v>
      </c>
      <c r="V2100" t="str">
        <f t="shared" si="65"/>
        <v>06-03 Atlanta Braves @ Washington NationalsPNC BankRotational Field Level Home Plate</v>
      </c>
      <c r="W2100" t="str">
        <f>CONCATENATE(M2100,O2100)</f>
        <v>Regular SeasonPNC Bank</v>
      </c>
      <c r="X2100" t="str">
        <f>CONCATENATE(M2100,P2100)</f>
        <v>Regular SeasonRotational Field Level Home Plate</v>
      </c>
      <c r="Y2100" t="str">
        <f>CONCATENATE(M2100,O2100,P2100)</f>
        <v>Regular SeasonPNC BankRotational Field Level Home Plate</v>
      </c>
    </row>
    <row r="2101" spans="1:25" x14ac:dyDescent="0.25">
      <c r="A2101" s="3">
        <v>361688</v>
      </c>
      <c r="B2101" t="s">
        <v>140</v>
      </c>
      <c r="C2101" t="s">
        <v>36</v>
      </c>
      <c r="D2101" t="s">
        <v>9</v>
      </c>
      <c r="E2101" t="s">
        <v>1</v>
      </c>
      <c r="F2101" s="5">
        <v>41063</v>
      </c>
      <c r="G2101">
        <v>19</v>
      </c>
      <c r="H2101">
        <v>115</v>
      </c>
      <c r="I2101" s="1">
        <v>30977.55</v>
      </c>
      <c r="J2101" s="1">
        <v>3545.88</v>
      </c>
      <c r="K2101">
        <v>11.446612143310199</v>
      </c>
      <c r="L2101" s="4">
        <f>VLOOKUP(N2101,rates,VLOOKUP(CONCATENATE('[1]Exposure Report'!$B$11,'[1]Exposure Report'!$B$13),rate_lookup_table,4,FALSE),FALSE)</f>
        <v>269.3656666666667</v>
      </c>
      <c r="M2101" t="s">
        <v>0</v>
      </c>
      <c r="N2101" t="str">
        <f>IF(VLOOKUP(B2101,title_rename,2,FALSE)=0,B2101,VLOOKUP(B2101,title_rename,2,FALSE))</f>
        <v>06-03 Atlanta Braves @ Washington Nationals</v>
      </c>
      <c r="O2101" s="3" t="str">
        <f>LEFT(IF(VLOOKUP(C2101,brand_rename,2,FALSE)=0,C2101,VLOOKUP(C2101,brand_rename,2,FALSE)),LEN(IF(VLOOKUP(C2101,brand_rename,2,FALSE)=0,C2101,VLOOKUP(C2101,brand_rename,2,FALSE)))-6)</f>
        <v>PNC Bank</v>
      </c>
      <c r="P2101" t="str">
        <f>IF(VLOOKUP(D2101,location_rename,2,FALSE)=0,D2101,VLOOKUP(D2101,location_rename,2,FALSE))</f>
        <v>Static Upper Billboard</v>
      </c>
      <c r="Q2101">
        <f>IF($L2101=0,0,G2101)</f>
        <v>19</v>
      </c>
      <c r="R2101">
        <f>IF($L2101=0,0,H2101)</f>
        <v>115</v>
      </c>
      <c r="S2101" s="1">
        <f>R2101*L2101</f>
        <v>30977.05166666667</v>
      </c>
      <c r="T2101" s="1">
        <f>S2101*(K2101/100)</f>
        <v>3545.8229577161414</v>
      </c>
      <c r="U2101" t="str">
        <f t="shared" si="64"/>
        <v>PNC BankStatic Upper Billboard</v>
      </c>
      <c r="V2101" t="str">
        <f t="shared" si="65"/>
        <v>06-03 Atlanta Braves @ Washington NationalsPNC BankStatic Upper Billboard</v>
      </c>
      <c r="W2101" t="str">
        <f>CONCATENATE(M2101,O2101)</f>
        <v>Regular SeasonPNC Bank</v>
      </c>
      <c r="X2101" t="str">
        <f>CONCATENATE(M2101,P2101)</f>
        <v>Regular SeasonStatic Upper Billboard</v>
      </c>
      <c r="Y2101" t="str">
        <f>CONCATENATE(M2101,O2101,P2101)</f>
        <v>Regular SeasonPNC BankStatic Upper Billboard</v>
      </c>
    </row>
    <row r="2102" spans="1:25" x14ac:dyDescent="0.25">
      <c r="A2102" s="3">
        <v>361688</v>
      </c>
      <c r="B2102" t="s">
        <v>140</v>
      </c>
      <c r="C2102" t="s">
        <v>33</v>
      </c>
      <c r="D2102" t="s">
        <v>17</v>
      </c>
      <c r="E2102" t="s">
        <v>1</v>
      </c>
      <c r="F2102" s="5">
        <v>41063</v>
      </c>
      <c r="G2102">
        <v>3</v>
      </c>
      <c r="H2102">
        <v>17</v>
      </c>
      <c r="I2102" s="1">
        <v>4579.29</v>
      </c>
      <c r="J2102" s="1">
        <v>1239.51</v>
      </c>
      <c r="K2102">
        <v>27.067733207549601</v>
      </c>
      <c r="L2102" s="4">
        <f>VLOOKUP(N2102,rates,VLOOKUP(CONCATENATE('[1]Exposure Report'!$B$11,'[1]Exposure Report'!$B$13),rate_lookup_table,4,FALSE),FALSE)</f>
        <v>269.3656666666667</v>
      </c>
      <c r="M2102" t="s">
        <v>0</v>
      </c>
      <c r="N2102" t="str">
        <f>IF(VLOOKUP(B2102,title_rename,2,FALSE)=0,B2102,VLOOKUP(B2102,title_rename,2,FALSE))</f>
        <v>06-03 Atlanta Braves @ Washington Nationals</v>
      </c>
      <c r="O2102" s="3" t="str">
        <f>LEFT(IF(VLOOKUP(C2102,brand_rename,2,FALSE)=0,C2102,VLOOKUP(C2102,brand_rename,2,FALSE)),LEN(IF(VLOOKUP(C2102,brand_rename,2,FALSE)=0,C2102,VLOOKUP(C2102,brand_rename,2,FALSE)))-6)</f>
        <v>Radio - 106.7 The Fan</v>
      </c>
      <c r="P2102" t="str">
        <f>IF(VLOOKUP(D2102,location_rename,2,FALSE)=0,D2102,VLOOKUP(D2102,location_rename,2,FALSE))</f>
        <v>LED Upper Tiered</v>
      </c>
      <c r="Q2102">
        <f>IF($L2102=0,0,G2102)</f>
        <v>3</v>
      </c>
      <c r="R2102">
        <f>IF($L2102=0,0,H2102)</f>
        <v>17</v>
      </c>
      <c r="S2102" s="1">
        <f>R2102*L2102</f>
        <v>4579.2163333333338</v>
      </c>
      <c r="T2102" s="1">
        <f>S2102*(K2102/100)</f>
        <v>1239.4900601032018</v>
      </c>
      <c r="U2102" t="str">
        <f t="shared" si="64"/>
        <v>Radio - 106.7 The FanLED Upper Tiered</v>
      </c>
      <c r="V2102" t="str">
        <f t="shared" si="65"/>
        <v>06-03 Atlanta Braves @ Washington NationalsRadio - 106.7 The FanLED Upper Tiered</v>
      </c>
      <c r="W2102" t="str">
        <f>CONCATENATE(M2102,O2102)</f>
        <v>Regular SeasonRadio - 106.7 The Fan</v>
      </c>
      <c r="X2102" t="str">
        <f>CONCATENATE(M2102,P2102)</f>
        <v>Regular SeasonLED Upper Tiered</v>
      </c>
      <c r="Y2102" t="str">
        <f>CONCATENATE(M2102,O2102,P2102)</f>
        <v>Regular SeasonRadio - 106.7 The FanLED Upper Tiered</v>
      </c>
    </row>
    <row r="2103" spans="1:25" x14ac:dyDescent="0.25">
      <c r="A2103" s="3">
        <v>361688</v>
      </c>
      <c r="B2103" t="s">
        <v>140</v>
      </c>
      <c r="C2103" t="s">
        <v>33</v>
      </c>
      <c r="D2103" t="s">
        <v>9</v>
      </c>
      <c r="E2103" t="s">
        <v>1</v>
      </c>
      <c r="F2103" s="5">
        <v>41063</v>
      </c>
      <c r="G2103">
        <v>20</v>
      </c>
      <c r="H2103">
        <v>49</v>
      </c>
      <c r="I2103" s="1">
        <v>13199.13</v>
      </c>
      <c r="J2103" s="1">
        <v>1878.56</v>
      </c>
      <c r="K2103">
        <v>14.232453199566899</v>
      </c>
      <c r="L2103" s="4">
        <f>VLOOKUP(N2103,rates,VLOOKUP(CONCATENATE('[1]Exposure Report'!$B$11,'[1]Exposure Report'!$B$13),rate_lookup_table,4,FALSE),FALSE)</f>
        <v>269.3656666666667</v>
      </c>
      <c r="M2103" t="s">
        <v>0</v>
      </c>
      <c r="N2103" t="str">
        <f>IF(VLOOKUP(B2103,title_rename,2,FALSE)=0,B2103,VLOOKUP(B2103,title_rename,2,FALSE))</f>
        <v>06-03 Atlanta Braves @ Washington Nationals</v>
      </c>
      <c r="O2103" s="3" t="str">
        <f>LEFT(IF(VLOOKUP(C2103,brand_rename,2,FALSE)=0,C2103,VLOOKUP(C2103,brand_rename,2,FALSE)),LEN(IF(VLOOKUP(C2103,brand_rename,2,FALSE)=0,C2103,VLOOKUP(C2103,brand_rename,2,FALSE)))-6)</f>
        <v>Radio - 106.7 The Fan</v>
      </c>
      <c r="P2103" t="str">
        <f>IF(VLOOKUP(D2103,location_rename,2,FALSE)=0,D2103,VLOOKUP(D2103,location_rename,2,FALSE))</f>
        <v>Static Upper Billboard</v>
      </c>
      <c r="Q2103">
        <f>IF($L2103=0,0,G2103)</f>
        <v>20</v>
      </c>
      <c r="R2103">
        <f>IF($L2103=0,0,H2103)</f>
        <v>49</v>
      </c>
      <c r="S2103" s="1">
        <f>R2103*L2103</f>
        <v>13198.917666666668</v>
      </c>
      <c r="T2103" s="1">
        <f>S2103*(K2103/100)</f>
        <v>1878.5297797577009</v>
      </c>
      <c r="U2103" t="str">
        <f t="shared" si="64"/>
        <v>Radio - 106.7 The FanStatic Upper Billboard</v>
      </c>
      <c r="V2103" t="str">
        <f t="shared" si="65"/>
        <v>06-03 Atlanta Braves @ Washington NationalsRadio - 106.7 The FanStatic Upper Billboard</v>
      </c>
      <c r="W2103" t="str">
        <f>CONCATENATE(M2103,O2103)</f>
        <v>Regular SeasonRadio - 106.7 The Fan</v>
      </c>
      <c r="X2103" t="str">
        <f>CONCATENATE(M2103,P2103)</f>
        <v>Regular SeasonStatic Upper Billboard</v>
      </c>
      <c r="Y2103" t="str">
        <f>CONCATENATE(M2103,O2103,P2103)</f>
        <v>Regular SeasonRadio - 106.7 The FanStatic Upper Billboard</v>
      </c>
    </row>
    <row r="2104" spans="1:25" x14ac:dyDescent="0.25">
      <c r="A2104" s="3">
        <v>361688</v>
      </c>
      <c r="B2104" t="s">
        <v>140</v>
      </c>
      <c r="C2104" t="s">
        <v>32</v>
      </c>
      <c r="D2104" t="s">
        <v>17</v>
      </c>
      <c r="E2104" t="s">
        <v>1</v>
      </c>
      <c r="F2104" s="5">
        <v>41063</v>
      </c>
      <c r="G2104">
        <v>3</v>
      </c>
      <c r="H2104">
        <v>10</v>
      </c>
      <c r="I2104" s="1">
        <v>2693.7</v>
      </c>
      <c r="J2104" s="1">
        <v>959.9</v>
      </c>
      <c r="K2104">
        <v>35.635000185618203</v>
      </c>
      <c r="L2104" s="4">
        <f>VLOOKUP(N2104,rates,VLOOKUP(CONCATENATE('[1]Exposure Report'!$B$11,'[1]Exposure Report'!$B$13),rate_lookup_table,4,FALSE),FALSE)</f>
        <v>269.3656666666667</v>
      </c>
      <c r="M2104" t="s">
        <v>0</v>
      </c>
      <c r="N2104" t="str">
        <f>IF(VLOOKUP(B2104,title_rename,2,FALSE)=0,B2104,VLOOKUP(B2104,title_rename,2,FALSE))</f>
        <v>06-03 Atlanta Braves @ Washington Nationals</v>
      </c>
      <c r="O2104" s="3" t="str">
        <f>LEFT(IF(VLOOKUP(C2104,brand_rename,2,FALSE)=0,C2104,VLOOKUP(C2104,brand_rename,2,FALSE)),LEN(IF(VLOOKUP(C2104,brand_rename,2,FALSE)=0,C2104,VLOOKUP(C2104,brand_rename,2,FALSE)))-6)</f>
        <v>Radio - WTOP</v>
      </c>
      <c r="P2104" t="str">
        <f>IF(VLOOKUP(D2104,location_rename,2,FALSE)=0,D2104,VLOOKUP(D2104,location_rename,2,FALSE))</f>
        <v>LED Upper Tiered</v>
      </c>
      <c r="Q2104">
        <f>IF($L2104=0,0,G2104)</f>
        <v>3</v>
      </c>
      <c r="R2104">
        <f>IF($L2104=0,0,H2104)</f>
        <v>10</v>
      </c>
      <c r="S2104" s="1">
        <f>R2104*L2104</f>
        <v>2693.6566666666668</v>
      </c>
      <c r="T2104" s="1">
        <f>S2104*(K2104/100)</f>
        <v>959.88455816658382</v>
      </c>
      <c r="U2104" t="str">
        <f t="shared" si="64"/>
        <v>Radio - WTOPLED Upper Tiered</v>
      </c>
      <c r="V2104" t="str">
        <f t="shared" si="65"/>
        <v>06-03 Atlanta Braves @ Washington NationalsRadio - WTOPLED Upper Tiered</v>
      </c>
      <c r="W2104" t="str">
        <f>CONCATENATE(M2104,O2104)</f>
        <v>Regular SeasonRadio - WTOP</v>
      </c>
      <c r="X2104" t="str">
        <f>CONCATENATE(M2104,P2104)</f>
        <v>Regular SeasonLED Upper Tiered</v>
      </c>
      <c r="Y2104" t="str">
        <f>CONCATENATE(M2104,O2104,P2104)</f>
        <v>Regular SeasonRadio - WTOPLED Upper Tiered</v>
      </c>
    </row>
    <row r="2105" spans="1:25" x14ac:dyDescent="0.25">
      <c r="A2105" s="3">
        <v>361688</v>
      </c>
      <c r="B2105" t="s">
        <v>140</v>
      </c>
      <c r="C2105" t="s">
        <v>113</v>
      </c>
      <c r="D2105" t="s">
        <v>2</v>
      </c>
      <c r="E2105" t="s">
        <v>1</v>
      </c>
      <c r="F2105" s="5">
        <v>41063</v>
      </c>
      <c r="G2105">
        <v>20</v>
      </c>
      <c r="H2105">
        <v>135</v>
      </c>
      <c r="I2105" s="1">
        <v>36364.949999999997</v>
      </c>
      <c r="J2105" s="1">
        <v>8718.08</v>
      </c>
      <c r="K2105">
        <v>23.973853944526201</v>
      </c>
      <c r="L2105" s="4">
        <f>VLOOKUP(N2105,rates,VLOOKUP(CONCATENATE('[1]Exposure Report'!$B$11,'[1]Exposure Report'!$B$13),rate_lookup_table,4,FALSE),FALSE)</f>
        <v>269.3656666666667</v>
      </c>
      <c r="M2105" t="s">
        <v>0</v>
      </c>
      <c r="N2105" t="str">
        <f>IF(VLOOKUP(B2105,title_rename,2,FALSE)=0,B2105,VLOOKUP(B2105,title_rename,2,FALSE))</f>
        <v>06-03 Atlanta Braves @ Washington Nationals</v>
      </c>
      <c r="O2105" s="3" t="str">
        <f>LEFT(IF(VLOOKUP(C2105,brand_rename,2,FALSE)=0,C2105,VLOOKUP(C2105,brand_rename,2,FALSE)),LEN(IF(VLOOKUP(C2105,brand_rename,2,FALSE)=0,C2105,VLOOKUP(C2105,brand_rename,2,FALSE)))-6)</f>
        <v>Team Promotion - Capital City View Seats</v>
      </c>
      <c r="P2105" t="str">
        <f>IF(VLOOKUP(D2105,location_rename,2,FALSE)=0,D2105,VLOOKUP(D2105,location_rename,2,FALSE))</f>
        <v>Rotational Field Level Home Plate</v>
      </c>
      <c r="Q2105">
        <f>IF($L2105=0,0,G2105)</f>
        <v>20</v>
      </c>
      <c r="R2105">
        <f>IF($L2105=0,0,H2105)</f>
        <v>135</v>
      </c>
      <c r="S2105" s="1">
        <f>R2105*L2105</f>
        <v>36364.365000000005</v>
      </c>
      <c r="T2105" s="1">
        <f>S2105*(K2105/100)</f>
        <v>8717.9397529544076</v>
      </c>
      <c r="U2105" t="str">
        <f t="shared" si="64"/>
        <v>Team Promotion - Capital City View SeatsRotational Field Level Home Plate</v>
      </c>
      <c r="V2105" t="str">
        <f t="shared" si="65"/>
        <v>06-03 Atlanta Braves @ Washington NationalsTeam Promotion - Capital City View SeatsRotational Field Level Home Plate</v>
      </c>
      <c r="W2105" t="str">
        <f>CONCATENATE(M2105,O2105)</f>
        <v>Regular SeasonTeam Promotion - Capital City View Seats</v>
      </c>
      <c r="X2105" t="str">
        <f>CONCATENATE(M2105,P2105)</f>
        <v>Regular SeasonRotational Field Level Home Plate</v>
      </c>
      <c r="Y2105" t="str">
        <f>CONCATENATE(M2105,O2105,P2105)</f>
        <v>Regular SeasonTeam Promotion - Capital City View SeatsRotational Field Level Home Plate</v>
      </c>
    </row>
    <row r="2106" spans="1:25" x14ac:dyDescent="0.25">
      <c r="A2106" s="3">
        <v>361688</v>
      </c>
      <c r="B2106" t="s">
        <v>140</v>
      </c>
      <c r="C2106" t="s">
        <v>27</v>
      </c>
      <c r="D2106" t="s">
        <v>28</v>
      </c>
      <c r="E2106" t="s">
        <v>1</v>
      </c>
      <c r="F2106" s="5">
        <v>41063</v>
      </c>
      <c r="G2106">
        <v>25</v>
      </c>
      <c r="H2106">
        <v>82</v>
      </c>
      <c r="I2106" s="1">
        <v>22088.34</v>
      </c>
      <c r="J2106" s="1">
        <v>4799.93</v>
      </c>
      <c r="K2106">
        <v>21.730605378222101</v>
      </c>
      <c r="L2106" s="4">
        <f>VLOOKUP(N2106,rates,VLOOKUP(CONCATENATE('[1]Exposure Report'!$B$11,'[1]Exposure Report'!$B$13),rate_lookup_table,4,FALSE),FALSE)</f>
        <v>269.3656666666667</v>
      </c>
      <c r="M2106" t="s">
        <v>0</v>
      </c>
      <c r="N2106" t="str">
        <f>IF(VLOOKUP(B2106,title_rename,2,FALSE)=0,B2106,VLOOKUP(B2106,title_rename,2,FALSE))</f>
        <v>06-03 Atlanta Braves @ Washington Nationals</v>
      </c>
      <c r="O2106" s="3" t="str">
        <f>LEFT(IF(VLOOKUP(C2106,brand_rename,2,FALSE)=0,C2106,VLOOKUP(C2106,brand_rename,2,FALSE)),LEN(IF(VLOOKUP(C2106,brand_rename,2,FALSE)=0,C2106,VLOOKUP(C2106,brand_rename,2,FALSE)))-6)</f>
        <v>Team Website - Nationals.com</v>
      </c>
      <c r="P2106" t="str">
        <f>IF(VLOOKUP(D2106,location_rename,2,FALSE)=0,D2106,VLOOKUP(D2106,location_rename,2,FALSE))</f>
        <v>Static Dugout Railing</v>
      </c>
      <c r="Q2106">
        <f>IF($L2106=0,0,G2106)</f>
        <v>25</v>
      </c>
      <c r="R2106">
        <f>IF($L2106=0,0,H2106)</f>
        <v>82</v>
      </c>
      <c r="S2106" s="1">
        <f>R2106*L2106</f>
        <v>22087.984666666671</v>
      </c>
      <c r="T2106" s="1">
        <f>S2106*(K2106/100)</f>
        <v>4799.8527839155404</v>
      </c>
      <c r="U2106" t="str">
        <f t="shared" si="64"/>
        <v>Team Website - Nationals.comStatic Dugout Railing</v>
      </c>
      <c r="V2106" t="str">
        <f t="shared" si="65"/>
        <v>06-03 Atlanta Braves @ Washington NationalsTeam Website - Nationals.comStatic Dugout Railing</v>
      </c>
      <c r="W2106" t="str">
        <f>CONCATENATE(M2106,O2106)</f>
        <v>Regular SeasonTeam Website - Nationals.com</v>
      </c>
      <c r="X2106" t="str">
        <f>CONCATENATE(M2106,P2106)</f>
        <v>Regular SeasonStatic Dugout Railing</v>
      </c>
      <c r="Y2106" t="str">
        <f>CONCATENATE(M2106,O2106,P2106)</f>
        <v>Regular SeasonTeam Website - Nationals.comStatic Dugout Railing</v>
      </c>
    </row>
    <row r="2107" spans="1:25" x14ac:dyDescent="0.25">
      <c r="A2107" s="3">
        <v>361688</v>
      </c>
      <c r="B2107" t="s">
        <v>140</v>
      </c>
      <c r="C2107" t="s">
        <v>27</v>
      </c>
      <c r="D2107" t="s">
        <v>14</v>
      </c>
      <c r="E2107" t="s">
        <v>1</v>
      </c>
      <c r="F2107" s="5">
        <v>41063</v>
      </c>
      <c r="G2107">
        <v>20</v>
      </c>
      <c r="H2107">
        <v>62</v>
      </c>
      <c r="I2107" s="1">
        <v>16700.939999999999</v>
      </c>
      <c r="J2107" s="1">
        <v>2961.75</v>
      </c>
      <c r="K2107">
        <v>17.734031737135702</v>
      </c>
      <c r="L2107" s="4">
        <f>VLOOKUP(N2107,rates,VLOOKUP(CONCATENATE('[1]Exposure Report'!$B$11,'[1]Exposure Report'!$B$13),rate_lookup_table,4,FALSE),FALSE)</f>
        <v>269.3656666666667</v>
      </c>
      <c r="M2107" t="s">
        <v>0</v>
      </c>
      <c r="N2107" t="str">
        <f>IF(VLOOKUP(B2107,title_rename,2,FALSE)=0,B2107,VLOOKUP(B2107,title_rename,2,FALSE))</f>
        <v>06-03 Atlanta Braves @ Washington Nationals</v>
      </c>
      <c r="O2107" s="3" t="str">
        <f>LEFT(IF(VLOOKUP(C2107,brand_rename,2,FALSE)=0,C2107,VLOOKUP(C2107,brand_rename,2,FALSE)),LEN(IF(VLOOKUP(C2107,brand_rename,2,FALSE)=0,C2107,VLOOKUP(C2107,brand_rename,2,FALSE)))-6)</f>
        <v>Team Website - Nationals.com</v>
      </c>
      <c r="P2107" t="str">
        <f>IF(VLOOKUP(D2107,location_rename,2,FALSE)=0,D2107,VLOOKUP(D2107,location_rename,2,FALSE))</f>
        <v>Static Dugout Roof</v>
      </c>
      <c r="Q2107">
        <f>IF($L2107=0,0,G2107)</f>
        <v>20</v>
      </c>
      <c r="R2107">
        <f>IF($L2107=0,0,H2107)</f>
        <v>62</v>
      </c>
      <c r="S2107" s="1">
        <f>R2107*L2107</f>
        <v>16700.671333333335</v>
      </c>
      <c r="T2107" s="1">
        <f>S2107*(K2107/100)</f>
        <v>2961.7023545680581</v>
      </c>
      <c r="U2107" t="str">
        <f t="shared" si="64"/>
        <v>Team Website - Nationals.comStatic Dugout Roof</v>
      </c>
      <c r="V2107" t="str">
        <f t="shared" si="65"/>
        <v>06-03 Atlanta Braves @ Washington NationalsTeam Website - Nationals.comStatic Dugout Roof</v>
      </c>
      <c r="W2107" t="str">
        <f>CONCATENATE(M2107,O2107)</f>
        <v>Regular SeasonTeam Website - Nationals.com</v>
      </c>
      <c r="X2107" t="str">
        <f>CONCATENATE(M2107,P2107)</f>
        <v>Regular SeasonStatic Dugout Roof</v>
      </c>
      <c r="Y2107" t="str">
        <f>CONCATENATE(M2107,O2107,P2107)</f>
        <v>Regular SeasonTeam Website - Nationals.comStatic Dugout Roof</v>
      </c>
    </row>
    <row r="2108" spans="1:25" x14ac:dyDescent="0.25">
      <c r="A2108" s="3">
        <v>361688</v>
      </c>
      <c r="B2108" t="s">
        <v>140</v>
      </c>
      <c r="C2108" t="s">
        <v>27</v>
      </c>
      <c r="D2108" t="s">
        <v>10</v>
      </c>
      <c r="E2108" t="s">
        <v>1</v>
      </c>
      <c r="F2108" s="5">
        <v>41063</v>
      </c>
      <c r="G2108">
        <v>9</v>
      </c>
      <c r="H2108">
        <v>15</v>
      </c>
      <c r="I2108" s="1">
        <v>4040.55</v>
      </c>
      <c r="J2108" s="1">
        <v>726.54</v>
      </c>
      <c r="K2108">
        <v>17.981215428592598</v>
      </c>
      <c r="L2108" s="4">
        <f>VLOOKUP(N2108,rates,VLOOKUP(CONCATENATE('[1]Exposure Report'!$B$11,'[1]Exposure Report'!$B$13),rate_lookup_table,4,FALSE),FALSE)</f>
        <v>269.3656666666667</v>
      </c>
      <c r="M2108" t="s">
        <v>0</v>
      </c>
      <c r="N2108" t="str">
        <f>IF(VLOOKUP(B2108,title_rename,2,FALSE)=0,B2108,VLOOKUP(B2108,title_rename,2,FALSE))</f>
        <v>06-03 Atlanta Braves @ Washington Nationals</v>
      </c>
      <c r="O2108" s="3" t="str">
        <f>LEFT(IF(VLOOKUP(C2108,brand_rename,2,FALSE)=0,C2108,VLOOKUP(C2108,brand_rename,2,FALSE)),LEN(IF(VLOOKUP(C2108,brand_rename,2,FALSE)=0,C2108,VLOOKUP(C2108,brand_rename,2,FALSE)))-6)</f>
        <v>Team Website - Nationals.com</v>
      </c>
      <c r="P2108" t="str">
        <f>IF(VLOOKUP(D2108,location_rename,2,FALSE)=0,D2108,VLOOKUP(D2108,location_rename,2,FALSE))</f>
        <v>Static Outside Billboard</v>
      </c>
      <c r="Q2108">
        <f>IF($L2108=0,0,G2108)</f>
        <v>9</v>
      </c>
      <c r="R2108">
        <f>IF($L2108=0,0,H2108)</f>
        <v>15</v>
      </c>
      <c r="S2108" s="1">
        <f>R2108*L2108</f>
        <v>4040.4850000000006</v>
      </c>
      <c r="T2108" s="1">
        <f>S2108*(K2108/100)</f>
        <v>726.52831220996973</v>
      </c>
      <c r="U2108" t="str">
        <f t="shared" si="64"/>
        <v>Team Website - Nationals.comStatic Outside Billboard</v>
      </c>
      <c r="V2108" t="str">
        <f t="shared" si="65"/>
        <v>06-03 Atlanta Braves @ Washington NationalsTeam Website - Nationals.comStatic Outside Billboard</v>
      </c>
      <c r="W2108" t="str">
        <f>CONCATENATE(M2108,O2108)</f>
        <v>Regular SeasonTeam Website - Nationals.com</v>
      </c>
      <c r="X2108" t="str">
        <f>CONCATENATE(M2108,P2108)</f>
        <v>Regular SeasonStatic Outside Billboard</v>
      </c>
      <c r="Y2108" t="str">
        <f>CONCATENATE(M2108,O2108,P2108)</f>
        <v>Regular SeasonTeam Website - Nationals.comStatic Outside Billboard</v>
      </c>
    </row>
    <row r="2109" spans="1:25" x14ac:dyDescent="0.25">
      <c r="A2109" s="3">
        <v>361688</v>
      </c>
      <c r="B2109" t="s">
        <v>140</v>
      </c>
      <c r="C2109" t="s">
        <v>26</v>
      </c>
      <c r="D2109" t="s">
        <v>19</v>
      </c>
      <c r="E2109" t="s">
        <v>1</v>
      </c>
      <c r="F2109" s="5">
        <v>41063</v>
      </c>
      <c r="G2109">
        <v>4</v>
      </c>
      <c r="H2109">
        <v>10</v>
      </c>
      <c r="I2109" s="1">
        <v>2693.7</v>
      </c>
      <c r="J2109" s="1">
        <v>939.67</v>
      </c>
      <c r="K2109">
        <v>34.883988565913</v>
      </c>
      <c r="L2109" s="4">
        <f>VLOOKUP(N2109,rates,VLOOKUP(CONCATENATE('[1]Exposure Report'!$B$11,'[1]Exposure Report'!$B$13),rate_lookup_table,4,FALSE),FALSE)</f>
        <v>269.3656666666667</v>
      </c>
      <c r="M2109" t="s">
        <v>0</v>
      </c>
      <c r="N2109" t="str">
        <f>IF(VLOOKUP(B2109,title_rename,2,FALSE)=0,B2109,VLOOKUP(B2109,title_rename,2,FALSE))</f>
        <v>06-03 Atlanta Braves @ Washington Nationals</v>
      </c>
      <c r="O2109" s="3" t="str">
        <f>LEFT(IF(VLOOKUP(C2109,brand_rename,2,FALSE)=0,C2109,VLOOKUP(C2109,brand_rename,2,FALSE)),LEN(IF(VLOOKUP(C2109,brand_rename,2,FALSE)=0,C2109,VLOOKUP(C2109,brand_rename,2,FALSE)))-6)</f>
        <v>Toyota</v>
      </c>
      <c r="P2109" t="str">
        <f>IF(VLOOKUP(D2109,location_rename,2,FALSE)=0,D2109,VLOOKUP(D2109,location_rename,2,FALSE))</f>
        <v>LED Outfield Wall</v>
      </c>
      <c r="Q2109">
        <f>IF($L2109=0,0,G2109)</f>
        <v>4</v>
      </c>
      <c r="R2109">
        <f>IF($L2109=0,0,H2109)</f>
        <v>10</v>
      </c>
      <c r="S2109" s="1">
        <f>R2109*L2109</f>
        <v>2693.6566666666668</v>
      </c>
      <c r="T2109" s="1">
        <f>S2109*(K2109/100)</f>
        <v>939.65488360495328</v>
      </c>
      <c r="U2109" t="str">
        <f t="shared" si="64"/>
        <v>ToyotaLED Outfield Wall</v>
      </c>
      <c r="V2109" t="str">
        <f t="shared" si="65"/>
        <v>06-03 Atlanta Braves @ Washington NationalsToyotaLED Outfield Wall</v>
      </c>
      <c r="W2109" t="str">
        <f>CONCATENATE(M2109,O2109)</f>
        <v>Regular SeasonToyota</v>
      </c>
      <c r="X2109" t="str">
        <f>CONCATENATE(M2109,P2109)</f>
        <v>Regular SeasonLED Outfield Wall</v>
      </c>
      <c r="Y2109" t="str">
        <f>CONCATENATE(M2109,O2109,P2109)</f>
        <v>Regular SeasonToyotaLED Outfield Wall</v>
      </c>
    </row>
    <row r="2110" spans="1:25" x14ac:dyDescent="0.25">
      <c r="A2110" s="3">
        <v>361688</v>
      </c>
      <c r="B2110" t="s">
        <v>140</v>
      </c>
      <c r="C2110" t="s">
        <v>26</v>
      </c>
      <c r="D2110" t="s">
        <v>17</v>
      </c>
      <c r="E2110" t="s">
        <v>1</v>
      </c>
      <c r="F2110" s="5">
        <v>41063</v>
      </c>
      <c r="G2110">
        <v>1</v>
      </c>
      <c r="H2110">
        <v>8</v>
      </c>
      <c r="I2110" s="1">
        <v>2154.96</v>
      </c>
      <c r="J2110" s="1">
        <v>449.96</v>
      </c>
      <c r="K2110">
        <v>20.8802019527044</v>
      </c>
      <c r="L2110" s="4">
        <f>VLOOKUP(N2110,rates,VLOOKUP(CONCATENATE('[1]Exposure Report'!$B$11,'[1]Exposure Report'!$B$13),rate_lookup_table,4,FALSE),FALSE)</f>
        <v>269.3656666666667</v>
      </c>
      <c r="M2110" t="s">
        <v>0</v>
      </c>
      <c r="N2110" t="str">
        <f>IF(VLOOKUP(B2110,title_rename,2,FALSE)=0,B2110,VLOOKUP(B2110,title_rename,2,FALSE))</f>
        <v>06-03 Atlanta Braves @ Washington Nationals</v>
      </c>
      <c r="O2110" s="3" t="str">
        <f>LEFT(IF(VLOOKUP(C2110,brand_rename,2,FALSE)=0,C2110,VLOOKUP(C2110,brand_rename,2,FALSE)),LEN(IF(VLOOKUP(C2110,brand_rename,2,FALSE)=0,C2110,VLOOKUP(C2110,brand_rename,2,FALSE)))-6)</f>
        <v>Toyota</v>
      </c>
      <c r="P2110" t="str">
        <f>IF(VLOOKUP(D2110,location_rename,2,FALSE)=0,D2110,VLOOKUP(D2110,location_rename,2,FALSE))</f>
        <v>LED Upper Tiered</v>
      </c>
      <c r="Q2110">
        <f>IF($L2110=0,0,G2110)</f>
        <v>1</v>
      </c>
      <c r="R2110">
        <f>IF($L2110=0,0,H2110)</f>
        <v>8</v>
      </c>
      <c r="S2110" s="1">
        <f>R2110*L2110</f>
        <v>2154.9253333333336</v>
      </c>
      <c r="T2110" s="1">
        <f>S2110*(K2110/100)</f>
        <v>449.95276152998849</v>
      </c>
      <c r="U2110" t="str">
        <f t="shared" si="64"/>
        <v>ToyotaLED Upper Tiered</v>
      </c>
      <c r="V2110" t="str">
        <f t="shared" si="65"/>
        <v>06-03 Atlanta Braves @ Washington NationalsToyotaLED Upper Tiered</v>
      </c>
      <c r="W2110" t="str">
        <f>CONCATENATE(M2110,O2110)</f>
        <v>Regular SeasonToyota</v>
      </c>
      <c r="X2110" t="str">
        <f>CONCATENATE(M2110,P2110)</f>
        <v>Regular SeasonLED Upper Tiered</v>
      </c>
      <c r="Y2110" t="str">
        <f>CONCATENATE(M2110,O2110,P2110)</f>
        <v>Regular SeasonToyotaLED Upper Tiered</v>
      </c>
    </row>
    <row r="2111" spans="1:25" x14ac:dyDescent="0.25">
      <c r="A2111" s="3">
        <v>361688</v>
      </c>
      <c r="B2111" t="s">
        <v>140</v>
      </c>
      <c r="C2111" t="s">
        <v>25</v>
      </c>
      <c r="D2111" t="s">
        <v>6</v>
      </c>
      <c r="E2111" t="s">
        <v>1</v>
      </c>
      <c r="F2111" s="5">
        <v>41063</v>
      </c>
      <c r="G2111">
        <v>6</v>
      </c>
      <c r="H2111">
        <v>8</v>
      </c>
      <c r="I2111" s="1">
        <v>2154.96</v>
      </c>
      <c r="J2111" s="1">
        <v>444.03</v>
      </c>
      <c r="K2111">
        <v>20.605022831050199</v>
      </c>
      <c r="L2111" s="4">
        <f>VLOOKUP(N2111,rates,VLOOKUP(CONCATENATE('[1]Exposure Report'!$B$11,'[1]Exposure Report'!$B$13),rate_lookup_table,4,FALSE),FALSE)</f>
        <v>269.3656666666667</v>
      </c>
      <c r="M2111" t="s">
        <v>0</v>
      </c>
      <c r="N2111" t="str">
        <f>IF(VLOOKUP(B2111,title_rename,2,FALSE)=0,B2111,VLOOKUP(B2111,title_rename,2,FALSE))</f>
        <v>06-03 Atlanta Braves @ Washington Nationals</v>
      </c>
      <c r="O2111" s="3" t="str">
        <f>LEFT(IF(VLOOKUP(C2111,brand_rename,2,FALSE)=0,C2111,VLOOKUP(C2111,brand_rename,2,FALSE)),LEN(IF(VLOOKUP(C2111,brand_rename,2,FALSE)=0,C2111,VLOOKUP(C2111,brand_rename,2,FALSE)))-6)</f>
        <v>TV Station - MLB Network</v>
      </c>
      <c r="P2111" t="str">
        <f>IF(VLOOKUP(D2111,location_rename,2,FALSE)=0,D2111,VLOOKUP(D2111,location_rename,2,FALSE))</f>
        <v>Rotational Field Level Foul Ball Line</v>
      </c>
      <c r="Q2111">
        <f>IF($L2111=0,0,G2111)</f>
        <v>6</v>
      </c>
      <c r="R2111">
        <f>IF($L2111=0,0,H2111)</f>
        <v>8</v>
      </c>
      <c r="S2111" s="1">
        <f>R2111*L2111</f>
        <v>2154.9253333333336</v>
      </c>
      <c r="T2111" s="1">
        <f>S2111*(K2111/100)</f>
        <v>444.02285692541795</v>
      </c>
      <c r="U2111" t="str">
        <f t="shared" si="64"/>
        <v>TV Station - MLB NetworkRotational Field Level Foul Ball Line</v>
      </c>
      <c r="V2111" t="str">
        <f t="shared" si="65"/>
        <v>06-03 Atlanta Braves @ Washington NationalsTV Station - MLB NetworkRotational Field Level Foul Ball Line</v>
      </c>
      <c r="W2111" t="str">
        <f>CONCATENATE(M2111,O2111)</f>
        <v>Regular SeasonTV Station - MLB Network</v>
      </c>
      <c r="X2111" t="str">
        <f>CONCATENATE(M2111,P2111)</f>
        <v>Regular SeasonRotational Field Level Foul Ball Line</v>
      </c>
      <c r="Y2111" t="str">
        <f>CONCATENATE(M2111,O2111,P2111)</f>
        <v>Regular SeasonTV Station - MLB NetworkRotational Field Level Foul Ball Line</v>
      </c>
    </row>
    <row r="2112" spans="1:25" x14ac:dyDescent="0.25">
      <c r="A2112" s="3">
        <v>361688</v>
      </c>
      <c r="B2112" t="s">
        <v>140</v>
      </c>
      <c r="C2112" t="s">
        <v>24</v>
      </c>
      <c r="D2112" t="s">
        <v>11</v>
      </c>
      <c r="E2112" t="s">
        <v>1</v>
      </c>
      <c r="F2112" s="5">
        <v>41063</v>
      </c>
      <c r="G2112">
        <v>5</v>
      </c>
      <c r="H2112">
        <v>9</v>
      </c>
      <c r="I2112" s="1">
        <v>2424.33</v>
      </c>
      <c r="J2112" s="1">
        <v>524.95000000000005</v>
      </c>
      <c r="K2112">
        <v>21.653405270734499</v>
      </c>
      <c r="L2112" s="4">
        <f>VLOOKUP(N2112,rates,VLOOKUP(CONCATENATE('[1]Exposure Report'!$B$11,'[1]Exposure Report'!$B$13),rate_lookup_table,4,FALSE),FALSE)</f>
        <v>269.3656666666667</v>
      </c>
      <c r="M2112" t="s">
        <v>0</v>
      </c>
      <c r="N2112" t="str">
        <f>IF(VLOOKUP(B2112,title_rename,2,FALSE)=0,B2112,VLOOKUP(B2112,title_rename,2,FALSE))</f>
        <v>06-03 Atlanta Braves @ Washington Nationals</v>
      </c>
      <c r="O2112" s="3" t="str">
        <f>LEFT(IF(VLOOKUP(C2112,brand_rename,2,FALSE)=0,C2112,VLOOKUP(C2112,brand_rename,2,FALSE)),LEN(IF(VLOOKUP(C2112,brand_rename,2,FALSE)=0,C2112,VLOOKUP(C2112,brand_rename,2,FALSE)))-6)</f>
        <v>Twisted Tea</v>
      </c>
      <c r="P2112" t="str">
        <f>IF(VLOOKUP(D2112,location_rename,2,FALSE)=0,D2112,VLOOKUP(D2112,location_rename,2,FALSE))</f>
        <v>Static Outfield Wall</v>
      </c>
      <c r="Q2112">
        <f>IF($L2112=0,0,G2112)</f>
        <v>5</v>
      </c>
      <c r="R2112">
        <f>IF($L2112=0,0,H2112)</f>
        <v>9</v>
      </c>
      <c r="S2112" s="1">
        <f>R2112*L2112</f>
        <v>2424.2910000000002</v>
      </c>
      <c r="T2112" s="1">
        <f>S2112*(K2112/100)</f>
        <v>524.94155517194213</v>
      </c>
      <c r="U2112" t="str">
        <f t="shared" si="64"/>
        <v>Twisted TeaStatic Outfield Wall</v>
      </c>
      <c r="V2112" t="str">
        <f t="shared" si="65"/>
        <v>06-03 Atlanta Braves @ Washington NationalsTwisted TeaStatic Outfield Wall</v>
      </c>
      <c r="W2112" t="str">
        <f>CONCATENATE(M2112,O2112)</f>
        <v>Regular SeasonTwisted Tea</v>
      </c>
      <c r="X2112" t="str">
        <f>CONCATENATE(M2112,P2112)</f>
        <v>Regular SeasonStatic Outfield Wall</v>
      </c>
      <c r="Y2112" t="str">
        <f>CONCATENATE(M2112,O2112,P2112)</f>
        <v>Regular SeasonTwisted TeaStatic Outfield Wall</v>
      </c>
    </row>
    <row r="2113" spans="1:25" x14ac:dyDescent="0.25">
      <c r="A2113" s="3">
        <v>361688</v>
      </c>
      <c r="B2113" t="s">
        <v>140</v>
      </c>
      <c r="C2113" t="s">
        <v>23</v>
      </c>
      <c r="D2113" t="s">
        <v>2</v>
      </c>
      <c r="E2113" t="s">
        <v>1</v>
      </c>
      <c r="F2113" s="5">
        <v>41063</v>
      </c>
      <c r="G2113">
        <v>16</v>
      </c>
      <c r="H2113">
        <v>119</v>
      </c>
      <c r="I2113" s="1">
        <v>32055.03</v>
      </c>
      <c r="J2113" s="1">
        <v>7693.72</v>
      </c>
      <c r="K2113">
        <v>24.001599748931699</v>
      </c>
      <c r="L2113" s="4">
        <f>VLOOKUP(N2113,rates,VLOOKUP(CONCATENATE('[1]Exposure Report'!$B$11,'[1]Exposure Report'!$B$13),rate_lookup_table,4,FALSE),FALSE)</f>
        <v>269.3656666666667</v>
      </c>
      <c r="M2113" t="s">
        <v>0</v>
      </c>
      <c r="N2113" t="str">
        <f>IF(VLOOKUP(B2113,title_rename,2,FALSE)=0,B2113,VLOOKUP(B2113,title_rename,2,FALSE))</f>
        <v>06-03 Atlanta Braves @ Washington Nationals</v>
      </c>
      <c r="O2113" s="3" t="str">
        <f>LEFT(IF(VLOOKUP(C2113,brand_rename,2,FALSE)=0,C2113,VLOOKUP(C2113,brand_rename,2,FALSE)),LEN(IF(VLOOKUP(C2113,brand_rename,2,FALSE)=0,C2113,VLOOKUP(C2113,brand_rename,2,FALSE)))-6)</f>
        <v>U.S. Trust</v>
      </c>
      <c r="P2113" t="str">
        <f>IF(VLOOKUP(D2113,location_rename,2,FALSE)=0,D2113,VLOOKUP(D2113,location_rename,2,FALSE))</f>
        <v>Rotational Field Level Home Plate</v>
      </c>
      <c r="Q2113">
        <f>IF($L2113=0,0,G2113)</f>
        <v>16</v>
      </c>
      <c r="R2113">
        <f>IF($L2113=0,0,H2113)</f>
        <v>119</v>
      </c>
      <c r="S2113" s="1">
        <f>R2113*L2113</f>
        <v>32054.514333333336</v>
      </c>
      <c r="T2113" s="1">
        <f>S2113*(K2113/100)</f>
        <v>7693.5962317506091</v>
      </c>
      <c r="U2113" t="str">
        <f t="shared" si="64"/>
        <v>U.S. TrustRotational Field Level Home Plate</v>
      </c>
      <c r="V2113" t="str">
        <f t="shared" si="65"/>
        <v>06-03 Atlanta Braves @ Washington NationalsU.S. TrustRotational Field Level Home Plate</v>
      </c>
      <c r="W2113" t="str">
        <f>CONCATENATE(M2113,O2113)</f>
        <v>Regular SeasonU.S. Trust</v>
      </c>
      <c r="X2113" t="str">
        <f>CONCATENATE(M2113,P2113)</f>
        <v>Regular SeasonRotational Field Level Home Plate</v>
      </c>
      <c r="Y2113" t="str">
        <f>CONCATENATE(M2113,O2113,P2113)</f>
        <v>Regular SeasonU.S. TrustRotational Field Level Home Plate</v>
      </c>
    </row>
    <row r="2114" spans="1:25" x14ac:dyDescent="0.25">
      <c r="A2114" s="3">
        <v>361688</v>
      </c>
      <c r="B2114" t="s">
        <v>140</v>
      </c>
      <c r="C2114" t="s">
        <v>22</v>
      </c>
      <c r="D2114" t="s">
        <v>34</v>
      </c>
      <c r="E2114" t="s">
        <v>1</v>
      </c>
      <c r="F2114" s="5">
        <v>41063</v>
      </c>
      <c r="G2114">
        <v>1</v>
      </c>
      <c r="H2114">
        <v>3</v>
      </c>
      <c r="I2114" s="1">
        <v>808.11</v>
      </c>
      <c r="J2114" s="1">
        <v>206.63</v>
      </c>
      <c r="K2114">
        <v>25.5695388004108</v>
      </c>
      <c r="L2114" s="4">
        <f>VLOOKUP(N2114,rates,VLOOKUP(CONCATENATE('[1]Exposure Report'!$B$11,'[1]Exposure Report'!$B$13),rate_lookup_table,4,FALSE),FALSE)</f>
        <v>269.3656666666667</v>
      </c>
      <c r="M2114" t="s">
        <v>0</v>
      </c>
      <c r="N2114" t="str">
        <f>IF(VLOOKUP(B2114,title_rename,2,FALSE)=0,B2114,VLOOKUP(B2114,title_rename,2,FALSE))</f>
        <v>06-03 Atlanta Braves @ Washington Nationals</v>
      </c>
      <c r="O2114" s="3" t="str">
        <f>LEFT(IF(VLOOKUP(C2114,brand_rename,2,FALSE)=0,C2114,VLOOKUP(C2114,brand_rename,2,FALSE)),LEN(IF(VLOOKUP(C2114,brand_rename,2,FALSE)=0,C2114,VLOOKUP(C2114,brand_rename,2,FALSE)))-6)</f>
        <v>Under Armour</v>
      </c>
      <c r="P2114" t="str">
        <f>IF(VLOOKUP(D2114,location_rename,2,FALSE)=0,D2114,VLOOKUP(D2114,location_rename,2,FALSE))</f>
        <v>General Merchandise</v>
      </c>
      <c r="Q2114">
        <f>IF($L2114=0,0,G2114)</f>
        <v>1</v>
      </c>
      <c r="R2114">
        <f>IF($L2114=0,0,H2114)</f>
        <v>3</v>
      </c>
      <c r="S2114" s="1">
        <f>R2114*L2114</f>
        <v>808.09700000000009</v>
      </c>
      <c r="T2114" s="1">
        <f>S2114*(K2114/100)</f>
        <v>206.62667595995569</v>
      </c>
      <c r="U2114" t="str">
        <f t="shared" ref="U2114:U2177" si="66">CONCATENATE(O2114,P2114)</f>
        <v>Under ArmourGeneral Merchandise</v>
      </c>
      <c r="V2114" t="str">
        <f t="shared" ref="V2114:V2177" si="67">CONCATENATE(N2114,U2114)</f>
        <v>06-03 Atlanta Braves @ Washington NationalsUnder ArmourGeneral Merchandise</v>
      </c>
      <c r="W2114" t="str">
        <f>CONCATENATE(M2114,O2114)</f>
        <v>Regular SeasonUnder Armour</v>
      </c>
      <c r="X2114" t="str">
        <f>CONCATENATE(M2114,P2114)</f>
        <v>Regular SeasonGeneral Merchandise</v>
      </c>
      <c r="Y2114" t="str">
        <f>CONCATENATE(M2114,O2114,P2114)</f>
        <v>Regular SeasonUnder ArmourGeneral Merchandise</v>
      </c>
    </row>
    <row r="2115" spans="1:25" x14ac:dyDescent="0.25">
      <c r="A2115" s="3">
        <v>361688</v>
      </c>
      <c r="B2115" t="s">
        <v>140</v>
      </c>
      <c r="C2115" t="s">
        <v>21</v>
      </c>
      <c r="D2115" t="s">
        <v>17</v>
      </c>
      <c r="E2115" t="s">
        <v>1</v>
      </c>
      <c r="F2115" s="5">
        <v>41063</v>
      </c>
      <c r="G2115">
        <v>2</v>
      </c>
      <c r="H2115">
        <v>6</v>
      </c>
      <c r="I2115" s="1">
        <v>1616.22</v>
      </c>
      <c r="J2115" s="1">
        <v>503.29</v>
      </c>
      <c r="K2115">
        <v>31.139943819529499</v>
      </c>
      <c r="L2115" s="4">
        <f>VLOOKUP(N2115,rates,VLOOKUP(CONCATENATE('[1]Exposure Report'!$B$11,'[1]Exposure Report'!$B$13),rate_lookup_table,4,FALSE),FALSE)</f>
        <v>269.3656666666667</v>
      </c>
      <c r="M2115" t="s">
        <v>0</v>
      </c>
      <c r="N2115" t="str">
        <f>IF(VLOOKUP(B2115,title_rename,2,FALSE)=0,B2115,VLOOKUP(B2115,title_rename,2,FALSE))</f>
        <v>06-03 Atlanta Braves @ Washington Nationals</v>
      </c>
      <c r="O2115" s="3" t="str">
        <f>LEFT(IF(VLOOKUP(C2115,brand_rename,2,FALSE)=0,C2115,VLOOKUP(C2115,brand_rename,2,FALSE)),LEN(IF(VLOOKUP(C2115,brand_rename,2,FALSE)=0,C2115,VLOOKUP(C2115,brand_rename,2,FALSE)))-6)</f>
        <v>United Airlines</v>
      </c>
      <c r="P2115" t="str">
        <f>IF(VLOOKUP(D2115,location_rename,2,FALSE)=0,D2115,VLOOKUP(D2115,location_rename,2,FALSE))</f>
        <v>LED Upper Tiered</v>
      </c>
      <c r="Q2115">
        <f>IF($L2115=0,0,G2115)</f>
        <v>2</v>
      </c>
      <c r="R2115">
        <f>IF($L2115=0,0,H2115)</f>
        <v>6</v>
      </c>
      <c r="S2115" s="1">
        <f>R2115*L2115</f>
        <v>1616.1940000000002</v>
      </c>
      <c r="T2115" s="1">
        <f>S2115*(K2115/100)</f>
        <v>503.28190361460662</v>
      </c>
      <c r="U2115" t="str">
        <f t="shared" si="66"/>
        <v>United AirlinesLED Upper Tiered</v>
      </c>
      <c r="V2115" t="str">
        <f t="shared" si="67"/>
        <v>06-03 Atlanta Braves @ Washington NationalsUnited AirlinesLED Upper Tiered</v>
      </c>
      <c r="W2115" t="str">
        <f>CONCATENATE(M2115,O2115)</f>
        <v>Regular SeasonUnited Airlines</v>
      </c>
      <c r="X2115" t="str">
        <f>CONCATENATE(M2115,P2115)</f>
        <v>Regular SeasonLED Upper Tiered</v>
      </c>
      <c r="Y2115" t="str">
        <f>CONCATENATE(M2115,O2115,P2115)</f>
        <v>Regular SeasonUnited AirlinesLED Upper Tiered</v>
      </c>
    </row>
    <row r="2116" spans="1:25" x14ac:dyDescent="0.25">
      <c r="A2116" s="3">
        <v>361688</v>
      </c>
      <c r="B2116" t="s">
        <v>140</v>
      </c>
      <c r="C2116" t="s">
        <v>21</v>
      </c>
      <c r="D2116" t="s">
        <v>2</v>
      </c>
      <c r="E2116" t="s">
        <v>1</v>
      </c>
      <c r="F2116" s="5">
        <v>41063</v>
      </c>
      <c r="G2116">
        <v>12</v>
      </c>
      <c r="H2116">
        <v>68</v>
      </c>
      <c r="I2116" s="1">
        <v>18317.16</v>
      </c>
      <c r="J2116" s="1">
        <v>4497.9399999999996</v>
      </c>
      <c r="K2116">
        <v>24.555880933507101</v>
      </c>
      <c r="L2116" s="4">
        <f>VLOOKUP(N2116,rates,VLOOKUP(CONCATENATE('[1]Exposure Report'!$B$11,'[1]Exposure Report'!$B$13),rate_lookup_table,4,FALSE),FALSE)</f>
        <v>269.3656666666667</v>
      </c>
      <c r="M2116" t="s">
        <v>0</v>
      </c>
      <c r="N2116" t="str">
        <f>IF(VLOOKUP(B2116,title_rename,2,FALSE)=0,B2116,VLOOKUP(B2116,title_rename,2,FALSE))</f>
        <v>06-03 Atlanta Braves @ Washington Nationals</v>
      </c>
      <c r="O2116" s="3" t="str">
        <f>LEFT(IF(VLOOKUP(C2116,brand_rename,2,FALSE)=0,C2116,VLOOKUP(C2116,brand_rename,2,FALSE)),LEN(IF(VLOOKUP(C2116,brand_rename,2,FALSE)=0,C2116,VLOOKUP(C2116,brand_rename,2,FALSE)))-6)</f>
        <v>United Airlines</v>
      </c>
      <c r="P2116" t="str">
        <f>IF(VLOOKUP(D2116,location_rename,2,FALSE)=0,D2116,VLOOKUP(D2116,location_rename,2,FALSE))</f>
        <v>Rotational Field Level Home Plate</v>
      </c>
      <c r="Q2116">
        <f>IF($L2116=0,0,G2116)</f>
        <v>12</v>
      </c>
      <c r="R2116">
        <f>IF($L2116=0,0,H2116)</f>
        <v>68</v>
      </c>
      <c r="S2116" s="1">
        <f>R2116*L2116</f>
        <v>18316.865333333335</v>
      </c>
      <c r="T2116" s="1">
        <f>S2116*(K2116/100)</f>
        <v>4497.867642004172</v>
      </c>
      <c r="U2116" t="str">
        <f t="shared" si="66"/>
        <v>United AirlinesRotational Field Level Home Plate</v>
      </c>
      <c r="V2116" t="str">
        <f t="shared" si="67"/>
        <v>06-03 Atlanta Braves @ Washington NationalsUnited AirlinesRotational Field Level Home Plate</v>
      </c>
      <c r="W2116" t="str">
        <f>CONCATENATE(M2116,O2116)</f>
        <v>Regular SeasonUnited Airlines</v>
      </c>
      <c r="X2116" t="str">
        <f>CONCATENATE(M2116,P2116)</f>
        <v>Regular SeasonRotational Field Level Home Plate</v>
      </c>
      <c r="Y2116" t="str">
        <f>CONCATENATE(M2116,O2116,P2116)</f>
        <v>Regular SeasonUnited AirlinesRotational Field Level Home Plate</v>
      </c>
    </row>
    <row r="2117" spans="1:25" x14ac:dyDescent="0.25">
      <c r="A2117" s="3">
        <v>361688</v>
      </c>
      <c r="B2117" t="s">
        <v>140</v>
      </c>
      <c r="C2117" t="s">
        <v>21</v>
      </c>
      <c r="D2117" t="s">
        <v>11</v>
      </c>
      <c r="E2117" t="s">
        <v>1</v>
      </c>
      <c r="F2117" s="5">
        <v>41063</v>
      </c>
      <c r="G2117">
        <v>12</v>
      </c>
      <c r="H2117">
        <v>31</v>
      </c>
      <c r="I2117" s="1">
        <v>8350.4699999999993</v>
      </c>
      <c r="J2117" s="1">
        <v>1507.56</v>
      </c>
      <c r="K2117">
        <v>18.053594588088998</v>
      </c>
      <c r="L2117" s="4">
        <f>VLOOKUP(N2117,rates,VLOOKUP(CONCATENATE('[1]Exposure Report'!$B$11,'[1]Exposure Report'!$B$13),rate_lookup_table,4,FALSE),FALSE)</f>
        <v>269.3656666666667</v>
      </c>
      <c r="M2117" t="s">
        <v>0</v>
      </c>
      <c r="N2117" t="str">
        <f>IF(VLOOKUP(B2117,title_rename,2,FALSE)=0,B2117,VLOOKUP(B2117,title_rename,2,FALSE))</f>
        <v>06-03 Atlanta Braves @ Washington Nationals</v>
      </c>
      <c r="O2117" s="3" t="str">
        <f>LEFT(IF(VLOOKUP(C2117,brand_rename,2,FALSE)=0,C2117,VLOOKUP(C2117,brand_rename,2,FALSE)),LEN(IF(VLOOKUP(C2117,brand_rename,2,FALSE)=0,C2117,VLOOKUP(C2117,brand_rename,2,FALSE)))-6)</f>
        <v>United Airlines</v>
      </c>
      <c r="P2117" t="str">
        <f>IF(VLOOKUP(D2117,location_rename,2,FALSE)=0,D2117,VLOOKUP(D2117,location_rename,2,FALSE))</f>
        <v>Static Outfield Wall</v>
      </c>
      <c r="Q2117">
        <f>IF($L2117=0,0,G2117)</f>
        <v>12</v>
      </c>
      <c r="R2117">
        <f>IF($L2117=0,0,H2117)</f>
        <v>31</v>
      </c>
      <c r="S2117" s="1">
        <f>R2117*L2117</f>
        <v>8350.3356666666677</v>
      </c>
      <c r="T2117" s="1">
        <f>S2117*(K2117/100)</f>
        <v>1507.5357480045989</v>
      </c>
      <c r="U2117" t="str">
        <f t="shared" si="66"/>
        <v>United AirlinesStatic Outfield Wall</v>
      </c>
      <c r="V2117" t="str">
        <f t="shared" si="67"/>
        <v>06-03 Atlanta Braves @ Washington NationalsUnited AirlinesStatic Outfield Wall</v>
      </c>
      <c r="W2117" t="str">
        <f>CONCATENATE(M2117,O2117)</f>
        <v>Regular SeasonUnited Airlines</v>
      </c>
      <c r="X2117" t="str">
        <f>CONCATENATE(M2117,P2117)</f>
        <v>Regular SeasonStatic Outfield Wall</v>
      </c>
      <c r="Y2117" t="str">
        <f>CONCATENATE(M2117,O2117,P2117)</f>
        <v>Regular SeasonUnited AirlinesStatic Outfield Wall</v>
      </c>
    </row>
    <row r="2118" spans="1:25" x14ac:dyDescent="0.25">
      <c r="A2118" s="3">
        <v>361688</v>
      </c>
      <c r="B2118" t="s">
        <v>140</v>
      </c>
      <c r="C2118" t="s">
        <v>141</v>
      </c>
      <c r="D2118" t="s">
        <v>2</v>
      </c>
      <c r="E2118" t="s">
        <v>1</v>
      </c>
      <c r="F2118" s="5">
        <v>41063</v>
      </c>
      <c r="G2118">
        <v>10</v>
      </c>
      <c r="H2118">
        <v>86</v>
      </c>
      <c r="I2118" s="1">
        <v>23165.82</v>
      </c>
      <c r="J2118" s="1">
        <v>5501.64</v>
      </c>
      <c r="K2118">
        <v>23.748954278328998</v>
      </c>
      <c r="L2118" s="4">
        <f>VLOOKUP(N2118,rates,VLOOKUP(CONCATENATE('[1]Exposure Report'!$B$11,'[1]Exposure Report'!$B$13),rate_lookup_table,4,FALSE),FALSE)</f>
        <v>269.3656666666667</v>
      </c>
      <c r="M2118" t="s">
        <v>0</v>
      </c>
      <c r="N2118" t="str">
        <f>IF(VLOOKUP(B2118,title_rename,2,FALSE)=0,B2118,VLOOKUP(B2118,title_rename,2,FALSE))</f>
        <v>06-03 Atlanta Braves @ Washington Nationals</v>
      </c>
      <c r="O2118" s="3" t="str">
        <f>LEFT(IF(VLOOKUP(C2118,brand_rename,2,FALSE)=0,C2118,VLOOKUP(C2118,brand_rename,2,FALSE)),LEN(IF(VLOOKUP(C2118,brand_rename,2,FALSE)=0,C2118,VLOOKUP(C2118,brand_rename,2,FALSE)))-6)</f>
        <v>United States Marine Corps</v>
      </c>
      <c r="P2118" t="str">
        <f>IF(VLOOKUP(D2118,location_rename,2,FALSE)=0,D2118,VLOOKUP(D2118,location_rename,2,FALSE))</f>
        <v>Rotational Field Level Home Plate</v>
      </c>
      <c r="Q2118">
        <f>IF($L2118=0,0,G2118)</f>
        <v>10</v>
      </c>
      <c r="R2118">
        <f>IF($L2118=0,0,H2118)</f>
        <v>86</v>
      </c>
      <c r="S2118" s="1">
        <f>R2118*L2118</f>
        <v>23165.447333333337</v>
      </c>
      <c r="T2118" s="1">
        <f>S2118*(K2118/100)</f>
        <v>5501.5514955637182</v>
      </c>
      <c r="U2118" t="str">
        <f t="shared" si="66"/>
        <v>United States Marine CorpsRotational Field Level Home Plate</v>
      </c>
      <c r="V2118" t="str">
        <f t="shared" si="67"/>
        <v>06-03 Atlanta Braves @ Washington NationalsUnited States Marine CorpsRotational Field Level Home Plate</v>
      </c>
      <c r="W2118" t="str">
        <f>CONCATENATE(M2118,O2118)</f>
        <v>Regular SeasonUnited States Marine Corps</v>
      </c>
      <c r="X2118" t="str">
        <f>CONCATENATE(M2118,P2118)</f>
        <v>Regular SeasonRotational Field Level Home Plate</v>
      </c>
      <c r="Y2118" t="str">
        <f>CONCATENATE(M2118,O2118,P2118)</f>
        <v>Regular SeasonUnited States Marine CorpsRotational Field Level Home Plate</v>
      </c>
    </row>
    <row r="2119" spans="1:25" x14ac:dyDescent="0.25">
      <c r="A2119" s="3">
        <v>361688</v>
      </c>
      <c r="B2119" t="s">
        <v>140</v>
      </c>
      <c r="C2119" t="s">
        <v>20</v>
      </c>
      <c r="D2119" t="s">
        <v>11</v>
      </c>
      <c r="E2119" t="s">
        <v>1</v>
      </c>
      <c r="F2119" s="5">
        <v>41063</v>
      </c>
      <c r="G2119">
        <v>59</v>
      </c>
      <c r="H2119">
        <v>216</v>
      </c>
      <c r="I2119" s="1">
        <v>58183.92</v>
      </c>
      <c r="J2119" s="1">
        <v>9362.98</v>
      </c>
      <c r="K2119">
        <v>16.092040550035101</v>
      </c>
      <c r="L2119" s="4">
        <f>VLOOKUP(N2119,rates,VLOOKUP(CONCATENATE('[1]Exposure Report'!$B$11,'[1]Exposure Report'!$B$13),rate_lookup_table,4,FALSE),FALSE)</f>
        <v>269.3656666666667</v>
      </c>
      <c r="M2119" t="s">
        <v>0</v>
      </c>
      <c r="N2119" t="str">
        <f>IF(VLOOKUP(B2119,title_rename,2,FALSE)=0,B2119,VLOOKUP(B2119,title_rename,2,FALSE))</f>
        <v>06-03 Atlanta Braves @ Washington Nationals</v>
      </c>
      <c r="O2119" s="3" t="str">
        <f>LEFT(IF(VLOOKUP(C2119,brand_rename,2,FALSE)=0,C2119,VLOOKUP(C2119,brand_rename,2,FALSE)),LEN(IF(VLOOKUP(C2119,brand_rename,2,FALSE)=0,C2119,VLOOKUP(C2119,brand_rename,2,FALSE)))-6)</f>
        <v>W.B. Mason</v>
      </c>
      <c r="P2119" t="str">
        <f>IF(VLOOKUP(D2119,location_rename,2,FALSE)=0,D2119,VLOOKUP(D2119,location_rename,2,FALSE))</f>
        <v>Static Outfield Wall</v>
      </c>
      <c r="Q2119">
        <f>IF($L2119=0,0,G2119)</f>
        <v>59</v>
      </c>
      <c r="R2119">
        <f>IF($L2119=0,0,H2119)</f>
        <v>216</v>
      </c>
      <c r="S2119" s="1">
        <f>R2119*L2119</f>
        <v>58182.984000000004</v>
      </c>
      <c r="T2119" s="1">
        <f>S2119*(K2119/100)</f>
        <v>9362.8293785004353</v>
      </c>
      <c r="U2119" t="str">
        <f t="shared" si="66"/>
        <v>W.B. MasonStatic Outfield Wall</v>
      </c>
      <c r="V2119" t="str">
        <f t="shared" si="67"/>
        <v>06-03 Atlanta Braves @ Washington NationalsW.B. MasonStatic Outfield Wall</v>
      </c>
      <c r="W2119" t="str">
        <f>CONCATENATE(M2119,O2119)</f>
        <v>Regular SeasonW.B. Mason</v>
      </c>
      <c r="X2119" t="str">
        <f>CONCATENATE(M2119,P2119)</f>
        <v>Regular SeasonStatic Outfield Wall</v>
      </c>
      <c r="Y2119" t="str">
        <f>CONCATENATE(M2119,O2119,P2119)</f>
        <v>Regular SeasonW.B. MasonStatic Outfield Wall</v>
      </c>
    </row>
    <row r="2120" spans="1:25" x14ac:dyDescent="0.25">
      <c r="A2120" s="3">
        <v>361688</v>
      </c>
      <c r="B2120" t="s">
        <v>140</v>
      </c>
      <c r="C2120" t="s">
        <v>8</v>
      </c>
      <c r="D2120" t="s">
        <v>34</v>
      </c>
      <c r="E2120" t="s">
        <v>1</v>
      </c>
      <c r="F2120" s="5">
        <v>41063</v>
      </c>
      <c r="G2120">
        <v>68</v>
      </c>
      <c r="H2120">
        <v>147</v>
      </c>
      <c r="I2120" s="1">
        <v>39597.39</v>
      </c>
      <c r="J2120" s="1">
        <v>8409.9500000000007</v>
      </c>
      <c r="K2120">
        <v>21.238647294682799</v>
      </c>
      <c r="L2120" s="4">
        <f>VLOOKUP(N2120,rates,VLOOKUP(CONCATENATE('[1]Exposure Report'!$B$11,'[1]Exposure Report'!$B$13),rate_lookup_table,4,FALSE),FALSE)</f>
        <v>269.3656666666667</v>
      </c>
      <c r="M2120" t="s">
        <v>0</v>
      </c>
      <c r="N2120" t="str">
        <f>IF(VLOOKUP(B2120,title_rename,2,FALSE)=0,B2120,VLOOKUP(B2120,title_rename,2,FALSE))</f>
        <v>06-03 Atlanta Braves @ Washington Nationals</v>
      </c>
      <c r="O2120" s="3" t="str">
        <f>LEFT(IF(VLOOKUP(C2120,brand_rename,2,FALSE)=0,C2120,VLOOKUP(C2120,brand_rename,2,FALSE)),LEN(IF(VLOOKUP(C2120,brand_rename,2,FALSE)=0,C2120,VLOOKUP(C2120,brand_rename,2,FALSE)))-6)</f>
        <v>Washington National Logo</v>
      </c>
      <c r="P2120" t="str">
        <f>IF(VLOOKUP(D2120,location_rename,2,FALSE)=0,D2120,VLOOKUP(D2120,location_rename,2,FALSE))</f>
        <v>General Merchandise</v>
      </c>
      <c r="Q2120">
        <f>IF($L2120=0,0,G2120)</f>
        <v>68</v>
      </c>
      <c r="R2120">
        <f>IF($L2120=0,0,H2120)</f>
        <v>147</v>
      </c>
      <c r="S2120" s="1">
        <f>R2120*L2120</f>
        <v>39596.753000000004</v>
      </c>
      <c r="T2120" s="1">
        <f>S2120*(K2120/100)</f>
        <v>8409.8147098167319</v>
      </c>
      <c r="U2120" t="str">
        <f t="shared" si="66"/>
        <v>Washington National LogoGeneral Merchandise</v>
      </c>
      <c r="V2120" t="str">
        <f t="shared" si="67"/>
        <v>06-03 Atlanta Braves @ Washington NationalsWashington National LogoGeneral Merchandise</v>
      </c>
      <c r="W2120" t="str">
        <f>CONCATENATE(M2120,O2120)</f>
        <v>Regular SeasonWashington National Logo</v>
      </c>
      <c r="X2120" t="str">
        <f>CONCATENATE(M2120,P2120)</f>
        <v>Regular SeasonGeneral Merchandise</v>
      </c>
      <c r="Y2120" t="str">
        <f>CONCATENATE(M2120,O2120,P2120)</f>
        <v>Regular SeasonWashington National LogoGeneral Merchandise</v>
      </c>
    </row>
    <row r="2121" spans="1:25" x14ac:dyDescent="0.25">
      <c r="A2121" s="3">
        <v>361688</v>
      </c>
      <c r="B2121" t="s">
        <v>140</v>
      </c>
      <c r="C2121" t="s">
        <v>8</v>
      </c>
      <c r="D2121" t="s">
        <v>19</v>
      </c>
      <c r="E2121" t="s">
        <v>1</v>
      </c>
      <c r="F2121" s="5">
        <v>41063</v>
      </c>
      <c r="G2121">
        <v>8</v>
      </c>
      <c r="H2121">
        <v>32</v>
      </c>
      <c r="I2121" s="1">
        <v>8619.84</v>
      </c>
      <c r="J2121" s="1">
        <v>1775.23</v>
      </c>
      <c r="K2121">
        <v>20.594697813416399</v>
      </c>
      <c r="L2121" s="4">
        <f>VLOOKUP(N2121,rates,VLOOKUP(CONCATENATE('[1]Exposure Report'!$B$11,'[1]Exposure Report'!$B$13),rate_lookup_table,4,FALSE),FALSE)</f>
        <v>269.3656666666667</v>
      </c>
      <c r="M2121" t="s">
        <v>0</v>
      </c>
      <c r="N2121" t="str">
        <f>IF(VLOOKUP(B2121,title_rename,2,FALSE)=0,B2121,VLOOKUP(B2121,title_rename,2,FALSE))</f>
        <v>06-03 Atlanta Braves @ Washington Nationals</v>
      </c>
      <c r="O2121" s="3" t="str">
        <f>LEFT(IF(VLOOKUP(C2121,brand_rename,2,FALSE)=0,C2121,VLOOKUP(C2121,brand_rename,2,FALSE)),LEN(IF(VLOOKUP(C2121,brand_rename,2,FALSE)=0,C2121,VLOOKUP(C2121,brand_rename,2,FALSE)))-6)</f>
        <v>Washington National Logo</v>
      </c>
      <c r="P2121" t="str">
        <f>IF(VLOOKUP(D2121,location_rename,2,FALSE)=0,D2121,VLOOKUP(D2121,location_rename,2,FALSE))</f>
        <v>LED Outfield Wall</v>
      </c>
      <c r="Q2121">
        <f>IF($L2121=0,0,G2121)</f>
        <v>8</v>
      </c>
      <c r="R2121">
        <f>IF($L2121=0,0,H2121)</f>
        <v>32</v>
      </c>
      <c r="S2121" s="1">
        <f>R2121*L2121</f>
        <v>8619.7013333333343</v>
      </c>
      <c r="T2121" s="1">
        <f>S2121*(K2121/100)</f>
        <v>1775.2014420190244</v>
      </c>
      <c r="U2121" t="str">
        <f t="shared" si="66"/>
        <v>Washington National LogoLED Outfield Wall</v>
      </c>
      <c r="V2121" t="str">
        <f t="shared" si="67"/>
        <v>06-03 Atlanta Braves @ Washington NationalsWashington National LogoLED Outfield Wall</v>
      </c>
      <c r="W2121" t="str">
        <f>CONCATENATE(M2121,O2121)</f>
        <v>Regular SeasonWashington National Logo</v>
      </c>
      <c r="X2121" t="str">
        <f>CONCATENATE(M2121,P2121)</f>
        <v>Regular SeasonLED Outfield Wall</v>
      </c>
      <c r="Y2121" t="str">
        <f>CONCATENATE(M2121,O2121,P2121)</f>
        <v>Regular SeasonWashington National LogoLED Outfield Wall</v>
      </c>
    </row>
    <row r="2122" spans="1:25" x14ac:dyDescent="0.25">
      <c r="A2122" s="3">
        <v>361688</v>
      </c>
      <c r="B2122" t="s">
        <v>140</v>
      </c>
      <c r="C2122" t="s">
        <v>8</v>
      </c>
      <c r="D2122" t="s">
        <v>136</v>
      </c>
      <c r="E2122" t="s">
        <v>1</v>
      </c>
      <c r="F2122" s="5">
        <v>41063</v>
      </c>
      <c r="G2122">
        <v>1</v>
      </c>
      <c r="H2122">
        <v>2</v>
      </c>
      <c r="I2122" s="1">
        <v>538.74</v>
      </c>
      <c r="J2122" s="1">
        <v>154.62</v>
      </c>
      <c r="K2122">
        <v>28.700300701637101</v>
      </c>
      <c r="L2122" s="4">
        <f>VLOOKUP(N2122,rates,VLOOKUP(CONCATENATE('[1]Exposure Report'!$B$11,'[1]Exposure Report'!$B$13),rate_lookup_table,4,FALSE),FALSE)</f>
        <v>269.3656666666667</v>
      </c>
      <c r="M2122" t="s">
        <v>0</v>
      </c>
      <c r="N2122" t="str">
        <f>IF(VLOOKUP(B2122,title_rename,2,FALSE)=0,B2122,VLOOKUP(B2122,title_rename,2,FALSE))</f>
        <v>06-03 Atlanta Braves @ Washington Nationals</v>
      </c>
      <c r="O2122" s="3" t="str">
        <f>LEFT(IF(VLOOKUP(C2122,brand_rename,2,FALSE)=0,C2122,VLOOKUP(C2122,brand_rename,2,FALSE)),LEN(IF(VLOOKUP(C2122,brand_rename,2,FALSE)=0,C2122,VLOOKUP(C2122,brand_rename,2,FALSE)))-6)</f>
        <v>Washington National Logo</v>
      </c>
      <c r="P2122" t="str">
        <f>IF(VLOOKUP(D2122,location_rename,2,FALSE)=0,D2122,VLOOKUP(D2122,location_rename,2,FALSE))</f>
        <v>LED Outside Billboard</v>
      </c>
      <c r="Q2122">
        <f>IF($L2122=0,0,G2122)</f>
        <v>1</v>
      </c>
      <c r="R2122">
        <f>IF($L2122=0,0,H2122)</f>
        <v>2</v>
      </c>
      <c r="S2122" s="1">
        <f>R2122*L2122</f>
        <v>538.7313333333334</v>
      </c>
      <c r="T2122" s="1">
        <f>S2122*(K2122/100)</f>
        <v>154.61751264060558</v>
      </c>
      <c r="U2122" t="str">
        <f t="shared" si="66"/>
        <v>Washington National LogoLED Outside Billboard</v>
      </c>
      <c r="V2122" t="str">
        <f t="shared" si="67"/>
        <v>06-03 Atlanta Braves @ Washington NationalsWashington National LogoLED Outside Billboard</v>
      </c>
      <c r="W2122" t="str">
        <f>CONCATENATE(M2122,O2122)</f>
        <v>Regular SeasonWashington National Logo</v>
      </c>
      <c r="X2122" t="str">
        <f>CONCATENATE(M2122,P2122)</f>
        <v>Regular SeasonLED Outside Billboard</v>
      </c>
      <c r="Y2122" t="str">
        <f>CONCATENATE(M2122,O2122,P2122)</f>
        <v>Regular SeasonWashington National LogoLED Outside Billboard</v>
      </c>
    </row>
    <row r="2123" spans="1:25" x14ac:dyDescent="0.25">
      <c r="A2123" s="3">
        <v>361688</v>
      </c>
      <c r="B2123" t="s">
        <v>140</v>
      </c>
      <c r="C2123" t="s">
        <v>8</v>
      </c>
      <c r="D2123" t="s">
        <v>18</v>
      </c>
      <c r="E2123" t="s">
        <v>1</v>
      </c>
      <c r="F2123" s="5">
        <v>41063</v>
      </c>
      <c r="G2123">
        <v>2</v>
      </c>
      <c r="H2123">
        <v>3</v>
      </c>
      <c r="I2123" s="1">
        <v>808.11</v>
      </c>
      <c r="J2123" s="1">
        <v>174.55</v>
      </c>
      <c r="K2123">
        <v>21.599782207867701</v>
      </c>
      <c r="L2123" s="4">
        <f>VLOOKUP(N2123,rates,VLOOKUP(CONCATENATE('[1]Exposure Report'!$B$11,'[1]Exposure Report'!$B$13),rate_lookup_table,4,FALSE),FALSE)</f>
        <v>269.3656666666667</v>
      </c>
      <c r="M2123" t="s">
        <v>0</v>
      </c>
      <c r="N2123" t="str">
        <f>IF(VLOOKUP(B2123,title_rename,2,FALSE)=0,B2123,VLOOKUP(B2123,title_rename,2,FALSE))</f>
        <v>06-03 Atlanta Braves @ Washington Nationals</v>
      </c>
      <c r="O2123" s="3" t="str">
        <f>LEFT(IF(VLOOKUP(C2123,brand_rename,2,FALSE)=0,C2123,VLOOKUP(C2123,brand_rename,2,FALSE)),LEN(IF(VLOOKUP(C2123,brand_rename,2,FALSE)=0,C2123,VLOOKUP(C2123,brand_rename,2,FALSE)))-6)</f>
        <v>Washington National Logo</v>
      </c>
      <c r="P2123" t="str">
        <f>IF(VLOOKUP(D2123,location_rename,2,FALSE)=0,D2123,VLOOKUP(D2123,location_rename,2,FALSE))</f>
        <v>LED Upper Billboard</v>
      </c>
      <c r="Q2123">
        <f>IF($L2123=0,0,G2123)</f>
        <v>2</v>
      </c>
      <c r="R2123">
        <f>IF($L2123=0,0,H2123)</f>
        <v>3</v>
      </c>
      <c r="S2123" s="1">
        <f>R2123*L2123</f>
        <v>808.09700000000009</v>
      </c>
      <c r="T2123" s="1">
        <f>S2123*(K2123/100)</f>
        <v>174.54719202831268</v>
      </c>
      <c r="U2123" t="str">
        <f t="shared" si="66"/>
        <v>Washington National LogoLED Upper Billboard</v>
      </c>
      <c r="V2123" t="str">
        <f t="shared" si="67"/>
        <v>06-03 Atlanta Braves @ Washington NationalsWashington National LogoLED Upper Billboard</v>
      </c>
      <c r="W2123" t="str">
        <f>CONCATENATE(M2123,O2123)</f>
        <v>Regular SeasonWashington National Logo</v>
      </c>
      <c r="X2123" t="str">
        <f>CONCATENATE(M2123,P2123)</f>
        <v>Regular SeasonLED Upper Billboard</v>
      </c>
      <c r="Y2123" t="str">
        <f>CONCATENATE(M2123,O2123,P2123)</f>
        <v>Regular SeasonWashington National LogoLED Upper Billboard</v>
      </c>
    </row>
    <row r="2124" spans="1:25" x14ac:dyDescent="0.25">
      <c r="A2124" s="3">
        <v>361688</v>
      </c>
      <c r="B2124" t="s">
        <v>140</v>
      </c>
      <c r="C2124" t="s">
        <v>8</v>
      </c>
      <c r="D2124" t="s">
        <v>17</v>
      </c>
      <c r="E2124" t="s">
        <v>1</v>
      </c>
      <c r="F2124" s="5">
        <v>41063</v>
      </c>
      <c r="G2124">
        <v>10</v>
      </c>
      <c r="H2124">
        <v>28</v>
      </c>
      <c r="I2124" s="1">
        <v>7542.36</v>
      </c>
      <c r="J2124" s="1">
        <v>1960.21</v>
      </c>
      <c r="K2124">
        <v>25.989345509893401</v>
      </c>
      <c r="L2124" s="4">
        <f>VLOOKUP(N2124,rates,VLOOKUP(CONCATENATE('[1]Exposure Report'!$B$11,'[1]Exposure Report'!$B$13),rate_lookup_table,4,FALSE),FALSE)</f>
        <v>269.3656666666667</v>
      </c>
      <c r="M2124" t="s">
        <v>0</v>
      </c>
      <c r="N2124" t="str">
        <f>IF(VLOOKUP(B2124,title_rename,2,FALSE)=0,B2124,VLOOKUP(B2124,title_rename,2,FALSE))</f>
        <v>06-03 Atlanta Braves @ Washington Nationals</v>
      </c>
      <c r="O2124" s="3" t="str">
        <f>LEFT(IF(VLOOKUP(C2124,brand_rename,2,FALSE)=0,C2124,VLOOKUP(C2124,brand_rename,2,FALSE)),LEN(IF(VLOOKUP(C2124,brand_rename,2,FALSE)=0,C2124,VLOOKUP(C2124,brand_rename,2,FALSE)))-6)</f>
        <v>Washington National Logo</v>
      </c>
      <c r="P2124" t="str">
        <f>IF(VLOOKUP(D2124,location_rename,2,FALSE)=0,D2124,VLOOKUP(D2124,location_rename,2,FALSE))</f>
        <v>LED Upper Tiered</v>
      </c>
      <c r="Q2124">
        <f>IF($L2124=0,0,G2124)</f>
        <v>10</v>
      </c>
      <c r="R2124">
        <f>IF($L2124=0,0,H2124)</f>
        <v>28</v>
      </c>
      <c r="S2124" s="1">
        <f>R2124*L2124</f>
        <v>7542.238666666668</v>
      </c>
      <c r="T2124" s="1">
        <f>S2124*(K2124/100)</f>
        <v>1960.1784662607777</v>
      </c>
      <c r="U2124" t="str">
        <f t="shared" si="66"/>
        <v>Washington National LogoLED Upper Tiered</v>
      </c>
      <c r="V2124" t="str">
        <f t="shared" si="67"/>
        <v>06-03 Atlanta Braves @ Washington NationalsWashington National LogoLED Upper Tiered</v>
      </c>
      <c r="W2124" t="str">
        <f>CONCATENATE(M2124,O2124)</f>
        <v>Regular SeasonWashington National Logo</v>
      </c>
      <c r="X2124" t="str">
        <f>CONCATENATE(M2124,P2124)</f>
        <v>Regular SeasonLED Upper Tiered</v>
      </c>
      <c r="Y2124" t="str">
        <f>CONCATENATE(M2124,O2124,P2124)</f>
        <v>Regular SeasonWashington National LogoLED Upper Tiered</v>
      </c>
    </row>
    <row r="2125" spans="1:25" x14ac:dyDescent="0.25">
      <c r="A2125" s="3">
        <v>361688</v>
      </c>
      <c r="B2125" t="s">
        <v>140</v>
      </c>
      <c r="C2125" t="s">
        <v>8</v>
      </c>
      <c r="D2125" t="s">
        <v>16</v>
      </c>
      <c r="E2125" t="s">
        <v>1</v>
      </c>
      <c r="F2125" s="5">
        <v>41063</v>
      </c>
      <c r="G2125">
        <v>308</v>
      </c>
      <c r="H2125">
        <v>2055</v>
      </c>
      <c r="I2125" s="1">
        <v>553555.35</v>
      </c>
      <c r="J2125" s="1">
        <v>88477.22</v>
      </c>
      <c r="K2125">
        <v>15.983445919184</v>
      </c>
      <c r="L2125" s="4">
        <f>VLOOKUP(N2125,rates,VLOOKUP(CONCATENATE('[1]Exposure Report'!$B$11,'[1]Exposure Report'!$B$13),rate_lookup_table,4,FALSE),FALSE)</f>
        <v>269.3656666666667</v>
      </c>
      <c r="M2125" t="s">
        <v>0</v>
      </c>
      <c r="N2125" t="str">
        <f>IF(VLOOKUP(B2125,title_rename,2,FALSE)=0,B2125,VLOOKUP(B2125,title_rename,2,FALSE))</f>
        <v>06-03 Atlanta Braves @ Washington Nationals</v>
      </c>
      <c r="O2125" s="3" t="str">
        <f>LEFT(IF(VLOOKUP(C2125,brand_rename,2,FALSE)=0,C2125,VLOOKUP(C2125,brand_rename,2,FALSE)),LEN(IF(VLOOKUP(C2125,brand_rename,2,FALSE)=0,C2125,VLOOKUP(C2125,brand_rename,2,FALSE)))-6)</f>
        <v>Washington National Logo</v>
      </c>
      <c r="P2125" t="str">
        <f>IF(VLOOKUP(D2125,location_rename,2,FALSE)=0,D2125,VLOOKUP(D2125,location_rename,2,FALSE))</f>
        <v>On Surface Branding</v>
      </c>
      <c r="Q2125">
        <f>IF($L2125=0,0,G2125)</f>
        <v>308</v>
      </c>
      <c r="R2125">
        <f>IF($L2125=0,0,H2125)</f>
        <v>2055</v>
      </c>
      <c r="S2125" s="1">
        <f>R2125*L2125</f>
        <v>553546.44500000007</v>
      </c>
      <c r="T2125" s="1">
        <f>S2125*(K2125/100)</f>
        <v>88475.796674140613</v>
      </c>
      <c r="U2125" t="str">
        <f t="shared" si="66"/>
        <v>Washington National LogoOn Surface Branding</v>
      </c>
      <c r="V2125" t="str">
        <f t="shared" si="67"/>
        <v>06-03 Atlanta Braves @ Washington NationalsWashington National LogoOn Surface Branding</v>
      </c>
      <c r="W2125" t="str">
        <f>CONCATENATE(M2125,O2125)</f>
        <v>Regular SeasonWashington National Logo</v>
      </c>
      <c r="X2125" t="str">
        <f>CONCATENATE(M2125,P2125)</f>
        <v>Regular SeasonOn Surface Branding</v>
      </c>
      <c r="Y2125" t="str">
        <f>CONCATENATE(M2125,O2125,P2125)</f>
        <v>Regular SeasonWashington National LogoOn Surface Branding</v>
      </c>
    </row>
    <row r="2126" spans="1:25" x14ac:dyDescent="0.25">
      <c r="A2126" s="3">
        <v>361688</v>
      </c>
      <c r="B2126" t="s">
        <v>140</v>
      </c>
      <c r="C2126" t="s">
        <v>8</v>
      </c>
      <c r="D2126" t="s">
        <v>15</v>
      </c>
      <c r="E2126" t="s">
        <v>1</v>
      </c>
      <c r="F2126" s="5">
        <v>41063</v>
      </c>
      <c r="G2126">
        <v>15</v>
      </c>
      <c r="H2126">
        <v>86</v>
      </c>
      <c r="I2126" s="1">
        <v>23165.82</v>
      </c>
      <c r="J2126" s="1">
        <v>2883.53</v>
      </c>
      <c r="K2126">
        <v>12.447346996566401</v>
      </c>
      <c r="L2126" s="4">
        <f>VLOOKUP(N2126,rates,VLOOKUP(CONCATENATE('[1]Exposure Report'!$B$11,'[1]Exposure Report'!$B$13),rate_lookup_table,4,FALSE),FALSE)</f>
        <v>269.3656666666667</v>
      </c>
      <c r="M2126" t="s">
        <v>0</v>
      </c>
      <c r="N2126" t="str">
        <f>IF(VLOOKUP(B2126,title_rename,2,FALSE)=0,B2126,VLOOKUP(B2126,title_rename,2,FALSE))</f>
        <v>06-03 Atlanta Braves @ Washington Nationals</v>
      </c>
      <c r="O2126" s="3" t="str">
        <f>LEFT(IF(VLOOKUP(C2126,brand_rename,2,FALSE)=0,C2126,VLOOKUP(C2126,brand_rename,2,FALSE)),LEN(IF(VLOOKUP(C2126,brand_rename,2,FALSE)=0,C2126,VLOOKUP(C2126,brand_rename,2,FALSE)))-6)</f>
        <v>Washington National Logo</v>
      </c>
      <c r="P2126" t="str">
        <f>IF(VLOOKUP(D2126,location_rename,2,FALSE)=0,D2126,VLOOKUP(D2126,location_rename,2,FALSE))</f>
        <v>Special Structure Signage</v>
      </c>
      <c r="Q2126">
        <f>IF($L2126=0,0,G2126)</f>
        <v>15</v>
      </c>
      <c r="R2126">
        <f>IF($L2126=0,0,H2126)</f>
        <v>86</v>
      </c>
      <c r="S2126" s="1">
        <f>R2126*L2126</f>
        <v>23165.447333333337</v>
      </c>
      <c r="T2126" s="1">
        <f>S2126*(K2126/100)</f>
        <v>2883.4836128868387</v>
      </c>
      <c r="U2126" t="str">
        <f t="shared" si="66"/>
        <v>Washington National LogoSpecial Structure Signage</v>
      </c>
      <c r="V2126" t="str">
        <f t="shared" si="67"/>
        <v>06-03 Atlanta Braves @ Washington NationalsWashington National LogoSpecial Structure Signage</v>
      </c>
      <c r="W2126" t="str">
        <f>CONCATENATE(M2126,O2126)</f>
        <v>Regular SeasonWashington National Logo</v>
      </c>
      <c r="X2126" t="str">
        <f>CONCATENATE(M2126,P2126)</f>
        <v>Regular SeasonSpecial Structure Signage</v>
      </c>
      <c r="Y2126" t="str">
        <f>CONCATENATE(M2126,O2126,P2126)</f>
        <v>Regular SeasonWashington National LogoSpecial Structure Signage</v>
      </c>
    </row>
    <row r="2127" spans="1:25" x14ac:dyDescent="0.25">
      <c r="A2127" s="3">
        <v>361688</v>
      </c>
      <c r="B2127" t="s">
        <v>140</v>
      </c>
      <c r="C2127" t="s">
        <v>8</v>
      </c>
      <c r="D2127" t="s">
        <v>14</v>
      </c>
      <c r="E2127" t="s">
        <v>1</v>
      </c>
      <c r="F2127" s="5">
        <v>41063</v>
      </c>
      <c r="G2127">
        <v>5</v>
      </c>
      <c r="H2127">
        <v>19</v>
      </c>
      <c r="I2127" s="1">
        <v>5118.03</v>
      </c>
      <c r="J2127" s="1">
        <v>667.71</v>
      </c>
      <c r="K2127">
        <v>13.046230678600899</v>
      </c>
      <c r="L2127" s="4">
        <f>VLOOKUP(N2127,rates,VLOOKUP(CONCATENATE('[1]Exposure Report'!$B$11,'[1]Exposure Report'!$B$13),rate_lookup_table,4,FALSE),FALSE)</f>
        <v>269.3656666666667</v>
      </c>
      <c r="M2127" t="s">
        <v>0</v>
      </c>
      <c r="N2127" t="str">
        <f>IF(VLOOKUP(B2127,title_rename,2,FALSE)=0,B2127,VLOOKUP(B2127,title_rename,2,FALSE))</f>
        <v>06-03 Atlanta Braves @ Washington Nationals</v>
      </c>
      <c r="O2127" s="3" t="str">
        <f>LEFT(IF(VLOOKUP(C2127,brand_rename,2,FALSE)=0,C2127,VLOOKUP(C2127,brand_rename,2,FALSE)),LEN(IF(VLOOKUP(C2127,brand_rename,2,FALSE)=0,C2127,VLOOKUP(C2127,brand_rename,2,FALSE)))-6)</f>
        <v>Washington National Logo</v>
      </c>
      <c r="P2127" t="str">
        <f>IF(VLOOKUP(D2127,location_rename,2,FALSE)=0,D2127,VLOOKUP(D2127,location_rename,2,FALSE))</f>
        <v>Static Dugout Roof</v>
      </c>
      <c r="Q2127">
        <f>IF($L2127=0,0,G2127)</f>
        <v>5</v>
      </c>
      <c r="R2127">
        <f>IF($L2127=0,0,H2127)</f>
        <v>19</v>
      </c>
      <c r="S2127" s="1">
        <f>R2127*L2127</f>
        <v>5117.9476666666669</v>
      </c>
      <c r="T2127" s="1">
        <f>S2127*(K2127/100)</f>
        <v>667.69925860340572</v>
      </c>
      <c r="U2127" t="str">
        <f t="shared" si="66"/>
        <v>Washington National LogoStatic Dugout Roof</v>
      </c>
      <c r="V2127" t="str">
        <f t="shared" si="67"/>
        <v>06-03 Atlanta Braves @ Washington NationalsWashington National LogoStatic Dugout Roof</v>
      </c>
      <c r="W2127" t="str">
        <f>CONCATENATE(M2127,O2127)</f>
        <v>Regular SeasonWashington National Logo</v>
      </c>
      <c r="X2127" t="str">
        <f>CONCATENATE(M2127,P2127)</f>
        <v>Regular SeasonStatic Dugout Roof</v>
      </c>
      <c r="Y2127" t="str">
        <f>CONCATENATE(M2127,O2127,P2127)</f>
        <v>Regular SeasonWashington National LogoStatic Dugout Roof</v>
      </c>
    </row>
    <row r="2128" spans="1:25" x14ac:dyDescent="0.25">
      <c r="A2128" s="3">
        <v>361688</v>
      </c>
      <c r="B2128" t="s">
        <v>140</v>
      </c>
      <c r="C2128" t="s">
        <v>8</v>
      </c>
      <c r="D2128" t="s">
        <v>13</v>
      </c>
      <c r="E2128" t="s">
        <v>1</v>
      </c>
      <c r="F2128" s="5">
        <v>41063</v>
      </c>
      <c r="G2128">
        <v>15</v>
      </c>
      <c r="H2128">
        <v>77</v>
      </c>
      <c r="I2128" s="1">
        <v>20741.490000000002</v>
      </c>
      <c r="J2128" s="1">
        <v>4080.74</v>
      </c>
      <c r="K2128">
        <v>19.674285695000599</v>
      </c>
      <c r="L2128" s="4">
        <f>VLOOKUP(N2128,rates,VLOOKUP(CONCATENATE('[1]Exposure Report'!$B$11,'[1]Exposure Report'!$B$13),rate_lookup_table,4,FALSE),FALSE)</f>
        <v>269.3656666666667</v>
      </c>
      <c r="M2128" t="s">
        <v>0</v>
      </c>
      <c r="N2128" t="str">
        <f>IF(VLOOKUP(B2128,title_rename,2,FALSE)=0,B2128,VLOOKUP(B2128,title_rename,2,FALSE))</f>
        <v>06-03 Atlanta Braves @ Washington Nationals</v>
      </c>
      <c r="O2128" s="3" t="str">
        <f>LEFT(IF(VLOOKUP(C2128,brand_rename,2,FALSE)=0,C2128,VLOOKUP(C2128,brand_rename,2,FALSE)),LEN(IF(VLOOKUP(C2128,brand_rename,2,FALSE)=0,C2128,VLOOKUP(C2128,brand_rename,2,FALSE)))-6)</f>
        <v>Washington National Logo</v>
      </c>
      <c r="P2128" t="str">
        <f>IF(VLOOKUP(D2128,location_rename,2,FALSE)=0,D2128,VLOOKUP(D2128,location_rename,2,FALSE))</f>
        <v>Static Dugout Wall</v>
      </c>
      <c r="Q2128">
        <f>IF($L2128=0,0,G2128)</f>
        <v>15</v>
      </c>
      <c r="R2128">
        <f>IF($L2128=0,0,H2128)</f>
        <v>77</v>
      </c>
      <c r="S2128" s="1">
        <f>R2128*L2128</f>
        <v>20741.156333333336</v>
      </c>
      <c r="T2128" s="1">
        <f>S2128*(K2128/100)</f>
        <v>4080.6743534667112</v>
      </c>
      <c r="U2128" t="str">
        <f t="shared" si="66"/>
        <v>Washington National LogoStatic Dugout Wall</v>
      </c>
      <c r="V2128" t="str">
        <f t="shared" si="67"/>
        <v>06-03 Atlanta Braves @ Washington NationalsWashington National LogoStatic Dugout Wall</v>
      </c>
      <c r="W2128" t="str">
        <f>CONCATENATE(M2128,O2128)</f>
        <v>Regular SeasonWashington National Logo</v>
      </c>
      <c r="X2128" t="str">
        <f>CONCATENATE(M2128,P2128)</f>
        <v>Regular SeasonStatic Dugout Wall</v>
      </c>
      <c r="Y2128" t="str">
        <f>CONCATENATE(M2128,O2128,P2128)</f>
        <v>Regular SeasonWashington National LogoStatic Dugout Wall</v>
      </c>
    </row>
    <row r="2129" spans="1:25" x14ac:dyDescent="0.25">
      <c r="A2129" s="3">
        <v>361688</v>
      </c>
      <c r="B2129" t="s">
        <v>140</v>
      </c>
      <c r="C2129" t="s">
        <v>8</v>
      </c>
      <c r="D2129" t="s">
        <v>12</v>
      </c>
      <c r="E2129" t="s">
        <v>1</v>
      </c>
      <c r="F2129" s="5">
        <v>41063</v>
      </c>
      <c r="G2129">
        <v>79</v>
      </c>
      <c r="H2129">
        <v>134</v>
      </c>
      <c r="I2129" s="1">
        <v>36095.58</v>
      </c>
      <c r="J2129" s="1">
        <v>8568.9</v>
      </c>
      <c r="K2129">
        <v>23.739471702629501</v>
      </c>
      <c r="L2129" s="4">
        <f>VLOOKUP(N2129,rates,VLOOKUP(CONCATENATE('[1]Exposure Report'!$B$11,'[1]Exposure Report'!$B$13),rate_lookup_table,4,FALSE),FALSE)</f>
        <v>269.3656666666667</v>
      </c>
      <c r="M2129" t="s">
        <v>0</v>
      </c>
      <c r="N2129" t="str">
        <f>IF(VLOOKUP(B2129,title_rename,2,FALSE)=0,B2129,VLOOKUP(B2129,title_rename,2,FALSE))</f>
        <v>06-03 Atlanta Braves @ Washington Nationals</v>
      </c>
      <c r="O2129" s="3" t="str">
        <f>LEFT(IF(VLOOKUP(C2129,brand_rename,2,FALSE)=0,C2129,VLOOKUP(C2129,brand_rename,2,FALSE)),LEN(IF(VLOOKUP(C2129,brand_rename,2,FALSE)=0,C2129,VLOOKUP(C2129,brand_rename,2,FALSE)))-6)</f>
        <v>Washington National Logo</v>
      </c>
      <c r="P2129" t="str">
        <f>IF(VLOOKUP(D2129,location_rename,2,FALSE)=0,D2129,VLOOKUP(D2129,location_rename,2,FALSE))</f>
        <v>Static Field Level Home Plate</v>
      </c>
      <c r="Q2129">
        <f>IF($L2129=0,0,G2129)</f>
        <v>79</v>
      </c>
      <c r="R2129">
        <f>IF($L2129=0,0,H2129)</f>
        <v>134</v>
      </c>
      <c r="S2129" s="1">
        <f>R2129*L2129</f>
        <v>36094.99933333334</v>
      </c>
      <c r="T2129" s="1">
        <f>S2129*(K2129/100)</f>
        <v>8568.7621528009749</v>
      </c>
      <c r="U2129" t="str">
        <f t="shared" si="66"/>
        <v>Washington National LogoStatic Field Level Home Plate</v>
      </c>
      <c r="V2129" t="str">
        <f t="shared" si="67"/>
        <v>06-03 Atlanta Braves @ Washington NationalsWashington National LogoStatic Field Level Home Plate</v>
      </c>
      <c r="W2129" t="str">
        <f>CONCATENATE(M2129,O2129)</f>
        <v>Regular SeasonWashington National Logo</v>
      </c>
      <c r="X2129" t="str">
        <f>CONCATENATE(M2129,P2129)</f>
        <v>Regular SeasonStatic Field Level Home Plate</v>
      </c>
      <c r="Y2129" t="str">
        <f>CONCATENATE(M2129,O2129,P2129)</f>
        <v>Regular SeasonWashington National LogoStatic Field Level Home Plate</v>
      </c>
    </row>
    <row r="2130" spans="1:25" x14ac:dyDescent="0.25">
      <c r="A2130" s="3">
        <v>361688</v>
      </c>
      <c r="B2130" t="s">
        <v>140</v>
      </c>
      <c r="C2130" t="s">
        <v>8</v>
      </c>
      <c r="D2130" t="s">
        <v>11</v>
      </c>
      <c r="E2130" t="s">
        <v>1</v>
      </c>
      <c r="F2130" s="5">
        <v>41063</v>
      </c>
      <c r="G2130">
        <v>47</v>
      </c>
      <c r="H2130">
        <v>205</v>
      </c>
      <c r="I2130" s="1">
        <v>55220.85</v>
      </c>
      <c r="J2130" s="1">
        <v>6859.4</v>
      </c>
      <c r="K2130">
        <v>12.4217573615762</v>
      </c>
      <c r="L2130" s="4">
        <f>VLOOKUP(N2130,rates,VLOOKUP(CONCATENATE('[1]Exposure Report'!$B$11,'[1]Exposure Report'!$B$13),rate_lookup_table,4,FALSE),FALSE)</f>
        <v>269.3656666666667</v>
      </c>
      <c r="M2130" t="s">
        <v>0</v>
      </c>
      <c r="N2130" t="str">
        <f>IF(VLOOKUP(B2130,title_rename,2,FALSE)=0,B2130,VLOOKUP(B2130,title_rename,2,FALSE))</f>
        <v>06-03 Atlanta Braves @ Washington Nationals</v>
      </c>
      <c r="O2130" s="3" t="str">
        <f>LEFT(IF(VLOOKUP(C2130,brand_rename,2,FALSE)=0,C2130,VLOOKUP(C2130,brand_rename,2,FALSE)),LEN(IF(VLOOKUP(C2130,brand_rename,2,FALSE)=0,C2130,VLOOKUP(C2130,brand_rename,2,FALSE)))-6)</f>
        <v>Washington National Logo</v>
      </c>
      <c r="P2130" t="str">
        <f>IF(VLOOKUP(D2130,location_rename,2,FALSE)=0,D2130,VLOOKUP(D2130,location_rename,2,FALSE))</f>
        <v>Static Outfield Wall</v>
      </c>
      <c r="Q2130">
        <f>IF($L2130=0,0,G2130)</f>
        <v>47</v>
      </c>
      <c r="R2130">
        <f>IF($L2130=0,0,H2130)</f>
        <v>205</v>
      </c>
      <c r="S2130" s="1">
        <f>R2130*L2130</f>
        <v>55219.96166666667</v>
      </c>
      <c r="T2130" s="1">
        <f>S2130*(K2130/100)</f>
        <v>6859.2896533887224</v>
      </c>
      <c r="U2130" t="str">
        <f t="shared" si="66"/>
        <v>Washington National LogoStatic Outfield Wall</v>
      </c>
      <c r="V2130" t="str">
        <f t="shared" si="67"/>
        <v>06-03 Atlanta Braves @ Washington NationalsWashington National LogoStatic Outfield Wall</v>
      </c>
      <c r="W2130" t="str">
        <f>CONCATENATE(M2130,O2130)</f>
        <v>Regular SeasonWashington National Logo</v>
      </c>
      <c r="X2130" t="str">
        <f>CONCATENATE(M2130,P2130)</f>
        <v>Regular SeasonStatic Outfield Wall</v>
      </c>
      <c r="Y2130" t="str">
        <f>CONCATENATE(M2130,O2130,P2130)</f>
        <v>Regular SeasonWashington National LogoStatic Outfield Wall</v>
      </c>
    </row>
    <row r="2131" spans="1:25" x14ac:dyDescent="0.25">
      <c r="A2131" s="3">
        <v>361688</v>
      </c>
      <c r="B2131" t="s">
        <v>140</v>
      </c>
      <c r="C2131" t="s">
        <v>8</v>
      </c>
      <c r="D2131" t="s">
        <v>10</v>
      </c>
      <c r="E2131" t="s">
        <v>1</v>
      </c>
      <c r="F2131" s="5">
        <v>41063</v>
      </c>
      <c r="G2131">
        <v>2</v>
      </c>
      <c r="H2131">
        <v>10</v>
      </c>
      <c r="I2131" s="1">
        <v>2693.7</v>
      </c>
      <c r="J2131" s="1">
        <v>553.96</v>
      </c>
      <c r="K2131">
        <v>20.565022088576999</v>
      </c>
      <c r="L2131" s="4">
        <f>VLOOKUP(N2131,rates,VLOOKUP(CONCATENATE('[1]Exposure Report'!$B$11,'[1]Exposure Report'!$B$13),rate_lookup_table,4,FALSE),FALSE)</f>
        <v>269.3656666666667</v>
      </c>
      <c r="M2131" t="s">
        <v>0</v>
      </c>
      <c r="N2131" t="str">
        <f>IF(VLOOKUP(B2131,title_rename,2,FALSE)=0,B2131,VLOOKUP(B2131,title_rename,2,FALSE))</f>
        <v>06-03 Atlanta Braves @ Washington Nationals</v>
      </c>
      <c r="O2131" s="3" t="str">
        <f>LEFT(IF(VLOOKUP(C2131,brand_rename,2,FALSE)=0,C2131,VLOOKUP(C2131,brand_rename,2,FALSE)),LEN(IF(VLOOKUP(C2131,brand_rename,2,FALSE)=0,C2131,VLOOKUP(C2131,brand_rename,2,FALSE)))-6)</f>
        <v>Washington National Logo</v>
      </c>
      <c r="P2131" t="str">
        <f>IF(VLOOKUP(D2131,location_rename,2,FALSE)=0,D2131,VLOOKUP(D2131,location_rename,2,FALSE))</f>
        <v>Static Outside Billboard</v>
      </c>
      <c r="Q2131">
        <f>IF($L2131=0,0,G2131)</f>
        <v>2</v>
      </c>
      <c r="R2131">
        <f>IF($L2131=0,0,H2131)</f>
        <v>10</v>
      </c>
      <c r="S2131" s="1">
        <f>R2131*L2131</f>
        <v>2693.6566666666668</v>
      </c>
      <c r="T2131" s="1">
        <f>S2131*(K2131/100)</f>
        <v>553.95108849042686</v>
      </c>
      <c r="U2131" t="str">
        <f t="shared" si="66"/>
        <v>Washington National LogoStatic Outside Billboard</v>
      </c>
      <c r="V2131" t="str">
        <f t="shared" si="67"/>
        <v>06-03 Atlanta Braves @ Washington NationalsWashington National LogoStatic Outside Billboard</v>
      </c>
      <c r="W2131" t="str">
        <f>CONCATENATE(M2131,O2131)</f>
        <v>Regular SeasonWashington National Logo</v>
      </c>
      <c r="X2131" t="str">
        <f>CONCATENATE(M2131,P2131)</f>
        <v>Regular SeasonStatic Outside Billboard</v>
      </c>
      <c r="Y2131" t="str">
        <f>CONCATENATE(M2131,O2131,P2131)</f>
        <v>Regular SeasonWashington National LogoStatic Outside Billboard</v>
      </c>
    </row>
    <row r="2132" spans="1:25" x14ac:dyDescent="0.25">
      <c r="A2132" s="3">
        <v>361688</v>
      </c>
      <c r="B2132" t="s">
        <v>140</v>
      </c>
      <c r="C2132" t="s">
        <v>8</v>
      </c>
      <c r="D2132" t="s">
        <v>9</v>
      </c>
      <c r="E2132" t="s">
        <v>1</v>
      </c>
      <c r="F2132" s="5">
        <v>41063</v>
      </c>
      <c r="G2132">
        <v>24</v>
      </c>
      <c r="H2132">
        <v>197</v>
      </c>
      <c r="I2132" s="1">
        <v>53065.89</v>
      </c>
      <c r="J2132" s="1">
        <v>6366.02</v>
      </c>
      <c r="K2132">
        <v>11.9964444203234</v>
      </c>
      <c r="L2132" s="4">
        <f>VLOOKUP(N2132,rates,VLOOKUP(CONCATENATE('[1]Exposure Report'!$B$11,'[1]Exposure Report'!$B$13),rate_lookup_table,4,FALSE),FALSE)</f>
        <v>269.3656666666667</v>
      </c>
      <c r="M2132" t="s">
        <v>0</v>
      </c>
      <c r="N2132" t="str">
        <f>IF(VLOOKUP(B2132,title_rename,2,FALSE)=0,B2132,VLOOKUP(B2132,title_rename,2,FALSE))</f>
        <v>06-03 Atlanta Braves @ Washington Nationals</v>
      </c>
      <c r="O2132" s="3" t="str">
        <f>LEFT(IF(VLOOKUP(C2132,brand_rename,2,FALSE)=0,C2132,VLOOKUP(C2132,brand_rename,2,FALSE)),LEN(IF(VLOOKUP(C2132,brand_rename,2,FALSE)=0,C2132,VLOOKUP(C2132,brand_rename,2,FALSE)))-6)</f>
        <v>Washington National Logo</v>
      </c>
      <c r="P2132" t="str">
        <f>IF(VLOOKUP(D2132,location_rename,2,FALSE)=0,D2132,VLOOKUP(D2132,location_rename,2,FALSE))</f>
        <v>Static Upper Billboard</v>
      </c>
      <c r="Q2132">
        <f>IF($L2132=0,0,G2132)</f>
        <v>24</v>
      </c>
      <c r="R2132">
        <f>IF($L2132=0,0,H2132)</f>
        <v>197</v>
      </c>
      <c r="S2132" s="1">
        <f>R2132*L2132</f>
        <v>53065.036333333337</v>
      </c>
      <c r="T2132" s="1">
        <f>S2132*(K2132/100)</f>
        <v>6365.9175903527512</v>
      </c>
      <c r="U2132" t="str">
        <f t="shared" si="66"/>
        <v>Washington National LogoStatic Upper Billboard</v>
      </c>
      <c r="V2132" t="str">
        <f t="shared" si="67"/>
        <v>06-03 Atlanta Braves @ Washington NationalsWashington National LogoStatic Upper Billboard</v>
      </c>
      <c r="W2132" t="str">
        <f>CONCATENATE(M2132,O2132)</f>
        <v>Regular SeasonWashington National Logo</v>
      </c>
      <c r="X2132" t="str">
        <f>CONCATENATE(M2132,P2132)</f>
        <v>Regular SeasonStatic Upper Billboard</v>
      </c>
      <c r="Y2132" t="str">
        <f>CONCATENATE(M2132,O2132,P2132)</f>
        <v>Regular SeasonWashington National LogoStatic Upper Billboard</v>
      </c>
    </row>
    <row r="2133" spans="1:25" x14ac:dyDescent="0.25">
      <c r="A2133" s="3">
        <v>361688</v>
      </c>
      <c r="B2133" t="s">
        <v>140</v>
      </c>
      <c r="C2133" t="s">
        <v>77</v>
      </c>
      <c r="D2133" t="s">
        <v>19</v>
      </c>
      <c r="E2133" t="s">
        <v>1</v>
      </c>
      <c r="F2133" s="5">
        <v>41063</v>
      </c>
      <c r="G2133">
        <v>1</v>
      </c>
      <c r="H2133">
        <v>4</v>
      </c>
      <c r="I2133" s="1">
        <v>1077.48</v>
      </c>
      <c r="J2133" s="1">
        <v>222.39</v>
      </c>
      <c r="K2133">
        <v>20.639826261276301</v>
      </c>
      <c r="L2133" s="4">
        <f>VLOOKUP(N2133,rates,VLOOKUP(CONCATENATE('[1]Exposure Report'!$B$11,'[1]Exposure Report'!$B$13),rate_lookup_table,4,FALSE),FALSE)</f>
        <v>269.3656666666667</v>
      </c>
      <c r="M2133" t="s">
        <v>0</v>
      </c>
      <c r="N2133" t="str">
        <f>IF(VLOOKUP(B2133,title_rename,2,FALSE)=0,B2133,VLOOKUP(B2133,title_rename,2,FALSE))</f>
        <v>06-03 Atlanta Braves @ Washington Nationals</v>
      </c>
      <c r="O2133" s="3" t="str">
        <f>LEFT(IF(VLOOKUP(C2133,brand_rename,2,FALSE)=0,C2133,VLOOKUP(C2133,brand_rename,2,FALSE)),LEN(IF(VLOOKUP(C2133,brand_rename,2,FALSE)=0,C2133,VLOOKUP(C2133,brand_rename,2,FALSE)))-6)</f>
        <v>Waste Management</v>
      </c>
      <c r="P2133" t="str">
        <f>IF(VLOOKUP(D2133,location_rename,2,FALSE)=0,D2133,VLOOKUP(D2133,location_rename,2,FALSE))</f>
        <v>LED Outfield Wall</v>
      </c>
      <c r="Q2133">
        <f>IF($L2133=0,0,G2133)</f>
        <v>1</v>
      </c>
      <c r="R2133">
        <f>IF($L2133=0,0,H2133)</f>
        <v>4</v>
      </c>
      <c r="S2133" s="1">
        <f>R2133*L2133</f>
        <v>1077.4626666666668</v>
      </c>
      <c r="T2133" s="1">
        <f>S2133*(K2133/100)</f>
        <v>222.38642243011464</v>
      </c>
      <c r="U2133" t="str">
        <f t="shared" si="66"/>
        <v>Waste ManagementLED Outfield Wall</v>
      </c>
      <c r="V2133" t="str">
        <f t="shared" si="67"/>
        <v>06-03 Atlanta Braves @ Washington NationalsWaste ManagementLED Outfield Wall</v>
      </c>
      <c r="W2133" t="str">
        <f>CONCATENATE(M2133,O2133)</f>
        <v>Regular SeasonWaste Management</v>
      </c>
      <c r="X2133" t="str">
        <f>CONCATENATE(M2133,P2133)</f>
        <v>Regular SeasonLED Outfield Wall</v>
      </c>
      <c r="Y2133" t="str">
        <f>CONCATENATE(M2133,O2133,P2133)</f>
        <v>Regular SeasonWaste ManagementLED Outfield Wall</v>
      </c>
    </row>
    <row r="2134" spans="1:25" x14ac:dyDescent="0.25">
      <c r="A2134" s="3">
        <v>361688</v>
      </c>
      <c r="B2134" t="s">
        <v>140</v>
      </c>
      <c r="C2134" t="s">
        <v>5</v>
      </c>
      <c r="D2134" t="s">
        <v>2</v>
      </c>
      <c r="E2134" t="s">
        <v>1</v>
      </c>
      <c r="F2134" s="5">
        <v>41063</v>
      </c>
      <c r="G2134">
        <v>5</v>
      </c>
      <c r="H2134">
        <v>6</v>
      </c>
      <c r="I2134" s="1">
        <v>1616.22</v>
      </c>
      <c r="J2134" s="1">
        <v>411.35</v>
      </c>
      <c r="K2134">
        <v>25.451361819554201</v>
      </c>
      <c r="L2134" s="4">
        <f>VLOOKUP(N2134,rates,VLOOKUP(CONCATENATE('[1]Exposure Report'!$B$11,'[1]Exposure Report'!$B$13),rate_lookup_table,4,FALSE),FALSE)</f>
        <v>269.3656666666667</v>
      </c>
      <c r="M2134" t="s">
        <v>0</v>
      </c>
      <c r="N2134" t="str">
        <f>IF(VLOOKUP(B2134,title_rename,2,FALSE)=0,B2134,VLOOKUP(B2134,title_rename,2,FALSE))</f>
        <v>06-03 Atlanta Braves @ Washington Nationals</v>
      </c>
      <c r="O2134" s="3" t="str">
        <f>LEFT(IF(VLOOKUP(C2134,brand_rename,2,FALSE)=0,C2134,VLOOKUP(C2134,brand_rename,2,FALSE)),LEN(IF(VLOOKUP(C2134,brand_rename,2,FALSE)=0,C2134,VLOOKUP(C2134,brand_rename,2,FALSE)))-6)</f>
        <v>Website - Washingtonnationalsdreamfoundation.org</v>
      </c>
      <c r="P2134" t="str">
        <f>IF(VLOOKUP(D2134,location_rename,2,FALSE)=0,D2134,VLOOKUP(D2134,location_rename,2,FALSE))</f>
        <v>Rotational Field Level Home Plate</v>
      </c>
      <c r="Q2134">
        <f>IF($L2134=0,0,G2134)</f>
        <v>5</v>
      </c>
      <c r="R2134">
        <f>IF($L2134=0,0,H2134)</f>
        <v>6</v>
      </c>
      <c r="S2134" s="1">
        <f>R2134*L2134</f>
        <v>1616.1940000000002</v>
      </c>
      <c r="T2134" s="1">
        <f>S2134*(K2134/100)</f>
        <v>411.34338264592589</v>
      </c>
      <c r="U2134" t="str">
        <f t="shared" si="66"/>
        <v>Website - Washingtonnationalsdreamfoundation.orgRotational Field Level Home Plate</v>
      </c>
      <c r="V2134" t="str">
        <f t="shared" si="67"/>
        <v>06-03 Atlanta Braves @ Washington NationalsWebsite - Washingtonnationalsdreamfoundation.orgRotational Field Level Home Plate</v>
      </c>
      <c r="W2134" t="str">
        <f>CONCATENATE(M2134,O2134)</f>
        <v>Regular SeasonWebsite - Washingtonnationalsdreamfoundation.org</v>
      </c>
      <c r="X2134" t="str">
        <f>CONCATENATE(M2134,P2134)</f>
        <v>Regular SeasonRotational Field Level Home Plate</v>
      </c>
      <c r="Y2134" t="str">
        <f>CONCATENATE(M2134,O2134,P2134)</f>
        <v>Regular SeasonWebsite - Washingtonnationalsdreamfoundation.orgRotational Field Level Home Plate</v>
      </c>
    </row>
    <row r="2135" spans="1:25" x14ac:dyDescent="0.25">
      <c r="A2135" s="3">
        <v>361688</v>
      </c>
      <c r="B2135" t="s">
        <v>140</v>
      </c>
      <c r="C2135" t="s">
        <v>3</v>
      </c>
      <c r="D2135" t="s">
        <v>2</v>
      </c>
      <c r="E2135" t="s">
        <v>1</v>
      </c>
      <c r="F2135" s="5">
        <v>41063</v>
      </c>
      <c r="G2135">
        <v>10</v>
      </c>
      <c r="H2135">
        <v>73</v>
      </c>
      <c r="I2135" s="1">
        <v>19664.009999999998</v>
      </c>
      <c r="J2135" s="1">
        <v>4636.34</v>
      </c>
      <c r="K2135">
        <v>23.5777951699577</v>
      </c>
      <c r="L2135" s="4">
        <f>VLOOKUP(N2135,rates,VLOOKUP(CONCATENATE('[1]Exposure Report'!$B$11,'[1]Exposure Report'!$B$13),rate_lookup_table,4,FALSE),FALSE)</f>
        <v>269.3656666666667</v>
      </c>
      <c r="M2135" t="s">
        <v>0</v>
      </c>
      <c r="N2135" t="str">
        <f>IF(VLOOKUP(B2135,title_rename,2,FALSE)=0,B2135,VLOOKUP(B2135,title_rename,2,FALSE))</f>
        <v>06-03 Atlanta Braves @ Washington Nationals</v>
      </c>
      <c r="O2135" s="3" t="str">
        <f>LEFT(IF(VLOOKUP(C2135,brand_rename,2,FALSE)=0,C2135,VLOOKUP(C2135,brand_rename,2,FALSE)),LEN(IF(VLOOKUP(C2135,brand_rename,2,FALSE)=0,C2135,VLOOKUP(C2135,brand_rename,2,FALSE)))-6)</f>
        <v>Windstream</v>
      </c>
      <c r="P2135" t="str">
        <f>IF(VLOOKUP(D2135,location_rename,2,FALSE)=0,D2135,VLOOKUP(D2135,location_rename,2,FALSE))</f>
        <v>Rotational Field Level Home Plate</v>
      </c>
      <c r="Q2135">
        <f>IF($L2135=0,0,G2135)</f>
        <v>10</v>
      </c>
      <c r="R2135">
        <f>IF($L2135=0,0,H2135)</f>
        <v>73</v>
      </c>
      <c r="S2135" s="1">
        <f>R2135*L2135</f>
        <v>19663.69366666667</v>
      </c>
      <c r="T2135" s="1">
        <f>S2135*(K2135/100)</f>
        <v>4636.2654155746122</v>
      </c>
      <c r="U2135" t="str">
        <f t="shared" si="66"/>
        <v>WindstreamRotational Field Level Home Plate</v>
      </c>
      <c r="V2135" t="str">
        <f t="shared" si="67"/>
        <v>06-03 Atlanta Braves @ Washington NationalsWindstreamRotational Field Level Home Plate</v>
      </c>
      <c r="W2135" t="str">
        <f>CONCATENATE(M2135,O2135)</f>
        <v>Regular SeasonWindstream</v>
      </c>
      <c r="X2135" t="str">
        <f>CONCATENATE(M2135,P2135)</f>
        <v>Regular SeasonRotational Field Level Home Plate</v>
      </c>
      <c r="Y2135" t="str">
        <f>CONCATENATE(M2135,O2135,P2135)</f>
        <v>Regular SeasonWindstreamRotational Field Level Home Plate</v>
      </c>
    </row>
    <row r="2136" spans="1:25" x14ac:dyDescent="0.25">
      <c r="A2136" s="3">
        <v>362867</v>
      </c>
      <c r="B2136" t="s">
        <v>137</v>
      </c>
      <c r="C2136" t="s">
        <v>75</v>
      </c>
      <c r="D2136" t="s">
        <v>6</v>
      </c>
      <c r="E2136" t="s">
        <v>1</v>
      </c>
      <c r="F2136" s="5">
        <v>41065</v>
      </c>
      <c r="G2136">
        <v>2</v>
      </c>
      <c r="H2136">
        <v>2</v>
      </c>
      <c r="I2136" s="1">
        <v>1134</v>
      </c>
      <c r="J2136" s="1">
        <v>203.5</v>
      </c>
      <c r="K2136">
        <v>17.9453262786596</v>
      </c>
      <c r="L2136" s="4">
        <f>VLOOKUP(N2136,rates,VLOOKUP(CONCATENATE('[1]Exposure Report'!$B$11,'[1]Exposure Report'!$B$13),rate_lookup_table,4,FALSE),FALSE)</f>
        <v>566.99633333333338</v>
      </c>
      <c r="M2136" t="s">
        <v>0</v>
      </c>
      <c r="N2136" t="str">
        <f>IF(VLOOKUP(B2136,title_rename,2,FALSE)=0,B2136,VLOOKUP(B2136,title_rename,2,FALSE))</f>
        <v>06-05 New York Mets @ Washington Nationals</v>
      </c>
      <c r="O2136" s="3" t="str">
        <f>LEFT(IF(VLOOKUP(C2136,brand_rename,2,FALSE)=0,C2136,VLOOKUP(C2136,brand_rename,2,FALSE)),LEN(IF(VLOOKUP(C2136,brand_rename,2,FALSE)=0,C2136,VLOOKUP(C2136,brand_rename,2,FALSE)))-6)</f>
        <v>American University</v>
      </c>
      <c r="P2136" t="str">
        <f>IF(VLOOKUP(D2136,location_rename,2,FALSE)=0,D2136,VLOOKUP(D2136,location_rename,2,FALSE))</f>
        <v>Rotational Field Level Foul Ball Line</v>
      </c>
      <c r="Q2136">
        <f>IF($L2136=0,0,G2136)</f>
        <v>2</v>
      </c>
      <c r="R2136">
        <f>IF($L2136=0,0,H2136)</f>
        <v>2</v>
      </c>
      <c r="S2136" s="1">
        <f>R2136*L2136</f>
        <v>1133.9926666666668</v>
      </c>
      <c r="T2136" s="1">
        <f>S2136*(K2136/100)</f>
        <v>203.49868400940613</v>
      </c>
      <c r="U2136" t="str">
        <f t="shared" si="66"/>
        <v>American UniversityRotational Field Level Foul Ball Line</v>
      </c>
      <c r="V2136" t="str">
        <f t="shared" si="67"/>
        <v>06-05 New York Mets @ Washington NationalsAmerican UniversityRotational Field Level Foul Ball Line</v>
      </c>
      <c r="W2136" t="str">
        <f>CONCATENATE(M2136,O2136)</f>
        <v>Regular SeasonAmerican University</v>
      </c>
      <c r="X2136" t="str">
        <f>CONCATENATE(M2136,P2136)</f>
        <v>Regular SeasonRotational Field Level Foul Ball Line</v>
      </c>
      <c r="Y2136" t="str">
        <f>CONCATENATE(M2136,O2136,P2136)</f>
        <v>Regular SeasonAmerican UniversityRotational Field Level Foul Ball Line</v>
      </c>
    </row>
    <row r="2137" spans="1:25" x14ac:dyDescent="0.25">
      <c r="A2137" s="3">
        <v>362867</v>
      </c>
      <c r="B2137" t="s">
        <v>137</v>
      </c>
      <c r="C2137" t="s">
        <v>75</v>
      </c>
      <c r="D2137" t="s">
        <v>2</v>
      </c>
      <c r="E2137" t="s">
        <v>1</v>
      </c>
      <c r="F2137" s="5">
        <v>41065</v>
      </c>
      <c r="G2137">
        <v>17</v>
      </c>
      <c r="H2137">
        <v>121</v>
      </c>
      <c r="I2137" s="1">
        <v>68607</v>
      </c>
      <c r="J2137" s="1">
        <v>16702.63</v>
      </c>
      <c r="K2137">
        <v>24.345372921130402</v>
      </c>
      <c r="L2137" s="4">
        <f>VLOOKUP(N2137,rates,VLOOKUP(CONCATENATE('[1]Exposure Report'!$B$11,'[1]Exposure Report'!$B$13),rate_lookup_table,4,FALSE),FALSE)</f>
        <v>566.99633333333338</v>
      </c>
      <c r="M2137" t="s">
        <v>0</v>
      </c>
      <c r="N2137" t="str">
        <f>IF(VLOOKUP(B2137,title_rename,2,FALSE)=0,B2137,VLOOKUP(B2137,title_rename,2,FALSE))</f>
        <v>06-05 New York Mets @ Washington Nationals</v>
      </c>
      <c r="O2137" s="3" t="str">
        <f>LEFT(IF(VLOOKUP(C2137,brand_rename,2,FALSE)=0,C2137,VLOOKUP(C2137,brand_rename,2,FALSE)),LEN(IF(VLOOKUP(C2137,brand_rename,2,FALSE)=0,C2137,VLOOKUP(C2137,brand_rename,2,FALSE)))-6)</f>
        <v>American University</v>
      </c>
      <c r="P2137" t="str">
        <f>IF(VLOOKUP(D2137,location_rename,2,FALSE)=0,D2137,VLOOKUP(D2137,location_rename,2,FALSE))</f>
        <v>Rotational Field Level Home Plate</v>
      </c>
      <c r="Q2137">
        <f>IF($L2137=0,0,G2137)</f>
        <v>17</v>
      </c>
      <c r="R2137">
        <f>IF($L2137=0,0,H2137)</f>
        <v>121</v>
      </c>
      <c r="S2137" s="1">
        <f>R2137*L2137</f>
        <v>68606.556333333341</v>
      </c>
      <c r="T2137" s="1">
        <f>S2137*(K2137/100)</f>
        <v>16702.521987695411</v>
      </c>
      <c r="U2137" t="str">
        <f t="shared" si="66"/>
        <v>American UniversityRotational Field Level Home Plate</v>
      </c>
      <c r="V2137" t="str">
        <f t="shared" si="67"/>
        <v>06-05 New York Mets @ Washington NationalsAmerican UniversityRotational Field Level Home Plate</v>
      </c>
      <c r="W2137" t="str">
        <f>CONCATENATE(M2137,O2137)</f>
        <v>Regular SeasonAmerican University</v>
      </c>
      <c r="X2137" t="str">
        <f>CONCATENATE(M2137,P2137)</f>
        <v>Regular SeasonRotational Field Level Home Plate</v>
      </c>
      <c r="Y2137" t="str">
        <f>CONCATENATE(M2137,O2137,P2137)</f>
        <v>Regular SeasonAmerican UniversityRotational Field Level Home Plate</v>
      </c>
    </row>
    <row r="2138" spans="1:25" x14ac:dyDescent="0.25">
      <c r="A2138" s="3">
        <v>362867</v>
      </c>
      <c r="B2138" t="s">
        <v>137</v>
      </c>
      <c r="C2138" t="s">
        <v>74</v>
      </c>
      <c r="D2138" t="s">
        <v>12</v>
      </c>
      <c r="E2138" t="s">
        <v>1</v>
      </c>
      <c r="F2138" s="5">
        <v>41065</v>
      </c>
      <c r="G2138">
        <v>35</v>
      </c>
      <c r="H2138">
        <v>63</v>
      </c>
      <c r="I2138" s="1">
        <v>35721</v>
      </c>
      <c r="J2138" s="1">
        <v>6255.88</v>
      </c>
      <c r="K2138">
        <v>17.513171523753499</v>
      </c>
      <c r="L2138" s="4">
        <f>VLOOKUP(N2138,rates,VLOOKUP(CONCATENATE('[1]Exposure Report'!$B$11,'[1]Exposure Report'!$B$13),rate_lookup_table,4,FALSE),FALSE)</f>
        <v>566.99633333333338</v>
      </c>
      <c r="M2138" t="s">
        <v>0</v>
      </c>
      <c r="N2138" t="str">
        <f>IF(VLOOKUP(B2138,title_rename,2,FALSE)=0,B2138,VLOOKUP(B2138,title_rename,2,FALSE))</f>
        <v>06-05 New York Mets @ Washington Nationals</v>
      </c>
      <c r="O2138" s="3" t="str">
        <f>LEFT(IF(VLOOKUP(C2138,brand_rename,2,FALSE)=0,C2138,VLOOKUP(C2138,brand_rename,2,FALSE)),LEN(IF(VLOOKUP(C2138,brand_rename,2,FALSE)=0,C2138,VLOOKUP(C2138,brand_rename,2,FALSE)))-6)</f>
        <v>ANC</v>
      </c>
      <c r="P2138" t="str">
        <f>IF(VLOOKUP(D2138,location_rename,2,FALSE)=0,D2138,VLOOKUP(D2138,location_rename,2,FALSE))</f>
        <v>Static Field Level Home Plate</v>
      </c>
      <c r="Q2138">
        <f>IF($L2138=0,0,G2138)</f>
        <v>35</v>
      </c>
      <c r="R2138">
        <f>IF($L2138=0,0,H2138)</f>
        <v>63</v>
      </c>
      <c r="S2138" s="1">
        <f>R2138*L2138</f>
        <v>35720.769</v>
      </c>
      <c r="T2138" s="1">
        <f>S2138*(K2138/100)</f>
        <v>6255.8395445737669</v>
      </c>
      <c r="U2138" t="str">
        <f t="shared" si="66"/>
        <v>ANCStatic Field Level Home Plate</v>
      </c>
      <c r="V2138" t="str">
        <f t="shared" si="67"/>
        <v>06-05 New York Mets @ Washington NationalsANCStatic Field Level Home Plate</v>
      </c>
      <c r="W2138" t="str">
        <f>CONCATENATE(M2138,O2138)</f>
        <v>Regular SeasonANC</v>
      </c>
      <c r="X2138" t="str">
        <f>CONCATENATE(M2138,P2138)</f>
        <v>Regular SeasonStatic Field Level Home Plate</v>
      </c>
      <c r="Y2138" t="str">
        <f>CONCATENATE(M2138,O2138,P2138)</f>
        <v>Regular SeasonANCStatic Field Level Home Plate</v>
      </c>
    </row>
    <row r="2139" spans="1:25" x14ac:dyDescent="0.25">
      <c r="A2139" s="3">
        <v>362867</v>
      </c>
      <c r="B2139" t="s">
        <v>137</v>
      </c>
      <c r="C2139" t="s">
        <v>139</v>
      </c>
      <c r="D2139" t="s">
        <v>2</v>
      </c>
      <c r="E2139" t="s">
        <v>1</v>
      </c>
      <c r="F2139" s="5">
        <v>41065</v>
      </c>
      <c r="G2139">
        <v>34</v>
      </c>
      <c r="H2139">
        <v>303</v>
      </c>
      <c r="I2139" s="1">
        <v>171801</v>
      </c>
      <c r="J2139" s="1">
        <v>40417.74</v>
      </c>
      <c r="K2139">
        <v>23.525904971449499</v>
      </c>
      <c r="L2139" s="4">
        <f>VLOOKUP(N2139,rates,VLOOKUP(CONCATENATE('[1]Exposure Report'!$B$11,'[1]Exposure Report'!$B$13),rate_lookup_table,4,FALSE),FALSE)</f>
        <v>566.99633333333338</v>
      </c>
      <c r="M2139" t="s">
        <v>0</v>
      </c>
      <c r="N2139" t="str">
        <f>IF(VLOOKUP(B2139,title_rename,2,FALSE)=0,B2139,VLOOKUP(B2139,title_rename,2,FALSE))</f>
        <v>06-05 New York Mets @ Washington Nationals</v>
      </c>
      <c r="O2139" s="3" t="str">
        <f>LEFT(IF(VLOOKUP(C2139,brand_rename,2,FALSE)=0,C2139,VLOOKUP(C2139,brand_rename,2,FALSE)),LEN(IF(VLOOKUP(C2139,brand_rename,2,FALSE)=0,C2139,VLOOKUP(C2139,brand_rename,2,FALSE)))-6)</f>
        <v>Bank of America</v>
      </c>
      <c r="P2139" t="str">
        <f>IF(VLOOKUP(D2139,location_rename,2,FALSE)=0,D2139,VLOOKUP(D2139,location_rename,2,FALSE))</f>
        <v>Rotational Field Level Home Plate</v>
      </c>
      <c r="Q2139">
        <f>IF($L2139=0,0,G2139)</f>
        <v>34</v>
      </c>
      <c r="R2139">
        <f>IF($L2139=0,0,H2139)</f>
        <v>303</v>
      </c>
      <c r="S2139" s="1">
        <f>R2139*L2139</f>
        <v>171799.88900000002</v>
      </c>
      <c r="T2139" s="1">
        <f>S2139*(K2139/100)</f>
        <v>40417.478627195727</v>
      </c>
      <c r="U2139" t="str">
        <f t="shared" si="66"/>
        <v>Bank of AmericaRotational Field Level Home Plate</v>
      </c>
      <c r="V2139" t="str">
        <f t="shared" si="67"/>
        <v>06-05 New York Mets @ Washington NationalsBank of AmericaRotational Field Level Home Plate</v>
      </c>
      <c r="W2139" t="str">
        <f>CONCATENATE(M2139,O2139)</f>
        <v>Regular SeasonBank of America</v>
      </c>
      <c r="X2139" t="str">
        <f>CONCATENATE(M2139,P2139)</f>
        <v>Regular SeasonRotational Field Level Home Plate</v>
      </c>
      <c r="Y2139" t="str">
        <f>CONCATENATE(M2139,O2139,P2139)</f>
        <v>Regular SeasonBank of AmericaRotational Field Level Home Plate</v>
      </c>
    </row>
    <row r="2140" spans="1:25" x14ac:dyDescent="0.25">
      <c r="A2140" s="3">
        <v>362867</v>
      </c>
      <c r="B2140" t="s">
        <v>137</v>
      </c>
      <c r="C2140" t="s">
        <v>72</v>
      </c>
      <c r="D2140" t="s">
        <v>71</v>
      </c>
      <c r="E2140" t="s">
        <v>1</v>
      </c>
      <c r="F2140" s="5">
        <v>41065</v>
      </c>
      <c r="G2140">
        <v>48</v>
      </c>
      <c r="H2140">
        <v>189</v>
      </c>
      <c r="I2140" s="1">
        <v>107163</v>
      </c>
      <c r="J2140" s="1">
        <v>19899.939999999999</v>
      </c>
      <c r="K2140">
        <v>18.569786213525099</v>
      </c>
      <c r="L2140" s="4">
        <f>VLOOKUP(N2140,rates,VLOOKUP(CONCATENATE('[1]Exposure Report'!$B$11,'[1]Exposure Report'!$B$13),rate_lookup_table,4,FALSE),FALSE)</f>
        <v>566.99633333333338</v>
      </c>
      <c r="M2140" t="s">
        <v>0</v>
      </c>
      <c r="N2140" t="str">
        <f>IF(VLOOKUP(B2140,title_rename,2,FALSE)=0,B2140,VLOOKUP(B2140,title_rename,2,FALSE))</f>
        <v>06-05 New York Mets @ Washington Nationals</v>
      </c>
      <c r="O2140" s="3" t="str">
        <f>LEFT(IF(VLOOKUP(C2140,brand_rename,2,FALSE)=0,C2140,VLOOKUP(C2140,brand_rename,2,FALSE)),LEN(IF(VLOOKUP(C2140,brand_rename,2,FALSE)=0,C2140,VLOOKUP(C2140,brand_rename,2,FALSE)))-6)</f>
        <v>Bens Chili Bowl</v>
      </c>
      <c r="P2140" t="str">
        <f>IF(VLOOKUP(D2140,location_rename,2,FALSE)=0,D2140,VLOOKUP(D2140,location_rename,2,FALSE))</f>
        <v>Static Upper Tiered</v>
      </c>
      <c r="Q2140">
        <f>IF($L2140=0,0,G2140)</f>
        <v>48</v>
      </c>
      <c r="R2140">
        <f>IF($L2140=0,0,H2140)</f>
        <v>189</v>
      </c>
      <c r="S2140" s="1">
        <f>R2140*L2140</f>
        <v>107162.30700000002</v>
      </c>
      <c r="T2140" s="1">
        <f>S2140*(K2140/100)</f>
        <v>19899.811311381447</v>
      </c>
      <c r="U2140" t="str">
        <f t="shared" si="66"/>
        <v>Bens Chili BowlStatic Upper Tiered</v>
      </c>
      <c r="V2140" t="str">
        <f t="shared" si="67"/>
        <v>06-05 New York Mets @ Washington NationalsBens Chili BowlStatic Upper Tiered</v>
      </c>
      <c r="W2140" t="str">
        <f>CONCATENATE(M2140,O2140)</f>
        <v>Regular SeasonBens Chili Bowl</v>
      </c>
      <c r="X2140" t="str">
        <f>CONCATENATE(M2140,P2140)</f>
        <v>Regular SeasonStatic Upper Tiered</v>
      </c>
      <c r="Y2140" t="str">
        <f>CONCATENATE(M2140,O2140,P2140)</f>
        <v>Regular SeasonBens Chili BowlStatic Upper Tiered</v>
      </c>
    </row>
    <row r="2141" spans="1:25" x14ac:dyDescent="0.25">
      <c r="A2141" s="3">
        <v>362867</v>
      </c>
      <c r="B2141" t="s">
        <v>137</v>
      </c>
      <c r="C2141" t="s">
        <v>70</v>
      </c>
      <c r="D2141" t="s">
        <v>2</v>
      </c>
      <c r="E2141" t="s">
        <v>1</v>
      </c>
      <c r="F2141" s="5">
        <v>41065</v>
      </c>
      <c r="G2141">
        <v>58</v>
      </c>
      <c r="H2141">
        <v>435</v>
      </c>
      <c r="I2141" s="1">
        <v>246645</v>
      </c>
      <c r="J2141" s="1">
        <v>59204.5</v>
      </c>
      <c r="K2141">
        <v>24.003932777879101</v>
      </c>
      <c r="L2141" s="4">
        <f>VLOOKUP(N2141,rates,VLOOKUP(CONCATENATE('[1]Exposure Report'!$B$11,'[1]Exposure Report'!$B$13),rate_lookup_table,4,FALSE),FALSE)</f>
        <v>566.99633333333338</v>
      </c>
      <c r="M2141" t="s">
        <v>0</v>
      </c>
      <c r="N2141" t="str">
        <f>IF(VLOOKUP(B2141,title_rename,2,FALSE)=0,B2141,VLOOKUP(B2141,title_rename,2,FALSE))</f>
        <v>06-05 New York Mets @ Washington Nationals</v>
      </c>
      <c r="O2141" s="3" t="str">
        <f>LEFT(IF(VLOOKUP(C2141,brand_rename,2,FALSE)=0,C2141,VLOOKUP(C2141,brand_rename,2,FALSE)),LEN(IF(VLOOKUP(C2141,brand_rename,2,FALSE)=0,C2141,VLOOKUP(C2141,brand_rename,2,FALSE)))-6)</f>
        <v>Capital One</v>
      </c>
      <c r="P2141" t="str">
        <f>IF(VLOOKUP(D2141,location_rename,2,FALSE)=0,D2141,VLOOKUP(D2141,location_rename,2,FALSE))</f>
        <v>Rotational Field Level Home Plate</v>
      </c>
      <c r="Q2141">
        <f>IF($L2141=0,0,G2141)</f>
        <v>58</v>
      </c>
      <c r="R2141">
        <f>IF($L2141=0,0,H2141)</f>
        <v>435</v>
      </c>
      <c r="S2141" s="1">
        <f>R2141*L2141</f>
        <v>246643.40500000003</v>
      </c>
      <c r="T2141" s="1">
        <f>S2141*(K2141/100)</f>
        <v>59204.117137272107</v>
      </c>
      <c r="U2141" t="str">
        <f t="shared" si="66"/>
        <v>Capital OneRotational Field Level Home Plate</v>
      </c>
      <c r="V2141" t="str">
        <f t="shared" si="67"/>
        <v>06-05 New York Mets @ Washington NationalsCapital OneRotational Field Level Home Plate</v>
      </c>
      <c r="W2141" t="str">
        <f>CONCATENATE(M2141,O2141)</f>
        <v>Regular SeasonCapital One</v>
      </c>
      <c r="X2141" t="str">
        <f>CONCATENATE(M2141,P2141)</f>
        <v>Regular SeasonRotational Field Level Home Plate</v>
      </c>
      <c r="Y2141" t="str">
        <f>CONCATENATE(M2141,O2141,P2141)</f>
        <v>Regular SeasonCapital OneRotational Field Level Home Plate</v>
      </c>
    </row>
    <row r="2142" spans="1:25" x14ac:dyDescent="0.25">
      <c r="A2142" s="3">
        <v>362867</v>
      </c>
      <c r="B2142" t="s">
        <v>137</v>
      </c>
      <c r="C2142" t="s">
        <v>69</v>
      </c>
      <c r="D2142" t="s">
        <v>17</v>
      </c>
      <c r="E2142" t="s">
        <v>1</v>
      </c>
      <c r="F2142" s="5">
        <v>41065</v>
      </c>
      <c r="G2142">
        <v>11</v>
      </c>
      <c r="H2142">
        <v>32</v>
      </c>
      <c r="I2142" s="1">
        <v>18144</v>
      </c>
      <c r="J2142" s="1">
        <v>6217.78</v>
      </c>
      <c r="K2142">
        <v>34.269069664902901</v>
      </c>
      <c r="L2142" s="4">
        <f>VLOOKUP(N2142,rates,VLOOKUP(CONCATENATE('[1]Exposure Report'!$B$11,'[1]Exposure Report'!$B$13),rate_lookup_table,4,FALSE),FALSE)</f>
        <v>566.99633333333338</v>
      </c>
      <c r="M2142" t="s">
        <v>0</v>
      </c>
      <c r="N2142" t="str">
        <f>IF(VLOOKUP(B2142,title_rename,2,FALSE)=0,B2142,VLOOKUP(B2142,title_rename,2,FALSE))</f>
        <v>06-05 New York Mets @ Washington Nationals</v>
      </c>
      <c r="O2142" s="3" t="str">
        <f>LEFT(IF(VLOOKUP(C2142,brand_rename,2,FALSE)=0,C2142,VLOOKUP(C2142,brand_rename,2,FALSE)),LEN(IF(VLOOKUP(C2142,brand_rename,2,FALSE)=0,C2142,VLOOKUP(C2142,brand_rename,2,FALSE)))-6)</f>
        <v>CareFirst BlueCross BlueShield</v>
      </c>
      <c r="P2142" t="str">
        <f>IF(VLOOKUP(D2142,location_rename,2,FALSE)=0,D2142,VLOOKUP(D2142,location_rename,2,FALSE))</f>
        <v>LED Upper Tiered</v>
      </c>
      <c r="Q2142">
        <f>IF($L2142=0,0,G2142)</f>
        <v>11</v>
      </c>
      <c r="R2142">
        <f>IF($L2142=0,0,H2142)</f>
        <v>32</v>
      </c>
      <c r="S2142" s="1">
        <f>R2142*L2142</f>
        <v>18143.882666666668</v>
      </c>
      <c r="T2142" s="1">
        <f>S2142*(K2142/100)</f>
        <v>6217.7397909582432</v>
      </c>
      <c r="U2142" t="str">
        <f t="shared" si="66"/>
        <v>CareFirst BlueCross BlueShieldLED Upper Tiered</v>
      </c>
      <c r="V2142" t="str">
        <f t="shared" si="67"/>
        <v>06-05 New York Mets @ Washington NationalsCareFirst BlueCross BlueShieldLED Upper Tiered</v>
      </c>
      <c r="W2142" t="str">
        <f>CONCATENATE(M2142,O2142)</f>
        <v>Regular SeasonCareFirst BlueCross BlueShield</v>
      </c>
      <c r="X2142" t="str">
        <f>CONCATENATE(M2142,P2142)</f>
        <v>Regular SeasonLED Upper Tiered</v>
      </c>
      <c r="Y2142" t="str">
        <f>CONCATENATE(M2142,O2142,P2142)</f>
        <v>Regular SeasonCareFirst BlueCross BlueShieldLED Upper Tiered</v>
      </c>
    </row>
    <row r="2143" spans="1:25" x14ac:dyDescent="0.25">
      <c r="A2143" s="3">
        <v>362867</v>
      </c>
      <c r="B2143" t="s">
        <v>137</v>
      </c>
      <c r="C2143" t="s">
        <v>68</v>
      </c>
      <c r="D2143" t="s">
        <v>11</v>
      </c>
      <c r="E2143" t="s">
        <v>1</v>
      </c>
      <c r="F2143" s="5">
        <v>41065</v>
      </c>
      <c r="G2143">
        <v>7</v>
      </c>
      <c r="H2143">
        <v>10</v>
      </c>
      <c r="I2143" s="1">
        <v>5670</v>
      </c>
      <c r="J2143" s="1">
        <v>1126.9100000000001</v>
      </c>
      <c r="K2143">
        <v>19.874955908289198</v>
      </c>
      <c r="L2143" s="4">
        <f>VLOOKUP(N2143,rates,VLOOKUP(CONCATENATE('[1]Exposure Report'!$B$11,'[1]Exposure Report'!$B$13),rate_lookup_table,4,FALSE),FALSE)</f>
        <v>566.99633333333338</v>
      </c>
      <c r="M2143" t="s">
        <v>0</v>
      </c>
      <c r="N2143" t="str">
        <f>IF(VLOOKUP(B2143,title_rename,2,FALSE)=0,B2143,VLOOKUP(B2143,title_rename,2,FALSE))</f>
        <v>06-05 New York Mets @ Washington Nationals</v>
      </c>
      <c r="O2143" s="3" t="str">
        <f>LEFT(IF(VLOOKUP(C2143,brand_rename,2,FALSE)=0,C2143,VLOOKUP(C2143,brand_rename,2,FALSE)),LEN(IF(VLOOKUP(C2143,brand_rename,2,FALSE)=0,C2143,VLOOKUP(C2143,brand_rename,2,FALSE)))-6)</f>
        <v>Charity - Washington Nationals Dream Foundation</v>
      </c>
      <c r="P2143" t="str">
        <f>IF(VLOOKUP(D2143,location_rename,2,FALSE)=0,D2143,VLOOKUP(D2143,location_rename,2,FALSE))</f>
        <v>Static Outfield Wall</v>
      </c>
      <c r="Q2143">
        <f>IF($L2143=0,0,G2143)</f>
        <v>7</v>
      </c>
      <c r="R2143">
        <f>IF($L2143=0,0,H2143)</f>
        <v>10</v>
      </c>
      <c r="S2143" s="1">
        <f>R2143*L2143</f>
        <v>5669.963333333334</v>
      </c>
      <c r="T2143" s="1">
        <f>S2143*(K2143/100)</f>
        <v>1126.9027125161647</v>
      </c>
      <c r="U2143" t="str">
        <f t="shared" si="66"/>
        <v>Charity - Washington Nationals Dream FoundationStatic Outfield Wall</v>
      </c>
      <c r="V2143" t="str">
        <f t="shared" si="67"/>
        <v>06-05 New York Mets @ Washington NationalsCharity - Washington Nationals Dream FoundationStatic Outfield Wall</v>
      </c>
      <c r="W2143" t="str">
        <f>CONCATENATE(M2143,O2143)</f>
        <v>Regular SeasonCharity - Washington Nationals Dream Foundation</v>
      </c>
      <c r="X2143" t="str">
        <f>CONCATENATE(M2143,P2143)</f>
        <v>Regular SeasonStatic Outfield Wall</v>
      </c>
      <c r="Y2143" t="str">
        <f>CONCATENATE(M2143,O2143,P2143)</f>
        <v>Regular SeasonCharity - Washington Nationals Dream FoundationStatic Outfield Wall</v>
      </c>
    </row>
    <row r="2144" spans="1:25" x14ac:dyDescent="0.25">
      <c r="A2144" s="3">
        <v>362867</v>
      </c>
      <c r="B2144" t="s">
        <v>137</v>
      </c>
      <c r="C2144" t="s">
        <v>68</v>
      </c>
      <c r="D2144" t="s">
        <v>9</v>
      </c>
      <c r="E2144" t="s">
        <v>1</v>
      </c>
      <c r="F2144" s="5">
        <v>41065</v>
      </c>
      <c r="G2144">
        <v>1</v>
      </c>
      <c r="H2144">
        <v>3</v>
      </c>
      <c r="I2144" s="1">
        <v>1701</v>
      </c>
      <c r="J2144" s="1">
        <v>404.84</v>
      </c>
      <c r="K2144">
        <v>23.8001175778953</v>
      </c>
      <c r="L2144" s="4">
        <f>VLOOKUP(N2144,rates,VLOOKUP(CONCATENATE('[1]Exposure Report'!$B$11,'[1]Exposure Report'!$B$13),rate_lookup_table,4,FALSE),FALSE)</f>
        <v>566.99633333333338</v>
      </c>
      <c r="M2144" t="s">
        <v>0</v>
      </c>
      <c r="N2144" t="str">
        <f>IF(VLOOKUP(B2144,title_rename,2,FALSE)=0,B2144,VLOOKUP(B2144,title_rename,2,FALSE))</f>
        <v>06-05 New York Mets @ Washington Nationals</v>
      </c>
      <c r="O2144" s="3" t="str">
        <f>LEFT(IF(VLOOKUP(C2144,brand_rename,2,FALSE)=0,C2144,VLOOKUP(C2144,brand_rename,2,FALSE)),LEN(IF(VLOOKUP(C2144,brand_rename,2,FALSE)=0,C2144,VLOOKUP(C2144,brand_rename,2,FALSE)))-6)</f>
        <v>Charity - Washington Nationals Dream Foundation</v>
      </c>
      <c r="P2144" t="str">
        <f>IF(VLOOKUP(D2144,location_rename,2,FALSE)=0,D2144,VLOOKUP(D2144,location_rename,2,FALSE))</f>
        <v>Static Upper Billboard</v>
      </c>
      <c r="Q2144">
        <f>IF($L2144=0,0,G2144)</f>
        <v>1</v>
      </c>
      <c r="R2144">
        <f>IF($L2144=0,0,H2144)</f>
        <v>3</v>
      </c>
      <c r="S2144" s="1">
        <f>R2144*L2144</f>
        <v>1700.989</v>
      </c>
      <c r="T2144" s="1">
        <f>S2144*(K2144/100)</f>
        <v>404.8373819870655</v>
      </c>
      <c r="U2144" t="str">
        <f t="shared" si="66"/>
        <v>Charity - Washington Nationals Dream FoundationStatic Upper Billboard</v>
      </c>
      <c r="V2144" t="str">
        <f t="shared" si="67"/>
        <v>06-05 New York Mets @ Washington NationalsCharity - Washington Nationals Dream FoundationStatic Upper Billboard</v>
      </c>
      <c r="W2144" t="str">
        <f>CONCATENATE(M2144,O2144)</f>
        <v>Regular SeasonCharity - Washington Nationals Dream Foundation</v>
      </c>
      <c r="X2144" t="str">
        <f>CONCATENATE(M2144,P2144)</f>
        <v>Regular SeasonStatic Upper Billboard</v>
      </c>
      <c r="Y2144" t="str">
        <f>CONCATENATE(M2144,O2144,P2144)</f>
        <v>Regular SeasonCharity - Washington Nationals Dream FoundationStatic Upper Billboard</v>
      </c>
    </row>
    <row r="2145" spans="1:25" x14ac:dyDescent="0.25">
      <c r="A2145" s="3">
        <v>362867</v>
      </c>
      <c r="B2145" t="s">
        <v>137</v>
      </c>
      <c r="C2145" t="s">
        <v>67</v>
      </c>
      <c r="D2145" t="s">
        <v>2</v>
      </c>
      <c r="E2145" t="s">
        <v>1</v>
      </c>
      <c r="F2145" s="5">
        <v>41065</v>
      </c>
      <c r="G2145">
        <v>37</v>
      </c>
      <c r="H2145">
        <v>270</v>
      </c>
      <c r="I2145" s="1">
        <v>153090</v>
      </c>
      <c r="J2145" s="1">
        <v>37244.300000000003</v>
      </c>
      <c r="K2145">
        <v>24.3283689333072</v>
      </c>
      <c r="L2145" s="4">
        <f>VLOOKUP(N2145,rates,VLOOKUP(CONCATENATE('[1]Exposure Report'!$B$11,'[1]Exposure Report'!$B$13),rate_lookup_table,4,FALSE),FALSE)</f>
        <v>566.99633333333338</v>
      </c>
      <c r="M2145" t="s">
        <v>0</v>
      </c>
      <c r="N2145" t="str">
        <f>IF(VLOOKUP(B2145,title_rename,2,FALSE)=0,B2145,VLOOKUP(B2145,title_rename,2,FALSE))</f>
        <v>06-05 New York Mets @ Washington Nationals</v>
      </c>
      <c r="O2145" s="3" t="str">
        <f>LEFT(IF(VLOOKUP(C2145,brand_rename,2,FALSE)=0,C2145,VLOOKUP(C2145,brand_rename,2,FALSE)),LEN(IF(VLOOKUP(C2145,brand_rename,2,FALSE)=0,C2145,VLOOKUP(C2145,brand_rename,2,FALSE)))-6)</f>
        <v>Cholula Hot Sauce</v>
      </c>
      <c r="P2145" t="str">
        <f>IF(VLOOKUP(D2145,location_rename,2,FALSE)=0,D2145,VLOOKUP(D2145,location_rename,2,FALSE))</f>
        <v>Rotational Field Level Home Plate</v>
      </c>
      <c r="Q2145">
        <f>IF($L2145=0,0,G2145)</f>
        <v>37</v>
      </c>
      <c r="R2145">
        <f>IF($L2145=0,0,H2145)</f>
        <v>270</v>
      </c>
      <c r="S2145" s="1">
        <f>R2145*L2145</f>
        <v>153089.01</v>
      </c>
      <c r="T2145" s="1">
        <f>S2145*(K2145/100)</f>
        <v>37244.05914914755</v>
      </c>
      <c r="U2145" t="str">
        <f t="shared" si="66"/>
        <v>Cholula Hot SauceRotational Field Level Home Plate</v>
      </c>
      <c r="V2145" t="str">
        <f t="shared" si="67"/>
        <v>06-05 New York Mets @ Washington NationalsCholula Hot SauceRotational Field Level Home Plate</v>
      </c>
      <c r="W2145" t="str">
        <f>CONCATENATE(M2145,O2145)</f>
        <v>Regular SeasonCholula Hot Sauce</v>
      </c>
      <c r="X2145" t="str">
        <f>CONCATENATE(M2145,P2145)</f>
        <v>Regular SeasonRotational Field Level Home Plate</v>
      </c>
      <c r="Y2145" t="str">
        <f>CONCATENATE(M2145,O2145,P2145)</f>
        <v>Regular SeasonCholula Hot SauceRotational Field Level Home Plate</v>
      </c>
    </row>
    <row r="2146" spans="1:25" x14ac:dyDescent="0.25">
      <c r="A2146" s="3">
        <v>362867</v>
      </c>
      <c r="B2146" t="s">
        <v>137</v>
      </c>
      <c r="C2146" t="s">
        <v>65</v>
      </c>
      <c r="D2146" t="s">
        <v>17</v>
      </c>
      <c r="E2146" t="s">
        <v>1</v>
      </c>
      <c r="F2146" s="5">
        <v>41065</v>
      </c>
      <c r="G2146">
        <v>6</v>
      </c>
      <c r="H2146">
        <v>18</v>
      </c>
      <c r="I2146" s="1">
        <v>10206</v>
      </c>
      <c r="J2146" s="1">
        <v>3764.26</v>
      </c>
      <c r="K2146">
        <v>36.882814030962102</v>
      </c>
      <c r="L2146" s="4">
        <f>VLOOKUP(N2146,rates,VLOOKUP(CONCATENATE('[1]Exposure Report'!$B$11,'[1]Exposure Report'!$B$13),rate_lookup_table,4,FALSE),FALSE)</f>
        <v>566.99633333333338</v>
      </c>
      <c r="M2146" t="s">
        <v>0</v>
      </c>
      <c r="N2146" t="str">
        <f>IF(VLOOKUP(B2146,title_rename,2,FALSE)=0,B2146,VLOOKUP(B2146,title_rename,2,FALSE))</f>
        <v>06-05 New York Mets @ Washington Nationals</v>
      </c>
      <c r="O2146" s="3" t="str">
        <f>LEFT(IF(VLOOKUP(C2146,brand_rename,2,FALSE)=0,C2146,VLOOKUP(C2146,brand_rename,2,FALSE)),LEN(IF(VLOOKUP(C2146,brand_rename,2,FALSE)=0,C2146,VLOOKUP(C2146,brand_rename,2,FALSE)))-6)</f>
        <v>Coca-Cola</v>
      </c>
      <c r="P2146" t="str">
        <f>IF(VLOOKUP(D2146,location_rename,2,FALSE)=0,D2146,VLOOKUP(D2146,location_rename,2,FALSE))</f>
        <v>LED Upper Tiered</v>
      </c>
      <c r="Q2146">
        <f>IF($L2146=0,0,G2146)</f>
        <v>6</v>
      </c>
      <c r="R2146">
        <f>IF($L2146=0,0,H2146)</f>
        <v>18</v>
      </c>
      <c r="S2146" s="1">
        <f>R2146*L2146</f>
        <v>10205.934000000001</v>
      </c>
      <c r="T2146" s="1">
        <f>S2146*(K2146/100)</f>
        <v>3764.2356573427323</v>
      </c>
      <c r="U2146" t="str">
        <f t="shared" si="66"/>
        <v>Coca-ColaLED Upper Tiered</v>
      </c>
      <c r="V2146" t="str">
        <f t="shared" si="67"/>
        <v>06-05 New York Mets @ Washington NationalsCoca-ColaLED Upper Tiered</v>
      </c>
      <c r="W2146" t="str">
        <f>CONCATENATE(M2146,O2146)</f>
        <v>Regular SeasonCoca-Cola</v>
      </c>
      <c r="X2146" t="str">
        <f>CONCATENATE(M2146,P2146)</f>
        <v>Regular SeasonLED Upper Tiered</v>
      </c>
      <c r="Y2146" t="str">
        <f>CONCATENATE(M2146,O2146,P2146)</f>
        <v>Regular SeasonCoca-ColaLED Upper Tiered</v>
      </c>
    </row>
    <row r="2147" spans="1:25" x14ac:dyDescent="0.25">
      <c r="A2147" s="3">
        <v>362867</v>
      </c>
      <c r="B2147" t="s">
        <v>137</v>
      </c>
      <c r="C2147" t="s">
        <v>65</v>
      </c>
      <c r="D2147" t="s">
        <v>9</v>
      </c>
      <c r="E2147" t="s">
        <v>1</v>
      </c>
      <c r="F2147" s="5">
        <v>41065</v>
      </c>
      <c r="G2147">
        <v>49</v>
      </c>
      <c r="H2147">
        <v>316</v>
      </c>
      <c r="I2147" s="1">
        <v>179172</v>
      </c>
      <c r="J2147" s="1">
        <v>21125.57</v>
      </c>
      <c r="K2147">
        <v>11.790664836023399</v>
      </c>
      <c r="L2147" s="4">
        <f>VLOOKUP(N2147,rates,VLOOKUP(CONCATENATE('[1]Exposure Report'!$B$11,'[1]Exposure Report'!$B$13),rate_lookup_table,4,FALSE),FALSE)</f>
        <v>566.99633333333338</v>
      </c>
      <c r="M2147" t="s">
        <v>0</v>
      </c>
      <c r="N2147" t="str">
        <f>IF(VLOOKUP(B2147,title_rename,2,FALSE)=0,B2147,VLOOKUP(B2147,title_rename,2,FALSE))</f>
        <v>06-05 New York Mets @ Washington Nationals</v>
      </c>
      <c r="O2147" s="3" t="str">
        <f>LEFT(IF(VLOOKUP(C2147,brand_rename,2,FALSE)=0,C2147,VLOOKUP(C2147,brand_rename,2,FALSE)),LEN(IF(VLOOKUP(C2147,brand_rename,2,FALSE)=0,C2147,VLOOKUP(C2147,brand_rename,2,FALSE)))-6)</f>
        <v>Coca-Cola</v>
      </c>
      <c r="P2147" t="str">
        <f>IF(VLOOKUP(D2147,location_rename,2,FALSE)=0,D2147,VLOOKUP(D2147,location_rename,2,FALSE))</f>
        <v>Static Upper Billboard</v>
      </c>
      <c r="Q2147">
        <f>IF($L2147=0,0,G2147)</f>
        <v>49</v>
      </c>
      <c r="R2147">
        <f>IF($L2147=0,0,H2147)</f>
        <v>316</v>
      </c>
      <c r="S2147" s="1">
        <f>R2147*L2147</f>
        <v>179170.84133333334</v>
      </c>
      <c r="T2147" s="1">
        <f>S2147*(K2147/100)</f>
        <v>21125.433385496613</v>
      </c>
      <c r="U2147" t="str">
        <f t="shared" si="66"/>
        <v>Coca-ColaStatic Upper Billboard</v>
      </c>
      <c r="V2147" t="str">
        <f t="shared" si="67"/>
        <v>06-05 New York Mets @ Washington NationalsCoca-ColaStatic Upper Billboard</v>
      </c>
      <c r="W2147" t="str">
        <f>CONCATENATE(M2147,O2147)</f>
        <v>Regular SeasonCoca-Cola</v>
      </c>
      <c r="X2147" t="str">
        <f>CONCATENATE(M2147,P2147)</f>
        <v>Regular SeasonStatic Upper Billboard</v>
      </c>
      <c r="Y2147" t="str">
        <f>CONCATENATE(M2147,O2147,P2147)</f>
        <v>Regular SeasonCoca-ColaStatic Upper Billboard</v>
      </c>
    </row>
    <row r="2148" spans="1:25" x14ac:dyDescent="0.25">
      <c r="A2148" s="3">
        <v>362867</v>
      </c>
      <c r="B2148" t="s">
        <v>137</v>
      </c>
      <c r="C2148" t="s">
        <v>107</v>
      </c>
      <c r="D2148" t="s">
        <v>19</v>
      </c>
      <c r="E2148" t="s">
        <v>1</v>
      </c>
      <c r="F2148" s="5">
        <v>41065</v>
      </c>
      <c r="G2148">
        <v>4</v>
      </c>
      <c r="H2148">
        <v>9</v>
      </c>
      <c r="I2148" s="1">
        <v>5103</v>
      </c>
      <c r="J2148" s="1">
        <v>1716.14</v>
      </c>
      <c r="K2148">
        <v>33.630021555947401</v>
      </c>
      <c r="L2148" s="4">
        <f>VLOOKUP(N2148,rates,VLOOKUP(CONCATENATE('[1]Exposure Report'!$B$11,'[1]Exposure Report'!$B$13),rate_lookup_table,4,FALSE),FALSE)</f>
        <v>566.99633333333338</v>
      </c>
      <c r="M2148" t="s">
        <v>0</v>
      </c>
      <c r="N2148" t="str">
        <f>IF(VLOOKUP(B2148,title_rename,2,FALSE)=0,B2148,VLOOKUP(B2148,title_rename,2,FALSE))</f>
        <v>06-05 New York Mets @ Washington Nationals</v>
      </c>
      <c r="O2148" s="3" t="str">
        <f>LEFT(IF(VLOOKUP(C2148,brand_rename,2,FALSE)=0,C2148,VLOOKUP(C2148,brand_rename,2,FALSE)),LEN(IF(VLOOKUP(C2148,brand_rename,2,FALSE)=0,C2148,VLOOKUP(C2148,brand_rename,2,FALSE)))-6)</f>
        <v>Cropp-Metcalfe</v>
      </c>
      <c r="P2148" t="str">
        <f>IF(VLOOKUP(D2148,location_rename,2,FALSE)=0,D2148,VLOOKUP(D2148,location_rename,2,FALSE))</f>
        <v>LED Outfield Wall</v>
      </c>
      <c r="Q2148">
        <f>IF($L2148=0,0,G2148)</f>
        <v>4</v>
      </c>
      <c r="R2148">
        <f>IF($L2148=0,0,H2148)</f>
        <v>9</v>
      </c>
      <c r="S2148" s="1">
        <f>R2148*L2148</f>
        <v>5102.9670000000006</v>
      </c>
      <c r="T2148" s="1">
        <f>S2148*(K2148/100)</f>
        <v>1716.1289020928828</v>
      </c>
      <c r="U2148" t="str">
        <f t="shared" si="66"/>
        <v>Cropp-MetcalfeLED Outfield Wall</v>
      </c>
      <c r="V2148" t="str">
        <f t="shared" si="67"/>
        <v>06-05 New York Mets @ Washington NationalsCropp-MetcalfeLED Outfield Wall</v>
      </c>
      <c r="W2148" t="str">
        <f>CONCATENATE(M2148,O2148)</f>
        <v>Regular SeasonCropp-Metcalfe</v>
      </c>
      <c r="X2148" t="str">
        <f>CONCATENATE(M2148,P2148)</f>
        <v>Regular SeasonLED Outfield Wall</v>
      </c>
      <c r="Y2148" t="str">
        <f>CONCATENATE(M2148,O2148,P2148)</f>
        <v>Regular SeasonCropp-MetcalfeLED Outfield Wall</v>
      </c>
    </row>
    <row r="2149" spans="1:25" x14ac:dyDescent="0.25">
      <c r="A2149" s="3">
        <v>362867</v>
      </c>
      <c r="B2149" t="s">
        <v>137</v>
      </c>
      <c r="C2149" t="s">
        <v>63</v>
      </c>
      <c r="D2149" t="s">
        <v>19</v>
      </c>
      <c r="E2149" t="s">
        <v>1</v>
      </c>
      <c r="F2149" s="5">
        <v>41065</v>
      </c>
      <c r="G2149">
        <v>2</v>
      </c>
      <c r="H2149">
        <v>6</v>
      </c>
      <c r="I2149" s="1">
        <v>3402</v>
      </c>
      <c r="J2149" s="1">
        <v>1157.7</v>
      </c>
      <c r="K2149">
        <v>34.029982363315597</v>
      </c>
      <c r="L2149" s="4">
        <f>VLOOKUP(N2149,rates,VLOOKUP(CONCATENATE('[1]Exposure Report'!$B$11,'[1]Exposure Report'!$B$13),rate_lookup_table,4,FALSE),FALSE)</f>
        <v>566.99633333333338</v>
      </c>
      <c r="M2149" t="s">
        <v>0</v>
      </c>
      <c r="N2149" t="str">
        <f>IF(VLOOKUP(B2149,title_rename,2,FALSE)=0,B2149,VLOOKUP(B2149,title_rename,2,FALSE))</f>
        <v>06-05 New York Mets @ Washington Nationals</v>
      </c>
      <c r="O2149" s="3" t="str">
        <f>LEFT(IF(VLOOKUP(C2149,brand_rename,2,FALSE)=0,C2149,VLOOKUP(C2149,brand_rename,2,FALSE)),LEN(IF(VLOOKUP(C2149,brand_rename,2,FALSE)=0,C2149,VLOOKUP(C2149,brand_rename,2,FALSE)))-6)</f>
        <v>CSX</v>
      </c>
      <c r="P2149" t="str">
        <f>IF(VLOOKUP(D2149,location_rename,2,FALSE)=0,D2149,VLOOKUP(D2149,location_rename,2,FALSE))</f>
        <v>LED Outfield Wall</v>
      </c>
      <c r="Q2149">
        <f>IF($L2149=0,0,G2149)</f>
        <v>2</v>
      </c>
      <c r="R2149">
        <f>IF($L2149=0,0,H2149)</f>
        <v>6</v>
      </c>
      <c r="S2149" s="1">
        <f>R2149*L2149</f>
        <v>3401.9780000000001</v>
      </c>
      <c r="T2149" s="1">
        <f>S2149*(K2149/100)</f>
        <v>1157.6925134038768</v>
      </c>
      <c r="U2149" t="str">
        <f t="shared" si="66"/>
        <v>CSXLED Outfield Wall</v>
      </c>
      <c r="V2149" t="str">
        <f t="shared" si="67"/>
        <v>06-05 New York Mets @ Washington NationalsCSXLED Outfield Wall</v>
      </c>
      <c r="W2149" t="str">
        <f>CONCATENATE(M2149,O2149)</f>
        <v>Regular SeasonCSX</v>
      </c>
      <c r="X2149" t="str">
        <f>CONCATENATE(M2149,P2149)</f>
        <v>Regular SeasonLED Outfield Wall</v>
      </c>
      <c r="Y2149" t="str">
        <f>CONCATENATE(M2149,O2149,P2149)</f>
        <v>Regular SeasonCSXLED Outfield Wall</v>
      </c>
    </row>
    <row r="2150" spans="1:25" x14ac:dyDescent="0.25">
      <c r="A2150" s="3">
        <v>362867</v>
      </c>
      <c r="B2150" t="s">
        <v>137</v>
      </c>
      <c r="C2150" t="s">
        <v>63</v>
      </c>
      <c r="D2150" t="s">
        <v>17</v>
      </c>
      <c r="E2150" t="s">
        <v>1</v>
      </c>
      <c r="F2150" s="5">
        <v>41065</v>
      </c>
      <c r="G2150">
        <v>2</v>
      </c>
      <c r="H2150">
        <v>6</v>
      </c>
      <c r="I2150" s="1">
        <v>3402</v>
      </c>
      <c r="J2150" s="1">
        <v>1101.9100000000001</v>
      </c>
      <c r="K2150">
        <v>32.390064667842402</v>
      </c>
      <c r="L2150" s="4">
        <f>VLOOKUP(N2150,rates,VLOOKUP(CONCATENATE('[1]Exposure Report'!$B$11,'[1]Exposure Report'!$B$13),rate_lookup_table,4,FALSE),FALSE)</f>
        <v>566.99633333333338</v>
      </c>
      <c r="M2150" t="s">
        <v>0</v>
      </c>
      <c r="N2150" t="str">
        <f>IF(VLOOKUP(B2150,title_rename,2,FALSE)=0,B2150,VLOOKUP(B2150,title_rename,2,FALSE))</f>
        <v>06-05 New York Mets @ Washington Nationals</v>
      </c>
      <c r="O2150" s="3" t="str">
        <f>LEFT(IF(VLOOKUP(C2150,brand_rename,2,FALSE)=0,C2150,VLOOKUP(C2150,brand_rename,2,FALSE)),LEN(IF(VLOOKUP(C2150,brand_rename,2,FALSE)=0,C2150,VLOOKUP(C2150,brand_rename,2,FALSE)))-6)</f>
        <v>CSX</v>
      </c>
      <c r="P2150" t="str">
        <f>IF(VLOOKUP(D2150,location_rename,2,FALSE)=0,D2150,VLOOKUP(D2150,location_rename,2,FALSE))</f>
        <v>LED Upper Tiered</v>
      </c>
      <c r="Q2150">
        <f>IF($L2150=0,0,G2150)</f>
        <v>2</v>
      </c>
      <c r="R2150">
        <f>IF($L2150=0,0,H2150)</f>
        <v>6</v>
      </c>
      <c r="S2150" s="1">
        <f>R2150*L2150</f>
        <v>3401.9780000000001</v>
      </c>
      <c r="T2150" s="1">
        <f>S2150*(K2150/100)</f>
        <v>1101.9028741857715</v>
      </c>
      <c r="U2150" t="str">
        <f t="shared" si="66"/>
        <v>CSXLED Upper Tiered</v>
      </c>
      <c r="V2150" t="str">
        <f t="shared" si="67"/>
        <v>06-05 New York Mets @ Washington NationalsCSXLED Upper Tiered</v>
      </c>
      <c r="W2150" t="str">
        <f>CONCATENATE(M2150,O2150)</f>
        <v>Regular SeasonCSX</v>
      </c>
      <c r="X2150" t="str">
        <f>CONCATENATE(M2150,P2150)</f>
        <v>Regular SeasonLED Upper Tiered</v>
      </c>
      <c r="Y2150" t="str">
        <f>CONCATENATE(M2150,O2150,P2150)</f>
        <v>Regular SeasonCSXLED Upper Tiered</v>
      </c>
    </row>
    <row r="2151" spans="1:25" x14ac:dyDescent="0.25">
      <c r="A2151" s="3">
        <v>362867</v>
      </c>
      <c r="B2151" t="s">
        <v>137</v>
      </c>
      <c r="C2151" t="s">
        <v>61</v>
      </c>
      <c r="D2151" t="s">
        <v>2</v>
      </c>
      <c r="E2151" t="s">
        <v>1</v>
      </c>
      <c r="F2151" s="5">
        <v>41065</v>
      </c>
      <c r="G2151">
        <v>11</v>
      </c>
      <c r="H2151">
        <v>52</v>
      </c>
      <c r="I2151" s="1">
        <v>29484</v>
      </c>
      <c r="J2151" s="1">
        <v>7990.05</v>
      </c>
      <c r="K2151">
        <v>27.0996133496133</v>
      </c>
      <c r="L2151" s="4">
        <f>VLOOKUP(N2151,rates,VLOOKUP(CONCATENATE('[1]Exposure Report'!$B$11,'[1]Exposure Report'!$B$13),rate_lookup_table,4,FALSE),FALSE)</f>
        <v>566.99633333333338</v>
      </c>
      <c r="M2151" t="s">
        <v>0</v>
      </c>
      <c r="N2151" t="str">
        <f>IF(VLOOKUP(B2151,title_rename,2,FALSE)=0,B2151,VLOOKUP(B2151,title_rename,2,FALSE))</f>
        <v>06-05 New York Mets @ Washington Nationals</v>
      </c>
      <c r="O2151" s="3" t="str">
        <f>LEFT(IF(VLOOKUP(C2151,brand_rename,2,FALSE)=0,C2151,VLOOKUP(C2151,brand_rename,2,FALSE)),LEN(IF(VLOOKUP(C2151,brand_rename,2,FALSE)=0,C2151,VLOOKUP(C2151,brand_rename,2,FALSE)))-6)</f>
        <v>Exxonmobil</v>
      </c>
      <c r="P2151" t="str">
        <f>IF(VLOOKUP(D2151,location_rename,2,FALSE)=0,D2151,VLOOKUP(D2151,location_rename,2,FALSE))</f>
        <v>Rotational Field Level Home Plate</v>
      </c>
      <c r="Q2151">
        <f>IF($L2151=0,0,G2151)</f>
        <v>11</v>
      </c>
      <c r="R2151">
        <f>IF($L2151=0,0,H2151)</f>
        <v>52</v>
      </c>
      <c r="S2151" s="1">
        <f>R2151*L2151</f>
        <v>29483.809333333335</v>
      </c>
      <c r="T2151" s="1">
        <f>S2151*(K2151/100)</f>
        <v>7989.9983300705326</v>
      </c>
      <c r="U2151" t="str">
        <f t="shared" si="66"/>
        <v>ExxonmobilRotational Field Level Home Plate</v>
      </c>
      <c r="V2151" t="str">
        <f t="shared" si="67"/>
        <v>06-05 New York Mets @ Washington NationalsExxonmobilRotational Field Level Home Plate</v>
      </c>
      <c r="W2151" t="str">
        <f>CONCATENATE(M2151,O2151)</f>
        <v>Regular SeasonExxonmobil</v>
      </c>
      <c r="X2151" t="str">
        <f>CONCATENATE(M2151,P2151)</f>
        <v>Regular SeasonRotational Field Level Home Plate</v>
      </c>
      <c r="Y2151" t="str">
        <f>CONCATENATE(M2151,O2151,P2151)</f>
        <v>Regular SeasonExxonmobilRotational Field Level Home Plate</v>
      </c>
    </row>
    <row r="2152" spans="1:25" x14ac:dyDescent="0.25">
      <c r="A2152" s="3">
        <v>362867</v>
      </c>
      <c r="B2152" t="s">
        <v>137</v>
      </c>
      <c r="C2152" t="s">
        <v>61</v>
      </c>
      <c r="D2152" t="s">
        <v>11</v>
      </c>
      <c r="E2152" t="s">
        <v>1</v>
      </c>
      <c r="F2152" s="5">
        <v>41065</v>
      </c>
      <c r="G2152">
        <v>18</v>
      </c>
      <c r="H2152">
        <v>60</v>
      </c>
      <c r="I2152" s="1">
        <v>34020</v>
      </c>
      <c r="J2152" s="1">
        <v>6263.76</v>
      </c>
      <c r="K2152">
        <v>18.411992945326201</v>
      </c>
      <c r="L2152" s="4">
        <f>VLOOKUP(N2152,rates,VLOOKUP(CONCATENATE('[1]Exposure Report'!$B$11,'[1]Exposure Report'!$B$13),rate_lookup_table,4,FALSE),FALSE)</f>
        <v>566.99633333333338</v>
      </c>
      <c r="M2152" t="s">
        <v>0</v>
      </c>
      <c r="N2152" t="str">
        <f>IF(VLOOKUP(B2152,title_rename,2,FALSE)=0,B2152,VLOOKUP(B2152,title_rename,2,FALSE))</f>
        <v>06-05 New York Mets @ Washington Nationals</v>
      </c>
      <c r="O2152" s="3" t="str">
        <f>LEFT(IF(VLOOKUP(C2152,brand_rename,2,FALSE)=0,C2152,VLOOKUP(C2152,brand_rename,2,FALSE)),LEN(IF(VLOOKUP(C2152,brand_rename,2,FALSE)=0,C2152,VLOOKUP(C2152,brand_rename,2,FALSE)))-6)</f>
        <v>Exxonmobil</v>
      </c>
      <c r="P2152" t="str">
        <f>IF(VLOOKUP(D2152,location_rename,2,FALSE)=0,D2152,VLOOKUP(D2152,location_rename,2,FALSE))</f>
        <v>Static Outfield Wall</v>
      </c>
      <c r="Q2152">
        <f>IF($L2152=0,0,G2152)</f>
        <v>18</v>
      </c>
      <c r="R2152">
        <f>IF($L2152=0,0,H2152)</f>
        <v>60</v>
      </c>
      <c r="S2152" s="1">
        <f>R2152*L2152</f>
        <v>34019.780000000006</v>
      </c>
      <c r="T2152" s="1">
        <f>S2152*(K2152/100)</f>
        <v>6263.7194936154947</v>
      </c>
      <c r="U2152" t="str">
        <f t="shared" si="66"/>
        <v>ExxonmobilStatic Outfield Wall</v>
      </c>
      <c r="V2152" t="str">
        <f t="shared" si="67"/>
        <v>06-05 New York Mets @ Washington NationalsExxonmobilStatic Outfield Wall</v>
      </c>
      <c r="W2152" t="str">
        <f>CONCATENATE(M2152,O2152)</f>
        <v>Regular SeasonExxonmobil</v>
      </c>
      <c r="X2152" t="str">
        <f>CONCATENATE(M2152,P2152)</f>
        <v>Regular SeasonStatic Outfield Wall</v>
      </c>
      <c r="Y2152" t="str">
        <f>CONCATENATE(M2152,O2152,P2152)</f>
        <v>Regular SeasonExxonmobilStatic Outfield Wall</v>
      </c>
    </row>
    <row r="2153" spans="1:25" x14ac:dyDescent="0.25">
      <c r="A2153" s="3">
        <v>362867</v>
      </c>
      <c r="B2153" t="s">
        <v>137</v>
      </c>
      <c r="C2153" t="s">
        <v>60</v>
      </c>
      <c r="D2153" t="s">
        <v>34</v>
      </c>
      <c r="E2153" t="s">
        <v>1</v>
      </c>
      <c r="F2153" s="5">
        <v>41065</v>
      </c>
      <c r="G2153">
        <v>5</v>
      </c>
      <c r="H2153">
        <v>23</v>
      </c>
      <c r="I2153" s="1">
        <v>13041</v>
      </c>
      <c r="J2153" s="1">
        <v>3462.16</v>
      </c>
      <c r="K2153">
        <v>26.548270838125902</v>
      </c>
      <c r="L2153" s="4">
        <f>VLOOKUP(N2153,rates,VLOOKUP(CONCATENATE('[1]Exposure Report'!$B$11,'[1]Exposure Report'!$B$13),rate_lookup_table,4,FALSE),FALSE)</f>
        <v>566.99633333333338</v>
      </c>
      <c r="M2153" t="s">
        <v>0</v>
      </c>
      <c r="N2153" t="str">
        <f>IF(VLOOKUP(B2153,title_rename,2,FALSE)=0,B2153,VLOOKUP(B2153,title_rename,2,FALSE))</f>
        <v>06-05 New York Mets @ Washington Nationals</v>
      </c>
      <c r="O2153" s="3" t="str">
        <f>LEFT(IF(VLOOKUP(C2153,brand_rename,2,FALSE)=0,C2153,VLOOKUP(C2153,brand_rename,2,FALSE)),LEN(IF(VLOOKUP(C2153,brand_rename,2,FALSE)=0,C2153,VLOOKUP(C2153,brand_rename,2,FALSE)))-6)</f>
        <v>Frito-Lay</v>
      </c>
      <c r="P2153" t="str">
        <f>IF(VLOOKUP(D2153,location_rename,2,FALSE)=0,D2153,VLOOKUP(D2153,location_rename,2,FALSE))</f>
        <v>General Merchandise</v>
      </c>
      <c r="Q2153">
        <f>IF($L2153=0,0,G2153)</f>
        <v>5</v>
      </c>
      <c r="R2153">
        <f>IF($L2153=0,0,H2153)</f>
        <v>23</v>
      </c>
      <c r="S2153" s="1">
        <f>R2153*L2153</f>
        <v>13040.915666666668</v>
      </c>
      <c r="T2153" s="1">
        <f>S2153*(K2153/100)</f>
        <v>3462.1376109582593</v>
      </c>
      <c r="U2153" t="str">
        <f t="shared" si="66"/>
        <v>Frito-LayGeneral Merchandise</v>
      </c>
      <c r="V2153" t="str">
        <f t="shared" si="67"/>
        <v>06-05 New York Mets @ Washington NationalsFrito-LayGeneral Merchandise</v>
      </c>
      <c r="W2153" t="str">
        <f>CONCATENATE(M2153,O2153)</f>
        <v>Regular SeasonFrito-Lay</v>
      </c>
      <c r="X2153" t="str">
        <f>CONCATENATE(M2153,P2153)</f>
        <v>Regular SeasonGeneral Merchandise</v>
      </c>
      <c r="Y2153" t="str">
        <f>CONCATENATE(M2153,O2153,P2153)</f>
        <v>Regular SeasonFrito-LayGeneral Merchandise</v>
      </c>
    </row>
    <row r="2154" spans="1:25" x14ac:dyDescent="0.25">
      <c r="A2154" s="3">
        <v>362867</v>
      </c>
      <c r="B2154" t="s">
        <v>137</v>
      </c>
      <c r="C2154" t="s">
        <v>55</v>
      </c>
      <c r="D2154" t="s">
        <v>59</v>
      </c>
      <c r="E2154" t="s">
        <v>1</v>
      </c>
      <c r="F2154" s="5">
        <v>41065</v>
      </c>
      <c r="G2154">
        <v>3</v>
      </c>
      <c r="H2154">
        <v>7</v>
      </c>
      <c r="I2154" s="1">
        <v>3969</v>
      </c>
      <c r="J2154" s="1">
        <v>1033.58</v>
      </c>
      <c r="K2154">
        <v>26.041320231796401</v>
      </c>
      <c r="L2154" s="4">
        <f>VLOOKUP(N2154,rates,VLOOKUP(CONCATENATE('[1]Exposure Report'!$B$11,'[1]Exposure Report'!$B$13),rate_lookup_table,4,FALSE),FALSE)</f>
        <v>566.99633333333338</v>
      </c>
      <c r="M2154" t="s">
        <v>0</v>
      </c>
      <c r="N2154" t="str">
        <f>IF(VLOOKUP(B2154,title_rename,2,FALSE)=0,B2154,VLOOKUP(B2154,title_rename,2,FALSE))</f>
        <v>06-05 New York Mets @ Washington Nationals</v>
      </c>
      <c r="O2154" s="3" t="str">
        <f>LEFT(IF(VLOOKUP(C2154,brand_rename,2,FALSE)=0,C2154,VLOOKUP(C2154,brand_rename,2,FALSE)),LEN(IF(VLOOKUP(C2154,brand_rename,2,FALSE)=0,C2154,VLOOKUP(C2154,brand_rename,2,FALSE)))-6)</f>
        <v>Gatorade</v>
      </c>
      <c r="P2154" t="str">
        <f>IF(VLOOKUP(D2154,location_rename,2,FALSE)=0,D2154,VLOOKUP(D2154,location_rename,2,FALSE))</f>
        <v>Active Cup</v>
      </c>
      <c r="Q2154">
        <f>IF($L2154=0,0,G2154)</f>
        <v>3</v>
      </c>
      <c r="R2154">
        <f>IF($L2154=0,0,H2154)</f>
        <v>7</v>
      </c>
      <c r="S2154" s="1">
        <f>R2154*L2154</f>
        <v>3968.9743333333336</v>
      </c>
      <c r="T2154" s="1">
        <f>S2154*(K2154/100)</f>
        <v>1033.5733160611396</v>
      </c>
      <c r="U2154" t="str">
        <f t="shared" si="66"/>
        <v>GatoradeActive Cup</v>
      </c>
      <c r="V2154" t="str">
        <f t="shared" si="67"/>
        <v>06-05 New York Mets @ Washington NationalsGatoradeActive Cup</v>
      </c>
      <c r="W2154" t="str">
        <f>CONCATENATE(M2154,O2154)</f>
        <v>Regular SeasonGatorade</v>
      </c>
      <c r="X2154" t="str">
        <f>CONCATENATE(M2154,P2154)</f>
        <v>Regular SeasonActive Cup</v>
      </c>
      <c r="Y2154" t="str">
        <f>CONCATENATE(M2154,O2154,P2154)</f>
        <v>Regular SeasonGatoradeActive Cup</v>
      </c>
    </row>
    <row r="2155" spans="1:25" x14ac:dyDescent="0.25">
      <c r="A2155" s="3">
        <v>362867</v>
      </c>
      <c r="B2155" t="s">
        <v>137</v>
      </c>
      <c r="C2155" t="s">
        <v>55</v>
      </c>
      <c r="D2155" t="s">
        <v>103</v>
      </c>
      <c r="E2155" t="s">
        <v>1</v>
      </c>
      <c r="F2155" s="5">
        <v>41065</v>
      </c>
      <c r="G2155">
        <v>1</v>
      </c>
      <c r="H2155">
        <v>11</v>
      </c>
      <c r="I2155" s="1">
        <v>6237</v>
      </c>
      <c r="J2155" s="1">
        <v>1949.06</v>
      </c>
      <c r="K2155">
        <v>31.249959916626501</v>
      </c>
      <c r="L2155" s="4">
        <f>VLOOKUP(N2155,rates,VLOOKUP(CONCATENATE('[1]Exposure Report'!$B$11,'[1]Exposure Report'!$B$13),rate_lookup_table,4,FALSE),FALSE)</f>
        <v>566.99633333333338</v>
      </c>
      <c r="M2155" t="s">
        <v>0</v>
      </c>
      <c r="N2155" t="str">
        <f>IF(VLOOKUP(B2155,title_rename,2,FALSE)=0,B2155,VLOOKUP(B2155,title_rename,2,FALSE))</f>
        <v>06-05 New York Mets @ Washington Nationals</v>
      </c>
      <c r="O2155" s="3" t="str">
        <f>LEFT(IF(VLOOKUP(C2155,brand_rename,2,FALSE)=0,C2155,VLOOKUP(C2155,brand_rename,2,FALSE)),LEN(IF(VLOOKUP(C2155,brand_rename,2,FALSE)=0,C2155,VLOOKUP(C2155,brand_rename,2,FALSE)))-6)</f>
        <v>Gatorade</v>
      </c>
      <c r="P2155" t="str">
        <f>IF(VLOOKUP(D2155,location_rename,2,FALSE)=0,D2155,VLOOKUP(D2155,location_rename,2,FALSE))</f>
        <v>Cooler Full Branded</v>
      </c>
      <c r="Q2155">
        <f>IF($L2155=0,0,G2155)</f>
        <v>1</v>
      </c>
      <c r="R2155">
        <f>IF($L2155=0,0,H2155)</f>
        <v>11</v>
      </c>
      <c r="S2155" s="1">
        <f>R2155*L2155</f>
        <v>6236.9596666666675</v>
      </c>
      <c r="T2155" s="1">
        <f>S2155*(K2155/100)</f>
        <v>1949.0473958494954</v>
      </c>
      <c r="U2155" t="str">
        <f t="shared" si="66"/>
        <v>GatoradeCooler Full Branded</v>
      </c>
      <c r="V2155" t="str">
        <f t="shared" si="67"/>
        <v>06-05 New York Mets @ Washington NationalsGatoradeCooler Full Branded</v>
      </c>
      <c r="W2155" t="str">
        <f>CONCATENATE(M2155,O2155)</f>
        <v>Regular SeasonGatorade</v>
      </c>
      <c r="X2155" t="str">
        <f>CONCATENATE(M2155,P2155)</f>
        <v>Regular SeasonCooler Full Branded</v>
      </c>
      <c r="Y2155" t="str">
        <f>CONCATENATE(M2155,O2155,P2155)</f>
        <v>Regular SeasonGatoradeCooler Full Branded</v>
      </c>
    </row>
    <row r="2156" spans="1:25" x14ac:dyDescent="0.25">
      <c r="A2156" s="3">
        <v>362867</v>
      </c>
      <c r="B2156" t="s">
        <v>137</v>
      </c>
      <c r="C2156" t="s">
        <v>55</v>
      </c>
      <c r="D2156" t="s">
        <v>58</v>
      </c>
      <c r="E2156" t="s">
        <v>1</v>
      </c>
      <c r="F2156" s="5">
        <v>41065</v>
      </c>
      <c r="G2156">
        <v>4</v>
      </c>
      <c r="H2156">
        <v>17</v>
      </c>
      <c r="I2156" s="1">
        <v>9639</v>
      </c>
      <c r="J2156" s="1">
        <v>3115.15</v>
      </c>
      <c r="K2156">
        <v>32.318186533872797</v>
      </c>
      <c r="L2156" s="4">
        <f>VLOOKUP(N2156,rates,VLOOKUP(CONCATENATE('[1]Exposure Report'!$B$11,'[1]Exposure Report'!$B$13),rate_lookup_table,4,FALSE),FALSE)</f>
        <v>566.99633333333338</v>
      </c>
      <c r="M2156" t="s">
        <v>0</v>
      </c>
      <c r="N2156" t="str">
        <f>IF(VLOOKUP(B2156,title_rename,2,FALSE)=0,B2156,VLOOKUP(B2156,title_rename,2,FALSE))</f>
        <v>06-05 New York Mets @ Washington Nationals</v>
      </c>
      <c r="O2156" s="3" t="str">
        <f>LEFT(IF(VLOOKUP(C2156,brand_rename,2,FALSE)=0,C2156,VLOOKUP(C2156,brand_rename,2,FALSE)),LEN(IF(VLOOKUP(C2156,brand_rename,2,FALSE)=0,C2156,VLOOKUP(C2156,brand_rename,2,FALSE)))-6)</f>
        <v>Gatorade</v>
      </c>
      <c r="P2156" t="str">
        <f>IF(VLOOKUP(D2156,location_rename,2,FALSE)=0,D2156,VLOOKUP(D2156,location_rename,2,FALSE))</f>
        <v>Cooler Partial Branded</v>
      </c>
      <c r="Q2156">
        <f>IF($L2156=0,0,G2156)</f>
        <v>4</v>
      </c>
      <c r="R2156">
        <f>IF($L2156=0,0,H2156)</f>
        <v>17</v>
      </c>
      <c r="S2156" s="1">
        <f>R2156*L2156</f>
        <v>9638.9376666666667</v>
      </c>
      <c r="T2156" s="1">
        <f>S2156*(K2156/100)</f>
        <v>3115.1298549970593</v>
      </c>
      <c r="U2156" t="str">
        <f t="shared" si="66"/>
        <v>GatoradeCooler Partial Branded</v>
      </c>
      <c r="V2156" t="str">
        <f t="shared" si="67"/>
        <v>06-05 New York Mets @ Washington NationalsGatoradeCooler Partial Branded</v>
      </c>
      <c r="W2156" t="str">
        <f>CONCATENATE(M2156,O2156)</f>
        <v>Regular SeasonGatorade</v>
      </c>
      <c r="X2156" t="str">
        <f>CONCATENATE(M2156,P2156)</f>
        <v>Regular SeasonCooler Partial Branded</v>
      </c>
      <c r="Y2156" t="str">
        <f>CONCATENATE(M2156,O2156,P2156)</f>
        <v>Regular SeasonGatoradeCooler Partial Branded</v>
      </c>
    </row>
    <row r="2157" spans="1:25" x14ac:dyDescent="0.25">
      <c r="A2157" s="3">
        <v>362867</v>
      </c>
      <c r="B2157" t="s">
        <v>137</v>
      </c>
      <c r="C2157" t="s">
        <v>55</v>
      </c>
      <c r="D2157" t="s">
        <v>58</v>
      </c>
      <c r="E2157" t="s">
        <v>1</v>
      </c>
      <c r="F2157" s="5">
        <v>41065</v>
      </c>
      <c r="G2157">
        <v>15</v>
      </c>
      <c r="H2157">
        <v>25</v>
      </c>
      <c r="I2157" s="1">
        <v>14175</v>
      </c>
      <c r="J2157" s="1">
        <v>4027.29</v>
      </c>
      <c r="K2157">
        <v>28.411216931216899</v>
      </c>
      <c r="L2157" s="4">
        <f>VLOOKUP(N2157,rates,VLOOKUP(CONCATENATE('[1]Exposure Report'!$B$11,'[1]Exposure Report'!$B$13),rate_lookup_table,4,FALSE),FALSE)</f>
        <v>566.99633333333338</v>
      </c>
      <c r="M2157" t="s">
        <v>0</v>
      </c>
      <c r="N2157" t="str">
        <f>IF(VLOOKUP(B2157,title_rename,2,FALSE)=0,B2157,VLOOKUP(B2157,title_rename,2,FALSE))</f>
        <v>06-05 New York Mets @ Washington Nationals</v>
      </c>
      <c r="O2157" s="3" t="str">
        <f>LEFT(IF(VLOOKUP(C2157,brand_rename,2,FALSE)=0,C2157,VLOOKUP(C2157,brand_rename,2,FALSE)),LEN(IF(VLOOKUP(C2157,brand_rename,2,FALSE)=0,C2157,VLOOKUP(C2157,brand_rename,2,FALSE)))-6)</f>
        <v>Gatorade</v>
      </c>
      <c r="P2157" t="str">
        <f>IF(VLOOKUP(D2157,location_rename,2,FALSE)=0,D2157,VLOOKUP(D2157,location_rename,2,FALSE))</f>
        <v>Cooler Partial Branded</v>
      </c>
      <c r="Q2157">
        <f>IF($L2157=0,0,G2157)</f>
        <v>15</v>
      </c>
      <c r="R2157">
        <f>IF($L2157=0,0,H2157)</f>
        <v>25</v>
      </c>
      <c r="S2157" s="1">
        <f>R2157*L2157</f>
        <v>14174.908333333335</v>
      </c>
      <c r="T2157" s="1">
        <f>S2157*(K2157/100)</f>
        <v>4027.2639563844755</v>
      </c>
      <c r="U2157" t="str">
        <f t="shared" si="66"/>
        <v>GatoradeCooler Partial Branded</v>
      </c>
      <c r="V2157" t="str">
        <f t="shared" si="67"/>
        <v>06-05 New York Mets @ Washington NationalsGatoradeCooler Partial Branded</v>
      </c>
      <c r="W2157" t="str">
        <f>CONCATENATE(M2157,O2157)</f>
        <v>Regular SeasonGatorade</v>
      </c>
      <c r="X2157" t="str">
        <f>CONCATENATE(M2157,P2157)</f>
        <v>Regular SeasonCooler Partial Branded</v>
      </c>
      <c r="Y2157" t="str">
        <f>CONCATENATE(M2157,O2157,P2157)</f>
        <v>Regular SeasonGatoradeCooler Partial Branded</v>
      </c>
    </row>
    <row r="2158" spans="1:25" x14ac:dyDescent="0.25">
      <c r="A2158" s="3">
        <v>362867</v>
      </c>
      <c r="B2158" t="s">
        <v>137</v>
      </c>
      <c r="C2158" t="s">
        <v>55</v>
      </c>
      <c r="D2158" t="s">
        <v>102</v>
      </c>
      <c r="E2158" t="s">
        <v>1</v>
      </c>
      <c r="F2158" s="5">
        <v>41065</v>
      </c>
      <c r="G2158">
        <v>1</v>
      </c>
      <c r="H2158">
        <v>1</v>
      </c>
      <c r="I2158" s="1">
        <v>567</v>
      </c>
      <c r="J2158" s="1">
        <v>199.47</v>
      </c>
      <c r="K2158">
        <v>35.179894179894099</v>
      </c>
      <c r="L2158" s="4">
        <f>VLOOKUP(N2158,rates,VLOOKUP(CONCATENATE('[1]Exposure Report'!$B$11,'[1]Exposure Report'!$B$13),rate_lookup_table,4,FALSE),FALSE)</f>
        <v>566.99633333333338</v>
      </c>
      <c r="M2158" t="s">
        <v>0</v>
      </c>
      <c r="N2158" t="str">
        <f>IF(VLOOKUP(B2158,title_rename,2,FALSE)=0,B2158,VLOOKUP(B2158,title_rename,2,FALSE))</f>
        <v>06-05 New York Mets @ Washington Nationals</v>
      </c>
      <c r="O2158" s="3" t="str">
        <f>LEFT(IF(VLOOKUP(C2158,brand_rename,2,FALSE)=0,C2158,VLOOKUP(C2158,brand_rename,2,FALSE)),LEN(IF(VLOOKUP(C2158,brand_rename,2,FALSE)=0,C2158,VLOOKUP(C2158,brand_rename,2,FALSE)))-6)</f>
        <v>Gatorade</v>
      </c>
      <c r="P2158" t="str">
        <f>IF(VLOOKUP(D2158,location_rename,2,FALSE)=0,D2158,VLOOKUP(D2158,location_rename,2,FALSE))</f>
        <v>Ice Chest Full Branded</v>
      </c>
      <c r="Q2158">
        <f>IF($L2158=0,0,G2158)</f>
        <v>1</v>
      </c>
      <c r="R2158">
        <f>IF($L2158=0,0,H2158)</f>
        <v>1</v>
      </c>
      <c r="S2158" s="1">
        <f>R2158*L2158</f>
        <v>566.99633333333338</v>
      </c>
      <c r="T2158" s="1">
        <f>S2158*(K2158/100)</f>
        <v>199.46871007054631</v>
      </c>
      <c r="U2158" t="str">
        <f t="shared" si="66"/>
        <v>GatoradeIce Chest Full Branded</v>
      </c>
      <c r="V2158" t="str">
        <f t="shared" si="67"/>
        <v>06-05 New York Mets @ Washington NationalsGatoradeIce Chest Full Branded</v>
      </c>
      <c r="W2158" t="str">
        <f>CONCATENATE(M2158,O2158)</f>
        <v>Regular SeasonGatorade</v>
      </c>
      <c r="X2158" t="str">
        <f>CONCATENATE(M2158,P2158)</f>
        <v>Regular SeasonIce Chest Full Branded</v>
      </c>
      <c r="Y2158" t="str">
        <f>CONCATENATE(M2158,O2158,P2158)</f>
        <v>Regular SeasonGatoradeIce Chest Full Branded</v>
      </c>
    </row>
    <row r="2159" spans="1:25" x14ac:dyDescent="0.25">
      <c r="A2159" s="3">
        <v>362867</v>
      </c>
      <c r="B2159" t="s">
        <v>137</v>
      </c>
      <c r="C2159" t="s">
        <v>55</v>
      </c>
      <c r="D2159" t="s">
        <v>57</v>
      </c>
      <c r="E2159" t="s">
        <v>1</v>
      </c>
      <c r="F2159" s="5">
        <v>41065</v>
      </c>
      <c r="G2159">
        <v>7</v>
      </c>
      <c r="H2159">
        <v>13</v>
      </c>
      <c r="I2159" s="1">
        <v>7371</v>
      </c>
      <c r="J2159" s="1">
        <v>2122.9</v>
      </c>
      <c r="K2159">
        <v>28.800705467372101</v>
      </c>
      <c r="L2159" s="4">
        <f>VLOOKUP(N2159,rates,VLOOKUP(CONCATENATE('[1]Exposure Report'!$B$11,'[1]Exposure Report'!$B$13),rate_lookup_table,4,FALSE),FALSE)</f>
        <v>566.99633333333338</v>
      </c>
      <c r="M2159" t="s">
        <v>0</v>
      </c>
      <c r="N2159" t="str">
        <f>IF(VLOOKUP(B2159,title_rename,2,FALSE)=0,B2159,VLOOKUP(B2159,title_rename,2,FALSE))</f>
        <v>06-05 New York Mets @ Washington Nationals</v>
      </c>
      <c r="O2159" s="3" t="str">
        <f>LEFT(IF(VLOOKUP(C2159,brand_rename,2,FALSE)=0,C2159,VLOOKUP(C2159,brand_rename,2,FALSE)),LEN(IF(VLOOKUP(C2159,brand_rename,2,FALSE)=0,C2159,VLOOKUP(C2159,brand_rename,2,FALSE)))-6)</f>
        <v>Gatorade</v>
      </c>
      <c r="P2159" t="str">
        <f>IF(VLOOKUP(D2159,location_rename,2,FALSE)=0,D2159,VLOOKUP(D2159,location_rename,2,FALSE))</f>
        <v>Ice Chest Partial Branded</v>
      </c>
      <c r="Q2159">
        <f>IF($L2159=0,0,G2159)</f>
        <v>7</v>
      </c>
      <c r="R2159">
        <f>IF($L2159=0,0,H2159)</f>
        <v>13</v>
      </c>
      <c r="S2159" s="1">
        <f>R2159*L2159</f>
        <v>7370.9523333333336</v>
      </c>
      <c r="T2159" s="1">
        <f>S2159*(K2159/100)</f>
        <v>2122.886271663725</v>
      </c>
      <c r="U2159" t="str">
        <f t="shared" si="66"/>
        <v>GatoradeIce Chest Partial Branded</v>
      </c>
      <c r="V2159" t="str">
        <f t="shared" si="67"/>
        <v>06-05 New York Mets @ Washington NationalsGatoradeIce Chest Partial Branded</v>
      </c>
      <c r="W2159" t="str">
        <f>CONCATENATE(M2159,O2159)</f>
        <v>Regular SeasonGatorade</v>
      </c>
      <c r="X2159" t="str">
        <f>CONCATENATE(M2159,P2159)</f>
        <v>Regular SeasonIce Chest Partial Branded</v>
      </c>
      <c r="Y2159" t="str">
        <f>CONCATENATE(M2159,O2159,P2159)</f>
        <v>Regular SeasonGatoradeIce Chest Partial Branded</v>
      </c>
    </row>
    <row r="2160" spans="1:25" x14ac:dyDescent="0.25">
      <c r="A2160" s="3">
        <v>362867</v>
      </c>
      <c r="B2160" t="s">
        <v>137</v>
      </c>
      <c r="C2160" t="s">
        <v>55</v>
      </c>
      <c r="D2160" t="s">
        <v>56</v>
      </c>
      <c r="E2160" t="s">
        <v>1</v>
      </c>
      <c r="F2160" s="5">
        <v>41065</v>
      </c>
      <c r="G2160">
        <v>1</v>
      </c>
      <c r="H2160">
        <v>1</v>
      </c>
      <c r="I2160" s="1">
        <v>567</v>
      </c>
      <c r="J2160" s="1">
        <v>123.66</v>
      </c>
      <c r="K2160">
        <v>21.8095238095238</v>
      </c>
      <c r="L2160" s="4">
        <f>VLOOKUP(N2160,rates,VLOOKUP(CONCATENATE('[1]Exposure Report'!$B$11,'[1]Exposure Report'!$B$13),rate_lookup_table,4,FALSE),FALSE)</f>
        <v>566.99633333333338</v>
      </c>
      <c r="M2160" t="s">
        <v>0</v>
      </c>
      <c r="N2160" t="str">
        <f>IF(VLOOKUP(B2160,title_rename,2,FALSE)=0,B2160,VLOOKUP(B2160,title_rename,2,FALSE))</f>
        <v>06-05 New York Mets @ Washington Nationals</v>
      </c>
      <c r="O2160" s="3" t="str">
        <f>LEFT(IF(VLOOKUP(C2160,brand_rename,2,FALSE)=0,C2160,VLOOKUP(C2160,brand_rename,2,FALSE)),LEN(IF(VLOOKUP(C2160,brand_rename,2,FALSE)=0,C2160,VLOOKUP(C2160,brand_rename,2,FALSE)))-6)</f>
        <v>Gatorade</v>
      </c>
      <c r="P2160" t="str">
        <f>IF(VLOOKUP(D2160,location_rename,2,FALSE)=0,D2160,VLOOKUP(D2160,location_rename,2,FALSE))</f>
        <v>Passive Cup</v>
      </c>
      <c r="Q2160">
        <f>IF($L2160=0,0,G2160)</f>
        <v>1</v>
      </c>
      <c r="R2160">
        <f>IF($L2160=0,0,H2160)</f>
        <v>1</v>
      </c>
      <c r="S2160" s="1">
        <f>R2160*L2160</f>
        <v>566.99633333333338</v>
      </c>
      <c r="T2160" s="1">
        <f>S2160*(K2160/100)</f>
        <v>123.65920031746028</v>
      </c>
      <c r="U2160" t="str">
        <f t="shared" si="66"/>
        <v>GatoradePassive Cup</v>
      </c>
      <c r="V2160" t="str">
        <f t="shared" si="67"/>
        <v>06-05 New York Mets @ Washington NationalsGatoradePassive Cup</v>
      </c>
      <c r="W2160" t="str">
        <f>CONCATENATE(M2160,O2160)</f>
        <v>Regular SeasonGatorade</v>
      </c>
      <c r="X2160" t="str">
        <f>CONCATENATE(M2160,P2160)</f>
        <v>Regular SeasonPassive Cup</v>
      </c>
      <c r="Y2160" t="str">
        <f>CONCATENATE(M2160,O2160,P2160)</f>
        <v>Regular SeasonGatoradePassive Cup</v>
      </c>
    </row>
    <row r="2161" spans="1:25" x14ac:dyDescent="0.25">
      <c r="A2161" s="3">
        <v>362867</v>
      </c>
      <c r="B2161" t="s">
        <v>137</v>
      </c>
      <c r="C2161" t="s">
        <v>55</v>
      </c>
      <c r="D2161" t="s">
        <v>56</v>
      </c>
      <c r="E2161" t="s">
        <v>1</v>
      </c>
      <c r="F2161" s="5">
        <v>41065</v>
      </c>
      <c r="G2161">
        <v>6</v>
      </c>
      <c r="H2161">
        <v>15</v>
      </c>
      <c r="I2161" s="1">
        <v>8505</v>
      </c>
      <c r="J2161" s="1">
        <v>1941.86</v>
      </c>
      <c r="K2161">
        <v>22.831981187536702</v>
      </c>
      <c r="L2161" s="4">
        <f>VLOOKUP(N2161,rates,VLOOKUP(CONCATENATE('[1]Exposure Report'!$B$11,'[1]Exposure Report'!$B$13),rate_lookup_table,4,FALSE),FALSE)</f>
        <v>566.99633333333338</v>
      </c>
      <c r="M2161" t="s">
        <v>0</v>
      </c>
      <c r="N2161" t="str">
        <f>IF(VLOOKUP(B2161,title_rename,2,FALSE)=0,B2161,VLOOKUP(B2161,title_rename,2,FALSE))</f>
        <v>06-05 New York Mets @ Washington Nationals</v>
      </c>
      <c r="O2161" s="3" t="str">
        <f>LEFT(IF(VLOOKUP(C2161,brand_rename,2,FALSE)=0,C2161,VLOOKUP(C2161,brand_rename,2,FALSE)),LEN(IF(VLOOKUP(C2161,brand_rename,2,FALSE)=0,C2161,VLOOKUP(C2161,brand_rename,2,FALSE)))-6)</f>
        <v>Gatorade</v>
      </c>
      <c r="P2161" t="str">
        <f>IF(VLOOKUP(D2161,location_rename,2,FALSE)=0,D2161,VLOOKUP(D2161,location_rename,2,FALSE))</f>
        <v>Passive Cup</v>
      </c>
      <c r="Q2161">
        <f>IF($L2161=0,0,G2161)</f>
        <v>6</v>
      </c>
      <c r="R2161">
        <f>IF($L2161=0,0,H2161)</f>
        <v>15</v>
      </c>
      <c r="S2161" s="1">
        <f>R2161*L2161</f>
        <v>8504.9450000000015</v>
      </c>
      <c r="T2161" s="1">
        <f>S2161*(K2161/100)</f>
        <v>1941.8474424103435</v>
      </c>
      <c r="U2161" t="str">
        <f t="shared" si="66"/>
        <v>GatoradePassive Cup</v>
      </c>
      <c r="V2161" t="str">
        <f t="shared" si="67"/>
        <v>06-05 New York Mets @ Washington NationalsGatoradePassive Cup</v>
      </c>
      <c r="W2161" t="str">
        <f>CONCATENATE(M2161,O2161)</f>
        <v>Regular SeasonGatorade</v>
      </c>
      <c r="X2161" t="str">
        <f>CONCATENATE(M2161,P2161)</f>
        <v>Regular SeasonPassive Cup</v>
      </c>
      <c r="Y2161" t="str">
        <f>CONCATENATE(M2161,O2161,P2161)</f>
        <v>Regular SeasonGatoradePassive Cup</v>
      </c>
    </row>
    <row r="2162" spans="1:25" x14ac:dyDescent="0.25">
      <c r="A2162" s="3">
        <v>362867</v>
      </c>
      <c r="B2162" t="s">
        <v>137</v>
      </c>
      <c r="C2162" t="s">
        <v>85</v>
      </c>
      <c r="D2162" t="s">
        <v>17</v>
      </c>
      <c r="E2162" t="s">
        <v>1</v>
      </c>
      <c r="F2162" s="5">
        <v>41065</v>
      </c>
      <c r="G2162">
        <v>1</v>
      </c>
      <c r="H2162">
        <v>3</v>
      </c>
      <c r="I2162" s="1">
        <v>1701</v>
      </c>
      <c r="J2162" s="1">
        <v>663.05</v>
      </c>
      <c r="K2162">
        <v>38.980011757789498</v>
      </c>
      <c r="L2162" s="4">
        <f>VLOOKUP(N2162,rates,VLOOKUP(CONCATENATE('[1]Exposure Report'!$B$11,'[1]Exposure Report'!$B$13),rate_lookup_table,4,FALSE),FALSE)</f>
        <v>566.99633333333338</v>
      </c>
      <c r="M2162" t="s">
        <v>0</v>
      </c>
      <c r="N2162" t="str">
        <f>IF(VLOOKUP(B2162,title_rename,2,FALSE)=0,B2162,VLOOKUP(B2162,title_rename,2,FALSE))</f>
        <v>06-05 New York Mets @ Washington Nationals</v>
      </c>
      <c r="O2162" s="3" t="str">
        <f>LEFT(IF(VLOOKUP(C2162,brand_rename,2,FALSE)=0,C2162,VLOOKUP(C2162,brand_rename,2,FALSE)),LEN(IF(VLOOKUP(C2162,brand_rename,2,FALSE)=0,C2162,VLOOKUP(C2162,brand_rename,2,FALSE)))-6)</f>
        <v>Gaylord National Resort</v>
      </c>
      <c r="P2162" t="str">
        <f>IF(VLOOKUP(D2162,location_rename,2,FALSE)=0,D2162,VLOOKUP(D2162,location_rename,2,FALSE))</f>
        <v>LED Upper Tiered</v>
      </c>
      <c r="Q2162">
        <f>IF($L2162=0,0,G2162)</f>
        <v>1</v>
      </c>
      <c r="R2162">
        <f>IF($L2162=0,0,H2162)</f>
        <v>3</v>
      </c>
      <c r="S2162" s="1">
        <f>R2162*L2162</f>
        <v>1700.989</v>
      </c>
      <c r="T2162" s="1">
        <f>S2162*(K2162/100)</f>
        <v>663.04571219870593</v>
      </c>
      <c r="U2162" t="str">
        <f t="shared" si="66"/>
        <v>Gaylord National ResortLED Upper Tiered</v>
      </c>
      <c r="V2162" t="str">
        <f t="shared" si="67"/>
        <v>06-05 New York Mets @ Washington NationalsGaylord National ResortLED Upper Tiered</v>
      </c>
      <c r="W2162" t="str">
        <f>CONCATENATE(M2162,O2162)</f>
        <v>Regular SeasonGaylord National Resort</v>
      </c>
      <c r="X2162" t="str">
        <f>CONCATENATE(M2162,P2162)</f>
        <v>Regular SeasonLED Upper Tiered</v>
      </c>
      <c r="Y2162" t="str">
        <f>CONCATENATE(M2162,O2162,P2162)</f>
        <v>Regular SeasonGaylord National ResortLED Upper Tiered</v>
      </c>
    </row>
    <row r="2163" spans="1:25" x14ac:dyDescent="0.25">
      <c r="A2163" s="3">
        <v>362867</v>
      </c>
      <c r="B2163" t="s">
        <v>137</v>
      </c>
      <c r="C2163" t="s">
        <v>53</v>
      </c>
      <c r="D2163" t="s">
        <v>34</v>
      </c>
      <c r="E2163" t="s">
        <v>1</v>
      </c>
      <c r="F2163" s="5">
        <v>41065</v>
      </c>
      <c r="G2163">
        <v>1</v>
      </c>
      <c r="H2163">
        <v>2</v>
      </c>
      <c r="I2163" s="1">
        <v>1134</v>
      </c>
      <c r="J2163" s="1">
        <v>376.83</v>
      </c>
      <c r="K2163">
        <v>33.230158730158699</v>
      </c>
      <c r="L2163" s="4">
        <f>VLOOKUP(N2163,rates,VLOOKUP(CONCATENATE('[1]Exposure Report'!$B$11,'[1]Exposure Report'!$B$13),rate_lookup_table,4,FALSE),FALSE)</f>
        <v>566.99633333333338</v>
      </c>
      <c r="M2163" t="s">
        <v>0</v>
      </c>
      <c r="N2163" t="str">
        <f>IF(VLOOKUP(B2163,title_rename,2,FALSE)=0,B2163,VLOOKUP(B2163,title_rename,2,FALSE))</f>
        <v>06-05 New York Mets @ Washington Nationals</v>
      </c>
      <c r="O2163" s="3" t="str">
        <f>LEFT(IF(VLOOKUP(C2163,brand_rename,2,FALSE)=0,C2163,VLOOKUP(C2163,brand_rename,2,FALSE)),LEN(IF(VLOOKUP(C2163,brand_rename,2,FALSE)=0,C2163,VLOOKUP(C2163,brand_rename,2,FALSE)))-6)</f>
        <v>GEICO</v>
      </c>
      <c r="P2163" t="str">
        <f>IF(VLOOKUP(D2163,location_rename,2,FALSE)=0,D2163,VLOOKUP(D2163,location_rename,2,FALSE))</f>
        <v>General Merchandise</v>
      </c>
      <c r="Q2163">
        <f>IF($L2163=0,0,G2163)</f>
        <v>1</v>
      </c>
      <c r="R2163">
        <f>IF($L2163=0,0,H2163)</f>
        <v>2</v>
      </c>
      <c r="S2163" s="1">
        <f>R2163*L2163</f>
        <v>1133.9926666666668</v>
      </c>
      <c r="T2163" s="1">
        <f>S2163*(K2163/100)</f>
        <v>376.82756312169278</v>
      </c>
      <c r="U2163" t="str">
        <f t="shared" si="66"/>
        <v>GEICOGeneral Merchandise</v>
      </c>
      <c r="V2163" t="str">
        <f t="shared" si="67"/>
        <v>06-05 New York Mets @ Washington NationalsGEICOGeneral Merchandise</v>
      </c>
      <c r="W2163" t="str">
        <f>CONCATENATE(M2163,O2163)</f>
        <v>Regular SeasonGEICO</v>
      </c>
      <c r="X2163" t="str">
        <f>CONCATENATE(M2163,P2163)</f>
        <v>Regular SeasonGeneral Merchandise</v>
      </c>
      <c r="Y2163" t="str">
        <f>CONCATENATE(M2163,O2163,P2163)</f>
        <v>Regular SeasonGEICOGeneral Merchandise</v>
      </c>
    </row>
    <row r="2164" spans="1:25" x14ac:dyDescent="0.25">
      <c r="A2164" s="3">
        <v>362867</v>
      </c>
      <c r="B2164" t="s">
        <v>137</v>
      </c>
      <c r="C2164" t="s">
        <v>53</v>
      </c>
      <c r="D2164" t="s">
        <v>19</v>
      </c>
      <c r="E2164" t="s">
        <v>1</v>
      </c>
      <c r="F2164" s="5">
        <v>41065</v>
      </c>
      <c r="G2164">
        <v>1</v>
      </c>
      <c r="H2164">
        <v>1</v>
      </c>
      <c r="I2164" s="1">
        <v>567</v>
      </c>
      <c r="J2164" s="1">
        <v>114.65</v>
      </c>
      <c r="K2164">
        <v>20.220458553791801</v>
      </c>
      <c r="L2164" s="4">
        <f>VLOOKUP(N2164,rates,VLOOKUP(CONCATENATE('[1]Exposure Report'!$B$11,'[1]Exposure Report'!$B$13),rate_lookup_table,4,FALSE),FALSE)</f>
        <v>566.99633333333338</v>
      </c>
      <c r="M2164" t="s">
        <v>0</v>
      </c>
      <c r="N2164" t="str">
        <f>IF(VLOOKUP(B2164,title_rename,2,FALSE)=0,B2164,VLOOKUP(B2164,title_rename,2,FALSE))</f>
        <v>06-05 New York Mets @ Washington Nationals</v>
      </c>
      <c r="O2164" s="3" t="str">
        <f>LEFT(IF(VLOOKUP(C2164,brand_rename,2,FALSE)=0,C2164,VLOOKUP(C2164,brand_rename,2,FALSE)),LEN(IF(VLOOKUP(C2164,brand_rename,2,FALSE)=0,C2164,VLOOKUP(C2164,brand_rename,2,FALSE)))-6)</f>
        <v>GEICO</v>
      </c>
      <c r="P2164" t="str">
        <f>IF(VLOOKUP(D2164,location_rename,2,FALSE)=0,D2164,VLOOKUP(D2164,location_rename,2,FALSE))</f>
        <v>LED Outfield Wall</v>
      </c>
      <c r="Q2164">
        <f>IF($L2164=0,0,G2164)</f>
        <v>1</v>
      </c>
      <c r="R2164">
        <f>IF($L2164=0,0,H2164)</f>
        <v>1</v>
      </c>
      <c r="S2164" s="1">
        <f>R2164*L2164</f>
        <v>566.99633333333338</v>
      </c>
      <c r="T2164" s="1">
        <f>S2164*(K2164/100)</f>
        <v>114.64925858318588</v>
      </c>
      <c r="U2164" t="str">
        <f t="shared" si="66"/>
        <v>GEICOLED Outfield Wall</v>
      </c>
      <c r="V2164" t="str">
        <f t="shared" si="67"/>
        <v>06-05 New York Mets @ Washington NationalsGEICOLED Outfield Wall</v>
      </c>
      <c r="W2164" t="str">
        <f>CONCATENATE(M2164,O2164)</f>
        <v>Regular SeasonGEICO</v>
      </c>
      <c r="X2164" t="str">
        <f>CONCATENATE(M2164,P2164)</f>
        <v>Regular SeasonLED Outfield Wall</v>
      </c>
      <c r="Y2164" t="str">
        <f>CONCATENATE(M2164,O2164,P2164)</f>
        <v>Regular SeasonGEICOLED Outfield Wall</v>
      </c>
    </row>
    <row r="2165" spans="1:25" x14ac:dyDescent="0.25">
      <c r="A2165" s="3">
        <v>362867</v>
      </c>
      <c r="B2165" t="s">
        <v>137</v>
      </c>
      <c r="C2165" t="s">
        <v>53</v>
      </c>
      <c r="D2165" t="s">
        <v>17</v>
      </c>
      <c r="E2165" t="s">
        <v>1</v>
      </c>
      <c r="F2165" s="5">
        <v>41065</v>
      </c>
      <c r="G2165">
        <v>5</v>
      </c>
      <c r="H2165">
        <v>11</v>
      </c>
      <c r="I2165" s="1">
        <v>6237</v>
      </c>
      <c r="J2165" s="1">
        <v>2115.14</v>
      </c>
      <c r="K2165">
        <v>33.912778579445202</v>
      </c>
      <c r="L2165" s="4">
        <f>VLOOKUP(N2165,rates,VLOOKUP(CONCATENATE('[1]Exposure Report'!$B$11,'[1]Exposure Report'!$B$13),rate_lookup_table,4,FALSE),FALSE)</f>
        <v>566.99633333333338</v>
      </c>
      <c r="M2165" t="s">
        <v>0</v>
      </c>
      <c r="N2165" t="str">
        <f>IF(VLOOKUP(B2165,title_rename,2,FALSE)=0,B2165,VLOOKUP(B2165,title_rename,2,FALSE))</f>
        <v>06-05 New York Mets @ Washington Nationals</v>
      </c>
      <c r="O2165" s="3" t="str">
        <f>LEFT(IF(VLOOKUP(C2165,brand_rename,2,FALSE)=0,C2165,VLOOKUP(C2165,brand_rename,2,FALSE)),LEN(IF(VLOOKUP(C2165,brand_rename,2,FALSE)=0,C2165,VLOOKUP(C2165,brand_rename,2,FALSE)))-6)</f>
        <v>GEICO</v>
      </c>
      <c r="P2165" t="str">
        <f>IF(VLOOKUP(D2165,location_rename,2,FALSE)=0,D2165,VLOOKUP(D2165,location_rename,2,FALSE))</f>
        <v>LED Upper Tiered</v>
      </c>
      <c r="Q2165">
        <f>IF($L2165=0,0,G2165)</f>
        <v>5</v>
      </c>
      <c r="R2165">
        <f>IF($L2165=0,0,H2165)</f>
        <v>11</v>
      </c>
      <c r="S2165" s="1">
        <f>R2165*L2165</f>
        <v>6236.9596666666675</v>
      </c>
      <c r="T2165" s="1">
        <f>S2165*(K2165/100)</f>
        <v>2115.1263218459703</v>
      </c>
      <c r="U2165" t="str">
        <f t="shared" si="66"/>
        <v>GEICOLED Upper Tiered</v>
      </c>
      <c r="V2165" t="str">
        <f t="shared" si="67"/>
        <v>06-05 New York Mets @ Washington NationalsGEICOLED Upper Tiered</v>
      </c>
      <c r="W2165" t="str">
        <f>CONCATENATE(M2165,O2165)</f>
        <v>Regular SeasonGEICO</v>
      </c>
      <c r="X2165" t="str">
        <f>CONCATENATE(M2165,P2165)</f>
        <v>Regular SeasonLED Upper Tiered</v>
      </c>
      <c r="Y2165" t="str">
        <f>CONCATENATE(M2165,O2165,P2165)</f>
        <v>Regular SeasonGEICOLED Upper Tiered</v>
      </c>
    </row>
    <row r="2166" spans="1:25" x14ac:dyDescent="0.25">
      <c r="A2166" s="3">
        <v>362867</v>
      </c>
      <c r="B2166" t="s">
        <v>137</v>
      </c>
      <c r="C2166" t="s">
        <v>53</v>
      </c>
      <c r="D2166" t="s">
        <v>2</v>
      </c>
      <c r="E2166" t="s">
        <v>1</v>
      </c>
      <c r="F2166" s="5">
        <v>41065</v>
      </c>
      <c r="G2166">
        <v>29</v>
      </c>
      <c r="H2166">
        <v>185</v>
      </c>
      <c r="I2166" s="1">
        <v>104895</v>
      </c>
      <c r="J2166" s="1">
        <v>25666.39</v>
      </c>
      <c r="K2166">
        <v>24.4686496019829</v>
      </c>
      <c r="L2166" s="4">
        <f>VLOOKUP(N2166,rates,VLOOKUP(CONCATENATE('[1]Exposure Report'!$B$11,'[1]Exposure Report'!$B$13),rate_lookup_table,4,FALSE),FALSE)</f>
        <v>566.99633333333338</v>
      </c>
      <c r="M2166" t="s">
        <v>0</v>
      </c>
      <c r="N2166" t="str">
        <f>IF(VLOOKUP(B2166,title_rename,2,FALSE)=0,B2166,VLOOKUP(B2166,title_rename,2,FALSE))</f>
        <v>06-05 New York Mets @ Washington Nationals</v>
      </c>
      <c r="O2166" s="3" t="str">
        <f>LEFT(IF(VLOOKUP(C2166,brand_rename,2,FALSE)=0,C2166,VLOOKUP(C2166,brand_rename,2,FALSE)),LEN(IF(VLOOKUP(C2166,brand_rename,2,FALSE)=0,C2166,VLOOKUP(C2166,brand_rename,2,FALSE)))-6)</f>
        <v>GEICO</v>
      </c>
      <c r="P2166" t="str">
        <f>IF(VLOOKUP(D2166,location_rename,2,FALSE)=0,D2166,VLOOKUP(D2166,location_rename,2,FALSE))</f>
        <v>Rotational Field Level Home Plate</v>
      </c>
      <c r="Q2166">
        <f>IF($L2166=0,0,G2166)</f>
        <v>29</v>
      </c>
      <c r="R2166">
        <f>IF($L2166=0,0,H2166)</f>
        <v>185</v>
      </c>
      <c r="S2166" s="1">
        <f>R2166*L2166</f>
        <v>104894.32166666667</v>
      </c>
      <c r="T2166" s="1">
        <f>S2166*(K2166/100)</f>
        <v>25666.224020993497</v>
      </c>
      <c r="U2166" t="str">
        <f t="shared" si="66"/>
        <v>GEICORotational Field Level Home Plate</v>
      </c>
      <c r="V2166" t="str">
        <f t="shared" si="67"/>
        <v>06-05 New York Mets @ Washington NationalsGEICORotational Field Level Home Plate</v>
      </c>
      <c r="W2166" t="str">
        <f>CONCATENATE(M2166,O2166)</f>
        <v>Regular SeasonGEICO</v>
      </c>
      <c r="X2166" t="str">
        <f>CONCATENATE(M2166,P2166)</f>
        <v>Regular SeasonRotational Field Level Home Plate</v>
      </c>
      <c r="Y2166" t="str">
        <f>CONCATENATE(M2166,O2166,P2166)</f>
        <v>Regular SeasonGEICORotational Field Level Home Plate</v>
      </c>
    </row>
    <row r="2167" spans="1:25" x14ac:dyDescent="0.25">
      <c r="A2167" s="3">
        <v>362867</v>
      </c>
      <c r="B2167" t="s">
        <v>137</v>
      </c>
      <c r="C2167" t="s">
        <v>53</v>
      </c>
      <c r="D2167" t="s">
        <v>11</v>
      </c>
      <c r="E2167" t="s">
        <v>1</v>
      </c>
      <c r="F2167" s="5">
        <v>41065</v>
      </c>
      <c r="G2167">
        <v>98</v>
      </c>
      <c r="H2167">
        <v>455</v>
      </c>
      <c r="I2167" s="1">
        <v>257985</v>
      </c>
      <c r="J2167" s="1">
        <v>34161.410000000003</v>
      </c>
      <c r="K2167">
        <v>13.2416264511502</v>
      </c>
      <c r="L2167" s="4">
        <f>VLOOKUP(N2167,rates,VLOOKUP(CONCATENATE('[1]Exposure Report'!$B$11,'[1]Exposure Report'!$B$13),rate_lookup_table,4,FALSE),FALSE)</f>
        <v>566.99633333333338</v>
      </c>
      <c r="M2167" t="s">
        <v>0</v>
      </c>
      <c r="N2167" t="str">
        <f>IF(VLOOKUP(B2167,title_rename,2,FALSE)=0,B2167,VLOOKUP(B2167,title_rename,2,FALSE))</f>
        <v>06-05 New York Mets @ Washington Nationals</v>
      </c>
      <c r="O2167" s="3" t="str">
        <f>LEFT(IF(VLOOKUP(C2167,brand_rename,2,FALSE)=0,C2167,VLOOKUP(C2167,brand_rename,2,FALSE)),LEN(IF(VLOOKUP(C2167,brand_rename,2,FALSE)=0,C2167,VLOOKUP(C2167,brand_rename,2,FALSE)))-6)</f>
        <v>GEICO</v>
      </c>
      <c r="P2167" t="str">
        <f>IF(VLOOKUP(D2167,location_rename,2,FALSE)=0,D2167,VLOOKUP(D2167,location_rename,2,FALSE))</f>
        <v>Static Outfield Wall</v>
      </c>
      <c r="Q2167">
        <f>IF($L2167=0,0,G2167)</f>
        <v>98</v>
      </c>
      <c r="R2167">
        <f>IF($L2167=0,0,H2167)</f>
        <v>455</v>
      </c>
      <c r="S2167" s="1">
        <f>R2167*L2167</f>
        <v>257983.33166666669</v>
      </c>
      <c r="T2167" s="1">
        <f>S2167*(K2167/100)</f>
        <v>34161.189085531892</v>
      </c>
      <c r="U2167" t="str">
        <f t="shared" si="66"/>
        <v>GEICOStatic Outfield Wall</v>
      </c>
      <c r="V2167" t="str">
        <f t="shared" si="67"/>
        <v>06-05 New York Mets @ Washington NationalsGEICOStatic Outfield Wall</v>
      </c>
      <c r="W2167" t="str">
        <f>CONCATENATE(M2167,O2167)</f>
        <v>Regular SeasonGEICO</v>
      </c>
      <c r="X2167" t="str">
        <f>CONCATENATE(M2167,P2167)</f>
        <v>Regular SeasonStatic Outfield Wall</v>
      </c>
      <c r="Y2167" t="str">
        <f>CONCATENATE(M2167,O2167,P2167)</f>
        <v>Regular SeasonGEICOStatic Outfield Wall</v>
      </c>
    </row>
    <row r="2168" spans="1:25" x14ac:dyDescent="0.25">
      <c r="A2168" s="3">
        <v>362867</v>
      </c>
      <c r="B2168" t="s">
        <v>137</v>
      </c>
      <c r="C2168" t="s">
        <v>53</v>
      </c>
      <c r="D2168" t="s">
        <v>9</v>
      </c>
      <c r="E2168" t="s">
        <v>1</v>
      </c>
      <c r="F2168" s="5">
        <v>41065</v>
      </c>
      <c r="G2168">
        <v>3</v>
      </c>
      <c r="H2168">
        <v>3</v>
      </c>
      <c r="I2168" s="1">
        <v>1701</v>
      </c>
      <c r="J2168" s="1">
        <v>250.27</v>
      </c>
      <c r="K2168">
        <v>14.713109935332101</v>
      </c>
      <c r="L2168" s="4">
        <f>VLOOKUP(N2168,rates,VLOOKUP(CONCATENATE('[1]Exposure Report'!$B$11,'[1]Exposure Report'!$B$13),rate_lookup_table,4,FALSE),FALSE)</f>
        <v>566.99633333333338</v>
      </c>
      <c r="M2168" t="s">
        <v>0</v>
      </c>
      <c r="N2168" t="str">
        <f>IF(VLOOKUP(B2168,title_rename,2,FALSE)=0,B2168,VLOOKUP(B2168,title_rename,2,FALSE))</f>
        <v>06-05 New York Mets @ Washington Nationals</v>
      </c>
      <c r="O2168" s="3" t="str">
        <f>LEFT(IF(VLOOKUP(C2168,brand_rename,2,FALSE)=0,C2168,VLOOKUP(C2168,brand_rename,2,FALSE)),LEN(IF(VLOOKUP(C2168,brand_rename,2,FALSE)=0,C2168,VLOOKUP(C2168,brand_rename,2,FALSE)))-6)</f>
        <v>GEICO</v>
      </c>
      <c r="P2168" t="str">
        <f>IF(VLOOKUP(D2168,location_rename,2,FALSE)=0,D2168,VLOOKUP(D2168,location_rename,2,FALSE))</f>
        <v>Static Upper Billboard</v>
      </c>
      <c r="Q2168">
        <f>IF($L2168=0,0,G2168)</f>
        <v>3</v>
      </c>
      <c r="R2168">
        <f>IF($L2168=0,0,H2168)</f>
        <v>3</v>
      </c>
      <c r="S2168" s="1">
        <f>R2168*L2168</f>
        <v>1700.989</v>
      </c>
      <c r="T2168" s="1">
        <f>S2168*(K2168/100)</f>
        <v>250.26838155790614</v>
      </c>
      <c r="U2168" t="str">
        <f t="shared" si="66"/>
        <v>GEICOStatic Upper Billboard</v>
      </c>
      <c r="V2168" t="str">
        <f t="shared" si="67"/>
        <v>06-05 New York Mets @ Washington NationalsGEICOStatic Upper Billboard</v>
      </c>
      <c r="W2168" t="str">
        <f>CONCATENATE(M2168,O2168)</f>
        <v>Regular SeasonGEICO</v>
      </c>
      <c r="X2168" t="str">
        <f>CONCATENATE(M2168,P2168)</f>
        <v>Regular SeasonStatic Upper Billboard</v>
      </c>
      <c r="Y2168" t="str">
        <f>CONCATENATE(M2168,O2168,P2168)</f>
        <v>Regular SeasonGEICOStatic Upper Billboard</v>
      </c>
    </row>
    <row r="2169" spans="1:25" x14ac:dyDescent="0.25">
      <c r="A2169" s="3">
        <v>362867</v>
      </c>
      <c r="B2169" t="s">
        <v>137</v>
      </c>
      <c r="C2169" t="s">
        <v>52</v>
      </c>
      <c r="D2169" t="s">
        <v>2</v>
      </c>
      <c r="E2169" t="s">
        <v>1</v>
      </c>
      <c r="F2169" s="5">
        <v>41065</v>
      </c>
      <c r="G2169">
        <v>12</v>
      </c>
      <c r="H2169">
        <v>84</v>
      </c>
      <c r="I2169" s="1">
        <v>47628</v>
      </c>
      <c r="J2169" s="1">
        <v>11774.32</v>
      </c>
      <c r="K2169">
        <v>24.721424372217999</v>
      </c>
      <c r="L2169" s="4">
        <f>VLOOKUP(N2169,rates,VLOOKUP(CONCATENATE('[1]Exposure Report'!$B$11,'[1]Exposure Report'!$B$13),rate_lookup_table,4,FALSE),FALSE)</f>
        <v>566.99633333333338</v>
      </c>
      <c r="M2169" t="s">
        <v>0</v>
      </c>
      <c r="N2169" t="str">
        <f>IF(VLOOKUP(B2169,title_rename,2,FALSE)=0,B2169,VLOOKUP(B2169,title_rename,2,FALSE))</f>
        <v>06-05 New York Mets @ Washington Nationals</v>
      </c>
      <c r="O2169" s="3" t="str">
        <f>LEFT(IF(VLOOKUP(C2169,brand_rename,2,FALSE)=0,C2169,VLOOKUP(C2169,brand_rename,2,FALSE)),LEN(IF(VLOOKUP(C2169,brand_rename,2,FALSE)=0,C2169,VLOOKUP(C2169,brand_rename,2,FALSE)))-6)</f>
        <v>Hankook Tire</v>
      </c>
      <c r="P2169" t="str">
        <f>IF(VLOOKUP(D2169,location_rename,2,FALSE)=0,D2169,VLOOKUP(D2169,location_rename,2,FALSE))</f>
        <v>Rotational Field Level Home Plate</v>
      </c>
      <c r="Q2169">
        <f>IF($L2169=0,0,G2169)</f>
        <v>12</v>
      </c>
      <c r="R2169">
        <f>IF($L2169=0,0,H2169)</f>
        <v>84</v>
      </c>
      <c r="S2169" s="1">
        <f>R2169*L2169</f>
        <v>47627.692000000003</v>
      </c>
      <c r="T2169" s="1">
        <f>S2169*(K2169/100)</f>
        <v>11774.243858012922</v>
      </c>
      <c r="U2169" t="str">
        <f t="shared" si="66"/>
        <v>Hankook TireRotational Field Level Home Plate</v>
      </c>
      <c r="V2169" t="str">
        <f t="shared" si="67"/>
        <v>06-05 New York Mets @ Washington NationalsHankook TireRotational Field Level Home Plate</v>
      </c>
      <c r="W2169" t="str">
        <f>CONCATENATE(M2169,O2169)</f>
        <v>Regular SeasonHankook Tire</v>
      </c>
      <c r="X2169" t="str">
        <f>CONCATENATE(M2169,P2169)</f>
        <v>Regular SeasonRotational Field Level Home Plate</v>
      </c>
      <c r="Y2169" t="str">
        <f>CONCATENATE(M2169,O2169,P2169)</f>
        <v>Regular SeasonHankook TireRotational Field Level Home Plate</v>
      </c>
    </row>
    <row r="2170" spans="1:25" x14ac:dyDescent="0.25">
      <c r="A2170" s="3">
        <v>362867</v>
      </c>
      <c r="B2170" t="s">
        <v>137</v>
      </c>
      <c r="C2170" t="s">
        <v>51</v>
      </c>
      <c r="D2170" t="s">
        <v>9</v>
      </c>
      <c r="E2170" t="s">
        <v>1</v>
      </c>
      <c r="F2170" s="5">
        <v>41065</v>
      </c>
      <c r="G2170">
        <v>15</v>
      </c>
      <c r="H2170">
        <v>45</v>
      </c>
      <c r="I2170" s="1">
        <v>25515</v>
      </c>
      <c r="J2170" s="1">
        <v>6356.35</v>
      </c>
      <c r="K2170">
        <v>24.912208504801001</v>
      </c>
      <c r="L2170" s="4">
        <f>VLOOKUP(N2170,rates,VLOOKUP(CONCATENATE('[1]Exposure Report'!$B$11,'[1]Exposure Report'!$B$13),rate_lookup_table,4,FALSE),FALSE)</f>
        <v>566.99633333333338</v>
      </c>
      <c r="M2170" t="s">
        <v>0</v>
      </c>
      <c r="N2170" t="str">
        <f>IF(VLOOKUP(B2170,title_rename,2,FALSE)=0,B2170,VLOOKUP(B2170,title_rename,2,FALSE))</f>
        <v>06-05 New York Mets @ Washington Nationals</v>
      </c>
      <c r="O2170" s="3" t="str">
        <f>LEFT(IF(VLOOKUP(C2170,brand_rename,2,FALSE)=0,C2170,VLOOKUP(C2170,brand_rename,2,FALSE)),LEN(IF(VLOOKUP(C2170,brand_rename,2,FALSE)=0,C2170,VLOOKUP(C2170,brand_rename,2,FALSE)))-6)</f>
        <v>Harris Teeter</v>
      </c>
      <c r="P2170" t="str">
        <f>IF(VLOOKUP(D2170,location_rename,2,FALSE)=0,D2170,VLOOKUP(D2170,location_rename,2,FALSE))</f>
        <v>Static Upper Billboard</v>
      </c>
      <c r="Q2170">
        <f>IF($L2170=0,0,G2170)</f>
        <v>15</v>
      </c>
      <c r="R2170">
        <f>IF($L2170=0,0,H2170)</f>
        <v>45</v>
      </c>
      <c r="S2170" s="1">
        <f>R2170*L2170</f>
        <v>25514.835000000003</v>
      </c>
      <c r="T2170" s="1">
        <f>S2170*(K2170/100)</f>
        <v>6356.3088948559434</v>
      </c>
      <c r="U2170" t="str">
        <f t="shared" si="66"/>
        <v>Harris TeeterStatic Upper Billboard</v>
      </c>
      <c r="V2170" t="str">
        <f t="shared" si="67"/>
        <v>06-05 New York Mets @ Washington NationalsHarris TeeterStatic Upper Billboard</v>
      </c>
      <c r="W2170" t="str">
        <f>CONCATENATE(M2170,O2170)</f>
        <v>Regular SeasonHarris Teeter</v>
      </c>
      <c r="X2170" t="str">
        <f>CONCATENATE(M2170,P2170)</f>
        <v>Regular SeasonStatic Upper Billboard</v>
      </c>
      <c r="Y2170" t="str">
        <f>CONCATENATE(M2170,O2170,P2170)</f>
        <v>Regular SeasonHarris TeeterStatic Upper Billboard</v>
      </c>
    </row>
    <row r="2171" spans="1:25" x14ac:dyDescent="0.25">
      <c r="A2171" s="3">
        <v>362867</v>
      </c>
      <c r="B2171" t="s">
        <v>137</v>
      </c>
      <c r="C2171" t="s">
        <v>100</v>
      </c>
      <c r="D2171" t="s">
        <v>17</v>
      </c>
      <c r="E2171" t="s">
        <v>1</v>
      </c>
      <c r="F2171" s="5">
        <v>41065</v>
      </c>
      <c r="G2171">
        <v>5</v>
      </c>
      <c r="H2171">
        <v>27</v>
      </c>
      <c r="I2171" s="1">
        <v>15309</v>
      </c>
      <c r="J2171" s="1">
        <v>5400.68</v>
      </c>
      <c r="K2171">
        <v>35.277810438304201</v>
      </c>
      <c r="L2171" s="4">
        <f>VLOOKUP(N2171,rates,VLOOKUP(CONCATENATE('[1]Exposure Report'!$B$11,'[1]Exposure Report'!$B$13),rate_lookup_table,4,FALSE),FALSE)</f>
        <v>566.99633333333338</v>
      </c>
      <c r="M2171" t="s">
        <v>0</v>
      </c>
      <c r="N2171" t="str">
        <f>IF(VLOOKUP(B2171,title_rename,2,FALSE)=0,B2171,VLOOKUP(B2171,title_rename,2,FALSE))</f>
        <v>06-05 New York Mets @ Washington Nationals</v>
      </c>
      <c r="O2171" s="3" t="str">
        <f>LEFT(IF(VLOOKUP(C2171,brand_rename,2,FALSE)=0,C2171,VLOOKUP(C2171,brand_rename,2,FALSE)),LEN(IF(VLOOKUP(C2171,brand_rename,2,FALSE)=0,C2171,VLOOKUP(C2171,brand_rename,2,FALSE)))-6)</f>
        <v>Hawaiian Shaved Ice</v>
      </c>
      <c r="P2171" t="str">
        <f>IF(VLOOKUP(D2171,location_rename,2,FALSE)=0,D2171,VLOOKUP(D2171,location_rename,2,FALSE))</f>
        <v>LED Upper Tiered</v>
      </c>
      <c r="Q2171">
        <f>IF($L2171=0,0,G2171)</f>
        <v>5</v>
      </c>
      <c r="R2171">
        <f>IF($L2171=0,0,H2171)</f>
        <v>27</v>
      </c>
      <c r="S2171" s="1">
        <f>R2171*L2171</f>
        <v>15308.901000000002</v>
      </c>
      <c r="T2171" s="1">
        <f>S2171*(K2171/100)</f>
        <v>5400.6450749676569</v>
      </c>
      <c r="U2171" t="str">
        <f t="shared" si="66"/>
        <v>Hawaiian Shaved IceLED Upper Tiered</v>
      </c>
      <c r="V2171" t="str">
        <f t="shared" si="67"/>
        <v>06-05 New York Mets @ Washington NationalsHawaiian Shaved IceLED Upper Tiered</v>
      </c>
      <c r="W2171" t="str">
        <f>CONCATENATE(M2171,O2171)</f>
        <v>Regular SeasonHawaiian Shaved Ice</v>
      </c>
      <c r="X2171" t="str">
        <f>CONCATENATE(M2171,P2171)</f>
        <v>Regular SeasonLED Upper Tiered</v>
      </c>
      <c r="Y2171" t="str">
        <f>CONCATENATE(M2171,O2171,P2171)</f>
        <v>Regular SeasonHawaiian Shaved IceLED Upper Tiered</v>
      </c>
    </row>
    <row r="2172" spans="1:25" x14ac:dyDescent="0.25">
      <c r="A2172" s="3">
        <v>362867</v>
      </c>
      <c r="B2172" t="s">
        <v>137</v>
      </c>
      <c r="C2172" t="s">
        <v>50</v>
      </c>
      <c r="D2172" t="s">
        <v>19</v>
      </c>
      <c r="E2172" t="s">
        <v>1</v>
      </c>
      <c r="F2172" s="5">
        <v>41065</v>
      </c>
      <c r="G2172">
        <v>1</v>
      </c>
      <c r="H2172">
        <v>1</v>
      </c>
      <c r="I2172" s="1">
        <v>567</v>
      </c>
      <c r="J2172" s="1">
        <v>137.61000000000001</v>
      </c>
      <c r="K2172">
        <v>24.269841269841201</v>
      </c>
      <c r="L2172" s="4">
        <f>VLOOKUP(N2172,rates,VLOOKUP(CONCATENATE('[1]Exposure Report'!$B$11,'[1]Exposure Report'!$B$13),rate_lookup_table,4,FALSE),FALSE)</f>
        <v>566.99633333333338</v>
      </c>
      <c r="M2172" t="s">
        <v>0</v>
      </c>
      <c r="N2172" t="str">
        <f>IF(VLOOKUP(B2172,title_rename,2,FALSE)=0,B2172,VLOOKUP(B2172,title_rename,2,FALSE))</f>
        <v>06-05 New York Mets @ Washington Nationals</v>
      </c>
      <c r="O2172" s="3" t="str">
        <f>LEFT(IF(VLOOKUP(C2172,brand_rename,2,FALSE)=0,C2172,VLOOKUP(C2172,brand_rename,2,FALSE)),LEN(IF(VLOOKUP(C2172,brand_rename,2,FALSE)=0,C2172,VLOOKUP(C2172,brand_rename,2,FALSE)))-6)</f>
        <v>JK Moving and Storage Inc</v>
      </c>
      <c r="P2172" t="str">
        <f>IF(VLOOKUP(D2172,location_rename,2,FALSE)=0,D2172,VLOOKUP(D2172,location_rename,2,FALSE))</f>
        <v>LED Outfield Wall</v>
      </c>
      <c r="Q2172">
        <f>IF($L2172=0,0,G2172)</f>
        <v>1</v>
      </c>
      <c r="R2172">
        <f>IF($L2172=0,0,H2172)</f>
        <v>1</v>
      </c>
      <c r="S2172" s="1">
        <f>R2172*L2172</f>
        <v>566.99633333333338</v>
      </c>
      <c r="T2172" s="1">
        <f>S2172*(K2172/100)</f>
        <v>137.60911010581972</v>
      </c>
      <c r="U2172" t="str">
        <f t="shared" si="66"/>
        <v>JK Moving and Storage IncLED Outfield Wall</v>
      </c>
      <c r="V2172" t="str">
        <f t="shared" si="67"/>
        <v>06-05 New York Mets @ Washington NationalsJK Moving and Storage IncLED Outfield Wall</v>
      </c>
      <c r="W2172" t="str">
        <f>CONCATENATE(M2172,O2172)</f>
        <v>Regular SeasonJK Moving and Storage Inc</v>
      </c>
      <c r="X2172" t="str">
        <f>CONCATENATE(M2172,P2172)</f>
        <v>Regular SeasonLED Outfield Wall</v>
      </c>
      <c r="Y2172" t="str">
        <f>CONCATENATE(M2172,O2172,P2172)</f>
        <v>Regular SeasonJK Moving and Storage IncLED Outfield Wall</v>
      </c>
    </row>
    <row r="2173" spans="1:25" x14ac:dyDescent="0.25">
      <c r="A2173" s="3">
        <v>362867</v>
      </c>
      <c r="B2173" t="s">
        <v>137</v>
      </c>
      <c r="C2173" t="s">
        <v>49</v>
      </c>
      <c r="D2173" t="s">
        <v>17</v>
      </c>
      <c r="E2173" t="s">
        <v>1</v>
      </c>
      <c r="F2173" s="5">
        <v>41065</v>
      </c>
      <c r="G2173">
        <v>4</v>
      </c>
      <c r="H2173">
        <v>8</v>
      </c>
      <c r="I2173" s="1">
        <v>4536</v>
      </c>
      <c r="J2173" s="1">
        <v>1750.22</v>
      </c>
      <c r="K2173">
        <v>38.5850970017636</v>
      </c>
      <c r="L2173" s="4">
        <f>VLOOKUP(N2173,rates,VLOOKUP(CONCATENATE('[1]Exposure Report'!$B$11,'[1]Exposure Report'!$B$13),rate_lookup_table,4,FALSE),FALSE)</f>
        <v>566.99633333333338</v>
      </c>
      <c r="M2173" t="s">
        <v>0</v>
      </c>
      <c r="N2173" t="str">
        <f>IF(VLOOKUP(B2173,title_rename,2,FALSE)=0,B2173,VLOOKUP(B2173,title_rename,2,FALSE))</f>
        <v>06-05 New York Mets @ Washington Nationals</v>
      </c>
      <c r="O2173" s="3" t="str">
        <f>LEFT(IF(VLOOKUP(C2173,brand_rename,2,FALSE)=0,C2173,VLOOKUP(C2173,brand_rename,2,FALSE)),LEN(IF(VLOOKUP(C2173,brand_rename,2,FALSE)=0,C2173,VLOOKUP(C2173,brand_rename,2,FALSE)))-6)</f>
        <v>Lexus</v>
      </c>
      <c r="P2173" t="str">
        <f>IF(VLOOKUP(D2173,location_rename,2,FALSE)=0,D2173,VLOOKUP(D2173,location_rename,2,FALSE))</f>
        <v>LED Upper Tiered</v>
      </c>
      <c r="Q2173">
        <f>IF($L2173=0,0,G2173)</f>
        <v>4</v>
      </c>
      <c r="R2173">
        <f>IF($L2173=0,0,H2173)</f>
        <v>8</v>
      </c>
      <c r="S2173" s="1">
        <f>R2173*L2173</f>
        <v>4535.9706666666671</v>
      </c>
      <c r="T2173" s="1">
        <f>S2173*(K2173/100)</f>
        <v>1750.2086817048767</v>
      </c>
      <c r="U2173" t="str">
        <f t="shared" si="66"/>
        <v>LexusLED Upper Tiered</v>
      </c>
      <c r="V2173" t="str">
        <f t="shared" si="67"/>
        <v>06-05 New York Mets @ Washington NationalsLexusLED Upper Tiered</v>
      </c>
      <c r="W2173" t="str">
        <f>CONCATENATE(M2173,O2173)</f>
        <v>Regular SeasonLexus</v>
      </c>
      <c r="X2173" t="str">
        <f>CONCATENATE(M2173,P2173)</f>
        <v>Regular SeasonLED Upper Tiered</v>
      </c>
      <c r="Y2173" t="str">
        <f>CONCATENATE(M2173,O2173,P2173)</f>
        <v>Regular SeasonLexusLED Upper Tiered</v>
      </c>
    </row>
    <row r="2174" spans="1:25" x14ac:dyDescent="0.25">
      <c r="A2174" s="3">
        <v>362867</v>
      </c>
      <c r="B2174" t="s">
        <v>137</v>
      </c>
      <c r="C2174" t="s">
        <v>49</v>
      </c>
      <c r="D2174" t="s">
        <v>7</v>
      </c>
      <c r="E2174" t="s">
        <v>1</v>
      </c>
      <c r="F2174" s="5">
        <v>41065</v>
      </c>
      <c r="G2174">
        <v>543</v>
      </c>
      <c r="H2174">
        <v>3752</v>
      </c>
      <c r="I2174" s="1">
        <v>2127384</v>
      </c>
      <c r="J2174" s="1">
        <v>351583.09</v>
      </c>
      <c r="K2174">
        <v>16.526545748205301</v>
      </c>
      <c r="L2174" s="4">
        <f>VLOOKUP(N2174,rates,VLOOKUP(CONCATENATE('[1]Exposure Report'!$B$11,'[1]Exposure Report'!$B$13),rate_lookup_table,4,FALSE),FALSE)</f>
        <v>566.99633333333338</v>
      </c>
      <c r="M2174" t="s">
        <v>0</v>
      </c>
      <c r="N2174" t="str">
        <f>IF(VLOOKUP(B2174,title_rename,2,FALSE)=0,B2174,VLOOKUP(B2174,title_rename,2,FALSE))</f>
        <v>06-05 New York Mets @ Washington Nationals</v>
      </c>
      <c r="O2174" s="3" t="str">
        <f>LEFT(IF(VLOOKUP(C2174,brand_rename,2,FALSE)=0,C2174,VLOOKUP(C2174,brand_rename,2,FALSE)),LEN(IF(VLOOKUP(C2174,brand_rename,2,FALSE)=0,C2174,VLOOKUP(C2174,brand_rename,2,FALSE)))-6)</f>
        <v>Lexus</v>
      </c>
      <c r="P2174" t="str">
        <f>IF(VLOOKUP(D2174,location_rename,2,FALSE)=0,D2174,VLOOKUP(D2174,location_rename,2,FALSE))</f>
        <v>Static Upper Home Plate</v>
      </c>
      <c r="Q2174">
        <f>IF($L2174=0,0,G2174)</f>
        <v>543</v>
      </c>
      <c r="R2174">
        <f>IF($L2174=0,0,H2174)</f>
        <v>3752</v>
      </c>
      <c r="S2174" s="1">
        <f>R2174*L2174</f>
        <v>2127370.2426666669</v>
      </c>
      <c r="T2174" s="1">
        <f>S2174*(K2174/100)</f>
        <v>351580.81638801284</v>
      </c>
      <c r="U2174" t="str">
        <f t="shared" si="66"/>
        <v>LexusStatic Upper Home Plate</v>
      </c>
      <c r="V2174" t="str">
        <f t="shared" si="67"/>
        <v>06-05 New York Mets @ Washington NationalsLexusStatic Upper Home Plate</v>
      </c>
      <c r="W2174" t="str">
        <f>CONCATENATE(M2174,O2174)</f>
        <v>Regular SeasonLexus</v>
      </c>
      <c r="X2174" t="str">
        <f>CONCATENATE(M2174,P2174)</f>
        <v>Regular SeasonStatic Upper Home Plate</v>
      </c>
      <c r="Y2174" t="str">
        <f>CONCATENATE(M2174,O2174,P2174)</f>
        <v>Regular SeasonLexusStatic Upper Home Plate</v>
      </c>
    </row>
    <row r="2175" spans="1:25" x14ac:dyDescent="0.25">
      <c r="A2175" s="3">
        <v>362867</v>
      </c>
      <c r="B2175" t="s">
        <v>137</v>
      </c>
      <c r="C2175" t="s">
        <v>47</v>
      </c>
      <c r="D2175" t="s">
        <v>2</v>
      </c>
      <c r="E2175" t="s">
        <v>1</v>
      </c>
      <c r="F2175" s="5">
        <v>41065</v>
      </c>
      <c r="G2175">
        <v>14</v>
      </c>
      <c r="H2175">
        <v>65</v>
      </c>
      <c r="I2175" s="1">
        <v>36855</v>
      </c>
      <c r="J2175" s="1">
        <v>10074.629999999999</v>
      </c>
      <c r="K2175">
        <v>27.335856735856702</v>
      </c>
      <c r="L2175" s="4">
        <f>VLOOKUP(N2175,rates,VLOOKUP(CONCATENATE('[1]Exposure Report'!$B$11,'[1]Exposure Report'!$B$13),rate_lookup_table,4,FALSE),FALSE)</f>
        <v>566.99633333333338</v>
      </c>
      <c r="M2175" t="s">
        <v>0</v>
      </c>
      <c r="N2175" t="str">
        <f>IF(VLOOKUP(B2175,title_rename,2,FALSE)=0,B2175,VLOOKUP(B2175,title_rename,2,FALSE))</f>
        <v>06-05 New York Mets @ Washington Nationals</v>
      </c>
      <c r="O2175" s="3" t="str">
        <f>LEFT(IF(VLOOKUP(C2175,brand_rename,2,FALSE)=0,C2175,VLOOKUP(C2175,brand_rename,2,FALSE)),LEN(IF(VLOOKUP(C2175,brand_rename,2,FALSE)=0,C2175,VLOOKUP(C2175,brand_rename,2,FALSE)))-6)</f>
        <v>Maxxis Tires</v>
      </c>
      <c r="P2175" t="str">
        <f>IF(VLOOKUP(D2175,location_rename,2,FALSE)=0,D2175,VLOOKUP(D2175,location_rename,2,FALSE))</f>
        <v>Rotational Field Level Home Plate</v>
      </c>
      <c r="Q2175">
        <f>IF($L2175=0,0,G2175)</f>
        <v>14</v>
      </c>
      <c r="R2175">
        <f>IF($L2175=0,0,H2175)</f>
        <v>65</v>
      </c>
      <c r="S2175" s="1">
        <f>R2175*L2175</f>
        <v>36854.761666666673</v>
      </c>
      <c r="T2175" s="1">
        <f>S2175*(K2175/100)</f>
        <v>10074.564849541435</v>
      </c>
      <c r="U2175" t="str">
        <f t="shared" si="66"/>
        <v>Maxxis TiresRotational Field Level Home Plate</v>
      </c>
      <c r="V2175" t="str">
        <f t="shared" si="67"/>
        <v>06-05 New York Mets @ Washington NationalsMaxxis TiresRotational Field Level Home Plate</v>
      </c>
      <c r="W2175" t="str">
        <f>CONCATENATE(M2175,O2175)</f>
        <v>Regular SeasonMaxxis Tires</v>
      </c>
      <c r="X2175" t="str">
        <f>CONCATENATE(M2175,P2175)</f>
        <v>Regular SeasonRotational Field Level Home Plate</v>
      </c>
      <c r="Y2175" t="str">
        <f>CONCATENATE(M2175,O2175,P2175)</f>
        <v>Regular SeasonMaxxis TiresRotational Field Level Home Plate</v>
      </c>
    </row>
    <row r="2176" spans="1:25" x14ac:dyDescent="0.25">
      <c r="A2176" s="3">
        <v>362867</v>
      </c>
      <c r="B2176" t="s">
        <v>137</v>
      </c>
      <c r="C2176" t="s">
        <v>46</v>
      </c>
      <c r="D2176" t="s">
        <v>17</v>
      </c>
      <c r="E2176" t="s">
        <v>1</v>
      </c>
      <c r="F2176" s="5">
        <v>41065</v>
      </c>
      <c r="G2176">
        <v>9</v>
      </c>
      <c r="H2176">
        <v>34</v>
      </c>
      <c r="I2176" s="1">
        <v>19278</v>
      </c>
      <c r="J2176" s="1">
        <v>6256.16</v>
      </c>
      <c r="K2176">
        <v>32.45232907978</v>
      </c>
      <c r="L2176" s="4">
        <f>VLOOKUP(N2176,rates,VLOOKUP(CONCATENATE('[1]Exposure Report'!$B$11,'[1]Exposure Report'!$B$13),rate_lookup_table,4,FALSE),FALSE)</f>
        <v>566.99633333333338</v>
      </c>
      <c r="M2176" t="s">
        <v>0</v>
      </c>
      <c r="N2176" t="str">
        <f>IF(VLOOKUP(B2176,title_rename,2,FALSE)=0,B2176,VLOOKUP(B2176,title_rename,2,FALSE))</f>
        <v>06-05 New York Mets @ Washington Nationals</v>
      </c>
      <c r="O2176" s="3" t="str">
        <f>LEFT(IF(VLOOKUP(C2176,brand_rename,2,FALSE)=0,C2176,VLOOKUP(C2176,brand_rename,2,FALSE)),LEN(IF(VLOOKUP(C2176,brand_rename,2,FALSE)=0,C2176,VLOOKUP(C2176,brand_rename,2,FALSE)))-6)</f>
        <v>MedStar Health</v>
      </c>
      <c r="P2176" t="str">
        <f>IF(VLOOKUP(D2176,location_rename,2,FALSE)=0,D2176,VLOOKUP(D2176,location_rename,2,FALSE))</f>
        <v>LED Upper Tiered</v>
      </c>
      <c r="Q2176">
        <f>IF($L2176=0,0,G2176)</f>
        <v>9</v>
      </c>
      <c r="R2176">
        <f>IF($L2176=0,0,H2176)</f>
        <v>34</v>
      </c>
      <c r="S2176" s="1">
        <f>R2176*L2176</f>
        <v>19277.875333333333</v>
      </c>
      <c r="T2176" s="1">
        <f>S2176*(K2176/100)</f>
        <v>6256.1195427630691</v>
      </c>
      <c r="U2176" t="str">
        <f t="shared" si="66"/>
        <v>MedStar HealthLED Upper Tiered</v>
      </c>
      <c r="V2176" t="str">
        <f t="shared" si="67"/>
        <v>06-05 New York Mets @ Washington NationalsMedStar HealthLED Upper Tiered</v>
      </c>
      <c r="W2176" t="str">
        <f>CONCATENATE(M2176,O2176)</f>
        <v>Regular SeasonMedStar Health</v>
      </c>
      <c r="X2176" t="str">
        <f>CONCATENATE(M2176,P2176)</f>
        <v>Regular SeasonLED Upper Tiered</v>
      </c>
      <c r="Y2176" t="str">
        <f>CONCATENATE(M2176,O2176,P2176)</f>
        <v>Regular SeasonMedStar HealthLED Upper Tiered</v>
      </c>
    </row>
    <row r="2177" spans="1:25" x14ac:dyDescent="0.25">
      <c r="A2177" s="3">
        <v>362867</v>
      </c>
      <c r="B2177" t="s">
        <v>137</v>
      </c>
      <c r="C2177" t="s">
        <v>44</v>
      </c>
      <c r="D2177" t="s">
        <v>34</v>
      </c>
      <c r="E2177" t="s">
        <v>1</v>
      </c>
      <c r="F2177" s="5">
        <v>41065</v>
      </c>
      <c r="G2177">
        <v>2</v>
      </c>
      <c r="H2177">
        <v>2</v>
      </c>
      <c r="I2177" s="1">
        <v>1134</v>
      </c>
      <c r="J2177" s="1">
        <v>245.45</v>
      </c>
      <c r="K2177">
        <v>21.6446208112874</v>
      </c>
      <c r="L2177" s="4">
        <f>VLOOKUP(N2177,rates,VLOOKUP(CONCATENATE('[1]Exposure Report'!$B$11,'[1]Exposure Report'!$B$13),rate_lookup_table,4,FALSE),FALSE)</f>
        <v>566.99633333333338</v>
      </c>
      <c r="M2177" t="s">
        <v>0</v>
      </c>
      <c r="N2177" t="str">
        <f>IF(VLOOKUP(B2177,title_rename,2,FALSE)=0,B2177,VLOOKUP(B2177,title_rename,2,FALSE))</f>
        <v>06-05 New York Mets @ Washington Nationals</v>
      </c>
      <c r="O2177" s="3" t="str">
        <f>LEFT(IF(VLOOKUP(C2177,brand_rename,2,FALSE)=0,C2177,VLOOKUP(C2177,brand_rename,2,FALSE)),LEN(IF(VLOOKUP(C2177,brand_rename,2,FALSE)=0,C2177,VLOOKUP(C2177,brand_rename,2,FALSE)))-6)</f>
        <v>Miller Lite</v>
      </c>
      <c r="P2177" t="str">
        <f>IF(VLOOKUP(D2177,location_rename,2,FALSE)=0,D2177,VLOOKUP(D2177,location_rename,2,FALSE))</f>
        <v>General Merchandise</v>
      </c>
      <c r="Q2177">
        <f>IF($L2177=0,0,G2177)</f>
        <v>2</v>
      </c>
      <c r="R2177">
        <f>IF($L2177=0,0,H2177)</f>
        <v>2</v>
      </c>
      <c r="S2177" s="1">
        <f>R2177*L2177</f>
        <v>1133.9926666666668</v>
      </c>
      <c r="T2177" s="1">
        <f>S2177*(K2177/100)</f>
        <v>245.4484127278063</v>
      </c>
      <c r="U2177" t="str">
        <f t="shared" si="66"/>
        <v>Miller LiteGeneral Merchandise</v>
      </c>
      <c r="V2177" t="str">
        <f t="shared" si="67"/>
        <v>06-05 New York Mets @ Washington NationalsMiller LiteGeneral Merchandise</v>
      </c>
      <c r="W2177" t="str">
        <f>CONCATENATE(M2177,O2177)</f>
        <v>Regular SeasonMiller Lite</v>
      </c>
      <c r="X2177" t="str">
        <f>CONCATENATE(M2177,P2177)</f>
        <v>Regular SeasonGeneral Merchandise</v>
      </c>
      <c r="Y2177" t="str">
        <f>CONCATENATE(M2177,O2177,P2177)</f>
        <v>Regular SeasonMiller LiteGeneral Merchandise</v>
      </c>
    </row>
    <row r="2178" spans="1:25" x14ac:dyDescent="0.25">
      <c r="A2178" s="3">
        <v>362867</v>
      </c>
      <c r="B2178" t="s">
        <v>137</v>
      </c>
      <c r="C2178" t="s">
        <v>44</v>
      </c>
      <c r="D2178" t="s">
        <v>17</v>
      </c>
      <c r="E2178" t="s">
        <v>1</v>
      </c>
      <c r="F2178" s="5">
        <v>41065</v>
      </c>
      <c r="G2178">
        <v>2</v>
      </c>
      <c r="H2178">
        <v>4</v>
      </c>
      <c r="I2178" s="1">
        <v>2268</v>
      </c>
      <c r="J2178" s="1">
        <v>762.05</v>
      </c>
      <c r="K2178">
        <v>33.600088183421498</v>
      </c>
      <c r="L2178" s="4">
        <f>VLOOKUP(N2178,rates,VLOOKUP(CONCATENATE('[1]Exposure Report'!$B$11,'[1]Exposure Report'!$B$13),rate_lookup_table,4,FALSE),FALSE)</f>
        <v>566.99633333333338</v>
      </c>
      <c r="M2178" t="s">
        <v>0</v>
      </c>
      <c r="N2178" t="str">
        <f>IF(VLOOKUP(B2178,title_rename,2,FALSE)=0,B2178,VLOOKUP(B2178,title_rename,2,FALSE))</f>
        <v>06-05 New York Mets @ Washington Nationals</v>
      </c>
      <c r="O2178" s="3" t="str">
        <f>LEFT(IF(VLOOKUP(C2178,brand_rename,2,FALSE)=0,C2178,VLOOKUP(C2178,brand_rename,2,FALSE)),LEN(IF(VLOOKUP(C2178,brand_rename,2,FALSE)=0,C2178,VLOOKUP(C2178,brand_rename,2,FALSE)))-6)</f>
        <v>Miller Lite</v>
      </c>
      <c r="P2178" t="str">
        <f>IF(VLOOKUP(D2178,location_rename,2,FALSE)=0,D2178,VLOOKUP(D2178,location_rename,2,FALSE))</f>
        <v>LED Upper Tiered</v>
      </c>
      <c r="Q2178">
        <f>IF($L2178=0,0,G2178)</f>
        <v>2</v>
      </c>
      <c r="R2178">
        <f>IF($L2178=0,0,H2178)</f>
        <v>4</v>
      </c>
      <c r="S2178" s="1">
        <f>R2178*L2178</f>
        <v>2267.9853333333335</v>
      </c>
      <c r="T2178" s="1">
        <f>S2178*(K2178/100)</f>
        <v>762.04507198706608</v>
      </c>
      <c r="U2178" t="str">
        <f t="shared" ref="U2178:U2241" si="68">CONCATENATE(O2178,P2178)</f>
        <v>Miller LiteLED Upper Tiered</v>
      </c>
      <c r="V2178" t="str">
        <f t="shared" ref="V2178:V2241" si="69">CONCATENATE(N2178,U2178)</f>
        <v>06-05 New York Mets @ Washington NationalsMiller LiteLED Upper Tiered</v>
      </c>
      <c r="W2178" t="str">
        <f>CONCATENATE(M2178,O2178)</f>
        <v>Regular SeasonMiller Lite</v>
      </c>
      <c r="X2178" t="str">
        <f>CONCATENATE(M2178,P2178)</f>
        <v>Regular SeasonLED Upper Tiered</v>
      </c>
      <c r="Y2178" t="str">
        <f>CONCATENATE(M2178,O2178,P2178)</f>
        <v>Regular SeasonMiller LiteLED Upper Tiered</v>
      </c>
    </row>
    <row r="2179" spans="1:25" x14ac:dyDescent="0.25">
      <c r="A2179" s="3">
        <v>362867</v>
      </c>
      <c r="B2179" t="s">
        <v>137</v>
      </c>
      <c r="C2179" t="s">
        <v>44</v>
      </c>
      <c r="D2179" t="s">
        <v>6</v>
      </c>
      <c r="E2179" t="s">
        <v>1</v>
      </c>
      <c r="F2179" s="5">
        <v>41065</v>
      </c>
      <c r="G2179">
        <v>1</v>
      </c>
      <c r="H2179">
        <v>2</v>
      </c>
      <c r="I2179" s="1">
        <v>1134</v>
      </c>
      <c r="J2179" s="1">
        <v>277.72000000000003</v>
      </c>
      <c r="K2179">
        <v>24.490299823633102</v>
      </c>
      <c r="L2179" s="4">
        <f>VLOOKUP(N2179,rates,VLOOKUP(CONCATENATE('[1]Exposure Report'!$B$11,'[1]Exposure Report'!$B$13),rate_lookup_table,4,FALSE),FALSE)</f>
        <v>566.99633333333338</v>
      </c>
      <c r="M2179" t="s">
        <v>0</v>
      </c>
      <c r="N2179" t="str">
        <f>IF(VLOOKUP(B2179,title_rename,2,FALSE)=0,B2179,VLOOKUP(B2179,title_rename,2,FALSE))</f>
        <v>06-05 New York Mets @ Washington Nationals</v>
      </c>
      <c r="O2179" s="3" t="str">
        <f>LEFT(IF(VLOOKUP(C2179,brand_rename,2,FALSE)=0,C2179,VLOOKUP(C2179,brand_rename,2,FALSE)),LEN(IF(VLOOKUP(C2179,brand_rename,2,FALSE)=0,C2179,VLOOKUP(C2179,brand_rename,2,FALSE)))-6)</f>
        <v>Miller Lite</v>
      </c>
      <c r="P2179" t="str">
        <f>IF(VLOOKUP(D2179,location_rename,2,FALSE)=0,D2179,VLOOKUP(D2179,location_rename,2,FALSE))</f>
        <v>Rotational Field Level Foul Ball Line</v>
      </c>
      <c r="Q2179">
        <f>IF($L2179=0,0,G2179)</f>
        <v>1</v>
      </c>
      <c r="R2179">
        <f>IF($L2179=0,0,H2179)</f>
        <v>2</v>
      </c>
      <c r="S2179" s="1">
        <f>R2179*L2179</f>
        <v>1133.9926666666668</v>
      </c>
      <c r="T2179" s="1">
        <f>S2179*(K2179/100)</f>
        <v>277.718204044679</v>
      </c>
      <c r="U2179" t="str">
        <f t="shared" si="68"/>
        <v>Miller LiteRotational Field Level Foul Ball Line</v>
      </c>
      <c r="V2179" t="str">
        <f t="shared" si="69"/>
        <v>06-05 New York Mets @ Washington NationalsMiller LiteRotational Field Level Foul Ball Line</v>
      </c>
      <c r="W2179" t="str">
        <f>CONCATENATE(M2179,O2179)</f>
        <v>Regular SeasonMiller Lite</v>
      </c>
      <c r="X2179" t="str">
        <f>CONCATENATE(M2179,P2179)</f>
        <v>Regular SeasonRotational Field Level Foul Ball Line</v>
      </c>
      <c r="Y2179" t="str">
        <f>CONCATENATE(M2179,O2179,P2179)</f>
        <v>Regular SeasonMiller LiteRotational Field Level Foul Ball Line</v>
      </c>
    </row>
    <row r="2180" spans="1:25" x14ac:dyDescent="0.25">
      <c r="A2180" s="3">
        <v>362867</v>
      </c>
      <c r="B2180" t="s">
        <v>137</v>
      </c>
      <c r="C2180" t="s">
        <v>44</v>
      </c>
      <c r="D2180" t="s">
        <v>2</v>
      </c>
      <c r="E2180" t="s">
        <v>1</v>
      </c>
      <c r="F2180" s="5">
        <v>41065</v>
      </c>
      <c r="G2180">
        <v>41</v>
      </c>
      <c r="H2180">
        <v>280</v>
      </c>
      <c r="I2180" s="1">
        <v>158760</v>
      </c>
      <c r="J2180" s="1">
        <v>39556.47</v>
      </c>
      <c r="K2180">
        <v>24.915891912320401</v>
      </c>
      <c r="L2180" s="4">
        <f>VLOOKUP(N2180,rates,VLOOKUP(CONCATENATE('[1]Exposure Report'!$B$11,'[1]Exposure Report'!$B$13),rate_lookup_table,4,FALSE),FALSE)</f>
        <v>566.99633333333338</v>
      </c>
      <c r="M2180" t="s">
        <v>0</v>
      </c>
      <c r="N2180" t="str">
        <f>IF(VLOOKUP(B2180,title_rename,2,FALSE)=0,B2180,VLOOKUP(B2180,title_rename,2,FALSE))</f>
        <v>06-05 New York Mets @ Washington Nationals</v>
      </c>
      <c r="O2180" s="3" t="str">
        <f>LEFT(IF(VLOOKUP(C2180,brand_rename,2,FALSE)=0,C2180,VLOOKUP(C2180,brand_rename,2,FALSE)),LEN(IF(VLOOKUP(C2180,brand_rename,2,FALSE)=0,C2180,VLOOKUP(C2180,brand_rename,2,FALSE)))-6)</f>
        <v>Miller Lite</v>
      </c>
      <c r="P2180" t="str">
        <f>IF(VLOOKUP(D2180,location_rename,2,FALSE)=0,D2180,VLOOKUP(D2180,location_rename,2,FALSE))</f>
        <v>Rotational Field Level Home Plate</v>
      </c>
      <c r="Q2180">
        <f>IF($L2180=0,0,G2180)</f>
        <v>41</v>
      </c>
      <c r="R2180">
        <f>IF($L2180=0,0,H2180)</f>
        <v>280</v>
      </c>
      <c r="S2180" s="1">
        <f>R2180*L2180</f>
        <v>158758.97333333336</v>
      </c>
      <c r="T2180" s="1">
        <f>S2180*(K2180/100)</f>
        <v>39556.214196842906</v>
      </c>
      <c r="U2180" t="str">
        <f t="shared" si="68"/>
        <v>Miller LiteRotational Field Level Home Plate</v>
      </c>
      <c r="V2180" t="str">
        <f t="shared" si="69"/>
        <v>06-05 New York Mets @ Washington NationalsMiller LiteRotational Field Level Home Plate</v>
      </c>
      <c r="W2180" t="str">
        <f>CONCATENATE(M2180,O2180)</f>
        <v>Regular SeasonMiller Lite</v>
      </c>
      <c r="X2180" t="str">
        <f>CONCATENATE(M2180,P2180)</f>
        <v>Regular SeasonRotational Field Level Home Plate</v>
      </c>
      <c r="Y2180" t="str">
        <f>CONCATENATE(M2180,O2180,P2180)</f>
        <v>Regular SeasonMiller LiteRotational Field Level Home Plate</v>
      </c>
    </row>
    <row r="2181" spans="1:25" x14ac:dyDescent="0.25">
      <c r="A2181" s="3">
        <v>362867</v>
      </c>
      <c r="B2181" t="s">
        <v>137</v>
      </c>
      <c r="C2181" t="s">
        <v>44</v>
      </c>
      <c r="D2181" t="s">
        <v>45</v>
      </c>
      <c r="E2181" t="s">
        <v>1</v>
      </c>
      <c r="F2181" s="5">
        <v>41065</v>
      </c>
      <c r="G2181">
        <v>12</v>
      </c>
      <c r="H2181">
        <v>42</v>
      </c>
      <c r="I2181" s="1">
        <v>23814</v>
      </c>
      <c r="J2181" s="1">
        <v>5167.41</v>
      </c>
      <c r="K2181">
        <v>21.699042579994899</v>
      </c>
      <c r="L2181" s="4">
        <f>VLOOKUP(N2181,rates,VLOOKUP(CONCATENATE('[1]Exposure Report'!$B$11,'[1]Exposure Report'!$B$13),rate_lookup_table,4,FALSE),FALSE)</f>
        <v>566.99633333333338</v>
      </c>
      <c r="M2181" t="s">
        <v>0</v>
      </c>
      <c r="N2181" t="str">
        <f>IF(VLOOKUP(B2181,title_rename,2,FALSE)=0,B2181,VLOOKUP(B2181,title_rename,2,FALSE))</f>
        <v>06-05 New York Mets @ Washington Nationals</v>
      </c>
      <c r="O2181" s="3" t="str">
        <f>LEFT(IF(VLOOKUP(C2181,brand_rename,2,FALSE)=0,C2181,VLOOKUP(C2181,brand_rename,2,FALSE)),LEN(IF(VLOOKUP(C2181,brand_rename,2,FALSE)=0,C2181,VLOOKUP(C2181,brand_rename,2,FALSE)))-6)</f>
        <v>Miller Lite</v>
      </c>
      <c r="P2181" t="str">
        <f>IF(VLOOKUP(D2181,location_rename,2,FALSE)=0,D2181,VLOOKUP(D2181,location_rename,2,FALSE))</f>
        <v>Static Field Level Foul Ball Line</v>
      </c>
      <c r="Q2181">
        <f>IF($L2181=0,0,G2181)</f>
        <v>12</v>
      </c>
      <c r="R2181">
        <f>IF($L2181=0,0,H2181)</f>
        <v>42</v>
      </c>
      <c r="S2181" s="1">
        <f>R2181*L2181</f>
        <v>23813.846000000001</v>
      </c>
      <c r="T2181" s="1">
        <f>S2181*(K2181/100)</f>
        <v>5167.3765834744117</v>
      </c>
      <c r="U2181" t="str">
        <f t="shared" si="68"/>
        <v>Miller LiteStatic Field Level Foul Ball Line</v>
      </c>
      <c r="V2181" t="str">
        <f t="shared" si="69"/>
        <v>06-05 New York Mets @ Washington NationalsMiller LiteStatic Field Level Foul Ball Line</v>
      </c>
      <c r="W2181" t="str">
        <f>CONCATENATE(M2181,O2181)</f>
        <v>Regular SeasonMiller Lite</v>
      </c>
      <c r="X2181" t="str">
        <f>CONCATENATE(M2181,P2181)</f>
        <v>Regular SeasonStatic Field Level Foul Ball Line</v>
      </c>
      <c r="Y2181" t="str">
        <f>CONCATENATE(M2181,O2181,P2181)</f>
        <v>Regular SeasonMiller LiteStatic Field Level Foul Ball Line</v>
      </c>
    </row>
    <row r="2182" spans="1:25" x14ac:dyDescent="0.25">
      <c r="A2182" s="3">
        <v>362867</v>
      </c>
      <c r="B2182" t="s">
        <v>137</v>
      </c>
      <c r="C2182" t="s">
        <v>44</v>
      </c>
      <c r="D2182" t="s">
        <v>9</v>
      </c>
      <c r="E2182" t="s">
        <v>1</v>
      </c>
      <c r="F2182" s="5">
        <v>41065</v>
      </c>
      <c r="G2182">
        <v>15</v>
      </c>
      <c r="H2182">
        <v>106</v>
      </c>
      <c r="I2182" s="1">
        <v>60102</v>
      </c>
      <c r="J2182" s="1">
        <v>6924.26</v>
      </c>
      <c r="K2182">
        <v>11.520847891917001</v>
      </c>
      <c r="L2182" s="4">
        <f>VLOOKUP(N2182,rates,VLOOKUP(CONCATENATE('[1]Exposure Report'!$B$11,'[1]Exposure Report'!$B$13),rate_lookup_table,4,FALSE),FALSE)</f>
        <v>566.99633333333338</v>
      </c>
      <c r="M2182" t="s">
        <v>0</v>
      </c>
      <c r="N2182" t="str">
        <f>IF(VLOOKUP(B2182,title_rename,2,FALSE)=0,B2182,VLOOKUP(B2182,title_rename,2,FALSE))</f>
        <v>06-05 New York Mets @ Washington Nationals</v>
      </c>
      <c r="O2182" s="3" t="str">
        <f>LEFT(IF(VLOOKUP(C2182,brand_rename,2,FALSE)=0,C2182,VLOOKUP(C2182,brand_rename,2,FALSE)),LEN(IF(VLOOKUP(C2182,brand_rename,2,FALSE)=0,C2182,VLOOKUP(C2182,brand_rename,2,FALSE)))-6)</f>
        <v>Miller Lite</v>
      </c>
      <c r="P2182" t="str">
        <f>IF(VLOOKUP(D2182,location_rename,2,FALSE)=0,D2182,VLOOKUP(D2182,location_rename,2,FALSE))</f>
        <v>Static Upper Billboard</v>
      </c>
      <c r="Q2182">
        <f>IF($L2182=0,0,G2182)</f>
        <v>15</v>
      </c>
      <c r="R2182">
        <f>IF($L2182=0,0,H2182)</f>
        <v>106</v>
      </c>
      <c r="S2182" s="1">
        <f>R2182*L2182</f>
        <v>60101.611333333341</v>
      </c>
      <c r="T2182" s="1">
        <f>S2182*(K2182/100)</f>
        <v>6924.2152223044832</v>
      </c>
      <c r="U2182" t="str">
        <f t="shared" si="68"/>
        <v>Miller LiteStatic Upper Billboard</v>
      </c>
      <c r="V2182" t="str">
        <f t="shared" si="69"/>
        <v>06-05 New York Mets @ Washington NationalsMiller LiteStatic Upper Billboard</v>
      </c>
      <c r="W2182" t="str">
        <f>CONCATENATE(M2182,O2182)</f>
        <v>Regular SeasonMiller Lite</v>
      </c>
      <c r="X2182" t="str">
        <f>CONCATENATE(M2182,P2182)</f>
        <v>Regular SeasonStatic Upper Billboard</v>
      </c>
      <c r="Y2182" t="str">
        <f>CONCATENATE(M2182,O2182,P2182)</f>
        <v>Regular SeasonMiller LiteStatic Upper Billboard</v>
      </c>
    </row>
    <row r="2183" spans="1:25" x14ac:dyDescent="0.25">
      <c r="A2183" s="3">
        <v>362867</v>
      </c>
      <c r="B2183" t="s">
        <v>137</v>
      </c>
      <c r="C2183" t="s">
        <v>133</v>
      </c>
      <c r="D2183" t="s">
        <v>2</v>
      </c>
      <c r="E2183" t="s">
        <v>1</v>
      </c>
      <c r="F2183" s="5">
        <v>41065</v>
      </c>
      <c r="G2183">
        <v>14</v>
      </c>
      <c r="H2183">
        <v>102</v>
      </c>
      <c r="I2183" s="1">
        <v>57834</v>
      </c>
      <c r="J2183" s="1">
        <v>14321.23</v>
      </c>
      <c r="K2183">
        <v>24.762648269184201</v>
      </c>
      <c r="L2183" s="4">
        <f>VLOOKUP(N2183,rates,VLOOKUP(CONCATENATE('[1]Exposure Report'!$B$11,'[1]Exposure Report'!$B$13),rate_lookup_table,4,FALSE),FALSE)</f>
        <v>566.99633333333338</v>
      </c>
      <c r="M2183" t="s">
        <v>0</v>
      </c>
      <c r="N2183" t="str">
        <f>IF(VLOOKUP(B2183,title_rename,2,FALSE)=0,B2183,VLOOKUP(B2183,title_rename,2,FALSE))</f>
        <v>06-05 New York Mets @ Washington Nationals</v>
      </c>
      <c r="O2183" s="3" t="str">
        <f>LEFT(IF(VLOOKUP(C2183,brand_rename,2,FALSE)=0,C2183,VLOOKUP(C2183,brand_rename,2,FALSE)),LEN(IF(VLOOKUP(C2183,brand_rename,2,FALSE)=0,C2183,VLOOKUP(C2183,brand_rename,2,FALSE)))-6)</f>
        <v>Movie - Safe House</v>
      </c>
      <c r="P2183" t="str">
        <f>IF(VLOOKUP(D2183,location_rename,2,FALSE)=0,D2183,VLOOKUP(D2183,location_rename,2,FALSE))</f>
        <v>Rotational Field Level Home Plate</v>
      </c>
      <c r="Q2183">
        <f>IF($L2183=0,0,G2183)</f>
        <v>14</v>
      </c>
      <c r="R2183">
        <f>IF($L2183=0,0,H2183)</f>
        <v>102</v>
      </c>
      <c r="S2183" s="1">
        <f>R2183*L2183</f>
        <v>57833.626000000004</v>
      </c>
      <c r="T2183" s="1">
        <f>S2183*(K2183/100)</f>
        <v>14321.137387695466</v>
      </c>
      <c r="U2183" t="str">
        <f t="shared" si="68"/>
        <v>Movie - Safe HouseRotational Field Level Home Plate</v>
      </c>
      <c r="V2183" t="str">
        <f t="shared" si="69"/>
        <v>06-05 New York Mets @ Washington NationalsMovie - Safe HouseRotational Field Level Home Plate</v>
      </c>
      <c r="W2183" t="str">
        <f>CONCATENATE(M2183,O2183)</f>
        <v>Regular SeasonMovie - Safe House</v>
      </c>
      <c r="X2183" t="str">
        <f>CONCATENATE(M2183,P2183)</f>
        <v>Regular SeasonRotational Field Level Home Plate</v>
      </c>
      <c r="Y2183" t="str">
        <f>CONCATENATE(M2183,O2183,P2183)</f>
        <v>Regular SeasonMovie - Safe HouseRotational Field Level Home Plate</v>
      </c>
    </row>
    <row r="2184" spans="1:25" x14ac:dyDescent="0.25">
      <c r="A2184" s="3">
        <v>362867</v>
      </c>
      <c r="B2184" t="s">
        <v>137</v>
      </c>
      <c r="C2184" t="s">
        <v>41</v>
      </c>
      <c r="D2184" t="s">
        <v>14</v>
      </c>
      <c r="E2184" t="s">
        <v>1</v>
      </c>
      <c r="F2184" s="5">
        <v>41065</v>
      </c>
      <c r="G2184">
        <v>4</v>
      </c>
      <c r="H2184">
        <v>18</v>
      </c>
      <c r="I2184" s="1">
        <v>10206</v>
      </c>
      <c r="J2184" s="1">
        <v>1119.0899999999999</v>
      </c>
      <c r="K2184">
        <v>10.9650205761316</v>
      </c>
      <c r="L2184" s="4">
        <f>VLOOKUP(N2184,rates,VLOOKUP(CONCATENATE('[1]Exposure Report'!$B$11,'[1]Exposure Report'!$B$13),rate_lookup_table,4,FALSE),FALSE)</f>
        <v>566.99633333333338</v>
      </c>
      <c r="M2184" t="s">
        <v>0</v>
      </c>
      <c r="N2184" t="str">
        <f>IF(VLOOKUP(B2184,title_rename,2,FALSE)=0,B2184,VLOOKUP(B2184,title_rename,2,FALSE))</f>
        <v>06-05 New York Mets @ Washington Nationals</v>
      </c>
      <c r="O2184" s="3" t="str">
        <f>LEFT(IF(VLOOKUP(C2184,brand_rename,2,FALSE)=0,C2184,VLOOKUP(C2184,brand_rename,2,FALSE)),LEN(IF(VLOOKUP(C2184,brand_rename,2,FALSE)=0,C2184,VLOOKUP(C2184,brand_rename,2,FALSE)))-6)</f>
        <v>Nationals Park</v>
      </c>
      <c r="P2184" t="str">
        <f>IF(VLOOKUP(D2184,location_rename,2,FALSE)=0,D2184,VLOOKUP(D2184,location_rename,2,FALSE))</f>
        <v>Static Dugout Roof</v>
      </c>
      <c r="Q2184">
        <f>IF($L2184=0,0,G2184)</f>
        <v>4</v>
      </c>
      <c r="R2184">
        <f>IF($L2184=0,0,H2184)</f>
        <v>18</v>
      </c>
      <c r="S2184" s="1">
        <f>R2184*L2184</f>
        <v>10205.934000000001</v>
      </c>
      <c r="T2184" s="1">
        <f>S2184*(K2184/100)</f>
        <v>1119.082763086411</v>
      </c>
      <c r="U2184" t="str">
        <f t="shared" si="68"/>
        <v>Nationals ParkStatic Dugout Roof</v>
      </c>
      <c r="V2184" t="str">
        <f t="shared" si="69"/>
        <v>06-05 New York Mets @ Washington NationalsNationals ParkStatic Dugout Roof</v>
      </c>
      <c r="W2184" t="str">
        <f>CONCATENATE(M2184,O2184)</f>
        <v>Regular SeasonNationals Park</v>
      </c>
      <c r="X2184" t="str">
        <f>CONCATENATE(M2184,P2184)</f>
        <v>Regular SeasonStatic Dugout Roof</v>
      </c>
      <c r="Y2184" t="str">
        <f>CONCATENATE(M2184,O2184,P2184)</f>
        <v>Regular SeasonNationals ParkStatic Dugout Roof</v>
      </c>
    </row>
    <row r="2185" spans="1:25" x14ac:dyDescent="0.25">
      <c r="A2185" s="3">
        <v>362867</v>
      </c>
      <c r="B2185" t="s">
        <v>137</v>
      </c>
      <c r="C2185" t="s">
        <v>41</v>
      </c>
      <c r="D2185" t="s">
        <v>12</v>
      </c>
      <c r="E2185" t="s">
        <v>1</v>
      </c>
      <c r="F2185" s="5">
        <v>41065</v>
      </c>
      <c r="G2185">
        <v>497</v>
      </c>
      <c r="H2185">
        <v>2614</v>
      </c>
      <c r="I2185" s="1">
        <v>1482138</v>
      </c>
      <c r="J2185" s="1">
        <v>357832.51</v>
      </c>
      <c r="K2185">
        <v>24.142995456563401</v>
      </c>
      <c r="L2185" s="4">
        <f>VLOOKUP(N2185,rates,VLOOKUP(CONCATENATE('[1]Exposure Report'!$B$11,'[1]Exposure Report'!$B$13),rate_lookup_table,4,FALSE),FALSE)</f>
        <v>566.99633333333338</v>
      </c>
      <c r="M2185" t="s">
        <v>0</v>
      </c>
      <c r="N2185" t="str">
        <f>IF(VLOOKUP(B2185,title_rename,2,FALSE)=0,B2185,VLOOKUP(B2185,title_rename,2,FALSE))</f>
        <v>06-05 New York Mets @ Washington Nationals</v>
      </c>
      <c r="O2185" s="3" t="str">
        <f>LEFT(IF(VLOOKUP(C2185,brand_rename,2,FALSE)=0,C2185,VLOOKUP(C2185,brand_rename,2,FALSE)),LEN(IF(VLOOKUP(C2185,brand_rename,2,FALSE)=0,C2185,VLOOKUP(C2185,brand_rename,2,FALSE)))-6)</f>
        <v>Nationals Park</v>
      </c>
      <c r="P2185" t="str">
        <f>IF(VLOOKUP(D2185,location_rename,2,FALSE)=0,D2185,VLOOKUP(D2185,location_rename,2,FALSE))</f>
        <v>Static Field Level Home Plate</v>
      </c>
      <c r="Q2185">
        <f>IF($L2185=0,0,G2185)</f>
        <v>497</v>
      </c>
      <c r="R2185">
        <f>IF($L2185=0,0,H2185)</f>
        <v>2614</v>
      </c>
      <c r="S2185" s="1">
        <f>R2185*L2185</f>
        <v>1482128.4153333334</v>
      </c>
      <c r="T2185" s="1">
        <f>S2185*(K2185/100)</f>
        <v>357830.19597436185</v>
      </c>
      <c r="U2185" t="str">
        <f t="shared" si="68"/>
        <v>Nationals ParkStatic Field Level Home Plate</v>
      </c>
      <c r="V2185" t="str">
        <f t="shared" si="69"/>
        <v>06-05 New York Mets @ Washington NationalsNationals ParkStatic Field Level Home Plate</v>
      </c>
      <c r="W2185" t="str">
        <f>CONCATENATE(M2185,O2185)</f>
        <v>Regular SeasonNationals Park</v>
      </c>
      <c r="X2185" t="str">
        <f>CONCATENATE(M2185,P2185)</f>
        <v>Regular SeasonStatic Field Level Home Plate</v>
      </c>
      <c r="Y2185" t="str">
        <f>CONCATENATE(M2185,O2185,P2185)</f>
        <v>Regular SeasonNationals ParkStatic Field Level Home Plate</v>
      </c>
    </row>
    <row r="2186" spans="1:25" x14ac:dyDescent="0.25">
      <c r="A2186" s="3">
        <v>362867</v>
      </c>
      <c r="B2186" t="s">
        <v>137</v>
      </c>
      <c r="C2186" t="s">
        <v>41</v>
      </c>
      <c r="D2186" t="s">
        <v>10</v>
      </c>
      <c r="E2186" t="s">
        <v>1</v>
      </c>
      <c r="F2186" s="5">
        <v>41065</v>
      </c>
      <c r="G2186">
        <v>2</v>
      </c>
      <c r="H2186">
        <v>9</v>
      </c>
      <c r="I2186" s="1">
        <v>5103</v>
      </c>
      <c r="J2186" s="1">
        <v>1337.67</v>
      </c>
      <c r="K2186">
        <v>26.213403880070501</v>
      </c>
      <c r="L2186" s="4">
        <f>VLOOKUP(N2186,rates,VLOOKUP(CONCATENATE('[1]Exposure Report'!$B$11,'[1]Exposure Report'!$B$13),rate_lookup_table,4,FALSE),FALSE)</f>
        <v>566.99633333333338</v>
      </c>
      <c r="M2186" t="s">
        <v>0</v>
      </c>
      <c r="N2186" t="str">
        <f>IF(VLOOKUP(B2186,title_rename,2,FALSE)=0,B2186,VLOOKUP(B2186,title_rename,2,FALSE))</f>
        <v>06-05 New York Mets @ Washington Nationals</v>
      </c>
      <c r="O2186" s="3" t="str">
        <f>LEFT(IF(VLOOKUP(C2186,brand_rename,2,FALSE)=0,C2186,VLOOKUP(C2186,brand_rename,2,FALSE)),LEN(IF(VLOOKUP(C2186,brand_rename,2,FALSE)=0,C2186,VLOOKUP(C2186,brand_rename,2,FALSE)))-6)</f>
        <v>Nationals Park</v>
      </c>
      <c r="P2186" t="str">
        <f>IF(VLOOKUP(D2186,location_rename,2,FALSE)=0,D2186,VLOOKUP(D2186,location_rename,2,FALSE))</f>
        <v>Static Outside Billboard</v>
      </c>
      <c r="Q2186">
        <f>IF($L2186=0,0,G2186)</f>
        <v>2</v>
      </c>
      <c r="R2186">
        <f>IF($L2186=0,0,H2186)</f>
        <v>9</v>
      </c>
      <c r="S2186" s="1">
        <f>R2186*L2186</f>
        <v>5102.9670000000006</v>
      </c>
      <c r="T2186" s="1">
        <f>S2186*(K2186/100)</f>
        <v>1337.6613495767174</v>
      </c>
      <c r="U2186" t="str">
        <f t="shared" si="68"/>
        <v>Nationals ParkStatic Outside Billboard</v>
      </c>
      <c r="V2186" t="str">
        <f t="shared" si="69"/>
        <v>06-05 New York Mets @ Washington NationalsNationals ParkStatic Outside Billboard</v>
      </c>
      <c r="W2186" t="str">
        <f>CONCATENATE(M2186,O2186)</f>
        <v>Regular SeasonNationals Park</v>
      </c>
      <c r="X2186" t="str">
        <f>CONCATENATE(M2186,P2186)</f>
        <v>Regular SeasonStatic Outside Billboard</v>
      </c>
      <c r="Y2186" t="str">
        <f>CONCATENATE(M2186,O2186,P2186)</f>
        <v>Regular SeasonNationals ParkStatic Outside Billboard</v>
      </c>
    </row>
    <row r="2187" spans="1:25" x14ac:dyDescent="0.25">
      <c r="A2187" s="3">
        <v>362867</v>
      </c>
      <c r="B2187" t="s">
        <v>137</v>
      </c>
      <c r="C2187" t="s">
        <v>41</v>
      </c>
      <c r="D2187" t="s">
        <v>9</v>
      </c>
      <c r="E2187" t="s">
        <v>1</v>
      </c>
      <c r="F2187" s="5">
        <v>41065</v>
      </c>
      <c r="G2187">
        <v>27</v>
      </c>
      <c r="H2187">
        <v>164</v>
      </c>
      <c r="I2187" s="1">
        <v>92988</v>
      </c>
      <c r="J2187" s="1">
        <v>12401.08</v>
      </c>
      <c r="K2187">
        <v>13.3362154256463</v>
      </c>
      <c r="L2187" s="4">
        <f>VLOOKUP(N2187,rates,VLOOKUP(CONCATENATE('[1]Exposure Report'!$B$11,'[1]Exposure Report'!$B$13),rate_lookup_table,4,FALSE),FALSE)</f>
        <v>566.99633333333338</v>
      </c>
      <c r="M2187" t="s">
        <v>0</v>
      </c>
      <c r="N2187" t="str">
        <f>IF(VLOOKUP(B2187,title_rename,2,FALSE)=0,B2187,VLOOKUP(B2187,title_rename,2,FALSE))</f>
        <v>06-05 New York Mets @ Washington Nationals</v>
      </c>
      <c r="O2187" s="3" t="str">
        <f>LEFT(IF(VLOOKUP(C2187,brand_rename,2,FALSE)=0,C2187,VLOOKUP(C2187,brand_rename,2,FALSE)),LEN(IF(VLOOKUP(C2187,brand_rename,2,FALSE)=0,C2187,VLOOKUP(C2187,brand_rename,2,FALSE)))-6)</f>
        <v>Nationals Park</v>
      </c>
      <c r="P2187" t="str">
        <f>IF(VLOOKUP(D2187,location_rename,2,FALSE)=0,D2187,VLOOKUP(D2187,location_rename,2,FALSE))</f>
        <v>Static Upper Billboard</v>
      </c>
      <c r="Q2187">
        <f>IF($L2187=0,0,G2187)</f>
        <v>27</v>
      </c>
      <c r="R2187">
        <f>IF($L2187=0,0,H2187)</f>
        <v>164</v>
      </c>
      <c r="S2187" s="1">
        <f>R2187*L2187</f>
        <v>92987.398666666675</v>
      </c>
      <c r="T2187" s="1">
        <f>S2187*(K2187/100)</f>
        <v>12400.999804891224</v>
      </c>
      <c r="U2187" t="str">
        <f t="shared" si="68"/>
        <v>Nationals ParkStatic Upper Billboard</v>
      </c>
      <c r="V2187" t="str">
        <f t="shared" si="69"/>
        <v>06-05 New York Mets @ Washington NationalsNationals ParkStatic Upper Billboard</v>
      </c>
      <c r="W2187" t="str">
        <f>CONCATENATE(M2187,O2187)</f>
        <v>Regular SeasonNationals Park</v>
      </c>
      <c r="X2187" t="str">
        <f>CONCATENATE(M2187,P2187)</f>
        <v>Regular SeasonStatic Upper Billboard</v>
      </c>
      <c r="Y2187" t="str">
        <f>CONCATENATE(M2187,O2187,P2187)</f>
        <v>Regular SeasonNationals ParkStatic Upper Billboard</v>
      </c>
    </row>
    <row r="2188" spans="1:25" x14ac:dyDescent="0.25">
      <c r="A2188" s="3">
        <v>362867</v>
      </c>
      <c r="B2188" t="s">
        <v>137</v>
      </c>
      <c r="C2188" t="s">
        <v>40</v>
      </c>
      <c r="D2188" t="s">
        <v>11</v>
      </c>
      <c r="E2188" t="s">
        <v>1</v>
      </c>
      <c r="F2188" s="5">
        <v>41065</v>
      </c>
      <c r="G2188">
        <v>6</v>
      </c>
      <c r="H2188">
        <v>13</v>
      </c>
      <c r="I2188" s="1">
        <v>7371</v>
      </c>
      <c r="J2188" s="1">
        <v>1572.35</v>
      </c>
      <c r="K2188">
        <v>21.331569664902901</v>
      </c>
      <c r="L2188" s="4">
        <f>VLOOKUP(N2188,rates,VLOOKUP(CONCATENATE('[1]Exposure Report'!$B$11,'[1]Exposure Report'!$B$13),rate_lookup_table,4,FALSE),FALSE)</f>
        <v>566.99633333333338</v>
      </c>
      <c r="M2188" t="s">
        <v>0</v>
      </c>
      <c r="N2188" t="str">
        <f>IF(VLOOKUP(B2188,title_rename,2,FALSE)=0,B2188,VLOOKUP(B2188,title_rename,2,FALSE))</f>
        <v>06-05 New York Mets @ Washington Nationals</v>
      </c>
      <c r="O2188" s="3" t="str">
        <f>LEFT(IF(VLOOKUP(C2188,brand_rename,2,FALSE)=0,C2188,VLOOKUP(C2188,brand_rename,2,FALSE)),LEN(IF(VLOOKUP(C2188,brand_rename,2,FALSE)=0,C2188,VLOOKUP(C2188,brand_rename,2,FALSE)))-6)</f>
        <v>Nationals Youth Baseball Academy</v>
      </c>
      <c r="P2188" t="str">
        <f>IF(VLOOKUP(D2188,location_rename,2,FALSE)=0,D2188,VLOOKUP(D2188,location_rename,2,FALSE))</f>
        <v>Static Outfield Wall</v>
      </c>
      <c r="Q2188">
        <f>IF($L2188=0,0,G2188)</f>
        <v>6</v>
      </c>
      <c r="R2188">
        <f>IF($L2188=0,0,H2188)</f>
        <v>13</v>
      </c>
      <c r="S2188" s="1">
        <f>R2188*L2188</f>
        <v>7370.9523333333336</v>
      </c>
      <c r="T2188" s="1">
        <f>S2188*(K2188/100)</f>
        <v>1572.3398319517858</v>
      </c>
      <c r="U2188" t="str">
        <f t="shared" si="68"/>
        <v>Nationals Youth Baseball AcademyStatic Outfield Wall</v>
      </c>
      <c r="V2188" t="str">
        <f t="shared" si="69"/>
        <v>06-05 New York Mets @ Washington NationalsNationals Youth Baseball AcademyStatic Outfield Wall</v>
      </c>
      <c r="W2188" t="str">
        <f>CONCATENATE(M2188,O2188)</f>
        <v>Regular SeasonNationals Youth Baseball Academy</v>
      </c>
      <c r="X2188" t="str">
        <f>CONCATENATE(M2188,P2188)</f>
        <v>Regular SeasonStatic Outfield Wall</v>
      </c>
      <c r="Y2188" t="str">
        <f>CONCATENATE(M2188,O2188,P2188)</f>
        <v>Regular SeasonNationals Youth Baseball AcademyStatic Outfield Wall</v>
      </c>
    </row>
    <row r="2189" spans="1:25" x14ac:dyDescent="0.25">
      <c r="A2189" s="3">
        <v>362867</v>
      </c>
      <c r="B2189" t="s">
        <v>137</v>
      </c>
      <c r="C2189" t="s">
        <v>39</v>
      </c>
      <c r="D2189" t="s">
        <v>13</v>
      </c>
      <c r="E2189" t="s">
        <v>1</v>
      </c>
      <c r="F2189" s="5">
        <v>41065</v>
      </c>
      <c r="G2189">
        <v>27</v>
      </c>
      <c r="H2189">
        <v>99</v>
      </c>
      <c r="I2189" s="1">
        <v>56133</v>
      </c>
      <c r="J2189" s="1">
        <v>12965.48</v>
      </c>
      <c r="K2189">
        <v>23.097785616304101</v>
      </c>
      <c r="L2189" s="4">
        <f>VLOOKUP(N2189,rates,VLOOKUP(CONCATENATE('[1]Exposure Report'!$B$11,'[1]Exposure Report'!$B$13),rate_lookup_table,4,FALSE),FALSE)</f>
        <v>566.99633333333338</v>
      </c>
      <c r="M2189" t="s">
        <v>0</v>
      </c>
      <c r="N2189" t="str">
        <f>IF(VLOOKUP(B2189,title_rename,2,FALSE)=0,B2189,VLOOKUP(B2189,title_rename,2,FALSE))</f>
        <v>06-05 New York Mets @ Washington Nationals</v>
      </c>
      <c r="O2189" s="3" t="str">
        <f>LEFT(IF(VLOOKUP(C2189,brand_rename,2,FALSE)=0,C2189,VLOOKUP(C2189,brand_rename,2,FALSE)),LEN(IF(VLOOKUP(C2189,brand_rename,2,FALSE)=0,C2189,VLOOKUP(C2189,brand_rename,2,FALSE)))-6)</f>
        <v>New Era</v>
      </c>
      <c r="P2189" t="str">
        <f>IF(VLOOKUP(D2189,location_rename,2,FALSE)=0,D2189,VLOOKUP(D2189,location_rename,2,FALSE))</f>
        <v>Static Dugout Wall</v>
      </c>
      <c r="Q2189">
        <f>IF($L2189=0,0,G2189)</f>
        <v>27</v>
      </c>
      <c r="R2189">
        <f>IF($L2189=0,0,H2189)</f>
        <v>99</v>
      </c>
      <c r="S2189" s="1">
        <f>R2189*L2189</f>
        <v>56132.637000000002</v>
      </c>
      <c r="T2189" s="1">
        <f>S2189*(K2189/100)</f>
        <v>12965.396155038194</v>
      </c>
      <c r="U2189" t="str">
        <f t="shared" si="68"/>
        <v>New EraStatic Dugout Wall</v>
      </c>
      <c r="V2189" t="str">
        <f t="shared" si="69"/>
        <v>06-05 New York Mets @ Washington NationalsNew EraStatic Dugout Wall</v>
      </c>
      <c r="W2189" t="str">
        <f>CONCATENATE(M2189,O2189)</f>
        <v>Regular SeasonNew Era</v>
      </c>
      <c r="X2189" t="str">
        <f>CONCATENATE(M2189,P2189)</f>
        <v>Regular SeasonStatic Dugout Wall</v>
      </c>
      <c r="Y2189" t="str">
        <f>CONCATENATE(M2189,O2189,P2189)</f>
        <v>Regular SeasonNew EraStatic Dugout Wall</v>
      </c>
    </row>
    <row r="2190" spans="1:25" x14ac:dyDescent="0.25">
      <c r="A2190" s="3">
        <v>362867</v>
      </c>
      <c r="B2190" t="s">
        <v>137</v>
      </c>
      <c r="C2190" t="s">
        <v>37</v>
      </c>
      <c r="D2190" t="s">
        <v>19</v>
      </c>
      <c r="E2190" t="s">
        <v>1</v>
      </c>
      <c r="F2190" s="5">
        <v>41065</v>
      </c>
      <c r="G2190">
        <v>3</v>
      </c>
      <c r="H2190">
        <v>5</v>
      </c>
      <c r="I2190" s="1">
        <v>2835</v>
      </c>
      <c r="J2190" s="1">
        <v>659.25</v>
      </c>
      <c r="K2190">
        <v>23.2539682539682</v>
      </c>
      <c r="L2190" s="4">
        <f>VLOOKUP(N2190,rates,VLOOKUP(CONCATENATE('[1]Exposure Report'!$B$11,'[1]Exposure Report'!$B$13),rate_lookup_table,4,FALSE),FALSE)</f>
        <v>566.99633333333338</v>
      </c>
      <c r="M2190" t="s">
        <v>0</v>
      </c>
      <c r="N2190" t="str">
        <f>IF(VLOOKUP(B2190,title_rename,2,FALSE)=0,B2190,VLOOKUP(B2190,title_rename,2,FALSE))</f>
        <v>06-05 New York Mets @ Washington Nationals</v>
      </c>
      <c r="O2190" s="3" t="str">
        <f>LEFT(IF(VLOOKUP(C2190,brand_rename,2,FALSE)=0,C2190,VLOOKUP(C2190,brand_rename,2,FALSE)),LEN(IF(VLOOKUP(C2190,brand_rename,2,FALSE)=0,C2190,VLOOKUP(C2190,brand_rename,2,FALSE)))-6)</f>
        <v>Papa John's</v>
      </c>
      <c r="P2190" t="str">
        <f>IF(VLOOKUP(D2190,location_rename,2,FALSE)=0,D2190,VLOOKUP(D2190,location_rename,2,FALSE))</f>
        <v>LED Outfield Wall</v>
      </c>
      <c r="Q2190">
        <f>IF($L2190=0,0,G2190)</f>
        <v>3</v>
      </c>
      <c r="R2190">
        <f>IF($L2190=0,0,H2190)</f>
        <v>5</v>
      </c>
      <c r="S2190" s="1">
        <f>R2190*L2190</f>
        <v>2834.981666666667</v>
      </c>
      <c r="T2190" s="1">
        <f>S2190*(K2190/100)</f>
        <v>659.24573677248532</v>
      </c>
      <c r="U2190" t="str">
        <f t="shared" si="68"/>
        <v>Papa John'sLED Outfield Wall</v>
      </c>
      <c r="V2190" t="str">
        <f t="shared" si="69"/>
        <v>06-05 New York Mets @ Washington NationalsPapa John'sLED Outfield Wall</v>
      </c>
      <c r="W2190" t="str">
        <f>CONCATENATE(M2190,O2190)</f>
        <v>Regular SeasonPapa John's</v>
      </c>
      <c r="X2190" t="str">
        <f>CONCATENATE(M2190,P2190)</f>
        <v>Regular SeasonLED Outfield Wall</v>
      </c>
      <c r="Y2190" t="str">
        <f>CONCATENATE(M2190,O2190,P2190)</f>
        <v>Regular SeasonPapa John'sLED Outfield Wall</v>
      </c>
    </row>
    <row r="2191" spans="1:25" x14ac:dyDescent="0.25">
      <c r="A2191" s="3">
        <v>362867</v>
      </c>
      <c r="B2191" t="s">
        <v>137</v>
      </c>
      <c r="C2191" t="s">
        <v>37</v>
      </c>
      <c r="D2191" t="s">
        <v>2</v>
      </c>
      <c r="E2191" t="s">
        <v>1</v>
      </c>
      <c r="F2191" s="5">
        <v>41065</v>
      </c>
      <c r="G2191">
        <v>14</v>
      </c>
      <c r="H2191">
        <v>87</v>
      </c>
      <c r="I2191" s="1">
        <v>49329</v>
      </c>
      <c r="J2191" s="1">
        <v>11637.96</v>
      </c>
      <c r="K2191">
        <v>23.592531776439799</v>
      </c>
      <c r="L2191" s="4">
        <f>VLOOKUP(N2191,rates,VLOOKUP(CONCATENATE('[1]Exposure Report'!$B$11,'[1]Exposure Report'!$B$13),rate_lookup_table,4,FALSE),FALSE)</f>
        <v>566.99633333333338</v>
      </c>
      <c r="M2191" t="s">
        <v>0</v>
      </c>
      <c r="N2191" t="str">
        <f>IF(VLOOKUP(B2191,title_rename,2,FALSE)=0,B2191,VLOOKUP(B2191,title_rename,2,FALSE))</f>
        <v>06-05 New York Mets @ Washington Nationals</v>
      </c>
      <c r="O2191" s="3" t="str">
        <f>LEFT(IF(VLOOKUP(C2191,brand_rename,2,FALSE)=0,C2191,VLOOKUP(C2191,brand_rename,2,FALSE)),LEN(IF(VLOOKUP(C2191,brand_rename,2,FALSE)=0,C2191,VLOOKUP(C2191,brand_rename,2,FALSE)))-6)</f>
        <v>Papa John's</v>
      </c>
      <c r="P2191" t="str">
        <f>IF(VLOOKUP(D2191,location_rename,2,FALSE)=0,D2191,VLOOKUP(D2191,location_rename,2,FALSE))</f>
        <v>Rotational Field Level Home Plate</v>
      </c>
      <c r="Q2191">
        <f>IF($L2191=0,0,G2191)</f>
        <v>14</v>
      </c>
      <c r="R2191">
        <f>IF($L2191=0,0,H2191)</f>
        <v>87</v>
      </c>
      <c r="S2191" s="1">
        <f>R2191*L2191</f>
        <v>49328.681000000004</v>
      </c>
      <c r="T2191" s="1">
        <f>S2191*(K2191/100)</f>
        <v>11637.884739823623</v>
      </c>
      <c r="U2191" t="str">
        <f t="shared" si="68"/>
        <v>Papa John'sRotational Field Level Home Plate</v>
      </c>
      <c r="V2191" t="str">
        <f t="shared" si="69"/>
        <v>06-05 New York Mets @ Washington NationalsPapa John'sRotational Field Level Home Plate</v>
      </c>
      <c r="W2191" t="str">
        <f>CONCATENATE(M2191,O2191)</f>
        <v>Regular SeasonPapa John's</v>
      </c>
      <c r="X2191" t="str">
        <f>CONCATENATE(M2191,P2191)</f>
        <v>Regular SeasonRotational Field Level Home Plate</v>
      </c>
      <c r="Y2191" t="str">
        <f>CONCATENATE(M2191,O2191,P2191)</f>
        <v>Regular SeasonPapa John'sRotational Field Level Home Plate</v>
      </c>
    </row>
    <row r="2192" spans="1:25" x14ac:dyDescent="0.25">
      <c r="A2192" s="3">
        <v>362867</v>
      </c>
      <c r="B2192" t="s">
        <v>137</v>
      </c>
      <c r="C2192" t="s">
        <v>36</v>
      </c>
      <c r="D2192" t="s">
        <v>19</v>
      </c>
      <c r="E2192" t="s">
        <v>1</v>
      </c>
      <c r="F2192" s="5">
        <v>41065</v>
      </c>
      <c r="G2192">
        <v>1</v>
      </c>
      <c r="H2192">
        <v>1</v>
      </c>
      <c r="I2192" s="1">
        <v>567</v>
      </c>
      <c r="J2192" s="1">
        <v>153.26</v>
      </c>
      <c r="K2192">
        <v>27.0299823633156</v>
      </c>
      <c r="L2192" s="4">
        <f>VLOOKUP(N2192,rates,VLOOKUP(CONCATENATE('[1]Exposure Report'!$B$11,'[1]Exposure Report'!$B$13),rate_lookup_table,4,FALSE),FALSE)</f>
        <v>566.99633333333338</v>
      </c>
      <c r="M2192" t="s">
        <v>0</v>
      </c>
      <c r="N2192" t="str">
        <f>IF(VLOOKUP(B2192,title_rename,2,FALSE)=0,B2192,VLOOKUP(B2192,title_rename,2,FALSE))</f>
        <v>06-05 New York Mets @ Washington Nationals</v>
      </c>
      <c r="O2192" s="3" t="str">
        <f>LEFT(IF(VLOOKUP(C2192,brand_rename,2,FALSE)=0,C2192,VLOOKUP(C2192,brand_rename,2,FALSE)),LEN(IF(VLOOKUP(C2192,brand_rename,2,FALSE)=0,C2192,VLOOKUP(C2192,brand_rename,2,FALSE)))-6)</f>
        <v>PNC Bank</v>
      </c>
      <c r="P2192" t="str">
        <f>IF(VLOOKUP(D2192,location_rename,2,FALSE)=0,D2192,VLOOKUP(D2192,location_rename,2,FALSE))</f>
        <v>LED Outfield Wall</v>
      </c>
      <c r="Q2192">
        <f>IF($L2192=0,0,G2192)</f>
        <v>1</v>
      </c>
      <c r="R2192">
        <f>IF($L2192=0,0,H2192)</f>
        <v>1</v>
      </c>
      <c r="S2192" s="1">
        <f>R2192*L2192</f>
        <v>566.99633333333338</v>
      </c>
      <c r="T2192" s="1">
        <f>S2192*(K2192/100)</f>
        <v>153.25900890064617</v>
      </c>
      <c r="U2192" t="str">
        <f t="shared" si="68"/>
        <v>PNC BankLED Outfield Wall</v>
      </c>
      <c r="V2192" t="str">
        <f t="shared" si="69"/>
        <v>06-05 New York Mets @ Washington NationalsPNC BankLED Outfield Wall</v>
      </c>
      <c r="W2192" t="str">
        <f>CONCATENATE(M2192,O2192)</f>
        <v>Regular SeasonPNC Bank</v>
      </c>
      <c r="X2192" t="str">
        <f>CONCATENATE(M2192,P2192)</f>
        <v>Regular SeasonLED Outfield Wall</v>
      </c>
      <c r="Y2192" t="str">
        <f>CONCATENATE(M2192,O2192,P2192)</f>
        <v>Regular SeasonPNC BankLED Outfield Wall</v>
      </c>
    </row>
    <row r="2193" spans="1:25" x14ac:dyDescent="0.25">
      <c r="A2193" s="3">
        <v>362867</v>
      </c>
      <c r="B2193" t="s">
        <v>137</v>
      </c>
      <c r="C2193" t="s">
        <v>36</v>
      </c>
      <c r="D2193" t="s">
        <v>17</v>
      </c>
      <c r="E2193" t="s">
        <v>1</v>
      </c>
      <c r="F2193" s="5">
        <v>41065</v>
      </c>
      <c r="G2193">
        <v>1</v>
      </c>
      <c r="H2193">
        <v>5</v>
      </c>
      <c r="I2193" s="1">
        <v>2835</v>
      </c>
      <c r="J2193" s="1">
        <v>932.43</v>
      </c>
      <c r="K2193">
        <v>32.889947089947</v>
      </c>
      <c r="L2193" s="4">
        <f>VLOOKUP(N2193,rates,VLOOKUP(CONCATENATE('[1]Exposure Report'!$B$11,'[1]Exposure Report'!$B$13),rate_lookup_table,4,FALSE),FALSE)</f>
        <v>566.99633333333338</v>
      </c>
      <c r="M2193" t="s">
        <v>0</v>
      </c>
      <c r="N2193" t="str">
        <f>IF(VLOOKUP(B2193,title_rename,2,FALSE)=0,B2193,VLOOKUP(B2193,title_rename,2,FALSE))</f>
        <v>06-05 New York Mets @ Washington Nationals</v>
      </c>
      <c r="O2193" s="3" t="str">
        <f>LEFT(IF(VLOOKUP(C2193,brand_rename,2,FALSE)=0,C2193,VLOOKUP(C2193,brand_rename,2,FALSE)),LEN(IF(VLOOKUP(C2193,brand_rename,2,FALSE)=0,C2193,VLOOKUP(C2193,brand_rename,2,FALSE)))-6)</f>
        <v>PNC Bank</v>
      </c>
      <c r="P2193" t="str">
        <f>IF(VLOOKUP(D2193,location_rename,2,FALSE)=0,D2193,VLOOKUP(D2193,location_rename,2,FALSE))</f>
        <v>LED Upper Tiered</v>
      </c>
      <c r="Q2193">
        <f>IF($L2193=0,0,G2193)</f>
        <v>1</v>
      </c>
      <c r="R2193">
        <f>IF($L2193=0,0,H2193)</f>
        <v>5</v>
      </c>
      <c r="S2193" s="1">
        <f>R2193*L2193</f>
        <v>2834.981666666667</v>
      </c>
      <c r="T2193" s="1">
        <f>S2193*(K2193/100)</f>
        <v>932.42397017636449</v>
      </c>
      <c r="U2193" t="str">
        <f t="shared" si="68"/>
        <v>PNC BankLED Upper Tiered</v>
      </c>
      <c r="V2193" t="str">
        <f t="shared" si="69"/>
        <v>06-05 New York Mets @ Washington NationalsPNC BankLED Upper Tiered</v>
      </c>
      <c r="W2193" t="str">
        <f>CONCATENATE(M2193,O2193)</f>
        <v>Regular SeasonPNC Bank</v>
      </c>
      <c r="X2193" t="str">
        <f>CONCATENATE(M2193,P2193)</f>
        <v>Regular SeasonLED Upper Tiered</v>
      </c>
      <c r="Y2193" t="str">
        <f>CONCATENATE(M2193,O2193,P2193)</f>
        <v>Regular SeasonPNC BankLED Upper Tiered</v>
      </c>
    </row>
    <row r="2194" spans="1:25" x14ac:dyDescent="0.25">
      <c r="A2194" s="3">
        <v>362867</v>
      </c>
      <c r="B2194" t="s">
        <v>137</v>
      </c>
      <c r="C2194" t="s">
        <v>36</v>
      </c>
      <c r="D2194" t="s">
        <v>2</v>
      </c>
      <c r="E2194" t="s">
        <v>1</v>
      </c>
      <c r="F2194" s="5">
        <v>41065</v>
      </c>
      <c r="G2194">
        <v>42</v>
      </c>
      <c r="H2194">
        <v>321</v>
      </c>
      <c r="I2194" s="1">
        <v>182007</v>
      </c>
      <c r="J2194" s="1">
        <v>44640.65</v>
      </c>
      <c r="K2194">
        <v>24.5268863285478</v>
      </c>
      <c r="L2194" s="4">
        <f>VLOOKUP(N2194,rates,VLOOKUP(CONCATENATE('[1]Exposure Report'!$B$11,'[1]Exposure Report'!$B$13),rate_lookup_table,4,FALSE),FALSE)</f>
        <v>566.99633333333338</v>
      </c>
      <c r="M2194" t="s">
        <v>0</v>
      </c>
      <c r="N2194" t="str">
        <f>IF(VLOOKUP(B2194,title_rename,2,FALSE)=0,B2194,VLOOKUP(B2194,title_rename,2,FALSE))</f>
        <v>06-05 New York Mets @ Washington Nationals</v>
      </c>
      <c r="O2194" s="3" t="str">
        <f>LEFT(IF(VLOOKUP(C2194,brand_rename,2,FALSE)=0,C2194,VLOOKUP(C2194,brand_rename,2,FALSE)),LEN(IF(VLOOKUP(C2194,brand_rename,2,FALSE)=0,C2194,VLOOKUP(C2194,brand_rename,2,FALSE)))-6)</f>
        <v>PNC Bank</v>
      </c>
      <c r="P2194" t="str">
        <f>IF(VLOOKUP(D2194,location_rename,2,FALSE)=0,D2194,VLOOKUP(D2194,location_rename,2,FALSE))</f>
        <v>Rotational Field Level Home Plate</v>
      </c>
      <c r="Q2194">
        <f>IF($L2194=0,0,G2194)</f>
        <v>42</v>
      </c>
      <c r="R2194">
        <f>IF($L2194=0,0,H2194)</f>
        <v>321</v>
      </c>
      <c r="S2194" s="1">
        <f>R2194*L2194</f>
        <v>182005.823</v>
      </c>
      <c r="T2194" s="1">
        <f>S2194*(K2194/100)</f>
        <v>44640.361318547912</v>
      </c>
      <c r="U2194" t="str">
        <f t="shared" si="68"/>
        <v>PNC BankRotational Field Level Home Plate</v>
      </c>
      <c r="V2194" t="str">
        <f t="shared" si="69"/>
        <v>06-05 New York Mets @ Washington NationalsPNC BankRotational Field Level Home Plate</v>
      </c>
      <c r="W2194" t="str">
        <f>CONCATENATE(M2194,O2194)</f>
        <v>Regular SeasonPNC Bank</v>
      </c>
      <c r="X2194" t="str">
        <f>CONCATENATE(M2194,P2194)</f>
        <v>Regular SeasonRotational Field Level Home Plate</v>
      </c>
      <c r="Y2194" t="str">
        <f>CONCATENATE(M2194,O2194,P2194)</f>
        <v>Regular SeasonPNC BankRotational Field Level Home Plate</v>
      </c>
    </row>
    <row r="2195" spans="1:25" x14ac:dyDescent="0.25">
      <c r="A2195" s="3">
        <v>362867</v>
      </c>
      <c r="B2195" t="s">
        <v>137</v>
      </c>
      <c r="C2195" t="s">
        <v>36</v>
      </c>
      <c r="D2195" t="s">
        <v>9</v>
      </c>
      <c r="E2195" t="s">
        <v>1</v>
      </c>
      <c r="F2195" s="5">
        <v>41065</v>
      </c>
      <c r="G2195">
        <v>23</v>
      </c>
      <c r="H2195">
        <v>118</v>
      </c>
      <c r="I2195" s="1">
        <v>66906</v>
      </c>
      <c r="J2195" s="1">
        <v>8899.58</v>
      </c>
      <c r="K2195">
        <v>13.301617194272501</v>
      </c>
      <c r="L2195" s="4">
        <f>VLOOKUP(N2195,rates,VLOOKUP(CONCATENATE('[1]Exposure Report'!$B$11,'[1]Exposure Report'!$B$13),rate_lookup_table,4,FALSE),FALSE)</f>
        <v>566.99633333333338</v>
      </c>
      <c r="M2195" t="s">
        <v>0</v>
      </c>
      <c r="N2195" t="str">
        <f>IF(VLOOKUP(B2195,title_rename,2,FALSE)=0,B2195,VLOOKUP(B2195,title_rename,2,FALSE))</f>
        <v>06-05 New York Mets @ Washington Nationals</v>
      </c>
      <c r="O2195" s="3" t="str">
        <f>LEFT(IF(VLOOKUP(C2195,brand_rename,2,FALSE)=0,C2195,VLOOKUP(C2195,brand_rename,2,FALSE)),LEN(IF(VLOOKUP(C2195,brand_rename,2,FALSE)=0,C2195,VLOOKUP(C2195,brand_rename,2,FALSE)))-6)</f>
        <v>PNC Bank</v>
      </c>
      <c r="P2195" t="str">
        <f>IF(VLOOKUP(D2195,location_rename,2,FALSE)=0,D2195,VLOOKUP(D2195,location_rename,2,FALSE))</f>
        <v>Static Upper Billboard</v>
      </c>
      <c r="Q2195">
        <f>IF($L2195=0,0,G2195)</f>
        <v>23</v>
      </c>
      <c r="R2195">
        <f>IF($L2195=0,0,H2195)</f>
        <v>118</v>
      </c>
      <c r="S2195" s="1">
        <f>R2195*L2195</f>
        <v>66905.56733333334</v>
      </c>
      <c r="T2195" s="1">
        <f>S2195*(K2195/100)</f>
        <v>8899.5224483362326</v>
      </c>
      <c r="U2195" t="str">
        <f t="shared" si="68"/>
        <v>PNC BankStatic Upper Billboard</v>
      </c>
      <c r="V2195" t="str">
        <f t="shared" si="69"/>
        <v>06-05 New York Mets @ Washington NationalsPNC BankStatic Upper Billboard</v>
      </c>
      <c r="W2195" t="str">
        <f>CONCATENATE(M2195,O2195)</f>
        <v>Regular SeasonPNC Bank</v>
      </c>
      <c r="X2195" t="str">
        <f>CONCATENATE(M2195,P2195)</f>
        <v>Regular SeasonStatic Upper Billboard</v>
      </c>
      <c r="Y2195" t="str">
        <f>CONCATENATE(M2195,O2195,P2195)</f>
        <v>Regular SeasonPNC BankStatic Upper Billboard</v>
      </c>
    </row>
    <row r="2196" spans="1:25" x14ac:dyDescent="0.25">
      <c r="A2196" s="3">
        <v>362867</v>
      </c>
      <c r="B2196" t="s">
        <v>137</v>
      </c>
      <c r="C2196" t="s">
        <v>36</v>
      </c>
      <c r="D2196" t="s">
        <v>71</v>
      </c>
      <c r="E2196" t="s">
        <v>1</v>
      </c>
      <c r="F2196" s="5">
        <v>41065</v>
      </c>
      <c r="G2196">
        <v>5</v>
      </c>
      <c r="H2196">
        <v>17</v>
      </c>
      <c r="I2196" s="1">
        <v>9639</v>
      </c>
      <c r="J2196" s="1">
        <v>1493.14</v>
      </c>
      <c r="K2196">
        <v>15.4906110592385</v>
      </c>
      <c r="L2196" s="4">
        <f>VLOOKUP(N2196,rates,VLOOKUP(CONCATENATE('[1]Exposure Report'!$B$11,'[1]Exposure Report'!$B$13),rate_lookup_table,4,FALSE),FALSE)</f>
        <v>566.99633333333338</v>
      </c>
      <c r="M2196" t="s">
        <v>0</v>
      </c>
      <c r="N2196" t="str">
        <f>IF(VLOOKUP(B2196,title_rename,2,FALSE)=0,B2196,VLOOKUP(B2196,title_rename,2,FALSE))</f>
        <v>06-05 New York Mets @ Washington Nationals</v>
      </c>
      <c r="O2196" s="3" t="str">
        <f>LEFT(IF(VLOOKUP(C2196,brand_rename,2,FALSE)=0,C2196,VLOOKUP(C2196,brand_rename,2,FALSE)),LEN(IF(VLOOKUP(C2196,brand_rename,2,FALSE)=0,C2196,VLOOKUP(C2196,brand_rename,2,FALSE)))-6)</f>
        <v>PNC Bank</v>
      </c>
      <c r="P2196" t="str">
        <f>IF(VLOOKUP(D2196,location_rename,2,FALSE)=0,D2196,VLOOKUP(D2196,location_rename,2,FALSE))</f>
        <v>Static Upper Tiered</v>
      </c>
      <c r="Q2196">
        <f>IF($L2196=0,0,G2196)</f>
        <v>5</v>
      </c>
      <c r="R2196">
        <f>IF($L2196=0,0,H2196)</f>
        <v>17</v>
      </c>
      <c r="S2196" s="1">
        <f>R2196*L2196</f>
        <v>9638.9376666666667</v>
      </c>
      <c r="T2196" s="1">
        <f>S2196*(K2196/100)</f>
        <v>1493.1303441857719</v>
      </c>
      <c r="U2196" t="str">
        <f t="shared" si="68"/>
        <v>PNC BankStatic Upper Tiered</v>
      </c>
      <c r="V2196" t="str">
        <f t="shared" si="69"/>
        <v>06-05 New York Mets @ Washington NationalsPNC BankStatic Upper Tiered</v>
      </c>
      <c r="W2196" t="str">
        <f>CONCATENATE(M2196,O2196)</f>
        <v>Regular SeasonPNC Bank</v>
      </c>
      <c r="X2196" t="str">
        <f>CONCATENATE(M2196,P2196)</f>
        <v>Regular SeasonStatic Upper Tiered</v>
      </c>
      <c r="Y2196" t="str">
        <f>CONCATENATE(M2196,O2196,P2196)</f>
        <v>Regular SeasonPNC BankStatic Upper Tiered</v>
      </c>
    </row>
    <row r="2197" spans="1:25" x14ac:dyDescent="0.25">
      <c r="A2197" s="3">
        <v>362867</v>
      </c>
      <c r="B2197" t="s">
        <v>137</v>
      </c>
      <c r="C2197" t="s">
        <v>33</v>
      </c>
      <c r="D2197" t="s">
        <v>19</v>
      </c>
      <c r="E2197" t="s">
        <v>1</v>
      </c>
      <c r="F2197" s="5">
        <v>41065</v>
      </c>
      <c r="G2197">
        <v>1</v>
      </c>
      <c r="H2197">
        <v>3</v>
      </c>
      <c r="I2197" s="1">
        <v>1701</v>
      </c>
      <c r="J2197" s="1">
        <v>519.32000000000005</v>
      </c>
      <c r="K2197">
        <v>30.530276308053999</v>
      </c>
      <c r="L2197" s="4">
        <f>VLOOKUP(N2197,rates,VLOOKUP(CONCATENATE('[1]Exposure Report'!$B$11,'[1]Exposure Report'!$B$13),rate_lookup_table,4,FALSE),FALSE)</f>
        <v>566.99633333333338</v>
      </c>
      <c r="M2197" t="s">
        <v>0</v>
      </c>
      <c r="N2197" t="str">
        <f>IF(VLOOKUP(B2197,title_rename,2,FALSE)=0,B2197,VLOOKUP(B2197,title_rename,2,FALSE))</f>
        <v>06-05 New York Mets @ Washington Nationals</v>
      </c>
      <c r="O2197" s="3" t="str">
        <f>LEFT(IF(VLOOKUP(C2197,brand_rename,2,FALSE)=0,C2197,VLOOKUP(C2197,brand_rename,2,FALSE)),LEN(IF(VLOOKUP(C2197,brand_rename,2,FALSE)=0,C2197,VLOOKUP(C2197,brand_rename,2,FALSE)))-6)</f>
        <v>Radio - 106.7 The Fan</v>
      </c>
      <c r="P2197" t="str">
        <f>IF(VLOOKUP(D2197,location_rename,2,FALSE)=0,D2197,VLOOKUP(D2197,location_rename,2,FALSE))</f>
        <v>LED Outfield Wall</v>
      </c>
      <c r="Q2197">
        <f>IF($L2197=0,0,G2197)</f>
        <v>1</v>
      </c>
      <c r="R2197">
        <f>IF($L2197=0,0,H2197)</f>
        <v>3</v>
      </c>
      <c r="S2197" s="1">
        <f>R2197*L2197</f>
        <v>1700.989</v>
      </c>
      <c r="T2197" s="1">
        <f>S2197*(K2197/100)</f>
        <v>519.31664166960468</v>
      </c>
      <c r="U2197" t="str">
        <f t="shared" si="68"/>
        <v>Radio - 106.7 The FanLED Outfield Wall</v>
      </c>
      <c r="V2197" t="str">
        <f t="shared" si="69"/>
        <v>06-05 New York Mets @ Washington NationalsRadio - 106.7 The FanLED Outfield Wall</v>
      </c>
      <c r="W2197" t="str">
        <f>CONCATENATE(M2197,O2197)</f>
        <v>Regular SeasonRadio - 106.7 The Fan</v>
      </c>
      <c r="X2197" t="str">
        <f>CONCATENATE(M2197,P2197)</f>
        <v>Regular SeasonLED Outfield Wall</v>
      </c>
      <c r="Y2197" t="str">
        <f>CONCATENATE(M2197,O2197,P2197)</f>
        <v>Regular SeasonRadio - 106.7 The FanLED Outfield Wall</v>
      </c>
    </row>
    <row r="2198" spans="1:25" x14ac:dyDescent="0.25">
      <c r="A2198" s="3">
        <v>362867</v>
      </c>
      <c r="B2198" t="s">
        <v>137</v>
      </c>
      <c r="C2198" t="s">
        <v>33</v>
      </c>
      <c r="D2198" t="s">
        <v>17</v>
      </c>
      <c r="E2198" t="s">
        <v>1</v>
      </c>
      <c r="F2198" s="5">
        <v>41065</v>
      </c>
      <c r="G2198">
        <v>1</v>
      </c>
      <c r="H2198">
        <v>2</v>
      </c>
      <c r="I2198" s="1">
        <v>1134</v>
      </c>
      <c r="J2198" s="1">
        <v>425.36</v>
      </c>
      <c r="K2198">
        <v>37.509700176366799</v>
      </c>
      <c r="L2198" s="4">
        <f>VLOOKUP(N2198,rates,VLOOKUP(CONCATENATE('[1]Exposure Report'!$B$11,'[1]Exposure Report'!$B$13),rate_lookup_table,4,FALSE),FALSE)</f>
        <v>566.99633333333338</v>
      </c>
      <c r="M2198" t="s">
        <v>0</v>
      </c>
      <c r="N2198" t="str">
        <f>IF(VLOOKUP(B2198,title_rename,2,FALSE)=0,B2198,VLOOKUP(B2198,title_rename,2,FALSE))</f>
        <v>06-05 New York Mets @ Washington Nationals</v>
      </c>
      <c r="O2198" s="3" t="str">
        <f>LEFT(IF(VLOOKUP(C2198,brand_rename,2,FALSE)=0,C2198,VLOOKUP(C2198,brand_rename,2,FALSE)),LEN(IF(VLOOKUP(C2198,brand_rename,2,FALSE)=0,C2198,VLOOKUP(C2198,brand_rename,2,FALSE)))-6)</f>
        <v>Radio - 106.7 The Fan</v>
      </c>
      <c r="P2198" t="str">
        <f>IF(VLOOKUP(D2198,location_rename,2,FALSE)=0,D2198,VLOOKUP(D2198,location_rename,2,FALSE))</f>
        <v>LED Upper Tiered</v>
      </c>
      <c r="Q2198">
        <f>IF($L2198=0,0,G2198)</f>
        <v>1</v>
      </c>
      <c r="R2198">
        <f>IF($L2198=0,0,H2198)</f>
        <v>2</v>
      </c>
      <c r="S2198" s="1">
        <f>R2198*L2198</f>
        <v>1133.9926666666668</v>
      </c>
      <c r="T2198" s="1">
        <f>S2198*(K2198/100)</f>
        <v>425.35724928865329</v>
      </c>
      <c r="U2198" t="str">
        <f t="shared" si="68"/>
        <v>Radio - 106.7 The FanLED Upper Tiered</v>
      </c>
      <c r="V2198" t="str">
        <f t="shared" si="69"/>
        <v>06-05 New York Mets @ Washington NationalsRadio - 106.7 The FanLED Upper Tiered</v>
      </c>
      <c r="W2198" t="str">
        <f>CONCATENATE(M2198,O2198)</f>
        <v>Regular SeasonRadio - 106.7 The Fan</v>
      </c>
      <c r="X2198" t="str">
        <f>CONCATENATE(M2198,P2198)</f>
        <v>Regular SeasonLED Upper Tiered</v>
      </c>
      <c r="Y2198" t="str">
        <f>CONCATENATE(M2198,O2198,P2198)</f>
        <v>Regular SeasonRadio - 106.7 The FanLED Upper Tiered</v>
      </c>
    </row>
    <row r="2199" spans="1:25" x14ac:dyDescent="0.25">
      <c r="A2199" s="3">
        <v>362867</v>
      </c>
      <c r="B2199" t="s">
        <v>137</v>
      </c>
      <c r="C2199" t="s">
        <v>33</v>
      </c>
      <c r="D2199" t="s">
        <v>9</v>
      </c>
      <c r="E2199" t="s">
        <v>1</v>
      </c>
      <c r="F2199" s="5">
        <v>41065</v>
      </c>
      <c r="G2199">
        <v>58</v>
      </c>
      <c r="H2199">
        <v>173</v>
      </c>
      <c r="I2199" s="1">
        <v>98091</v>
      </c>
      <c r="J2199" s="1">
        <v>16379.72</v>
      </c>
      <c r="K2199">
        <v>16.6984942553343</v>
      </c>
      <c r="L2199" s="4">
        <f>VLOOKUP(N2199,rates,VLOOKUP(CONCATENATE('[1]Exposure Report'!$B$11,'[1]Exposure Report'!$B$13),rate_lookup_table,4,FALSE),FALSE)</f>
        <v>566.99633333333338</v>
      </c>
      <c r="M2199" t="s">
        <v>0</v>
      </c>
      <c r="N2199" t="str">
        <f>IF(VLOOKUP(B2199,title_rename,2,FALSE)=0,B2199,VLOOKUP(B2199,title_rename,2,FALSE))</f>
        <v>06-05 New York Mets @ Washington Nationals</v>
      </c>
      <c r="O2199" s="3" t="str">
        <f>LEFT(IF(VLOOKUP(C2199,brand_rename,2,FALSE)=0,C2199,VLOOKUP(C2199,brand_rename,2,FALSE)),LEN(IF(VLOOKUP(C2199,brand_rename,2,FALSE)=0,C2199,VLOOKUP(C2199,brand_rename,2,FALSE)))-6)</f>
        <v>Radio - 106.7 The Fan</v>
      </c>
      <c r="P2199" t="str">
        <f>IF(VLOOKUP(D2199,location_rename,2,FALSE)=0,D2199,VLOOKUP(D2199,location_rename,2,FALSE))</f>
        <v>Static Upper Billboard</v>
      </c>
      <c r="Q2199">
        <f>IF($L2199=0,0,G2199)</f>
        <v>58</v>
      </c>
      <c r="R2199">
        <f>IF($L2199=0,0,H2199)</f>
        <v>173</v>
      </c>
      <c r="S2199" s="1">
        <f>R2199*L2199</f>
        <v>98090.365666666679</v>
      </c>
      <c r="T2199" s="1">
        <f>S2199*(K2199/100)</f>
        <v>16379.614075884745</v>
      </c>
      <c r="U2199" t="str">
        <f t="shared" si="68"/>
        <v>Radio - 106.7 The FanStatic Upper Billboard</v>
      </c>
      <c r="V2199" t="str">
        <f t="shared" si="69"/>
        <v>06-05 New York Mets @ Washington NationalsRadio - 106.7 The FanStatic Upper Billboard</v>
      </c>
      <c r="W2199" t="str">
        <f>CONCATENATE(M2199,O2199)</f>
        <v>Regular SeasonRadio - 106.7 The Fan</v>
      </c>
      <c r="X2199" t="str">
        <f>CONCATENATE(M2199,P2199)</f>
        <v>Regular SeasonStatic Upper Billboard</v>
      </c>
      <c r="Y2199" t="str">
        <f>CONCATENATE(M2199,O2199,P2199)</f>
        <v>Regular SeasonRadio - 106.7 The FanStatic Upper Billboard</v>
      </c>
    </row>
    <row r="2200" spans="1:25" x14ac:dyDescent="0.25">
      <c r="A2200" s="3">
        <v>362867</v>
      </c>
      <c r="B2200" t="s">
        <v>137</v>
      </c>
      <c r="C2200" t="s">
        <v>32</v>
      </c>
      <c r="D2200" t="s">
        <v>17</v>
      </c>
      <c r="E2200" t="s">
        <v>1</v>
      </c>
      <c r="F2200" s="5">
        <v>41065</v>
      </c>
      <c r="G2200">
        <v>6</v>
      </c>
      <c r="H2200">
        <v>13</v>
      </c>
      <c r="I2200" s="1">
        <v>7371</v>
      </c>
      <c r="J2200" s="1">
        <v>2655.54</v>
      </c>
      <c r="K2200">
        <v>36.026862026861998</v>
      </c>
      <c r="L2200" s="4">
        <f>VLOOKUP(N2200,rates,VLOOKUP(CONCATENATE('[1]Exposure Report'!$B$11,'[1]Exposure Report'!$B$13),rate_lookup_table,4,FALSE),FALSE)</f>
        <v>566.99633333333338</v>
      </c>
      <c r="M2200" t="s">
        <v>0</v>
      </c>
      <c r="N2200" t="str">
        <f>IF(VLOOKUP(B2200,title_rename,2,FALSE)=0,B2200,VLOOKUP(B2200,title_rename,2,FALSE))</f>
        <v>06-05 New York Mets @ Washington Nationals</v>
      </c>
      <c r="O2200" s="3" t="str">
        <f>LEFT(IF(VLOOKUP(C2200,brand_rename,2,FALSE)=0,C2200,VLOOKUP(C2200,brand_rename,2,FALSE)),LEN(IF(VLOOKUP(C2200,brand_rename,2,FALSE)=0,C2200,VLOOKUP(C2200,brand_rename,2,FALSE)))-6)</f>
        <v>Radio - WTOP</v>
      </c>
      <c r="P2200" t="str">
        <f>IF(VLOOKUP(D2200,location_rename,2,FALSE)=0,D2200,VLOOKUP(D2200,location_rename,2,FALSE))</f>
        <v>LED Upper Tiered</v>
      </c>
      <c r="Q2200">
        <f>IF($L2200=0,0,G2200)</f>
        <v>6</v>
      </c>
      <c r="R2200">
        <f>IF($L2200=0,0,H2200)</f>
        <v>13</v>
      </c>
      <c r="S2200" s="1">
        <f>R2200*L2200</f>
        <v>7370.9523333333336</v>
      </c>
      <c r="T2200" s="1">
        <f>S2200*(K2200/100)</f>
        <v>2655.5228271957653</v>
      </c>
      <c r="U2200" t="str">
        <f t="shared" si="68"/>
        <v>Radio - WTOPLED Upper Tiered</v>
      </c>
      <c r="V2200" t="str">
        <f t="shared" si="69"/>
        <v>06-05 New York Mets @ Washington NationalsRadio - WTOPLED Upper Tiered</v>
      </c>
      <c r="W2200" t="str">
        <f>CONCATENATE(M2200,O2200)</f>
        <v>Regular SeasonRadio - WTOP</v>
      </c>
      <c r="X2200" t="str">
        <f>CONCATENATE(M2200,P2200)</f>
        <v>Regular SeasonLED Upper Tiered</v>
      </c>
      <c r="Y2200" t="str">
        <f>CONCATENATE(M2200,O2200,P2200)</f>
        <v>Regular SeasonRadio - WTOPLED Upper Tiered</v>
      </c>
    </row>
    <row r="2201" spans="1:25" x14ac:dyDescent="0.25">
      <c r="A2201" s="3">
        <v>362867</v>
      </c>
      <c r="B2201" t="s">
        <v>137</v>
      </c>
      <c r="C2201" t="s">
        <v>31</v>
      </c>
      <c r="D2201" t="s">
        <v>9</v>
      </c>
      <c r="E2201" t="s">
        <v>1</v>
      </c>
      <c r="F2201" s="5">
        <v>41065</v>
      </c>
      <c r="G2201">
        <v>12</v>
      </c>
      <c r="H2201">
        <v>37</v>
      </c>
      <c r="I2201" s="1">
        <v>20979</v>
      </c>
      <c r="J2201" s="1">
        <v>4270.9799999999996</v>
      </c>
      <c r="K2201">
        <v>20.358358358358299</v>
      </c>
      <c r="L2201" s="4">
        <f>VLOOKUP(N2201,rates,VLOOKUP(CONCATENATE('[1]Exposure Report'!$B$11,'[1]Exposure Report'!$B$13),rate_lookup_table,4,FALSE),FALSE)</f>
        <v>566.99633333333338</v>
      </c>
      <c r="M2201" t="s">
        <v>0</v>
      </c>
      <c r="N2201" t="str">
        <f>IF(VLOOKUP(B2201,title_rename,2,FALSE)=0,B2201,VLOOKUP(B2201,title_rename,2,FALSE))</f>
        <v>06-05 New York Mets @ Washington Nationals</v>
      </c>
      <c r="O2201" s="3" t="str">
        <f>LEFT(IF(VLOOKUP(C2201,brand_rename,2,FALSE)=0,C2201,VLOOKUP(C2201,brand_rename,2,FALSE)),LEN(IF(VLOOKUP(C2201,brand_rename,2,FALSE)=0,C2201,VLOOKUP(C2201,brand_rename,2,FALSE)))-6)</f>
        <v>Red Porch</v>
      </c>
      <c r="P2201" t="str">
        <f>IF(VLOOKUP(D2201,location_rename,2,FALSE)=0,D2201,VLOOKUP(D2201,location_rename,2,FALSE))</f>
        <v>Static Upper Billboard</v>
      </c>
      <c r="Q2201">
        <f>IF($L2201=0,0,G2201)</f>
        <v>12</v>
      </c>
      <c r="R2201">
        <f>IF($L2201=0,0,H2201)</f>
        <v>37</v>
      </c>
      <c r="S2201" s="1">
        <f>R2201*L2201</f>
        <v>20978.864333333335</v>
      </c>
      <c r="T2201" s="1">
        <f>S2201*(K2201/100)</f>
        <v>4270.9523804938144</v>
      </c>
      <c r="U2201" t="str">
        <f t="shared" si="68"/>
        <v>Red PorchStatic Upper Billboard</v>
      </c>
      <c r="V2201" t="str">
        <f t="shared" si="69"/>
        <v>06-05 New York Mets @ Washington NationalsRed PorchStatic Upper Billboard</v>
      </c>
      <c r="W2201" t="str">
        <f>CONCATENATE(M2201,O2201)</f>
        <v>Regular SeasonRed Porch</v>
      </c>
      <c r="X2201" t="str">
        <f>CONCATENATE(M2201,P2201)</f>
        <v>Regular SeasonStatic Upper Billboard</v>
      </c>
      <c r="Y2201" t="str">
        <f>CONCATENATE(M2201,O2201,P2201)</f>
        <v>Regular SeasonRed PorchStatic Upper Billboard</v>
      </c>
    </row>
    <row r="2202" spans="1:25" x14ac:dyDescent="0.25">
      <c r="A2202" s="3">
        <v>362867</v>
      </c>
      <c r="B2202" t="s">
        <v>137</v>
      </c>
      <c r="C2202" t="s">
        <v>95</v>
      </c>
      <c r="D2202" t="s">
        <v>19</v>
      </c>
      <c r="E2202" t="s">
        <v>1</v>
      </c>
      <c r="F2202" s="5">
        <v>41065</v>
      </c>
      <c r="G2202">
        <v>1</v>
      </c>
      <c r="H2202">
        <v>3</v>
      </c>
      <c r="I2202" s="1">
        <v>1701</v>
      </c>
      <c r="J2202" s="1">
        <v>607.09</v>
      </c>
      <c r="K2202">
        <v>35.690182245737802</v>
      </c>
      <c r="L2202" s="4">
        <f>VLOOKUP(N2202,rates,VLOOKUP(CONCATENATE('[1]Exposure Report'!$B$11,'[1]Exposure Report'!$B$13),rate_lookup_table,4,FALSE),FALSE)</f>
        <v>566.99633333333338</v>
      </c>
      <c r="M2202" t="s">
        <v>0</v>
      </c>
      <c r="N2202" t="str">
        <f>IF(VLOOKUP(B2202,title_rename,2,FALSE)=0,B2202,VLOOKUP(B2202,title_rename,2,FALSE))</f>
        <v>06-05 New York Mets @ Washington Nationals</v>
      </c>
      <c r="O2202" s="3" t="str">
        <f>LEFT(IF(VLOOKUP(C2202,brand_rename,2,FALSE)=0,C2202,VLOOKUP(C2202,brand_rename,2,FALSE)),LEN(IF(VLOOKUP(C2202,brand_rename,2,FALSE)=0,C2202,VLOOKUP(C2202,brand_rename,2,FALSE)))-6)</f>
        <v>Seinfeld - Pix</v>
      </c>
      <c r="P2202" t="str">
        <f>IF(VLOOKUP(D2202,location_rename,2,FALSE)=0,D2202,VLOOKUP(D2202,location_rename,2,FALSE))</f>
        <v>LED Outfield Wall</v>
      </c>
      <c r="Q2202">
        <f>IF($L2202=0,0,G2202)</f>
        <v>1</v>
      </c>
      <c r="R2202">
        <f>IF($L2202=0,0,H2202)</f>
        <v>3</v>
      </c>
      <c r="S2202" s="1">
        <f>R2202*L2202</f>
        <v>1700.989</v>
      </c>
      <c r="T2202" s="1">
        <f>S2202*(K2202/100)</f>
        <v>607.08607407995294</v>
      </c>
      <c r="U2202" t="str">
        <f t="shared" si="68"/>
        <v>Seinfeld - PixLED Outfield Wall</v>
      </c>
      <c r="V2202" t="str">
        <f t="shared" si="69"/>
        <v>06-05 New York Mets @ Washington NationalsSeinfeld - PixLED Outfield Wall</v>
      </c>
      <c r="W2202" t="str">
        <f>CONCATENATE(M2202,O2202)</f>
        <v>Regular SeasonSeinfeld - Pix</v>
      </c>
      <c r="X2202" t="str">
        <f>CONCATENATE(M2202,P2202)</f>
        <v>Regular SeasonLED Outfield Wall</v>
      </c>
      <c r="Y2202" t="str">
        <f>CONCATENATE(M2202,O2202,P2202)</f>
        <v>Regular SeasonSeinfeld - PixLED Outfield Wall</v>
      </c>
    </row>
    <row r="2203" spans="1:25" x14ac:dyDescent="0.25">
      <c r="A2203" s="3">
        <v>362867</v>
      </c>
      <c r="B2203" t="s">
        <v>137</v>
      </c>
      <c r="C2203" t="s">
        <v>113</v>
      </c>
      <c r="D2203" t="s">
        <v>2</v>
      </c>
      <c r="E2203" t="s">
        <v>1</v>
      </c>
      <c r="F2203" s="5">
        <v>41065</v>
      </c>
      <c r="G2203">
        <v>9</v>
      </c>
      <c r="H2203">
        <v>67</v>
      </c>
      <c r="I2203" s="1">
        <v>37989</v>
      </c>
      <c r="J2203" s="1">
        <v>9028.68</v>
      </c>
      <c r="K2203">
        <v>23.766564005369901</v>
      </c>
      <c r="L2203" s="4">
        <f>VLOOKUP(N2203,rates,VLOOKUP(CONCATENATE('[1]Exposure Report'!$B$11,'[1]Exposure Report'!$B$13),rate_lookup_table,4,FALSE),FALSE)</f>
        <v>566.99633333333338</v>
      </c>
      <c r="M2203" t="s">
        <v>0</v>
      </c>
      <c r="N2203" t="str">
        <f>IF(VLOOKUP(B2203,title_rename,2,FALSE)=0,B2203,VLOOKUP(B2203,title_rename,2,FALSE))</f>
        <v>06-05 New York Mets @ Washington Nationals</v>
      </c>
      <c r="O2203" s="3" t="str">
        <f>LEFT(IF(VLOOKUP(C2203,brand_rename,2,FALSE)=0,C2203,VLOOKUP(C2203,brand_rename,2,FALSE)),LEN(IF(VLOOKUP(C2203,brand_rename,2,FALSE)=0,C2203,VLOOKUP(C2203,brand_rename,2,FALSE)))-6)</f>
        <v>Team Promotion - Capital City View Seats</v>
      </c>
      <c r="P2203" t="str">
        <f>IF(VLOOKUP(D2203,location_rename,2,FALSE)=0,D2203,VLOOKUP(D2203,location_rename,2,FALSE))</f>
        <v>Rotational Field Level Home Plate</v>
      </c>
      <c r="Q2203">
        <f>IF($L2203=0,0,G2203)</f>
        <v>9</v>
      </c>
      <c r="R2203">
        <f>IF($L2203=0,0,H2203)</f>
        <v>67</v>
      </c>
      <c r="S2203" s="1">
        <f>R2203*L2203</f>
        <v>37988.754333333338</v>
      </c>
      <c r="T2203" s="1">
        <f>S2203*(K2203/100)</f>
        <v>9028.6216134743991</v>
      </c>
      <c r="U2203" t="str">
        <f t="shared" si="68"/>
        <v>Team Promotion - Capital City View SeatsRotational Field Level Home Plate</v>
      </c>
      <c r="V2203" t="str">
        <f t="shared" si="69"/>
        <v>06-05 New York Mets @ Washington NationalsTeam Promotion - Capital City View SeatsRotational Field Level Home Plate</v>
      </c>
      <c r="W2203" t="str">
        <f>CONCATENATE(M2203,O2203)</f>
        <v>Regular SeasonTeam Promotion - Capital City View Seats</v>
      </c>
      <c r="X2203" t="str">
        <f>CONCATENATE(M2203,P2203)</f>
        <v>Regular SeasonRotational Field Level Home Plate</v>
      </c>
      <c r="Y2203" t="str">
        <f>CONCATENATE(M2203,O2203,P2203)</f>
        <v>Regular SeasonTeam Promotion - Capital City View SeatsRotational Field Level Home Plate</v>
      </c>
    </row>
    <row r="2204" spans="1:25" x14ac:dyDescent="0.25">
      <c r="A2204" s="3">
        <v>362867</v>
      </c>
      <c r="B2204" t="s">
        <v>137</v>
      </c>
      <c r="C2204" t="s">
        <v>138</v>
      </c>
      <c r="D2204" t="s">
        <v>18</v>
      </c>
      <c r="E2204" t="s">
        <v>1</v>
      </c>
      <c r="F2204" s="5">
        <v>41065</v>
      </c>
      <c r="G2204">
        <v>1</v>
      </c>
      <c r="H2204">
        <v>7</v>
      </c>
      <c r="I2204" s="1">
        <v>3969</v>
      </c>
      <c r="J2204" s="1">
        <v>861.67</v>
      </c>
      <c r="K2204">
        <v>21.710002519526299</v>
      </c>
      <c r="L2204" s="4">
        <f>VLOOKUP(N2204,rates,VLOOKUP(CONCATENATE('[1]Exposure Report'!$B$11,'[1]Exposure Report'!$B$13),rate_lookup_table,4,FALSE),FALSE)</f>
        <v>566.99633333333338</v>
      </c>
      <c r="M2204" t="s">
        <v>0</v>
      </c>
      <c r="N2204" t="str">
        <f>IF(VLOOKUP(B2204,title_rename,2,FALSE)=0,B2204,VLOOKUP(B2204,title_rename,2,FALSE))</f>
        <v>06-05 New York Mets @ Washington Nationals</v>
      </c>
      <c r="O2204" s="3" t="str">
        <f>LEFT(IF(VLOOKUP(C2204,brand_rename,2,FALSE)=0,C2204,VLOOKUP(C2204,brand_rename,2,FALSE)),LEN(IF(VLOOKUP(C2204,brand_rename,2,FALSE)=0,C2204,VLOOKUP(C2204,brand_rename,2,FALSE)))-6)</f>
        <v>Team Promotion - Washington Nationals Memorabilia Collection</v>
      </c>
      <c r="P2204" t="str">
        <f>IF(VLOOKUP(D2204,location_rename,2,FALSE)=0,D2204,VLOOKUP(D2204,location_rename,2,FALSE))</f>
        <v>LED Upper Billboard</v>
      </c>
      <c r="Q2204">
        <f>IF($L2204=0,0,G2204)</f>
        <v>1</v>
      </c>
      <c r="R2204">
        <f>IF($L2204=0,0,H2204)</f>
        <v>7</v>
      </c>
      <c r="S2204" s="1">
        <f>R2204*L2204</f>
        <v>3968.9743333333336</v>
      </c>
      <c r="T2204" s="1">
        <f>S2204*(K2204/100)</f>
        <v>861.66442776601878</v>
      </c>
      <c r="U2204" t="str">
        <f t="shared" si="68"/>
        <v>Team Promotion - Washington Nationals Memorabilia CollectionLED Upper Billboard</v>
      </c>
      <c r="V2204" t="str">
        <f t="shared" si="69"/>
        <v>06-05 New York Mets @ Washington NationalsTeam Promotion - Washington Nationals Memorabilia CollectionLED Upper Billboard</v>
      </c>
      <c r="W2204" t="str">
        <f>CONCATENATE(M2204,O2204)</f>
        <v>Regular SeasonTeam Promotion - Washington Nationals Memorabilia Collection</v>
      </c>
      <c r="X2204" t="str">
        <f>CONCATENATE(M2204,P2204)</f>
        <v>Regular SeasonLED Upper Billboard</v>
      </c>
      <c r="Y2204" t="str">
        <f>CONCATENATE(M2204,O2204,P2204)</f>
        <v>Regular SeasonTeam Promotion - Washington Nationals Memorabilia CollectionLED Upper Billboard</v>
      </c>
    </row>
    <row r="2205" spans="1:25" x14ac:dyDescent="0.25">
      <c r="A2205" s="3">
        <v>362867</v>
      </c>
      <c r="B2205" t="s">
        <v>137</v>
      </c>
      <c r="C2205" t="s">
        <v>27</v>
      </c>
      <c r="D2205" t="s">
        <v>28</v>
      </c>
      <c r="E2205" t="s">
        <v>1</v>
      </c>
      <c r="F2205" s="5">
        <v>41065</v>
      </c>
      <c r="G2205">
        <v>28</v>
      </c>
      <c r="H2205">
        <v>62</v>
      </c>
      <c r="I2205" s="1">
        <v>35154</v>
      </c>
      <c r="J2205" s="1">
        <v>7373.38</v>
      </c>
      <c r="K2205">
        <v>20.974512146555099</v>
      </c>
      <c r="L2205" s="4">
        <f>VLOOKUP(N2205,rates,VLOOKUP(CONCATENATE('[1]Exposure Report'!$B$11,'[1]Exposure Report'!$B$13),rate_lookup_table,4,FALSE),FALSE)</f>
        <v>566.99633333333338</v>
      </c>
      <c r="M2205" t="s">
        <v>0</v>
      </c>
      <c r="N2205" t="str">
        <f>IF(VLOOKUP(B2205,title_rename,2,FALSE)=0,B2205,VLOOKUP(B2205,title_rename,2,FALSE))</f>
        <v>06-05 New York Mets @ Washington Nationals</v>
      </c>
      <c r="O2205" s="3" t="str">
        <f>LEFT(IF(VLOOKUP(C2205,brand_rename,2,FALSE)=0,C2205,VLOOKUP(C2205,brand_rename,2,FALSE)),LEN(IF(VLOOKUP(C2205,brand_rename,2,FALSE)=0,C2205,VLOOKUP(C2205,brand_rename,2,FALSE)))-6)</f>
        <v>Team Website - Nationals.com</v>
      </c>
      <c r="P2205" t="str">
        <f>IF(VLOOKUP(D2205,location_rename,2,FALSE)=0,D2205,VLOOKUP(D2205,location_rename,2,FALSE))</f>
        <v>Static Dugout Railing</v>
      </c>
      <c r="Q2205">
        <f>IF($L2205=0,0,G2205)</f>
        <v>28</v>
      </c>
      <c r="R2205">
        <f>IF($L2205=0,0,H2205)</f>
        <v>62</v>
      </c>
      <c r="S2205" s="1">
        <f>R2205*L2205</f>
        <v>35153.772666666671</v>
      </c>
      <c r="T2205" s="1">
        <f>S2205*(K2205/100)</f>
        <v>7373.3323179423678</v>
      </c>
      <c r="U2205" t="str">
        <f t="shared" si="68"/>
        <v>Team Website - Nationals.comStatic Dugout Railing</v>
      </c>
      <c r="V2205" t="str">
        <f t="shared" si="69"/>
        <v>06-05 New York Mets @ Washington NationalsTeam Website - Nationals.comStatic Dugout Railing</v>
      </c>
      <c r="W2205" t="str">
        <f>CONCATENATE(M2205,O2205)</f>
        <v>Regular SeasonTeam Website - Nationals.com</v>
      </c>
      <c r="X2205" t="str">
        <f>CONCATENATE(M2205,P2205)</f>
        <v>Regular SeasonStatic Dugout Railing</v>
      </c>
      <c r="Y2205" t="str">
        <f>CONCATENATE(M2205,O2205,P2205)</f>
        <v>Regular SeasonTeam Website - Nationals.comStatic Dugout Railing</v>
      </c>
    </row>
    <row r="2206" spans="1:25" x14ac:dyDescent="0.25">
      <c r="A2206" s="3">
        <v>362867</v>
      </c>
      <c r="B2206" t="s">
        <v>137</v>
      </c>
      <c r="C2206" t="s">
        <v>27</v>
      </c>
      <c r="D2206" t="s">
        <v>14</v>
      </c>
      <c r="E2206" t="s">
        <v>1</v>
      </c>
      <c r="F2206" s="5">
        <v>41065</v>
      </c>
      <c r="G2206">
        <v>13</v>
      </c>
      <c r="H2206">
        <v>30</v>
      </c>
      <c r="I2206" s="1">
        <v>17010</v>
      </c>
      <c r="J2206" s="1">
        <v>3396.1</v>
      </c>
      <c r="K2206">
        <v>19.965314520869999</v>
      </c>
      <c r="L2206" s="4">
        <f>VLOOKUP(N2206,rates,VLOOKUP(CONCATENATE('[1]Exposure Report'!$B$11,'[1]Exposure Report'!$B$13),rate_lookup_table,4,FALSE),FALSE)</f>
        <v>566.99633333333338</v>
      </c>
      <c r="M2206" t="s">
        <v>0</v>
      </c>
      <c r="N2206" t="str">
        <f>IF(VLOOKUP(B2206,title_rename,2,FALSE)=0,B2206,VLOOKUP(B2206,title_rename,2,FALSE))</f>
        <v>06-05 New York Mets @ Washington Nationals</v>
      </c>
      <c r="O2206" s="3" t="str">
        <f>LEFT(IF(VLOOKUP(C2206,brand_rename,2,FALSE)=0,C2206,VLOOKUP(C2206,brand_rename,2,FALSE)),LEN(IF(VLOOKUP(C2206,brand_rename,2,FALSE)=0,C2206,VLOOKUP(C2206,brand_rename,2,FALSE)))-6)</f>
        <v>Team Website - Nationals.com</v>
      </c>
      <c r="P2206" t="str">
        <f>IF(VLOOKUP(D2206,location_rename,2,FALSE)=0,D2206,VLOOKUP(D2206,location_rename,2,FALSE))</f>
        <v>Static Dugout Roof</v>
      </c>
      <c r="Q2206">
        <f>IF($L2206=0,0,G2206)</f>
        <v>13</v>
      </c>
      <c r="R2206">
        <f>IF($L2206=0,0,H2206)</f>
        <v>30</v>
      </c>
      <c r="S2206" s="1">
        <f>R2206*L2206</f>
        <v>17009.890000000003</v>
      </c>
      <c r="T2206" s="1">
        <f>S2206*(K2206/100)</f>
        <v>3396.0780381540144</v>
      </c>
      <c r="U2206" t="str">
        <f t="shared" si="68"/>
        <v>Team Website - Nationals.comStatic Dugout Roof</v>
      </c>
      <c r="V2206" t="str">
        <f t="shared" si="69"/>
        <v>06-05 New York Mets @ Washington NationalsTeam Website - Nationals.comStatic Dugout Roof</v>
      </c>
      <c r="W2206" t="str">
        <f>CONCATENATE(M2206,O2206)</f>
        <v>Regular SeasonTeam Website - Nationals.com</v>
      </c>
      <c r="X2206" t="str">
        <f>CONCATENATE(M2206,P2206)</f>
        <v>Regular SeasonStatic Dugout Roof</v>
      </c>
      <c r="Y2206" t="str">
        <f>CONCATENATE(M2206,O2206,P2206)</f>
        <v>Regular SeasonTeam Website - Nationals.comStatic Dugout Roof</v>
      </c>
    </row>
    <row r="2207" spans="1:25" x14ac:dyDescent="0.25">
      <c r="A2207" s="3">
        <v>362867</v>
      </c>
      <c r="B2207" t="s">
        <v>137</v>
      </c>
      <c r="C2207" t="s">
        <v>27</v>
      </c>
      <c r="D2207" t="s">
        <v>10</v>
      </c>
      <c r="E2207" t="s">
        <v>1</v>
      </c>
      <c r="F2207" s="5">
        <v>41065</v>
      </c>
      <c r="G2207">
        <v>1</v>
      </c>
      <c r="H2207">
        <v>1</v>
      </c>
      <c r="I2207" s="1">
        <v>567</v>
      </c>
      <c r="J2207" s="1">
        <v>84.82</v>
      </c>
      <c r="K2207">
        <v>14.9594356261022</v>
      </c>
      <c r="L2207" s="4">
        <f>VLOOKUP(N2207,rates,VLOOKUP(CONCATENATE('[1]Exposure Report'!$B$11,'[1]Exposure Report'!$B$13),rate_lookup_table,4,FALSE),FALSE)</f>
        <v>566.99633333333338</v>
      </c>
      <c r="M2207" t="s">
        <v>0</v>
      </c>
      <c r="N2207" t="str">
        <f>IF(VLOOKUP(B2207,title_rename,2,FALSE)=0,B2207,VLOOKUP(B2207,title_rename,2,FALSE))</f>
        <v>06-05 New York Mets @ Washington Nationals</v>
      </c>
      <c r="O2207" s="3" t="str">
        <f>LEFT(IF(VLOOKUP(C2207,brand_rename,2,FALSE)=0,C2207,VLOOKUP(C2207,brand_rename,2,FALSE)),LEN(IF(VLOOKUP(C2207,brand_rename,2,FALSE)=0,C2207,VLOOKUP(C2207,brand_rename,2,FALSE)))-6)</f>
        <v>Team Website - Nationals.com</v>
      </c>
      <c r="P2207" t="str">
        <f>IF(VLOOKUP(D2207,location_rename,2,FALSE)=0,D2207,VLOOKUP(D2207,location_rename,2,FALSE))</f>
        <v>Static Outside Billboard</v>
      </c>
      <c r="Q2207">
        <f>IF($L2207=0,0,G2207)</f>
        <v>1</v>
      </c>
      <c r="R2207">
        <f>IF($L2207=0,0,H2207)</f>
        <v>1</v>
      </c>
      <c r="S2207" s="1">
        <f>R2207*L2207</f>
        <v>566.99633333333338</v>
      </c>
      <c r="T2207" s="1">
        <f>S2207*(K2207/100)</f>
        <v>84.819451487359856</v>
      </c>
      <c r="U2207" t="str">
        <f t="shared" si="68"/>
        <v>Team Website - Nationals.comStatic Outside Billboard</v>
      </c>
      <c r="V2207" t="str">
        <f t="shared" si="69"/>
        <v>06-05 New York Mets @ Washington NationalsTeam Website - Nationals.comStatic Outside Billboard</v>
      </c>
      <c r="W2207" t="str">
        <f>CONCATENATE(M2207,O2207)</f>
        <v>Regular SeasonTeam Website - Nationals.com</v>
      </c>
      <c r="X2207" t="str">
        <f>CONCATENATE(M2207,P2207)</f>
        <v>Regular SeasonStatic Outside Billboard</v>
      </c>
      <c r="Y2207" t="str">
        <f>CONCATENATE(M2207,O2207,P2207)</f>
        <v>Regular SeasonTeam Website - Nationals.comStatic Outside Billboard</v>
      </c>
    </row>
    <row r="2208" spans="1:25" x14ac:dyDescent="0.25">
      <c r="A2208" s="3">
        <v>362867</v>
      </c>
      <c r="B2208" t="s">
        <v>137</v>
      </c>
      <c r="C2208" t="s">
        <v>27</v>
      </c>
      <c r="D2208" t="s">
        <v>9</v>
      </c>
      <c r="E2208" t="s">
        <v>1</v>
      </c>
      <c r="F2208" s="5">
        <v>41065</v>
      </c>
      <c r="G2208">
        <v>6</v>
      </c>
      <c r="H2208">
        <v>12</v>
      </c>
      <c r="I2208" s="1">
        <v>6804</v>
      </c>
      <c r="J2208" s="1">
        <v>1189.74</v>
      </c>
      <c r="K2208">
        <v>17.485890652557298</v>
      </c>
      <c r="L2208" s="4">
        <f>VLOOKUP(N2208,rates,VLOOKUP(CONCATENATE('[1]Exposure Report'!$B$11,'[1]Exposure Report'!$B$13),rate_lookup_table,4,FALSE),FALSE)</f>
        <v>566.99633333333338</v>
      </c>
      <c r="M2208" t="s">
        <v>0</v>
      </c>
      <c r="N2208" t="str">
        <f>IF(VLOOKUP(B2208,title_rename,2,FALSE)=0,B2208,VLOOKUP(B2208,title_rename,2,FALSE))</f>
        <v>06-05 New York Mets @ Washington Nationals</v>
      </c>
      <c r="O2208" s="3" t="str">
        <f>LEFT(IF(VLOOKUP(C2208,brand_rename,2,FALSE)=0,C2208,VLOOKUP(C2208,brand_rename,2,FALSE)),LEN(IF(VLOOKUP(C2208,brand_rename,2,FALSE)=0,C2208,VLOOKUP(C2208,brand_rename,2,FALSE)))-6)</f>
        <v>Team Website - Nationals.com</v>
      </c>
      <c r="P2208" t="str">
        <f>IF(VLOOKUP(D2208,location_rename,2,FALSE)=0,D2208,VLOOKUP(D2208,location_rename,2,FALSE))</f>
        <v>Static Upper Billboard</v>
      </c>
      <c r="Q2208">
        <f>IF($L2208=0,0,G2208)</f>
        <v>6</v>
      </c>
      <c r="R2208">
        <f>IF($L2208=0,0,H2208)</f>
        <v>12</v>
      </c>
      <c r="S2208" s="1">
        <f>R2208*L2208</f>
        <v>6803.9560000000001</v>
      </c>
      <c r="T2208" s="1">
        <f>S2208*(K2208/100)</f>
        <v>1189.7323062081114</v>
      </c>
      <c r="U2208" t="str">
        <f t="shared" si="68"/>
        <v>Team Website - Nationals.comStatic Upper Billboard</v>
      </c>
      <c r="V2208" t="str">
        <f t="shared" si="69"/>
        <v>06-05 New York Mets @ Washington NationalsTeam Website - Nationals.comStatic Upper Billboard</v>
      </c>
      <c r="W2208" t="str">
        <f>CONCATENATE(M2208,O2208)</f>
        <v>Regular SeasonTeam Website - Nationals.com</v>
      </c>
      <c r="X2208" t="str">
        <f>CONCATENATE(M2208,P2208)</f>
        <v>Regular SeasonStatic Upper Billboard</v>
      </c>
      <c r="Y2208" t="str">
        <f>CONCATENATE(M2208,O2208,P2208)</f>
        <v>Regular SeasonTeam Website - Nationals.comStatic Upper Billboard</v>
      </c>
    </row>
    <row r="2209" spans="1:25" x14ac:dyDescent="0.25">
      <c r="A2209" s="3">
        <v>362867</v>
      </c>
      <c r="B2209" t="s">
        <v>137</v>
      </c>
      <c r="C2209" t="s">
        <v>93</v>
      </c>
      <c r="D2209" t="s">
        <v>9</v>
      </c>
      <c r="E2209" t="s">
        <v>1</v>
      </c>
      <c r="F2209" s="5">
        <v>41065</v>
      </c>
      <c r="G2209">
        <v>4</v>
      </c>
      <c r="H2209">
        <v>31</v>
      </c>
      <c r="I2209" s="1">
        <v>17577</v>
      </c>
      <c r="J2209" s="1">
        <v>2208.0700000000002</v>
      </c>
      <c r="K2209">
        <v>12.5622688740968</v>
      </c>
      <c r="L2209" s="4">
        <f>VLOOKUP(N2209,rates,VLOOKUP(CONCATENATE('[1]Exposure Report'!$B$11,'[1]Exposure Report'!$B$13),rate_lookup_table,4,FALSE),FALSE)</f>
        <v>566.99633333333338</v>
      </c>
      <c r="M2209" t="s">
        <v>0</v>
      </c>
      <c r="N2209" t="str">
        <f>IF(VLOOKUP(B2209,title_rename,2,FALSE)=0,B2209,VLOOKUP(B2209,title_rename,2,FALSE))</f>
        <v>06-05 New York Mets @ Washington Nationals</v>
      </c>
      <c r="O2209" s="3" t="str">
        <f>LEFT(IF(VLOOKUP(C2209,brand_rename,2,FALSE)=0,C2209,VLOOKUP(C2209,brand_rename,2,FALSE)),LEN(IF(VLOOKUP(C2209,brand_rename,2,FALSE)=0,C2209,VLOOKUP(C2209,brand_rename,2,FALSE)))-6)</f>
        <v>The Washington Post</v>
      </c>
      <c r="P2209" t="str">
        <f>IF(VLOOKUP(D2209,location_rename,2,FALSE)=0,D2209,VLOOKUP(D2209,location_rename,2,FALSE))</f>
        <v>Static Upper Billboard</v>
      </c>
      <c r="Q2209">
        <f>IF($L2209=0,0,G2209)</f>
        <v>4</v>
      </c>
      <c r="R2209">
        <f>IF($L2209=0,0,H2209)</f>
        <v>31</v>
      </c>
      <c r="S2209" s="1">
        <f>R2209*L2209</f>
        <v>17576.886333333336</v>
      </c>
      <c r="T2209" s="1">
        <f>S2209*(K2209/100)</f>
        <v>2208.0557208877076</v>
      </c>
      <c r="U2209" t="str">
        <f t="shared" si="68"/>
        <v>The Washington PostStatic Upper Billboard</v>
      </c>
      <c r="V2209" t="str">
        <f t="shared" si="69"/>
        <v>06-05 New York Mets @ Washington NationalsThe Washington PostStatic Upper Billboard</v>
      </c>
      <c r="W2209" t="str">
        <f>CONCATENATE(M2209,O2209)</f>
        <v>Regular SeasonThe Washington Post</v>
      </c>
      <c r="X2209" t="str">
        <f>CONCATENATE(M2209,P2209)</f>
        <v>Regular SeasonStatic Upper Billboard</v>
      </c>
      <c r="Y2209" t="str">
        <f>CONCATENATE(M2209,O2209,P2209)</f>
        <v>Regular SeasonThe Washington PostStatic Upper Billboard</v>
      </c>
    </row>
    <row r="2210" spans="1:25" x14ac:dyDescent="0.25">
      <c r="A2210" s="3">
        <v>362867</v>
      </c>
      <c r="B2210" t="s">
        <v>137</v>
      </c>
      <c r="C2210" t="s">
        <v>26</v>
      </c>
      <c r="D2210" t="s">
        <v>34</v>
      </c>
      <c r="E2210" t="s">
        <v>1</v>
      </c>
      <c r="F2210" s="5">
        <v>41065</v>
      </c>
      <c r="G2210">
        <v>1</v>
      </c>
      <c r="H2210">
        <v>1</v>
      </c>
      <c r="I2210" s="1">
        <v>567</v>
      </c>
      <c r="J2210" s="1">
        <v>196.58</v>
      </c>
      <c r="K2210">
        <v>34.6701940035273</v>
      </c>
      <c r="L2210" s="4">
        <f>VLOOKUP(N2210,rates,VLOOKUP(CONCATENATE('[1]Exposure Report'!$B$11,'[1]Exposure Report'!$B$13),rate_lookup_table,4,FALSE),FALSE)</f>
        <v>566.99633333333338</v>
      </c>
      <c r="M2210" t="s">
        <v>0</v>
      </c>
      <c r="N2210" t="str">
        <f>IF(VLOOKUP(B2210,title_rename,2,FALSE)=0,B2210,VLOOKUP(B2210,title_rename,2,FALSE))</f>
        <v>06-05 New York Mets @ Washington Nationals</v>
      </c>
      <c r="O2210" s="3" t="str">
        <f>LEFT(IF(VLOOKUP(C2210,brand_rename,2,FALSE)=0,C2210,VLOOKUP(C2210,brand_rename,2,FALSE)),LEN(IF(VLOOKUP(C2210,brand_rename,2,FALSE)=0,C2210,VLOOKUP(C2210,brand_rename,2,FALSE)))-6)</f>
        <v>Toyota</v>
      </c>
      <c r="P2210" t="str">
        <f>IF(VLOOKUP(D2210,location_rename,2,FALSE)=0,D2210,VLOOKUP(D2210,location_rename,2,FALSE))</f>
        <v>General Merchandise</v>
      </c>
      <c r="Q2210">
        <f>IF($L2210=0,0,G2210)</f>
        <v>1</v>
      </c>
      <c r="R2210">
        <f>IF($L2210=0,0,H2210)</f>
        <v>1</v>
      </c>
      <c r="S2210" s="1">
        <f>R2210*L2210</f>
        <v>566.99633333333338</v>
      </c>
      <c r="T2210" s="1">
        <f>S2210*(K2210/100)</f>
        <v>196.578728759553</v>
      </c>
      <c r="U2210" t="str">
        <f t="shared" si="68"/>
        <v>ToyotaGeneral Merchandise</v>
      </c>
      <c r="V2210" t="str">
        <f t="shared" si="69"/>
        <v>06-05 New York Mets @ Washington NationalsToyotaGeneral Merchandise</v>
      </c>
      <c r="W2210" t="str">
        <f>CONCATENATE(M2210,O2210)</f>
        <v>Regular SeasonToyota</v>
      </c>
      <c r="X2210" t="str">
        <f>CONCATENATE(M2210,P2210)</f>
        <v>Regular SeasonGeneral Merchandise</v>
      </c>
      <c r="Y2210" t="str">
        <f>CONCATENATE(M2210,O2210,P2210)</f>
        <v>Regular SeasonToyotaGeneral Merchandise</v>
      </c>
    </row>
    <row r="2211" spans="1:25" x14ac:dyDescent="0.25">
      <c r="A2211" s="3">
        <v>362867</v>
      </c>
      <c r="B2211" t="s">
        <v>137</v>
      </c>
      <c r="C2211" t="s">
        <v>26</v>
      </c>
      <c r="D2211" t="s">
        <v>19</v>
      </c>
      <c r="E2211" t="s">
        <v>1</v>
      </c>
      <c r="F2211" s="5">
        <v>41065</v>
      </c>
      <c r="G2211">
        <v>4</v>
      </c>
      <c r="H2211">
        <v>17</v>
      </c>
      <c r="I2211" s="1">
        <v>9639</v>
      </c>
      <c r="J2211" s="1">
        <v>2030.88</v>
      </c>
      <c r="K2211">
        <v>21.069405539993699</v>
      </c>
      <c r="L2211" s="4">
        <f>VLOOKUP(N2211,rates,VLOOKUP(CONCATENATE('[1]Exposure Report'!$B$11,'[1]Exposure Report'!$B$13),rate_lookup_table,4,FALSE),FALSE)</f>
        <v>566.99633333333338</v>
      </c>
      <c r="M2211" t="s">
        <v>0</v>
      </c>
      <c r="N2211" t="str">
        <f>IF(VLOOKUP(B2211,title_rename,2,FALSE)=0,B2211,VLOOKUP(B2211,title_rename,2,FALSE))</f>
        <v>06-05 New York Mets @ Washington Nationals</v>
      </c>
      <c r="O2211" s="3" t="str">
        <f>LEFT(IF(VLOOKUP(C2211,brand_rename,2,FALSE)=0,C2211,VLOOKUP(C2211,brand_rename,2,FALSE)),LEN(IF(VLOOKUP(C2211,brand_rename,2,FALSE)=0,C2211,VLOOKUP(C2211,brand_rename,2,FALSE)))-6)</f>
        <v>Toyota</v>
      </c>
      <c r="P2211" t="str">
        <f>IF(VLOOKUP(D2211,location_rename,2,FALSE)=0,D2211,VLOOKUP(D2211,location_rename,2,FALSE))</f>
        <v>LED Outfield Wall</v>
      </c>
      <c r="Q2211">
        <f>IF($L2211=0,0,G2211)</f>
        <v>4</v>
      </c>
      <c r="R2211">
        <f>IF($L2211=0,0,H2211)</f>
        <v>17</v>
      </c>
      <c r="S2211" s="1">
        <f>R2211*L2211</f>
        <v>9638.9376666666667</v>
      </c>
      <c r="T2211" s="1">
        <f>S2211*(K2211/100)</f>
        <v>2030.866866737206</v>
      </c>
      <c r="U2211" t="str">
        <f t="shared" si="68"/>
        <v>ToyotaLED Outfield Wall</v>
      </c>
      <c r="V2211" t="str">
        <f t="shared" si="69"/>
        <v>06-05 New York Mets @ Washington NationalsToyotaLED Outfield Wall</v>
      </c>
      <c r="W2211" t="str">
        <f>CONCATENATE(M2211,O2211)</f>
        <v>Regular SeasonToyota</v>
      </c>
      <c r="X2211" t="str">
        <f>CONCATENATE(M2211,P2211)</f>
        <v>Regular SeasonLED Outfield Wall</v>
      </c>
      <c r="Y2211" t="str">
        <f>CONCATENATE(M2211,O2211,P2211)</f>
        <v>Regular SeasonToyotaLED Outfield Wall</v>
      </c>
    </row>
    <row r="2212" spans="1:25" x14ac:dyDescent="0.25">
      <c r="A2212" s="3">
        <v>362867</v>
      </c>
      <c r="B2212" t="s">
        <v>137</v>
      </c>
      <c r="C2212" t="s">
        <v>26</v>
      </c>
      <c r="D2212" t="s">
        <v>17</v>
      </c>
      <c r="E2212" t="s">
        <v>1</v>
      </c>
      <c r="F2212" s="5">
        <v>41065</v>
      </c>
      <c r="G2212">
        <v>4</v>
      </c>
      <c r="H2212">
        <v>9</v>
      </c>
      <c r="I2212" s="1">
        <v>5103</v>
      </c>
      <c r="J2212" s="1">
        <v>1635.62</v>
      </c>
      <c r="K2212">
        <v>32.052126200274301</v>
      </c>
      <c r="L2212" s="4">
        <f>VLOOKUP(N2212,rates,VLOOKUP(CONCATENATE('[1]Exposure Report'!$B$11,'[1]Exposure Report'!$B$13),rate_lookup_table,4,FALSE),FALSE)</f>
        <v>566.99633333333338</v>
      </c>
      <c r="M2212" t="s">
        <v>0</v>
      </c>
      <c r="N2212" t="str">
        <f>IF(VLOOKUP(B2212,title_rename,2,FALSE)=0,B2212,VLOOKUP(B2212,title_rename,2,FALSE))</f>
        <v>06-05 New York Mets @ Washington Nationals</v>
      </c>
      <c r="O2212" s="3" t="str">
        <f>LEFT(IF(VLOOKUP(C2212,brand_rename,2,FALSE)=0,C2212,VLOOKUP(C2212,brand_rename,2,FALSE)),LEN(IF(VLOOKUP(C2212,brand_rename,2,FALSE)=0,C2212,VLOOKUP(C2212,brand_rename,2,FALSE)))-6)</f>
        <v>Toyota</v>
      </c>
      <c r="P2212" t="str">
        <f>IF(VLOOKUP(D2212,location_rename,2,FALSE)=0,D2212,VLOOKUP(D2212,location_rename,2,FALSE))</f>
        <v>LED Upper Tiered</v>
      </c>
      <c r="Q2212">
        <f>IF($L2212=0,0,G2212)</f>
        <v>4</v>
      </c>
      <c r="R2212">
        <f>IF($L2212=0,0,H2212)</f>
        <v>9</v>
      </c>
      <c r="S2212" s="1">
        <f>R2212*L2212</f>
        <v>5102.9670000000006</v>
      </c>
      <c r="T2212" s="1">
        <f>S2212*(K2212/100)</f>
        <v>1635.6094227983517</v>
      </c>
      <c r="U2212" t="str">
        <f t="shared" si="68"/>
        <v>ToyotaLED Upper Tiered</v>
      </c>
      <c r="V2212" t="str">
        <f t="shared" si="69"/>
        <v>06-05 New York Mets @ Washington NationalsToyotaLED Upper Tiered</v>
      </c>
      <c r="W2212" t="str">
        <f>CONCATENATE(M2212,O2212)</f>
        <v>Regular SeasonToyota</v>
      </c>
      <c r="X2212" t="str">
        <f>CONCATENATE(M2212,P2212)</f>
        <v>Regular SeasonLED Upper Tiered</v>
      </c>
      <c r="Y2212" t="str">
        <f>CONCATENATE(M2212,O2212,P2212)</f>
        <v>Regular SeasonToyotaLED Upper Tiered</v>
      </c>
    </row>
    <row r="2213" spans="1:25" x14ac:dyDescent="0.25">
      <c r="A2213" s="3">
        <v>362867</v>
      </c>
      <c r="B2213" t="s">
        <v>137</v>
      </c>
      <c r="C2213" t="s">
        <v>25</v>
      </c>
      <c r="D2213" t="s">
        <v>6</v>
      </c>
      <c r="E2213" t="s">
        <v>1</v>
      </c>
      <c r="F2213" s="5">
        <v>41065</v>
      </c>
      <c r="G2213">
        <v>5</v>
      </c>
      <c r="H2213">
        <v>19</v>
      </c>
      <c r="I2213" s="1">
        <v>10773</v>
      </c>
      <c r="J2213" s="1">
        <v>2081.63</v>
      </c>
      <c r="K2213">
        <v>19.322658498096999</v>
      </c>
      <c r="L2213" s="4">
        <f>VLOOKUP(N2213,rates,VLOOKUP(CONCATENATE('[1]Exposure Report'!$B$11,'[1]Exposure Report'!$B$13),rate_lookup_table,4,FALSE),FALSE)</f>
        <v>566.99633333333338</v>
      </c>
      <c r="M2213" t="s">
        <v>0</v>
      </c>
      <c r="N2213" t="str">
        <f>IF(VLOOKUP(B2213,title_rename,2,FALSE)=0,B2213,VLOOKUP(B2213,title_rename,2,FALSE))</f>
        <v>06-05 New York Mets @ Washington Nationals</v>
      </c>
      <c r="O2213" s="3" t="str">
        <f>LEFT(IF(VLOOKUP(C2213,brand_rename,2,FALSE)=0,C2213,VLOOKUP(C2213,brand_rename,2,FALSE)),LEN(IF(VLOOKUP(C2213,brand_rename,2,FALSE)=0,C2213,VLOOKUP(C2213,brand_rename,2,FALSE)))-6)</f>
        <v>TV Station - MLB Network</v>
      </c>
      <c r="P2213" t="str">
        <f>IF(VLOOKUP(D2213,location_rename,2,FALSE)=0,D2213,VLOOKUP(D2213,location_rename,2,FALSE))</f>
        <v>Rotational Field Level Foul Ball Line</v>
      </c>
      <c r="Q2213">
        <f>IF($L2213=0,0,G2213)</f>
        <v>5</v>
      </c>
      <c r="R2213">
        <f>IF($L2213=0,0,H2213)</f>
        <v>19</v>
      </c>
      <c r="S2213" s="1">
        <f>R2213*L2213</f>
        <v>10772.930333333334</v>
      </c>
      <c r="T2213" s="1">
        <f>S2213*(K2213/100)</f>
        <v>2081.6165385479026</v>
      </c>
      <c r="U2213" t="str">
        <f t="shared" si="68"/>
        <v>TV Station - MLB NetworkRotational Field Level Foul Ball Line</v>
      </c>
      <c r="V2213" t="str">
        <f t="shared" si="69"/>
        <v>06-05 New York Mets @ Washington NationalsTV Station - MLB NetworkRotational Field Level Foul Ball Line</v>
      </c>
      <c r="W2213" t="str">
        <f>CONCATENATE(M2213,O2213)</f>
        <v>Regular SeasonTV Station - MLB Network</v>
      </c>
      <c r="X2213" t="str">
        <f>CONCATENATE(M2213,P2213)</f>
        <v>Regular SeasonRotational Field Level Foul Ball Line</v>
      </c>
      <c r="Y2213" t="str">
        <f>CONCATENATE(M2213,O2213,P2213)</f>
        <v>Regular SeasonTV Station - MLB NetworkRotational Field Level Foul Ball Line</v>
      </c>
    </row>
    <row r="2214" spans="1:25" x14ac:dyDescent="0.25">
      <c r="A2214" s="3">
        <v>362867</v>
      </c>
      <c r="B2214" t="s">
        <v>137</v>
      </c>
      <c r="C2214" t="s">
        <v>24</v>
      </c>
      <c r="D2214" t="s">
        <v>19</v>
      </c>
      <c r="E2214" t="s">
        <v>1</v>
      </c>
      <c r="F2214" s="5">
        <v>41065</v>
      </c>
      <c r="G2214">
        <v>1</v>
      </c>
      <c r="H2214">
        <v>2</v>
      </c>
      <c r="I2214" s="1">
        <v>1134</v>
      </c>
      <c r="J2214" s="1">
        <v>235.42</v>
      </c>
      <c r="K2214">
        <v>20.760141093474399</v>
      </c>
      <c r="L2214" s="4">
        <f>VLOOKUP(N2214,rates,VLOOKUP(CONCATENATE('[1]Exposure Report'!$B$11,'[1]Exposure Report'!$B$13),rate_lookup_table,4,FALSE),FALSE)</f>
        <v>566.99633333333338</v>
      </c>
      <c r="M2214" t="s">
        <v>0</v>
      </c>
      <c r="N2214" t="str">
        <f>IF(VLOOKUP(B2214,title_rename,2,FALSE)=0,B2214,VLOOKUP(B2214,title_rename,2,FALSE))</f>
        <v>06-05 New York Mets @ Washington Nationals</v>
      </c>
      <c r="O2214" s="3" t="str">
        <f>LEFT(IF(VLOOKUP(C2214,brand_rename,2,FALSE)=0,C2214,VLOOKUP(C2214,brand_rename,2,FALSE)),LEN(IF(VLOOKUP(C2214,brand_rename,2,FALSE)=0,C2214,VLOOKUP(C2214,brand_rename,2,FALSE)))-6)</f>
        <v>Twisted Tea</v>
      </c>
      <c r="P2214" t="str">
        <f>IF(VLOOKUP(D2214,location_rename,2,FALSE)=0,D2214,VLOOKUP(D2214,location_rename,2,FALSE))</f>
        <v>LED Outfield Wall</v>
      </c>
      <c r="Q2214">
        <f>IF($L2214=0,0,G2214)</f>
        <v>1</v>
      </c>
      <c r="R2214">
        <f>IF($L2214=0,0,H2214)</f>
        <v>2</v>
      </c>
      <c r="S2214" s="1">
        <f>R2214*L2214</f>
        <v>1133.9926666666668</v>
      </c>
      <c r="T2214" s="1">
        <f>S2214*(K2214/100)</f>
        <v>235.41847758965284</v>
      </c>
      <c r="U2214" t="str">
        <f t="shared" si="68"/>
        <v>Twisted TeaLED Outfield Wall</v>
      </c>
      <c r="V2214" t="str">
        <f t="shared" si="69"/>
        <v>06-05 New York Mets @ Washington NationalsTwisted TeaLED Outfield Wall</v>
      </c>
      <c r="W2214" t="str">
        <f>CONCATENATE(M2214,O2214)</f>
        <v>Regular SeasonTwisted Tea</v>
      </c>
      <c r="X2214" t="str">
        <f>CONCATENATE(M2214,P2214)</f>
        <v>Regular SeasonLED Outfield Wall</v>
      </c>
      <c r="Y2214" t="str">
        <f>CONCATENATE(M2214,O2214,P2214)</f>
        <v>Regular SeasonTwisted TeaLED Outfield Wall</v>
      </c>
    </row>
    <row r="2215" spans="1:25" x14ac:dyDescent="0.25">
      <c r="A2215" s="3">
        <v>362867</v>
      </c>
      <c r="B2215" t="s">
        <v>137</v>
      </c>
      <c r="C2215" t="s">
        <v>24</v>
      </c>
      <c r="D2215" t="s">
        <v>11</v>
      </c>
      <c r="E2215" t="s">
        <v>1</v>
      </c>
      <c r="F2215" s="5">
        <v>41065</v>
      </c>
      <c r="G2215">
        <v>13</v>
      </c>
      <c r="H2215">
        <v>19</v>
      </c>
      <c r="I2215" s="1">
        <v>10773</v>
      </c>
      <c r="J2215" s="1">
        <v>2261.54</v>
      </c>
      <c r="K2215">
        <v>20.992666852315899</v>
      </c>
      <c r="L2215" s="4">
        <f>VLOOKUP(N2215,rates,VLOOKUP(CONCATENATE('[1]Exposure Report'!$B$11,'[1]Exposure Report'!$B$13),rate_lookup_table,4,FALSE),FALSE)</f>
        <v>566.99633333333338</v>
      </c>
      <c r="M2215" t="s">
        <v>0</v>
      </c>
      <c r="N2215" t="str">
        <f>IF(VLOOKUP(B2215,title_rename,2,FALSE)=0,B2215,VLOOKUP(B2215,title_rename,2,FALSE))</f>
        <v>06-05 New York Mets @ Washington Nationals</v>
      </c>
      <c r="O2215" s="3" t="str">
        <f>LEFT(IF(VLOOKUP(C2215,brand_rename,2,FALSE)=0,C2215,VLOOKUP(C2215,brand_rename,2,FALSE)),LEN(IF(VLOOKUP(C2215,brand_rename,2,FALSE)=0,C2215,VLOOKUP(C2215,brand_rename,2,FALSE)))-6)</f>
        <v>Twisted Tea</v>
      </c>
      <c r="P2215" t="str">
        <f>IF(VLOOKUP(D2215,location_rename,2,FALSE)=0,D2215,VLOOKUP(D2215,location_rename,2,FALSE))</f>
        <v>Static Outfield Wall</v>
      </c>
      <c r="Q2215">
        <f>IF($L2215=0,0,G2215)</f>
        <v>13</v>
      </c>
      <c r="R2215">
        <f>IF($L2215=0,0,H2215)</f>
        <v>19</v>
      </c>
      <c r="S2215" s="1">
        <f>R2215*L2215</f>
        <v>10772.930333333334</v>
      </c>
      <c r="T2215" s="1">
        <f>S2215*(K2215/100)</f>
        <v>2261.5253751087516</v>
      </c>
      <c r="U2215" t="str">
        <f t="shared" si="68"/>
        <v>Twisted TeaStatic Outfield Wall</v>
      </c>
      <c r="V2215" t="str">
        <f t="shared" si="69"/>
        <v>06-05 New York Mets @ Washington NationalsTwisted TeaStatic Outfield Wall</v>
      </c>
      <c r="W2215" t="str">
        <f>CONCATENATE(M2215,O2215)</f>
        <v>Regular SeasonTwisted Tea</v>
      </c>
      <c r="X2215" t="str">
        <f>CONCATENATE(M2215,P2215)</f>
        <v>Regular SeasonStatic Outfield Wall</v>
      </c>
      <c r="Y2215" t="str">
        <f>CONCATENATE(M2215,O2215,P2215)</f>
        <v>Regular SeasonTwisted TeaStatic Outfield Wall</v>
      </c>
    </row>
    <row r="2216" spans="1:25" x14ac:dyDescent="0.25">
      <c r="A2216" s="3">
        <v>362867</v>
      </c>
      <c r="B2216" t="s">
        <v>137</v>
      </c>
      <c r="C2216" t="s">
        <v>22</v>
      </c>
      <c r="D2216" t="s">
        <v>18</v>
      </c>
      <c r="E2216" t="s">
        <v>1</v>
      </c>
      <c r="F2216" s="5">
        <v>41065</v>
      </c>
      <c r="G2216">
        <v>2</v>
      </c>
      <c r="H2216">
        <v>2</v>
      </c>
      <c r="I2216" s="1">
        <v>1134</v>
      </c>
      <c r="J2216" s="1">
        <v>246.7</v>
      </c>
      <c r="K2216">
        <v>21.754850088183399</v>
      </c>
      <c r="L2216" s="4">
        <f>VLOOKUP(N2216,rates,VLOOKUP(CONCATENATE('[1]Exposure Report'!$B$11,'[1]Exposure Report'!$B$13),rate_lookup_table,4,FALSE),FALSE)</f>
        <v>566.99633333333338</v>
      </c>
      <c r="M2216" t="s">
        <v>0</v>
      </c>
      <c r="N2216" t="str">
        <f>IF(VLOOKUP(B2216,title_rename,2,FALSE)=0,B2216,VLOOKUP(B2216,title_rename,2,FALSE))</f>
        <v>06-05 New York Mets @ Washington Nationals</v>
      </c>
      <c r="O2216" s="3" t="str">
        <f>LEFT(IF(VLOOKUP(C2216,brand_rename,2,FALSE)=0,C2216,VLOOKUP(C2216,brand_rename,2,FALSE)),LEN(IF(VLOOKUP(C2216,brand_rename,2,FALSE)=0,C2216,VLOOKUP(C2216,brand_rename,2,FALSE)))-6)</f>
        <v>Under Armour</v>
      </c>
      <c r="P2216" t="str">
        <f>IF(VLOOKUP(D2216,location_rename,2,FALSE)=0,D2216,VLOOKUP(D2216,location_rename,2,FALSE))</f>
        <v>LED Upper Billboard</v>
      </c>
      <c r="Q2216">
        <f>IF($L2216=0,0,G2216)</f>
        <v>2</v>
      </c>
      <c r="R2216">
        <f>IF($L2216=0,0,H2216)</f>
        <v>2</v>
      </c>
      <c r="S2216" s="1">
        <f>R2216*L2216</f>
        <v>1133.9926666666668</v>
      </c>
      <c r="T2216" s="1">
        <f>S2216*(K2216/100)</f>
        <v>246.69840464432664</v>
      </c>
      <c r="U2216" t="str">
        <f t="shared" si="68"/>
        <v>Under ArmourLED Upper Billboard</v>
      </c>
      <c r="V2216" t="str">
        <f t="shared" si="69"/>
        <v>06-05 New York Mets @ Washington NationalsUnder ArmourLED Upper Billboard</v>
      </c>
      <c r="W2216" t="str">
        <f>CONCATENATE(M2216,O2216)</f>
        <v>Regular SeasonUnder Armour</v>
      </c>
      <c r="X2216" t="str">
        <f>CONCATENATE(M2216,P2216)</f>
        <v>Regular SeasonLED Upper Billboard</v>
      </c>
      <c r="Y2216" t="str">
        <f>CONCATENATE(M2216,O2216,P2216)</f>
        <v>Regular SeasonUnder ArmourLED Upper Billboard</v>
      </c>
    </row>
    <row r="2217" spans="1:25" x14ac:dyDescent="0.25">
      <c r="A2217" s="3">
        <v>362867</v>
      </c>
      <c r="B2217" t="s">
        <v>137</v>
      </c>
      <c r="C2217" t="s">
        <v>21</v>
      </c>
      <c r="D2217" t="s">
        <v>17</v>
      </c>
      <c r="E2217" t="s">
        <v>1</v>
      </c>
      <c r="F2217" s="5">
        <v>41065</v>
      </c>
      <c r="G2217">
        <v>5</v>
      </c>
      <c r="H2217">
        <v>20</v>
      </c>
      <c r="I2217" s="1">
        <v>11340</v>
      </c>
      <c r="J2217" s="1">
        <v>3715.78</v>
      </c>
      <c r="K2217">
        <v>32.767019400352702</v>
      </c>
      <c r="L2217" s="4">
        <f>VLOOKUP(N2217,rates,VLOOKUP(CONCATENATE('[1]Exposure Report'!$B$11,'[1]Exposure Report'!$B$13),rate_lookup_table,4,FALSE),FALSE)</f>
        <v>566.99633333333338</v>
      </c>
      <c r="M2217" t="s">
        <v>0</v>
      </c>
      <c r="N2217" t="str">
        <f>IF(VLOOKUP(B2217,title_rename,2,FALSE)=0,B2217,VLOOKUP(B2217,title_rename,2,FALSE))</f>
        <v>06-05 New York Mets @ Washington Nationals</v>
      </c>
      <c r="O2217" s="3" t="str">
        <f>LEFT(IF(VLOOKUP(C2217,brand_rename,2,FALSE)=0,C2217,VLOOKUP(C2217,brand_rename,2,FALSE)),LEN(IF(VLOOKUP(C2217,brand_rename,2,FALSE)=0,C2217,VLOOKUP(C2217,brand_rename,2,FALSE)))-6)</f>
        <v>United Airlines</v>
      </c>
      <c r="P2217" t="str">
        <f>IF(VLOOKUP(D2217,location_rename,2,FALSE)=0,D2217,VLOOKUP(D2217,location_rename,2,FALSE))</f>
        <v>LED Upper Tiered</v>
      </c>
      <c r="Q2217">
        <f>IF($L2217=0,0,G2217)</f>
        <v>5</v>
      </c>
      <c r="R2217">
        <f>IF($L2217=0,0,H2217)</f>
        <v>20</v>
      </c>
      <c r="S2217" s="1">
        <f>R2217*L2217</f>
        <v>11339.926666666668</v>
      </c>
      <c r="T2217" s="1">
        <f>S2217*(K2217/100)</f>
        <v>3715.7559708524368</v>
      </c>
      <c r="U2217" t="str">
        <f t="shared" si="68"/>
        <v>United AirlinesLED Upper Tiered</v>
      </c>
      <c r="V2217" t="str">
        <f t="shared" si="69"/>
        <v>06-05 New York Mets @ Washington NationalsUnited AirlinesLED Upper Tiered</v>
      </c>
      <c r="W2217" t="str">
        <f>CONCATENATE(M2217,O2217)</f>
        <v>Regular SeasonUnited Airlines</v>
      </c>
      <c r="X2217" t="str">
        <f>CONCATENATE(M2217,P2217)</f>
        <v>Regular SeasonLED Upper Tiered</v>
      </c>
      <c r="Y2217" t="str">
        <f>CONCATENATE(M2217,O2217,P2217)</f>
        <v>Regular SeasonUnited AirlinesLED Upper Tiered</v>
      </c>
    </row>
    <row r="2218" spans="1:25" x14ac:dyDescent="0.25">
      <c r="A2218" s="3">
        <v>362867</v>
      </c>
      <c r="B2218" t="s">
        <v>137</v>
      </c>
      <c r="C2218" t="s">
        <v>21</v>
      </c>
      <c r="D2218" t="s">
        <v>2</v>
      </c>
      <c r="E2218" t="s">
        <v>1</v>
      </c>
      <c r="F2218" s="5">
        <v>41065</v>
      </c>
      <c r="G2218">
        <v>34</v>
      </c>
      <c r="H2218">
        <v>278</v>
      </c>
      <c r="I2218" s="1">
        <v>157626</v>
      </c>
      <c r="J2218" s="1">
        <v>38720.71</v>
      </c>
      <c r="K2218">
        <v>24.564925837107999</v>
      </c>
      <c r="L2218" s="4">
        <f>VLOOKUP(N2218,rates,VLOOKUP(CONCATENATE('[1]Exposure Report'!$B$11,'[1]Exposure Report'!$B$13),rate_lookup_table,4,FALSE),FALSE)</f>
        <v>566.99633333333338</v>
      </c>
      <c r="M2218" t="s">
        <v>0</v>
      </c>
      <c r="N2218" t="str">
        <f>IF(VLOOKUP(B2218,title_rename,2,FALSE)=0,B2218,VLOOKUP(B2218,title_rename,2,FALSE))</f>
        <v>06-05 New York Mets @ Washington Nationals</v>
      </c>
      <c r="O2218" s="3" t="str">
        <f>LEFT(IF(VLOOKUP(C2218,brand_rename,2,FALSE)=0,C2218,VLOOKUP(C2218,brand_rename,2,FALSE)),LEN(IF(VLOOKUP(C2218,brand_rename,2,FALSE)=0,C2218,VLOOKUP(C2218,brand_rename,2,FALSE)))-6)</f>
        <v>United Airlines</v>
      </c>
      <c r="P2218" t="str">
        <f>IF(VLOOKUP(D2218,location_rename,2,FALSE)=0,D2218,VLOOKUP(D2218,location_rename,2,FALSE))</f>
        <v>Rotational Field Level Home Plate</v>
      </c>
      <c r="Q2218">
        <f>IF($L2218=0,0,G2218)</f>
        <v>34</v>
      </c>
      <c r="R2218">
        <f>IF($L2218=0,0,H2218)</f>
        <v>278</v>
      </c>
      <c r="S2218" s="1">
        <f>R2218*L2218</f>
        <v>157624.98066666667</v>
      </c>
      <c r="T2218" s="1">
        <f>S2218*(K2218/100)</f>
        <v>38720.459601522489</v>
      </c>
      <c r="U2218" t="str">
        <f t="shared" si="68"/>
        <v>United AirlinesRotational Field Level Home Plate</v>
      </c>
      <c r="V2218" t="str">
        <f t="shared" si="69"/>
        <v>06-05 New York Mets @ Washington NationalsUnited AirlinesRotational Field Level Home Plate</v>
      </c>
      <c r="W2218" t="str">
        <f>CONCATENATE(M2218,O2218)</f>
        <v>Regular SeasonUnited Airlines</v>
      </c>
      <c r="X2218" t="str">
        <f>CONCATENATE(M2218,P2218)</f>
        <v>Regular SeasonRotational Field Level Home Plate</v>
      </c>
      <c r="Y2218" t="str">
        <f>CONCATENATE(M2218,O2218,P2218)</f>
        <v>Regular SeasonUnited AirlinesRotational Field Level Home Plate</v>
      </c>
    </row>
    <row r="2219" spans="1:25" x14ac:dyDescent="0.25">
      <c r="A2219" s="3">
        <v>362867</v>
      </c>
      <c r="B2219" t="s">
        <v>137</v>
      </c>
      <c r="C2219" t="s">
        <v>21</v>
      </c>
      <c r="D2219" t="s">
        <v>11</v>
      </c>
      <c r="E2219" t="s">
        <v>1</v>
      </c>
      <c r="F2219" s="5">
        <v>41065</v>
      </c>
      <c r="G2219">
        <v>24</v>
      </c>
      <c r="H2219">
        <v>47</v>
      </c>
      <c r="I2219" s="1">
        <v>26649</v>
      </c>
      <c r="J2219" s="1">
        <v>5518.84</v>
      </c>
      <c r="K2219">
        <v>20.709369957596898</v>
      </c>
      <c r="L2219" s="4">
        <f>VLOOKUP(N2219,rates,VLOOKUP(CONCATENATE('[1]Exposure Report'!$B$11,'[1]Exposure Report'!$B$13),rate_lookup_table,4,FALSE),FALSE)</f>
        <v>566.99633333333338</v>
      </c>
      <c r="M2219" t="s">
        <v>0</v>
      </c>
      <c r="N2219" t="str">
        <f>IF(VLOOKUP(B2219,title_rename,2,FALSE)=0,B2219,VLOOKUP(B2219,title_rename,2,FALSE))</f>
        <v>06-05 New York Mets @ Washington Nationals</v>
      </c>
      <c r="O2219" s="3" t="str">
        <f>LEFT(IF(VLOOKUP(C2219,brand_rename,2,FALSE)=0,C2219,VLOOKUP(C2219,brand_rename,2,FALSE)),LEN(IF(VLOOKUP(C2219,brand_rename,2,FALSE)=0,C2219,VLOOKUP(C2219,brand_rename,2,FALSE)))-6)</f>
        <v>United Airlines</v>
      </c>
      <c r="P2219" t="str">
        <f>IF(VLOOKUP(D2219,location_rename,2,FALSE)=0,D2219,VLOOKUP(D2219,location_rename,2,FALSE))</f>
        <v>Static Outfield Wall</v>
      </c>
      <c r="Q2219">
        <f>IF($L2219=0,0,G2219)</f>
        <v>24</v>
      </c>
      <c r="R2219">
        <f>IF($L2219=0,0,H2219)</f>
        <v>47</v>
      </c>
      <c r="S2219" s="1">
        <f>R2219*L2219</f>
        <v>26648.827666666668</v>
      </c>
      <c r="T2219" s="1">
        <f>S2219*(K2219/100)</f>
        <v>5518.8043108524371</v>
      </c>
      <c r="U2219" t="str">
        <f t="shared" si="68"/>
        <v>United AirlinesStatic Outfield Wall</v>
      </c>
      <c r="V2219" t="str">
        <f t="shared" si="69"/>
        <v>06-05 New York Mets @ Washington NationalsUnited AirlinesStatic Outfield Wall</v>
      </c>
      <c r="W2219" t="str">
        <f>CONCATENATE(M2219,O2219)</f>
        <v>Regular SeasonUnited Airlines</v>
      </c>
      <c r="X2219" t="str">
        <f>CONCATENATE(M2219,P2219)</f>
        <v>Regular SeasonStatic Outfield Wall</v>
      </c>
      <c r="Y2219" t="str">
        <f>CONCATENATE(M2219,O2219,P2219)</f>
        <v>Regular SeasonUnited AirlinesStatic Outfield Wall</v>
      </c>
    </row>
    <row r="2220" spans="1:25" x14ac:dyDescent="0.25">
      <c r="A2220" s="3">
        <v>362867</v>
      </c>
      <c r="B2220" t="s">
        <v>137</v>
      </c>
      <c r="C2220" t="s">
        <v>20</v>
      </c>
      <c r="D2220" t="s">
        <v>11</v>
      </c>
      <c r="E2220" t="s">
        <v>1</v>
      </c>
      <c r="F2220" s="5">
        <v>41065</v>
      </c>
      <c r="G2220">
        <v>75</v>
      </c>
      <c r="H2220">
        <v>233</v>
      </c>
      <c r="I2220" s="1">
        <v>132111</v>
      </c>
      <c r="J2220" s="1">
        <v>22629.71</v>
      </c>
      <c r="K2220">
        <v>17.1293154998448</v>
      </c>
      <c r="L2220" s="4">
        <f>VLOOKUP(N2220,rates,VLOOKUP(CONCATENATE('[1]Exposure Report'!$B$11,'[1]Exposure Report'!$B$13),rate_lookup_table,4,FALSE),FALSE)</f>
        <v>566.99633333333338</v>
      </c>
      <c r="M2220" t="s">
        <v>0</v>
      </c>
      <c r="N2220" t="str">
        <f>IF(VLOOKUP(B2220,title_rename,2,FALSE)=0,B2220,VLOOKUP(B2220,title_rename,2,FALSE))</f>
        <v>06-05 New York Mets @ Washington Nationals</v>
      </c>
      <c r="O2220" s="3" t="str">
        <f>LEFT(IF(VLOOKUP(C2220,brand_rename,2,FALSE)=0,C2220,VLOOKUP(C2220,brand_rename,2,FALSE)),LEN(IF(VLOOKUP(C2220,brand_rename,2,FALSE)=0,C2220,VLOOKUP(C2220,brand_rename,2,FALSE)))-6)</f>
        <v>W.B. Mason</v>
      </c>
      <c r="P2220" t="str">
        <f>IF(VLOOKUP(D2220,location_rename,2,FALSE)=0,D2220,VLOOKUP(D2220,location_rename,2,FALSE))</f>
        <v>Static Outfield Wall</v>
      </c>
      <c r="Q2220">
        <f>IF($L2220=0,0,G2220)</f>
        <v>75</v>
      </c>
      <c r="R2220">
        <f>IF($L2220=0,0,H2220)</f>
        <v>233</v>
      </c>
      <c r="S2220" s="1">
        <f>R2220*L2220</f>
        <v>132110.14566666668</v>
      </c>
      <c r="T2220" s="1">
        <f>S2220*(K2220/100)</f>
        <v>22629.563658547879</v>
      </c>
      <c r="U2220" t="str">
        <f t="shared" si="68"/>
        <v>W.B. MasonStatic Outfield Wall</v>
      </c>
      <c r="V2220" t="str">
        <f t="shared" si="69"/>
        <v>06-05 New York Mets @ Washington NationalsW.B. MasonStatic Outfield Wall</v>
      </c>
      <c r="W2220" t="str">
        <f>CONCATENATE(M2220,O2220)</f>
        <v>Regular SeasonW.B. Mason</v>
      </c>
      <c r="X2220" t="str">
        <f>CONCATENATE(M2220,P2220)</f>
        <v>Regular SeasonStatic Outfield Wall</v>
      </c>
      <c r="Y2220" t="str">
        <f>CONCATENATE(M2220,O2220,P2220)</f>
        <v>Regular SeasonW.B. MasonStatic Outfield Wall</v>
      </c>
    </row>
    <row r="2221" spans="1:25" x14ac:dyDescent="0.25">
      <c r="A2221" s="3">
        <v>362867</v>
      </c>
      <c r="B2221" t="s">
        <v>137</v>
      </c>
      <c r="C2221" t="s">
        <v>8</v>
      </c>
      <c r="D2221" t="s">
        <v>34</v>
      </c>
      <c r="E2221" t="s">
        <v>1</v>
      </c>
      <c r="F2221" s="5">
        <v>41065</v>
      </c>
      <c r="G2221">
        <v>12</v>
      </c>
      <c r="H2221">
        <v>17</v>
      </c>
      <c r="I2221" s="1">
        <v>9639</v>
      </c>
      <c r="J2221" s="1">
        <v>2026.97</v>
      </c>
      <c r="K2221">
        <v>21.028841166096001</v>
      </c>
      <c r="L2221" s="4">
        <f>VLOOKUP(N2221,rates,VLOOKUP(CONCATENATE('[1]Exposure Report'!$B$11,'[1]Exposure Report'!$B$13),rate_lookup_table,4,FALSE),FALSE)</f>
        <v>566.99633333333338</v>
      </c>
      <c r="M2221" t="s">
        <v>0</v>
      </c>
      <c r="N2221" t="str">
        <f>IF(VLOOKUP(B2221,title_rename,2,FALSE)=0,B2221,VLOOKUP(B2221,title_rename,2,FALSE))</f>
        <v>06-05 New York Mets @ Washington Nationals</v>
      </c>
      <c r="O2221" s="3" t="str">
        <f>LEFT(IF(VLOOKUP(C2221,brand_rename,2,FALSE)=0,C2221,VLOOKUP(C2221,brand_rename,2,FALSE)),LEN(IF(VLOOKUP(C2221,brand_rename,2,FALSE)=0,C2221,VLOOKUP(C2221,brand_rename,2,FALSE)))-6)</f>
        <v>Washington National Logo</v>
      </c>
      <c r="P2221" t="str">
        <f>IF(VLOOKUP(D2221,location_rename,2,FALSE)=0,D2221,VLOOKUP(D2221,location_rename,2,FALSE))</f>
        <v>General Merchandise</v>
      </c>
      <c r="Q2221">
        <f>IF($L2221=0,0,G2221)</f>
        <v>12</v>
      </c>
      <c r="R2221">
        <f>IF($L2221=0,0,H2221)</f>
        <v>17</v>
      </c>
      <c r="S2221" s="1">
        <f>R2221*L2221</f>
        <v>9638.9376666666667</v>
      </c>
      <c r="T2221" s="1">
        <f>S2221*(K2221/100)</f>
        <v>2026.9568920223335</v>
      </c>
      <c r="U2221" t="str">
        <f t="shared" si="68"/>
        <v>Washington National LogoGeneral Merchandise</v>
      </c>
      <c r="V2221" t="str">
        <f t="shared" si="69"/>
        <v>06-05 New York Mets @ Washington NationalsWashington National LogoGeneral Merchandise</v>
      </c>
      <c r="W2221" t="str">
        <f>CONCATENATE(M2221,O2221)</f>
        <v>Regular SeasonWashington National Logo</v>
      </c>
      <c r="X2221" t="str">
        <f>CONCATENATE(M2221,P2221)</f>
        <v>Regular SeasonGeneral Merchandise</v>
      </c>
      <c r="Y2221" t="str">
        <f>CONCATENATE(M2221,O2221,P2221)</f>
        <v>Regular SeasonWashington National LogoGeneral Merchandise</v>
      </c>
    </row>
    <row r="2222" spans="1:25" x14ac:dyDescent="0.25">
      <c r="A2222" s="3">
        <v>362867</v>
      </c>
      <c r="B2222" t="s">
        <v>137</v>
      </c>
      <c r="C2222" t="s">
        <v>8</v>
      </c>
      <c r="D2222" t="s">
        <v>19</v>
      </c>
      <c r="E2222" t="s">
        <v>1</v>
      </c>
      <c r="F2222" s="5">
        <v>41065</v>
      </c>
      <c r="G2222">
        <v>13</v>
      </c>
      <c r="H2222">
        <v>50</v>
      </c>
      <c r="I2222" s="1">
        <v>28350</v>
      </c>
      <c r="J2222" s="1">
        <v>5476.54</v>
      </c>
      <c r="K2222">
        <v>19.317601410934699</v>
      </c>
      <c r="L2222" s="4">
        <f>VLOOKUP(N2222,rates,VLOOKUP(CONCATENATE('[1]Exposure Report'!$B$11,'[1]Exposure Report'!$B$13),rate_lookup_table,4,FALSE),FALSE)</f>
        <v>566.99633333333338</v>
      </c>
      <c r="M2222" t="s">
        <v>0</v>
      </c>
      <c r="N2222" t="str">
        <f>IF(VLOOKUP(B2222,title_rename,2,FALSE)=0,B2222,VLOOKUP(B2222,title_rename,2,FALSE))</f>
        <v>06-05 New York Mets @ Washington Nationals</v>
      </c>
      <c r="O2222" s="3" t="str">
        <f>LEFT(IF(VLOOKUP(C2222,brand_rename,2,FALSE)=0,C2222,VLOOKUP(C2222,brand_rename,2,FALSE)),LEN(IF(VLOOKUP(C2222,brand_rename,2,FALSE)=0,C2222,VLOOKUP(C2222,brand_rename,2,FALSE)))-6)</f>
        <v>Washington National Logo</v>
      </c>
      <c r="P2222" t="str">
        <f>IF(VLOOKUP(D2222,location_rename,2,FALSE)=0,D2222,VLOOKUP(D2222,location_rename,2,FALSE))</f>
        <v>LED Outfield Wall</v>
      </c>
      <c r="Q2222">
        <f>IF($L2222=0,0,G2222)</f>
        <v>13</v>
      </c>
      <c r="R2222">
        <f>IF($L2222=0,0,H2222)</f>
        <v>50</v>
      </c>
      <c r="S2222" s="1">
        <f>R2222*L2222</f>
        <v>28349.816666666669</v>
      </c>
      <c r="T2222" s="1">
        <f>S2222*(K2222/100)</f>
        <v>5476.5045843974003</v>
      </c>
      <c r="U2222" t="str">
        <f t="shared" si="68"/>
        <v>Washington National LogoLED Outfield Wall</v>
      </c>
      <c r="V2222" t="str">
        <f t="shared" si="69"/>
        <v>06-05 New York Mets @ Washington NationalsWashington National LogoLED Outfield Wall</v>
      </c>
      <c r="W2222" t="str">
        <f>CONCATENATE(M2222,O2222)</f>
        <v>Regular SeasonWashington National Logo</v>
      </c>
      <c r="X2222" t="str">
        <f>CONCATENATE(M2222,P2222)</f>
        <v>Regular SeasonLED Outfield Wall</v>
      </c>
      <c r="Y2222" t="str">
        <f>CONCATENATE(M2222,O2222,P2222)</f>
        <v>Regular SeasonWashington National LogoLED Outfield Wall</v>
      </c>
    </row>
    <row r="2223" spans="1:25" x14ac:dyDescent="0.25">
      <c r="A2223" s="3">
        <v>362867</v>
      </c>
      <c r="B2223" t="s">
        <v>137</v>
      </c>
      <c r="C2223" t="s">
        <v>8</v>
      </c>
      <c r="D2223" t="s">
        <v>136</v>
      </c>
      <c r="E2223" t="s">
        <v>1</v>
      </c>
      <c r="F2223" s="5">
        <v>41065</v>
      </c>
      <c r="G2223">
        <v>1</v>
      </c>
      <c r="H2223">
        <v>11</v>
      </c>
      <c r="I2223" s="1">
        <v>6237</v>
      </c>
      <c r="J2223" s="1">
        <v>1065.28</v>
      </c>
      <c r="K2223">
        <v>17.080006413339699</v>
      </c>
      <c r="L2223" s="4">
        <f>VLOOKUP(N2223,rates,VLOOKUP(CONCATENATE('[1]Exposure Report'!$B$11,'[1]Exposure Report'!$B$13),rate_lookup_table,4,FALSE),FALSE)</f>
        <v>566.99633333333338</v>
      </c>
      <c r="M2223" t="s">
        <v>0</v>
      </c>
      <c r="N2223" t="str">
        <f>IF(VLOOKUP(B2223,title_rename,2,FALSE)=0,B2223,VLOOKUP(B2223,title_rename,2,FALSE))</f>
        <v>06-05 New York Mets @ Washington Nationals</v>
      </c>
      <c r="O2223" s="3" t="str">
        <f>LEFT(IF(VLOOKUP(C2223,brand_rename,2,FALSE)=0,C2223,VLOOKUP(C2223,brand_rename,2,FALSE)),LEN(IF(VLOOKUP(C2223,brand_rename,2,FALSE)=0,C2223,VLOOKUP(C2223,brand_rename,2,FALSE)))-6)</f>
        <v>Washington National Logo</v>
      </c>
      <c r="P2223" t="str">
        <f>IF(VLOOKUP(D2223,location_rename,2,FALSE)=0,D2223,VLOOKUP(D2223,location_rename,2,FALSE))</f>
        <v>LED Outside Billboard</v>
      </c>
      <c r="Q2223">
        <f>IF($L2223=0,0,G2223)</f>
        <v>1</v>
      </c>
      <c r="R2223">
        <f>IF($L2223=0,0,H2223)</f>
        <v>11</v>
      </c>
      <c r="S2223" s="1">
        <f>R2223*L2223</f>
        <v>6236.9596666666675</v>
      </c>
      <c r="T2223" s="1">
        <f>S2223*(K2223/100)</f>
        <v>1065.2731110640771</v>
      </c>
      <c r="U2223" t="str">
        <f t="shared" si="68"/>
        <v>Washington National LogoLED Outside Billboard</v>
      </c>
      <c r="V2223" t="str">
        <f t="shared" si="69"/>
        <v>06-05 New York Mets @ Washington NationalsWashington National LogoLED Outside Billboard</v>
      </c>
      <c r="W2223" t="str">
        <f>CONCATENATE(M2223,O2223)</f>
        <v>Regular SeasonWashington National Logo</v>
      </c>
      <c r="X2223" t="str">
        <f>CONCATENATE(M2223,P2223)</f>
        <v>Regular SeasonLED Outside Billboard</v>
      </c>
      <c r="Y2223" t="str">
        <f>CONCATENATE(M2223,O2223,P2223)</f>
        <v>Regular SeasonWashington National LogoLED Outside Billboard</v>
      </c>
    </row>
    <row r="2224" spans="1:25" x14ac:dyDescent="0.25">
      <c r="A2224" s="3">
        <v>362867</v>
      </c>
      <c r="B2224" t="s">
        <v>137</v>
      </c>
      <c r="C2224" t="s">
        <v>8</v>
      </c>
      <c r="D2224" t="s">
        <v>18</v>
      </c>
      <c r="E2224" t="s">
        <v>1</v>
      </c>
      <c r="F2224" s="5">
        <v>41065</v>
      </c>
      <c r="G2224">
        <v>10</v>
      </c>
      <c r="H2224">
        <v>37</v>
      </c>
      <c r="I2224" s="1">
        <v>20979</v>
      </c>
      <c r="J2224" s="1">
        <v>3331.58</v>
      </c>
      <c r="K2224">
        <v>15.880547213880501</v>
      </c>
      <c r="L2224" s="4">
        <f>VLOOKUP(N2224,rates,VLOOKUP(CONCATENATE('[1]Exposure Report'!$B$11,'[1]Exposure Report'!$B$13),rate_lookup_table,4,FALSE),FALSE)</f>
        <v>566.99633333333338</v>
      </c>
      <c r="M2224" t="s">
        <v>0</v>
      </c>
      <c r="N2224" t="str">
        <f>IF(VLOOKUP(B2224,title_rename,2,FALSE)=0,B2224,VLOOKUP(B2224,title_rename,2,FALSE))</f>
        <v>06-05 New York Mets @ Washington Nationals</v>
      </c>
      <c r="O2224" s="3" t="str">
        <f>LEFT(IF(VLOOKUP(C2224,brand_rename,2,FALSE)=0,C2224,VLOOKUP(C2224,brand_rename,2,FALSE)),LEN(IF(VLOOKUP(C2224,brand_rename,2,FALSE)=0,C2224,VLOOKUP(C2224,brand_rename,2,FALSE)))-6)</f>
        <v>Washington National Logo</v>
      </c>
      <c r="P2224" t="str">
        <f>IF(VLOOKUP(D2224,location_rename,2,FALSE)=0,D2224,VLOOKUP(D2224,location_rename,2,FALSE))</f>
        <v>LED Upper Billboard</v>
      </c>
      <c r="Q2224">
        <f>IF($L2224=0,0,G2224)</f>
        <v>10</v>
      </c>
      <c r="R2224">
        <f>IF($L2224=0,0,H2224)</f>
        <v>37</v>
      </c>
      <c r="S2224" s="1">
        <f>R2224*L2224</f>
        <v>20978.864333333335</v>
      </c>
      <c r="T2224" s="1">
        <f>S2224*(K2224/100)</f>
        <v>3331.5584553909366</v>
      </c>
      <c r="U2224" t="str">
        <f t="shared" si="68"/>
        <v>Washington National LogoLED Upper Billboard</v>
      </c>
      <c r="V2224" t="str">
        <f t="shared" si="69"/>
        <v>06-05 New York Mets @ Washington NationalsWashington National LogoLED Upper Billboard</v>
      </c>
      <c r="W2224" t="str">
        <f>CONCATENATE(M2224,O2224)</f>
        <v>Regular SeasonWashington National Logo</v>
      </c>
      <c r="X2224" t="str">
        <f>CONCATENATE(M2224,P2224)</f>
        <v>Regular SeasonLED Upper Billboard</v>
      </c>
      <c r="Y2224" t="str">
        <f>CONCATENATE(M2224,O2224,P2224)</f>
        <v>Regular SeasonWashington National LogoLED Upper Billboard</v>
      </c>
    </row>
    <row r="2225" spans="1:25" x14ac:dyDescent="0.25">
      <c r="A2225" s="3">
        <v>362867</v>
      </c>
      <c r="B2225" t="s">
        <v>137</v>
      </c>
      <c r="C2225" t="s">
        <v>8</v>
      </c>
      <c r="D2225" t="s">
        <v>17</v>
      </c>
      <c r="E2225" t="s">
        <v>1</v>
      </c>
      <c r="F2225" s="5">
        <v>41065</v>
      </c>
      <c r="G2225">
        <v>14</v>
      </c>
      <c r="H2225">
        <v>21</v>
      </c>
      <c r="I2225" s="1">
        <v>11907</v>
      </c>
      <c r="J2225" s="1">
        <v>2930.48</v>
      </c>
      <c r="K2225">
        <v>24.611405055849499</v>
      </c>
      <c r="L2225" s="4">
        <f>VLOOKUP(N2225,rates,VLOOKUP(CONCATENATE('[1]Exposure Report'!$B$11,'[1]Exposure Report'!$B$13),rate_lookup_table,4,FALSE),FALSE)</f>
        <v>566.99633333333338</v>
      </c>
      <c r="M2225" t="s">
        <v>0</v>
      </c>
      <c r="N2225" t="str">
        <f>IF(VLOOKUP(B2225,title_rename,2,FALSE)=0,B2225,VLOOKUP(B2225,title_rename,2,FALSE))</f>
        <v>06-05 New York Mets @ Washington Nationals</v>
      </c>
      <c r="O2225" s="3" t="str">
        <f>LEFT(IF(VLOOKUP(C2225,brand_rename,2,FALSE)=0,C2225,VLOOKUP(C2225,brand_rename,2,FALSE)),LEN(IF(VLOOKUP(C2225,brand_rename,2,FALSE)=0,C2225,VLOOKUP(C2225,brand_rename,2,FALSE)))-6)</f>
        <v>Washington National Logo</v>
      </c>
      <c r="P2225" t="str">
        <f>IF(VLOOKUP(D2225,location_rename,2,FALSE)=0,D2225,VLOOKUP(D2225,location_rename,2,FALSE))</f>
        <v>LED Upper Tiered</v>
      </c>
      <c r="Q2225">
        <f>IF($L2225=0,0,G2225)</f>
        <v>14</v>
      </c>
      <c r="R2225">
        <f>IF($L2225=0,0,H2225)</f>
        <v>21</v>
      </c>
      <c r="S2225" s="1">
        <f>R2225*L2225</f>
        <v>11906.923000000001</v>
      </c>
      <c r="T2225" s="1">
        <f>S2225*(K2225/100)</f>
        <v>2930.4610492181073</v>
      </c>
      <c r="U2225" t="str">
        <f t="shared" si="68"/>
        <v>Washington National LogoLED Upper Tiered</v>
      </c>
      <c r="V2225" t="str">
        <f t="shared" si="69"/>
        <v>06-05 New York Mets @ Washington NationalsWashington National LogoLED Upper Tiered</v>
      </c>
      <c r="W2225" t="str">
        <f>CONCATENATE(M2225,O2225)</f>
        <v>Regular SeasonWashington National Logo</v>
      </c>
      <c r="X2225" t="str">
        <f>CONCATENATE(M2225,P2225)</f>
        <v>Regular SeasonLED Upper Tiered</v>
      </c>
      <c r="Y2225" t="str">
        <f>CONCATENATE(M2225,O2225,P2225)</f>
        <v>Regular SeasonWashington National LogoLED Upper Tiered</v>
      </c>
    </row>
    <row r="2226" spans="1:25" x14ac:dyDescent="0.25">
      <c r="A2226" s="3">
        <v>362867</v>
      </c>
      <c r="B2226" t="s">
        <v>137</v>
      </c>
      <c r="C2226" t="s">
        <v>8</v>
      </c>
      <c r="D2226" t="s">
        <v>16</v>
      </c>
      <c r="E2226" t="s">
        <v>1</v>
      </c>
      <c r="F2226" s="5">
        <v>41065</v>
      </c>
      <c r="G2226">
        <v>350</v>
      </c>
      <c r="H2226">
        <v>1954</v>
      </c>
      <c r="I2226" s="1">
        <v>1107918</v>
      </c>
      <c r="J2226" s="1">
        <v>181879.82</v>
      </c>
      <c r="K2226">
        <v>16.416361138640202</v>
      </c>
      <c r="L2226" s="4">
        <f>VLOOKUP(N2226,rates,VLOOKUP(CONCATENATE('[1]Exposure Report'!$B$11,'[1]Exposure Report'!$B$13),rate_lookup_table,4,FALSE),FALSE)</f>
        <v>566.99633333333338</v>
      </c>
      <c r="M2226" t="s">
        <v>0</v>
      </c>
      <c r="N2226" t="str">
        <f>IF(VLOOKUP(B2226,title_rename,2,FALSE)=0,B2226,VLOOKUP(B2226,title_rename,2,FALSE))</f>
        <v>06-05 New York Mets @ Washington Nationals</v>
      </c>
      <c r="O2226" s="3" t="str">
        <f>LEFT(IF(VLOOKUP(C2226,brand_rename,2,FALSE)=0,C2226,VLOOKUP(C2226,brand_rename,2,FALSE)),LEN(IF(VLOOKUP(C2226,brand_rename,2,FALSE)=0,C2226,VLOOKUP(C2226,brand_rename,2,FALSE)))-6)</f>
        <v>Washington National Logo</v>
      </c>
      <c r="P2226" t="str">
        <f>IF(VLOOKUP(D2226,location_rename,2,FALSE)=0,D2226,VLOOKUP(D2226,location_rename,2,FALSE))</f>
        <v>On Surface Branding</v>
      </c>
      <c r="Q2226">
        <f>IF($L2226=0,0,G2226)</f>
        <v>350</v>
      </c>
      <c r="R2226">
        <f>IF($L2226=0,0,H2226)</f>
        <v>1954</v>
      </c>
      <c r="S2226" s="1">
        <f>R2226*L2226</f>
        <v>1107910.8353333334</v>
      </c>
      <c r="T2226" s="1">
        <f>S2226*(K2226/100)</f>
        <v>181878.64382244536</v>
      </c>
      <c r="U2226" t="str">
        <f t="shared" si="68"/>
        <v>Washington National LogoOn Surface Branding</v>
      </c>
      <c r="V2226" t="str">
        <f t="shared" si="69"/>
        <v>06-05 New York Mets @ Washington NationalsWashington National LogoOn Surface Branding</v>
      </c>
      <c r="W2226" t="str">
        <f>CONCATENATE(M2226,O2226)</f>
        <v>Regular SeasonWashington National Logo</v>
      </c>
      <c r="X2226" t="str">
        <f>CONCATENATE(M2226,P2226)</f>
        <v>Regular SeasonOn Surface Branding</v>
      </c>
      <c r="Y2226" t="str">
        <f>CONCATENATE(M2226,O2226,P2226)</f>
        <v>Regular SeasonWashington National LogoOn Surface Branding</v>
      </c>
    </row>
    <row r="2227" spans="1:25" x14ac:dyDescent="0.25">
      <c r="A2227" s="3">
        <v>362867</v>
      </c>
      <c r="B2227" t="s">
        <v>137</v>
      </c>
      <c r="C2227" t="s">
        <v>8</v>
      </c>
      <c r="D2227" t="s">
        <v>15</v>
      </c>
      <c r="E2227" t="s">
        <v>1</v>
      </c>
      <c r="F2227" s="5">
        <v>41065</v>
      </c>
      <c r="G2227">
        <v>27</v>
      </c>
      <c r="H2227">
        <v>89</v>
      </c>
      <c r="I2227" s="1">
        <v>50463</v>
      </c>
      <c r="J2227" s="1">
        <v>7171.47</v>
      </c>
      <c r="K2227">
        <v>14.2113429641519</v>
      </c>
      <c r="L2227" s="4">
        <f>VLOOKUP(N2227,rates,VLOOKUP(CONCATENATE('[1]Exposure Report'!$B$11,'[1]Exposure Report'!$B$13),rate_lookup_table,4,FALSE),FALSE)</f>
        <v>566.99633333333338</v>
      </c>
      <c r="M2227" t="s">
        <v>0</v>
      </c>
      <c r="N2227" t="str">
        <f>IF(VLOOKUP(B2227,title_rename,2,FALSE)=0,B2227,VLOOKUP(B2227,title_rename,2,FALSE))</f>
        <v>06-05 New York Mets @ Washington Nationals</v>
      </c>
      <c r="O2227" s="3" t="str">
        <f>LEFT(IF(VLOOKUP(C2227,brand_rename,2,FALSE)=0,C2227,VLOOKUP(C2227,brand_rename,2,FALSE)),LEN(IF(VLOOKUP(C2227,brand_rename,2,FALSE)=0,C2227,VLOOKUP(C2227,brand_rename,2,FALSE)))-6)</f>
        <v>Washington National Logo</v>
      </c>
      <c r="P2227" t="str">
        <f>IF(VLOOKUP(D2227,location_rename,2,FALSE)=0,D2227,VLOOKUP(D2227,location_rename,2,FALSE))</f>
        <v>Special Structure Signage</v>
      </c>
      <c r="Q2227">
        <f>IF($L2227=0,0,G2227)</f>
        <v>27</v>
      </c>
      <c r="R2227">
        <f>IF($L2227=0,0,H2227)</f>
        <v>89</v>
      </c>
      <c r="S2227" s="1">
        <f>R2227*L2227</f>
        <v>50462.673666666669</v>
      </c>
      <c r="T2227" s="1">
        <f>S2227*(K2227/100)</f>
        <v>7171.4236236507668</v>
      </c>
      <c r="U2227" t="str">
        <f t="shared" si="68"/>
        <v>Washington National LogoSpecial Structure Signage</v>
      </c>
      <c r="V2227" t="str">
        <f t="shared" si="69"/>
        <v>06-05 New York Mets @ Washington NationalsWashington National LogoSpecial Structure Signage</v>
      </c>
      <c r="W2227" t="str">
        <f>CONCATENATE(M2227,O2227)</f>
        <v>Regular SeasonWashington National Logo</v>
      </c>
      <c r="X2227" t="str">
        <f>CONCATENATE(M2227,P2227)</f>
        <v>Regular SeasonSpecial Structure Signage</v>
      </c>
      <c r="Y2227" t="str">
        <f>CONCATENATE(M2227,O2227,P2227)</f>
        <v>Regular SeasonWashington National LogoSpecial Structure Signage</v>
      </c>
    </row>
    <row r="2228" spans="1:25" x14ac:dyDescent="0.25">
      <c r="A2228" s="3">
        <v>362867</v>
      </c>
      <c r="B2228" t="s">
        <v>137</v>
      </c>
      <c r="C2228" t="s">
        <v>8</v>
      </c>
      <c r="D2228" t="s">
        <v>14</v>
      </c>
      <c r="E2228" t="s">
        <v>1</v>
      </c>
      <c r="F2228" s="5">
        <v>41065</v>
      </c>
      <c r="G2228">
        <v>25</v>
      </c>
      <c r="H2228">
        <v>105</v>
      </c>
      <c r="I2228" s="1">
        <v>59535</v>
      </c>
      <c r="J2228" s="1">
        <v>6256.5</v>
      </c>
      <c r="K2228">
        <v>10.5089443184681</v>
      </c>
      <c r="L2228" s="4">
        <f>VLOOKUP(N2228,rates,VLOOKUP(CONCATENATE('[1]Exposure Report'!$B$11,'[1]Exposure Report'!$B$13),rate_lookup_table,4,FALSE),FALSE)</f>
        <v>566.99633333333338</v>
      </c>
      <c r="M2228" t="s">
        <v>0</v>
      </c>
      <c r="N2228" t="str">
        <f>IF(VLOOKUP(B2228,title_rename,2,FALSE)=0,B2228,VLOOKUP(B2228,title_rename,2,FALSE))</f>
        <v>06-05 New York Mets @ Washington Nationals</v>
      </c>
      <c r="O2228" s="3" t="str">
        <f>LEFT(IF(VLOOKUP(C2228,brand_rename,2,FALSE)=0,C2228,VLOOKUP(C2228,brand_rename,2,FALSE)),LEN(IF(VLOOKUP(C2228,brand_rename,2,FALSE)=0,C2228,VLOOKUP(C2228,brand_rename,2,FALSE)))-6)</f>
        <v>Washington National Logo</v>
      </c>
      <c r="P2228" t="str">
        <f>IF(VLOOKUP(D2228,location_rename,2,FALSE)=0,D2228,VLOOKUP(D2228,location_rename,2,FALSE))</f>
        <v>Static Dugout Roof</v>
      </c>
      <c r="Q2228">
        <f>IF($L2228=0,0,G2228)</f>
        <v>25</v>
      </c>
      <c r="R2228">
        <f>IF($L2228=0,0,H2228)</f>
        <v>105</v>
      </c>
      <c r="S2228" s="1">
        <f>R2228*L2228</f>
        <v>59534.615000000005</v>
      </c>
      <c r="T2228" s="1">
        <f>S2228*(K2228/100)</f>
        <v>6256.4595405643577</v>
      </c>
      <c r="U2228" t="str">
        <f t="shared" si="68"/>
        <v>Washington National LogoStatic Dugout Roof</v>
      </c>
      <c r="V2228" t="str">
        <f t="shared" si="69"/>
        <v>06-05 New York Mets @ Washington NationalsWashington National LogoStatic Dugout Roof</v>
      </c>
      <c r="W2228" t="str">
        <f>CONCATENATE(M2228,O2228)</f>
        <v>Regular SeasonWashington National Logo</v>
      </c>
      <c r="X2228" t="str">
        <f>CONCATENATE(M2228,P2228)</f>
        <v>Regular SeasonStatic Dugout Roof</v>
      </c>
      <c r="Y2228" t="str">
        <f>CONCATENATE(M2228,O2228,P2228)</f>
        <v>Regular SeasonWashington National LogoStatic Dugout Roof</v>
      </c>
    </row>
    <row r="2229" spans="1:25" x14ac:dyDescent="0.25">
      <c r="A2229" s="3">
        <v>362867</v>
      </c>
      <c r="B2229" t="s">
        <v>137</v>
      </c>
      <c r="C2229" t="s">
        <v>8</v>
      </c>
      <c r="D2229" t="s">
        <v>13</v>
      </c>
      <c r="E2229" t="s">
        <v>1</v>
      </c>
      <c r="F2229" s="5">
        <v>41065</v>
      </c>
      <c r="G2229">
        <v>12</v>
      </c>
      <c r="H2229">
        <v>22</v>
      </c>
      <c r="I2229" s="1">
        <v>12474</v>
      </c>
      <c r="J2229" s="1">
        <v>2714.06</v>
      </c>
      <c r="K2229">
        <v>21.7577360910694</v>
      </c>
      <c r="L2229" s="4">
        <f>VLOOKUP(N2229,rates,VLOOKUP(CONCATENATE('[1]Exposure Report'!$B$11,'[1]Exposure Report'!$B$13),rate_lookup_table,4,FALSE),FALSE)</f>
        <v>566.99633333333338</v>
      </c>
      <c r="M2229" t="s">
        <v>0</v>
      </c>
      <c r="N2229" t="str">
        <f>IF(VLOOKUP(B2229,title_rename,2,FALSE)=0,B2229,VLOOKUP(B2229,title_rename,2,FALSE))</f>
        <v>06-05 New York Mets @ Washington Nationals</v>
      </c>
      <c r="O2229" s="3" t="str">
        <f>LEFT(IF(VLOOKUP(C2229,brand_rename,2,FALSE)=0,C2229,VLOOKUP(C2229,brand_rename,2,FALSE)),LEN(IF(VLOOKUP(C2229,brand_rename,2,FALSE)=0,C2229,VLOOKUP(C2229,brand_rename,2,FALSE)))-6)</f>
        <v>Washington National Logo</v>
      </c>
      <c r="P2229" t="str">
        <f>IF(VLOOKUP(D2229,location_rename,2,FALSE)=0,D2229,VLOOKUP(D2229,location_rename,2,FALSE))</f>
        <v>Static Dugout Wall</v>
      </c>
      <c r="Q2229">
        <f>IF($L2229=0,0,G2229)</f>
        <v>12</v>
      </c>
      <c r="R2229">
        <f>IF($L2229=0,0,H2229)</f>
        <v>22</v>
      </c>
      <c r="S2229" s="1">
        <f>R2229*L2229</f>
        <v>12473.919333333335</v>
      </c>
      <c r="T2229" s="1">
        <f>S2229*(K2229/100)</f>
        <v>2714.0424487595506</v>
      </c>
      <c r="U2229" t="str">
        <f t="shared" si="68"/>
        <v>Washington National LogoStatic Dugout Wall</v>
      </c>
      <c r="V2229" t="str">
        <f t="shared" si="69"/>
        <v>06-05 New York Mets @ Washington NationalsWashington National LogoStatic Dugout Wall</v>
      </c>
      <c r="W2229" t="str">
        <f>CONCATENATE(M2229,O2229)</f>
        <v>Regular SeasonWashington National Logo</v>
      </c>
      <c r="X2229" t="str">
        <f>CONCATENATE(M2229,P2229)</f>
        <v>Regular SeasonStatic Dugout Wall</v>
      </c>
      <c r="Y2229" t="str">
        <f>CONCATENATE(M2229,O2229,P2229)</f>
        <v>Regular SeasonWashington National LogoStatic Dugout Wall</v>
      </c>
    </row>
    <row r="2230" spans="1:25" x14ac:dyDescent="0.25">
      <c r="A2230" s="3">
        <v>362867</v>
      </c>
      <c r="B2230" t="s">
        <v>137</v>
      </c>
      <c r="C2230" t="s">
        <v>8</v>
      </c>
      <c r="D2230" t="s">
        <v>12</v>
      </c>
      <c r="E2230" t="s">
        <v>1</v>
      </c>
      <c r="F2230" s="5">
        <v>41065</v>
      </c>
      <c r="G2230">
        <v>62</v>
      </c>
      <c r="H2230">
        <v>115</v>
      </c>
      <c r="I2230" s="1">
        <v>65205</v>
      </c>
      <c r="J2230" s="1">
        <v>15472.35</v>
      </c>
      <c r="K2230">
        <v>23.728778467908899</v>
      </c>
      <c r="L2230" s="4">
        <f>VLOOKUP(N2230,rates,VLOOKUP(CONCATENATE('[1]Exposure Report'!$B$11,'[1]Exposure Report'!$B$13),rate_lookup_table,4,FALSE),FALSE)</f>
        <v>566.99633333333338</v>
      </c>
      <c r="M2230" t="s">
        <v>0</v>
      </c>
      <c r="N2230" t="str">
        <f>IF(VLOOKUP(B2230,title_rename,2,FALSE)=0,B2230,VLOOKUP(B2230,title_rename,2,FALSE))</f>
        <v>06-05 New York Mets @ Washington Nationals</v>
      </c>
      <c r="O2230" s="3" t="str">
        <f>LEFT(IF(VLOOKUP(C2230,brand_rename,2,FALSE)=0,C2230,VLOOKUP(C2230,brand_rename,2,FALSE)),LEN(IF(VLOOKUP(C2230,brand_rename,2,FALSE)=0,C2230,VLOOKUP(C2230,brand_rename,2,FALSE)))-6)</f>
        <v>Washington National Logo</v>
      </c>
      <c r="P2230" t="str">
        <f>IF(VLOOKUP(D2230,location_rename,2,FALSE)=0,D2230,VLOOKUP(D2230,location_rename,2,FALSE))</f>
        <v>Static Field Level Home Plate</v>
      </c>
      <c r="Q2230">
        <f>IF($L2230=0,0,G2230)</f>
        <v>62</v>
      </c>
      <c r="R2230">
        <f>IF($L2230=0,0,H2230)</f>
        <v>115</v>
      </c>
      <c r="S2230" s="1">
        <f>R2230*L2230</f>
        <v>65204.578333333338</v>
      </c>
      <c r="T2230" s="1">
        <f>S2230*(K2230/100)</f>
        <v>15472.249943650791</v>
      </c>
      <c r="U2230" t="str">
        <f t="shared" si="68"/>
        <v>Washington National LogoStatic Field Level Home Plate</v>
      </c>
      <c r="V2230" t="str">
        <f t="shared" si="69"/>
        <v>06-05 New York Mets @ Washington NationalsWashington National LogoStatic Field Level Home Plate</v>
      </c>
      <c r="W2230" t="str">
        <f>CONCATENATE(M2230,O2230)</f>
        <v>Regular SeasonWashington National Logo</v>
      </c>
      <c r="X2230" t="str">
        <f>CONCATENATE(M2230,P2230)</f>
        <v>Regular SeasonStatic Field Level Home Plate</v>
      </c>
      <c r="Y2230" t="str">
        <f>CONCATENATE(M2230,O2230,P2230)</f>
        <v>Regular SeasonWashington National LogoStatic Field Level Home Plate</v>
      </c>
    </row>
    <row r="2231" spans="1:25" x14ac:dyDescent="0.25">
      <c r="A2231" s="3">
        <v>362867</v>
      </c>
      <c r="B2231" t="s">
        <v>137</v>
      </c>
      <c r="C2231" t="s">
        <v>8</v>
      </c>
      <c r="D2231" t="s">
        <v>11</v>
      </c>
      <c r="E2231" t="s">
        <v>1</v>
      </c>
      <c r="F2231" s="5">
        <v>41065</v>
      </c>
      <c r="G2231">
        <v>80</v>
      </c>
      <c r="H2231">
        <v>428</v>
      </c>
      <c r="I2231" s="1">
        <v>242676</v>
      </c>
      <c r="J2231" s="1">
        <v>29622.18</v>
      </c>
      <c r="K2231">
        <v>12.206472827968099</v>
      </c>
      <c r="L2231" s="4">
        <f>VLOOKUP(N2231,rates,VLOOKUP(CONCATENATE('[1]Exposure Report'!$B$11,'[1]Exposure Report'!$B$13),rate_lookup_table,4,FALSE),FALSE)</f>
        <v>566.99633333333338</v>
      </c>
      <c r="M2231" t="s">
        <v>0</v>
      </c>
      <c r="N2231" t="str">
        <f>IF(VLOOKUP(B2231,title_rename,2,FALSE)=0,B2231,VLOOKUP(B2231,title_rename,2,FALSE))</f>
        <v>06-05 New York Mets @ Washington Nationals</v>
      </c>
      <c r="O2231" s="3" t="str">
        <f>LEFT(IF(VLOOKUP(C2231,brand_rename,2,FALSE)=0,C2231,VLOOKUP(C2231,brand_rename,2,FALSE)),LEN(IF(VLOOKUP(C2231,brand_rename,2,FALSE)=0,C2231,VLOOKUP(C2231,brand_rename,2,FALSE)))-6)</f>
        <v>Washington National Logo</v>
      </c>
      <c r="P2231" t="str">
        <f>IF(VLOOKUP(D2231,location_rename,2,FALSE)=0,D2231,VLOOKUP(D2231,location_rename,2,FALSE))</f>
        <v>Static Outfield Wall</v>
      </c>
      <c r="Q2231">
        <f>IF($L2231=0,0,G2231)</f>
        <v>80</v>
      </c>
      <c r="R2231">
        <f>IF($L2231=0,0,H2231)</f>
        <v>428</v>
      </c>
      <c r="S2231" s="1">
        <f>R2231*L2231</f>
        <v>242674.43066666668</v>
      </c>
      <c r="T2231" s="1">
        <f>S2231*(K2231/100)</f>
        <v>29621.988439752953</v>
      </c>
      <c r="U2231" t="str">
        <f t="shared" si="68"/>
        <v>Washington National LogoStatic Outfield Wall</v>
      </c>
      <c r="V2231" t="str">
        <f t="shared" si="69"/>
        <v>06-05 New York Mets @ Washington NationalsWashington National LogoStatic Outfield Wall</v>
      </c>
      <c r="W2231" t="str">
        <f>CONCATENATE(M2231,O2231)</f>
        <v>Regular SeasonWashington National Logo</v>
      </c>
      <c r="X2231" t="str">
        <f>CONCATENATE(M2231,P2231)</f>
        <v>Regular SeasonStatic Outfield Wall</v>
      </c>
      <c r="Y2231" t="str">
        <f>CONCATENATE(M2231,O2231,P2231)</f>
        <v>Regular SeasonWashington National LogoStatic Outfield Wall</v>
      </c>
    </row>
    <row r="2232" spans="1:25" x14ac:dyDescent="0.25">
      <c r="A2232" s="3">
        <v>362867</v>
      </c>
      <c r="B2232" t="s">
        <v>137</v>
      </c>
      <c r="C2232" t="s">
        <v>8</v>
      </c>
      <c r="D2232" t="s">
        <v>10</v>
      </c>
      <c r="E2232" t="s">
        <v>1</v>
      </c>
      <c r="F2232" s="5">
        <v>41065</v>
      </c>
      <c r="G2232">
        <v>1</v>
      </c>
      <c r="H2232">
        <v>20</v>
      </c>
      <c r="I2232" s="1">
        <v>11340</v>
      </c>
      <c r="J2232" s="1">
        <v>1969.76</v>
      </c>
      <c r="K2232">
        <v>17.370017636684299</v>
      </c>
      <c r="L2232" s="4">
        <f>VLOOKUP(N2232,rates,VLOOKUP(CONCATENATE('[1]Exposure Report'!$B$11,'[1]Exposure Report'!$B$13),rate_lookup_table,4,FALSE),FALSE)</f>
        <v>566.99633333333338</v>
      </c>
      <c r="M2232" t="s">
        <v>0</v>
      </c>
      <c r="N2232" t="str">
        <f>IF(VLOOKUP(B2232,title_rename,2,FALSE)=0,B2232,VLOOKUP(B2232,title_rename,2,FALSE))</f>
        <v>06-05 New York Mets @ Washington Nationals</v>
      </c>
      <c r="O2232" s="3" t="str">
        <f>LEFT(IF(VLOOKUP(C2232,brand_rename,2,FALSE)=0,C2232,VLOOKUP(C2232,brand_rename,2,FALSE)),LEN(IF(VLOOKUP(C2232,brand_rename,2,FALSE)=0,C2232,VLOOKUP(C2232,brand_rename,2,FALSE)))-6)</f>
        <v>Washington National Logo</v>
      </c>
      <c r="P2232" t="str">
        <f>IF(VLOOKUP(D2232,location_rename,2,FALSE)=0,D2232,VLOOKUP(D2232,location_rename,2,FALSE))</f>
        <v>Static Outside Billboard</v>
      </c>
      <c r="Q2232">
        <f>IF($L2232=0,0,G2232)</f>
        <v>1</v>
      </c>
      <c r="R2232">
        <f>IF($L2232=0,0,H2232)</f>
        <v>20</v>
      </c>
      <c r="S2232" s="1">
        <f>R2232*L2232</f>
        <v>11339.926666666668</v>
      </c>
      <c r="T2232" s="1">
        <f>S2232*(K2232/100)</f>
        <v>1969.7472619870662</v>
      </c>
      <c r="U2232" t="str">
        <f t="shared" si="68"/>
        <v>Washington National LogoStatic Outside Billboard</v>
      </c>
      <c r="V2232" t="str">
        <f t="shared" si="69"/>
        <v>06-05 New York Mets @ Washington NationalsWashington National LogoStatic Outside Billboard</v>
      </c>
      <c r="W2232" t="str">
        <f>CONCATENATE(M2232,O2232)</f>
        <v>Regular SeasonWashington National Logo</v>
      </c>
      <c r="X2232" t="str">
        <f>CONCATENATE(M2232,P2232)</f>
        <v>Regular SeasonStatic Outside Billboard</v>
      </c>
      <c r="Y2232" t="str">
        <f>CONCATENATE(M2232,O2232,P2232)</f>
        <v>Regular SeasonWashington National LogoStatic Outside Billboard</v>
      </c>
    </row>
    <row r="2233" spans="1:25" x14ac:dyDescent="0.25">
      <c r="A2233" s="3">
        <v>362867</v>
      </c>
      <c r="B2233" t="s">
        <v>137</v>
      </c>
      <c r="C2233" t="s">
        <v>8</v>
      </c>
      <c r="D2233" t="s">
        <v>9</v>
      </c>
      <c r="E2233" t="s">
        <v>1</v>
      </c>
      <c r="F2233" s="5">
        <v>41065</v>
      </c>
      <c r="G2233">
        <v>37</v>
      </c>
      <c r="H2233">
        <v>251</v>
      </c>
      <c r="I2233" s="1">
        <v>142317</v>
      </c>
      <c r="J2233" s="1">
        <v>17211.34</v>
      </c>
      <c r="K2233">
        <v>12.093664144128899</v>
      </c>
      <c r="L2233" s="4">
        <f>VLOOKUP(N2233,rates,VLOOKUP(CONCATENATE('[1]Exposure Report'!$B$11,'[1]Exposure Report'!$B$13),rate_lookup_table,4,FALSE),FALSE)</f>
        <v>566.99633333333338</v>
      </c>
      <c r="M2233" t="s">
        <v>0</v>
      </c>
      <c r="N2233" t="str">
        <f>IF(VLOOKUP(B2233,title_rename,2,FALSE)=0,B2233,VLOOKUP(B2233,title_rename,2,FALSE))</f>
        <v>06-05 New York Mets @ Washington Nationals</v>
      </c>
      <c r="O2233" s="3" t="str">
        <f>LEFT(IF(VLOOKUP(C2233,brand_rename,2,FALSE)=0,C2233,VLOOKUP(C2233,brand_rename,2,FALSE)),LEN(IF(VLOOKUP(C2233,brand_rename,2,FALSE)=0,C2233,VLOOKUP(C2233,brand_rename,2,FALSE)))-6)</f>
        <v>Washington National Logo</v>
      </c>
      <c r="P2233" t="str">
        <f>IF(VLOOKUP(D2233,location_rename,2,FALSE)=0,D2233,VLOOKUP(D2233,location_rename,2,FALSE))</f>
        <v>Static Upper Billboard</v>
      </c>
      <c r="Q2233">
        <f>IF($L2233=0,0,G2233)</f>
        <v>37</v>
      </c>
      <c r="R2233">
        <f>IF($L2233=0,0,H2233)</f>
        <v>251</v>
      </c>
      <c r="S2233" s="1">
        <f>R2233*L2233</f>
        <v>142316.07966666669</v>
      </c>
      <c r="T2233" s="1">
        <f>S2233*(K2233/100)</f>
        <v>17211.228697977589</v>
      </c>
      <c r="U2233" t="str">
        <f t="shared" si="68"/>
        <v>Washington National LogoStatic Upper Billboard</v>
      </c>
      <c r="V2233" t="str">
        <f t="shared" si="69"/>
        <v>06-05 New York Mets @ Washington NationalsWashington National LogoStatic Upper Billboard</v>
      </c>
      <c r="W2233" t="str">
        <f>CONCATENATE(M2233,O2233)</f>
        <v>Regular SeasonWashington National Logo</v>
      </c>
      <c r="X2233" t="str">
        <f>CONCATENATE(M2233,P2233)</f>
        <v>Regular SeasonStatic Upper Billboard</v>
      </c>
      <c r="Y2233" t="str">
        <f>CONCATENATE(M2233,O2233,P2233)</f>
        <v>Regular SeasonWashington National LogoStatic Upper Billboard</v>
      </c>
    </row>
    <row r="2234" spans="1:25" x14ac:dyDescent="0.25">
      <c r="A2234" s="3">
        <v>362867</v>
      </c>
      <c r="B2234" t="s">
        <v>137</v>
      </c>
      <c r="C2234" t="s">
        <v>77</v>
      </c>
      <c r="D2234" t="s">
        <v>19</v>
      </c>
      <c r="E2234" t="s">
        <v>1</v>
      </c>
      <c r="F2234" s="5">
        <v>41065</v>
      </c>
      <c r="G2234">
        <v>3</v>
      </c>
      <c r="H2234">
        <v>14</v>
      </c>
      <c r="I2234" s="1">
        <v>7938</v>
      </c>
      <c r="J2234" s="1">
        <v>1478.74</v>
      </c>
      <c r="K2234">
        <v>18.628621819098001</v>
      </c>
      <c r="L2234" s="4">
        <f>VLOOKUP(N2234,rates,VLOOKUP(CONCATENATE('[1]Exposure Report'!$B$11,'[1]Exposure Report'!$B$13),rate_lookup_table,4,FALSE),FALSE)</f>
        <v>566.99633333333338</v>
      </c>
      <c r="M2234" t="s">
        <v>0</v>
      </c>
      <c r="N2234" t="str">
        <f>IF(VLOOKUP(B2234,title_rename,2,FALSE)=0,B2234,VLOOKUP(B2234,title_rename,2,FALSE))</f>
        <v>06-05 New York Mets @ Washington Nationals</v>
      </c>
      <c r="O2234" s="3" t="str">
        <f>LEFT(IF(VLOOKUP(C2234,brand_rename,2,FALSE)=0,C2234,VLOOKUP(C2234,brand_rename,2,FALSE)),LEN(IF(VLOOKUP(C2234,brand_rename,2,FALSE)=0,C2234,VLOOKUP(C2234,brand_rename,2,FALSE)))-6)</f>
        <v>Waste Management</v>
      </c>
      <c r="P2234" t="str">
        <f>IF(VLOOKUP(D2234,location_rename,2,FALSE)=0,D2234,VLOOKUP(D2234,location_rename,2,FALSE))</f>
        <v>LED Outfield Wall</v>
      </c>
      <c r="Q2234">
        <f>IF($L2234=0,0,G2234)</f>
        <v>3</v>
      </c>
      <c r="R2234">
        <f>IF($L2234=0,0,H2234)</f>
        <v>14</v>
      </c>
      <c r="S2234" s="1">
        <f>R2234*L2234</f>
        <v>7937.9486666666671</v>
      </c>
      <c r="T2234" s="1">
        <f>S2234*(K2234/100)</f>
        <v>1478.7304373074655</v>
      </c>
      <c r="U2234" t="str">
        <f t="shared" si="68"/>
        <v>Waste ManagementLED Outfield Wall</v>
      </c>
      <c r="V2234" t="str">
        <f t="shared" si="69"/>
        <v>06-05 New York Mets @ Washington NationalsWaste ManagementLED Outfield Wall</v>
      </c>
      <c r="W2234" t="str">
        <f>CONCATENATE(M2234,O2234)</f>
        <v>Regular SeasonWaste Management</v>
      </c>
      <c r="X2234" t="str">
        <f>CONCATENATE(M2234,P2234)</f>
        <v>Regular SeasonLED Outfield Wall</v>
      </c>
      <c r="Y2234" t="str">
        <f>CONCATENATE(M2234,O2234,P2234)</f>
        <v>Regular SeasonWaste ManagementLED Outfield Wall</v>
      </c>
    </row>
    <row r="2235" spans="1:25" x14ac:dyDescent="0.25">
      <c r="A2235" s="3">
        <v>362867</v>
      </c>
      <c r="B2235" t="s">
        <v>137</v>
      </c>
      <c r="C2235" t="s">
        <v>5</v>
      </c>
      <c r="D2235" t="s">
        <v>6</v>
      </c>
      <c r="E2235" t="s">
        <v>1</v>
      </c>
      <c r="F2235" s="5">
        <v>41065</v>
      </c>
      <c r="G2235">
        <v>5</v>
      </c>
      <c r="H2235">
        <v>9</v>
      </c>
      <c r="I2235" s="1">
        <v>5103</v>
      </c>
      <c r="J2235" s="1">
        <v>1426.52</v>
      </c>
      <c r="K2235">
        <v>27.954536547129099</v>
      </c>
      <c r="L2235" s="4">
        <f>VLOOKUP(N2235,rates,VLOOKUP(CONCATENATE('[1]Exposure Report'!$B$11,'[1]Exposure Report'!$B$13),rate_lookup_table,4,FALSE),FALSE)</f>
        <v>566.99633333333338</v>
      </c>
      <c r="M2235" t="s">
        <v>0</v>
      </c>
      <c r="N2235" t="str">
        <f>IF(VLOOKUP(B2235,title_rename,2,FALSE)=0,B2235,VLOOKUP(B2235,title_rename,2,FALSE))</f>
        <v>06-05 New York Mets @ Washington Nationals</v>
      </c>
      <c r="O2235" s="3" t="str">
        <f>LEFT(IF(VLOOKUP(C2235,brand_rename,2,FALSE)=0,C2235,VLOOKUP(C2235,brand_rename,2,FALSE)),LEN(IF(VLOOKUP(C2235,brand_rename,2,FALSE)=0,C2235,VLOOKUP(C2235,brand_rename,2,FALSE)))-6)</f>
        <v>Website - Washingtonnationalsdreamfoundation.org</v>
      </c>
      <c r="P2235" t="str">
        <f>IF(VLOOKUP(D2235,location_rename,2,FALSE)=0,D2235,VLOOKUP(D2235,location_rename,2,FALSE))</f>
        <v>Rotational Field Level Foul Ball Line</v>
      </c>
      <c r="Q2235">
        <f>IF($L2235=0,0,G2235)</f>
        <v>5</v>
      </c>
      <c r="R2235">
        <f>IF($L2235=0,0,H2235)</f>
        <v>9</v>
      </c>
      <c r="S2235" s="1">
        <f>R2235*L2235</f>
        <v>5102.9670000000006</v>
      </c>
      <c r="T2235" s="1">
        <f>S2235*(K2235/100)</f>
        <v>1426.5107750029376</v>
      </c>
      <c r="U2235" t="str">
        <f t="shared" si="68"/>
        <v>Website - Washingtonnationalsdreamfoundation.orgRotational Field Level Foul Ball Line</v>
      </c>
      <c r="V2235" t="str">
        <f t="shared" si="69"/>
        <v>06-05 New York Mets @ Washington NationalsWebsite - Washingtonnationalsdreamfoundation.orgRotational Field Level Foul Ball Line</v>
      </c>
      <c r="W2235" t="str">
        <f>CONCATENATE(M2235,O2235)</f>
        <v>Regular SeasonWebsite - Washingtonnationalsdreamfoundation.org</v>
      </c>
      <c r="X2235" t="str">
        <f>CONCATENATE(M2235,P2235)</f>
        <v>Regular SeasonRotational Field Level Foul Ball Line</v>
      </c>
      <c r="Y2235" t="str">
        <f>CONCATENATE(M2235,O2235,P2235)</f>
        <v>Regular SeasonWebsite - Washingtonnationalsdreamfoundation.orgRotational Field Level Foul Ball Line</v>
      </c>
    </row>
    <row r="2236" spans="1:25" x14ac:dyDescent="0.25">
      <c r="A2236" s="3">
        <v>362867</v>
      </c>
      <c r="B2236" t="s">
        <v>137</v>
      </c>
      <c r="C2236" t="s">
        <v>3</v>
      </c>
      <c r="D2236" t="s">
        <v>2</v>
      </c>
      <c r="E2236" t="s">
        <v>1</v>
      </c>
      <c r="F2236" s="5">
        <v>41065</v>
      </c>
      <c r="G2236">
        <v>66</v>
      </c>
      <c r="H2236">
        <v>490</v>
      </c>
      <c r="I2236" s="1">
        <v>277830</v>
      </c>
      <c r="J2236" s="1">
        <v>67776.350000000006</v>
      </c>
      <c r="K2236">
        <v>24.394899758845298</v>
      </c>
      <c r="L2236" s="4">
        <f>VLOOKUP(N2236,rates,VLOOKUP(CONCATENATE('[1]Exposure Report'!$B$11,'[1]Exposure Report'!$B$13),rate_lookup_table,4,FALSE),FALSE)</f>
        <v>566.99633333333338</v>
      </c>
      <c r="M2236" t="s">
        <v>0</v>
      </c>
      <c r="N2236" t="str">
        <f>IF(VLOOKUP(B2236,title_rename,2,FALSE)=0,B2236,VLOOKUP(B2236,title_rename,2,FALSE))</f>
        <v>06-05 New York Mets @ Washington Nationals</v>
      </c>
      <c r="O2236" s="3" t="str">
        <f>LEFT(IF(VLOOKUP(C2236,brand_rename,2,FALSE)=0,C2236,VLOOKUP(C2236,brand_rename,2,FALSE)),LEN(IF(VLOOKUP(C2236,brand_rename,2,FALSE)=0,C2236,VLOOKUP(C2236,brand_rename,2,FALSE)))-6)</f>
        <v>Windstream</v>
      </c>
      <c r="P2236" t="str">
        <f>IF(VLOOKUP(D2236,location_rename,2,FALSE)=0,D2236,VLOOKUP(D2236,location_rename,2,FALSE))</f>
        <v>Rotational Field Level Home Plate</v>
      </c>
      <c r="Q2236">
        <f>IF($L2236=0,0,G2236)</f>
        <v>66</v>
      </c>
      <c r="R2236">
        <f>IF($L2236=0,0,H2236)</f>
        <v>490</v>
      </c>
      <c r="S2236" s="1">
        <f>R2236*L2236</f>
        <v>277828.20333333337</v>
      </c>
      <c r="T2236" s="1">
        <f>S2236*(K2236/100)</f>
        <v>67775.91170496757</v>
      </c>
      <c r="U2236" t="str">
        <f t="shared" si="68"/>
        <v>WindstreamRotational Field Level Home Plate</v>
      </c>
      <c r="V2236" t="str">
        <f t="shared" si="69"/>
        <v>06-05 New York Mets @ Washington NationalsWindstreamRotational Field Level Home Plate</v>
      </c>
      <c r="W2236" t="str">
        <f>CONCATENATE(M2236,O2236)</f>
        <v>Regular SeasonWindstream</v>
      </c>
      <c r="X2236" t="str">
        <f>CONCATENATE(M2236,P2236)</f>
        <v>Regular SeasonRotational Field Level Home Plate</v>
      </c>
      <c r="Y2236" t="str">
        <f>CONCATENATE(M2236,O2236,P2236)</f>
        <v>Regular SeasonWindstreamRotational Field Level Home Plate</v>
      </c>
    </row>
    <row r="2237" spans="1:25" x14ac:dyDescent="0.25">
      <c r="A2237" s="3">
        <v>362962</v>
      </c>
      <c r="B2237" t="s">
        <v>134</v>
      </c>
      <c r="C2237" t="s">
        <v>75</v>
      </c>
      <c r="D2237" t="s">
        <v>2</v>
      </c>
      <c r="E2237" t="s">
        <v>1</v>
      </c>
      <c r="F2237" s="5">
        <v>41066</v>
      </c>
      <c r="G2237">
        <v>33</v>
      </c>
      <c r="H2237">
        <v>247</v>
      </c>
      <c r="I2237" s="1">
        <v>97829.29</v>
      </c>
      <c r="J2237" s="1">
        <v>23196.39</v>
      </c>
      <c r="K2237">
        <v>23.711088979588801</v>
      </c>
      <c r="L2237" s="4">
        <f>VLOOKUP(N2237,rates,VLOOKUP(CONCATENATE('[1]Exposure Report'!$B$11,'[1]Exposure Report'!$B$13),rate_lookup_table,4,FALSE),FALSE)</f>
        <v>396.06799999999998</v>
      </c>
      <c r="M2237" t="s">
        <v>0</v>
      </c>
      <c r="N2237" t="str">
        <f>IF(VLOOKUP(B2237,title_rename,2,FALSE)=0,B2237,VLOOKUP(B2237,title_rename,2,FALSE))</f>
        <v>06-06 New York Mets @ Washington Nationals</v>
      </c>
      <c r="O2237" s="3" t="str">
        <f>LEFT(IF(VLOOKUP(C2237,brand_rename,2,FALSE)=0,C2237,VLOOKUP(C2237,brand_rename,2,FALSE)),LEN(IF(VLOOKUP(C2237,brand_rename,2,FALSE)=0,C2237,VLOOKUP(C2237,brand_rename,2,FALSE)))-6)</f>
        <v>American University</v>
      </c>
      <c r="P2237" t="str">
        <f>IF(VLOOKUP(D2237,location_rename,2,FALSE)=0,D2237,VLOOKUP(D2237,location_rename,2,FALSE))</f>
        <v>Rotational Field Level Home Plate</v>
      </c>
      <c r="Q2237">
        <f>IF($L2237=0,0,G2237)</f>
        <v>33</v>
      </c>
      <c r="R2237">
        <f>IF($L2237=0,0,H2237)</f>
        <v>247</v>
      </c>
      <c r="S2237" s="1">
        <f>R2237*L2237</f>
        <v>97828.796000000002</v>
      </c>
      <c r="T2237" s="1">
        <f>S2237*(K2237/100)</f>
        <v>23196.27286722041</v>
      </c>
      <c r="U2237" t="str">
        <f t="shared" si="68"/>
        <v>American UniversityRotational Field Level Home Plate</v>
      </c>
      <c r="V2237" t="str">
        <f t="shared" si="69"/>
        <v>06-06 New York Mets @ Washington NationalsAmerican UniversityRotational Field Level Home Plate</v>
      </c>
      <c r="W2237" t="str">
        <f>CONCATENATE(M2237,O2237)</f>
        <v>Regular SeasonAmerican University</v>
      </c>
      <c r="X2237" t="str">
        <f>CONCATENATE(M2237,P2237)</f>
        <v>Regular SeasonRotational Field Level Home Plate</v>
      </c>
      <c r="Y2237" t="str">
        <f>CONCATENATE(M2237,O2237,P2237)</f>
        <v>Regular SeasonAmerican UniversityRotational Field Level Home Plate</v>
      </c>
    </row>
    <row r="2238" spans="1:25" x14ac:dyDescent="0.25">
      <c r="A2238" s="3">
        <v>362962</v>
      </c>
      <c r="B2238" t="s">
        <v>134</v>
      </c>
      <c r="C2238" t="s">
        <v>74</v>
      </c>
      <c r="D2238" t="s">
        <v>12</v>
      </c>
      <c r="E2238" t="s">
        <v>1</v>
      </c>
      <c r="F2238" s="5">
        <v>41066</v>
      </c>
      <c r="G2238">
        <v>25</v>
      </c>
      <c r="H2238">
        <v>45</v>
      </c>
      <c r="I2238" s="1">
        <v>17823.150000000001</v>
      </c>
      <c r="J2238" s="1">
        <v>3460.27</v>
      </c>
      <c r="K2238">
        <v>19.414469383919201</v>
      </c>
      <c r="L2238" s="4">
        <f>VLOOKUP(N2238,rates,VLOOKUP(CONCATENATE('[1]Exposure Report'!$B$11,'[1]Exposure Report'!$B$13),rate_lookup_table,4,FALSE),FALSE)</f>
        <v>396.06799999999998</v>
      </c>
      <c r="M2238" t="s">
        <v>0</v>
      </c>
      <c r="N2238" t="str">
        <f>IF(VLOOKUP(B2238,title_rename,2,FALSE)=0,B2238,VLOOKUP(B2238,title_rename,2,FALSE))</f>
        <v>06-06 New York Mets @ Washington Nationals</v>
      </c>
      <c r="O2238" s="3" t="str">
        <f>LEFT(IF(VLOOKUP(C2238,brand_rename,2,FALSE)=0,C2238,VLOOKUP(C2238,brand_rename,2,FALSE)),LEN(IF(VLOOKUP(C2238,brand_rename,2,FALSE)=0,C2238,VLOOKUP(C2238,brand_rename,2,FALSE)))-6)</f>
        <v>ANC</v>
      </c>
      <c r="P2238" t="str">
        <f>IF(VLOOKUP(D2238,location_rename,2,FALSE)=0,D2238,VLOOKUP(D2238,location_rename,2,FALSE))</f>
        <v>Static Field Level Home Plate</v>
      </c>
      <c r="Q2238">
        <f>IF($L2238=0,0,G2238)</f>
        <v>25</v>
      </c>
      <c r="R2238">
        <f>IF($L2238=0,0,H2238)</f>
        <v>45</v>
      </c>
      <c r="S2238" s="1">
        <f>R2238*L2238</f>
        <v>17823.059999999998</v>
      </c>
      <c r="T2238" s="1">
        <f>S2238*(K2238/100)</f>
        <v>3460.2525269775488</v>
      </c>
      <c r="U2238" t="str">
        <f t="shared" si="68"/>
        <v>ANCStatic Field Level Home Plate</v>
      </c>
      <c r="V2238" t="str">
        <f t="shared" si="69"/>
        <v>06-06 New York Mets @ Washington NationalsANCStatic Field Level Home Plate</v>
      </c>
      <c r="W2238" t="str">
        <f>CONCATENATE(M2238,O2238)</f>
        <v>Regular SeasonANC</v>
      </c>
      <c r="X2238" t="str">
        <f>CONCATENATE(M2238,P2238)</f>
        <v>Regular SeasonStatic Field Level Home Plate</v>
      </c>
      <c r="Y2238" t="str">
        <f>CONCATENATE(M2238,O2238,P2238)</f>
        <v>Regular SeasonANCStatic Field Level Home Plate</v>
      </c>
    </row>
    <row r="2239" spans="1:25" x14ac:dyDescent="0.25">
      <c r="A2239" s="3">
        <v>362962</v>
      </c>
      <c r="B2239" t="s">
        <v>134</v>
      </c>
      <c r="C2239" t="s">
        <v>72</v>
      </c>
      <c r="D2239" t="s">
        <v>71</v>
      </c>
      <c r="E2239" t="s">
        <v>1</v>
      </c>
      <c r="F2239" s="5">
        <v>41066</v>
      </c>
      <c r="G2239">
        <v>20</v>
      </c>
      <c r="H2239">
        <v>100</v>
      </c>
      <c r="I2239" s="1">
        <v>39607</v>
      </c>
      <c r="J2239" s="1">
        <v>7016.1</v>
      </c>
      <c r="K2239">
        <v>17.714292928017699</v>
      </c>
      <c r="L2239" s="4">
        <f>VLOOKUP(N2239,rates,VLOOKUP(CONCATENATE('[1]Exposure Report'!$B$11,'[1]Exposure Report'!$B$13),rate_lookup_table,4,FALSE),FALSE)</f>
        <v>396.06799999999998</v>
      </c>
      <c r="M2239" t="s">
        <v>0</v>
      </c>
      <c r="N2239" t="str">
        <f>IF(VLOOKUP(B2239,title_rename,2,FALSE)=0,B2239,VLOOKUP(B2239,title_rename,2,FALSE))</f>
        <v>06-06 New York Mets @ Washington Nationals</v>
      </c>
      <c r="O2239" s="3" t="str">
        <f>LEFT(IF(VLOOKUP(C2239,brand_rename,2,FALSE)=0,C2239,VLOOKUP(C2239,brand_rename,2,FALSE)),LEN(IF(VLOOKUP(C2239,brand_rename,2,FALSE)=0,C2239,VLOOKUP(C2239,brand_rename,2,FALSE)))-6)</f>
        <v>Bens Chili Bowl</v>
      </c>
      <c r="P2239" t="str">
        <f>IF(VLOOKUP(D2239,location_rename,2,FALSE)=0,D2239,VLOOKUP(D2239,location_rename,2,FALSE))</f>
        <v>Static Upper Tiered</v>
      </c>
      <c r="Q2239">
        <f>IF($L2239=0,0,G2239)</f>
        <v>20</v>
      </c>
      <c r="R2239">
        <f>IF($L2239=0,0,H2239)</f>
        <v>100</v>
      </c>
      <c r="S2239" s="1">
        <f>R2239*L2239</f>
        <v>39606.799999999996</v>
      </c>
      <c r="T2239" s="1">
        <f>S2239*(K2239/100)</f>
        <v>7016.0645714141137</v>
      </c>
      <c r="U2239" t="str">
        <f t="shared" si="68"/>
        <v>Bens Chili BowlStatic Upper Tiered</v>
      </c>
      <c r="V2239" t="str">
        <f t="shared" si="69"/>
        <v>06-06 New York Mets @ Washington NationalsBens Chili BowlStatic Upper Tiered</v>
      </c>
      <c r="W2239" t="str">
        <f>CONCATENATE(M2239,O2239)</f>
        <v>Regular SeasonBens Chili Bowl</v>
      </c>
      <c r="X2239" t="str">
        <f>CONCATENATE(M2239,P2239)</f>
        <v>Regular SeasonStatic Upper Tiered</v>
      </c>
      <c r="Y2239" t="str">
        <f>CONCATENATE(M2239,O2239,P2239)</f>
        <v>Regular SeasonBens Chili BowlStatic Upper Tiered</v>
      </c>
    </row>
    <row r="2240" spans="1:25" x14ac:dyDescent="0.25">
      <c r="A2240" s="3">
        <v>362962</v>
      </c>
      <c r="B2240" t="s">
        <v>134</v>
      </c>
      <c r="C2240" t="s">
        <v>70</v>
      </c>
      <c r="D2240" t="s">
        <v>2</v>
      </c>
      <c r="E2240" t="s">
        <v>1</v>
      </c>
      <c r="F2240" s="5">
        <v>41066</v>
      </c>
      <c r="G2240">
        <v>30</v>
      </c>
      <c r="H2240">
        <v>161</v>
      </c>
      <c r="I2240" s="1">
        <v>63767.27</v>
      </c>
      <c r="J2240" s="1">
        <v>15901.3</v>
      </c>
      <c r="K2240">
        <v>24.9364603502706</v>
      </c>
      <c r="L2240" s="4">
        <f>VLOOKUP(N2240,rates,VLOOKUP(CONCATENATE('[1]Exposure Report'!$B$11,'[1]Exposure Report'!$B$13),rate_lookup_table,4,FALSE),FALSE)</f>
        <v>396.06799999999998</v>
      </c>
      <c r="M2240" t="s">
        <v>0</v>
      </c>
      <c r="N2240" t="str">
        <f>IF(VLOOKUP(B2240,title_rename,2,FALSE)=0,B2240,VLOOKUP(B2240,title_rename,2,FALSE))</f>
        <v>06-06 New York Mets @ Washington Nationals</v>
      </c>
      <c r="O2240" s="3" t="str">
        <f>LEFT(IF(VLOOKUP(C2240,brand_rename,2,FALSE)=0,C2240,VLOOKUP(C2240,brand_rename,2,FALSE)),LEN(IF(VLOOKUP(C2240,brand_rename,2,FALSE)=0,C2240,VLOOKUP(C2240,brand_rename,2,FALSE)))-6)</f>
        <v>Capital One</v>
      </c>
      <c r="P2240" t="str">
        <f>IF(VLOOKUP(D2240,location_rename,2,FALSE)=0,D2240,VLOOKUP(D2240,location_rename,2,FALSE))</f>
        <v>Rotational Field Level Home Plate</v>
      </c>
      <c r="Q2240">
        <f>IF($L2240=0,0,G2240)</f>
        <v>30</v>
      </c>
      <c r="R2240">
        <f>IF($L2240=0,0,H2240)</f>
        <v>161</v>
      </c>
      <c r="S2240" s="1">
        <f>R2240*L2240</f>
        <v>63766.947999999997</v>
      </c>
      <c r="T2240" s="1">
        <f>S2240*(K2240/100)</f>
        <v>15901.219704597672</v>
      </c>
      <c r="U2240" t="str">
        <f t="shared" si="68"/>
        <v>Capital OneRotational Field Level Home Plate</v>
      </c>
      <c r="V2240" t="str">
        <f t="shared" si="69"/>
        <v>06-06 New York Mets @ Washington NationalsCapital OneRotational Field Level Home Plate</v>
      </c>
      <c r="W2240" t="str">
        <f>CONCATENATE(M2240,O2240)</f>
        <v>Regular SeasonCapital One</v>
      </c>
      <c r="X2240" t="str">
        <f>CONCATENATE(M2240,P2240)</f>
        <v>Regular SeasonRotational Field Level Home Plate</v>
      </c>
      <c r="Y2240" t="str">
        <f>CONCATENATE(M2240,O2240,P2240)</f>
        <v>Regular SeasonCapital OneRotational Field Level Home Plate</v>
      </c>
    </row>
    <row r="2241" spans="1:25" x14ac:dyDescent="0.25">
      <c r="A2241" s="3">
        <v>362962</v>
      </c>
      <c r="B2241" t="s">
        <v>134</v>
      </c>
      <c r="C2241" t="s">
        <v>68</v>
      </c>
      <c r="D2241" t="s">
        <v>18</v>
      </c>
      <c r="E2241" t="s">
        <v>1</v>
      </c>
      <c r="F2241" s="5">
        <v>41066</v>
      </c>
      <c r="G2241">
        <v>1</v>
      </c>
      <c r="H2241">
        <v>1</v>
      </c>
      <c r="I2241" s="1">
        <v>396.07</v>
      </c>
      <c r="J2241" s="1">
        <v>78.86</v>
      </c>
      <c r="K2241">
        <v>19.910621859772199</v>
      </c>
      <c r="L2241" s="4">
        <f>VLOOKUP(N2241,rates,VLOOKUP(CONCATENATE('[1]Exposure Report'!$B$11,'[1]Exposure Report'!$B$13),rate_lookup_table,4,FALSE),FALSE)</f>
        <v>396.06799999999998</v>
      </c>
      <c r="M2241" t="s">
        <v>0</v>
      </c>
      <c r="N2241" t="str">
        <f>IF(VLOOKUP(B2241,title_rename,2,FALSE)=0,B2241,VLOOKUP(B2241,title_rename,2,FALSE))</f>
        <v>06-06 New York Mets @ Washington Nationals</v>
      </c>
      <c r="O2241" s="3" t="str">
        <f>LEFT(IF(VLOOKUP(C2241,brand_rename,2,FALSE)=0,C2241,VLOOKUP(C2241,brand_rename,2,FALSE)),LEN(IF(VLOOKUP(C2241,brand_rename,2,FALSE)=0,C2241,VLOOKUP(C2241,brand_rename,2,FALSE)))-6)</f>
        <v>Charity - Washington Nationals Dream Foundation</v>
      </c>
      <c r="P2241" t="str">
        <f>IF(VLOOKUP(D2241,location_rename,2,FALSE)=0,D2241,VLOOKUP(D2241,location_rename,2,FALSE))</f>
        <v>LED Upper Billboard</v>
      </c>
      <c r="Q2241">
        <f>IF($L2241=0,0,G2241)</f>
        <v>1</v>
      </c>
      <c r="R2241">
        <f>IF($L2241=0,0,H2241)</f>
        <v>1</v>
      </c>
      <c r="S2241" s="1">
        <f>R2241*L2241</f>
        <v>396.06799999999998</v>
      </c>
      <c r="T2241" s="1">
        <f>S2241*(K2241/100)</f>
        <v>78.859601787562553</v>
      </c>
      <c r="U2241" t="str">
        <f t="shared" si="68"/>
        <v>Charity - Washington Nationals Dream FoundationLED Upper Billboard</v>
      </c>
      <c r="V2241" t="str">
        <f t="shared" si="69"/>
        <v>06-06 New York Mets @ Washington NationalsCharity - Washington Nationals Dream FoundationLED Upper Billboard</v>
      </c>
      <c r="W2241" t="str">
        <f>CONCATENATE(M2241,O2241)</f>
        <v>Regular SeasonCharity - Washington Nationals Dream Foundation</v>
      </c>
      <c r="X2241" t="str">
        <f>CONCATENATE(M2241,P2241)</f>
        <v>Regular SeasonLED Upper Billboard</v>
      </c>
      <c r="Y2241" t="str">
        <f>CONCATENATE(M2241,O2241,P2241)</f>
        <v>Regular SeasonCharity - Washington Nationals Dream FoundationLED Upper Billboard</v>
      </c>
    </row>
    <row r="2242" spans="1:25" x14ac:dyDescent="0.25">
      <c r="A2242" s="3">
        <v>362962</v>
      </c>
      <c r="B2242" t="s">
        <v>134</v>
      </c>
      <c r="C2242" t="s">
        <v>68</v>
      </c>
      <c r="D2242" t="s">
        <v>11</v>
      </c>
      <c r="E2242" t="s">
        <v>1</v>
      </c>
      <c r="F2242" s="5">
        <v>41066</v>
      </c>
      <c r="G2242">
        <v>3</v>
      </c>
      <c r="H2242">
        <v>7</v>
      </c>
      <c r="I2242" s="1">
        <v>2772.49</v>
      </c>
      <c r="J2242" s="1">
        <v>599.33000000000004</v>
      </c>
      <c r="K2242">
        <v>21.617030178648001</v>
      </c>
      <c r="L2242" s="4">
        <f>VLOOKUP(N2242,rates,VLOOKUP(CONCATENATE('[1]Exposure Report'!$B$11,'[1]Exposure Report'!$B$13),rate_lookup_table,4,FALSE),FALSE)</f>
        <v>396.06799999999998</v>
      </c>
      <c r="M2242" t="s">
        <v>0</v>
      </c>
      <c r="N2242" t="str">
        <f>IF(VLOOKUP(B2242,title_rename,2,FALSE)=0,B2242,VLOOKUP(B2242,title_rename,2,FALSE))</f>
        <v>06-06 New York Mets @ Washington Nationals</v>
      </c>
      <c r="O2242" s="3" t="str">
        <f>LEFT(IF(VLOOKUP(C2242,brand_rename,2,FALSE)=0,C2242,VLOOKUP(C2242,brand_rename,2,FALSE)),LEN(IF(VLOOKUP(C2242,brand_rename,2,FALSE)=0,C2242,VLOOKUP(C2242,brand_rename,2,FALSE)))-6)</f>
        <v>Charity - Washington Nationals Dream Foundation</v>
      </c>
      <c r="P2242" t="str">
        <f>IF(VLOOKUP(D2242,location_rename,2,FALSE)=0,D2242,VLOOKUP(D2242,location_rename,2,FALSE))</f>
        <v>Static Outfield Wall</v>
      </c>
      <c r="Q2242">
        <f>IF($L2242=0,0,G2242)</f>
        <v>3</v>
      </c>
      <c r="R2242">
        <f>IF($L2242=0,0,H2242)</f>
        <v>7</v>
      </c>
      <c r="S2242" s="1">
        <f>R2242*L2242</f>
        <v>2772.4759999999997</v>
      </c>
      <c r="T2242" s="1">
        <f>S2242*(K2242/100)</f>
        <v>599.32697361577289</v>
      </c>
      <c r="U2242" t="str">
        <f t="shared" ref="U2242:U2305" si="70">CONCATENATE(O2242,P2242)</f>
        <v>Charity - Washington Nationals Dream FoundationStatic Outfield Wall</v>
      </c>
      <c r="V2242" t="str">
        <f t="shared" ref="V2242:V2305" si="71">CONCATENATE(N2242,U2242)</f>
        <v>06-06 New York Mets @ Washington NationalsCharity - Washington Nationals Dream FoundationStatic Outfield Wall</v>
      </c>
      <c r="W2242" t="str">
        <f>CONCATENATE(M2242,O2242)</f>
        <v>Regular SeasonCharity - Washington Nationals Dream Foundation</v>
      </c>
      <c r="X2242" t="str">
        <f>CONCATENATE(M2242,P2242)</f>
        <v>Regular SeasonStatic Outfield Wall</v>
      </c>
      <c r="Y2242" t="str">
        <f>CONCATENATE(M2242,O2242,P2242)</f>
        <v>Regular SeasonCharity - Washington Nationals Dream FoundationStatic Outfield Wall</v>
      </c>
    </row>
    <row r="2243" spans="1:25" x14ac:dyDescent="0.25">
      <c r="A2243" s="3">
        <v>362962</v>
      </c>
      <c r="B2243" t="s">
        <v>134</v>
      </c>
      <c r="C2243" t="s">
        <v>67</v>
      </c>
      <c r="D2243" t="s">
        <v>2</v>
      </c>
      <c r="E2243" t="s">
        <v>1</v>
      </c>
      <c r="F2243" s="5">
        <v>41066</v>
      </c>
      <c r="G2243">
        <v>29</v>
      </c>
      <c r="H2243">
        <v>238</v>
      </c>
      <c r="I2243" s="1">
        <v>94264.66</v>
      </c>
      <c r="J2243" s="1">
        <v>22363.1</v>
      </c>
      <c r="K2243">
        <v>23.723736976296301</v>
      </c>
      <c r="L2243" s="4">
        <f>VLOOKUP(N2243,rates,VLOOKUP(CONCATENATE('[1]Exposure Report'!$B$11,'[1]Exposure Report'!$B$13),rate_lookup_table,4,FALSE),FALSE)</f>
        <v>396.06799999999998</v>
      </c>
      <c r="M2243" t="s">
        <v>0</v>
      </c>
      <c r="N2243" t="str">
        <f>IF(VLOOKUP(B2243,title_rename,2,FALSE)=0,B2243,VLOOKUP(B2243,title_rename,2,FALSE))</f>
        <v>06-06 New York Mets @ Washington Nationals</v>
      </c>
      <c r="O2243" s="3" t="str">
        <f>LEFT(IF(VLOOKUP(C2243,brand_rename,2,FALSE)=0,C2243,VLOOKUP(C2243,brand_rename,2,FALSE)),LEN(IF(VLOOKUP(C2243,brand_rename,2,FALSE)=0,C2243,VLOOKUP(C2243,brand_rename,2,FALSE)))-6)</f>
        <v>Cholula Hot Sauce</v>
      </c>
      <c r="P2243" t="str">
        <f>IF(VLOOKUP(D2243,location_rename,2,FALSE)=0,D2243,VLOOKUP(D2243,location_rename,2,FALSE))</f>
        <v>Rotational Field Level Home Plate</v>
      </c>
      <c r="Q2243">
        <f>IF($L2243=0,0,G2243)</f>
        <v>29</v>
      </c>
      <c r="R2243">
        <f>IF($L2243=0,0,H2243)</f>
        <v>238</v>
      </c>
      <c r="S2243" s="1">
        <f>R2243*L2243</f>
        <v>94264.183999999994</v>
      </c>
      <c r="T2243" s="1">
        <f>S2243*(K2243/100)</f>
        <v>22362.987075011981</v>
      </c>
      <c r="U2243" t="str">
        <f t="shared" si="70"/>
        <v>Cholula Hot SauceRotational Field Level Home Plate</v>
      </c>
      <c r="V2243" t="str">
        <f t="shared" si="71"/>
        <v>06-06 New York Mets @ Washington NationalsCholula Hot SauceRotational Field Level Home Plate</v>
      </c>
      <c r="W2243" t="str">
        <f>CONCATENATE(M2243,O2243)</f>
        <v>Regular SeasonCholula Hot Sauce</v>
      </c>
      <c r="X2243" t="str">
        <f>CONCATENATE(M2243,P2243)</f>
        <v>Regular SeasonRotational Field Level Home Plate</v>
      </c>
      <c r="Y2243" t="str">
        <f>CONCATENATE(M2243,O2243,P2243)</f>
        <v>Regular SeasonCholula Hot SauceRotational Field Level Home Plate</v>
      </c>
    </row>
    <row r="2244" spans="1:25" x14ac:dyDescent="0.25">
      <c r="A2244" s="3">
        <v>362962</v>
      </c>
      <c r="B2244" t="s">
        <v>134</v>
      </c>
      <c r="C2244" t="s">
        <v>65</v>
      </c>
      <c r="D2244" t="s">
        <v>9</v>
      </c>
      <c r="E2244" t="s">
        <v>1</v>
      </c>
      <c r="F2244" s="5">
        <v>41066</v>
      </c>
      <c r="G2244">
        <v>18</v>
      </c>
      <c r="H2244">
        <v>135</v>
      </c>
      <c r="I2244" s="1">
        <v>53469.45</v>
      </c>
      <c r="J2244" s="1">
        <v>6239.61</v>
      </c>
      <c r="K2244">
        <v>11.6694860336135</v>
      </c>
      <c r="L2244" s="4">
        <f>VLOOKUP(N2244,rates,VLOOKUP(CONCATENATE('[1]Exposure Report'!$B$11,'[1]Exposure Report'!$B$13),rate_lookup_table,4,FALSE),FALSE)</f>
        <v>396.06799999999998</v>
      </c>
      <c r="M2244" t="s">
        <v>0</v>
      </c>
      <c r="N2244" t="str">
        <f>IF(VLOOKUP(B2244,title_rename,2,FALSE)=0,B2244,VLOOKUP(B2244,title_rename,2,FALSE))</f>
        <v>06-06 New York Mets @ Washington Nationals</v>
      </c>
      <c r="O2244" s="3" t="str">
        <f>LEFT(IF(VLOOKUP(C2244,brand_rename,2,FALSE)=0,C2244,VLOOKUP(C2244,brand_rename,2,FALSE)),LEN(IF(VLOOKUP(C2244,brand_rename,2,FALSE)=0,C2244,VLOOKUP(C2244,brand_rename,2,FALSE)))-6)</f>
        <v>Coca-Cola</v>
      </c>
      <c r="P2244" t="str">
        <f>IF(VLOOKUP(D2244,location_rename,2,FALSE)=0,D2244,VLOOKUP(D2244,location_rename,2,FALSE))</f>
        <v>Static Upper Billboard</v>
      </c>
      <c r="Q2244">
        <f>IF($L2244=0,0,G2244)</f>
        <v>18</v>
      </c>
      <c r="R2244">
        <f>IF($L2244=0,0,H2244)</f>
        <v>135</v>
      </c>
      <c r="S2244" s="1">
        <f>R2244*L2244</f>
        <v>53469.18</v>
      </c>
      <c r="T2244" s="1">
        <f>S2244*(K2244/100)</f>
        <v>6239.5784923876636</v>
      </c>
      <c r="U2244" t="str">
        <f t="shared" si="70"/>
        <v>Coca-ColaStatic Upper Billboard</v>
      </c>
      <c r="V2244" t="str">
        <f t="shared" si="71"/>
        <v>06-06 New York Mets @ Washington NationalsCoca-ColaStatic Upper Billboard</v>
      </c>
      <c r="W2244" t="str">
        <f>CONCATENATE(M2244,O2244)</f>
        <v>Regular SeasonCoca-Cola</v>
      </c>
      <c r="X2244" t="str">
        <f>CONCATENATE(M2244,P2244)</f>
        <v>Regular SeasonStatic Upper Billboard</v>
      </c>
      <c r="Y2244" t="str">
        <f>CONCATENATE(M2244,O2244,P2244)</f>
        <v>Regular SeasonCoca-ColaStatic Upper Billboard</v>
      </c>
    </row>
    <row r="2245" spans="1:25" x14ac:dyDescent="0.25">
      <c r="A2245" s="3">
        <v>362962</v>
      </c>
      <c r="B2245" t="s">
        <v>134</v>
      </c>
      <c r="C2245" t="s">
        <v>64</v>
      </c>
      <c r="D2245" t="s">
        <v>17</v>
      </c>
      <c r="E2245" t="s">
        <v>1</v>
      </c>
      <c r="F2245" s="5">
        <v>41066</v>
      </c>
      <c r="G2245">
        <v>3</v>
      </c>
      <c r="H2245">
        <v>7</v>
      </c>
      <c r="I2245" s="1">
        <v>2772.49</v>
      </c>
      <c r="J2245" s="1">
        <v>996.23</v>
      </c>
      <c r="K2245">
        <v>35.932681452412801</v>
      </c>
      <c r="L2245" s="4">
        <f>VLOOKUP(N2245,rates,VLOOKUP(CONCATENATE('[1]Exposure Report'!$B$11,'[1]Exposure Report'!$B$13),rate_lookup_table,4,FALSE),FALSE)</f>
        <v>396.06799999999998</v>
      </c>
      <c r="M2245" t="s">
        <v>0</v>
      </c>
      <c r="N2245" t="str">
        <f>IF(VLOOKUP(B2245,title_rename,2,FALSE)=0,B2245,VLOOKUP(B2245,title_rename,2,FALSE))</f>
        <v>06-06 New York Mets @ Washington Nationals</v>
      </c>
      <c r="O2245" s="3" t="str">
        <f>LEFT(IF(VLOOKUP(C2245,brand_rename,2,FALSE)=0,C2245,VLOOKUP(C2245,brand_rename,2,FALSE)),LEN(IF(VLOOKUP(C2245,brand_rename,2,FALSE)=0,C2245,VLOOKUP(C2245,brand_rename,2,FALSE)))-6)</f>
        <v>Coke Zero</v>
      </c>
      <c r="P2245" t="str">
        <f>IF(VLOOKUP(D2245,location_rename,2,FALSE)=0,D2245,VLOOKUP(D2245,location_rename,2,FALSE))</f>
        <v>LED Upper Tiered</v>
      </c>
      <c r="Q2245">
        <f>IF($L2245=0,0,G2245)</f>
        <v>3</v>
      </c>
      <c r="R2245">
        <f>IF($L2245=0,0,H2245)</f>
        <v>7</v>
      </c>
      <c r="S2245" s="1">
        <f>R2245*L2245</f>
        <v>2772.4759999999997</v>
      </c>
      <c r="T2245" s="1">
        <f>S2245*(K2245/100)</f>
        <v>996.22496942459622</v>
      </c>
      <c r="U2245" t="str">
        <f t="shared" si="70"/>
        <v>Coke ZeroLED Upper Tiered</v>
      </c>
      <c r="V2245" t="str">
        <f t="shared" si="71"/>
        <v>06-06 New York Mets @ Washington NationalsCoke ZeroLED Upper Tiered</v>
      </c>
      <c r="W2245" t="str">
        <f>CONCATENATE(M2245,O2245)</f>
        <v>Regular SeasonCoke Zero</v>
      </c>
      <c r="X2245" t="str">
        <f>CONCATENATE(M2245,P2245)</f>
        <v>Regular SeasonLED Upper Tiered</v>
      </c>
      <c r="Y2245" t="str">
        <f>CONCATENATE(M2245,O2245,P2245)</f>
        <v>Regular SeasonCoke ZeroLED Upper Tiered</v>
      </c>
    </row>
    <row r="2246" spans="1:25" x14ac:dyDescent="0.25">
      <c r="A2246" s="3">
        <v>362962</v>
      </c>
      <c r="B2246" t="s">
        <v>134</v>
      </c>
      <c r="C2246" t="s">
        <v>63</v>
      </c>
      <c r="D2246" t="s">
        <v>19</v>
      </c>
      <c r="E2246" t="s">
        <v>1</v>
      </c>
      <c r="F2246" s="5">
        <v>41066</v>
      </c>
      <c r="G2246">
        <v>1</v>
      </c>
      <c r="H2246">
        <v>1</v>
      </c>
      <c r="I2246" s="1">
        <v>396.07</v>
      </c>
      <c r="J2246" s="1">
        <v>86.11</v>
      </c>
      <c r="K2246">
        <v>21.741106370086001</v>
      </c>
      <c r="L2246" s="4">
        <f>VLOOKUP(N2246,rates,VLOOKUP(CONCATENATE('[1]Exposure Report'!$B$11,'[1]Exposure Report'!$B$13),rate_lookup_table,4,FALSE),FALSE)</f>
        <v>396.06799999999998</v>
      </c>
      <c r="M2246" t="s">
        <v>0</v>
      </c>
      <c r="N2246" t="str">
        <f>IF(VLOOKUP(B2246,title_rename,2,FALSE)=0,B2246,VLOOKUP(B2246,title_rename,2,FALSE))</f>
        <v>06-06 New York Mets @ Washington Nationals</v>
      </c>
      <c r="O2246" s="3" t="str">
        <f>LEFT(IF(VLOOKUP(C2246,brand_rename,2,FALSE)=0,C2246,VLOOKUP(C2246,brand_rename,2,FALSE)),LEN(IF(VLOOKUP(C2246,brand_rename,2,FALSE)=0,C2246,VLOOKUP(C2246,brand_rename,2,FALSE)))-6)</f>
        <v>CSX</v>
      </c>
      <c r="P2246" t="str">
        <f>IF(VLOOKUP(D2246,location_rename,2,FALSE)=0,D2246,VLOOKUP(D2246,location_rename,2,FALSE))</f>
        <v>LED Outfield Wall</v>
      </c>
      <c r="Q2246">
        <f>IF($L2246=0,0,G2246)</f>
        <v>1</v>
      </c>
      <c r="R2246">
        <f>IF($L2246=0,0,H2246)</f>
        <v>1</v>
      </c>
      <c r="S2246" s="1">
        <f>R2246*L2246</f>
        <v>396.06799999999998</v>
      </c>
      <c r="T2246" s="1">
        <f>S2246*(K2246/100)</f>
        <v>86.109565177872227</v>
      </c>
      <c r="U2246" t="str">
        <f t="shared" si="70"/>
        <v>CSXLED Outfield Wall</v>
      </c>
      <c r="V2246" t="str">
        <f t="shared" si="71"/>
        <v>06-06 New York Mets @ Washington NationalsCSXLED Outfield Wall</v>
      </c>
      <c r="W2246" t="str">
        <f>CONCATENATE(M2246,O2246)</f>
        <v>Regular SeasonCSX</v>
      </c>
      <c r="X2246" t="str">
        <f>CONCATENATE(M2246,P2246)</f>
        <v>Regular SeasonLED Outfield Wall</v>
      </c>
      <c r="Y2246" t="str">
        <f>CONCATENATE(M2246,O2246,P2246)</f>
        <v>Regular SeasonCSXLED Outfield Wall</v>
      </c>
    </row>
    <row r="2247" spans="1:25" x14ac:dyDescent="0.25">
      <c r="A2247" s="3">
        <v>362962</v>
      </c>
      <c r="B2247" t="s">
        <v>134</v>
      </c>
      <c r="C2247" t="s">
        <v>63</v>
      </c>
      <c r="D2247" t="s">
        <v>17</v>
      </c>
      <c r="E2247" t="s">
        <v>1</v>
      </c>
      <c r="F2247" s="5">
        <v>41066</v>
      </c>
      <c r="G2247">
        <v>1</v>
      </c>
      <c r="H2247">
        <v>1</v>
      </c>
      <c r="I2247" s="1">
        <v>396.07</v>
      </c>
      <c r="J2247" s="1">
        <v>111.53</v>
      </c>
      <c r="K2247">
        <v>28.159163784179501</v>
      </c>
      <c r="L2247" s="4">
        <f>VLOOKUP(N2247,rates,VLOOKUP(CONCATENATE('[1]Exposure Report'!$B$11,'[1]Exposure Report'!$B$13),rate_lookup_table,4,FALSE),FALSE)</f>
        <v>396.06799999999998</v>
      </c>
      <c r="M2247" t="s">
        <v>0</v>
      </c>
      <c r="N2247" t="str">
        <f>IF(VLOOKUP(B2247,title_rename,2,FALSE)=0,B2247,VLOOKUP(B2247,title_rename,2,FALSE))</f>
        <v>06-06 New York Mets @ Washington Nationals</v>
      </c>
      <c r="O2247" s="3" t="str">
        <f>LEFT(IF(VLOOKUP(C2247,brand_rename,2,FALSE)=0,C2247,VLOOKUP(C2247,brand_rename,2,FALSE)),LEN(IF(VLOOKUP(C2247,brand_rename,2,FALSE)=0,C2247,VLOOKUP(C2247,brand_rename,2,FALSE)))-6)</f>
        <v>CSX</v>
      </c>
      <c r="P2247" t="str">
        <f>IF(VLOOKUP(D2247,location_rename,2,FALSE)=0,D2247,VLOOKUP(D2247,location_rename,2,FALSE))</f>
        <v>LED Upper Tiered</v>
      </c>
      <c r="Q2247">
        <f>IF($L2247=0,0,G2247)</f>
        <v>1</v>
      </c>
      <c r="R2247">
        <f>IF($L2247=0,0,H2247)</f>
        <v>1</v>
      </c>
      <c r="S2247" s="1">
        <f>R2247*L2247</f>
        <v>396.06799999999998</v>
      </c>
      <c r="T2247" s="1">
        <f>S2247*(K2247/100)</f>
        <v>111.52943681672407</v>
      </c>
      <c r="U2247" t="str">
        <f t="shared" si="70"/>
        <v>CSXLED Upper Tiered</v>
      </c>
      <c r="V2247" t="str">
        <f t="shared" si="71"/>
        <v>06-06 New York Mets @ Washington NationalsCSXLED Upper Tiered</v>
      </c>
      <c r="W2247" t="str">
        <f>CONCATENATE(M2247,O2247)</f>
        <v>Regular SeasonCSX</v>
      </c>
      <c r="X2247" t="str">
        <f>CONCATENATE(M2247,P2247)</f>
        <v>Regular SeasonLED Upper Tiered</v>
      </c>
      <c r="Y2247" t="str">
        <f>CONCATENATE(M2247,O2247,P2247)</f>
        <v>Regular SeasonCSXLED Upper Tiered</v>
      </c>
    </row>
    <row r="2248" spans="1:25" x14ac:dyDescent="0.25">
      <c r="A2248" s="3">
        <v>362962</v>
      </c>
      <c r="B2248" t="s">
        <v>134</v>
      </c>
      <c r="C2248" t="s">
        <v>61</v>
      </c>
      <c r="D2248" t="s">
        <v>2</v>
      </c>
      <c r="E2248" t="s">
        <v>1</v>
      </c>
      <c r="F2248" s="5">
        <v>41066</v>
      </c>
      <c r="G2248">
        <v>11</v>
      </c>
      <c r="H2248">
        <v>60</v>
      </c>
      <c r="I2248" s="1">
        <v>23764.2</v>
      </c>
      <c r="J2248" s="1">
        <v>6203.72</v>
      </c>
      <c r="K2248">
        <v>26.1053180835037</v>
      </c>
      <c r="L2248" s="4">
        <f>VLOOKUP(N2248,rates,VLOOKUP(CONCATENATE('[1]Exposure Report'!$B$11,'[1]Exposure Report'!$B$13),rate_lookup_table,4,FALSE),FALSE)</f>
        <v>396.06799999999998</v>
      </c>
      <c r="M2248" t="s">
        <v>0</v>
      </c>
      <c r="N2248" t="str">
        <f>IF(VLOOKUP(B2248,title_rename,2,FALSE)=0,B2248,VLOOKUP(B2248,title_rename,2,FALSE))</f>
        <v>06-06 New York Mets @ Washington Nationals</v>
      </c>
      <c r="O2248" s="3" t="str">
        <f>LEFT(IF(VLOOKUP(C2248,brand_rename,2,FALSE)=0,C2248,VLOOKUP(C2248,brand_rename,2,FALSE)),LEN(IF(VLOOKUP(C2248,brand_rename,2,FALSE)=0,C2248,VLOOKUP(C2248,brand_rename,2,FALSE)))-6)</f>
        <v>Exxonmobil</v>
      </c>
      <c r="P2248" t="str">
        <f>IF(VLOOKUP(D2248,location_rename,2,FALSE)=0,D2248,VLOOKUP(D2248,location_rename,2,FALSE))</f>
        <v>Rotational Field Level Home Plate</v>
      </c>
      <c r="Q2248">
        <f>IF($L2248=0,0,G2248)</f>
        <v>11</v>
      </c>
      <c r="R2248">
        <f>IF($L2248=0,0,H2248)</f>
        <v>60</v>
      </c>
      <c r="S2248" s="1">
        <f>R2248*L2248</f>
        <v>23764.079999999998</v>
      </c>
      <c r="T2248" s="1">
        <f>S2248*(K2248/100)</f>
        <v>6203.6886736182851</v>
      </c>
      <c r="U2248" t="str">
        <f t="shared" si="70"/>
        <v>ExxonmobilRotational Field Level Home Plate</v>
      </c>
      <c r="V2248" t="str">
        <f t="shared" si="71"/>
        <v>06-06 New York Mets @ Washington NationalsExxonmobilRotational Field Level Home Plate</v>
      </c>
      <c r="W2248" t="str">
        <f>CONCATENATE(M2248,O2248)</f>
        <v>Regular SeasonExxonmobil</v>
      </c>
      <c r="X2248" t="str">
        <f>CONCATENATE(M2248,P2248)</f>
        <v>Regular SeasonRotational Field Level Home Plate</v>
      </c>
      <c r="Y2248" t="str">
        <f>CONCATENATE(M2248,O2248,P2248)</f>
        <v>Regular SeasonExxonmobilRotational Field Level Home Plate</v>
      </c>
    </row>
    <row r="2249" spans="1:25" x14ac:dyDescent="0.25">
      <c r="A2249" s="3">
        <v>362962</v>
      </c>
      <c r="B2249" t="s">
        <v>134</v>
      </c>
      <c r="C2249" t="s">
        <v>61</v>
      </c>
      <c r="D2249" t="s">
        <v>11</v>
      </c>
      <c r="E2249" t="s">
        <v>1</v>
      </c>
      <c r="F2249" s="5">
        <v>41066</v>
      </c>
      <c r="G2249">
        <v>11</v>
      </c>
      <c r="H2249">
        <v>32</v>
      </c>
      <c r="I2249" s="1">
        <v>12674.24</v>
      </c>
      <c r="J2249" s="1">
        <v>1866.32</v>
      </c>
      <c r="K2249">
        <v>14.725301083141799</v>
      </c>
      <c r="L2249" s="4">
        <f>VLOOKUP(N2249,rates,VLOOKUP(CONCATENATE('[1]Exposure Report'!$B$11,'[1]Exposure Report'!$B$13),rate_lookup_table,4,FALSE),FALSE)</f>
        <v>396.06799999999998</v>
      </c>
      <c r="M2249" t="s">
        <v>0</v>
      </c>
      <c r="N2249" t="str">
        <f>IF(VLOOKUP(B2249,title_rename,2,FALSE)=0,B2249,VLOOKUP(B2249,title_rename,2,FALSE))</f>
        <v>06-06 New York Mets @ Washington Nationals</v>
      </c>
      <c r="O2249" s="3" t="str">
        <f>LEFT(IF(VLOOKUP(C2249,brand_rename,2,FALSE)=0,C2249,VLOOKUP(C2249,brand_rename,2,FALSE)),LEN(IF(VLOOKUP(C2249,brand_rename,2,FALSE)=0,C2249,VLOOKUP(C2249,brand_rename,2,FALSE)))-6)</f>
        <v>Exxonmobil</v>
      </c>
      <c r="P2249" t="str">
        <f>IF(VLOOKUP(D2249,location_rename,2,FALSE)=0,D2249,VLOOKUP(D2249,location_rename,2,FALSE))</f>
        <v>Static Outfield Wall</v>
      </c>
      <c r="Q2249">
        <f>IF($L2249=0,0,G2249)</f>
        <v>11</v>
      </c>
      <c r="R2249">
        <f>IF($L2249=0,0,H2249)</f>
        <v>32</v>
      </c>
      <c r="S2249" s="1">
        <f>R2249*L2249</f>
        <v>12674.175999999999</v>
      </c>
      <c r="T2249" s="1">
        <f>S2249*(K2249/100)</f>
        <v>1866.3105758072977</v>
      </c>
      <c r="U2249" t="str">
        <f t="shared" si="70"/>
        <v>ExxonmobilStatic Outfield Wall</v>
      </c>
      <c r="V2249" t="str">
        <f t="shared" si="71"/>
        <v>06-06 New York Mets @ Washington NationalsExxonmobilStatic Outfield Wall</v>
      </c>
      <c r="W2249" t="str">
        <f>CONCATENATE(M2249,O2249)</f>
        <v>Regular SeasonExxonmobil</v>
      </c>
      <c r="X2249" t="str">
        <f>CONCATENATE(M2249,P2249)</f>
        <v>Regular SeasonStatic Outfield Wall</v>
      </c>
      <c r="Y2249" t="str">
        <f>CONCATENATE(M2249,O2249,P2249)</f>
        <v>Regular SeasonExxonmobilStatic Outfield Wall</v>
      </c>
    </row>
    <row r="2250" spans="1:25" x14ac:dyDescent="0.25">
      <c r="A2250" s="3">
        <v>362962</v>
      </c>
      <c r="B2250" t="s">
        <v>134</v>
      </c>
      <c r="C2250" t="s">
        <v>55</v>
      </c>
      <c r="D2250" t="s">
        <v>59</v>
      </c>
      <c r="E2250" t="s">
        <v>1</v>
      </c>
      <c r="F2250" s="5">
        <v>41066</v>
      </c>
      <c r="G2250">
        <v>2</v>
      </c>
      <c r="H2250">
        <v>5</v>
      </c>
      <c r="I2250" s="1">
        <v>1980.35</v>
      </c>
      <c r="J2250" s="1">
        <v>490.81</v>
      </c>
      <c r="K2250">
        <v>24.784002827782899</v>
      </c>
      <c r="L2250" s="4">
        <f>VLOOKUP(N2250,rates,VLOOKUP(CONCATENATE('[1]Exposure Report'!$B$11,'[1]Exposure Report'!$B$13),rate_lookup_table,4,FALSE),FALSE)</f>
        <v>396.06799999999998</v>
      </c>
      <c r="M2250" t="s">
        <v>0</v>
      </c>
      <c r="N2250" t="str">
        <f>IF(VLOOKUP(B2250,title_rename,2,FALSE)=0,B2250,VLOOKUP(B2250,title_rename,2,FALSE))</f>
        <v>06-06 New York Mets @ Washington Nationals</v>
      </c>
      <c r="O2250" s="3" t="str">
        <f>LEFT(IF(VLOOKUP(C2250,brand_rename,2,FALSE)=0,C2250,VLOOKUP(C2250,brand_rename,2,FALSE)),LEN(IF(VLOOKUP(C2250,brand_rename,2,FALSE)=0,C2250,VLOOKUP(C2250,brand_rename,2,FALSE)))-6)</f>
        <v>Gatorade</v>
      </c>
      <c r="P2250" t="str">
        <f>IF(VLOOKUP(D2250,location_rename,2,FALSE)=0,D2250,VLOOKUP(D2250,location_rename,2,FALSE))</f>
        <v>Active Cup</v>
      </c>
      <c r="Q2250">
        <f>IF($L2250=0,0,G2250)</f>
        <v>2</v>
      </c>
      <c r="R2250">
        <f>IF($L2250=0,0,H2250)</f>
        <v>5</v>
      </c>
      <c r="S2250" s="1">
        <f>R2250*L2250</f>
        <v>1980.34</v>
      </c>
      <c r="T2250" s="1">
        <f>S2250*(K2250/100)</f>
        <v>490.80752159971587</v>
      </c>
      <c r="U2250" t="str">
        <f t="shared" si="70"/>
        <v>GatoradeActive Cup</v>
      </c>
      <c r="V2250" t="str">
        <f t="shared" si="71"/>
        <v>06-06 New York Mets @ Washington NationalsGatoradeActive Cup</v>
      </c>
      <c r="W2250" t="str">
        <f>CONCATENATE(M2250,O2250)</f>
        <v>Regular SeasonGatorade</v>
      </c>
      <c r="X2250" t="str">
        <f>CONCATENATE(M2250,P2250)</f>
        <v>Regular SeasonActive Cup</v>
      </c>
      <c r="Y2250" t="str">
        <f>CONCATENATE(M2250,O2250,P2250)</f>
        <v>Regular SeasonGatoradeActive Cup</v>
      </c>
    </row>
    <row r="2251" spans="1:25" x14ac:dyDescent="0.25">
      <c r="A2251" s="3">
        <v>362962</v>
      </c>
      <c r="B2251" t="s">
        <v>134</v>
      </c>
      <c r="C2251" t="s">
        <v>55</v>
      </c>
      <c r="D2251" t="s">
        <v>58</v>
      </c>
      <c r="E2251" t="s">
        <v>1</v>
      </c>
      <c r="F2251" s="5">
        <v>41066</v>
      </c>
      <c r="G2251">
        <v>2</v>
      </c>
      <c r="H2251">
        <v>6</v>
      </c>
      <c r="I2251" s="1">
        <v>2376.42</v>
      </c>
      <c r="J2251" s="1">
        <v>488.51</v>
      </c>
      <c r="K2251">
        <v>20.556551451342699</v>
      </c>
      <c r="L2251" s="4">
        <f>VLOOKUP(N2251,rates,VLOOKUP(CONCATENATE('[1]Exposure Report'!$B$11,'[1]Exposure Report'!$B$13),rate_lookup_table,4,FALSE),FALSE)</f>
        <v>396.06799999999998</v>
      </c>
      <c r="M2251" t="s">
        <v>0</v>
      </c>
      <c r="N2251" t="str">
        <f>IF(VLOOKUP(B2251,title_rename,2,FALSE)=0,B2251,VLOOKUP(B2251,title_rename,2,FALSE))</f>
        <v>06-06 New York Mets @ Washington Nationals</v>
      </c>
      <c r="O2251" s="3" t="str">
        <f>LEFT(IF(VLOOKUP(C2251,brand_rename,2,FALSE)=0,C2251,VLOOKUP(C2251,brand_rename,2,FALSE)),LEN(IF(VLOOKUP(C2251,brand_rename,2,FALSE)=0,C2251,VLOOKUP(C2251,brand_rename,2,FALSE)))-6)</f>
        <v>Gatorade</v>
      </c>
      <c r="P2251" t="str">
        <f>IF(VLOOKUP(D2251,location_rename,2,FALSE)=0,D2251,VLOOKUP(D2251,location_rename,2,FALSE))</f>
        <v>Cooler Partial Branded</v>
      </c>
      <c r="Q2251">
        <f>IF($L2251=0,0,G2251)</f>
        <v>2</v>
      </c>
      <c r="R2251">
        <f>IF($L2251=0,0,H2251)</f>
        <v>6</v>
      </c>
      <c r="S2251" s="1">
        <f>R2251*L2251</f>
        <v>2376.4079999999999</v>
      </c>
      <c r="T2251" s="1">
        <f>S2251*(K2251/100)</f>
        <v>488.50753321382399</v>
      </c>
      <c r="U2251" t="str">
        <f t="shared" si="70"/>
        <v>GatoradeCooler Partial Branded</v>
      </c>
      <c r="V2251" t="str">
        <f t="shared" si="71"/>
        <v>06-06 New York Mets @ Washington NationalsGatoradeCooler Partial Branded</v>
      </c>
      <c r="W2251" t="str">
        <f>CONCATENATE(M2251,O2251)</f>
        <v>Regular SeasonGatorade</v>
      </c>
      <c r="X2251" t="str">
        <f>CONCATENATE(M2251,P2251)</f>
        <v>Regular SeasonCooler Partial Branded</v>
      </c>
      <c r="Y2251" t="str">
        <f>CONCATENATE(M2251,O2251,P2251)</f>
        <v>Regular SeasonGatoradeCooler Partial Branded</v>
      </c>
    </row>
    <row r="2252" spans="1:25" x14ac:dyDescent="0.25">
      <c r="A2252" s="3">
        <v>362962</v>
      </c>
      <c r="B2252" t="s">
        <v>134</v>
      </c>
      <c r="C2252" t="s">
        <v>55</v>
      </c>
      <c r="D2252" t="s">
        <v>58</v>
      </c>
      <c r="E2252" t="s">
        <v>1</v>
      </c>
      <c r="F2252" s="5">
        <v>41066</v>
      </c>
      <c r="G2252">
        <v>13</v>
      </c>
      <c r="H2252">
        <v>29</v>
      </c>
      <c r="I2252" s="1">
        <v>11486.03</v>
      </c>
      <c r="J2252" s="1">
        <v>3242.86</v>
      </c>
      <c r="K2252">
        <v>28.23307966286</v>
      </c>
      <c r="L2252" s="4">
        <f>VLOOKUP(N2252,rates,VLOOKUP(CONCATENATE('[1]Exposure Report'!$B$11,'[1]Exposure Report'!$B$13),rate_lookup_table,4,FALSE),FALSE)</f>
        <v>396.06799999999998</v>
      </c>
      <c r="M2252" t="s">
        <v>0</v>
      </c>
      <c r="N2252" t="str">
        <f>IF(VLOOKUP(B2252,title_rename,2,FALSE)=0,B2252,VLOOKUP(B2252,title_rename,2,FALSE))</f>
        <v>06-06 New York Mets @ Washington Nationals</v>
      </c>
      <c r="O2252" s="3" t="str">
        <f>LEFT(IF(VLOOKUP(C2252,brand_rename,2,FALSE)=0,C2252,VLOOKUP(C2252,brand_rename,2,FALSE)),LEN(IF(VLOOKUP(C2252,brand_rename,2,FALSE)=0,C2252,VLOOKUP(C2252,brand_rename,2,FALSE)))-6)</f>
        <v>Gatorade</v>
      </c>
      <c r="P2252" t="str">
        <f>IF(VLOOKUP(D2252,location_rename,2,FALSE)=0,D2252,VLOOKUP(D2252,location_rename,2,FALSE))</f>
        <v>Cooler Partial Branded</v>
      </c>
      <c r="Q2252">
        <f>IF($L2252=0,0,G2252)</f>
        <v>13</v>
      </c>
      <c r="R2252">
        <f>IF($L2252=0,0,H2252)</f>
        <v>29</v>
      </c>
      <c r="S2252" s="1">
        <f>R2252*L2252</f>
        <v>11485.972</v>
      </c>
      <c r="T2252" s="1">
        <f>S2252*(K2252/100)</f>
        <v>3242.8436248137941</v>
      </c>
      <c r="U2252" t="str">
        <f t="shared" si="70"/>
        <v>GatoradeCooler Partial Branded</v>
      </c>
      <c r="V2252" t="str">
        <f t="shared" si="71"/>
        <v>06-06 New York Mets @ Washington NationalsGatoradeCooler Partial Branded</v>
      </c>
      <c r="W2252" t="str">
        <f>CONCATENATE(M2252,O2252)</f>
        <v>Regular SeasonGatorade</v>
      </c>
      <c r="X2252" t="str">
        <f>CONCATENATE(M2252,P2252)</f>
        <v>Regular SeasonCooler Partial Branded</v>
      </c>
      <c r="Y2252" t="str">
        <f>CONCATENATE(M2252,O2252,P2252)</f>
        <v>Regular SeasonGatoradeCooler Partial Branded</v>
      </c>
    </row>
    <row r="2253" spans="1:25" x14ac:dyDescent="0.25">
      <c r="A2253" s="3">
        <v>362962</v>
      </c>
      <c r="B2253" t="s">
        <v>134</v>
      </c>
      <c r="C2253" t="s">
        <v>55</v>
      </c>
      <c r="D2253" t="s">
        <v>102</v>
      </c>
      <c r="E2253" t="s">
        <v>1</v>
      </c>
      <c r="F2253" s="5">
        <v>41066</v>
      </c>
      <c r="G2253">
        <v>1</v>
      </c>
      <c r="H2253">
        <v>1</v>
      </c>
      <c r="I2253" s="1">
        <v>396.07</v>
      </c>
      <c r="J2253" s="1">
        <v>90.26</v>
      </c>
      <c r="K2253">
        <v>22.7889009518519</v>
      </c>
      <c r="L2253" s="4">
        <f>VLOOKUP(N2253,rates,VLOOKUP(CONCATENATE('[1]Exposure Report'!$B$11,'[1]Exposure Report'!$B$13),rate_lookup_table,4,FALSE),FALSE)</f>
        <v>396.06799999999998</v>
      </c>
      <c r="M2253" t="s">
        <v>0</v>
      </c>
      <c r="N2253" t="str">
        <f>IF(VLOOKUP(B2253,title_rename,2,FALSE)=0,B2253,VLOOKUP(B2253,title_rename,2,FALSE))</f>
        <v>06-06 New York Mets @ Washington Nationals</v>
      </c>
      <c r="O2253" s="3" t="str">
        <f>LEFT(IF(VLOOKUP(C2253,brand_rename,2,FALSE)=0,C2253,VLOOKUP(C2253,brand_rename,2,FALSE)),LEN(IF(VLOOKUP(C2253,brand_rename,2,FALSE)=0,C2253,VLOOKUP(C2253,brand_rename,2,FALSE)))-6)</f>
        <v>Gatorade</v>
      </c>
      <c r="P2253" t="str">
        <f>IF(VLOOKUP(D2253,location_rename,2,FALSE)=0,D2253,VLOOKUP(D2253,location_rename,2,FALSE))</f>
        <v>Ice Chest Full Branded</v>
      </c>
      <c r="Q2253">
        <f>IF($L2253=0,0,G2253)</f>
        <v>1</v>
      </c>
      <c r="R2253">
        <f>IF($L2253=0,0,H2253)</f>
        <v>1</v>
      </c>
      <c r="S2253" s="1">
        <f>R2253*L2253</f>
        <v>396.06799999999998</v>
      </c>
      <c r="T2253" s="1">
        <f>S2253*(K2253/100)</f>
        <v>90.259544221980789</v>
      </c>
      <c r="U2253" t="str">
        <f t="shared" si="70"/>
        <v>GatoradeIce Chest Full Branded</v>
      </c>
      <c r="V2253" t="str">
        <f t="shared" si="71"/>
        <v>06-06 New York Mets @ Washington NationalsGatoradeIce Chest Full Branded</v>
      </c>
      <c r="W2253" t="str">
        <f>CONCATENATE(M2253,O2253)</f>
        <v>Regular SeasonGatorade</v>
      </c>
      <c r="X2253" t="str">
        <f>CONCATENATE(M2253,P2253)</f>
        <v>Regular SeasonIce Chest Full Branded</v>
      </c>
      <c r="Y2253" t="str">
        <f>CONCATENATE(M2253,O2253,P2253)</f>
        <v>Regular SeasonGatoradeIce Chest Full Branded</v>
      </c>
    </row>
    <row r="2254" spans="1:25" x14ac:dyDescent="0.25">
      <c r="A2254" s="3">
        <v>362962</v>
      </c>
      <c r="B2254" t="s">
        <v>134</v>
      </c>
      <c r="C2254" t="s">
        <v>55</v>
      </c>
      <c r="D2254" t="s">
        <v>57</v>
      </c>
      <c r="E2254" t="s">
        <v>1</v>
      </c>
      <c r="F2254" s="5">
        <v>41066</v>
      </c>
      <c r="G2254">
        <v>2</v>
      </c>
      <c r="H2254">
        <v>3</v>
      </c>
      <c r="I2254" s="1">
        <v>1188.21</v>
      </c>
      <c r="J2254" s="1">
        <v>335.79</v>
      </c>
      <c r="K2254">
        <v>28.260156033024401</v>
      </c>
      <c r="L2254" s="4">
        <f>VLOOKUP(N2254,rates,VLOOKUP(CONCATENATE('[1]Exposure Report'!$B$11,'[1]Exposure Report'!$B$13),rate_lookup_table,4,FALSE),FALSE)</f>
        <v>396.06799999999998</v>
      </c>
      <c r="M2254" t="s">
        <v>0</v>
      </c>
      <c r="N2254" t="str">
        <f>IF(VLOOKUP(B2254,title_rename,2,FALSE)=0,B2254,VLOOKUP(B2254,title_rename,2,FALSE))</f>
        <v>06-06 New York Mets @ Washington Nationals</v>
      </c>
      <c r="O2254" s="3" t="str">
        <f>LEFT(IF(VLOOKUP(C2254,brand_rename,2,FALSE)=0,C2254,VLOOKUP(C2254,brand_rename,2,FALSE)),LEN(IF(VLOOKUP(C2254,brand_rename,2,FALSE)=0,C2254,VLOOKUP(C2254,brand_rename,2,FALSE)))-6)</f>
        <v>Gatorade</v>
      </c>
      <c r="P2254" t="str">
        <f>IF(VLOOKUP(D2254,location_rename,2,FALSE)=0,D2254,VLOOKUP(D2254,location_rename,2,FALSE))</f>
        <v>Ice Chest Partial Branded</v>
      </c>
      <c r="Q2254">
        <f>IF($L2254=0,0,G2254)</f>
        <v>2</v>
      </c>
      <c r="R2254">
        <f>IF($L2254=0,0,H2254)</f>
        <v>3</v>
      </c>
      <c r="S2254" s="1">
        <f>R2254*L2254</f>
        <v>1188.204</v>
      </c>
      <c r="T2254" s="1">
        <f>S2254*(K2254/100)</f>
        <v>335.78830439063728</v>
      </c>
      <c r="U2254" t="str">
        <f t="shared" si="70"/>
        <v>GatoradeIce Chest Partial Branded</v>
      </c>
      <c r="V2254" t="str">
        <f t="shared" si="71"/>
        <v>06-06 New York Mets @ Washington NationalsGatoradeIce Chest Partial Branded</v>
      </c>
      <c r="W2254" t="str">
        <f>CONCATENATE(M2254,O2254)</f>
        <v>Regular SeasonGatorade</v>
      </c>
      <c r="X2254" t="str">
        <f>CONCATENATE(M2254,P2254)</f>
        <v>Regular SeasonIce Chest Partial Branded</v>
      </c>
      <c r="Y2254" t="str">
        <f>CONCATENATE(M2254,O2254,P2254)</f>
        <v>Regular SeasonGatoradeIce Chest Partial Branded</v>
      </c>
    </row>
    <row r="2255" spans="1:25" x14ac:dyDescent="0.25">
      <c r="A2255" s="3">
        <v>362962</v>
      </c>
      <c r="B2255" t="s">
        <v>134</v>
      </c>
      <c r="C2255" t="s">
        <v>55</v>
      </c>
      <c r="D2255" t="s">
        <v>56</v>
      </c>
      <c r="E2255" t="s">
        <v>1</v>
      </c>
      <c r="F2255" s="5">
        <v>41066</v>
      </c>
      <c r="G2255">
        <v>2</v>
      </c>
      <c r="H2255">
        <v>3</v>
      </c>
      <c r="I2255" s="1">
        <v>1188.21</v>
      </c>
      <c r="J2255" s="1">
        <v>236.18</v>
      </c>
      <c r="K2255">
        <v>19.8769577768239</v>
      </c>
      <c r="L2255" s="4">
        <f>VLOOKUP(N2255,rates,VLOOKUP(CONCATENATE('[1]Exposure Report'!$B$11,'[1]Exposure Report'!$B$13),rate_lookup_table,4,FALSE),FALSE)</f>
        <v>396.06799999999998</v>
      </c>
      <c r="M2255" t="s">
        <v>0</v>
      </c>
      <c r="N2255" t="str">
        <f>IF(VLOOKUP(B2255,title_rename,2,FALSE)=0,B2255,VLOOKUP(B2255,title_rename,2,FALSE))</f>
        <v>06-06 New York Mets @ Washington Nationals</v>
      </c>
      <c r="O2255" s="3" t="str">
        <f>LEFT(IF(VLOOKUP(C2255,brand_rename,2,FALSE)=0,C2255,VLOOKUP(C2255,brand_rename,2,FALSE)),LEN(IF(VLOOKUP(C2255,brand_rename,2,FALSE)=0,C2255,VLOOKUP(C2255,brand_rename,2,FALSE)))-6)</f>
        <v>Gatorade</v>
      </c>
      <c r="P2255" t="str">
        <f>IF(VLOOKUP(D2255,location_rename,2,FALSE)=0,D2255,VLOOKUP(D2255,location_rename,2,FALSE))</f>
        <v>Passive Cup</v>
      </c>
      <c r="Q2255">
        <f>IF($L2255=0,0,G2255)</f>
        <v>2</v>
      </c>
      <c r="R2255">
        <f>IF($L2255=0,0,H2255)</f>
        <v>3</v>
      </c>
      <c r="S2255" s="1">
        <f>R2255*L2255</f>
        <v>1188.204</v>
      </c>
      <c r="T2255" s="1">
        <f>S2255*(K2255/100)</f>
        <v>236.17880738253265</v>
      </c>
      <c r="U2255" t="str">
        <f t="shared" si="70"/>
        <v>GatoradePassive Cup</v>
      </c>
      <c r="V2255" t="str">
        <f t="shared" si="71"/>
        <v>06-06 New York Mets @ Washington NationalsGatoradePassive Cup</v>
      </c>
      <c r="W2255" t="str">
        <f>CONCATENATE(M2255,O2255)</f>
        <v>Regular SeasonGatorade</v>
      </c>
      <c r="X2255" t="str">
        <f>CONCATENATE(M2255,P2255)</f>
        <v>Regular SeasonPassive Cup</v>
      </c>
      <c r="Y2255" t="str">
        <f>CONCATENATE(M2255,O2255,P2255)</f>
        <v>Regular SeasonGatoradePassive Cup</v>
      </c>
    </row>
    <row r="2256" spans="1:25" x14ac:dyDescent="0.25">
      <c r="A2256" s="3">
        <v>362962</v>
      </c>
      <c r="B2256" t="s">
        <v>134</v>
      </c>
      <c r="C2256" t="s">
        <v>53</v>
      </c>
      <c r="D2256" t="s">
        <v>19</v>
      </c>
      <c r="E2256" t="s">
        <v>1</v>
      </c>
      <c r="F2256" s="5">
        <v>41066</v>
      </c>
      <c r="G2256">
        <v>3</v>
      </c>
      <c r="H2256">
        <v>10</v>
      </c>
      <c r="I2256" s="1">
        <v>3960.7</v>
      </c>
      <c r="J2256" s="1">
        <v>720.37</v>
      </c>
      <c r="K2256">
        <v>18.187946575100302</v>
      </c>
      <c r="L2256" s="4">
        <f>VLOOKUP(N2256,rates,VLOOKUP(CONCATENATE('[1]Exposure Report'!$B$11,'[1]Exposure Report'!$B$13),rate_lookup_table,4,FALSE),FALSE)</f>
        <v>396.06799999999998</v>
      </c>
      <c r="M2256" t="s">
        <v>0</v>
      </c>
      <c r="N2256" t="str">
        <f>IF(VLOOKUP(B2256,title_rename,2,FALSE)=0,B2256,VLOOKUP(B2256,title_rename,2,FALSE))</f>
        <v>06-06 New York Mets @ Washington Nationals</v>
      </c>
      <c r="O2256" s="3" t="str">
        <f>LEFT(IF(VLOOKUP(C2256,brand_rename,2,FALSE)=0,C2256,VLOOKUP(C2256,brand_rename,2,FALSE)),LEN(IF(VLOOKUP(C2256,brand_rename,2,FALSE)=0,C2256,VLOOKUP(C2256,brand_rename,2,FALSE)))-6)</f>
        <v>GEICO</v>
      </c>
      <c r="P2256" t="str">
        <f>IF(VLOOKUP(D2256,location_rename,2,FALSE)=0,D2256,VLOOKUP(D2256,location_rename,2,FALSE))</f>
        <v>LED Outfield Wall</v>
      </c>
      <c r="Q2256">
        <f>IF($L2256=0,0,G2256)</f>
        <v>3</v>
      </c>
      <c r="R2256">
        <f>IF($L2256=0,0,H2256)</f>
        <v>10</v>
      </c>
      <c r="S2256" s="1">
        <f>R2256*L2256</f>
        <v>3960.68</v>
      </c>
      <c r="T2256" s="1">
        <f>S2256*(K2256/100)</f>
        <v>720.36636241068265</v>
      </c>
      <c r="U2256" t="str">
        <f t="shared" si="70"/>
        <v>GEICOLED Outfield Wall</v>
      </c>
      <c r="V2256" t="str">
        <f t="shared" si="71"/>
        <v>06-06 New York Mets @ Washington NationalsGEICOLED Outfield Wall</v>
      </c>
      <c r="W2256" t="str">
        <f>CONCATENATE(M2256,O2256)</f>
        <v>Regular SeasonGEICO</v>
      </c>
      <c r="X2256" t="str">
        <f>CONCATENATE(M2256,P2256)</f>
        <v>Regular SeasonLED Outfield Wall</v>
      </c>
      <c r="Y2256" t="str">
        <f>CONCATENATE(M2256,O2256,P2256)</f>
        <v>Regular SeasonGEICOLED Outfield Wall</v>
      </c>
    </row>
    <row r="2257" spans="1:25" x14ac:dyDescent="0.25">
      <c r="A2257" s="3">
        <v>362962</v>
      </c>
      <c r="B2257" t="s">
        <v>134</v>
      </c>
      <c r="C2257" t="s">
        <v>53</v>
      </c>
      <c r="D2257" t="s">
        <v>17</v>
      </c>
      <c r="E2257" t="s">
        <v>1</v>
      </c>
      <c r="F2257" s="5">
        <v>41066</v>
      </c>
      <c r="G2257">
        <v>5</v>
      </c>
      <c r="H2257">
        <v>14</v>
      </c>
      <c r="I2257" s="1">
        <v>5544.98</v>
      </c>
      <c r="J2257" s="1">
        <v>1757.84</v>
      </c>
      <c r="K2257">
        <v>31.7014669124144</v>
      </c>
      <c r="L2257" s="4">
        <f>VLOOKUP(N2257,rates,VLOOKUP(CONCATENATE('[1]Exposure Report'!$B$11,'[1]Exposure Report'!$B$13),rate_lookup_table,4,FALSE),FALSE)</f>
        <v>396.06799999999998</v>
      </c>
      <c r="M2257" t="s">
        <v>0</v>
      </c>
      <c r="N2257" t="str">
        <f>IF(VLOOKUP(B2257,title_rename,2,FALSE)=0,B2257,VLOOKUP(B2257,title_rename,2,FALSE))</f>
        <v>06-06 New York Mets @ Washington Nationals</v>
      </c>
      <c r="O2257" s="3" t="str">
        <f>LEFT(IF(VLOOKUP(C2257,brand_rename,2,FALSE)=0,C2257,VLOOKUP(C2257,brand_rename,2,FALSE)),LEN(IF(VLOOKUP(C2257,brand_rename,2,FALSE)=0,C2257,VLOOKUP(C2257,brand_rename,2,FALSE)))-6)</f>
        <v>GEICO</v>
      </c>
      <c r="P2257" t="str">
        <f>IF(VLOOKUP(D2257,location_rename,2,FALSE)=0,D2257,VLOOKUP(D2257,location_rename,2,FALSE))</f>
        <v>LED Upper Tiered</v>
      </c>
      <c r="Q2257">
        <f>IF($L2257=0,0,G2257)</f>
        <v>5</v>
      </c>
      <c r="R2257">
        <f>IF($L2257=0,0,H2257)</f>
        <v>14</v>
      </c>
      <c r="S2257" s="1">
        <f>R2257*L2257</f>
        <v>5544.9519999999993</v>
      </c>
      <c r="T2257" s="1">
        <f>S2257*(K2257/100)</f>
        <v>1757.8311235892604</v>
      </c>
      <c r="U2257" t="str">
        <f t="shared" si="70"/>
        <v>GEICOLED Upper Tiered</v>
      </c>
      <c r="V2257" t="str">
        <f t="shared" si="71"/>
        <v>06-06 New York Mets @ Washington NationalsGEICOLED Upper Tiered</v>
      </c>
      <c r="W2257" t="str">
        <f>CONCATENATE(M2257,O2257)</f>
        <v>Regular SeasonGEICO</v>
      </c>
      <c r="X2257" t="str">
        <f>CONCATENATE(M2257,P2257)</f>
        <v>Regular SeasonLED Upper Tiered</v>
      </c>
      <c r="Y2257" t="str">
        <f>CONCATENATE(M2257,O2257,P2257)</f>
        <v>Regular SeasonGEICOLED Upper Tiered</v>
      </c>
    </row>
    <row r="2258" spans="1:25" x14ac:dyDescent="0.25">
      <c r="A2258" s="3">
        <v>362962</v>
      </c>
      <c r="B2258" t="s">
        <v>134</v>
      </c>
      <c r="C2258" t="s">
        <v>53</v>
      </c>
      <c r="D2258" t="s">
        <v>2</v>
      </c>
      <c r="E2258" t="s">
        <v>1</v>
      </c>
      <c r="F2258" s="5">
        <v>41066</v>
      </c>
      <c r="G2258">
        <v>12</v>
      </c>
      <c r="H2258">
        <v>72</v>
      </c>
      <c r="I2258" s="1">
        <v>28517.040000000001</v>
      </c>
      <c r="J2258" s="1">
        <v>6739.21</v>
      </c>
      <c r="K2258">
        <v>23.6322212964599</v>
      </c>
      <c r="L2258" s="4">
        <f>VLOOKUP(N2258,rates,VLOOKUP(CONCATENATE('[1]Exposure Report'!$B$11,'[1]Exposure Report'!$B$13),rate_lookup_table,4,FALSE),FALSE)</f>
        <v>396.06799999999998</v>
      </c>
      <c r="M2258" t="s">
        <v>0</v>
      </c>
      <c r="N2258" t="str">
        <f>IF(VLOOKUP(B2258,title_rename,2,FALSE)=0,B2258,VLOOKUP(B2258,title_rename,2,FALSE))</f>
        <v>06-06 New York Mets @ Washington Nationals</v>
      </c>
      <c r="O2258" s="3" t="str">
        <f>LEFT(IF(VLOOKUP(C2258,brand_rename,2,FALSE)=0,C2258,VLOOKUP(C2258,brand_rename,2,FALSE)),LEN(IF(VLOOKUP(C2258,brand_rename,2,FALSE)=0,C2258,VLOOKUP(C2258,brand_rename,2,FALSE)))-6)</f>
        <v>GEICO</v>
      </c>
      <c r="P2258" t="str">
        <f>IF(VLOOKUP(D2258,location_rename,2,FALSE)=0,D2258,VLOOKUP(D2258,location_rename,2,FALSE))</f>
        <v>Rotational Field Level Home Plate</v>
      </c>
      <c r="Q2258">
        <f>IF($L2258=0,0,G2258)</f>
        <v>12</v>
      </c>
      <c r="R2258">
        <f>IF($L2258=0,0,H2258)</f>
        <v>72</v>
      </c>
      <c r="S2258" s="1">
        <f>R2258*L2258</f>
        <v>28516.896000000001</v>
      </c>
      <c r="T2258" s="1">
        <f>S2258*(K2258/100)</f>
        <v>6739.1759696013214</v>
      </c>
      <c r="U2258" t="str">
        <f t="shared" si="70"/>
        <v>GEICORotational Field Level Home Plate</v>
      </c>
      <c r="V2258" t="str">
        <f t="shared" si="71"/>
        <v>06-06 New York Mets @ Washington NationalsGEICORotational Field Level Home Plate</v>
      </c>
      <c r="W2258" t="str">
        <f>CONCATENATE(M2258,O2258)</f>
        <v>Regular SeasonGEICO</v>
      </c>
      <c r="X2258" t="str">
        <f>CONCATENATE(M2258,P2258)</f>
        <v>Regular SeasonRotational Field Level Home Plate</v>
      </c>
      <c r="Y2258" t="str">
        <f>CONCATENATE(M2258,O2258,P2258)</f>
        <v>Regular SeasonGEICORotational Field Level Home Plate</v>
      </c>
    </row>
    <row r="2259" spans="1:25" x14ac:dyDescent="0.25">
      <c r="A2259" s="3">
        <v>362962</v>
      </c>
      <c r="B2259" t="s">
        <v>134</v>
      </c>
      <c r="C2259" t="s">
        <v>53</v>
      </c>
      <c r="D2259" t="s">
        <v>11</v>
      </c>
      <c r="E2259" t="s">
        <v>1</v>
      </c>
      <c r="F2259" s="5">
        <v>41066</v>
      </c>
      <c r="G2259">
        <v>42</v>
      </c>
      <c r="H2259">
        <v>174</v>
      </c>
      <c r="I2259" s="1">
        <v>68916.179999999993</v>
      </c>
      <c r="J2259" s="1">
        <v>10630.12</v>
      </c>
      <c r="K2259">
        <v>15.4247086823442</v>
      </c>
      <c r="L2259" s="4">
        <f>VLOOKUP(N2259,rates,VLOOKUP(CONCATENATE('[1]Exposure Report'!$B$11,'[1]Exposure Report'!$B$13),rate_lookup_table,4,FALSE),FALSE)</f>
        <v>396.06799999999998</v>
      </c>
      <c r="M2259" t="s">
        <v>0</v>
      </c>
      <c r="N2259" t="str">
        <f>IF(VLOOKUP(B2259,title_rename,2,FALSE)=0,B2259,VLOOKUP(B2259,title_rename,2,FALSE))</f>
        <v>06-06 New York Mets @ Washington Nationals</v>
      </c>
      <c r="O2259" s="3" t="str">
        <f>LEFT(IF(VLOOKUP(C2259,brand_rename,2,FALSE)=0,C2259,VLOOKUP(C2259,brand_rename,2,FALSE)),LEN(IF(VLOOKUP(C2259,brand_rename,2,FALSE)=0,C2259,VLOOKUP(C2259,brand_rename,2,FALSE)))-6)</f>
        <v>GEICO</v>
      </c>
      <c r="P2259" t="str">
        <f>IF(VLOOKUP(D2259,location_rename,2,FALSE)=0,D2259,VLOOKUP(D2259,location_rename,2,FALSE))</f>
        <v>Static Outfield Wall</v>
      </c>
      <c r="Q2259">
        <f>IF($L2259=0,0,G2259)</f>
        <v>42</v>
      </c>
      <c r="R2259">
        <f>IF($L2259=0,0,H2259)</f>
        <v>174</v>
      </c>
      <c r="S2259" s="1">
        <f>R2259*L2259</f>
        <v>68915.831999999995</v>
      </c>
      <c r="T2259" s="1">
        <f>S2259*(K2259/100)</f>
        <v>10630.066322013741</v>
      </c>
      <c r="U2259" t="str">
        <f t="shared" si="70"/>
        <v>GEICOStatic Outfield Wall</v>
      </c>
      <c r="V2259" t="str">
        <f t="shared" si="71"/>
        <v>06-06 New York Mets @ Washington NationalsGEICOStatic Outfield Wall</v>
      </c>
      <c r="W2259" t="str">
        <f>CONCATENATE(M2259,O2259)</f>
        <v>Regular SeasonGEICO</v>
      </c>
      <c r="X2259" t="str">
        <f>CONCATENATE(M2259,P2259)</f>
        <v>Regular SeasonStatic Outfield Wall</v>
      </c>
      <c r="Y2259" t="str">
        <f>CONCATENATE(M2259,O2259,P2259)</f>
        <v>Regular SeasonGEICOStatic Outfield Wall</v>
      </c>
    </row>
    <row r="2260" spans="1:25" x14ac:dyDescent="0.25">
      <c r="A2260" s="3">
        <v>362962</v>
      </c>
      <c r="B2260" t="s">
        <v>134</v>
      </c>
      <c r="C2260" t="s">
        <v>53</v>
      </c>
      <c r="D2260" t="s">
        <v>9</v>
      </c>
      <c r="E2260" t="s">
        <v>1</v>
      </c>
      <c r="F2260" s="5">
        <v>41066</v>
      </c>
      <c r="G2260">
        <v>2</v>
      </c>
      <c r="H2260">
        <v>15</v>
      </c>
      <c r="I2260" s="1">
        <v>5941.05</v>
      </c>
      <c r="J2260" s="1">
        <v>662.31</v>
      </c>
      <c r="K2260">
        <v>11.1480293887444</v>
      </c>
      <c r="L2260" s="4">
        <f>VLOOKUP(N2260,rates,VLOOKUP(CONCATENATE('[1]Exposure Report'!$B$11,'[1]Exposure Report'!$B$13),rate_lookup_table,4,FALSE),FALSE)</f>
        <v>396.06799999999998</v>
      </c>
      <c r="M2260" t="s">
        <v>0</v>
      </c>
      <c r="N2260" t="str">
        <f>IF(VLOOKUP(B2260,title_rename,2,FALSE)=0,B2260,VLOOKUP(B2260,title_rename,2,FALSE))</f>
        <v>06-06 New York Mets @ Washington Nationals</v>
      </c>
      <c r="O2260" s="3" t="str">
        <f>LEFT(IF(VLOOKUP(C2260,brand_rename,2,FALSE)=0,C2260,VLOOKUP(C2260,brand_rename,2,FALSE)),LEN(IF(VLOOKUP(C2260,brand_rename,2,FALSE)=0,C2260,VLOOKUP(C2260,brand_rename,2,FALSE)))-6)</f>
        <v>GEICO</v>
      </c>
      <c r="P2260" t="str">
        <f>IF(VLOOKUP(D2260,location_rename,2,FALSE)=0,D2260,VLOOKUP(D2260,location_rename,2,FALSE))</f>
        <v>Static Upper Billboard</v>
      </c>
      <c r="Q2260">
        <f>IF($L2260=0,0,G2260)</f>
        <v>2</v>
      </c>
      <c r="R2260">
        <f>IF($L2260=0,0,H2260)</f>
        <v>15</v>
      </c>
      <c r="S2260" s="1">
        <f>R2260*L2260</f>
        <v>5941.0199999999995</v>
      </c>
      <c r="T2260" s="1">
        <f>S2260*(K2260/100)</f>
        <v>662.30665559118256</v>
      </c>
      <c r="U2260" t="str">
        <f t="shared" si="70"/>
        <v>GEICOStatic Upper Billboard</v>
      </c>
      <c r="V2260" t="str">
        <f t="shared" si="71"/>
        <v>06-06 New York Mets @ Washington NationalsGEICOStatic Upper Billboard</v>
      </c>
      <c r="W2260" t="str">
        <f>CONCATENATE(M2260,O2260)</f>
        <v>Regular SeasonGEICO</v>
      </c>
      <c r="X2260" t="str">
        <f>CONCATENATE(M2260,P2260)</f>
        <v>Regular SeasonStatic Upper Billboard</v>
      </c>
      <c r="Y2260" t="str">
        <f>CONCATENATE(M2260,O2260,P2260)</f>
        <v>Regular SeasonGEICOStatic Upper Billboard</v>
      </c>
    </row>
    <row r="2261" spans="1:25" x14ac:dyDescent="0.25">
      <c r="A2261" s="3">
        <v>362962</v>
      </c>
      <c r="B2261" t="s">
        <v>134</v>
      </c>
      <c r="C2261" t="s">
        <v>52</v>
      </c>
      <c r="D2261" t="s">
        <v>2</v>
      </c>
      <c r="E2261" t="s">
        <v>1</v>
      </c>
      <c r="F2261" s="5">
        <v>41066</v>
      </c>
      <c r="G2261">
        <v>25</v>
      </c>
      <c r="H2261">
        <v>141</v>
      </c>
      <c r="I2261" s="1">
        <v>55845.87</v>
      </c>
      <c r="J2261" s="1">
        <v>14095.34</v>
      </c>
      <c r="K2261">
        <v>25.239717816196599</v>
      </c>
      <c r="L2261" s="4">
        <f>VLOOKUP(N2261,rates,VLOOKUP(CONCATENATE('[1]Exposure Report'!$B$11,'[1]Exposure Report'!$B$13),rate_lookup_table,4,FALSE),FALSE)</f>
        <v>396.06799999999998</v>
      </c>
      <c r="M2261" t="s">
        <v>0</v>
      </c>
      <c r="N2261" t="str">
        <f>IF(VLOOKUP(B2261,title_rename,2,FALSE)=0,B2261,VLOOKUP(B2261,title_rename,2,FALSE))</f>
        <v>06-06 New York Mets @ Washington Nationals</v>
      </c>
      <c r="O2261" s="3" t="str">
        <f>LEFT(IF(VLOOKUP(C2261,brand_rename,2,FALSE)=0,C2261,VLOOKUP(C2261,brand_rename,2,FALSE)),LEN(IF(VLOOKUP(C2261,brand_rename,2,FALSE)=0,C2261,VLOOKUP(C2261,brand_rename,2,FALSE)))-6)</f>
        <v>Hankook Tire</v>
      </c>
      <c r="P2261" t="str">
        <f>IF(VLOOKUP(D2261,location_rename,2,FALSE)=0,D2261,VLOOKUP(D2261,location_rename,2,FALSE))</f>
        <v>Rotational Field Level Home Plate</v>
      </c>
      <c r="Q2261">
        <f>IF($L2261=0,0,G2261)</f>
        <v>25</v>
      </c>
      <c r="R2261">
        <f>IF($L2261=0,0,H2261)</f>
        <v>141</v>
      </c>
      <c r="S2261" s="1">
        <f>R2261*L2261</f>
        <v>55845.587999999996</v>
      </c>
      <c r="T2261" s="1">
        <f>S2261*(K2261/100)</f>
        <v>14095.26882399575</v>
      </c>
      <c r="U2261" t="str">
        <f t="shared" si="70"/>
        <v>Hankook TireRotational Field Level Home Plate</v>
      </c>
      <c r="V2261" t="str">
        <f t="shared" si="71"/>
        <v>06-06 New York Mets @ Washington NationalsHankook TireRotational Field Level Home Plate</v>
      </c>
      <c r="W2261" t="str">
        <f>CONCATENATE(M2261,O2261)</f>
        <v>Regular SeasonHankook Tire</v>
      </c>
      <c r="X2261" t="str">
        <f>CONCATENATE(M2261,P2261)</f>
        <v>Regular SeasonRotational Field Level Home Plate</v>
      </c>
      <c r="Y2261" t="str">
        <f>CONCATENATE(M2261,O2261,P2261)</f>
        <v>Regular SeasonHankook TireRotational Field Level Home Plate</v>
      </c>
    </row>
    <row r="2262" spans="1:25" x14ac:dyDescent="0.25">
      <c r="A2262" s="3">
        <v>362962</v>
      </c>
      <c r="B2262" t="s">
        <v>134</v>
      </c>
      <c r="C2262" t="s">
        <v>51</v>
      </c>
      <c r="D2262" t="s">
        <v>9</v>
      </c>
      <c r="E2262" t="s">
        <v>1</v>
      </c>
      <c r="F2262" s="5">
        <v>41066</v>
      </c>
      <c r="G2262">
        <v>14</v>
      </c>
      <c r="H2262">
        <v>39</v>
      </c>
      <c r="I2262" s="1">
        <v>15446.73</v>
      </c>
      <c r="J2262" s="1">
        <v>3544.55</v>
      </c>
      <c r="K2262">
        <v>22.946927925845699</v>
      </c>
      <c r="L2262" s="4">
        <f>VLOOKUP(N2262,rates,VLOOKUP(CONCATENATE('[1]Exposure Report'!$B$11,'[1]Exposure Report'!$B$13),rate_lookup_table,4,FALSE),FALSE)</f>
        <v>396.06799999999998</v>
      </c>
      <c r="M2262" t="s">
        <v>0</v>
      </c>
      <c r="N2262" t="str">
        <f>IF(VLOOKUP(B2262,title_rename,2,FALSE)=0,B2262,VLOOKUP(B2262,title_rename,2,FALSE))</f>
        <v>06-06 New York Mets @ Washington Nationals</v>
      </c>
      <c r="O2262" s="3" t="str">
        <f>LEFT(IF(VLOOKUP(C2262,brand_rename,2,FALSE)=0,C2262,VLOOKUP(C2262,brand_rename,2,FALSE)),LEN(IF(VLOOKUP(C2262,brand_rename,2,FALSE)=0,C2262,VLOOKUP(C2262,brand_rename,2,FALSE)))-6)</f>
        <v>Harris Teeter</v>
      </c>
      <c r="P2262" t="str">
        <f>IF(VLOOKUP(D2262,location_rename,2,FALSE)=0,D2262,VLOOKUP(D2262,location_rename,2,FALSE))</f>
        <v>Static Upper Billboard</v>
      </c>
      <c r="Q2262">
        <f>IF($L2262=0,0,G2262)</f>
        <v>14</v>
      </c>
      <c r="R2262">
        <f>IF($L2262=0,0,H2262)</f>
        <v>39</v>
      </c>
      <c r="S2262" s="1">
        <f>R2262*L2262</f>
        <v>15446.652</v>
      </c>
      <c r="T2262" s="1">
        <f>S2262*(K2262/100)</f>
        <v>3544.5321013962034</v>
      </c>
      <c r="U2262" t="str">
        <f t="shared" si="70"/>
        <v>Harris TeeterStatic Upper Billboard</v>
      </c>
      <c r="V2262" t="str">
        <f t="shared" si="71"/>
        <v>06-06 New York Mets @ Washington NationalsHarris TeeterStatic Upper Billboard</v>
      </c>
      <c r="W2262" t="str">
        <f>CONCATENATE(M2262,O2262)</f>
        <v>Regular SeasonHarris Teeter</v>
      </c>
      <c r="X2262" t="str">
        <f>CONCATENATE(M2262,P2262)</f>
        <v>Regular SeasonStatic Upper Billboard</v>
      </c>
      <c r="Y2262" t="str">
        <f>CONCATENATE(M2262,O2262,P2262)</f>
        <v>Regular SeasonHarris TeeterStatic Upper Billboard</v>
      </c>
    </row>
    <row r="2263" spans="1:25" x14ac:dyDescent="0.25">
      <c r="A2263" s="3">
        <v>362962</v>
      </c>
      <c r="B2263" t="s">
        <v>134</v>
      </c>
      <c r="C2263" t="s">
        <v>49</v>
      </c>
      <c r="D2263" t="s">
        <v>17</v>
      </c>
      <c r="E2263" t="s">
        <v>1</v>
      </c>
      <c r="F2263" s="5">
        <v>41066</v>
      </c>
      <c r="G2263">
        <v>2</v>
      </c>
      <c r="H2263">
        <v>10</v>
      </c>
      <c r="I2263" s="1">
        <v>3960.7</v>
      </c>
      <c r="J2263" s="1">
        <v>873.81</v>
      </c>
      <c r="K2263">
        <v>22.062009240790701</v>
      </c>
      <c r="L2263" s="4">
        <f>VLOOKUP(N2263,rates,VLOOKUP(CONCATENATE('[1]Exposure Report'!$B$11,'[1]Exposure Report'!$B$13),rate_lookup_table,4,FALSE),FALSE)</f>
        <v>396.06799999999998</v>
      </c>
      <c r="M2263" t="s">
        <v>0</v>
      </c>
      <c r="N2263" t="str">
        <f>IF(VLOOKUP(B2263,title_rename,2,FALSE)=0,B2263,VLOOKUP(B2263,title_rename,2,FALSE))</f>
        <v>06-06 New York Mets @ Washington Nationals</v>
      </c>
      <c r="O2263" s="3" t="str">
        <f>LEFT(IF(VLOOKUP(C2263,brand_rename,2,FALSE)=0,C2263,VLOOKUP(C2263,brand_rename,2,FALSE)),LEN(IF(VLOOKUP(C2263,brand_rename,2,FALSE)=0,C2263,VLOOKUP(C2263,brand_rename,2,FALSE)))-6)</f>
        <v>Lexus</v>
      </c>
      <c r="P2263" t="str">
        <f>IF(VLOOKUP(D2263,location_rename,2,FALSE)=0,D2263,VLOOKUP(D2263,location_rename,2,FALSE))</f>
        <v>LED Upper Tiered</v>
      </c>
      <c r="Q2263">
        <f>IF($L2263=0,0,G2263)</f>
        <v>2</v>
      </c>
      <c r="R2263">
        <f>IF($L2263=0,0,H2263)</f>
        <v>10</v>
      </c>
      <c r="S2263" s="1">
        <f>R2263*L2263</f>
        <v>3960.68</v>
      </c>
      <c r="T2263" s="1">
        <f>S2263*(K2263/100)</f>
        <v>873.80558759814903</v>
      </c>
      <c r="U2263" t="str">
        <f t="shared" si="70"/>
        <v>LexusLED Upper Tiered</v>
      </c>
      <c r="V2263" t="str">
        <f t="shared" si="71"/>
        <v>06-06 New York Mets @ Washington NationalsLexusLED Upper Tiered</v>
      </c>
      <c r="W2263" t="str">
        <f>CONCATENATE(M2263,O2263)</f>
        <v>Regular SeasonLexus</v>
      </c>
      <c r="X2263" t="str">
        <f>CONCATENATE(M2263,P2263)</f>
        <v>Regular SeasonLED Upper Tiered</v>
      </c>
      <c r="Y2263" t="str">
        <f>CONCATENATE(M2263,O2263,P2263)</f>
        <v>Regular SeasonLexusLED Upper Tiered</v>
      </c>
    </row>
    <row r="2264" spans="1:25" x14ac:dyDescent="0.25">
      <c r="A2264" s="3">
        <v>362962</v>
      </c>
      <c r="B2264" t="s">
        <v>134</v>
      </c>
      <c r="C2264" t="s">
        <v>49</v>
      </c>
      <c r="D2264" t="s">
        <v>7</v>
      </c>
      <c r="E2264" t="s">
        <v>1</v>
      </c>
      <c r="F2264" s="5">
        <v>41066</v>
      </c>
      <c r="G2264">
        <v>375</v>
      </c>
      <c r="H2264">
        <v>2644</v>
      </c>
      <c r="I2264" s="1">
        <v>1047209.08</v>
      </c>
      <c r="J2264" s="1">
        <v>177659.97</v>
      </c>
      <c r="K2264">
        <v>16.965090677021202</v>
      </c>
      <c r="L2264" s="4">
        <f>VLOOKUP(N2264,rates,VLOOKUP(CONCATENATE('[1]Exposure Report'!$B$11,'[1]Exposure Report'!$B$13),rate_lookup_table,4,FALSE),FALSE)</f>
        <v>396.06799999999998</v>
      </c>
      <c r="M2264" t="s">
        <v>0</v>
      </c>
      <c r="N2264" t="str">
        <f>IF(VLOOKUP(B2264,title_rename,2,FALSE)=0,B2264,VLOOKUP(B2264,title_rename,2,FALSE))</f>
        <v>06-06 New York Mets @ Washington Nationals</v>
      </c>
      <c r="O2264" s="3" t="str">
        <f>LEFT(IF(VLOOKUP(C2264,brand_rename,2,FALSE)=0,C2264,VLOOKUP(C2264,brand_rename,2,FALSE)),LEN(IF(VLOOKUP(C2264,brand_rename,2,FALSE)=0,C2264,VLOOKUP(C2264,brand_rename,2,FALSE)))-6)</f>
        <v>Lexus</v>
      </c>
      <c r="P2264" t="str">
        <f>IF(VLOOKUP(D2264,location_rename,2,FALSE)=0,D2264,VLOOKUP(D2264,location_rename,2,FALSE))</f>
        <v>Static Upper Home Plate</v>
      </c>
      <c r="Q2264">
        <f>IF($L2264=0,0,G2264)</f>
        <v>375</v>
      </c>
      <c r="R2264">
        <f>IF($L2264=0,0,H2264)</f>
        <v>2644</v>
      </c>
      <c r="S2264" s="1">
        <f>R2264*L2264</f>
        <v>1047203.7919999999</v>
      </c>
      <c r="T2264" s="1">
        <f>S2264*(K2264/100)</f>
        <v>177659.07288600449</v>
      </c>
      <c r="U2264" t="str">
        <f t="shared" si="70"/>
        <v>LexusStatic Upper Home Plate</v>
      </c>
      <c r="V2264" t="str">
        <f t="shared" si="71"/>
        <v>06-06 New York Mets @ Washington NationalsLexusStatic Upper Home Plate</v>
      </c>
      <c r="W2264" t="str">
        <f>CONCATENATE(M2264,O2264)</f>
        <v>Regular SeasonLexus</v>
      </c>
      <c r="X2264" t="str">
        <f>CONCATENATE(M2264,P2264)</f>
        <v>Regular SeasonStatic Upper Home Plate</v>
      </c>
      <c r="Y2264" t="str">
        <f>CONCATENATE(M2264,O2264,P2264)</f>
        <v>Regular SeasonLexusStatic Upper Home Plate</v>
      </c>
    </row>
    <row r="2265" spans="1:25" x14ac:dyDescent="0.25">
      <c r="A2265" s="3">
        <v>362962</v>
      </c>
      <c r="B2265" t="s">
        <v>134</v>
      </c>
      <c r="C2265" t="s">
        <v>82</v>
      </c>
      <c r="D2265" t="s">
        <v>19</v>
      </c>
      <c r="E2265" t="s">
        <v>1</v>
      </c>
      <c r="F2265" s="5">
        <v>41066</v>
      </c>
      <c r="G2265">
        <v>8</v>
      </c>
      <c r="H2265">
        <v>18</v>
      </c>
      <c r="I2265" s="1">
        <v>7129.26</v>
      </c>
      <c r="J2265" s="1">
        <v>2089.59</v>
      </c>
      <c r="K2265">
        <v>29.310054619974501</v>
      </c>
      <c r="L2265" s="4">
        <f>VLOOKUP(N2265,rates,VLOOKUP(CONCATENATE('[1]Exposure Report'!$B$11,'[1]Exposure Report'!$B$13),rate_lookup_table,4,FALSE),FALSE)</f>
        <v>396.06799999999998</v>
      </c>
      <c r="M2265" t="s">
        <v>0</v>
      </c>
      <c r="N2265" t="str">
        <f>IF(VLOOKUP(B2265,title_rename,2,FALSE)=0,B2265,VLOOKUP(B2265,title_rename,2,FALSE))</f>
        <v>06-06 New York Mets @ Washington Nationals</v>
      </c>
      <c r="O2265" s="3" t="str">
        <f>LEFT(IF(VLOOKUP(C2265,brand_rename,2,FALSE)=0,C2265,VLOOKUP(C2265,brand_rename,2,FALSE)),LEN(IF(VLOOKUP(C2265,brand_rename,2,FALSE)=0,C2265,VLOOKUP(C2265,brand_rename,2,FALSE)))-6)</f>
        <v>Majestic</v>
      </c>
      <c r="P2265" t="str">
        <f>IF(VLOOKUP(D2265,location_rename,2,FALSE)=0,D2265,VLOOKUP(D2265,location_rename,2,FALSE))</f>
        <v>LED Outfield Wall</v>
      </c>
      <c r="Q2265">
        <f>IF($L2265=0,0,G2265)</f>
        <v>8</v>
      </c>
      <c r="R2265">
        <f>IF($L2265=0,0,H2265)</f>
        <v>18</v>
      </c>
      <c r="S2265" s="1">
        <f>R2265*L2265</f>
        <v>7129.2240000000002</v>
      </c>
      <c r="T2265" s="1">
        <f>S2265*(K2265/100)</f>
        <v>2089.5794483803311</v>
      </c>
      <c r="U2265" t="str">
        <f t="shared" si="70"/>
        <v>MajesticLED Outfield Wall</v>
      </c>
      <c r="V2265" t="str">
        <f t="shared" si="71"/>
        <v>06-06 New York Mets @ Washington NationalsMajesticLED Outfield Wall</v>
      </c>
      <c r="W2265" t="str">
        <f>CONCATENATE(M2265,O2265)</f>
        <v>Regular SeasonMajestic</v>
      </c>
      <c r="X2265" t="str">
        <f>CONCATENATE(M2265,P2265)</f>
        <v>Regular SeasonLED Outfield Wall</v>
      </c>
      <c r="Y2265" t="str">
        <f>CONCATENATE(M2265,O2265,P2265)</f>
        <v>Regular SeasonMajesticLED Outfield Wall</v>
      </c>
    </row>
    <row r="2266" spans="1:25" x14ac:dyDescent="0.25">
      <c r="A2266" s="3">
        <v>362962</v>
      </c>
      <c r="B2266" t="s">
        <v>134</v>
      </c>
      <c r="C2266" t="s">
        <v>48</v>
      </c>
      <c r="D2266" t="s">
        <v>19</v>
      </c>
      <c r="E2266" t="s">
        <v>1</v>
      </c>
      <c r="F2266" s="5">
        <v>41066</v>
      </c>
      <c r="G2266">
        <v>2</v>
      </c>
      <c r="H2266">
        <v>4</v>
      </c>
      <c r="I2266" s="1">
        <v>1584.28</v>
      </c>
      <c r="J2266" s="1">
        <v>556.95000000000005</v>
      </c>
      <c r="K2266">
        <v>35.1547706213548</v>
      </c>
      <c r="L2266" s="4">
        <f>VLOOKUP(N2266,rates,VLOOKUP(CONCATENATE('[1]Exposure Report'!$B$11,'[1]Exposure Report'!$B$13),rate_lookup_table,4,FALSE),FALSE)</f>
        <v>396.06799999999998</v>
      </c>
      <c r="M2266" t="s">
        <v>0</v>
      </c>
      <c r="N2266" t="str">
        <f>IF(VLOOKUP(B2266,title_rename,2,FALSE)=0,B2266,VLOOKUP(B2266,title_rename,2,FALSE))</f>
        <v>06-06 New York Mets @ Washington Nationals</v>
      </c>
      <c r="O2266" s="3" t="str">
        <f>LEFT(IF(VLOOKUP(C2266,brand_rename,2,FALSE)=0,C2266,VLOOKUP(C2266,brand_rename,2,FALSE)),LEN(IF(VLOOKUP(C2266,brand_rename,2,FALSE)=0,C2266,VLOOKUP(C2266,brand_rename,2,FALSE)))-6)</f>
        <v>Maryland Live Casino</v>
      </c>
      <c r="P2266" t="str">
        <f>IF(VLOOKUP(D2266,location_rename,2,FALSE)=0,D2266,VLOOKUP(D2266,location_rename,2,FALSE))</f>
        <v>LED Outfield Wall</v>
      </c>
      <c r="Q2266">
        <f>IF($L2266=0,0,G2266)</f>
        <v>2</v>
      </c>
      <c r="R2266">
        <f>IF($L2266=0,0,H2266)</f>
        <v>4</v>
      </c>
      <c r="S2266" s="1">
        <f>R2266*L2266</f>
        <v>1584.2719999999999</v>
      </c>
      <c r="T2266" s="1">
        <f>S2266*(K2266/100)</f>
        <v>556.94718761835009</v>
      </c>
      <c r="U2266" t="str">
        <f t="shared" si="70"/>
        <v>Maryland Live CasinoLED Outfield Wall</v>
      </c>
      <c r="V2266" t="str">
        <f t="shared" si="71"/>
        <v>06-06 New York Mets @ Washington NationalsMaryland Live CasinoLED Outfield Wall</v>
      </c>
      <c r="W2266" t="str">
        <f>CONCATENATE(M2266,O2266)</f>
        <v>Regular SeasonMaryland Live Casino</v>
      </c>
      <c r="X2266" t="str">
        <f>CONCATENATE(M2266,P2266)</f>
        <v>Regular SeasonLED Outfield Wall</v>
      </c>
      <c r="Y2266" t="str">
        <f>CONCATENATE(M2266,O2266,P2266)</f>
        <v>Regular SeasonMaryland Live CasinoLED Outfield Wall</v>
      </c>
    </row>
    <row r="2267" spans="1:25" x14ac:dyDescent="0.25">
      <c r="A2267" s="3">
        <v>362962</v>
      </c>
      <c r="B2267" t="s">
        <v>134</v>
      </c>
      <c r="C2267" t="s">
        <v>48</v>
      </c>
      <c r="D2267" t="s">
        <v>17</v>
      </c>
      <c r="E2267" t="s">
        <v>1</v>
      </c>
      <c r="F2267" s="5">
        <v>41066</v>
      </c>
      <c r="G2267">
        <v>6</v>
      </c>
      <c r="H2267">
        <v>27</v>
      </c>
      <c r="I2267" s="1">
        <v>10693.89</v>
      </c>
      <c r="J2267" s="1">
        <v>3594.69</v>
      </c>
      <c r="K2267">
        <v>33.614428425951601</v>
      </c>
      <c r="L2267" s="4">
        <f>VLOOKUP(N2267,rates,VLOOKUP(CONCATENATE('[1]Exposure Report'!$B$11,'[1]Exposure Report'!$B$13),rate_lookup_table,4,FALSE),FALSE)</f>
        <v>396.06799999999998</v>
      </c>
      <c r="M2267" t="s">
        <v>0</v>
      </c>
      <c r="N2267" t="str">
        <f>IF(VLOOKUP(B2267,title_rename,2,FALSE)=0,B2267,VLOOKUP(B2267,title_rename,2,FALSE))</f>
        <v>06-06 New York Mets @ Washington Nationals</v>
      </c>
      <c r="O2267" s="3" t="str">
        <f>LEFT(IF(VLOOKUP(C2267,brand_rename,2,FALSE)=0,C2267,VLOOKUP(C2267,brand_rename,2,FALSE)),LEN(IF(VLOOKUP(C2267,brand_rename,2,FALSE)=0,C2267,VLOOKUP(C2267,brand_rename,2,FALSE)))-6)</f>
        <v>Maryland Live Casino</v>
      </c>
      <c r="P2267" t="str">
        <f>IF(VLOOKUP(D2267,location_rename,2,FALSE)=0,D2267,VLOOKUP(D2267,location_rename,2,FALSE))</f>
        <v>LED Upper Tiered</v>
      </c>
      <c r="Q2267">
        <f>IF($L2267=0,0,G2267)</f>
        <v>6</v>
      </c>
      <c r="R2267">
        <f>IF($L2267=0,0,H2267)</f>
        <v>27</v>
      </c>
      <c r="S2267" s="1">
        <f>R2267*L2267</f>
        <v>10693.835999999999</v>
      </c>
      <c r="T2267" s="1">
        <f>S2267*(K2267/100)</f>
        <v>3594.6718482086458</v>
      </c>
      <c r="U2267" t="str">
        <f t="shared" si="70"/>
        <v>Maryland Live CasinoLED Upper Tiered</v>
      </c>
      <c r="V2267" t="str">
        <f t="shared" si="71"/>
        <v>06-06 New York Mets @ Washington NationalsMaryland Live CasinoLED Upper Tiered</v>
      </c>
      <c r="W2267" t="str">
        <f>CONCATENATE(M2267,O2267)</f>
        <v>Regular SeasonMaryland Live Casino</v>
      </c>
      <c r="X2267" t="str">
        <f>CONCATENATE(M2267,P2267)</f>
        <v>Regular SeasonLED Upper Tiered</v>
      </c>
      <c r="Y2267" t="str">
        <f>CONCATENATE(M2267,O2267,P2267)</f>
        <v>Regular SeasonMaryland Live CasinoLED Upper Tiered</v>
      </c>
    </row>
    <row r="2268" spans="1:25" x14ac:dyDescent="0.25">
      <c r="A2268" s="3">
        <v>362962</v>
      </c>
      <c r="B2268" t="s">
        <v>134</v>
      </c>
      <c r="C2268" t="s">
        <v>47</v>
      </c>
      <c r="D2268" t="s">
        <v>2</v>
      </c>
      <c r="E2268" t="s">
        <v>1</v>
      </c>
      <c r="F2268" s="5">
        <v>41066</v>
      </c>
      <c r="G2268">
        <v>17</v>
      </c>
      <c r="H2268">
        <v>138</v>
      </c>
      <c r="I2268" s="1">
        <v>54657.66</v>
      </c>
      <c r="J2268" s="1">
        <v>13191.71</v>
      </c>
      <c r="K2268">
        <v>24.135153242930599</v>
      </c>
      <c r="L2268" s="4">
        <f>VLOOKUP(N2268,rates,VLOOKUP(CONCATENATE('[1]Exposure Report'!$B$11,'[1]Exposure Report'!$B$13),rate_lookup_table,4,FALSE),FALSE)</f>
        <v>396.06799999999998</v>
      </c>
      <c r="M2268" t="s">
        <v>0</v>
      </c>
      <c r="N2268" t="str">
        <f>IF(VLOOKUP(B2268,title_rename,2,FALSE)=0,B2268,VLOOKUP(B2268,title_rename,2,FALSE))</f>
        <v>06-06 New York Mets @ Washington Nationals</v>
      </c>
      <c r="O2268" s="3" t="str">
        <f>LEFT(IF(VLOOKUP(C2268,brand_rename,2,FALSE)=0,C2268,VLOOKUP(C2268,brand_rename,2,FALSE)),LEN(IF(VLOOKUP(C2268,brand_rename,2,FALSE)=0,C2268,VLOOKUP(C2268,brand_rename,2,FALSE)))-6)</f>
        <v>Maxxis Tires</v>
      </c>
      <c r="P2268" t="str">
        <f>IF(VLOOKUP(D2268,location_rename,2,FALSE)=0,D2268,VLOOKUP(D2268,location_rename,2,FALSE))</f>
        <v>Rotational Field Level Home Plate</v>
      </c>
      <c r="Q2268">
        <f>IF($L2268=0,0,G2268)</f>
        <v>17</v>
      </c>
      <c r="R2268">
        <f>IF($L2268=0,0,H2268)</f>
        <v>138</v>
      </c>
      <c r="S2268" s="1">
        <f>R2268*L2268</f>
        <v>54657.383999999998</v>
      </c>
      <c r="T2268" s="1">
        <f>S2268*(K2268/100)</f>
        <v>13191.64338697703</v>
      </c>
      <c r="U2268" t="str">
        <f t="shared" si="70"/>
        <v>Maxxis TiresRotational Field Level Home Plate</v>
      </c>
      <c r="V2268" t="str">
        <f t="shared" si="71"/>
        <v>06-06 New York Mets @ Washington NationalsMaxxis TiresRotational Field Level Home Plate</v>
      </c>
      <c r="W2268" t="str">
        <f>CONCATENATE(M2268,O2268)</f>
        <v>Regular SeasonMaxxis Tires</v>
      </c>
      <c r="X2268" t="str">
        <f>CONCATENATE(M2268,P2268)</f>
        <v>Regular SeasonRotational Field Level Home Plate</v>
      </c>
      <c r="Y2268" t="str">
        <f>CONCATENATE(M2268,O2268,P2268)</f>
        <v>Regular SeasonMaxxis TiresRotational Field Level Home Plate</v>
      </c>
    </row>
    <row r="2269" spans="1:25" x14ac:dyDescent="0.25">
      <c r="A2269" s="3">
        <v>362962</v>
      </c>
      <c r="B2269" t="s">
        <v>134</v>
      </c>
      <c r="C2269" t="s">
        <v>46</v>
      </c>
      <c r="D2269" t="s">
        <v>17</v>
      </c>
      <c r="E2269" t="s">
        <v>1</v>
      </c>
      <c r="F2269" s="5">
        <v>41066</v>
      </c>
      <c r="G2269">
        <v>1</v>
      </c>
      <c r="H2269">
        <v>2</v>
      </c>
      <c r="I2269" s="1">
        <v>792.14</v>
      </c>
      <c r="J2269" s="1">
        <v>301.95999999999998</v>
      </c>
      <c r="K2269">
        <v>38.1195243265079</v>
      </c>
      <c r="L2269" s="4">
        <f>VLOOKUP(N2269,rates,VLOOKUP(CONCATENATE('[1]Exposure Report'!$B$11,'[1]Exposure Report'!$B$13),rate_lookup_table,4,FALSE),FALSE)</f>
        <v>396.06799999999998</v>
      </c>
      <c r="M2269" t="s">
        <v>0</v>
      </c>
      <c r="N2269" t="str">
        <f>IF(VLOOKUP(B2269,title_rename,2,FALSE)=0,B2269,VLOOKUP(B2269,title_rename,2,FALSE))</f>
        <v>06-06 New York Mets @ Washington Nationals</v>
      </c>
      <c r="O2269" s="3" t="str">
        <f>LEFT(IF(VLOOKUP(C2269,brand_rename,2,FALSE)=0,C2269,VLOOKUP(C2269,brand_rename,2,FALSE)),LEN(IF(VLOOKUP(C2269,brand_rename,2,FALSE)=0,C2269,VLOOKUP(C2269,brand_rename,2,FALSE)))-6)</f>
        <v>MedStar Health</v>
      </c>
      <c r="P2269" t="str">
        <f>IF(VLOOKUP(D2269,location_rename,2,FALSE)=0,D2269,VLOOKUP(D2269,location_rename,2,FALSE))</f>
        <v>LED Upper Tiered</v>
      </c>
      <c r="Q2269">
        <f>IF($L2269=0,0,G2269)</f>
        <v>1</v>
      </c>
      <c r="R2269">
        <f>IF($L2269=0,0,H2269)</f>
        <v>2</v>
      </c>
      <c r="S2269" s="1">
        <f>R2269*L2269</f>
        <v>792.13599999999997</v>
      </c>
      <c r="T2269" s="1">
        <f>S2269*(K2269/100)</f>
        <v>301.95847521902658</v>
      </c>
      <c r="U2269" t="str">
        <f t="shared" si="70"/>
        <v>MedStar HealthLED Upper Tiered</v>
      </c>
      <c r="V2269" t="str">
        <f t="shared" si="71"/>
        <v>06-06 New York Mets @ Washington NationalsMedStar HealthLED Upper Tiered</v>
      </c>
      <c r="W2269" t="str">
        <f>CONCATENATE(M2269,O2269)</f>
        <v>Regular SeasonMedStar Health</v>
      </c>
      <c r="X2269" t="str">
        <f>CONCATENATE(M2269,P2269)</f>
        <v>Regular SeasonLED Upper Tiered</v>
      </c>
      <c r="Y2269" t="str">
        <f>CONCATENATE(M2269,O2269,P2269)</f>
        <v>Regular SeasonMedStar HealthLED Upper Tiered</v>
      </c>
    </row>
    <row r="2270" spans="1:25" x14ac:dyDescent="0.25">
      <c r="A2270" s="3">
        <v>362962</v>
      </c>
      <c r="B2270" t="s">
        <v>134</v>
      </c>
      <c r="C2270" t="s">
        <v>44</v>
      </c>
      <c r="D2270" t="s">
        <v>34</v>
      </c>
      <c r="E2270" t="s">
        <v>1</v>
      </c>
      <c r="F2270" s="5">
        <v>41066</v>
      </c>
      <c r="G2270">
        <v>1</v>
      </c>
      <c r="H2270">
        <v>1</v>
      </c>
      <c r="I2270" s="1">
        <v>396.07</v>
      </c>
      <c r="J2270" s="1">
        <v>88.48</v>
      </c>
      <c r="K2270">
        <v>22.339485444492102</v>
      </c>
      <c r="L2270" s="4">
        <f>VLOOKUP(N2270,rates,VLOOKUP(CONCATENATE('[1]Exposure Report'!$B$11,'[1]Exposure Report'!$B$13),rate_lookup_table,4,FALSE),FALSE)</f>
        <v>396.06799999999998</v>
      </c>
      <c r="M2270" t="s">
        <v>0</v>
      </c>
      <c r="N2270" t="str">
        <f>IF(VLOOKUP(B2270,title_rename,2,FALSE)=0,B2270,VLOOKUP(B2270,title_rename,2,FALSE))</f>
        <v>06-06 New York Mets @ Washington Nationals</v>
      </c>
      <c r="O2270" s="3" t="str">
        <f>LEFT(IF(VLOOKUP(C2270,brand_rename,2,FALSE)=0,C2270,VLOOKUP(C2270,brand_rename,2,FALSE)),LEN(IF(VLOOKUP(C2270,brand_rename,2,FALSE)=0,C2270,VLOOKUP(C2270,brand_rename,2,FALSE)))-6)</f>
        <v>Miller Lite</v>
      </c>
      <c r="P2270" t="str">
        <f>IF(VLOOKUP(D2270,location_rename,2,FALSE)=0,D2270,VLOOKUP(D2270,location_rename,2,FALSE))</f>
        <v>General Merchandise</v>
      </c>
      <c r="Q2270">
        <f>IF($L2270=0,0,G2270)</f>
        <v>1</v>
      </c>
      <c r="R2270">
        <f>IF($L2270=0,0,H2270)</f>
        <v>1</v>
      </c>
      <c r="S2270" s="1">
        <f>R2270*L2270</f>
        <v>396.06799999999998</v>
      </c>
      <c r="T2270" s="1">
        <f>S2270*(K2270/100)</f>
        <v>88.479553210290973</v>
      </c>
      <c r="U2270" t="str">
        <f t="shared" si="70"/>
        <v>Miller LiteGeneral Merchandise</v>
      </c>
      <c r="V2270" t="str">
        <f t="shared" si="71"/>
        <v>06-06 New York Mets @ Washington NationalsMiller LiteGeneral Merchandise</v>
      </c>
      <c r="W2270" t="str">
        <f>CONCATENATE(M2270,O2270)</f>
        <v>Regular SeasonMiller Lite</v>
      </c>
      <c r="X2270" t="str">
        <f>CONCATENATE(M2270,P2270)</f>
        <v>Regular SeasonGeneral Merchandise</v>
      </c>
      <c r="Y2270" t="str">
        <f>CONCATENATE(M2270,O2270,P2270)</f>
        <v>Regular SeasonMiller LiteGeneral Merchandise</v>
      </c>
    </row>
    <row r="2271" spans="1:25" x14ac:dyDescent="0.25">
      <c r="A2271" s="3">
        <v>362962</v>
      </c>
      <c r="B2271" t="s">
        <v>134</v>
      </c>
      <c r="C2271" t="s">
        <v>44</v>
      </c>
      <c r="D2271" t="s">
        <v>17</v>
      </c>
      <c r="E2271" t="s">
        <v>1</v>
      </c>
      <c r="F2271" s="5">
        <v>41066</v>
      </c>
      <c r="G2271">
        <v>4</v>
      </c>
      <c r="H2271">
        <v>9</v>
      </c>
      <c r="I2271" s="1">
        <v>3564.63</v>
      </c>
      <c r="J2271" s="1">
        <v>1362.64</v>
      </c>
      <c r="K2271">
        <v>38.226688323893299</v>
      </c>
      <c r="L2271" s="4">
        <f>VLOOKUP(N2271,rates,VLOOKUP(CONCATENATE('[1]Exposure Report'!$B$11,'[1]Exposure Report'!$B$13),rate_lookup_table,4,FALSE),FALSE)</f>
        <v>396.06799999999998</v>
      </c>
      <c r="M2271" t="s">
        <v>0</v>
      </c>
      <c r="N2271" t="str">
        <f>IF(VLOOKUP(B2271,title_rename,2,FALSE)=0,B2271,VLOOKUP(B2271,title_rename,2,FALSE))</f>
        <v>06-06 New York Mets @ Washington Nationals</v>
      </c>
      <c r="O2271" s="3" t="str">
        <f>LEFT(IF(VLOOKUP(C2271,brand_rename,2,FALSE)=0,C2271,VLOOKUP(C2271,brand_rename,2,FALSE)),LEN(IF(VLOOKUP(C2271,brand_rename,2,FALSE)=0,C2271,VLOOKUP(C2271,brand_rename,2,FALSE)))-6)</f>
        <v>Miller Lite</v>
      </c>
      <c r="P2271" t="str">
        <f>IF(VLOOKUP(D2271,location_rename,2,FALSE)=0,D2271,VLOOKUP(D2271,location_rename,2,FALSE))</f>
        <v>LED Upper Tiered</v>
      </c>
      <c r="Q2271">
        <f>IF($L2271=0,0,G2271)</f>
        <v>4</v>
      </c>
      <c r="R2271">
        <f>IF($L2271=0,0,H2271)</f>
        <v>9</v>
      </c>
      <c r="S2271" s="1">
        <f>R2271*L2271</f>
        <v>3564.6120000000001</v>
      </c>
      <c r="T2271" s="1">
        <f>S2271*(K2271/100)</f>
        <v>1362.6331191960994</v>
      </c>
      <c r="U2271" t="str">
        <f t="shared" si="70"/>
        <v>Miller LiteLED Upper Tiered</v>
      </c>
      <c r="V2271" t="str">
        <f t="shared" si="71"/>
        <v>06-06 New York Mets @ Washington NationalsMiller LiteLED Upper Tiered</v>
      </c>
      <c r="W2271" t="str">
        <f>CONCATENATE(M2271,O2271)</f>
        <v>Regular SeasonMiller Lite</v>
      </c>
      <c r="X2271" t="str">
        <f>CONCATENATE(M2271,P2271)</f>
        <v>Regular SeasonLED Upper Tiered</v>
      </c>
      <c r="Y2271" t="str">
        <f>CONCATENATE(M2271,O2271,P2271)</f>
        <v>Regular SeasonMiller LiteLED Upper Tiered</v>
      </c>
    </row>
    <row r="2272" spans="1:25" x14ac:dyDescent="0.25">
      <c r="A2272" s="3">
        <v>362962</v>
      </c>
      <c r="B2272" t="s">
        <v>134</v>
      </c>
      <c r="C2272" t="s">
        <v>44</v>
      </c>
      <c r="D2272" t="s">
        <v>2</v>
      </c>
      <c r="E2272" t="s">
        <v>1</v>
      </c>
      <c r="F2272" s="5">
        <v>41066</v>
      </c>
      <c r="G2272">
        <v>31</v>
      </c>
      <c r="H2272">
        <v>193</v>
      </c>
      <c r="I2272" s="1">
        <v>76441.509999999995</v>
      </c>
      <c r="J2272" s="1">
        <v>19223.259999999998</v>
      </c>
      <c r="K2272">
        <v>25.1476717296662</v>
      </c>
      <c r="L2272" s="4">
        <f>VLOOKUP(N2272,rates,VLOOKUP(CONCATENATE('[1]Exposure Report'!$B$11,'[1]Exposure Report'!$B$13),rate_lookup_table,4,FALSE),FALSE)</f>
        <v>396.06799999999998</v>
      </c>
      <c r="M2272" t="s">
        <v>0</v>
      </c>
      <c r="N2272" t="str">
        <f>IF(VLOOKUP(B2272,title_rename,2,FALSE)=0,B2272,VLOOKUP(B2272,title_rename,2,FALSE))</f>
        <v>06-06 New York Mets @ Washington Nationals</v>
      </c>
      <c r="O2272" s="3" t="str">
        <f>LEFT(IF(VLOOKUP(C2272,brand_rename,2,FALSE)=0,C2272,VLOOKUP(C2272,brand_rename,2,FALSE)),LEN(IF(VLOOKUP(C2272,brand_rename,2,FALSE)=0,C2272,VLOOKUP(C2272,brand_rename,2,FALSE)))-6)</f>
        <v>Miller Lite</v>
      </c>
      <c r="P2272" t="str">
        <f>IF(VLOOKUP(D2272,location_rename,2,FALSE)=0,D2272,VLOOKUP(D2272,location_rename,2,FALSE))</f>
        <v>Rotational Field Level Home Plate</v>
      </c>
      <c r="Q2272">
        <f>IF($L2272=0,0,G2272)</f>
        <v>31</v>
      </c>
      <c r="R2272">
        <f>IF($L2272=0,0,H2272)</f>
        <v>193</v>
      </c>
      <c r="S2272" s="1">
        <f>R2272*L2272</f>
        <v>76441.123999999996</v>
      </c>
      <c r="T2272" s="1">
        <f>S2272*(K2272/100)</f>
        <v>19223.162929987084</v>
      </c>
      <c r="U2272" t="str">
        <f t="shared" si="70"/>
        <v>Miller LiteRotational Field Level Home Plate</v>
      </c>
      <c r="V2272" t="str">
        <f t="shared" si="71"/>
        <v>06-06 New York Mets @ Washington NationalsMiller LiteRotational Field Level Home Plate</v>
      </c>
      <c r="W2272" t="str">
        <f>CONCATENATE(M2272,O2272)</f>
        <v>Regular SeasonMiller Lite</v>
      </c>
      <c r="X2272" t="str">
        <f>CONCATENATE(M2272,P2272)</f>
        <v>Regular SeasonRotational Field Level Home Plate</v>
      </c>
      <c r="Y2272" t="str">
        <f>CONCATENATE(M2272,O2272,P2272)</f>
        <v>Regular SeasonMiller LiteRotational Field Level Home Plate</v>
      </c>
    </row>
    <row r="2273" spans="1:25" x14ac:dyDescent="0.25">
      <c r="A2273" s="3">
        <v>362962</v>
      </c>
      <c r="B2273" t="s">
        <v>134</v>
      </c>
      <c r="C2273" t="s">
        <v>44</v>
      </c>
      <c r="D2273" t="s">
        <v>45</v>
      </c>
      <c r="E2273" t="s">
        <v>1</v>
      </c>
      <c r="F2273" s="5">
        <v>41066</v>
      </c>
      <c r="G2273">
        <v>5</v>
      </c>
      <c r="H2273">
        <v>30</v>
      </c>
      <c r="I2273" s="1">
        <v>11882.1</v>
      </c>
      <c r="J2273" s="1">
        <v>2490.65</v>
      </c>
      <c r="K2273">
        <v>20.961362048796001</v>
      </c>
      <c r="L2273" s="4">
        <f>VLOOKUP(N2273,rates,VLOOKUP(CONCATENATE('[1]Exposure Report'!$B$11,'[1]Exposure Report'!$B$13),rate_lookup_table,4,FALSE),FALSE)</f>
        <v>396.06799999999998</v>
      </c>
      <c r="M2273" t="s">
        <v>0</v>
      </c>
      <c r="N2273" t="str">
        <f>IF(VLOOKUP(B2273,title_rename,2,FALSE)=0,B2273,VLOOKUP(B2273,title_rename,2,FALSE))</f>
        <v>06-06 New York Mets @ Washington Nationals</v>
      </c>
      <c r="O2273" s="3" t="str">
        <f>LEFT(IF(VLOOKUP(C2273,brand_rename,2,FALSE)=0,C2273,VLOOKUP(C2273,brand_rename,2,FALSE)),LEN(IF(VLOOKUP(C2273,brand_rename,2,FALSE)=0,C2273,VLOOKUP(C2273,brand_rename,2,FALSE)))-6)</f>
        <v>Miller Lite</v>
      </c>
      <c r="P2273" t="str">
        <f>IF(VLOOKUP(D2273,location_rename,2,FALSE)=0,D2273,VLOOKUP(D2273,location_rename,2,FALSE))</f>
        <v>Static Field Level Foul Ball Line</v>
      </c>
      <c r="Q2273">
        <f>IF($L2273=0,0,G2273)</f>
        <v>5</v>
      </c>
      <c r="R2273">
        <f>IF($L2273=0,0,H2273)</f>
        <v>30</v>
      </c>
      <c r="S2273" s="1">
        <f>R2273*L2273</f>
        <v>11882.039999999999</v>
      </c>
      <c r="T2273" s="1">
        <f>S2273*(K2273/100)</f>
        <v>2490.6374231827599</v>
      </c>
      <c r="U2273" t="str">
        <f t="shared" si="70"/>
        <v>Miller LiteStatic Field Level Foul Ball Line</v>
      </c>
      <c r="V2273" t="str">
        <f t="shared" si="71"/>
        <v>06-06 New York Mets @ Washington NationalsMiller LiteStatic Field Level Foul Ball Line</v>
      </c>
      <c r="W2273" t="str">
        <f>CONCATENATE(M2273,O2273)</f>
        <v>Regular SeasonMiller Lite</v>
      </c>
      <c r="X2273" t="str">
        <f>CONCATENATE(M2273,P2273)</f>
        <v>Regular SeasonStatic Field Level Foul Ball Line</v>
      </c>
      <c r="Y2273" t="str">
        <f>CONCATENATE(M2273,O2273,P2273)</f>
        <v>Regular SeasonMiller LiteStatic Field Level Foul Ball Line</v>
      </c>
    </row>
    <row r="2274" spans="1:25" x14ac:dyDescent="0.25">
      <c r="A2274" s="3">
        <v>362962</v>
      </c>
      <c r="B2274" t="s">
        <v>134</v>
      </c>
      <c r="C2274" t="s">
        <v>44</v>
      </c>
      <c r="D2274" t="s">
        <v>9</v>
      </c>
      <c r="E2274" t="s">
        <v>1</v>
      </c>
      <c r="F2274" s="5">
        <v>41066</v>
      </c>
      <c r="G2274">
        <v>13</v>
      </c>
      <c r="H2274">
        <v>108</v>
      </c>
      <c r="I2274" s="1">
        <v>42775.56</v>
      </c>
      <c r="J2274" s="1">
        <v>5071.28</v>
      </c>
      <c r="K2274">
        <v>11.855554900976101</v>
      </c>
      <c r="L2274" s="4">
        <f>VLOOKUP(N2274,rates,VLOOKUP(CONCATENATE('[1]Exposure Report'!$B$11,'[1]Exposure Report'!$B$13),rate_lookup_table,4,FALSE),FALSE)</f>
        <v>396.06799999999998</v>
      </c>
      <c r="M2274" t="s">
        <v>0</v>
      </c>
      <c r="N2274" t="str">
        <f>IF(VLOOKUP(B2274,title_rename,2,FALSE)=0,B2274,VLOOKUP(B2274,title_rename,2,FALSE))</f>
        <v>06-06 New York Mets @ Washington Nationals</v>
      </c>
      <c r="O2274" s="3" t="str">
        <f>LEFT(IF(VLOOKUP(C2274,brand_rename,2,FALSE)=0,C2274,VLOOKUP(C2274,brand_rename,2,FALSE)),LEN(IF(VLOOKUP(C2274,brand_rename,2,FALSE)=0,C2274,VLOOKUP(C2274,brand_rename,2,FALSE)))-6)</f>
        <v>Miller Lite</v>
      </c>
      <c r="P2274" t="str">
        <f>IF(VLOOKUP(D2274,location_rename,2,FALSE)=0,D2274,VLOOKUP(D2274,location_rename,2,FALSE))</f>
        <v>Static Upper Billboard</v>
      </c>
      <c r="Q2274">
        <f>IF($L2274=0,0,G2274)</f>
        <v>13</v>
      </c>
      <c r="R2274">
        <f>IF($L2274=0,0,H2274)</f>
        <v>108</v>
      </c>
      <c r="S2274" s="1">
        <f>R2274*L2274</f>
        <v>42775.343999999997</v>
      </c>
      <c r="T2274" s="1">
        <f>S2274*(K2274/100)</f>
        <v>5071.2543920013859</v>
      </c>
      <c r="U2274" t="str">
        <f t="shared" si="70"/>
        <v>Miller LiteStatic Upper Billboard</v>
      </c>
      <c r="V2274" t="str">
        <f t="shared" si="71"/>
        <v>06-06 New York Mets @ Washington NationalsMiller LiteStatic Upper Billboard</v>
      </c>
      <c r="W2274" t="str">
        <f>CONCATENATE(M2274,O2274)</f>
        <v>Regular SeasonMiller Lite</v>
      </c>
      <c r="X2274" t="str">
        <f>CONCATENATE(M2274,P2274)</f>
        <v>Regular SeasonStatic Upper Billboard</v>
      </c>
      <c r="Y2274" t="str">
        <f>CONCATENATE(M2274,O2274,P2274)</f>
        <v>Regular SeasonMiller LiteStatic Upper Billboard</v>
      </c>
    </row>
    <row r="2275" spans="1:25" x14ac:dyDescent="0.25">
      <c r="A2275" s="3">
        <v>362962</v>
      </c>
      <c r="B2275" t="s">
        <v>134</v>
      </c>
      <c r="C2275" t="s">
        <v>133</v>
      </c>
      <c r="D2275" t="s">
        <v>2</v>
      </c>
      <c r="E2275" t="s">
        <v>1</v>
      </c>
      <c r="F2275" s="5">
        <v>41066</v>
      </c>
      <c r="G2275">
        <v>8</v>
      </c>
      <c r="H2275">
        <v>62</v>
      </c>
      <c r="I2275" s="1">
        <v>24556.34</v>
      </c>
      <c r="J2275" s="1">
        <v>5836.21</v>
      </c>
      <c r="K2275">
        <v>23.766611799641101</v>
      </c>
      <c r="L2275" s="4">
        <f>VLOOKUP(N2275,rates,VLOOKUP(CONCATENATE('[1]Exposure Report'!$B$11,'[1]Exposure Report'!$B$13),rate_lookup_table,4,FALSE),FALSE)</f>
        <v>396.06799999999998</v>
      </c>
      <c r="M2275" t="s">
        <v>0</v>
      </c>
      <c r="N2275" t="str">
        <f>IF(VLOOKUP(B2275,title_rename,2,FALSE)=0,B2275,VLOOKUP(B2275,title_rename,2,FALSE))</f>
        <v>06-06 New York Mets @ Washington Nationals</v>
      </c>
      <c r="O2275" s="3" t="str">
        <f>LEFT(IF(VLOOKUP(C2275,brand_rename,2,FALSE)=0,C2275,VLOOKUP(C2275,brand_rename,2,FALSE)),LEN(IF(VLOOKUP(C2275,brand_rename,2,FALSE)=0,C2275,VLOOKUP(C2275,brand_rename,2,FALSE)))-6)</f>
        <v>Movie - Safe House</v>
      </c>
      <c r="P2275" t="str">
        <f>IF(VLOOKUP(D2275,location_rename,2,FALSE)=0,D2275,VLOOKUP(D2275,location_rename,2,FALSE))</f>
        <v>Rotational Field Level Home Plate</v>
      </c>
      <c r="Q2275">
        <f>IF($L2275=0,0,G2275)</f>
        <v>8</v>
      </c>
      <c r="R2275">
        <f>IF($L2275=0,0,H2275)</f>
        <v>62</v>
      </c>
      <c r="S2275" s="1">
        <f>R2275*L2275</f>
        <v>24556.216</v>
      </c>
      <c r="T2275" s="1">
        <f>S2275*(K2275/100)</f>
        <v>5836.1805294013566</v>
      </c>
      <c r="U2275" t="str">
        <f t="shared" si="70"/>
        <v>Movie - Safe HouseRotational Field Level Home Plate</v>
      </c>
      <c r="V2275" t="str">
        <f t="shared" si="71"/>
        <v>06-06 New York Mets @ Washington NationalsMovie - Safe HouseRotational Field Level Home Plate</v>
      </c>
      <c r="W2275" t="str">
        <f>CONCATENATE(M2275,O2275)</f>
        <v>Regular SeasonMovie - Safe House</v>
      </c>
      <c r="X2275" t="str">
        <f>CONCATENATE(M2275,P2275)</f>
        <v>Regular SeasonRotational Field Level Home Plate</v>
      </c>
      <c r="Y2275" t="str">
        <f>CONCATENATE(M2275,O2275,P2275)</f>
        <v>Regular SeasonMovie - Safe HouseRotational Field Level Home Plate</v>
      </c>
    </row>
    <row r="2276" spans="1:25" x14ac:dyDescent="0.25">
      <c r="A2276" s="3">
        <v>362962</v>
      </c>
      <c r="B2276" t="s">
        <v>134</v>
      </c>
      <c r="C2276" t="s">
        <v>98</v>
      </c>
      <c r="D2276" t="s">
        <v>19</v>
      </c>
      <c r="E2276" t="s">
        <v>1</v>
      </c>
      <c r="F2276" s="5">
        <v>41066</v>
      </c>
      <c r="G2276">
        <v>4</v>
      </c>
      <c r="H2276">
        <v>8</v>
      </c>
      <c r="I2276" s="1">
        <v>3168.56</v>
      </c>
      <c r="J2276" s="1">
        <v>1023.68</v>
      </c>
      <c r="K2276">
        <v>32.307420405483803</v>
      </c>
      <c r="L2276" s="4">
        <f>VLOOKUP(N2276,rates,VLOOKUP(CONCATENATE('[1]Exposure Report'!$B$11,'[1]Exposure Report'!$B$13),rate_lookup_table,4,FALSE),FALSE)</f>
        <v>396.06799999999998</v>
      </c>
      <c r="M2276" t="s">
        <v>0</v>
      </c>
      <c r="N2276" t="str">
        <f>IF(VLOOKUP(B2276,title_rename,2,FALSE)=0,B2276,VLOOKUP(B2276,title_rename,2,FALSE))</f>
        <v>06-06 New York Mets @ Washington Nationals</v>
      </c>
      <c r="O2276" s="3" t="str">
        <f>LEFT(IF(VLOOKUP(C2276,brand_rename,2,FALSE)=0,C2276,VLOOKUP(C2276,brand_rename,2,FALSE)),LEN(IF(VLOOKUP(C2276,brand_rename,2,FALSE)=0,C2276,VLOOKUP(C2276,brand_rename,2,FALSE)))-6)</f>
        <v>Natca</v>
      </c>
      <c r="P2276" t="str">
        <f>IF(VLOOKUP(D2276,location_rename,2,FALSE)=0,D2276,VLOOKUP(D2276,location_rename,2,FALSE))</f>
        <v>LED Outfield Wall</v>
      </c>
      <c r="Q2276">
        <f>IF($L2276=0,0,G2276)</f>
        <v>4</v>
      </c>
      <c r="R2276">
        <f>IF($L2276=0,0,H2276)</f>
        <v>8</v>
      </c>
      <c r="S2276" s="1">
        <f>R2276*L2276</f>
        <v>3168.5439999999999</v>
      </c>
      <c r="T2276" s="1">
        <f>S2276*(K2276/100)</f>
        <v>1023.6748308127327</v>
      </c>
      <c r="U2276" t="str">
        <f t="shared" si="70"/>
        <v>NatcaLED Outfield Wall</v>
      </c>
      <c r="V2276" t="str">
        <f t="shared" si="71"/>
        <v>06-06 New York Mets @ Washington NationalsNatcaLED Outfield Wall</v>
      </c>
      <c r="W2276" t="str">
        <f>CONCATENATE(M2276,O2276)</f>
        <v>Regular SeasonNatca</v>
      </c>
      <c r="X2276" t="str">
        <f>CONCATENATE(M2276,P2276)</f>
        <v>Regular SeasonLED Outfield Wall</v>
      </c>
      <c r="Y2276" t="str">
        <f>CONCATENATE(M2276,O2276,P2276)</f>
        <v>Regular SeasonNatcaLED Outfield Wall</v>
      </c>
    </row>
    <row r="2277" spans="1:25" x14ac:dyDescent="0.25">
      <c r="A2277" s="3">
        <v>362962</v>
      </c>
      <c r="B2277" t="s">
        <v>134</v>
      </c>
      <c r="C2277" t="s">
        <v>41</v>
      </c>
      <c r="D2277" t="s">
        <v>12</v>
      </c>
      <c r="E2277" t="s">
        <v>1</v>
      </c>
      <c r="F2277" s="5">
        <v>41066</v>
      </c>
      <c r="G2277">
        <v>319</v>
      </c>
      <c r="H2277">
        <v>1754</v>
      </c>
      <c r="I2277" s="1">
        <v>694706.78</v>
      </c>
      <c r="J2277" s="1">
        <v>152931.85999999999</v>
      </c>
      <c r="K2277">
        <v>22.013871809340898</v>
      </c>
      <c r="L2277" s="4">
        <f>VLOOKUP(N2277,rates,VLOOKUP(CONCATENATE('[1]Exposure Report'!$B$11,'[1]Exposure Report'!$B$13),rate_lookup_table,4,FALSE),FALSE)</f>
        <v>396.06799999999998</v>
      </c>
      <c r="M2277" t="s">
        <v>0</v>
      </c>
      <c r="N2277" t="str">
        <f>IF(VLOOKUP(B2277,title_rename,2,FALSE)=0,B2277,VLOOKUP(B2277,title_rename,2,FALSE))</f>
        <v>06-06 New York Mets @ Washington Nationals</v>
      </c>
      <c r="O2277" s="3" t="str">
        <f>LEFT(IF(VLOOKUP(C2277,brand_rename,2,FALSE)=0,C2277,VLOOKUP(C2277,brand_rename,2,FALSE)),LEN(IF(VLOOKUP(C2277,brand_rename,2,FALSE)=0,C2277,VLOOKUP(C2277,brand_rename,2,FALSE)))-6)</f>
        <v>Nationals Park</v>
      </c>
      <c r="P2277" t="str">
        <f>IF(VLOOKUP(D2277,location_rename,2,FALSE)=0,D2277,VLOOKUP(D2277,location_rename,2,FALSE))</f>
        <v>Static Field Level Home Plate</v>
      </c>
      <c r="Q2277">
        <f>IF($L2277=0,0,G2277)</f>
        <v>319</v>
      </c>
      <c r="R2277">
        <f>IF($L2277=0,0,H2277)</f>
        <v>1754</v>
      </c>
      <c r="S2277" s="1">
        <f>R2277*L2277</f>
        <v>694703.272</v>
      </c>
      <c r="T2277" s="1">
        <f>S2277*(K2277/100)</f>
        <v>152931.08775337684</v>
      </c>
      <c r="U2277" t="str">
        <f t="shared" si="70"/>
        <v>Nationals ParkStatic Field Level Home Plate</v>
      </c>
      <c r="V2277" t="str">
        <f t="shared" si="71"/>
        <v>06-06 New York Mets @ Washington NationalsNationals ParkStatic Field Level Home Plate</v>
      </c>
      <c r="W2277" t="str">
        <f>CONCATENATE(M2277,O2277)</f>
        <v>Regular SeasonNationals Park</v>
      </c>
      <c r="X2277" t="str">
        <f>CONCATENATE(M2277,P2277)</f>
        <v>Regular SeasonStatic Field Level Home Plate</v>
      </c>
      <c r="Y2277" t="str">
        <f>CONCATENATE(M2277,O2277,P2277)</f>
        <v>Regular SeasonNationals ParkStatic Field Level Home Plate</v>
      </c>
    </row>
    <row r="2278" spans="1:25" x14ac:dyDescent="0.25">
      <c r="A2278" s="3">
        <v>362962</v>
      </c>
      <c r="B2278" t="s">
        <v>134</v>
      </c>
      <c r="C2278" t="s">
        <v>41</v>
      </c>
      <c r="D2278" t="s">
        <v>9</v>
      </c>
      <c r="E2278" t="s">
        <v>1</v>
      </c>
      <c r="F2278" s="5">
        <v>41066</v>
      </c>
      <c r="G2278">
        <v>15</v>
      </c>
      <c r="H2278">
        <v>100</v>
      </c>
      <c r="I2278" s="1">
        <v>39607</v>
      </c>
      <c r="J2278" s="1">
        <v>5170.3</v>
      </c>
      <c r="K2278">
        <v>13.054005605069801</v>
      </c>
      <c r="L2278" s="4">
        <f>VLOOKUP(N2278,rates,VLOOKUP(CONCATENATE('[1]Exposure Report'!$B$11,'[1]Exposure Report'!$B$13),rate_lookup_table,4,FALSE),FALSE)</f>
        <v>396.06799999999998</v>
      </c>
      <c r="M2278" t="s">
        <v>0</v>
      </c>
      <c r="N2278" t="str">
        <f>IF(VLOOKUP(B2278,title_rename,2,FALSE)=0,B2278,VLOOKUP(B2278,title_rename,2,FALSE))</f>
        <v>06-06 New York Mets @ Washington Nationals</v>
      </c>
      <c r="O2278" s="3" t="str">
        <f>LEFT(IF(VLOOKUP(C2278,brand_rename,2,FALSE)=0,C2278,VLOOKUP(C2278,brand_rename,2,FALSE)),LEN(IF(VLOOKUP(C2278,brand_rename,2,FALSE)=0,C2278,VLOOKUP(C2278,brand_rename,2,FALSE)))-6)</f>
        <v>Nationals Park</v>
      </c>
      <c r="P2278" t="str">
        <f>IF(VLOOKUP(D2278,location_rename,2,FALSE)=0,D2278,VLOOKUP(D2278,location_rename,2,FALSE))</f>
        <v>Static Upper Billboard</v>
      </c>
      <c r="Q2278">
        <f>IF($L2278=0,0,G2278)</f>
        <v>15</v>
      </c>
      <c r="R2278">
        <f>IF($L2278=0,0,H2278)</f>
        <v>100</v>
      </c>
      <c r="S2278" s="1">
        <f>R2278*L2278</f>
        <v>39606.799999999996</v>
      </c>
      <c r="T2278" s="1">
        <f>S2278*(K2278/100)</f>
        <v>5170.2738919887861</v>
      </c>
      <c r="U2278" t="str">
        <f t="shared" si="70"/>
        <v>Nationals ParkStatic Upper Billboard</v>
      </c>
      <c r="V2278" t="str">
        <f t="shared" si="71"/>
        <v>06-06 New York Mets @ Washington NationalsNationals ParkStatic Upper Billboard</v>
      </c>
      <c r="W2278" t="str">
        <f>CONCATENATE(M2278,O2278)</f>
        <v>Regular SeasonNationals Park</v>
      </c>
      <c r="X2278" t="str">
        <f>CONCATENATE(M2278,P2278)</f>
        <v>Regular SeasonStatic Upper Billboard</v>
      </c>
      <c r="Y2278" t="str">
        <f>CONCATENATE(M2278,O2278,P2278)</f>
        <v>Regular SeasonNationals ParkStatic Upper Billboard</v>
      </c>
    </row>
    <row r="2279" spans="1:25" x14ac:dyDescent="0.25">
      <c r="A2279" s="3">
        <v>362962</v>
      </c>
      <c r="B2279" t="s">
        <v>134</v>
      </c>
      <c r="C2279" t="s">
        <v>40</v>
      </c>
      <c r="D2279" t="s">
        <v>11</v>
      </c>
      <c r="E2279" t="s">
        <v>1</v>
      </c>
      <c r="F2279" s="5">
        <v>41066</v>
      </c>
      <c r="G2279">
        <v>4</v>
      </c>
      <c r="H2279">
        <v>8</v>
      </c>
      <c r="I2279" s="1">
        <v>3168.56</v>
      </c>
      <c r="J2279" s="1">
        <v>572.67999999999995</v>
      </c>
      <c r="K2279">
        <v>18.073825333905599</v>
      </c>
      <c r="L2279" s="4">
        <f>VLOOKUP(N2279,rates,VLOOKUP(CONCATENATE('[1]Exposure Report'!$B$11,'[1]Exposure Report'!$B$13),rate_lookup_table,4,FALSE),FALSE)</f>
        <v>396.06799999999998</v>
      </c>
      <c r="M2279" t="s">
        <v>0</v>
      </c>
      <c r="N2279" t="str">
        <f>IF(VLOOKUP(B2279,title_rename,2,FALSE)=0,B2279,VLOOKUP(B2279,title_rename,2,FALSE))</f>
        <v>06-06 New York Mets @ Washington Nationals</v>
      </c>
      <c r="O2279" s="3" t="str">
        <f>LEFT(IF(VLOOKUP(C2279,brand_rename,2,FALSE)=0,C2279,VLOOKUP(C2279,brand_rename,2,FALSE)),LEN(IF(VLOOKUP(C2279,brand_rename,2,FALSE)=0,C2279,VLOOKUP(C2279,brand_rename,2,FALSE)))-6)</f>
        <v>Nationals Youth Baseball Academy</v>
      </c>
      <c r="P2279" t="str">
        <f>IF(VLOOKUP(D2279,location_rename,2,FALSE)=0,D2279,VLOOKUP(D2279,location_rename,2,FALSE))</f>
        <v>Static Outfield Wall</v>
      </c>
      <c r="Q2279">
        <f>IF($L2279=0,0,G2279)</f>
        <v>4</v>
      </c>
      <c r="R2279">
        <f>IF($L2279=0,0,H2279)</f>
        <v>8</v>
      </c>
      <c r="S2279" s="1">
        <f>R2279*L2279</f>
        <v>3168.5439999999999</v>
      </c>
      <c r="T2279" s="1">
        <f>S2279*(K2279/100)</f>
        <v>572.67710818794581</v>
      </c>
      <c r="U2279" t="str">
        <f t="shared" si="70"/>
        <v>Nationals Youth Baseball AcademyStatic Outfield Wall</v>
      </c>
      <c r="V2279" t="str">
        <f t="shared" si="71"/>
        <v>06-06 New York Mets @ Washington NationalsNationals Youth Baseball AcademyStatic Outfield Wall</v>
      </c>
      <c r="W2279" t="str">
        <f>CONCATENATE(M2279,O2279)</f>
        <v>Regular SeasonNationals Youth Baseball Academy</v>
      </c>
      <c r="X2279" t="str">
        <f>CONCATENATE(M2279,P2279)</f>
        <v>Regular SeasonStatic Outfield Wall</v>
      </c>
      <c r="Y2279" t="str">
        <f>CONCATENATE(M2279,O2279,P2279)</f>
        <v>Regular SeasonNationals Youth Baseball AcademyStatic Outfield Wall</v>
      </c>
    </row>
    <row r="2280" spans="1:25" x14ac:dyDescent="0.25">
      <c r="A2280" s="3">
        <v>362962</v>
      </c>
      <c r="B2280" t="s">
        <v>134</v>
      </c>
      <c r="C2280" t="s">
        <v>132</v>
      </c>
      <c r="D2280" t="s">
        <v>34</v>
      </c>
      <c r="E2280" t="s">
        <v>1</v>
      </c>
      <c r="F2280" s="5">
        <v>41066</v>
      </c>
      <c r="G2280">
        <v>1</v>
      </c>
      <c r="H2280">
        <v>16</v>
      </c>
      <c r="I2280" s="1">
        <v>6337.12</v>
      </c>
      <c r="J2280" s="1">
        <v>817.49</v>
      </c>
      <c r="K2280">
        <v>12.9000239856591</v>
      </c>
      <c r="L2280" s="4">
        <f>VLOOKUP(N2280,rates,VLOOKUP(CONCATENATE('[1]Exposure Report'!$B$11,'[1]Exposure Report'!$B$13),rate_lookup_table,4,FALSE),FALSE)</f>
        <v>396.06799999999998</v>
      </c>
      <c r="M2280" t="s">
        <v>0</v>
      </c>
      <c r="N2280" t="str">
        <f>IF(VLOOKUP(B2280,title_rename,2,FALSE)=0,B2280,VLOOKUP(B2280,title_rename,2,FALSE))</f>
        <v>06-06 New York Mets @ Washington Nationals</v>
      </c>
      <c r="O2280" s="3" t="str">
        <f>LEFT(IF(VLOOKUP(C2280,brand_rename,2,FALSE)=0,C2280,VLOOKUP(C2280,brand_rename,2,FALSE)),LEN(IF(VLOOKUP(C2280,brand_rename,2,FALSE)=0,C2280,VLOOKUP(C2280,brand_rename,2,FALSE)))-6)</f>
        <v>New Balance</v>
      </c>
      <c r="P2280" t="str">
        <f>IF(VLOOKUP(D2280,location_rename,2,FALSE)=0,D2280,VLOOKUP(D2280,location_rename,2,FALSE))</f>
        <v>General Merchandise</v>
      </c>
      <c r="Q2280">
        <f>IF($L2280=0,0,G2280)</f>
        <v>1</v>
      </c>
      <c r="R2280">
        <f>IF($L2280=0,0,H2280)</f>
        <v>16</v>
      </c>
      <c r="S2280" s="1">
        <f>R2280*L2280</f>
        <v>6337.0879999999997</v>
      </c>
      <c r="T2280" s="1">
        <f>S2280*(K2280/100)</f>
        <v>817.48587199232452</v>
      </c>
      <c r="U2280" t="str">
        <f t="shared" si="70"/>
        <v>New BalanceGeneral Merchandise</v>
      </c>
      <c r="V2280" t="str">
        <f t="shared" si="71"/>
        <v>06-06 New York Mets @ Washington NationalsNew BalanceGeneral Merchandise</v>
      </c>
      <c r="W2280" t="str">
        <f>CONCATENATE(M2280,O2280)</f>
        <v>Regular SeasonNew Balance</v>
      </c>
      <c r="X2280" t="str">
        <f>CONCATENATE(M2280,P2280)</f>
        <v>Regular SeasonGeneral Merchandise</v>
      </c>
      <c r="Y2280" t="str">
        <f>CONCATENATE(M2280,O2280,P2280)</f>
        <v>Regular SeasonNew BalanceGeneral Merchandise</v>
      </c>
    </row>
    <row r="2281" spans="1:25" x14ac:dyDescent="0.25">
      <c r="A2281" s="3">
        <v>362962</v>
      </c>
      <c r="B2281" t="s">
        <v>134</v>
      </c>
      <c r="C2281" t="s">
        <v>39</v>
      </c>
      <c r="D2281" t="s">
        <v>13</v>
      </c>
      <c r="E2281" t="s">
        <v>1</v>
      </c>
      <c r="F2281" s="5">
        <v>41066</v>
      </c>
      <c r="G2281">
        <v>26</v>
      </c>
      <c r="H2281">
        <v>130</v>
      </c>
      <c r="I2281" s="1">
        <v>51489.1</v>
      </c>
      <c r="J2281" s="1">
        <v>10984.57</v>
      </c>
      <c r="K2281">
        <v>21.3337774402737</v>
      </c>
      <c r="L2281" s="4">
        <f>VLOOKUP(N2281,rates,VLOOKUP(CONCATENATE('[1]Exposure Report'!$B$11,'[1]Exposure Report'!$B$13),rate_lookup_table,4,FALSE),FALSE)</f>
        <v>396.06799999999998</v>
      </c>
      <c r="M2281" t="s">
        <v>0</v>
      </c>
      <c r="N2281" t="str">
        <f>IF(VLOOKUP(B2281,title_rename,2,FALSE)=0,B2281,VLOOKUP(B2281,title_rename,2,FALSE))</f>
        <v>06-06 New York Mets @ Washington Nationals</v>
      </c>
      <c r="O2281" s="3" t="str">
        <f>LEFT(IF(VLOOKUP(C2281,brand_rename,2,FALSE)=0,C2281,VLOOKUP(C2281,brand_rename,2,FALSE)),LEN(IF(VLOOKUP(C2281,brand_rename,2,FALSE)=0,C2281,VLOOKUP(C2281,brand_rename,2,FALSE)))-6)</f>
        <v>New Era</v>
      </c>
      <c r="P2281" t="str">
        <f>IF(VLOOKUP(D2281,location_rename,2,FALSE)=0,D2281,VLOOKUP(D2281,location_rename,2,FALSE))</f>
        <v>Static Dugout Wall</v>
      </c>
      <c r="Q2281">
        <f>IF($L2281=0,0,G2281)</f>
        <v>26</v>
      </c>
      <c r="R2281">
        <f>IF($L2281=0,0,H2281)</f>
        <v>130</v>
      </c>
      <c r="S2281" s="1">
        <f>R2281*L2281</f>
        <v>51488.84</v>
      </c>
      <c r="T2281" s="1">
        <f>S2281*(K2281/100)</f>
        <v>10984.51453217862</v>
      </c>
      <c r="U2281" t="str">
        <f t="shared" si="70"/>
        <v>New EraStatic Dugout Wall</v>
      </c>
      <c r="V2281" t="str">
        <f t="shared" si="71"/>
        <v>06-06 New York Mets @ Washington NationalsNew EraStatic Dugout Wall</v>
      </c>
      <c r="W2281" t="str">
        <f>CONCATENATE(M2281,O2281)</f>
        <v>Regular SeasonNew Era</v>
      </c>
      <c r="X2281" t="str">
        <f>CONCATENATE(M2281,P2281)</f>
        <v>Regular SeasonStatic Dugout Wall</v>
      </c>
      <c r="Y2281" t="str">
        <f>CONCATENATE(M2281,O2281,P2281)</f>
        <v>Regular SeasonNew EraStatic Dugout Wall</v>
      </c>
    </row>
    <row r="2282" spans="1:25" x14ac:dyDescent="0.25">
      <c r="A2282" s="3">
        <v>362962</v>
      </c>
      <c r="B2282" t="s">
        <v>134</v>
      </c>
      <c r="C2282" t="s">
        <v>39</v>
      </c>
      <c r="D2282" t="s">
        <v>45</v>
      </c>
      <c r="E2282" t="s">
        <v>1</v>
      </c>
      <c r="F2282" s="5">
        <v>41066</v>
      </c>
      <c r="G2282">
        <v>1</v>
      </c>
      <c r="H2282">
        <v>1</v>
      </c>
      <c r="I2282" s="1">
        <v>396.07</v>
      </c>
      <c r="J2282" s="1">
        <v>86.03</v>
      </c>
      <c r="K2282">
        <v>21.720907920317099</v>
      </c>
      <c r="L2282" s="4">
        <f>VLOOKUP(N2282,rates,VLOOKUP(CONCATENATE('[1]Exposure Report'!$B$11,'[1]Exposure Report'!$B$13),rate_lookup_table,4,FALSE),FALSE)</f>
        <v>396.06799999999998</v>
      </c>
      <c r="M2282" t="s">
        <v>0</v>
      </c>
      <c r="N2282" t="str">
        <f>IF(VLOOKUP(B2282,title_rename,2,FALSE)=0,B2282,VLOOKUP(B2282,title_rename,2,FALSE))</f>
        <v>06-06 New York Mets @ Washington Nationals</v>
      </c>
      <c r="O2282" s="3" t="str">
        <f>LEFT(IF(VLOOKUP(C2282,brand_rename,2,FALSE)=0,C2282,VLOOKUP(C2282,brand_rename,2,FALSE)),LEN(IF(VLOOKUP(C2282,brand_rename,2,FALSE)=0,C2282,VLOOKUP(C2282,brand_rename,2,FALSE)))-6)</f>
        <v>New Era</v>
      </c>
      <c r="P2282" t="str">
        <f>IF(VLOOKUP(D2282,location_rename,2,FALSE)=0,D2282,VLOOKUP(D2282,location_rename,2,FALSE))</f>
        <v>Static Field Level Foul Ball Line</v>
      </c>
      <c r="Q2282">
        <f>IF($L2282=0,0,G2282)</f>
        <v>1</v>
      </c>
      <c r="R2282">
        <f>IF($L2282=0,0,H2282)</f>
        <v>1</v>
      </c>
      <c r="S2282" s="1">
        <f>R2282*L2282</f>
        <v>396.06799999999998</v>
      </c>
      <c r="T2282" s="1">
        <f>S2282*(K2282/100)</f>
        <v>86.029565581841524</v>
      </c>
      <c r="U2282" t="str">
        <f t="shared" si="70"/>
        <v>New EraStatic Field Level Foul Ball Line</v>
      </c>
      <c r="V2282" t="str">
        <f t="shared" si="71"/>
        <v>06-06 New York Mets @ Washington NationalsNew EraStatic Field Level Foul Ball Line</v>
      </c>
      <c r="W2282" t="str">
        <f>CONCATENATE(M2282,O2282)</f>
        <v>Regular SeasonNew Era</v>
      </c>
      <c r="X2282" t="str">
        <f>CONCATENATE(M2282,P2282)</f>
        <v>Regular SeasonStatic Field Level Foul Ball Line</v>
      </c>
      <c r="Y2282" t="str">
        <f>CONCATENATE(M2282,O2282,P2282)</f>
        <v>Regular SeasonNew EraStatic Field Level Foul Ball Line</v>
      </c>
    </row>
    <row r="2283" spans="1:25" x14ac:dyDescent="0.25">
      <c r="A2283" s="3">
        <v>362962</v>
      </c>
      <c r="B2283" t="s">
        <v>134</v>
      </c>
      <c r="C2283" t="s">
        <v>36</v>
      </c>
      <c r="D2283" t="s">
        <v>19</v>
      </c>
      <c r="E2283" t="s">
        <v>1</v>
      </c>
      <c r="F2283" s="5">
        <v>41066</v>
      </c>
      <c r="G2283">
        <v>1</v>
      </c>
      <c r="H2283">
        <v>1</v>
      </c>
      <c r="I2283" s="1">
        <v>396.07</v>
      </c>
      <c r="J2283" s="1">
        <v>149.28</v>
      </c>
      <c r="K2283">
        <v>37.690307268917103</v>
      </c>
      <c r="L2283" s="4">
        <f>VLOOKUP(N2283,rates,VLOOKUP(CONCATENATE('[1]Exposure Report'!$B$11,'[1]Exposure Report'!$B$13),rate_lookup_table,4,FALSE),FALSE)</f>
        <v>396.06799999999998</v>
      </c>
      <c r="M2283" t="s">
        <v>0</v>
      </c>
      <c r="N2283" t="str">
        <f>IF(VLOOKUP(B2283,title_rename,2,FALSE)=0,B2283,VLOOKUP(B2283,title_rename,2,FALSE))</f>
        <v>06-06 New York Mets @ Washington Nationals</v>
      </c>
      <c r="O2283" s="3" t="str">
        <f>LEFT(IF(VLOOKUP(C2283,brand_rename,2,FALSE)=0,C2283,VLOOKUP(C2283,brand_rename,2,FALSE)),LEN(IF(VLOOKUP(C2283,brand_rename,2,FALSE)=0,C2283,VLOOKUP(C2283,brand_rename,2,FALSE)))-6)</f>
        <v>PNC Bank</v>
      </c>
      <c r="P2283" t="str">
        <f>IF(VLOOKUP(D2283,location_rename,2,FALSE)=0,D2283,VLOOKUP(D2283,location_rename,2,FALSE))</f>
        <v>LED Outfield Wall</v>
      </c>
      <c r="Q2283">
        <f>IF($L2283=0,0,G2283)</f>
        <v>1</v>
      </c>
      <c r="R2283">
        <f>IF($L2283=0,0,H2283)</f>
        <v>1</v>
      </c>
      <c r="S2283" s="1">
        <f>R2283*L2283</f>
        <v>396.06799999999998</v>
      </c>
      <c r="T2283" s="1">
        <f>S2283*(K2283/100)</f>
        <v>149.27924619385456</v>
      </c>
      <c r="U2283" t="str">
        <f t="shared" si="70"/>
        <v>PNC BankLED Outfield Wall</v>
      </c>
      <c r="V2283" t="str">
        <f t="shared" si="71"/>
        <v>06-06 New York Mets @ Washington NationalsPNC BankLED Outfield Wall</v>
      </c>
      <c r="W2283" t="str">
        <f>CONCATENATE(M2283,O2283)</f>
        <v>Regular SeasonPNC Bank</v>
      </c>
      <c r="X2283" t="str">
        <f>CONCATENATE(M2283,P2283)</f>
        <v>Regular SeasonLED Outfield Wall</v>
      </c>
      <c r="Y2283" t="str">
        <f>CONCATENATE(M2283,O2283,P2283)</f>
        <v>Regular SeasonPNC BankLED Outfield Wall</v>
      </c>
    </row>
    <row r="2284" spans="1:25" x14ac:dyDescent="0.25">
      <c r="A2284" s="3">
        <v>362962</v>
      </c>
      <c r="B2284" t="s">
        <v>134</v>
      </c>
      <c r="C2284" t="s">
        <v>36</v>
      </c>
      <c r="D2284" t="s">
        <v>17</v>
      </c>
      <c r="E2284" t="s">
        <v>1</v>
      </c>
      <c r="F2284" s="5">
        <v>41066</v>
      </c>
      <c r="G2284">
        <v>3</v>
      </c>
      <c r="H2284">
        <v>5</v>
      </c>
      <c r="I2284" s="1">
        <v>1980.35</v>
      </c>
      <c r="J2284" s="1">
        <v>666.86</v>
      </c>
      <c r="K2284">
        <v>33.673845532355301</v>
      </c>
      <c r="L2284" s="4">
        <f>VLOOKUP(N2284,rates,VLOOKUP(CONCATENATE('[1]Exposure Report'!$B$11,'[1]Exposure Report'!$B$13),rate_lookup_table,4,FALSE),FALSE)</f>
        <v>396.06799999999998</v>
      </c>
      <c r="M2284" t="s">
        <v>0</v>
      </c>
      <c r="N2284" t="str">
        <f>IF(VLOOKUP(B2284,title_rename,2,FALSE)=0,B2284,VLOOKUP(B2284,title_rename,2,FALSE))</f>
        <v>06-06 New York Mets @ Washington Nationals</v>
      </c>
      <c r="O2284" s="3" t="str">
        <f>LEFT(IF(VLOOKUP(C2284,brand_rename,2,FALSE)=0,C2284,VLOOKUP(C2284,brand_rename,2,FALSE)),LEN(IF(VLOOKUP(C2284,brand_rename,2,FALSE)=0,C2284,VLOOKUP(C2284,brand_rename,2,FALSE)))-6)</f>
        <v>PNC Bank</v>
      </c>
      <c r="P2284" t="str">
        <f>IF(VLOOKUP(D2284,location_rename,2,FALSE)=0,D2284,VLOOKUP(D2284,location_rename,2,FALSE))</f>
        <v>LED Upper Tiered</v>
      </c>
      <c r="Q2284">
        <f>IF($L2284=0,0,G2284)</f>
        <v>3</v>
      </c>
      <c r="R2284">
        <f>IF($L2284=0,0,H2284)</f>
        <v>5</v>
      </c>
      <c r="S2284" s="1">
        <f>R2284*L2284</f>
        <v>1980.34</v>
      </c>
      <c r="T2284" s="1">
        <f>S2284*(K2284/100)</f>
        <v>666.85663261544494</v>
      </c>
      <c r="U2284" t="str">
        <f t="shared" si="70"/>
        <v>PNC BankLED Upper Tiered</v>
      </c>
      <c r="V2284" t="str">
        <f t="shared" si="71"/>
        <v>06-06 New York Mets @ Washington NationalsPNC BankLED Upper Tiered</v>
      </c>
      <c r="W2284" t="str">
        <f>CONCATENATE(M2284,O2284)</f>
        <v>Regular SeasonPNC Bank</v>
      </c>
      <c r="X2284" t="str">
        <f>CONCATENATE(M2284,P2284)</f>
        <v>Regular SeasonLED Upper Tiered</v>
      </c>
      <c r="Y2284" t="str">
        <f>CONCATENATE(M2284,O2284,P2284)</f>
        <v>Regular SeasonPNC BankLED Upper Tiered</v>
      </c>
    </row>
    <row r="2285" spans="1:25" x14ac:dyDescent="0.25">
      <c r="A2285" s="3">
        <v>362962</v>
      </c>
      <c r="B2285" t="s">
        <v>134</v>
      </c>
      <c r="C2285" t="s">
        <v>36</v>
      </c>
      <c r="D2285" t="s">
        <v>2</v>
      </c>
      <c r="E2285" t="s">
        <v>1</v>
      </c>
      <c r="F2285" s="5">
        <v>41066</v>
      </c>
      <c r="G2285">
        <v>34</v>
      </c>
      <c r="H2285">
        <v>200</v>
      </c>
      <c r="I2285" s="1">
        <v>79214</v>
      </c>
      <c r="J2285" s="1">
        <v>20103.439999999999</v>
      </c>
      <c r="K2285">
        <v>25.3786451889817</v>
      </c>
      <c r="L2285" s="4">
        <f>VLOOKUP(N2285,rates,VLOOKUP(CONCATENATE('[1]Exposure Report'!$B$11,'[1]Exposure Report'!$B$13),rate_lookup_table,4,FALSE),FALSE)</f>
        <v>396.06799999999998</v>
      </c>
      <c r="M2285" t="s">
        <v>0</v>
      </c>
      <c r="N2285" t="str">
        <f>IF(VLOOKUP(B2285,title_rename,2,FALSE)=0,B2285,VLOOKUP(B2285,title_rename,2,FALSE))</f>
        <v>06-06 New York Mets @ Washington Nationals</v>
      </c>
      <c r="O2285" s="3" t="str">
        <f>LEFT(IF(VLOOKUP(C2285,brand_rename,2,FALSE)=0,C2285,VLOOKUP(C2285,brand_rename,2,FALSE)),LEN(IF(VLOOKUP(C2285,brand_rename,2,FALSE)=0,C2285,VLOOKUP(C2285,brand_rename,2,FALSE)))-6)</f>
        <v>PNC Bank</v>
      </c>
      <c r="P2285" t="str">
        <f>IF(VLOOKUP(D2285,location_rename,2,FALSE)=0,D2285,VLOOKUP(D2285,location_rename,2,FALSE))</f>
        <v>Rotational Field Level Home Plate</v>
      </c>
      <c r="Q2285">
        <f>IF($L2285=0,0,G2285)</f>
        <v>34</v>
      </c>
      <c r="R2285">
        <f>IF($L2285=0,0,H2285)</f>
        <v>200</v>
      </c>
      <c r="S2285" s="1">
        <f>R2285*L2285</f>
        <v>79213.599999999991</v>
      </c>
      <c r="T2285" s="1">
        <f>S2285*(K2285/100)</f>
        <v>20103.338485419208</v>
      </c>
      <c r="U2285" t="str">
        <f t="shared" si="70"/>
        <v>PNC BankRotational Field Level Home Plate</v>
      </c>
      <c r="V2285" t="str">
        <f t="shared" si="71"/>
        <v>06-06 New York Mets @ Washington NationalsPNC BankRotational Field Level Home Plate</v>
      </c>
      <c r="W2285" t="str">
        <f>CONCATENATE(M2285,O2285)</f>
        <v>Regular SeasonPNC Bank</v>
      </c>
      <c r="X2285" t="str">
        <f>CONCATENATE(M2285,P2285)</f>
        <v>Regular SeasonRotational Field Level Home Plate</v>
      </c>
      <c r="Y2285" t="str">
        <f>CONCATENATE(M2285,O2285,P2285)</f>
        <v>Regular SeasonPNC BankRotational Field Level Home Plate</v>
      </c>
    </row>
    <row r="2286" spans="1:25" x14ac:dyDescent="0.25">
      <c r="A2286" s="3">
        <v>362962</v>
      </c>
      <c r="B2286" t="s">
        <v>134</v>
      </c>
      <c r="C2286" t="s">
        <v>36</v>
      </c>
      <c r="D2286" t="s">
        <v>9</v>
      </c>
      <c r="E2286" t="s">
        <v>1</v>
      </c>
      <c r="F2286" s="5">
        <v>41066</v>
      </c>
      <c r="G2286">
        <v>10</v>
      </c>
      <c r="H2286">
        <v>71</v>
      </c>
      <c r="I2286" s="1">
        <v>28120.97</v>
      </c>
      <c r="J2286" s="1">
        <v>3249.64</v>
      </c>
      <c r="K2286">
        <v>11.555931392124799</v>
      </c>
      <c r="L2286" s="4">
        <f>VLOOKUP(N2286,rates,VLOOKUP(CONCATENATE('[1]Exposure Report'!$B$11,'[1]Exposure Report'!$B$13),rate_lookup_table,4,FALSE),FALSE)</f>
        <v>396.06799999999998</v>
      </c>
      <c r="M2286" t="s">
        <v>0</v>
      </c>
      <c r="N2286" t="str">
        <f>IF(VLOOKUP(B2286,title_rename,2,FALSE)=0,B2286,VLOOKUP(B2286,title_rename,2,FALSE))</f>
        <v>06-06 New York Mets @ Washington Nationals</v>
      </c>
      <c r="O2286" s="3" t="str">
        <f>LEFT(IF(VLOOKUP(C2286,brand_rename,2,FALSE)=0,C2286,VLOOKUP(C2286,brand_rename,2,FALSE)),LEN(IF(VLOOKUP(C2286,brand_rename,2,FALSE)=0,C2286,VLOOKUP(C2286,brand_rename,2,FALSE)))-6)</f>
        <v>PNC Bank</v>
      </c>
      <c r="P2286" t="str">
        <f>IF(VLOOKUP(D2286,location_rename,2,FALSE)=0,D2286,VLOOKUP(D2286,location_rename,2,FALSE))</f>
        <v>Static Upper Billboard</v>
      </c>
      <c r="Q2286">
        <f>IF($L2286=0,0,G2286)</f>
        <v>10</v>
      </c>
      <c r="R2286">
        <f>IF($L2286=0,0,H2286)</f>
        <v>71</v>
      </c>
      <c r="S2286" s="1">
        <f>R2286*L2286</f>
        <v>28120.827999999998</v>
      </c>
      <c r="T2286" s="1">
        <f>S2286*(K2286/100)</f>
        <v>3249.6235905774201</v>
      </c>
      <c r="U2286" t="str">
        <f t="shared" si="70"/>
        <v>PNC BankStatic Upper Billboard</v>
      </c>
      <c r="V2286" t="str">
        <f t="shared" si="71"/>
        <v>06-06 New York Mets @ Washington NationalsPNC BankStatic Upper Billboard</v>
      </c>
      <c r="W2286" t="str">
        <f>CONCATENATE(M2286,O2286)</f>
        <v>Regular SeasonPNC Bank</v>
      </c>
      <c r="X2286" t="str">
        <f>CONCATENATE(M2286,P2286)</f>
        <v>Regular SeasonStatic Upper Billboard</v>
      </c>
      <c r="Y2286" t="str">
        <f>CONCATENATE(M2286,O2286,P2286)</f>
        <v>Regular SeasonPNC BankStatic Upper Billboard</v>
      </c>
    </row>
    <row r="2287" spans="1:25" x14ac:dyDescent="0.25">
      <c r="A2287" s="3">
        <v>362962</v>
      </c>
      <c r="B2287" t="s">
        <v>134</v>
      </c>
      <c r="C2287" t="s">
        <v>36</v>
      </c>
      <c r="D2287" t="s">
        <v>71</v>
      </c>
      <c r="E2287" t="s">
        <v>1</v>
      </c>
      <c r="F2287" s="5">
        <v>41066</v>
      </c>
      <c r="G2287">
        <v>2</v>
      </c>
      <c r="H2287">
        <v>27</v>
      </c>
      <c r="I2287" s="1">
        <v>10693.89</v>
      </c>
      <c r="J2287" s="1">
        <v>1275.31</v>
      </c>
      <c r="K2287">
        <v>11.9255948957769</v>
      </c>
      <c r="L2287" s="4">
        <f>VLOOKUP(N2287,rates,VLOOKUP(CONCATENATE('[1]Exposure Report'!$B$11,'[1]Exposure Report'!$B$13),rate_lookup_table,4,FALSE),FALSE)</f>
        <v>396.06799999999998</v>
      </c>
      <c r="M2287" t="s">
        <v>0</v>
      </c>
      <c r="N2287" t="str">
        <f>IF(VLOOKUP(B2287,title_rename,2,FALSE)=0,B2287,VLOOKUP(B2287,title_rename,2,FALSE))</f>
        <v>06-06 New York Mets @ Washington Nationals</v>
      </c>
      <c r="O2287" s="3" t="str">
        <f>LEFT(IF(VLOOKUP(C2287,brand_rename,2,FALSE)=0,C2287,VLOOKUP(C2287,brand_rename,2,FALSE)),LEN(IF(VLOOKUP(C2287,brand_rename,2,FALSE)=0,C2287,VLOOKUP(C2287,brand_rename,2,FALSE)))-6)</f>
        <v>PNC Bank</v>
      </c>
      <c r="P2287" t="str">
        <f>IF(VLOOKUP(D2287,location_rename,2,FALSE)=0,D2287,VLOOKUP(D2287,location_rename,2,FALSE))</f>
        <v>Static Upper Tiered</v>
      </c>
      <c r="Q2287">
        <f>IF($L2287=0,0,G2287)</f>
        <v>2</v>
      </c>
      <c r="R2287">
        <f>IF($L2287=0,0,H2287)</f>
        <v>27</v>
      </c>
      <c r="S2287" s="1">
        <f>R2287*L2287</f>
        <v>10693.835999999999</v>
      </c>
      <c r="T2287" s="1">
        <f>S2287*(K2287/100)</f>
        <v>1275.3035601787526</v>
      </c>
      <c r="U2287" t="str">
        <f t="shared" si="70"/>
        <v>PNC BankStatic Upper Tiered</v>
      </c>
      <c r="V2287" t="str">
        <f t="shared" si="71"/>
        <v>06-06 New York Mets @ Washington NationalsPNC BankStatic Upper Tiered</v>
      </c>
      <c r="W2287" t="str">
        <f>CONCATENATE(M2287,O2287)</f>
        <v>Regular SeasonPNC Bank</v>
      </c>
      <c r="X2287" t="str">
        <f>CONCATENATE(M2287,P2287)</f>
        <v>Regular SeasonStatic Upper Tiered</v>
      </c>
      <c r="Y2287" t="str">
        <f>CONCATENATE(M2287,O2287,P2287)</f>
        <v>Regular SeasonPNC BankStatic Upper Tiered</v>
      </c>
    </row>
    <row r="2288" spans="1:25" x14ac:dyDescent="0.25">
      <c r="A2288" s="3">
        <v>362962</v>
      </c>
      <c r="B2288" t="s">
        <v>134</v>
      </c>
      <c r="C2288" t="s">
        <v>33</v>
      </c>
      <c r="D2288" t="s">
        <v>17</v>
      </c>
      <c r="E2288" t="s">
        <v>1</v>
      </c>
      <c r="F2288" s="5">
        <v>41066</v>
      </c>
      <c r="G2288">
        <v>6</v>
      </c>
      <c r="H2288">
        <v>20</v>
      </c>
      <c r="I2288" s="1">
        <v>7921.4</v>
      </c>
      <c r="J2288" s="1">
        <v>2739.02</v>
      </c>
      <c r="K2288">
        <v>34.577473678895103</v>
      </c>
      <c r="L2288" s="4">
        <f>VLOOKUP(N2288,rates,VLOOKUP(CONCATENATE('[1]Exposure Report'!$B$11,'[1]Exposure Report'!$B$13),rate_lookup_table,4,FALSE),FALSE)</f>
        <v>396.06799999999998</v>
      </c>
      <c r="M2288" t="s">
        <v>0</v>
      </c>
      <c r="N2288" t="str">
        <f>IF(VLOOKUP(B2288,title_rename,2,FALSE)=0,B2288,VLOOKUP(B2288,title_rename,2,FALSE))</f>
        <v>06-06 New York Mets @ Washington Nationals</v>
      </c>
      <c r="O2288" s="3" t="str">
        <f>LEFT(IF(VLOOKUP(C2288,brand_rename,2,FALSE)=0,C2288,VLOOKUP(C2288,brand_rename,2,FALSE)),LEN(IF(VLOOKUP(C2288,brand_rename,2,FALSE)=0,C2288,VLOOKUP(C2288,brand_rename,2,FALSE)))-6)</f>
        <v>Radio - 106.7 The Fan</v>
      </c>
      <c r="P2288" t="str">
        <f>IF(VLOOKUP(D2288,location_rename,2,FALSE)=0,D2288,VLOOKUP(D2288,location_rename,2,FALSE))</f>
        <v>LED Upper Tiered</v>
      </c>
      <c r="Q2288">
        <f>IF($L2288=0,0,G2288)</f>
        <v>6</v>
      </c>
      <c r="R2288">
        <f>IF($L2288=0,0,H2288)</f>
        <v>20</v>
      </c>
      <c r="S2288" s="1">
        <f>R2288*L2288</f>
        <v>7921.36</v>
      </c>
      <c r="T2288" s="1">
        <f>S2288*(K2288/100)</f>
        <v>2739.0061690105249</v>
      </c>
      <c r="U2288" t="str">
        <f t="shared" si="70"/>
        <v>Radio - 106.7 The FanLED Upper Tiered</v>
      </c>
      <c r="V2288" t="str">
        <f t="shared" si="71"/>
        <v>06-06 New York Mets @ Washington NationalsRadio - 106.7 The FanLED Upper Tiered</v>
      </c>
      <c r="W2288" t="str">
        <f>CONCATENATE(M2288,O2288)</f>
        <v>Regular SeasonRadio - 106.7 The Fan</v>
      </c>
      <c r="X2288" t="str">
        <f>CONCATENATE(M2288,P2288)</f>
        <v>Regular SeasonLED Upper Tiered</v>
      </c>
      <c r="Y2288" t="str">
        <f>CONCATENATE(M2288,O2288,P2288)</f>
        <v>Regular SeasonRadio - 106.7 The FanLED Upper Tiered</v>
      </c>
    </row>
    <row r="2289" spans="1:25" x14ac:dyDescent="0.25">
      <c r="A2289" s="3">
        <v>362962</v>
      </c>
      <c r="B2289" t="s">
        <v>134</v>
      </c>
      <c r="C2289" t="s">
        <v>33</v>
      </c>
      <c r="D2289" t="s">
        <v>9</v>
      </c>
      <c r="E2289" t="s">
        <v>1</v>
      </c>
      <c r="F2289" s="5">
        <v>41066</v>
      </c>
      <c r="G2289">
        <v>14</v>
      </c>
      <c r="H2289">
        <v>31</v>
      </c>
      <c r="I2289" s="1">
        <v>12278.17</v>
      </c>
      <c r="J2289" s="1">
        <v>2326.9499999999998</v>
      </c>
      <c r="K2289">
        <v>18.951928504003401</v>
      </c>
      <c r="L2289" s="4">
        <f>VLOOKUP(N2289,rates,VLOOKUP(CONCATENATE('[1]Exposure Report'!$B$11,'[1]Exposure Report'!$B$13),rate_lookup_table,4,FALSE),FALSE)</f>
        <v>396.06799999999998</v>
      </c>
      <c r="M2289" t="s">
        <v>0</v>
      </c>
      <c r="N2289" t="str">
        <f>IF(VLOOKUP(B2289,title_rename,2,FALSE)=0,B2289,VLOOKUP(B2289,title_rename,2,FALSE))</f>
        <v>06-06 New York Mets @ Washington Nationals</v>
      </c>
      <c r="O2289" s="3" t="str">
        <f>LEFT(IF(VLOOKUP(C2289,brand_rename,2,FALSE)=0,C2289,VLOOKUP(C2289,brand_rename,2,FALSE)),LEN(IF(VLOOKUP(C2289,brand_rename,2,FALSE)=0,C2289,VLOOKUP(C2289,brand_rename,2,FALSE)))-6)</f>
        <v>Radio - 106.7 The Fan</v>
      </c>
      <c r="P2289" t="str">
        <f>IF(VLOOKUP(D2289,location_rename,2,FALSE)=0,D2289,VLOOKUP(D2289,location_rename,2,FALSE))</f>
        <v>Static Upper Billboard</v>
      </c>
      <c r="Q2289">
        <f>IF($L2289=0,0,G2289)</f>
        <v>14</v>
      </c>
      <c r="R2289">
        <f>IF($L2289=0,0,H2289)</f>
        <v>31</v>
      </c>
      <c r="S2289" s="1">
        <f>R2289*L2289</f>
        <v>12278.108</v>
      </c>
      <c r="T2289" s="1">
        <f>S2289*(K2289/100)</f>
        <v>2326.9382498043219</v>
      </c>
      <c r="U2289" t="str">
        <f t="shared" si="70"/>
        <v>Radio - 106.7 The FanStatic Upper Billboard</v>
      </c>
      <c r="V2289" t="str">
        <f t="shared" si="71"/>
        <v>06-06 New York Mets @ Washington NationalsRadio - 106.7 The FanStatic Upper Billboard</v>
      </c>
      <c r="W2289" t="str">
        <f>CONCATENATE(M2289,O2289)</f>
        <v>Regular SeasonRadio - 106.7 The Fan</v>
      </c>
      <c r="X2289" t="str">
        <f>CONCATENATE(M2289,P2289)</f>
        <v>Regular SeasonStatic Upper Billboard</v>
      </c>
      <c r="Y2289" t="str">
        <f>CONCATENATE(M2289,O2289,P2289)</f>
        <v>Regular SeasonRadio - 106.7 The FanStatic Upper Billboard</v>
      </c>
    </row>
    <row r="2290" spans="1:25" x14ac:dyDescent="0.25">
      <c r="A2290" s="3">
        <v>362962</v>
      </c>
      <c r="B2290" t="s">
        <v>134</v>
      </c>
      <c r="C2290" t="s">
        <v>32</v>
      </c>
      <c r="D2290" t="s">
        <v>17</v>
      </c>
      <c r="E2290" t="s">
        <v>1</v>
      </c>
      <c r="F2290" s="5">
        <v>41066</v>
      </c>
      <c r="G2290">
        <v>2</v>
      </c>
      <c r="H2290">
        <v>6</v>
      </c>
      <c r="I2290" s="1">
        <v>2376.42</v>
      </c>
      <c r="J2290" s="1">
        <v>920.78</v>
      </c>
      <c r="K2290">
        <v>38.746517871419996</v>
      </c>
      <c r="L2290" s="4">
        <f>VLOOKUP(N2290,rates,VLOOKUP(CONCATENATE('[1]Exposure Report'!$B$11,'[1]Exposure Report'!$B$13),rate_lookup_table,4,FALSE),FALSE)</f>
        <v>396.06799999999998</v>
      </c>
      <c r="M2290" t="s">
        <v>0</v>
      </c>
      <c r="N2290" t="str">
        <f>IF(VLOOKUP(B2290,title_rename,2,FALSE)=0,B2290,VLOOKUP(B2290,title_rename,2,FALSE))</f>
        <v>06-06 New York Mets @ Washington Nationals</v>
      </c>
      <c r="O2290" s="3" t="str">
        <f>LEFT(IF(VLOOKUP(C2290,brand_rename,2,FALSE)=0,C2290,VLOOKUP(C2290,brand_rename,2,FALSE)),LEN(IF(VLOOKUP(C2290,brand_rename,2,FALSE)=0,C2290,VLOOKUP(C2290,brand_rename,2,FALSE)))-6)</f>
        <v>Radio - WTOP</v>
      </c>
      <c r="P2290" t="str">
        <f>IF(VLOOKUP(D2290,location_rename,2,FALSE)=0,D2290,VLOOKUP(D2290,location_rename,2,FALSE))</f>
        <v>LED Upper Tiered</v>
      </c>
      <c r="Q2290">
        <f>IF($L2290=0,0,G2290)</f>
        <v>2</v>
      </c>
      <c r="R2290">
        <f>IF($L2290=0,0,H2290)</f>
        <v>6</v>
      </c>
      <c r="S2290" s="1">
        <f>R2290*L2290</f>
        <v>2376.4079999999999</v>
      </c>
      <c r="T2290" s="1">
        <f>S2290*(K2290/100)</f>
        <v>920.77535041785438</v>
      </c>
      <c r="U2290" t="str">
        <f t="shared" si="70"/>
        <v>Radio - WTOPLED Upper Tiered</v>
      </c>
      <c r="V2290" t="str">
        <f t="shared" si="71"/>
        <v>06-06 New York Mets @ Washington NationalsRadio - WTOPLED Upper Tiered</v>
      </c>
      <c r="W2290" t="str">
        <f>CONCATENATE(M2290,O2290)</f>
        <v>Regular SeasonRadio - WTOP</v>
      </c>
      <c r="X2290" t="str">
        <f>CONCATENATE(M2290,P2290)</f>
        <v>Regular SeasonLED Upper Tiered</v>
      </c>
      <c r="Y2290" t="str">
        <f>CONCATENATE(M2290,O2290,P2290)</f>
        <v>Regular SeasonRadio - WTOPLED Upper Tiered</v>
      </c>
    </row>
    <row r="2291" spans="1:25" x14ac:dyDescent="0.25">
      <c r="A2291" s="3">
        <v>362962</v>
      </c>
      <c r="B2291" t="s">
        <v>134</v>
      </c>
      <c r="C2291" t="s">
        <v>31</v>
      </c>
      <c r="D2291" t="s">
        <v>34</v>
      </c>
      <c r="E2291" t="s">
        <v>1</v>
      </c>
      <c r="F2291" s="5">
        <v>41066</v>
      </c>
      <c r="G2291">
        <v>1</v>
      </c>
      <c r="H2291">
        <v>9</v>
      </c>
      <c r="I2291" s="1">
        <v>3564.63</v>
      </c>
      <c r="J2291" s="1">
        <v>1053.7</v>
      </c>
      <c r="K2291">
        <v>29.559870168853401</v>
      </c>
      <c r="L2291" s="4">
        <f>VLOOKUP(N2291,rates,VLOOKUP(CONCATENATE('[1]Exposure Report'!$B$11,'[1]Exposure Report'!$B$13),rate_lookup_table,4,FALSE),FALSE)</f>
        <v>396.06799999999998</v>
      </c>
      <c r="M2291" t="s">
        <v>0</v>
      </c>
      <c r="N2291" t="str">
        <f>IF(VLOOKUP(B2291,title_rename,2,FALSE)=0,B2291,VLOOKUP(B2291,title_rename,2,FALSE))</f>
        <v>06-06 New York Mets @ Washington Nationals</v>
      </c>
      <c r="O2291" s="3" t="str">
        <f>LEFT(IF(VLOOKUP(C2291,brand_rename,2,FALSE)=0,C2291,VLOOKUP(C2291,brand_rename,2,FALSE)),LEN(IF(VLOOKUP(C2291,brand_rename,2,FALSE)=0,C2291,VLOOKUP(C2291,brand_rename,2,FALSE)))-6)</f>
        <v>Red Porch</v>
      </c>
      <c r="P2291" t="str">
        <f>IF(VLOOKUP(D2291,location_rename,2,FALSE)=0,D2291,VLOOKUP(D2291,location_rename,2,FALSE))</f>
        <v>General Merchandise</v>
      </c>
      <c r="Q2291">
        <f>IF($L2291=0,0,G2291)</f>
        <v>1</v>
      </c>
      <c r="R2291">
        <f>IF($L2291=0,0,H2291)</f>
        <v>9</v>
      </c>
      <c r="S2291" s="1">
        <f>R2291*L2291</f>
        <v>3564.6120000000001</v>
      </c>
      <c r="T2291" s="1">
        <f>S2291*(K2291/100)</f>
        <v>1053.6946792233687</v>
      </c>
      <c r="U2291" t="str">
        <f t="shared" si="70"/>
        <v>Red PorchGeneral Merchandise</v>
      </c>
      <c r="V2291" t="str">
        <f t="shared" si="71"/>
        <v>06-06 New York Mets @ Washington NationalsRed PorchGeneral Merchandise</v>
      </c>
      <c r="W2291" t="str">
        <f>CONCATENATE(M2291,O2291)</f>
        <v>Regular SeasonRed Porch</v>
      </c>
      <c r="X2291" t="str">
        <f>CONCATENATE(M2291,P2291)</f>
        <v>Regular SeasonGeneral Merchandise</v>
      </c>
      <c r="Y2291" t="str">
        <f>CONCATENATE(M2291,O2291,P2291)</f>
        <v>Regular SeasonRed PorchGeneral Merchandise</v>
      </c>
    </row>
    <row r="2292" spans="1:25" x14ac:dyDescent="0.25">
      <c r="A2292" s="3">
        <v>362962</v>
      </c>
      <c r="B2292" t="s">
        <v>134</v>
      </c>
      <c r="C2292" t="s">
        <v>31</v>
      </c>
      <c r="D2292" t="s">
        <v>71</v>
      </c>
      <c r="E2292" t="s">
        <v>1</v>
      </c>
      <c r="F2292" s="5">
        <v>41066</v>
      </c>
      <c r="G2292">
        <v>1</v>
      </c>
      <c r="H2292">
        <v>1</v>
      </c>
      <c r="I2292" s="1">
        <v>396.07</v>
      </c>
      <c r="J2292" s="1">
        <v>62.26</v>
      </c>
      <c r="K2292">
        <v>15.7194435327088</v>
      </c>
      <c r="L2292" s="4">
        <f>VLOOKUP(N2292,rates,VLOOKUP(CONCATENATE('[1]Exposure Report'!$B$11,'[1]Exposure Report'!$B$13),rate_lookup_table,4,FALSE),FALSE)</f>
        <v>396.06799999999998</v>
      </c>
      <c r="M2292" t="s">
        <v>0</v>
      </c>
      <c r="N2292" t="str">
        <f>IF(VLOOKUP(B2292,title_rename,2,FALSE)=0,B2292,VLOOKUP(B2292,title_rename,2,FALSE))</f>
        <v>06-06 New York Mets @ Washington Nationals</v>
      </c>
      <c r="O2292" s="3" t="str">
        <f>LEFT(IF(VLOOKUP(C2292,brand_rename,2,FALSE)=0,C2292,VLOOKUP(C2292,brand_rename,2,FALSE)),LEN(IF(VLOOKUP(C2292,brand_rename,2,FALSE)=0,C2292,VLOOKUP(C2292,brand_rename,2,FALSE)))-6)</f>
        <v>Red Porch</v>
      </c>
      <c r="P2292" t="str">
        <f>IF(VLOOKUP(D2292,location_rename,2,FALSE)=0,D2292,VLOOKUP(D2292,location_rename,2,FALSE))</f>
        <v>Static Upper Tiered</v>
      </c>
      <c r="Q2292">
        <f>IF($L2292=0,0,G2292)</f>
        <v>1</v>
      </c>
      <c r="R2292">
        <f>IF($L2292=0,0,H2292)</f>
        <v>1</v>
      </c>
      <c r="S2292" s="1">
        <f>R2292*L2292</f>
        <v>396.06799999999998</v>
      </c>
      <c r="T2292" s="1">
        <f>S2292*(K2292/100)</f>
        <v>62.259685611129086</v>
      </c>
      <c r="U2292" t="str">
        <f t="shared" si="70"/>
        <v>Red PorchStatic Upper Tiered</v>
      </c>
      <c r="V2292" t="str">
        <f t="shared" si="71"/>
        <v>06-06 New York Mets @ Washington NationalsRed PorchStatic Upper Tiered</v>
      </c>
      <c r="W2292" t="str">
        <f>CONCATENATE(M2292,O2292)</f>
        <v>Regular SeasonRed Porch</v>
      </c>
      <c r="X2292" t="str">
        <f>CONCATENATE(M2292,P2292)</f>
        <v>Regular SeasonStatic Upper Tiered</v>
      </c>
      <c r="Y2292" t="str">
        <f>CONCATENATE(M2292,O2292,P2292)</f>
        <v>Regular SeasonRed PorchStatic Upper Tiered</v>
      </c>
    </row>
    <row r="2293" spans="1:25" x14ac:dyDescent="0.25">
      <c r="A2293" s="3">
        <v>362962</v>
      </c>
      <c r="B2293" t="s">
        <v>134</v>
      </c>
      <c r="C2293" t="s">
        <v>80</v>
      </c>
      <c r="D2293" t="s">
        <v>11</v>
      </c>
      <c r="E2293" t="s">
        <v>1</v>
      </c>
      <c r="F2293" s="5">
        <v>41066</v>
      </c>
      <c r="G2293">
        <v>12</v>
      </c>
      <c r="H2293">
        <v>27</v>
      </c>
      <c r="I2293" s="1">
        <v>10693.89</v>
      </c>
      <c r="J2293" s="1">
        <v>1972.35</v>
      </c>
      <c r="K2293">
        <v>18.443709445300001</v>
      </c>
      <c r="L2293" s="4">
        <f>VLOOKUP(N2293,rates,VLOOKUP(CONCATENATE('[1]Exposure Report'!$B$11,'[1]Exposure Report'!$B$13),rate_lookup_table,4,FALSE),FALSE)</f>
        <v>396.06799999999998</v>
      </c>
      <c r="M2293" t="s">
        <v>0</v>
      </c>
      <c r="N2293" t="str">
        <f>IF(VLOOKUP(B2293,title_rename,2,FALSE)=0,B2293,VLOOKUP(B2293,title_rename,2,FALSE))</f>
        <v>06-06 New York Mets @ Washington Nationals</v>
      </c>
      <c r="O2293" s="3" t="str">
        <f>LEFT(IF(VLOOKUP(C2293,brand_rename,2,FALSE)=0,C2293,VLOOKUP(C2293,brand_rename,2,FALSE)),LEN(IF(VLOOKUP(C2293,brand_rename,2,FALSE)=0,C2293,VLOOKUP(C2293,brand_rename,2,FALSE)))-6)</f>
        <v>Retired Players Tribute</v>
      </c>
      <c r="P2293" t="str">
        <f>IF(VLOOKUP(D2293,location_rename,2,FALSE)=0,D2293,VLOOKUP(D2293,location_rename,2,FALSE))</f>
        <v>Static Outfield Wall</v>
      </c>
      <c r="Q2293">
        <f>IF($L2293=0,0,G2293)</f>
        <v>12</v>
      </c>
      <c r="R2293">
        <f>IF($L2293=0,0,H2293)</f>
        <v>27</v>
      </c>
      <c r="S2293" s="1">
        <f>R2293*L2293</f>
        <v>10693.835999999999</v>
      </c>
      <c r="T2293" s="1">
        <f>S2293*(K2293/100)</f>
        <v>1972.3400403968917</v>
      </c>
      <c r="U2293" t="str">
        <f t="shared" si="70"/>
        <v>Retired Players TributeStatic Outfield Wall</v>
      </c>
      <c r="V2293" t="str">
        <f t="shared" si="71"/>
        <v>06-06 New York Mets @ Washington NationalsRetired Players TributeStatic Outfield Wall</v>
      </c>
      <c r="W2293" t="str">
        <f>CONCATENATE(M2293,O2293)</f>
        <v>Regular SeasonRetired Players Tribute</v>
      </c>
      <c r="X2293" t="str">
        <f>CONCATENATE(M2293,P2293)</f>
        <v>Regular SeasonStatic Outfield Wall</v>
      </c>
      <c r="Y2293" t="str">
        <f>CONCATENATE(M2293,O2293,P2293)</f>
        <v>Regular SeasonRetired Players TributeStatic Outfield Wall</v>
      </c>
    </row>
    <row r="2294" spans="1:25" x14ac:dyDescent="0.25">
      <c r="A2294" s="3">
        <v>362962</v>
      </c>
      <c r="B2294" t="s">
        <v>134</v>
      </c>
      <c r="C2294" t="s">
        <v>113</v>
      </c>
      <c r="D2294" t="s">
        <v>2</v>
      </c>
      <c r="E2294" t="s">
        <v>1</v>
      </c>
      <c r="F2294" s="5">
        <v>41066</v>
      </c>
      <c r="G2294">
        <v>17</v>
      </c>
      <c r="H2294">
        <v>178</v>
      </c>
      <c r="I2294" s="1">
        <v>70500.460000000006</v>
      </c>
      <c r="J2294" s="1">
        <v>16575.689999999999</v>
      </c>
      <c r="K2294">
        <v>23.5114636131452</v>
      </c>
      <c r="L2294" s="4">
        <f>VLOOKUP(N2294,rates,VLOOKUP(CONCATENATE('[1]Exposure Report'!$B$11,'[1]Exposure Report'!$B$13),rate_lookup_table,4,FALSE),FALSE)</f>
        <v>396.06799999999998</v>
      </c>
      <c r="M2294" t="s">
        <v>0</v>
      </c>
      <c r="N2294" t="str">
        <f>IF(VLOOKUP(B2294,title_rename,2,FALSE)=0,B2294,VLOOKUP(B2294,title_rename,2,FALSE))</f>
        <v>06-06 New York Mets @ Washington Nationals</v>
      </c>
      <c r="O2294" s="3" t="str">
        <f>LEFT(IF(VLOOKUP(C2294,brand_rename,2,FALSE)=0,C2294,VLOOKUP(C2294,brand_rename,2,FALSE)),LEN(IF(VLOOKUP(C2294,brand_rename,2,FALSE)=0,C2294,VLOOKUP(C2294,brand_rename,2,FALSE)))-6)</f>
        <v>Team Promotion - Capital City View Seats</v>
      </c>
      <c r="P2294" t="str">
        <f>IF(VLOOKUP(D2294,location_rename,2,FALSE)=0,D2294,VLOOKUP(D2294,location_rename,2,FALSE))</f>
        <v>Rotational Field Level Home Plate</v>
      </c>
      <c r="Q2294">
        <f>IF($L2294=0,0,G2294)</f>
        <v>17</v>
      </c>
      <c r="R2294">
        <f>IF($L2294=0,0,H2294)</f>
        <v>178</v>
      </c>
      <c r="S2294" s="1">
        <f>R2294*L2294</f>
        <v>70500.103999999992</v>
      </c>
      <c r="T2294" s="1">
        <f>S2294*(K2294/100)</f>
        <v>16575.606299189523</v>
      </c>
      <c r="U2294" t="str">
        <f t="shared" si="70"/>
        <v>Team Promotion - Capital City View SeatsRotational Field Level Home Plate</v>
      </c>
      <c r="V2294" t="str">
        <f t="shared" si="71"/>
        <v>06-06 New York Mets @ Washington NationalsTeam Promotion - Capital City View SeatsRotational Field Level Home Plate</v>
      </c>
      <c r="W2294" t="str">
        <f>CONCATENATE(M2294,O2294)</f>
        <v>Regular SeasonTeam Promotion - Capital City View Seats</v>
      </c>
      <c r="X2294" t="str">
        <f>CONCATENATE(M2294,P2294)</f>
        <v>Regular SeasonRotational Field Level Home Plate</v>
      </c>
      <c r="Y2294" t="str">
        <f>CONCATENATE(M2294,O2294,P2294)</f>
        <v>Regular SeasonTeam Promotion - Capital City View SeatsRotational Field Level Home Plate</v>
      </c>
    </row>
    <row r="2295" spans="1:25" x14ac:dyDescent="0.25">
      <c r="A2295" s="3">
        <v>362962</v>
      </c>
      <c r="B2295" t="s">
        <v>134</v>
      </c>
      <c r="C2295" t="s">
        <v>78</v>
      </c>
      <c r="D2295" t="s">
        <v>135</v>
      </c>
      <c r="E2295" t="s">
        <v>1</v>
      </c>
      <c r="F2295" s="5">
        <v>41066</v>
      </c>
      <c r="G2295">
        <v>2</v>
      </c>
      <c r="H2295">
        <v>37</v>
      </c>
      <c r="I2295" s="1">
        <v>14654.59</v>
      </c>
      <c r="J2295" s="1">
        <v>2868.93</v>
      </c>
      <c r="K2295">
        <v>19.577006248554198</v>
      </c>
      <c r="L2295" s="4">
        <f>VLOOKUP(N2295,rates,VLOOKUP(CONCATENATE('[1]Exposure Report'!$B$11,'[1]Exposure Report'!$B$13),rate_lookup_table,4,FALSE),FALSE)</f>
        <v>396.06799999999998</v>
      </c>
      <c r="M2295" t="s">
        <v>0</v>
      </c>
      <c r="N2295" t="str">
        <f>IF(VLOOKUP(B2295,title_rename,2,FALSE)=0,B2295,VLOOKUP(B2295,title_rename,2,FALSE))</f>
        <v>06-06 New York Mets @ Washington Nationals</v>
      </c>
      <c r="O2295" s="3" t="str">
        <f>LEFT(IF(VLOOKUP(C2295,brand_rename,2,FALSE)=0,C2295,VLOOKUP(C2295,brand_rename,2,FALSE)),LEN(IF(VLOOKUP(C2295,brand_rename,2,FALSE)=0,C2295,VLOOKUP(C2295,brand_rename,2,FALSE)))-6)</f>
        <v>Team Website - Losnacionales.com</v>
      </c>
      <c r="P2295" t="str">
        <f>IF(VLOOKUP(D2295,location_rename,2,FALSE)=0,D2295,VLOOKUP(D2295,location_rename,2,FALSE))</f>
        <v>Presentation Backdrop</v>
      </c>
      <c r="Q2295">
        <f>IF($L2295=0,0,G2295)</f>
        <v>2</v>
      </c>
      <c r="R2295">
        <f>IF($L2295=0,0,H2295)</f>
        <v>37</v>
      </c>
      <c r="S2295" s="1">
        <f>R2295*L2295</f>
        <v>14654.516</v>
      </c>
      <c r="T2295" s="1">
        <f>S2295*(K2295/100)</f>
        <v>2868.9155130153749</v>
      </c>
      <c r="U2295" t="str">
        <f t="shared" si="70"/>
        <v>Team Website - Losnacionales.comPresentation Backdrop</v>
      </c>
      <c r="V2295" t="str">
        <f t="shared" si="71"/>
        <v>06-06 New York Mets @ Washington NationalsTeam Website - Losnacionales.comPresentation Backdrop</v>
      </c>
      <c r="W2295" t="str">
        <f>CONCATENATE(M2295,O2295)</f>
        <v>Regular SeasonTeam Website - Losnacionales.com</v>
      </c>
      <c r="X2295" t="str">
        <f>CONCATENATE(M2295,P2295)</f>
        <v>Regular SeasonPresentation Backdrop</v>
      </c>
      <c r="Y2295" t="str">
        <f>CONCATENATE(M2295,O2295,P2295)</f>
        <v>Regular SeasonTeam Website - Losnacionales.comPresentation Backdrop</v>
      </c>
    </row>
    <row r="2296" spans="1:25" x14ac:dyDescent="0.25">
      <c r="A2296" s="3">
        <v>362962</v>
      </c>
      <c r="B2296" t="s">
        <v>134</v>
      </c>
      <c r="C2296" t="s">
        <v>27</v>
      </c>
      <c r="D2296" t="s">
        <v>135</v>
      </c>
      <c r="E2296" t="s">
        <v>1</v>
      </c>
      <c r="F2296" s="5">
        <v>41066</v>
      </c>
      <c r="G2296">
        <v>3</v>
      </c>
      <c r="H2296">
        <v>56</v>
      </c>
      <c r="I2296" s="1">
        <v>22179.919999999998</v>
      </c>
      <c r="J2296" s="1">
        <v>5797.4</v>
      </c>
      <c r="K2296">
        <v>26.1380564041709</v>
      </c>
      <c r="L2296" s="4">
        <f>VLOOKUP(N2296,rates,VLOOKUP(CONCATENATE('[1]Exposure Report'!$B$11,'[1]Exposure Report'!$B$13),rate_lookup_table,4,FALSE),FALSE)</f>
        <v>396.06799999999998</v>
      </c>
      <c r="M2296" t="s">
        <v>0</v>
      </c>
      <c r="N2296" t="str">
        <f>IF(VLOOKUP(B2296,title_rename,2,FALSE)=0,B2296,VLOOKUP(B2296,title_rename,2,FALSE))</f>
        <v>06-06 New York Mets @ Washington Nationals</v>
      </c>
      <c r="O2296" s="3" t="str">
        <f>LEFT(IF(VLOOKUP(C2296,brand_rename,2,FALSE)=0,C2296,VLOOKUP(C2296,brand_rename,2,FALSE)),LEN(IF(VLOOKUP(C2296,brand_rename,2,FALSE)=0,C2296,VLOOKUP(C2296,brand_rename,2,FALSE)))-6)</f>
        <v>Team Website - Nationals.com</v>
      </c>
      <c r="P2296" t="str">
        <f>IF(VLOOKUP(D2296,location_rename,2,FALSE)=0,D2296,VLOOKUP(D2296,location_rename,2,FALSE))</f>
        <v>Presentation Backdrop</v>
      </c>
      <c r="Q2296">
        <f>IF($L2296=0,0,G2296)</f>
        <v>3</v>
      </c>
      <c r="R2296">
        <f>IF($L2296=0,0,H2296)</f>
        <v>56</v>
      </c>
      <c r="S2296" s="1">
        <f>R2296*L2296</f>
        <v>22179.807999999997</v>
      </c>
      <c r="T2296" s="1">
        <f>S2296*(K2296/100)</f>
        <v>5797.3707253768089</v>
      </c>
      <c r="U2296" t="str">
        <f t="shared" si="70"/>
        <v>Team Website - Nationals.comPresentation Backdrop</v>
      </c>
      <c r="V2296" t="str">
        <f t="shared" si="71"/>
        <v>06-06 New York Mets @ Washington NationalsTeam Website - Nationals.comPresentation Backdrop</v>
      </c>
      <c r="W2296" t="str">
        <f>CONCATENATE(M2296,O2296)</f>
        <v>Regular SeasonTeam Website - Nationals.com</v>
      </c>
      <c r="X2296" t="str">
        <f>CONCATENATE(M2296,P2296)</f>
        <v>Regular SeasonPresentation Backdrop</v>
      </c>
      <c r="Y2296" t="str">
        <f>CONCATENATE(M2296,O2296,P2296)</f>
        <v>Regular SeasonTeam Website - Nationals.comPresentation Backdrop</v>
      </c>
    </row>
    <row r="2297" spans="1:25" x14ac:dyDescent="0.25">
      <c r="A2297" s="3">
        <v>362962</v>
      </c>
      <c r="B2297" t="s">
        <v>134</v>
      </c>
      <c r="C2297" t="s">
        <v>27</v>
      </c>
      <c r="D2297" t="s">
        <v>28</v>
      </c>
      <c r="E2297" t="s">
        <v>1</v>
      </c>
      <c r="F2297" s="5">
        <v>41066</v>
      </c>
      <c r="G2297">
        <v>22</v>
      </c>
      <c r="H2297">
        <v>58</v>
      </c>
      <c r="I2297" s="1">
        <v>22972.06</v>
      </c>
      <c r="J2297" s="1">
        <v>4994.28</v>
      </c>
      <c r="K2297">
        <v>21.7406710586686</v>
      </c>
      <c r="L2297" s="4">
        <f>VLOOKUP(N2297,rates,VLOOKUP(CONCATENATE('[1]Exposure Report'!$B$11,'[1]Exposure Report'!$B$13),rate_lookup_table,4,FALSE),FALSE)</f>
        <v>396.06799999999998</v>
      </c>
      <c r="M2297" t="s">
        <v>0</v>
      </c>
      <c r="N2297" t="str">
        <f>IF(VLOOKUP(B2297,title_rename,2,FALSE)=0,B2297,VLOOKUP(B2297,title_rename,2,FALSE))</f>
        <v>06-06 New York Mets @ Washington Nationals</v>
      </c>
      <c r="O2297" s="3" t="str">
        <f>LEFT(IF(VLOOKUP(C2297,brand_rename,2,FALSE)=0,C2297,VLOOKUP(C2297,brand_rename,2,FALSE)),LEN(IF(VLOOKUP(C2297,brand_rename,2,FALSE)=0,C2297,VLOOKUP(C2297,brand_rename,2,FALSE)))-6)</f>
        <v>Team Website - Nationals.com</v>
      </c>
      <c r="P2297" t="str">
        <f>IF(VLOOKUP(D2297,location_rename,2,FALSE)=0,D2297,VLOOKUP(D2297,location_rename,2,FALSE))</f>
        <v>Static Dugout Railing</v>
      </c>
      <c r="Q2297">
        <f>IF($L2297=0,0,G2297)</f>
        <v>22</v>
      </c>
      <c r="R2297">
        <f>IF($L2297=0,0,H2297)</f>
        <v>58</v>
      </c>
      <c r="S2297" s="1">
        <f>R2297*L2297</f>
        <v>22971.944</v>
      </c>
      <c r="T2297" s="1">
        <f>S2297*(K2297/100)</f>
        <v>4994.2547808215577</v>
      </c>
      <c r="U2297" t="str">
        <f t="shared" si="70"/>
        <v>Team Website - Nationals.comStatic Dugout Railing</v>
      </c>
      <c r="V2297" t="str">
        <f t="shared" si="71"/>
        <v>06-06 New York Mets @ Washington NationalsTeam Website - Nationals.comStatic Dugout Railing</v>
      </c>
      <c r="W2297" t="str">
        <f>CONCATENATE(M2297,O2297)</f>
        <v>Regular SeasonTeam Website - Nationals.com</v>
      </c>
      <c r="X2297" t="str">
        <f>CONCATENATE(M2297,P2297)</f>
        <v>Regular SeasonStatic Dugout Railing</v>
      </c>
      <c r="Y2297" t="str">
        <f>CONCATENATE(M2297,O2297,P2297)</f>
        <v>Regular SeasonTeam Website - Nationals.comStatic Dugout Railing</v>
      </c>
    </row>
    <row r="2298" spans="1:25" x14ac:dyDescent="0.25">
      <c r="A2298" s="3">
        <v>362962</v>
      </c>
      <c r="B2298" t="s">
        <v>134</v>
      </c>
      <c r="C2298" t="s">
        <v>27</v>
      </c>
      <c r="D2298" t="s">
        <v>14</v>
      </c>
      <c r="E2298" t="s">
        <v>1</v>
      </c>
      <c r="F2298" s="5">
        <v>41066</v>
      </c>
      <c r="G2298">
        <v>8</v>
      </c>
      <c r="H2298">
        <v>20</v>
      </c>
      <c r="I2298" s="1">
        <v>7921.4</v>
      </c>
      <c r="J2298" s="1">
        <v>1406.13</v>
      </c>
      <c r="K2298">
        <v>17.751028858535101</v>
      </c>
      <c r="L2298" s="4">
        <f>VLOOKUP(N2298,rates,VLOOKUP(CONCATENATE('[1]Exposure Report'!$B$11,'[1]Exposure Report'!$B$13),rate_lookup_table,4,FALSE),FALSE)</f>
        <v>396.06799999999998</v>
      </c>
      <c r="M2298" t="s">
        <v>0</v>
      </c>
      <c r="N2298" t="str">
        <f>IF(VLOOKUP(B2298,title_rename,2,FALSE)=0,B2298,VLOOKUP(B2298,title_rename,2,FALSE))</f>
        <v>06-06 New York Mets @ Washington Nationals</v>
      </c>
      <c r="O2298" s="3" t="str">
        <f>LEFT(IF(VLOOKUP(C2298,brand_rename,2,FALSE)=0,C2298,VLOOKUP(C2298,brand_rename,2,FALSE)),LEN(IF(VLOOKUP(C2298,brand_rename,2,FALSE)=0,C2298,VLOOKUP(C2298,brand_rename,2,FALSE)))-6)</f>
        <v>Team Website - Nationals.com</v>
      </c>
      <c r="P2298" t="str">
        <f>IF(VLOOKUP(D2298,location_rename,2,FALSE)=0,D2298,VLOOKUP(D2298,location_rename,2,FALSE))</f>
        <v>Static Dugout Roof</v>
      </c>
      <c r="Q2298">
        <f>IF($L2298=0,0,G2298)</f>
        <v>8</v>
      </c>
      <c r="R2298">
        <f>IF($L2298=0,0,H2298)</f>
        <v>20</v>
      </c>
      <c r="S2298" s="1">
        <f>R2298*L2298</f>
        <v>7921.36</v>
      </c>
      <c r="T2298" s="1">
        <f>S2298*(K2298/100)</f>
        <v>1406.122899588456</v>
      </c>
      <c r="U2298" t="str">
        <f t="shared" si="70"/>
        <v>Team Website - Nationals.comStatic Dugout Roof</v>
      </c>
      <c r="V2298" t="str">
        <f t="shared" si="71"/>
        <v>06-06 New York Mets @ Washington NationalsTeam Website - Nationals.comStatic Dugout Roof</v>
      </c>
      <c r="W2298" t="str">
        <f>CONCATENATE(M2298,O2298)</f>
        <v>Regular SeasonTeam Website - Nationals.com</v>
      </c>
      <c r="X2298" t="str">
        <f>CONCATENATE(M2298,P2298)</f>
        <v>Regular SeasonStatic Dugout Roof</v>
      </c>
      <c r="Y2298" t="str">
        <f>CONCATENATE(M2298,O2298,P2298)</f>
        <v>Regular SeasonTeam Website - Nationals.comStatic Dugout Roof</v>
      </c>
    </row>
    <row r="2299" spans="1:25" x14ac:dyDescent="0.25">
      <c r="A2299" s="3">
        <v>362962</v>
      </c>
      <c r="B2299" t="s">
        <v>134</v>
      </c>
      <c r="C2299" t="s">
        <v>27</v>
      </c>
      <c r="D2299" t="s">
        <v>9</v>
      </c>
      <c r="E2299" t="s">
        <v>1</v>
      </c>
      <c r="F2299" s="5">
        <v>41066</v>
      </c>
      <c r="G2299">
        <v>3</v>
      </c>
      <c r="H2299">
        <v>6</v>
      </c>
      <c r="I2299" s="1">
        <v>2376.42</v>
      </c>
      <c r="J2299" s="1">
        <v>371.2</v>
      </c>
      <c r="K2299">
        <v>15.620134488011299</v>
      </c>
      <c r="L2299" s="4">
        <f>VLOOKUP(N2299,rates,VLOOKUP(CONCATENATE('[1]Exposure Report'!$B$11,'[1]Exposure Report'!$B$13),rate_lookup_table,4,FALSE),FALSE)</f>
        <v>396.06799999999998</v>
      </c>
      <c r="M2299" t="s">
        <v>0</v>
      </c>
      <c r="N2299" t="str">
        <f>IF(VLOOKUP(B2299,title_rename,2,FALSE)=0,B2299,VLOOKUP(B2299,title_rename,2,FALSE))</f>
        <v>06-06 New York Mets @ Washington Nationals</v>
      </c>
      <c r="O2299" s="3" t="str">
        <f>LEFT(IF(VLOOKUP(C2299,brand_rename,2,FALSE)=0,C2299,VLOOKUP(C2299,brand_rename,2,FALSE)),LEN(IF(VLOOKUP(C2299,brand_rename,2,FALSE)=0,C2299,VLOOKUP(C2299,brand_rename,2,FALSE)))-6)</f>
        <v>Team Website - Nationals.com</v>
      </c>
      <c r="P2299" t="str">
        <f>IF(VLOOKUP(D2299,location_rename,2,FALSE)=0,D2299,VLOOKUP(D2299,location_rename,2,FALSE))</f>
        <v>Static Upper Billboard</v>
      </c>
      <c r="Q2299">
        <f>IF($L2299=0,0,G2299)</f>
        <v>3</v>
      </c>
      <c r="R2299">
        <f>IF($L2299=0,0,H2299)</f>
        <v>6</v>
      </c>
      <c r="S2299" s="1">
        <f>R2299*L2299</f>
        <v>2376.4079999999999</v>
      </c>
      <c r="T2299" s="1">
        <f>S2299*(K2299/100)</f>
        <v>371.19812558385956</v>
      </c>
      <c r="U2299" t="str">
        <f t="shared" si="70"/>
        <v>Team Website - Nationals.comStatic Upper Billboard</v>
      </c>
      <c r="V2299" t="str">
        <f t="shared" si="71"/>
        <v>06-06 New York Mets @ Washington NationalsTeam Website - Nationals.comStatic Upper Billboard</v>
      </c>
      <c r="W2299" t="str">
        <f>CONCATENATE(M2299,O2299)</f>
        <v>Regular SeasonTeam Website - Nationals.com</v>
      </c>
      <c r="X2299" t="str">
        <f>CONCATENATE(M2299,P2299)</f>
        <v>Regular SeasonStatic Upper Billboard</v>
      </c>
      <c r="Y2299" t="str">
        <f>CONCATENATE(M2299,O2299,P2299)</f>
        <v>Regular SeasonTeam Website - Nationals.comStatic Upper Billboard</v>
      </c>
    </row>
    <row r="2300" spans="1:25" x14ac:dyDescent="0.25">
      <c r="A2300" s="3">
        <v>362962</v>
      </c>
      <c r="B2300" t="s">
        <v>134</v>
      </c>
      <c r="C2300" t="s">
        <v>93</v>
      </c>
      <c r="D2300" t="s">
        <v>9</v>
      </c>
      <c r="E2300" t="s">
        <v>1</v>
      </c>
      <c r="F2300" s="5">
        <v>41066</v>
      </c>
      <c r="G2300">
        <v>1</v>
      </c>
      <c r="H2300">
        <v>21</v>
      </c>
      <c r="I2300" s="1">
        <v>8317.4699999999993</v>
      </c>
      <c r="J2300" s="1">
        <v>836.74</v>
      </c>
      <c r="K2300">
        <v>10.060030273628801</v>
      </c>
      <c r="L2300" s="4">
        <f>VLOOKUP(N2300,rates,VLOOKUP(CONCATENATE('[1]Exposure Report'!$B$11,'[1]Exposure Report'!$B$13),rate_lookup_table,4,FALSE),FALSE)</f>
        <v>396.06799999999998</v>
      </c>
      <c r="M2300" t="s">
        <v>0</v>
      </c>
      <c r="N2300" t="str">
        <f>IF(VLOOKUP(B2300,title_rename,2,FALSE)=0,B2300,VLOOKUP(B2300,title_rename,2,FALSE))</f>
        <v>06-06 New York Mets @ Washington Nationals</v>
      </c>
      <c r="O2300" s="3" t="str">
        <f>LEFT(IF(VLOOKUP(C2300,brand_rename,2,FALSE)=0,C2300,VLOOKUP(C2300,brand_rename,2,FALSE)),LEN(IF(VLOOKUP(C2300,brand_rename,2,FALSE)=0,C2300,VLOOKUP(C2300,brand_rename,2,FALSE)))-6)</f>
        <v>The Washington Post</v>
      </c>
      <c r="P2300" t="str">
        <f>IF(VLOOKUP(D2300,location_rename,2,FALSE)=0,D2300,VLOOKUP(D2300,location_rename,2,FALSE))</f>
        <v>Static Upper Billboard</v>
      </c>
      <c r="Q2300">
        <f>IF($L2300=0,0,G2300)</f>
        <v>1</v>
      </c>
      <c r="R2300">
        <f>IF($L2300=0,0,H2300)</f>
        <v>21</v>
      </c>
      <c r="S2300" s="1">
        <f>R2300*L2300</f>
        <v>8317.4279999999999</v>
      </c>
      <c r="T2300" s="1">
        <f>S2300*(K2300/100)</f>
        <v>836.7357747872785</v>
      </c>
      <c r="U2300" t="str">
        <f t="shared" si="70"/>
        <v>The Washington PostStatic Upper Billboard</v>
      </c>
      <c r="V2300" t="str">
        <f t="shared" si="71"/>
        <v>06-06 New York Mets @ Washington NationalsThe Washington PostStatic Upper Billboard</v>
      </c>
      <c r="W2300" t="str">
        <f>CONCATENATE(M2300,O2300)</f>
        <v>Regular SeasonThe Washington Post</v>
      </c>
      <c r="X2300" t="str">
        <f>CONCATENATE(M2300,P2300)</f>
        <v>Regular SeasonStatic Upper Billboard</v>
      </c>
      <c r="Y2300" t="str">
        <f>CONCATENATE(M2300,O2300,P2300)</f>
        <v>Regular SeasonThe Washington PostStatic Upper Billboard</v>
      </c>
    </row>
    <row r="2301" spans="1:25" x14ac:dyDescent="0.25">
      <c r="A2301" s="3">
        <v>362962</v>
      </c>
      <c r="B2301" t="s">
        <v>134</v>
      </c>
      <c r="C2301" t="s">
        <v>26</v>
      </c>
      <c r="D2301" t="s">
        <v>19</v>
      </c>
      <c r="E2301" t="s">
        <v>1</v>
      </c>
      <c r="F2301" s="5">
        <v>41066</v>
      </c>
      <c r="G2301">
        <v>2</v>
      </c>
      <c r="H2301">
        <v>7</v>
      </c>
      <c r="I2301" s="1">
        <v>2772.49</v>
      </c>
      <c r="J2301" s="1">
        <v>898.52</v>
      </c>
      <c r="K2301">
        <v>32.4084126543287</v>
      </c>
      <c r="L2301" s="4">
        <f>VLOOKUP(N2301,rates,VLOOKUP(CONCATENATE('[1]Exposure Report'!$B$11,'[1]Exposure Report'!$B$13),rate_lookup_table,4,FALSE),FALSE)</f>
        <v>396.06799999999998</v>
      </c>
      <c r="M2301" t="s">
        <v>0</v>
      </c>
      <c r="N2301" t="str">
        <f>IF(VLOOKUP(B2301,title_rename,2,FALSE)=0,B2301,VLOOKUP(B2301,title_rename,2,FALSE))</f>
        <v>06-06 New York Mets @ Washington Nationals</v>
      </c>
      <c r="O2301" s="3" t="str">
        <f>LEFT(IF(VLOOKUP(C2301,brand_rename,2,FALSE)=0,C2301,VLOOKUP(C2301,brand_rename,2,FALSE)),LEN(IF(VLOOKUP(C2301,brand_rename,2,FALSE)=0,C2301,VLOOKUP(C2301,brand_rename,2,FALSE)))-6)</f>
        <v>Toyota</v>
      </c>
      <c r="P2301" t="str">
        <f>IF(VLOOKUP(D2301,location_rename,2,FALSE)=0,D2301,VLOOKUP(D2301,location_rename,2,FALSE))</f>
        <v>LED Outfield Wall</v>
      </c>
      <c r="Q2301">
        <f>IF($L2301=0,0,G2301)</f>
        <v>2</v>
      </c>
      <c r="R2301">
        <f>IF($L2301=0,0,H2301)</f>
        <v>7</v>
      </c>
      <c r="S2301" s="1">
        <f>R2301*L2301</f>
        <v>2772.4759999999997</v>
      </c>
      <c r="T2301" s="1">
        <f>S2301*(K2301/100)</f>
        <v>898.51546282222603</v>
      </c>
      <c r="U2301" t="str">
        <f t="shared" si="70"/>
        <v>ToyotaLED Outfield Wall</v>
      </c>
      <c r="V2301" t="str">
        <f t="shared" si="71"/>
        <v>06-06 New York Mets @ Washington NationalsToyotaLED Outfield Wall</v>
      </c>
      <c r="W2301" t="str">
        <f>CONCATENATE(M2301,O2301)</f>
        <v>Regular SeasonToyota</v>
      </c>
      <c r="X2301" t="str">
        <f>CONCATENATE(M2301,P2301)</f>
        <v>Regular SeasonLED Outfield Wall</v>
      </c>
      <c r="Y2301" t="str">
        <f>CONCATENATE(M2301,O2301,P2301)</f>
        <v>Regular SeasonToyotaLED Outfield Wall</v>
      </c>
    </row>
    <row r="2302" spans="1:25" x14ac:dyDescent="0.25">
      <c r="A2302" s="3">
        <v>362962</v>
      </c>
      <c r="B2302" t="s">
        <v>134</v>
      </c>
      <c r="C2302" t="s">
        <v>26</v>
      </c>
      <c r="D2302" t="s">
        <v>17</v>
      </c>
      <c r="E2302" t="s">
        <v>1</v>
      </c>
      <c r="F2302" s="5">
        <v>41066</v>
      </c>
      <c r="G2302">
        <v>2</v>
      </c>
      <c r="H2302">
        <v>3</v>
      </c>
      <c r="I2302" s="1">
        <v>1188.21</v>
      </c>
      <c r="J2302" s="1">
        <v>371.91</v>
      </c>
      <c r="K2302">
        <v>31.3000227232559</v>
      </c>
      <c r="L2302" s="4">
        <f>VLOOKUP(N2302,rates,VLOOKUP(CONCATENATE('[1]Exposure Report'!$B$11,'[1]Exposure Report'!$B$13),rate_lookup_table,4,FALSE),FALSE)</f>
        <v>396.06799999999998</v>
      </c>
      <c r="M2302" t="s">
        <v>0</v>
      </c>
      <c r="N2302" t="str">
        <f>IF(VLOOKUP(B2302,title_rename,2,FALSE)=0,B2302,VLOOKUP(B2302,title_rename,2,FALSE))</f>
        <v>06-06 New York Mets @ Washington Nationals</v>
      </c>
      <c r="O2302" s="3" t="str">
        <f>LEFT(IF(VLOOKUP(C2302,brand_rename,2,FALSE)=0,C2302,VLOOKUP(C2302,brand_rename,2,FALSE)),LEN(IF(VLOOKUP(C2302,brand_rename,2,FALSE)=0,C2302,VLOOKUP(C2302,brand_rename,2,FALSE)))-6)</f>
        <v>Toyota</v>
      </c>
      <c r="P2302" t="str">
        <f>IF(VLOOKUP(D2302,location_rename,2,FALSE)=0,D2302,VLOOKUP(D2302,location_rename,2,FALSE))</f>
        <v>LED Upper Tiered</v>
      </c>
      <c r="Q2302">
        <f>IF($L2302=0,0,G2302)</f>
        <v>2</v>
      </c>
      <c r="R2302">
        <f>IF($L2302=0,0,H2302)</f>
        <v>3</v>
      </c>
      <c r="S2302" s="1">
        <f>R2302*L2302</f>
        <v>1188.204</v>
      </c>
      <c r="T2302" s="1">
        <f>S2302*(K2302/100)</f>
        <v>371.90812199863552</v>
      </c>
      <c r="U2302" t="str">
        <f t="shared" si="70"/>
        <v>ToyotaLED Upper Tiered</v>
      </c>
      <c r="V2302" t="str">
        <f t="shared" si="71"/>
        <v>06-06 New York Mets @ Washington NationalsToyotaLED Upper Tiered</v>
      </c>
      <c r="W2302" t="str">
        <f>CONCATENATE(M2302,O2302)</f>
        <v>Regular SeasonToyota</v>
      </c>
      <c r="X2302" t="str">
        <f>CONCATENATE(M2302,P2302)</f>
        <v>Regular SeasonLED Upper Tiered</v>
      </c>
      <c r="Y2302" t="str">
        <f>CONCATENATE(M2302,O2302,P2302)</f>
        <v>Regular SeasonToyotaLED Upper Tiered</v>
      </c>
    </row>
    <row r="2303" spans="1:25" x14ac:dyDescent="0.25">
      <c r="A2303" s="3">
        <v>362962</v>
      </c>
      <c r="B2303" t="s">
        <v>134</v>
      </c>
      <c r="C2303" t="s">
        <v>92</v>
      </c>
      <c r="D2303" t="s">
        <v>135</v>
      </c>
      <c r="E2303" t="s">
        <v>1</v>
      </c>
      <c r="F2303" s="5">
        <v>41066</v>
      </c>
      <c r="G2303">
        <v>3</v>
      </c>
      <c r="H2303">
        <v>56</v>
      </c>
      <c r="I2303" s="1">
        <v>22179.919999999998</v>
      </c>
      <c r="J2303" s="1">
        <v>4980.1000000000004</v>
      </c>
      <c r="K2303">
        <v>22.453191896093401</v>
      </c>
      <c r="L2303" s="4">
        <f>VLOOKUP(N2303,rates,VLOOKUP(CONCATENATE('[1]Exposure Report'!$B$11,'[1]Exposure Report'!$B$13),rate_lookup_table,4,FALSE),FALSE)</f>
        <v>396.06799999999998</v>
      </c>
      <c r="M2303" t="s">
        <v>0</v>
      </c>
      <c r="N2303" t="str">
        <f>IF(VLOOKUP(B2303,title_rename,2,FALSE)=0,B2303,VLOOKUP(B2303,title_rename,2,FALSE))</f>
        <v>06-06 New York Mets @ Washington Nationals</v>
      </c>
      <c r="O2303" s="3" t="str">
        <f>LEFT(IF(VLOOKUP(C2303,brand_rename,2,FALSE)=0,C2303,VLOOKUP(C2303,brand_rename,2,FALSE)),LEN(IF(VLOOKUP(C2303,brand_rename,2,FALSE)=0,C2303,VLOOKUP(C2303,brand_rename,2,FALSE)))-6)</f>
        <v>TV Station - MASN</v>
      </c>
      <c r="P2303" t="str">
        <f>IF(VLOOKUP(D2303,location_rename,2,FALSE)=0,D2303,VLOOKUP(D2303,location_rename,2,FALSE))</f>
        <v>Presentation Backdrop</v>
      </c>
      <c r="Q2303">
        <f>IF($L2303=0,0,G2303)</f>
        <v>3</v>
      </c>
      <c r="R2303">
        <f>IF($L2303=0,0,H2303)</f>
        <v>56</v>
      </c>
      <c r="S2303" s="1">
        <f>R2303*L2303</f>
        <v>22179.807999999997</v>
      </c>
      <c r="T2303" s="1">
        <f>S2303*(K2303/100)</f>
        <v>4980.0748524250748</v>
      </c>
      <c r="U2303" t="str">
        <f t="shared" si="70"/>
        <v>TV Station - MASNPresentation Backdrop</v>
      </c>
      <c r="V2303" t="str">
        <f t="shared" si="71"/>
        <v>06-06 New York Mets @ Washington NationalsTV Station - MASNPresentation Backdrop</v>
      </c>
      <c r="W2303" t="str">
        <f>CONCATENATE(M2303,O2303)</f>
        <v>Regular SeasonTV Station - MASN</v>
      </c>
      <c r="X2303" t="str">
        <f>CONCATENATE(M2303,P2303)</f>
        <v>Regular SeasonPresentation Backdrop</v>
      </c>
      <c r="Y2303" t="str">
        <f>CONCATENATE(M2303,O2303,P2303)</f>
        <v>Regular SeasonTV Station - MASNPresentation Backdrop</v>
      </c>
    </row>
    <row r="2304" spans="1:25" x14ac:dyDescent="0.25">
      <c r="A2304" s="3">
        <v>362962</v>
      </c>
      <c r="B2304" t="s">
        <v>134</v>
      </c>
      <c r="C2304" t="s">
        <v>25</v>
      </c>
      <c r="D2304" t="s">
        <v>6</v>
      </c>
      <c r="E2304" t="s">
        <v>1</v>
      </c>
      <c r="F2304" s="5">
        <v>41066</v>
      </c>
      <c r="G2304">
        <v>5</v>
      </c>
      <c r="H2304">
        <v>9</v>
      </c>
      <c r="I2304" s="1">
        <v>3564.63</v>
      </c>
      <c r="J2304" s="1">
        <v>922.17</v>
      </c>
      <c r="K2304">
        <v>25.8700061436951</v>
      </c>
      <c r="L2304" s="4">
        <f>VLOOKUP(N2304,rates,VLOOKUP(CONCATENATE('[1]Exposure Report'!$B$11,'[1]Exposure Report'!$B$13),rate_lookup_table,4,FALSE),FALSE)</f>
        <v>396.06799999999998</v>
      </c>
      <c r="M2304" t="s">
        <v>0</v>
      </c>
      <c r="N2304" t="str">
        <f>IF(VLOOKUP(B2304,title_rename,2,FALSE)=0,B2304,VLOOKUP(B2304,title_rename,2,FALSE))</f>
        <v>06-06 New York Mets @ Washington Nationals</v>
      </c>
      <c r="O2304" s="3" t="str">
        <f>LEFT(IF(VLOOKUP(C2304,brand_rename,2,FALSE)=0,C2304,VLOOKUP(C2304,brand_rename,2,FALSE)),LEN(IF(VLOOKUP(C2304,brand_rename,2,FALSE)=0,C2304,VLOOKUP(C2304,brand_rename,2,FALSE)))-6)</f>
        <v>TV Station - MLB Network</v>
      </c>
      <c r="P2304" t="str">
        <f>IF(VLOOKUP(D2304,location_rename,2,FALSE)=0,D2304,VLOOKUP(D2304,location_rename,2,FALSE))</f>
        <v>Rotational Field Level Foul Ball Line</v>
      </c>
      <c r="Q2304">
        <f>IF($L2304=0,0,G2304)</f>
        <v>5</v>
      </c>
      <c r="R2304">
        <f>IF($L2304=0,0,H2304)</f>
        <v>9</v>
      </c>
      <c r="S2304" s="1">
        <f>R2304*L2304</f>
        <v>3564.6120000000001</v>
      </c>
      <c r="T2304" s="1">
        <f>S2304*(K2304/100)</f>
        <v>922.16534339889279</v>
      </c>
      <c r="U2304" t="str">
        <f t="shared" si="70"/>
        <v>TV Station - MLB NetworkRotational Field Level Foul Ball Line</v>
      </c>
      <c r="V2304" t="str">
        <f t="shared" si="71"/>
        <v>06-06 New York Mets @ Washington NationalsTV Station - MLB NetworkRotational Field Level Foul Ball Line</v>
      </c>
      <c r="W2304" t="str">
        <f>CONCATENATE(M2304,O2304)</f>
        <v>Regular SeasonTV Station - MLB Network</v>
      </c>
      <c r="X2304" t="str">
        <f>CONCATENATE(M2304,P2304)</f>
        <v>Regular SeasonRotational Field Level Foul Ball Line</v>
      </c>
      <c r="Y2304" t="str">
        <f>CONCATENATE(M2304,O2304,P2304)</f>
        <v>Regular SeasonTV Station - MLB NetworkRotational Field Level Foul Ball Line</v>
      </c>
    </row>
    <row r="2305" spans="1:25" x14ac:dyDescent="0.25">
      <c r="A2305" s="3">
        <v>362962</v>
      </c>
      <c r="B2305" t="s">
        <v>134</v>
      </c>
      <c r="C2305" t="s">
        <v>24</v>
      </c>
      <c r="D2305" t="s">
        <v>19</v>
      </c>
      <c r="E2305" t="s">
        <v>1</v>
      </c>
      <c r="F2305" s="5">
        <v>41066</v>
      </c>
      <c r="G2305">
        <v>2</v>
      </c>
      <c r="H2305">
        <v>4</v>
      </c>
      <c r="I2305" s="1">
        <v>1584.28</v>
      </c>
      <c r="J2305" s="1">
        <v>387.36</v>
      </c>
      <c r="K2305">
        <v>24.450223445350499</v>
      </c>
      <c r="L2305" s="4">
        <f>VLOOKUP(N2305,rates,VLOOKUP(CONCATENATE('[1]Exposure Report'!$B$11,'[1]Exposure Report'!$B$13),rate_lookup_table,4,FALSE),FALSE)</f>
        <v>396.06799999999998</v>
      </c>
      <c r="M2305" t="s">
        <v>0</v>
      </c>
      <c r="N2305" t="str">
        <f>IF(VLOOKUP(B2305,title_rename,2,FALSE)=0,B2305,VLOOKUP(B2305,title_rename,2,FALSE))</f>
        <v>06-06 New York Mets @ Washington Nationals</v>
      </c>
      <c r="O2305" s="3" t="str">
        <f>LEFT(IF(VLOOKUP(C2305,brand_rename,2,FALSE)=0,C2305,VLOOKUP(C2305,brand_rename,2,FALSE)),LEN(IF(VLOOKUP(C2305,brand_rename,2,FALSE)=0,C2305,VLOOKUP(C2305,brand_rename,2,FALSE)))-6)</f>
        <v>Twisted Tea</v>
      </c>
      <c r="P2305" t="str">
        <f>IF(VLOOKUP(D2305,location_rename,2,FALSE)=0,D2305,VLOOKUP(D2305,location_rename,2,FALSE))</f>
        <v>LED Outfield Wall</v>
      </c>
      <c r="Q2305">
        <f>IF($L2305=0,0,G2305)</f>
        <v>2</v>
      </c>
      <c r="R2305">
        <f>IF($L2305=0,0,H2305)</f>
        <v>4</v>
      </c>
      <c r="S2305" s="1">
        <f>R2305*L2305</f>
        <v>1584.2719999999999</v>
      </c>
      <c r="T2305" s="1">
        <f>S2305*(K2305/100)</f>
        <v>387.35804398212326</v>
      </c>
      <c r="U2305" t="str">
        <f t="shared" si="70"/>
        <v>Twisted TeaLED Outfield Wall</v>
      </c>
      <c r="V2305" t="str">
        <f t="shared" si="71"/>
        <v>06-06 New York Mets @ Washington NationalsTwisted TeaLED Outfield Wall</v>
      </c>
      <c r="W2305" t="str">
        <f>CONCATENATE(M2305,O2305)</f>
        <v>Regular SeasonTwisted Tea</v>
      </c>
      <c r="X2305" t="str">
        <f>CONCATENATE(M2305,P2305)</f>
        <v>Regular SeasonLED Outfield Wall</v>
      </c>
      <c r="Y2305" t="str">
        <f>CONCATENATE(M2305,O2305,P2305)</f>
        <v>Regular SeasonTwisted TeaLED Outfield Wall</v>
      </c>
    </row>
    <row r="2306" spans="1:25" x14ac:dyDescent="0.25">
      <c r="A2306" s="3">
        <v>362962</v>
      </c>
      <c r="B2306" t="s">
        <v>134</v>
      </c>
      <c r="C2306" t="s">
        <v>24</v>
      </c>
      <c r="D2306" t="s">
        <v>11</v>
      </c>
      <c r="E2306" t="s">
        <v>1</v>
      </c>
      <c r="F2306" s="5">
        <v>41066</v>
      </c>
      <c r="G2306">
        <v>9</v>
      </c>
      <c r="H2306">
        <v>19</v>
      </c>
      <c r="I2306" s="1">
        <v>7525.33</v>
      </c>
      <c r="J2306" s="1">
        <v>1691.02</v>
      </c>
      <c r="K2306">
        <v>22.4710411370664</v>
      </c>
      <c r="L2306" s="4">
        <f>VLOOKUP(N2306,rates,VLOOKUP(CONCATENATE('[1]Exposure Report'!$B$11,'[1]Exposure Report'!$B$13),rate_lookup_table,4,FALSE),FALSE)</f>
        <v>396.06799999999998</v>
      </c>
      <c r="M2306" t="s">
        <v>0</v>
      </c>
      <c r="N2306" t="str">
        <f>IF(VLOOKUP(B2306,title_rename,2,FALSE)=0,B2306,VLOOKUP(B2306,title_rename,2,FALSE))</f>
        <v>06-06 New York Mets @ Washington Nationals</v>
      </c>
      <c r="O2306" s="3" t="str">
        <f>LEFT(IF(VLOOKUP(C2306,brand_rename,2,FALSE)=0,C2306,VLOOKUP(C2306,brand_rename,2,FALSE)),LEN(IF(VLOOKUP(C2306,brand_rename,2,FALSE)=0,C2306,VLOOKUP(C2306,brand_rename,2,FALSE)))-6)</f>
        <v>Twisted Tea</v>
      </c>
      <c r="P2306" t="str">
        <f>IF(VLOOKUP(D2306,location_rename,2,FALSE)=0,D2306,VLOOKUP(D2306,location_rename,2,FALSE))</f>
        <v>Static Outfield Wall</v>
      </c>
      <c r="Q2306">
        <f>IF($L2306=0,0,G2306)</f>
        <v>9</v>
      </c>
      <c r="R2306">
        <f>IF($L2306=0,0,H2306)</f>
        <v>19</v>
      </c>
      <c r="S2306" s="1">
        <f>R2306*L2306</f>
        <v>7525.2919999999995</v>
      </c>
      <c r="T2306" s="1">
        <f>S2306*(K2306/100)</f>
        <v>1691.0114610043668</v>
      </c>
      <c r="U2306" t="str">
        <f t="shared" ref="U2306:U2369" si="72">CONCATENATE(O2306,P2306)</f>
        <v>Twisted TeaStatic Outfield Wall</v>
      </c>
      <c r="V2306" t="str">
        <f t="shared" ref="V2306:V2369" si="73">CONCATENATE(N2306,U2306)</f>
        <v>06-06 New York Mets @ Washington NationalsTwisted TeaStatic Outfield Wall</v>
      </c>
      <c r="W2306" t="str">
        <f>CONCATENATE(M2306,O2306)</f>
        <v>Regular SeasonTwisted Tea</v>
      </c>
      <c r="X2306" t="str">
        <f>CONCATENATE(M2306,P2306)</f>
        <v>Regular SeasonStatic Outfield Wall</v>
      </c>
      <c r="Y2306" t="str">
        <f>CONCATENATE(M2306,O2306,P2306)</f>
        <v>Regular SeasonTwisted TeaStatic Outfield Wall</v>
      </c>
    </row>
    <row r="2307" spans="1:25" x14ac:dyDescent="0.25">
      <c r="A2307" s="3">
        <v>362962</v>
      </c>
      <c r="B2307" t="s">
        <v>134</v>
      </c>
      <c r="C2307" t="s">
        <v>23</v>
      </c>
      <c r="D2307" t="s">
        <v>2</v>
      </c>
      <c r="E2307" t="s">
        <v>1</v>
      </c>
      <c r="F2307" s="5">
        <v>41066</v>
      </c>
      <c r="G2307">
        <v>16</v>
      </c>
      <c r="H2307">
        <v>141</v>
      </c>
      <c r="I2307" s="1">
        <v>55845.87</v>
      </c>
      <c r="J2307" s="1">
        <v>13369.07</v>
      </c>
      <c r="K2307">
        <v>23.939227735193299</v>
      </c>
      <c r="L2307" s="4">
        <f>VLOOKUP(N2307,rates,VLOOKUP(CONCATENATE('[1]Exposure Report'!$B$11,'[1]Exposure Report'!$B$13),rate_lookup_table,4,FALSE),FALSE)</f>
        <v>396.06799999999998</v>
      </c>
      <c r="M2307" t="s">
        <v>0</v>
      </c>
      <c r="N2307" t="str">
        <f>IF(VLOOKUP(B2307,title_rename,2,FALSE)=0,B2307,VLOOKUP(B2307,title_rename,2,FALSE))</f>
        <v>06-06 New York Mets @ Washington Nationals</v>
      </c>
      <c r="O2307" s="3" t="str">
        <f>LEFT(IF(VLOOKUP(C2307,brand_rename,2,FALSE)=0,C2307,VLOOKUP(C2307,brand_rename,2,FALSE)),LEN(IF(VLOOKUP(C2307,brand_rename,2,FALSE)=0,C2307,VLOOKUP(C2307,brand_rename,2,FALSE)))-6)</f>
        <v>U.S. Trust</v>
      </c>
      <c r="P2307" t="str">
        <f>IF(VLOOKUP(D2307,location_rename,2,FALSE)=0,D2307,VLOOKUP(D2307,location_rename,2,FALSE))</f>
        <v>Rotational Field Level Home Plate</v>
      </c>
      <c r="Q2307">
        <f>IF($L2307=0,0,G2307)</f>
        <v>16</v>
      </c>
      <c r="R2307">
        <f>IF($L2307=0,0,H2307)</f>
        <v>141</v>
      </c>
      <c r="S2307" s="1">
        <f>R2307*L2307</f>
        <v>55845.587999999996</v>
      </c>
      <c r="T2307" s="1">
        <f>S2307*(K2307/100)</f>
        <v>13369.00249137778</v>
      </c>
      <c r="U2307" t="str">
        <f t="shared" si="72"/>
        <v>U.S. TrustRotational Field Level Home Plate</v>
      </c>
      <c r="V2307" t="str">
        <f t="shared" si="73"/>
        <v>06-06 New York Mets @ Washington NationalsU.S. TrustRotational Field Level Home Plate</v>
      </c>
      <c r="W2307" t="str">
        <f>CONCATENATE(M2307,O2307)</f>
        <v>Regular SeasonU.S. Trust</v>
      </c>
      <c r="X2307" t="str">
        <f>CONCATENATE(M2307,P2307)</f>
        <v>Regular SeasonRotational Field Level Home Plate</v>
      </c>
      <c r="Y2307" t="str">
        <f>CONCATENATE(M2307,O2307,P2307)</f>
        <v>Regular SeasonU.S. TrustRotational Field Level Home Plate</v>
      </c>
    </row>
    <row r="2308" spans="1:25" x14ac:dyDescent="0.25">
      <c r="A2308" s="3">
        <v>362962</v>
      </c>
      <c r="B2308" t="s">
        <v>134</v>
      </c>
      <c r="C2308" t="s">
        <v>21</v>
      </c>
      <c r="D2308" t="s">
        <v>17</v>
      </c>
      <c r="E2308" t="s">
        <v>1</v>
      </c>
      <c r="F2308" s="5">
        <v>41066</v>
      </c>
      <c r="G2308">
        <v>2</v>
      </c>
      <c r="H2308">
        <v>6</v>
      </c>
      <c r="I2308" s="1">
        <v>2376.42</v>
      </c>
      <c r="J2308" s="1">
        <v>908.35</v>
      </c>
      <c r="K2308">
        <v>38.223462182610803</v>
      </c>
      <c r="L2308" s="4">
        <f>VLOOKUP(N2308,rates,VLOOKUP(CONCATENATE('[1]Exposure Report'!$B$11,'[1]Exposure Report'!$B$13),rate_lookup_table,4,FALSE),FALSE)</f>
        <v>396.06799999999998</v>
      </c>
      <c r="M2308" t="s">
        <v>0</v>
      </c>
      <c r="N2308" t="str">
        <f>IF(VLOOKUP(B2308,title_rename,2,FALSE)=0,B2308,VLOOKUP(B2308,title_rename,2,FALSE))</f>
        <v>06-06 New York Mets @ Washington Nationals</v>
      </c>
      <c r="O2308" s="3" t="str">
        <f>LEFT(IF(VLOOKUP(C2308,brand_rename,2,FALSE)=0,C2308,VLOOKUP(C2308,brand_rename,2,FALSE)),LEN(IF(VLOOKUP(C2308,brand_rename,2,FALSE)=0,C2308,VLOOKUP(C2308,brand_rename,2,FALSE)))-6)</f>
        <v>United Airlines</v>
      </c>
      <c r="P2308" t="str">
        <f>IF(VLOOKUP(D2308,location_rename,2,FALSE)=0,D2308,VLOOKUP(D2308,location_rename,2,FALSE))</f>
        <v>LED Upper Tiered</v>
      </c>
      <c r="Q2308">
        <f>IF($L2308=0,0,G2308)</f>
        <v>2</v>
      </c>
      <c r="R2308">
        <f>IF($L2308=0,0,H2308)</f>
        <v>6</v>
      </c>
      <c r="S2308" s="1">
        <f>R2308*L2308</f>
        <v>2376.4079999999999</v>
      </c>
      <c r="T2308" s="1">
        <f>S2308*(K2308/100)</f>
        <v>908.34541318453762</v>
      </c>
      <c r="U2308" t="str">
        <f t="shared" si="72"/>
        <v>United AirlinesLED Upper Tiered</v>
      </c>
      <c r="V2308" t="str">
        <f t="shared" si="73"/>
        <v>06-06 New York Mets @ Washington NationalsUnited AirlinesLED Upper Tiered</v>
      </c>
      <c r="W2308" t="str">
        <f>CONCATENATE(M2308,O2308)</f>
        <v>Regular SeasonUnited Airlines</v>
      </c>
      <c r="X2308" t="str">
        <f>CONCATENATE(M2308,P2308)</f>
        <v>Regular SeasonLED Upper Tiered</v>
      </c>
      <c r="Y2308" t="str">
        <f>CONCATENATE(M2308,O2308,P2308)</f>
        <v>Regular SeasonUnited AirlinesLED Upper Tiered</v>
      </c>
    </row>
    <row r="2309" spans="1:25" x14ac:dyDescent="0.25">
      <c r="A2309" s="3">
        <v>362962</v>
      </c>
      <c r="B2309" t="s">
        <v>134</v>
      </c>
      <c r="C2309" t="s">
        <v>21</v>
      </c>
      <c r="D2309" t="s">
        <v>2</v>
      </c>
      <c r="E2309" t="s">
        <v>1</v>
      </c>
      <c r="F2309" s="5">
        <v>41066</v>
      </c>
      <c r="G2309">
        <v>18</v>
      </c>
      <c r="H2309">
        <v>131</v>
      </c>
      <c r="I2309" s="1">
        <v>51885.17</v>
      </c>
      <c r="J2309" s="1">
        <v>12597.36</v>
      </c>
      <c r="K2309">
        <v>24.279307555511501</v>
      </c>
      <c r="L2309" s="4">
        <f>VLOOKUP(N2309,rates,VLOOKUP(CONCATENATE('[1]Exposure Report'!$B$11,'[1]Exposure Report'!$B$13),rate_lookup_table,4,FALSE),FALSE)</f>
        <v>396.06799999999998</v>
      </c>
      <c r="M2309" t="s">
        <v>0</v>
      </c>
      <c r="N2309" t="str">
        <f>IF(VLOOKUP(B2309,title_rename,2,FALSE)=0,B2309,VLOOKUP(B2309,title_rename,2,FALSE))</f>
        <v>06-06 New York Mets @ Washington Nationals</v>
      </c>
      <c r="O2309" s="3" t="str">
        <f>LEFT(IF(VLOOKUP(C2309,brand_rename,2,FALSE)=0,C2309,VLOOKUP(C2309,brand_rename,2,FALSE)),LEN(IF(VLOOKUP(C2309,brand_rename,2,FALSE)=0,C2309,VLOOKUP(C2309,brand_rename,2,FALSE)))-6)</f>
        <v>United Airlines</v>
      </c>
      <c r="P2309" t="str">
        <f>IF(VLOOKUP(D2309,location_rename,2,FALSE)=0,D2309,VLOOKUP(D2309,location_rename,2,FALSE))</f>
        <v>Rotational Field Level Home Plate</v>
      </c>
      <c r="Q2309">
        <f>IF($L2309=0,0,G2309)</f>
        <v>18</v>
      </c>
      <c r="R2309">
        <f>IF($L2309=0,0,H2309)</f>
        <v>131</v>
      </c>
      <c r="S2309" s="1">
        <f>R2309*L2309</f>
        <v>51884.907999999996</v>
      </c>
      <c r="T2309" s="1">
        <f>S2309*(K2309/100)</f>
        <v>12597.29638821419</v>
      </c>
      <c r="U2309" t="str">
        <f t="shared" si="72"/>
        <v>United AirlinesRotational Field Level Home Plate</v>
      </c>
      <c r="V2309" t="str">
        <f t="shared" si="73"/>
        <v>06-06 New York Mets @ Washington NationalsUnited AirlinesRotational Field Level Home Plate</v>
      </c>
      <c r="W2309" t="str">
        <f>CONCATENATE(M2309,O2309)</f>
        <v>Regular SeasonUnited Airlines</v>
      </c>
      <c r="X2309" t="str">
        <f>CONCATENATE(M2309,P2309)</f>
        <v>Regular SeasonRotational Field Level Home Plate</v>
      </c>
      <c r="Y2309" t="str">
        <f>CONCATENATE(M2309,O2309,P2309)</f>
        <v>Regular SeasonUnited AirlinesRotational Field Level Home Plate</v>
      </c>
    </row>
    <row r="2310" spans="1:25" x14ac:dyDescent="0.25">
      <c r="A2310" s="3">
        <v>362962</v>
      </c>
      <c r="B2310" t="s">
        <v>134</v>
      </c>
      <c r="C2310" t="s">
        <v>21</v>
      </c>
      <c r="D2310" t="s">
        <v>11</v>
      </c>
      <c r="E2310" t="s">
        <v>1</v>
      </c>
      <c r="F2310" s="5">
        <v>41066</v>
      </c>
      <c r="G2310">
        <v>21</v>
      </c>
      <c r="H2310">
        <v>37</v>
      </c>
      <c r="I2310" s="1">
        <v>14654.59</v>
      </c>
      <c r="J2310" s="1">
        <v>2831.7</v>
      </c>
      <c r="K2310">
        <v>19.3229561523044</v>
      </c>
      <c r="L2310" s="4">
        <f>VLOOKUP(N2310,rates,VLOOKUP(CONCATENATE('[1]Exposure Report'!$B$11,'[1]Exposure Report'!$B$13),rate_lookup_table,4,FALSE),FALSE)</f>
        <v>396.06799999999998</v>
      </c>
      <c r="M2310" t="s">
        <v>0</v>
      </c>
      <c r="N2310" t="str">
        <f>IF(VLOOKUP(B2310,title_rename,2,FALSE)=0,B2310,VLOOKUP(B2310,title_rename,2,FALSE))</f>
        <v>06-06 New York Mets @ Washington Nationals</v>
      </c>
      <c r="O2310" s="3" t="str">
        <f>LEFT(IF(VLOOKUP(C2310,brand_rename,2,FALSE)=0,C2310,VLOOKUP(C2310,brand_rename,2,FALSE)),LEN(IF(VLOOKUP(C2310,brand_rename,2,FALSE)=0,C2310,VLOOKUP(C2310,brand_rename,2,FALSE)))-6)</f>
        <v>United Airlines</v>
      </c>
      <c r="P2310" t="str">
        <f>IF(VLOOKUP(D2310,location_rename,2,FALSE)=0,D2310,VLOOKUP(D2310,location_rename,2,FALSE))</f>
        <v>Static Outfield Wall</v>
      </c>
      <c r="Q2310">
        <f>IF($L2310=0,0,G2310)</f>
        <v>21</v>
      </c>
      <c r="R2310">
        <f>IF($L2310=0,0,H2310)</f>
        <v>37</v>
      </c>
      <c r="S2310" s="1">
        <f>R2310*L2310</f>
        <v>14654.516</v>
      </c>
      <c r="T2310" s="1">
        <f>S2310*(K2310/100)</f>
        <v>2831.6857010124327</v>
      </c>
      <c r="U2310" t="str">
        <f t="shared" si="72"/>
        <v>United AirlinesStatic Outfield Wall</v>
      </c>
      <c r="V2310" t="str">
        <f t="shared" si="73"/>
        <v>06-06 New York Mets @ Washington NationalsUnited AirlinesStatic Outfield Wall</v>
      </c>
      <c r="W2310" t="str">
        <f>CONCATENATE(M2310,O2310)</f>
        <v>Regular SeasonUnited Airlines</v>
      </c>
      <c r="X2310" t="str">
        <f>CONCATENATE(M2310,P2310)</f>
        <v>Regular SeasonStatic Outfield Wall</v>
      </c>
      <c r="Y2310" t="str">
        <f>CONCATENATE(M2310,O2310,P2310)</f>
        <v>Regular SeasonUnited AirlinesStatic Outfield Wall</v>
      </c>
    </row>
    <row r="2311" spans="1:25" x14ac:dyDescent="0.25">
      <c r="A2311" s="3">
        <v>362962</v>
      </c>
      <c r="B2311" t="s">
        <v>134</v>
      </c>
      <c r="C2311" t="s">
        <v>20</v>
      </c>
      <c r="D2311" t="s">
        <v>11</v>
      </c>
      <c r="E2311" t="s">
        <v>1</v>
      </c>
      <c r="F2311" s="5">
        <v>41066</v>
      </c>
      <c r="G2311">
        <v>30</v>
      </c>
      <c r="H2311">
        <v>80</v>
      </c>
      <c r="I2311" s="1">
        <v>31685.599999999999</v>
      </c>
      <c r="J2311" s="1">
        <v>6065.22</v>
      </c>
      <c r="K2311">
        <v>19.141881485595899</v>
      </c>
      <c r="L2311" s="4">
        <f>VLOOKUP(N2311,rates,VLOOKUP(CONCATENATE('[1]Exposure Report'!$B$11,'[1]Exposure Report'!$B$13),rate_lookup_table,4,FALSE),FALSE)</f>
        <v>396.06799999999998</v>
      </c>
      <c r="M2311" t="s">
        <v>0</v>
      </c>
      <c r="N2311" t="str">
        <f>IF(VLOOKUP(B2311,title_rename,2,FALSE)=0,B2311,VLOOKUP(B2311,title_rename,2,FALSE))</f>
        <v>06-06 New York Mets @ Washington Nationals</v>
      </c>
      <c r="O2311" s="3" t="str">
        <f>LEFT(IF(VLOOKUP(C2311,brand_rename,2,FALSE)=0,C2311,VLOOKUP(C2311,brand_rename,2,FALSE)),LEN(IF(VLOOKUP(C2311,brand_rename,2,FALSE)=0,C2311,VLOOKUP(C2311,brand_rename,2,FALSE)))-6)</f>
        <v>W.B. Mason</v>
      </c>
      <c r="P2311" t="str">
        <f>IF(VLOOKUP(D2311,location_rename,2,FALSE)=0,D2311,VLOOKUP(D2311,location_rename,2,FALSE))</f>
        <v>Static Outfield Wall</v>
      </c>
      <c r="Q2311">
        <f>IF($L2311=0,0,G2311)</f>
        <v>30</v>
      </c>
      <c r="R2311">
        <f>IF($L2311=0,0,H2311)</f>
        <v>80</v>
      </c>
      <c r="S2311" s="1">
        <f>R2311*L2311</f>
        <v>31685.439999999999</v>
      </c>
      <c r="T2311" s="1">
        <f>S2311*(K2311/100)</f>
        <v>6065.1893729895974</v>
      </c>
      <c r="U2311" t="str">
        <f t="shared" si="72"/>
        <v>W.B. MasonStatic Outfield Wall</v>
      </c>
      <c r="V2311" t="str">
        <f t="shared" si="73"/>
        <v>06-06 New York Mets @ Washington NationalsW.B. MasonStatic Outfield Wall</v>
      </c>
      <c r="W2311" t="str">
        <f>CONCATENATE(M2311,O2311)</f>
        <v>Regular SeasonW.B. Mason</v>
      </c>
      <c r="X2311" t="str">
        <f>CONCATENATE(M2311,P2311)</f>
        <v>Regular SeasonStatic Outfield Wall</v>
      </c>
      <c r="Y2311" t="str">
        <f>CONCATENATE(M2311,O2311,P2311)</f>
        <v>Regular SeasonW.B. MasonStatic Outfield Wall</v>
      </c>
    </row>
    <row r="2312" spans="1:25" x14ac:dyDescent="0.25">
      <c r="A2312" s="3">
        <v>362962</v>
      </c>
      <c r="B2312" t="s">
        <v>134</v>
      </c>
      <c r="C2312" t="s">
        <v>8</v>
      </c>
      <c r="D2312" t="s">
        <v>34</v>
      </c>
      <c r="E2312" t="s">
        <v>1</v>
      </c>
      <c r="F2312" s="5">
        <v>41066</v>
      </c>
      <c r="G2312">
        <v>14</v>
      </c>
      <c r="H2312">
        <v>19</v>
      </c>
      <c r="I2312" s="1">
        <v>7525.33</v>
      </c>
      <c r="J2312" s="1">
        <v>1587.21</v>
      </c>
      <c r="K2312">
        <v>21.0915667485678</v>
      </c>
      <c r="L2312" s="4">
        <f>VLOOKUP(N2312,rates,VLOOKUP(CONCATENATE('[1]Exposure Report'!$B$11,'[1]Exposure Report'!$B$13),rate_lookup_table,4,FALSE),FALSE)</f>
        <v>396.06799999999998</v>
      </c>
      <c r="M2312" t="s">
        <v>0</v>
      </c>
      <c r="N2312" t="str">
        <f>IF(VLOOKUP(B2312,title_rename,2,FALSE)=0,B2312,VLOOKUP(B2312,title_rename,2,FALSE))</f>
        <v>06-06 New York Mets @ Washington Nationals</v>
      </c>
      <c r="O2312" s="3" t="str">
        <f>LEFT(IF(VLOOKUP(C2312,brand_rename,2,FALSE)=0,C2312,VLOOKUP(C2312,brand_rename,2,FALSE)),LEN(IF(VLOOKUP(C2312,brand_rename,2,FALSE)=0,C2312,VLOOKUP(C2312,brand_rename,2,FALSE)))-6)</f>
        <v>Washington National Logo</v>
      </c>
      <c r="P2312" t="str">
        <f>IF(VLOOKUP(D2312,location_rename,2,FALSE)=0,D2312,VLOOKUP(D2312,location_rename,2,FALSE))</f>
        <v>General Merchandise</v>
      </c>
      <c r="Q2312">
        <f>IF($L2312=0,0,G2312)</f>
        <v>14</v>
      </c>
      <c r="R2312">
        <f>IF($L2312=0,0,H2312)</f>
        <v>19</v>
      </c>
      <c r="S2312" s="1">
        <f>R2312*L2312</f>
        <v>7525.2919999999995</v>
      </c>
      <c r="T2312" s="1">
        <f>S2312*(K2312/100)</f>
        <v>1587.2019852046326</v>
      </c>
      <c r="U2312" t="str">
        <f t="shared" si="72"/>
        <v>Washington National LogoGeneral Merchandise</v>
      </c>
      <c r="V2312" t="str">
        <f t="shared" si="73"/>
        <v>06-06 New York Mets @ Washington NationalsWashington National LogoGeneral Merchandise</v>
      </c>
      <c r="W2312" t="str">
        <f>CONCATENATE(M2312,O2312)</f>
        <v>Regular SeasonWashington National Logo</v>
      </c>
      <c r="X2312" t="str">
        <f>CONCATENATE(M2312,P2312)</f>
        <v>Regular SeasonGeneral Merchandise</v>
      </c>
      <c r="Y2312" t="str">
        <f>CONCATENATE(M2312,O2312,P2312)</f>
        <v>Regular SeasonWashington National LogoGeneral Merchandise</v>
      </c>
    </row>
    <row r="2313" spans="1:25" x14ac:dyDescent="0.25">
      <c r="A2313" s="3">
        <v>362962</v>
      </c>
      <c r="B2313" t="s">
        <v>134</v>
      </c>
      <c r="C2313" t="s">
        <v>8</v>
      </c>
      <c r="D2313" t="s">
        <v>19</v>
      </c>
      <c r="E2313" t="s">
        <v>1</v>
      </c>
      <c r="F2313" s="5">
        <v>41066</v>
      </c>
      <c r="G2313">
        <v>6</v>
      </c>
      <c r="H2313">
        <v>17</v>
      </c>
      <c r="I2313" s="1">
        <v>6733.19</v>
      </c>
      <c r="J2313" s="1">
        <v>1567.65</v>
      </c>
      <c r="K2313">
        <v>23.2824263090748</v>
      </c>
      <c r="L2313" s="4">
        <f>VLOOKUP(N2313,rates,VLOOKUP(CONCATENATE('[1]Exposure Report'!$B$11,'[1]Exposure Report'!$B$13),rate_lookup_table,4,FALSE),FALSE)</f>
        <v>396.06799999999998</v>
      </c>
      <c r="M2313" t="s">
        <v>0</v>
      </c>
      <c r="N2313" t="str">
        <f>IF(VLOOKUP(B2313,title_rename,2,FALSE)=0,B2313,VLOOKUP(B2313,title_rename,2,FALSE))</f>
        <v>06-06 New York Mets @ Washington Nationals</v>
      </c>
      <c r="O2313" s="3" t="str">
        <f>LEFT(IF(VLOOKUP(C2313,brand_rename,2,FALSE)=0,C2313,VLOOKUP(C2313,brand_rename,2,FALSE)),LEN(IF(VLOOKUP(C2313,brand_rename,2,FALSE)=0,C2313,VLOOKUP(C2313,brand_rename,2,FALSE)))-6)</f>
        <v>Washington National Logo</v>
      </c>
      <c r="P2313" t="str">
        <f>IF(VLOOKUP(D2313,location_rename,2,FALSE)=0,D2313,VLOOKUP(D2313,location_rename,2,FALSE))</f>
        <v>LED Outfield Wall</v>
      </c>
      <c r="Q2313">
        <f>IF($L2313=0,0,G2313)</f>
        <v>6</v>
      </c>
      <c r="R2313">
        <f>IF($L2313=0,0,H2313)</f>
        <v>17</v>
      </c>
      <c r="S2313" s="1">
        <f>R2313*L2313</f>
        <v>6733.1559999999999</v>
      </c>
      <c r="T2313" s="1">
        <f>S2313*(K2313/100)</f>
        <v>1567.6420839750483</v>
      </c>
      <c r="U2313" t="str">
        <f t="shared" si="72"/>
        <v>Washington National LogoLED Outfield Wall</v>
      </c>
      <c r="V2313" t="str">
        <f t="shared" si="73"/>
        <v>06-06 New York Mets @ Washington NationalsWashington National LogoLED Outfield Wall</v>
      </c>
      <c r="W2313" t="str">
        <f>CONCATENATE(M2313,O2313)</f>
        <v>Regular SeasonWashington National Logo</v>
      </c>
      <c r="X2313" t="str">
        <f>CONCATENATE(M2313,P2313)</f>
        <v>Regular SeasonLED Outfield Wall</v>
      </c>
      <c r="Y2313" t="str">
        <f>CONCATENATE(M2313,O2313,P2313)</f>
        <v>Regular SeasonWashington National LogoLED Outfield Wall</v>
      </c>
    </row>
    <row r="2314" spans="1:25" x14ac:dyDescent="0.25">
      <c r="A2314" s="3">
        <v>362962</v>
      </c>
      <c r="B2314" t="s">
        <v>134</v>
      </c>
      <c r="C2314" t="s">
        <v>8</v>
      </c>
      <c r="D2314" t="s">
        <v>136</v>
      </c>
      <c r="E2314" t="s">
        <v>1</v>
      </c>
      <c r="F2314" s="5">
        <v>41066</v>
      </c>
      <c r="G2314">
        <v>3</v>
      </c>
      <c r="H2314">
        <v>7</v>
      </c>
      <c r="I2314" s="1">
        <v>2772.49</v>
      </c>
      <c r="J2314" s="1">
        <v>1028.6300000000001</v>
      </c>
      <c r="K2314">
        <v>37.101306046189499</v>
      </c>
      <c r="L2314" s="4">
        <f>VLOOKUP(N2314,rates,VLOOKUP(CONCATENATE('[1]Exposure Report'!$B$11,'[1]Exposure Report'!$B$13),rate_lookup_table,4,FALSE),FALSE)</f>
        <v>396.06799999999998</v>
      </c>
      <c r="M2314" t="s">
        <v>0</v>
      </c>
      <c r="N2314" t="str">
        <f>IF(VLOOKUP(B2314,title_rename,2,FALSE)=0,B2314,VLOOKUP(B2314,title_rename,2,FALSE))</f>
        <v>06-06 New York Mets @ Washington Nationals</v>
      </c>
      <c r="O2314" s="3" t="str">
        <f>LEFT(IF(VLOOKUP(C2314,brand_rename,2,FALSE)=0,C2314,VLOOKUP(C2314,brand_rename,2,FALSE)),LEN(IF(VLOOKUP(C2314,brand_rename,2,FALSE)=0,C2314,VLOOKUP(C2314,brand_rename,2,FALSE)))-6)</f>
        <v>Washington National Logo</v>
      </c>
      <c r="P2314" t="str">
        <f>IF(VLOOKUP(D2314,location_rename,2,FALSE)=0,D2314,VLOOKUP(D2314,location_rename,2,FALSE))</f>
        <v>LED Outside Billboard</v>
      </c>
      <c r="Q2314">
        <f>IF($L2314=0,0,G2314)</f>
        <v>3</v>
      </c>
      <c r="R2314">
        <f>IF($L2314=0,0,H2314)</f>
        <v>7</v>
      </c>
      <c r="S2314" s="1">
        <f>R2314*L2314</f>
        <v>2772.4759999999997</v>
      </c>
      <c r="T2314" s="1">
        <f>S2314*(K2314/100)</f>
        <v>1028.6248058171525</v>
      </c>
      <c r="U2314" t="str">
        <f t="shared" si="72"/>
        <v>Washington National LogoLED Outside Billboard</v>
      </c>
      <c r="V2314" t="str">
        <f t="shared" si="73"/>
        <v>06-06 New York Mets @ Washington NationalsWashington National LogoLED Outside Billboard</v>
      </c>
      <c r="W2314" t="str">
        <f>CONCATENATE(M2314,O2314)</f>
        <v>Regular SeasonWashington National Logo</v>
      </c>
      <c r="X2314" t="str">
        <f>CONCATENATE(M2314,P2314)</f>
        <v>Regular SeasonLED Outside Billboard</v>
      </c>
      <c r="Y2314" t="str">
        <f>CONCATENATE(M2314,O2314,P2314)</f>
        <v>Regular SeasonWashington National LogoLED Outside Billboard</v>
      </c>
    </row>
    <row r="2315" spans="1:25" x14ac:dyDescent="0.25">
      <c r="A2315" s="3">
        <v>362962</v>
      </c>
      <c r="B2315" t="s">
        <v>134</v>
      </c>
      <c r="C2315" t="s">
        <v>8</v>
      </c>
      <c r="D2315" t="s">
        <v>18</v>
      </c>
      <c r="E2315" t="s">
        <v>1</v>
      </c>
      <c r="F2315" s="5">
        <v>41066</v>
      </c>
      <c r="G2315">
        <v>5</v>
      </c>
      <c r="H2315">
        <v>19</v>
      </c>
      <c r="I2315" s="1">
        <v>7525.33</v>
      </c>
      <c r="J2315" s="1">
        <v>1191.81</v>
      </c>
      <c r="K2315">
        <v>15.8373121178739</v>
      </c>
      <c r="L2315" s="4">
        <f>VLOOKUP(N2315,rates,VLOOKUP(CONCATENATE('[1]Exposure Report'!$B$11,'[1]Exposure Report'!$B$13),rate_lookup_table,4,FALSE),FALSE)</f>
        <v>396.06799999999998</v>
      </c>
      <c r="M2315" t="s">
        <v>0</v>
      </c>
      <c r="N2315" t="str">
        <f>IF(VLOOKUP(B2315,title_rename,2,FALSE)=0,B2315,VLOOKUP(B2315,title_rename,2,FALSE))</f>
        <v>06-06 New York Mets @ Washington Nationals</v>
      </c>
      <c r="O2315" s="3" t="str">
        <f>LEFT(IF(VLOOKUP(C2315,brand_rename,2,FALSE)=0,C2315,VLOOKUP(C2315,brand_rename,2,FALSE)),LEN(IF(VLOOKUP(C2315,brand_rename,2,FALSE)=0,C2315,VLOOKUP(C2315,brand_rename,2,FALSE)))-6)</f>
        <v>Washington National Logo</v>
      </c>
      <c r="P2315" t="str">
        <f>IF(VLOOKUP(D2315,location_rename,2,FALSE)=0,D2315,VLOOKUP(D2315,location_rename,2,FALSE))</f>
        <v>LED Upper Billboard</v>
      </c>
      <c r="Q2315">
        <f>IF($L2315=0,0,G2315)</f>
        <v>5</v>
      </c>
      <c r="R2315">
        <f>IF($L2315=0,0,H2315)</f>
        <v>19</v>
      </c>
      <c r="S2315" s="1">
        <f>R2315*L2315</f>
        <v>7525.2919999999995</v>
      </c>
      <c r="T2315" s="1">
        <f>S2315*(K2315/100)</f>
        <v>1191.8039818213952</v>
      </c>
      <c r="U2315" t="str">
        <f t="shared" si="72"/>
        <v>Washington National LogoLED Upper Billboard</v>
      </c>
      <c r="V2315" t="str">
        <f t="shared" si="73"/>
        <v>06-06 New York Mets @ Washington NationalsWashington National LogoLED Upper Billboard</v>
      </c>
      <c r="W2315" t="str">
        <f>CONCATENATE(M2315,O2315)</f>
        <v>Regular SeasonWashington National Logo</v>
      </c>
      <c r="X2315" t="str">
        <f>CONCATENATE(M2315,P2315)</f>
        <v>Regular SeasonLED Upper Billboard</v>
      </c>
      <c r="Y2315" t="str">
        <f>CONCATENATE(M2315,O2315,P2315)</f>
        <v>Regular SeasonWashington National LogoLED Upper Billboard</v>
      </c>
    </row>
    <row r="2316" spans="1:25" x14ac:dyDescent="0.25">
      <c r="A2316" s="3">
        <v>362962</v>
      </c>
      <c r="B2316" t="s">
        <v>134</v>
      </c>
      <c r="C2316" t="s">
        <v>8</v>
      </c>
      <c r="D2316" t="s">
        <v>17</v>
      </c>
      <c r="E2316" t="s">
        <v>1</v>
      </c>
      <c r="F2316" s="5">
        <v>41066</v>
      </c>
      <c r="G2316">
        <v>2</v>
      </c>
      <c r="H2316">
        <v>8</v>
      </c>
      <c r="I2316" s="1">
        <v>3168.56</v>
      </c>
      <c r="J2316" s="1">
        <v>793.33</v>
      </c>
      <c r="K2316">
        <v>25.0375564925391</v>
      </c>
      <c r="L2316" s="4">
        <f>VLOOKUP(N2316,rates,VLOOKUP(CONCATENATE('[1]Exposure Report'!$B$11,'[1]Exposure Report'!$B$13),rate_lookup_table,4,FALSE),FALSE)</f>
        <v>396.06799999999998</v>
      </c>
      <c r="M2316" t="s">
        <v>0</v>
      </c>
      <c r="N2316" t="str">
        <f>IF(VLOOKUP(B2316,title_rename,2,FALSE)=0,B2316,VLOOKUP(B2316,title_rename,2,FALSE))</f>
        <v>06-06 New York Mets @ Washington Nationals</v>
      </c>
      <c r="O2316" s="3" t="str">
        <f>LEFT(IF(VLOOKUP(C2316,brand_rename,2,FALSE)=0,C2316,VLOOKUP(C2316,brand_rename,2,FALSE)),LEN(IF(VLOOKUP(C2316,brand_rename,2,FALSE)=0,C2316,VLOOKUP(C2316,brand_rename,2,FALSE)))-6)</f>
        <v>Washington National Logo</v>
      </c>
      <c r="P2316" t="str">
        <f>IF(VLOOKUP(D2316,location_rename,2,FALSE)=0,D2316,VLOOKUP(D2316,location_rename,2,FALSE))</f>
        <v>LED Upper Tiered</v>
      </c>
      <c r="Q2316">
        <f>IF($L2316=0,0,G2316)</f>
        <v>2</v>
      </c>
      <c r="R2316">
        <f>IF($L2316=0,0,H2316)</f>
        <v>8</v>
      </c>
      <c r="S2316" s="1">
        <f>R2316*L2316</f>
        <v>3168.5439999999999</v>
      </c>
      <c r="T2316" s="1">
        <f>S2316*(K2316/100)</f>
        <v>793.32599399095795</v>
      </c>
      <c r="U2316" t="str">
        <f t="shared" si="72"/>
        <v>Washington National LogoLED Upper Tiered</v>
      </c>
      <c r="V2316" t="str">
        <f t="shared" si="73"/>
        <v>06-06 New York Mets @ Washington NationalsWashington National LogoLED Upper Tiered</v>
      </c>
      <c r="W2316" t="str">
        <f>CONCATENATE(M2316,O2316)</f>
        <v>Regular SeasonWashington National Logo</v>
      </c>
      <c r="X2316" t="str">
        <f>CONCATENATE(M2316,P2316)</f>
        <v>Regular SeasonLED Upper Tiered</v>
      </c>
      <c r="Y2316" t="str">
        <f>CONCATENATE(M2316,O2316,P2316)</f>
        <v>Regular SeasonWashington National LogoLED Upper Tiered</v>
      </c>
    </row>
    <row r="2317" spans="1:25" x14ac:dyDescent="0.25">
      <c r="A2317" s="3">
        <v>362962</v>
      </c>
      <c r="B2317" t="s">
        <v>134</v>
      </c>
      <c r="C2317" t="s">
        <v>8</v>
      </c>
      <c r="D2317" t="s">
        <v>16</v>
      </c>
      <c r="E2317" t="s">
        <v>1</v>
      </c>
      <c r="F2317" s="5">
        <v>41066</v>
      </c>
      <c r="G2317">
        <v>215</v>
      </c>
      <c r="H2317">
        <v>1344</v>
      </c>
      <c r="I2317" s="1">
        <v>532318.07999999996</v>
      </c>
      <c r="J2317" s="1">
        <v>80556.039999999994</v>
      </c>
      <c r="K2317">
        <v>15.1330648021573</v>
      </c>
      <c r="L2317" s="4">
        <f>VLOOKUP(N2317,rates,VLOOKUP(CONCATENATE('[1]Exposure Report'!$B$11,'[1]Exposure Report'!$B$13),rate_lookup_table,4,FALSE),FALSE)</f>
        <v>396.06799999999998</v>
      </c>
      <c r="M2317" t="s">
        <v>0</v>
      </c>
      <c r="N2317" t="str">
        <f>IF(VLOOKUP(B2317,title_rename,2,FALSE)=0,B2317,VLOOKUP(B2317,title_rename,2,FALSE))</f>
        <v>06-06 New York Mets @ Washington Nationals</v>
      </c>
      <c r="O2317" s="3" t="str">
        <f>LEFT(IF(VLOOKUP(C2317,brand_rename,2,FALSE)=0,C2317,VLOOKUP(C2317,brand_rename,2,FALSE)),LEN(IF(VLOOKUP(C2317,brand_rename,2,FALSE)=0,C2317,VLOOKUP(C2317,brand_rename,2,FALSE)))-6)</f>
        <v>Washington National Logo</v>
      </c>
      <c r="P2317" t="str">
        <f>IF(VLOOKUP(D2317,location_rename,2,FALSE)=0,D2317,VLOOKUP(D2317,location_rename,2,FALSE))</f>
        <v>On Surface Branding</v>
      </c>
      <c r="Q2317">
        <f>IF($L2317=0,0,G2317)</f>
        <v>215</v>
      </c>
      <c r="R2317">
        <f>IF($L2317=0,0,H2317)</f>
        <v>1344</v>
      </c>
      <c r="S2317" s="1">
        <f>R2317*L2317</f>
        <v>532315.39199999999</v>
      </c>
      <c r="T2317" s="1">
        <f>S2317*(K2317/100)</f>
        <v>80555.633223217665</v>
      </c>
      <c r="U2317" t="str">
        <f t="shared" si="72"/>
        <v>Washington National LogoOn Surface Branding</v>
      </c>
      <c r="V2317" t="str">
        <f t="shared" si="73"/>
        <v>06-06 New York Mets @ Washington NationalsWashington National LogoOn Surface Branding</v>
      </c>
      <c r="W2317" t="str">
        <f>CONCATENATE(M2317,O2317)</f>
        <v>Regular SeasonWashington National Logo</v>
      </c>
      <c r="X2317" t="str">
        <f>CONCATENATE(M2317,P2317)</f>
        <v>Regular SeasonOn Surface Branding</v>
      </c>
      <c r="Y2317" t="str">
        <f>CONCATENATE(M2317,O2317,P2317)</f>
        <v>Regular SeasonWashington National LogoOn Surface Branding</v>
      </c>
    </row>
    <row r="2318" spans="1:25" x14ac:dyDescent="0.25">
      <c r="A2318" s="3">
        <v>362962</v>
      </c>
      <c r="B2318" t="s">
        <v>134</v>
      </c>
      <c r="C2318" t="s">
        <v>8</v>
      </c>
      <c r="D2318" t="s">
        <v>135</v>
      </c>
      <c r="E2318" t="s">
        <v>1</v>
      </c>
      <c r="F2318" s="5">
        <v>41066</v>
      </c>
      <c r="G2318">
        <v>2</v>
      </c>
      <c r="H2318">
        <v>37</v>
      </c>
      <c r="I2318" s="1">
        <v>14654.59</v>
      </c>
      <c r="J2318" s="1">
        <v>4103.5600000000004</v>
      </c>
      <c r="K2318">
        <v>28.001875180404198</v>
      </c>
      <c r="L2318" s="4">
        <f>VLOOKUP(N2318,rates,VLOOKUP(CONCATENATE('[1]Exposure Report'!$B$11,'[1]Exposure Report'!$B$13),rate_lookup_table,4,FALSE),FALSE)</f>
        <v>396.06799999999998</v>
      </c>
      <c r="M2318" t="s">
        <v>0</v>
      </c>
      <c r="N2318" t="str">
        <f>IF(VLOOKUP(B2318,title_rename,2,FALSE)=0,B2318,VLOOKUP(B2318,title_rename,2,FALSE))</f>
        <v>06-06 New York Mets @ Washington Nationals</v>
      </c>
      <c r="O2318" s="3" t="str">
        <f>LEFT(IF(VLOOKUP(C2318,brand_rename,2,FALSE)=0,C2318,VLOOKUP(C2318,brand_rename,2,FALSE)),LEN(IF(VLOOKUP(C2318,brand_rename,2,FALSE)=0,C2318,VLOOKUP(C2318,brand_rename,2,FALSE)))-6)</f>
        <v>Washington National Logo</v>
      </c>
      <c r="P2318" t="str">
        <f>IF(VLOOKUP(D2318,location_rename,2,FALSE)=0,D2318,VLOOKUP(D2318,location_rename,2,FALSE))</f>
        <v>Presentation Backdrop</v>
      </c>
      <c r="Q2318">
        <f>IF($L2318=0,0,G2318)</f>
        <v>2</v>
      </c>
      <c r="R2318">
        <f>IF($L2318=0,0,H2318)</f>
        <v>37</v>
      </c>
      <c r="S2318" s="1">
        <f>R2318*L2318</f>
        <v>14654.516</v>
      </c>
      <c r="T2318" s="1">
        <f>S2318*(K2318/100)</f>
        <v>4103.5392786123621</v>
      </c>
      <c r="U2318" t="str">
        <f t="shared" si="72"/>
        <v>Washington National LogoPresentation Backdrop</v>
      </c>
      <c r="V2318" t="str">
        <f t="shared" si="73"/>
        <v>06-06 New York Mets @ Washington NationalsWashington National LogoPresentation Backdrop</v>
      </c>
      <c r="W2318" t="str">
        <f>CONCATENATE(M2318,O2318)</f>
        <v>Regular SeasonWashington National Logo</v>
      </c>
      <c r="X2318" t="str">
        <f>CONCATENATE(M2318,P2318)</f>
        <v>Regular SeasonPresentation Backdrop</v>
      </c>
      <c r="Y2318" t="str">
        <f>CONCATENATE(M2318,O2318,P2318)</f>
        <v>Regular SeasonWashington National LogoPresentation Backdrop</v>
      </c>
    </row>
    <row r="2319" spans="1:25" x14ac:dyDescent="0.25">
      <c r="A2319" s="3">
        <v>362962</v>
      </c>
      <c r="B2319" t="s">
        <v>134</v>
      </c>
      <c r="C2319" t="s">
        <v>8</v>
      </c>
      <c r="D2319" t="s">
        <v>15</v>
      </c>
      <c r="E2319" t="s">
        <v>1</v>
      </c>
      <c r="F2319" s="5">
        <v>41066</v>
      </c>
      <c r="G2319">
        <v>8</v>
      </c>
      <c r="H2319">
        <v>61</v>
      </c>
      <c r="I2319" s="1">
        <v>24160.27</v>
      </c>
      <c r="J2319" s="1">
        <v>2734.27</v>
      </c>
      <c r="K2319">
        <v>11.3172162397191</v>
      </c>
      <c r="L2319" s="4">
        <f>VLOOKUP(N2319,rates,VLOOKUP(CONCATENATE('[1]Exposure Report'!$B$11,'[1]Exposure Report'!$B$13),rate_lookup_table,4,FALSE),FALSE)</f>
        <v>396.06799999999998</v>
      </c>
      <c r="M2319" t="s">
        <v>0</v>
      </c>
      <c r="N2319" t="str">
        <f>IF(VLOOKUP(B2319,title_rename,2,FALSE)=0,B2319,VLOOKUP(B2319,title_rename,2,FALSE))</f>
        <v>06-06 New York Mets @ Washington Nationals</v>
      </c>
      <c r="O2319" s="3" t="str">
        <f>LEFT(IF(VLOOKUP(C2319,brand_rename,2,FALSE)=0,C2319,VLOOKUP(C2319,brand_rename,2,FALSE)),LEN(IF(VLOOKUP(C2319,brand_rename,2,FALSE)=0,C2319,VLOOKUP(C2319,brand_rename,2,FALSE)))-6)</f>
        <v>Washington National Logo</v>
      </c>
      <c r="P2319" t="str">
        <f>IF(VLOOKUP(D2319,location_rename,2,FALSE)=0,D2319,VLOOKUP(D2319,location_rename,2,FALSE))</f>
        <v>Special Structure Signage</v>
      </c>
      <c r="Q2319">
        <f>IF($L2319=0,0,G2319)</f>
        <v>8</v>
      </c>
      <c r="R2319">
        <f>IF($L2319=0,0,H2319)</f>
        <v>61</v>
      </c>
      <c r="S2319" s="1">
        <f>R2319*L2319</f>
        <v>24160.147999999997</v>
      </c>
      <c r="T2319" s="1">
        <f>S2319*(K2319/100)</f>
        <v>2734.2561929961689</v>
      </c>
      <c r="U2319" t="str">
        <f t="shared" si="72"/>
        <v>Washington National LogoSpecial Structure Signage</v>
      </c>
      <c r="V2319" t="str">
        <f t="shared" si="73"/>
        <v>06-06 New York Mets @ Washington NationalsWashington National LogoSpecial Structure Signage</v>
      </c>
      <c r="W2319" t="str">
        <f>CONCATENATE(M2319,O2319)</f>
        <v>Regular SeasonWashington National Logo</v>
      </c>
      <c r="X2319" t="str">
        <f>CONCATENATE(M2319,P2319)</f>
        <v>Regular SeasonSpecial Structure Signage</v>
      </c>
      <c r="Y2319" t="str">
        <f>CONCATENATE(M2319,O2319,P2319)</f>
        <v>Regular SeasonWashington National LogoSpecial Structure Signage</v>
      </c>
    </row>
    <row r="2320" spans="1:25" x14ac:dyDescent="0.25">
      <c r="A2320" s="3">
        <v>362962</v>
      </c>
      <c r="B2320" t="s">
        <v>134</v>
      </c>
      <c r="C2320" t="s">
        <v>8</v>
      </c>
      <c r="D2320" t="s">
        <v>14</v>
      </c>
      <c r="E2320" t="s">
        <v>1</v>
      </c>
      <c r="F2320" s="5">
        <v>41066</v>
      </c>
      <c r="G2320">
        <v>11</v>
      </c>
      <c r="H2320">
        <v>27</v>
      </c>
      <c r="I2320" s="1">
        <v>10693.89</v>
      </c>
      <c r="J2320" s="1">
        <v>1330.99</v>
      </c>
      <c r="K2320">
        <v>12.4462660453773</v>
      </c>
      <c r="L2320" s="4">
        <f>VLOOKUP(N2320,rates,VLOOKUP(CONCATENATE('[1]Exposure Report'!$B$11,'[1]Exposure Report'!$B$13),rate_lookup_table,4,FALSE),FALSE)</f>
        <v>396.06799999999998</v>
      </c>
      <c r="M2320" t="s">
        <v>0</v>
      </c>
      <c r="N2320" t="str">
        <f>IF(VLOOKUP(B2320,title_rename,2,FALSE)=0,B2320,VLOOKUP(B2320,title_rename,2,FALSE))</f>
        <v>06-06 New York Mets @ Washington Nationals</v>
      </c>
      <c r="O2320" s="3" t="str">
        <f>LEFT(IF(VLOOKUP(C2320,brand_rename,2,FALSE)=0,C2320,VLOOKUP(C2320,brand_rename,2,FALSE)),LEN(IF(VLOOKUP(C2320,brand_rename,2,FALSE)=0,C2320,VLOOKUP(C2320,brand_rename,2,FALSE)))-6)</f>
        <v>Washington National Logo</v>
      </c>
      <c r="P2320" t="str">
        <f>IF(VLOOKUP(D2320,location_rename,2,FALSE)=0,D2320,VLOOKUP(D2320,location_rename,2,FALSE))</f>
        <v>Static Dugout Roof</v>
      </c>
      <c r="Q2320">
        <f>IF($L2320=0,0,G2320)</f>
        <v>11</v>
      </c>
      <c r="R2320">
        <f>IF($L2320=0,0,H2320)</f>
        <v>27</v>
      </c>
      <c r="S2320" s="1">
        <f>R2320*L2320</f>
        <v>10693.835999999999</v>
      </c>
      <c r="T2320" s="1">
        <f>S2320*(K2320/100)</f>
        <v>1330.9832790163339</v>
      </c>
      <c r="U2320" t="str">
        <f t="shared" si="72"/>
        <v>Washington National LogoStatic Dugout Roof</v>
      </c>
      <c r="V2320" t="str">
        <f t="shared" si="73"/>
        <v>06-06 New York Mets @ Washington NationalsWashington National LogoStatic Dugout Roof</v>
      </c>
      <c r="W2320" t="str">
        <f>CONCATENATE(M2320,O2320)</f>
        <v>Regular SeasonWashington National Logo</v>
      </c>
      <c r="X2320" t="str">
        <f>CONCATENATE(M2320,P2320)</f>
        <v>Regular SeasonStatic Dugout Roof</v>
      </c>
      <c r="Y2320" t="str">
        <f>CONCATENATE(M2320,O2320,P2320)</f>
        <v>Regular SeasonWashington National LogoStatic Dugout Roof</v>
      </c>
    </row>
    <row r="2321" spans="1:25" x14ac:dyDescent="0.25">
      <c r="A2321" s="3">
        <v>362962</v>
      </c>
      <c r="B2321" t="s">
        <v>134</v>
      </c>
      <c r="C2321" t="s">
        <v>8</v>
      </c>
      <c r="D2321" t="s">
        <v>13</v>
      </c>
      <c r="E2321" t="s">
        <v>1</v>
      </c>
      <c r="F2321" s="5">
        <v>41066</v>
      </c>
      <c r="G2321">
        <v>8</v>
      </c>
      <c r="H2321">
        <v>36</v>
      </c>
      <c r="I2321" s="1">
        <v>14258.52</v>
      </c>
      <c r="J2321" s="1">
        <v>2993.77</v>
      </c>
      <c r="K2321">
        <v>20.996358668361001</v>
      </c>
      <c r="L2321" s="4">
        <f>VLOOKUP(N2321,rates,VLOOKUP(CONCATENATE('[1]Exposure Report'!$B$11,'[1]Exposure Report'!$B$13),rate_lookup_table,4,FALSE),FALSE)</f>
        <v>396.06799999999998</v>
      </c>
      <c r="M2321" t="s">
        <v>0</v>
      </c>
      <c r="N2321" t="str">
        <f>IF(VLOOKUP(B2321,title_rename,2,FALSE)=0,B2321,VLOOKUP(B2321,title_rename,2,FALSE))</f>
        <v>06-06 New York Mets @ Washington Nationals</v>
      </c>
      <c r="O2321" s="3" t="str">
        <f>LEFT(IF(VLOOKUP(C2321,brand_rename,2,FALSE)=0,C2321,VLOOKUP(C2321,brand_rename,2,FALSE)),LEN(IF(VLOOKUP(C2321,brand_rename,2,FALSE)=0,C2321,VLOOKUP(C2321,brand_rename,2,FALSE)))-6)</f>
        <v>Washington National Logo</v>
      </c>
      <c r="P2321" t="str">
        <f>IF(VLOOKUP(D2321,location_rename,2,FALSE)=0,D2321,VLOOKUP(D2321,location_rename,2,FALSE))</f>
        <v>Static Dugout Wall</v>
      </c>
      <c r="Q2321">
        <f>IF($L2321=0,0,G2321)</f>
        <v>8</v>
      </c>
      <c r="R2321">
        <f>IF($L2321=0,0,H2321)</f>
        <v>36</v>
      </c>
      <c r="S2321" s="1">
        <f>R2321*L2321</f>
        <v>14258.448</v>
      </c>
      <c r="T2321" s="1">
        <f>S2321*(K2321/100)</f>
        <v>2993.7548826217458</v>
      </c>
      <c r="U2321" t="str">
        <f t="shared" si="72"/>
        <v>Washington National LogoStatic Dugout Wall</v>
      </c>
      <c r="V2321" t="str">
        <f t="shared" si="73"/>
        <v>06-06 New York Mets @ Washington NationalsWashington National LogoStatic Dugout Wall</v>
      </c>
      <c r="W2321" t="str">
        <f>CONCATENATE(M2321,O2321)</f>
        <v>Regular SeasonWashington National Logo</v>
      </c>
      <c r="X2321" t="str">
        <f>CONCATENATE(M2321,P2321)</f>
        <v>Regular SeasonStatic Dugout Wall</v>
      </c>
      <c r="Y2321" t="str">
        <f>CONCATENATE(M2321,O2321,P2321)</f>
        <v>Regular SeasonWashington National LogoStatic Dugout Wall</v>
      </c>
    </row>
    <row r="2322" spans="1:25" x14ac:dyDescent="0.25">
      <c r="A2322" s="3">
        <v>362962</v>
      </c>
      <c r="B2322" t="s">
        <v>134</v>
      </c>
      <c r="C2322" t="s">
        <v>8</v>
      </c>
      <c r="D2322" t="s">
        <v>12</v>
      </c>
      <c r="E2322" t="s">
        <v>1</v>
      </c>
      <c r="F2322" s="5">
        <v>41066</v>
      </c>
      <c r="G2322">
        <v>76</v>
      </c>
      <c r="H2322">
        <v>141</v>
      </c>
      <c r="I2322" s="1">
        <v>55845.87</v>
      </c>
      <c r="J2322" s="1">
        <v>12346.41</v>
      </c>
      <c r="K2322">
        <v>22.1080090613683</v>
      </c>
      <c r="L2322" s="4">
        <f>VLOOKUP(N2322,rates,VLOOKUP(CONCATENATE('[1]Exposure Report'!$B$11,'[1]Exposure Report'!$B$13),rate_lookup_table,4,FALSE),FALSE)</f>
        <v>396.06799999999998</v>
      </c>
      <c r="M2322" t="s">
        <v>0</v>
      </c>
      <c r="N2322" t="str">
        <f>IF(VLOOKUP(B2322,title_rename,2,FALSE)=0,B2322,VLOOKUP(B2322,title_rename,2,FALSE))</f>
        <v>06-06 New York Mets @ Washington Nationals</v>
      </c>
      <c r="O2322" s="3" t="str">
        <f>LEFT(IF(VLOOKUP(C2322,brand_rename,2,FALSE)=0,C2322,VLOOKUP(C2322,brand_rename,2,FALSE)),LEN(IF(VLOOKUP(C2322,brand_rename,2,FALSE)=0,C2322,VLOOKUP(C2322,brand_rename,2,FALSE)))-6)</f>
        <v>Washington National Logo</v>
      </c>
      <c r="P2322" t="str">
        <f>IF(VLOOKUP(D2322,location_rename,2,FALSE)=0,D2322,VLOOKUP(D2322,location_rename,2,FALSE))</f>
        <v>Static Field Level Home Plate</v>
      </c>
      <c r="Q2322">
        <f>IF($L2322=0,0,G2322)</f>
        <v>76</v>
      </c>
      <c r="R2322">
        <f>IF($L2322=0,0,H2322)</f>
        <v>141</v>
      </c>
      <c r="S2322" s="1">
        <f>R2322*L2322</f>
        <v>55845.587999999996</v>
      </c>
      <c r="T2322" s="1">
        <f>S2322*(K2322/100)</f>
        <v>12346.347655414407</v>
      </c>
      <c r="U2322" t="str">
        <f t="shared" si="72"/>
        <v>Washington National LogoStatic Field Level Home Plate</v>
      </c>
      <c r="V2322" t="str">
        <f t="shared" si="73"/>
        <v>06-06 New York Mets @ Washington NationalsWashington National LogoStatic Field Level Home Plate</v>
      </c>
      <c r="W2322" t="str">
        <f>CONCATENATE(M2322,O2322)</f>
        <v>Regular SeasonWashington National Logo</v>
      </c>
      <c r="X2322" t="str">
        <f>CONCATENATE(M2322,P2322)</f>
        <v>Regular SeasonStatic Field Level Home Plate</v>
      </c>
      <c r="Y2322" t="str">
        <f>CONCATENATE(M2322,O2322,P2322)</f>
        <v>Regular SeasonWashington National LogoStatic Field Level Home Plate</v>
      </c>
    </row>
    <row r="2323" spans="1:25" x14ac:dyDescent="0.25">
      <c r="A2323" s="3">
        <v>362962</v>
      </c>
      <c r="B2323" t="s">
        <v>134</v>
      </c>
      <c r="C2323" t="s">
        <v>8</v>
      </c>
      <c r="D2323" t="s">
        <v>11</v>
      </c>
      <c r="E2323" t="s">
        <v>1</v>
      </c>
      <c r="F2323" s="5">
        <v>41066</v>
      </c>
      <c r="G2323">
        <v>39</v>
      </c>
      <c r="H2323">
        <v>191</v>
      </c>
      <c r="I2323" s="1">
        <v>75649.37</v>
      </c>
      <c r="J2323" s="1">
        <v>10087.31</v>
      </c>
      <c r="K2323">
        <v>13.3342947865924</v>
      </c>
      <c r="L2323" s="4">
        <f>VLOOKUP(N2323,rates,VLOOKUP(CONCATENATE('[1]Exposure Report'!$B$11,'[1]Exposure Report'!$B$13),rate_lookup_table,4,FALSE),FALSE)</f>
        <v>396.06799999999998</v>
      </c>
      <c r="M2323" t="s">
        <v>0</v>
      </c>
      <c r="N2323" t="str">
        <f>IF(VLOOKUP(B2323,title_rename,2,FALSE)=0,B2323,VLOOKUP(B2323,title_rename,2,FALSE))</f>
        <v>06-06 New York Mets @ Washington Nationals</v>
      </c>
      <c r="O2323" s="3" t="str">
        <f>LEFT(IF(VLOOKUP(C2323,brand_rename,2,FALSE)=0,C2323,VLOOKUP(C2323,brand_rename,2,FALSE)),LEN(IF(VLOOKUP(C2323,brand_rename,2,FALSE)=0,C2323,VLOOKUP(C2323,brand_rename,2,FALSE)))-6)</f>
        <v>Washington National Logo</v>
      </c>
      <c r="P2323" t="str">
        <f>IF(VLOOKUP(D2323,location_rename,2,FALSE)=0,D2323,VLOOKUP(D2323,location_rename,2,FALSE))</f>
        <v>Static Outfield Wall</v>
      </c>
      <c r="Q2323">
        <f>IF($L2323=0,0,G2323)</f>
        <v>39</v>
      </c>
      <c r="R2323">
        <f>IF($L2323=0,0,H2323)</f>
        <v>191</v>
      </c>
      <c r="S2323" s="1">
        <f>R2323*L2323</f>
        <v>75648.987999999998</v>
      </c>
      <c r="T2323" s="1">
        <f>S2323*(K2323/100)</f>
        <v>10087.25906299391</v>
      </c>
      <c r="U2323" t="str">
        <f t="shared" si="72"/>
        <v>Washington National LogoStatic Outfield Wall</v>
      </c>
      <c r="V2323" t="str">
        <f t="shared" si="73"/>
        <v>06-06 New York Mets @ Washington NationalsWashington National LogoStatic Outfield Wall</v>
      </c>
      <c r="W2323" t="str">
        <f>CONCATENATE(M2323,O2323)</f>
        <v>Regular SeasonWashington National Logo</v>
      </c>
      <c r="X2323" t="str">
        <f>CONCATENATE(M2323,P2323)</f>
        <v>Regular SeasonStatic Outfield Wall</v>
      </c>
      <c r="Y2323" t="str">
        <f>CONCATENATE(M2323,O2323,P2323)</f>
        <v>Regular SeasonWashington National LogoStatic Outfield Wall</v>
      </c>
    </row>
    <row r="2324" spans="1:25" x14ac:dyDescent="0.25">
      <c r="A2324" s="3">
        <v>362962</v>
      </c>
      <c r="B2324" t="s">
        <v>134</v>
      </c>
      <c r="C2324" t="s">
        <v>8</v>
      </c>
      <c r="D2324" t="s">
        <v>10</v>
      </c>
      <c r="E2324" t="s">
        <v>1</v>
      </c>
      <c r="F2324" s="5">
        <v>41066</v>
      </c>
      <c r="G2324">
        <v>1</v>
      </c>
      <c r="H2324">
        <v>2</v>
      </c>
      <c r="I2324" s="1">
        <v>792.14</v>
      </c>
      <c r="J2324" s="1">
        <v>146.78</v>
      </c>
      <c r="K2324">
        <v>18.529552856818199</v>
      </c>
      <c r="L2324" s="4">
        <f>VLOOKUP(N2324,rates,VLOOKUP(CONCATENATE('[1]Exposure Report'!$B$11,'[1]Exposure Report'!$B$13),rate_lookup_table,4,FALSE),FALSE)</f>
        <v>396.06799999999998</v>
      </c>
      <c r="M2324" t="s">
        <v>0</v>
      </c>
      <c r="N2324" t="str">
        <f>IF(VLOOKUP(B2324,title_rename,2,FALSE)=0,B2324,VLOOKUP(B2324,title_rename,2,FALSE))</f>
        <v>06-06 New York Mets @ Washington Nationals</v>
      </c>
      <c r="O2324" s="3" t="str">
        <f>LEFT(IF(VLOOKUP(C2324,brand_rename,2,FALSE)=0,C2324,VLOOKUP(C2324,brand_rename,2,FALSE)),LEN(IF(VLOOKUP(C2324,brand_rename,2,FALSE)=0,C2324,VLOOKUP(C2324,brand_rename,2,FALSE)))-6)</f>
        <v>Washington National Logo</v>
      </c>
      <c r="P2324" t="str">
        <f>IF(VLOOKUP(D2324,location_rename,2,FALSE)=0,D2324,VLOOKUP(D2324,location_rename,2,FALSE))</f>
        <v>Static Outside Billboard</v>
      </c>
      <c r="Q2324">
        <f>IF($L2324=0,0,G2324)</f>
        <v>1</v>
      </c>
      <c r="R2324">
        <f>IF($L2324=0,0,H2324)</f>
        <v>2</v>
      </c>
      <c r="S2324" s="1">
        <f>R2324*L2324</f>
        <v>792.13599999999997</v>
      </c>
      <c r="T2324" s="1">
        <f>S2324*(K2324/100)</f>
        <v>146.77925881788539</v>
      </c>
      <c r="U2324" t="str">
        <f t="shared" si="72"/>
        <v>Washington National LogoStatic Outside Billboard</v>
      </c>
      <c r="V2324" t="str">
        <f t="shared" si="73"/>
        <v>06-06 New York Mets @ Washington NationalsWashington National LogoStatic Outside Billboard</v>
      </c>
      <c r="W2324" t="str">
        <f>CONCATENATE(M2324,O2324)</f>
        <v>Regular SeasonWashington National Logo</v>
      </c>
      <c r="X2324" t="str">
        <f>CONCATENATE(M2324,P2324)</f>
        <v>Regular SeasonStatic Outside Billboard</v>
      </c>
      <c r="Y2324" t="str">
        <f>CONCATENATE(M2324,O2324,P2324)</f>
        <v>Regular SeasonWashington National LogoStatic Outside Billboard</v>
      </c>
    </row>
    <row r="2325" spans="1:25" x14ac:dyDescent="0.25">
      <c r="A2325" s="3">
        <v>362962</v>
      </c>
      <c r="B2325" t="s">
        <v>134</v>
      </c>
      <c r="C2325" t="s">
        <v>8</v>
      </c>
      <c r="D2325" t="s">
        <v>9</v>
      </c>
      <c r="E2325" t="s">
        <v>1</v>
      </c>
      <c r="F2325" s="5">
        <v>41066</v>
      </c>
      <c r="G2325">
        <v>16</v>
      </c>
      <c r="H2325">
        <v>127</v>
      </c>
      <c r="I2325" s="1">
        <v>50300.89</v>
      </c>
      <c r="J2325" s="1">
        <v>6497.73</v>
      </c>
      <c r="K2325">
        <v>12.917723722184601</v>
      </c>
      <c r="L2325" s="4">
        <f>VLOOKUP(N2325,rates,VLOOKUP(CONCATENATE('[1]Exposure Report'!$B$11,'[1]Exposure Report'!$B$13),rate_lookup_table,4,FALSE),FALSE)</f>
        <v>396.06799999999998</v>
      </c>
      <c r="M2325" t="s">
        <v>0</v>
      </c>
      <c r="N2325" t="str">
        <f>IF(VLOOKUP(B2325,title_rename,2,FALSE)=0,B2325,VLOOKUP(B2325,title_rename,2,FALSE))</f>
        <v>06-06 New York Mets @ Washington Nationals</v>
      </c>
      <c r="O2325" s="3" t="str">
        <f>LEFT(IF(VLOOKUP(C2325,brand_rename,2,FALSE)=0,C2325,VLOOKUP(C2325,brand_rename,2,FALSE)),LEN(IF(VLOOKUP(C2325,brand_rename,2,FALSE)=0,C2325,VLOOKUP(C2325,brand_rename,2,FALSE)))-6)</f>
        <v>Washington National Logo</v>
      </c>
      <c r="P2325" t="str">
        <f>IF(VLOOKUP(D2325,location_rename,2,FALSE)=0,D2325,VLOOKUP(D2325,location_rename,2,FALSE))</f>
        <v>Static Upper Billboard</v>
      </c>
      <c r="Q2325">
        <f>IF($L2325=0,0,G2325)</f>
        <v>16</v>
      </c>
      <c r="R2325">
        <f>IF($L2325=0,0,H2325)</f>
        <v>127</v>
      </c>
      <c r="S2325" s="1">
        <f>R2325*L2325</f>
        <v>50300.635999999999</v>
      </c>
      <c r="T2325" s="1">
        <f>S2325*(K2325/100)</f>
        <v>6497.6971889817278</v>
      </c>
      <c r="U2325" t="str">
        <f t="shared" si="72"/>
        <v>Washington National LogoStatic Upper Billboard</v>
      </c>
      <c r="V2325" t="str">
        <f t="shared" si="73"/>
        <v>06-06 New York Mets @ Washington NationalsWashington National LogoStatic Upper Billboard</v>
      </c>
      <c r="W2325" t="str">
        <f>CONCATENATE(M2325,O2325)</f>
        <v>Regular SeasonWashington National Logo</v>
      </c>
      <c r="X2325" t="str">
        <f>CONCATENATE(M2325,P2325)</f>
        <v>Regular SeasonStatic Upper Billboard</v>
      </c>
      <c r="Y2325" t="str">
        <f>CONCATENATE(M2325,O2325,P2325)</f>
        <v>Regular SeasonWashington National LogoStatic Upper Billboard</v>
      </c>
    </row>
    <row r="2326" spans="1:25" x14ac:dyDescent="0.25">
      <c r="A2326" s="3">
        <v>362962</v>
      </c>
      <c r="B2326" t="s">
        <v>134</v>
      </c>
      <c r="C2326" t="s">
        <v>77</v>
      </c>
      <c r="D2326" t="s">
        <v>34</v>
      </c>
      <c r="E2326" t="s">
        <v>1</v>
      </c>
      <c r="F2326" s="5">
        <v>41066</v>
      </c>
      <c r="G2326">
        <v>1</v>
      </c>
      <c r="H2326">
        <v>2</v>
      </c>
      <c r="I2326" s="1">
        <v>792.14</v>
      </c>
      <c r="J2326" s="1">
        <v>221.56</v>
      </c>
      <c r="K2326">
        <v>27.9698033175953</v>
      </c>
      <c r="L2326" s="4">
        <f>VLOOKUP(N2326,rates,VLOOKUP(CONCATENATE('[1]Exposure Report'!$B$11,'[1]Exposure Report'!$B$13),rate_lookup_table,4,FALSE),FALSE)</f>
        <v>396.06799999999998</v>
      </c>
      <c r="M2326" t="s">
        <v>0</v>
      </c>
      <c r="N2326" t="str">
        <f>IF(VLOOKUP(B2326,title_rename,2,FALSE)=0,B2326,VLOOKUP(B2326,title_rename,2,FALSE))</f>
        <v>06-06 New York Mets @ Washington Nationals</v>
      </c>
      <c r="O2326" s="3" t="str">
        <f>LEFT(IF(VLOOKUP(C2326,brand_rename,2,FALSE)=0,C2326,VLOOKUP(C2326,brand_rename,2,FALSE)),LEN(IF(VLOOKUP(C2326,brand_rename,2,FALSE)=0,C2326,VLOOKUP(C2326,brand_rename,2,FALSE)))-6)</f>
        <v>Waste Management</v>
      </c>
      <c r="P2326" t="str">
        <f>IF(VLOOKUP(D2326,location_rename,2,FALSE)=0,D2326,VLOOKUP(D2326,location_rename,2,FALSE))</f>
        <v>General Merchandise</v>
      </c>
      <c r="Q2326">
        <f>IF($L2326=0,0,G2326)</f>
        <v>1</v>
      </c>
      <c r="R2326">
        <f>IF($L2326=0,0,H2326)</f>
        <v>2</v>
      </c>
      <c r="S2326" s="1">
        <f>R2326*L2326</f>
        <v>792.13599999999997</v>
      </c>
      <c r="T2326" s="1">
        <f>S2326*(K2326/100)</f>
        <v>221.55888120786668</v>
      </c>
      <c r="U2326" t="str">
        <f t="shared" si="72"/>
        <v>Waste ManagementGeneral Merchandise</v>
      </c>
      <c r="V2326" t="str">
        <f t="shared" si="73"/>
        <v>06-06 New York Mets @ Washington NationalsWaste ManagementGeneral Merchandise</v>
      </c>
      <c r="W2326" t="str">
        <f>CONCATENATE(M2326,O2326)</f>
        <v>Regular SeasonWaste Management</v>
      </c>
      <c r="X2326" t="str">
        <f>CONCATENATE(M2326,P2326)</f>
        <v>Regular SeasonGeneral Merchandise</v>
      </c>
      <c r="Y2326" t="str">
        <f>CONCATENATE(M2326,O2326,P2326)</f>
        <v>Regular SeasonWaste ManagementGeneral Merchandise</v>
      </c>
    </row>
    <row r="2327" spans="1:25" x14ac:dyDescent="0.25">
      <c r="A2327" s="3">
        <v>362962</v>
      </c>
      <c r="B2327" t="s">
        <v>134</v>
      </c>
      <c r="C2327" t="s">
        <v>77</v>
      </c>
      <c r="D2327" t="s">
        <v>19</v>
      </c>
      <c r="E2327" t="s">
        <v>1</v>
      </c>
      <c r="F2327" s="5">
        <v>41066</v>
      </c>
      <c r="G2327">
        <v>4</v>
      </c>
      <c r="H2327">
        <v>23</v>
      </c>
      <c r="I2327" s="1">
        <v>9109.61</v>
      </c>
      <c r="J2327" s="1">
        <v>1634.62</v>
      </c>
      <c r="K2327">
        <v>17.9439075877013</v>
      </c>
      <c r="L2327" s="4">
        <f>VLOOKUP(N2327,rates,VLOOKUP(CONCATENATE('[1]Exposure Report'!$B$11,'[1]Exposure Report'!$B$13),rate_lookup_table,4,FALSE),FALSE)</f>
        <v>396.06799999999998</v>
      </c>
      <c r="M2327" t="s">
        <v>0</v>
      </c>
      <c r="N2327" t="str">
        <f>IF(VLOOKUP(B2327,title_rename,2,FALSE)=0,B2327,VLOOKUP(B2327,title_rename,2,FALSE))</f>
        <v>06-06 New York Mets @ Washington Nationals</v>
      </c>
      <c r="O2327" s="3" t="str">
        <f>LEFT(IF(VLOOKUP(C2327,brand_rename,2,FALSE)=0,C2327,VLOOKUP(C2327,brand_rename,2,FALSE)),LEN(IF(VLOOKUP(C2327,brand_rename,2,FALSE)=0,C2327,VLOOKUP(C2327,brand_rename,2,FALSE)))-6)</f>
        <v>Waste Management</v>
      </c>
      <c r="P2327" t="str">
        <f>IF(VLOOKUP(D2327,location_rename,2,FALSE)=0,D2327,VLOOKUP(D2327,location_rename,2,FALSE))</f>
        <v>LED Outfield Wall</v>
      </c>
      <c r="Q2327">
        <f>IF($L2327=0,0,G2327)</f>
        <v>4</v>
      </c>
      <c r="R2327">
        <f>IF($L2327=0,0,H2327)</f>
        <v>23</v>
      </c>
      <c r="S2327" s="1">
        <f>R2327*L2327</f>
        <v>9109.5640000000003</v>
      </c>
      <c r="T2327" s="1">
        <f>S2327*(K2327/100)</f>
        <v>1634.611745802506</v>
      </c>
      <c r="U2327" t="str">
        <f t="shared" si="72"/>
        <v>Waste ManagementLED Outfield Wall</v>
      </c>
      <c r="V2327" t="str">
        <f t="shared" si="73"/>
        <v>06-06 New York Mets @ Washington NationalsWaste ManagementLED Outfield Wall</v>
      </c>
      <c r="W2327" t="str">
        <f>CONCATENATE(M2327,O2327)</f>
        <v>Regular SeasonWaste Management</v>
      </c>
      <c r="X2327" t="str">
        <f>CONCATENATE(M2327,P2327)</f>
        <v>Regular SeasonLED Outfield Wall</v>
      </c>
      <c r="Y2327" t="str">
        <f>CONCATENATE(M2327,O2327,P2327)</f>
        <v>Regular SeasonWaste ManagementLED Outfield Wall</v>
      </c>
    </row>
    <row r="2328" spans="1:25" x14ac:dyDescent="0.25">
      <c r="A2328" s="3">
        <v>362962</v>
      </c>
      <c r="B2328" t="s">
        <v>134</v>
      </c>
      <c r="C2328" t="s">
        <v>5</v>
      </c>
      <c r="D2328" t="s">
        <v>6</v>
      </c>
      <c r="E2328" t="s">
        <v>1</v>
      </c>
      <c r="F2328" s="5">
        <v>41066</v>
      </c>
      <c r="G2328">
        <v>3</v>
      </c>
      <c r="H2328">
        <v>5</v>
      </c>
      <c r="I2328" s="1">
        <v>1980.35</v>
      </c>
      <c r="J2328" s="1">
        <v>517.70000000000005</v>
      </c>
      <c r="K2328">
        <v>26.141843613502601</v>
      </c>
      <c r="L2328" s="4">
        <f>VLOOKUP(N2328,rates,VLOOKUP(CONCATENATE('[1]Exposure Report'!$B$11,'[1]Exposure Report'!$B$13),rate_lookup_table,4,FALSE),FALSE)</f>
        <v>396.06799999999998</v>
      </c>
      <c r="M2328" t="s">
        <v>0</v>
      </c>
      <c r="N2328" t="str">
        <f>IF(VLOOKUP(B2328,title_rename,2,FALSE)=0,B2328,VLOOKUP(B2328,title_rename,2,FALSE))</f>
        <v>06-06 New York Mets @ Washington Nationals</v>
      </c>
      <c r="O2328" s="3" t="str">
        <f>LEFT(IF(VLOOKUP(C2328,brand_rename,2,FALSE)=0,C2328,VLOOKUP(C2328,brand_rename,2,FALSE)),LEN(IF(VLOOKUP(C2328,brand_rename,2,FALSE)=0,C2328,VLOOKUP(C2328,brand_rename,2,FALSE)))-6)</f>
        <v>Website - Washingtonnationalsdreamfoundation.org</v>
      </c>
      <c r="P2328" t="str">
        <f>IF(VLOOKUP(D2328,location_rename,2,FALSE)=0,D2328,VLOOKUP(D2328,location_rename,2,FALSE))</f>
        <v>Rotational Field Level Foul Ball Line</v>
      </c>
      <c r="Q2328">
        <f>IF($L2328=0,0,G2328)</f>
        <v>3</v>
      </c>
      <c r="R2328">
        <f>IF($L2328=0,0,H2328)</f>
        <v>5</v>
      </c>
      <c r="S2328" s="1">
        <f>R2328*L2328</f>
        <v>1980.34</v>
      </c>
      <c r="T2328" s="1">
        <f>S2328*(K2328/100)</f>
        <v>517.6973858156374</v>
      </c>
      <c r="U2328" t="str">
        <f t="shared" si="72"/>
        <v>Website - Washingtonnationalsdreamfoundation.orgRotational Field Level Foul Ball Line</v>
      </c>
      <c r="V2328" t="str">
        <f t="shared" si="73"/>
        <v>06-06 New York Mets @ Washington NationalsWebsite - Washingtonnationalsdreamfoundation.orgRotational Field Level Foul Ball Line</v>
      </c>
      <c r="W2328" t="str">
        <f>CONCATENATE(M2328,O2328)</f>
        <v>Regular SeasonWebsite - Washingtonnationalsdreamfoundation.org</v>
      </c>
      <c r="X2328" t="str">
        <f>CONCATENATE(M2328,P2328)</f>
        <v>Regular SeasonRotational Field Level Foul Ball Line</v>
      </c>
      <c r="Y2328" t="str">
        <f>CONCATENATE(M2328,O2328,P2328)</f>
        <v>Regular SeasonWebsite - Washingtonnationalsdreamfoundation.orgRotational Field Level Foul Ball Line</v>
      </c>
    </row>
    <row r="2329" spans="1:25" x14ac:dyDescent="0.25">
      <c r="A2329" s="3">
        <v>362962</v>
      </c>
      <c r="B2329" t="s">
        <v>134</v>
      </c>
      <c r="C2329" t="s">
        <v>3</v>
      </c>
      <c r="D2329" t="s">
        <v>2</v>
      </c>
      <c r="E2329" t="s">
        <v>1</v>
      </c>
      <c r="F2329" s="5">
        <v>41066</v>
      </c>
      <c r="G2329">
        <v>34</v>
      </c>
      <c r="H2329">
        <v>223</v>
      </c>
      <c r="I2329" s="1">
        <v>88323.61</v>
      </c>
      <c r="J2329" s="1">
        <v>21311.38</v>
      </c>
      <c r="K2329">
        <v>24.128746549195601</v>
      </c>
      <c r="L2329" s="4">
        <f>VLOOKUP(N2329,rates,VLOOKUP(CONCATENATE('[1]Exposure Report'!$B$11,'[1]Exposure Report'!$B$13),rate_lookup_table,4,FALSE),FALSE)</f>
        <v>396.06799999999998</v>
      </c>
      <c r="M2329" t="s">
        <v>0</v>
      </c>
      <c r="N2329" t="str">
        <f>IF(VLOOKUP(B2329,title_rename,2,FALSE)=0,B2329,VLOOKUP(B2329,title_rename,2,FALSE))</f>
        <v>06-06 New York Mets @ Washington Nationals</v>
      </c>
      <c r="O2329" s="3" t="str">
        <f>LEFT(IF(VLOOKUP(C2329,brand_rename,2,FALSE)=0,C2329,VLOOKUP(C2329,brand_rename,2,FALSE)),LEN(IF(VLOOKUP(C2329,brand_rename,2,FALSE)=0,C2329,VLOOKUP(C2329,brand_rename,2,FALSE)))-6)</f>
        <v>Windstream</v>
      </c>
      <c r="P2329" t="str">
        <f>IF(VLOOKUP(D2329,location_rename,2,FALSE)=0,D2329,VLOOKUP(D2329,location_rename,2,FALSE))</f>
        <v>Rotational Field Level Home Plate</v>
      </c>
      <c r="Q2329">
        <f>IF($L2329=0,0,G2329)</f>
        <v>34</v>
      </c>
      <c r="R2329">
        <f>IF($L2329=0,0,H2329)</f>
        <v>223</v>
      </c>
      <c r="S2329" s="1">
        <f>R2329*L2329</f>
        <v>88323.16399999999</v>
      </c>
      <c r="T2329" s="1">
        <f>S2329*(K2329/100)</f>
        <v>21311.272385790369</v>
      </c>
      <c r="U2329" t="str">
        <f t="shared" si="72"/>
        <v>WindstreamRotational Field Level Home Plate</v>
      </c>
      <c r="V2329" t="str">
        <f t="shared" si="73"/>
        <v>06-06 New York Mets @ Washington NationalsWindstreamRotational Field Level Home Plate</v>
      </c>
      <c r="W2329" t="str">
        <f>CONCATENATE(M2329,O2329)</f>
        <v>Regular SeasonWindstream</v>
      </c>
      <c r="X2329" t="str">
        <f>CONCATENATE(M2329,P2329)</f>
        <v>Regular SeasonRotational Field Level Home Plate</v>
      </c>
      <c r="Y2329" t="str">
        <f>CONCATENATE(M2329,O2329,P2329)</f>
        <v>Regular SeasonWindstreamRotational Field Level Home Plate</v>
      </c>
    </row>
    <row r="2330" spans="1:25" x14ac:dyDescent="0.25">
      <c r="A2330" s="3">
        <v>363055</v>
      </c>
      <c r="B2330" t="s">
        <v>131</v>
      </c>
      <c r="C2330" t="s">
        <v>75</v>
      </c>
      <c r="D2330" t="s">
        <v>2</v>
      </c>
      <c r="E2330" t="s">
        <v>1</v>
      </c>
      <c r="F2330" s="5">
        <v>41067</v>
      </c>
      <c r="G2330">
        <v>20</v>
      </c>
      <c r="H2330">
        <v>109</v>
      </c>
      <c r="I2330" s="1">
        <v>25607.37</v>
      </c>
      <c r="J2330" s="1">
        <v>6409.05</v>
      </c>
      <c r="K2330">
        <v>25.028146193849601</v>
      </c>
      <c r="L2330" s="4">
        <f>VLOOKUP(N2330,rates,VLOOKUP(CONCATENATE('[1]Exposure Report'!$B$11,'[1]Exposure Report'!$B$13),rate_lookup_table,4,FALSE),FALSE)</f>
        <v>234.93349999999998</v>
      </c>
      <c r="M2330" t="s">
        <v>0</v>
      </c>
      <c r="N2330" t="str">
        <f>IF(VLOOKUP(B2330,title_rename,2,FALSE)=0,B2330,VLOOKUP(B2330,title_rename,2,FALSE))</f>
        <v>06-07 New York Mets @ Washington Nationals</v>
      </c>
      <c r="O2330" s="3" t="str">
        <f>LEFT(IF(VLOOKUP(C2330,brand_rename,2,FALSE)=0,C2330,VLOOKUP(C2330,brand_rename,2,FALSE)),LEN(IF(VLOOKUP(C2330,brand_rename,2,FALSE)=0,C2330,VLOOKUP(C2330,brand_rename,2,FALSE)))-6)</f>
        <v>American University</v>
      </c>
      <c r="P2330" t="str">
        <f>IF(VLOOKUP(D2330,location_rename,2,FALSE)=0,D2330,VLOOKUP(D2330,location_rename,2,FALSE))</f>
        <v>Rotational Field Level Home Plate</v>
      </c>
      <c r="Q2330">
        <f>IF($L2330=0,0,G2330)</f>
        <v>20</v>
      </c>
      <c r="R2330">
        <f>IF($L2330=0,0,H2330)</f>
        <v>109</v>
      </c>
      <c r="S2330" s="1">
        <f>R2330*L2330</f>
        <v>25607.751499999998</v>
      </c>
      <c r="T2330" s="1">
        <f>S2330*(K2330/100)</f>
        <v>6409.1454823777131</v>
      </c>
      <c r="U2330" t="str">
        <f t="shared" si="72"/>
        <v>American UniversityRotational Field Level Home Plate</v>
      </c>
      <c r="V2330" t="str">
        <f t="shared" si="73"/>
        <v>06-07 New York Mets @ Washington NationalsAmerican UniversityRotational Field Level Home Plate</v>
      </c>
      <c r="W2330" t="str">
        <f>CONCATENATE(M2330,O2330)</f>
        <v>Regular SeasonAmerican University</v>
      </c>
      <c r="X2330" t="str">
        <f>CONCATENATE(M2330,P2330)</f>
        <v>Regular SeasonRotational Field Level Home Plate</v>
      </c>
      <c r="Y2330" t="str">
        <f>CONCATENATE(M2330,O2330,P2330)</f>
        <v>Regular SeasonAmerican UniversityRotational Field Level Home Plate</v>
      </c>
    </row>
    <row r="2331" spans="1:25" x14ac:dyDescent="0.25">
      <c r="A2331" s="3">
        <v>363055</v>
      </c>
      <c r="B2331" t="s">
        <v>131</v>
      </c>
      <c r="C2331" t="s">
        <v>74</v>
      </c>
      <c r="D2331" t="s">
        <v>12</v>
      </c>
      <c r="E2331" t="s">
        <v>1</v>
      </c>
      <c r="F2331" s="5">
        <v>41067</v>
      </c>
      <c r="G2331">
        <v>39</v>
      </c>
      <c r="H2331">
        <v>70</v>
      </c>
      <c r="I2331" s="1">
        <v>16445.099999999999</v>
      </c>
      <c r="J2331" s="1">
        <v>2833.73</v>
      </c>
      <c r="K2331">
        <v>17.231454962268302</v>
      </c>
      <c r="L2331" s="4">
        <f>VLOOKUP(N2331,rates,VLOOKUP(CONCATENATE('[1]Exposure Report'!$B$11,'[1]Exposure Report'!$B$13),rate_lookup_table,4,FALSE),FALSE)</f>
        <v>234.93349999999998</v>
      </c>
      <c r="M2331" t="s">
        <v>0</v>
      </c>
      <c r="N2331" t="str">
        <f>IF(VLOOKUP(B2331,title_rename,2,FALSE)=0,B2331,VLOOKUP(B2331,title_rename,2,FALSE))</f>
        <v>06-07 New York Mets @ Washington Nationals</v>
      </c>
      <c r="O2331" s="3" t="str">
        <f>LEFT(IF(VLOOKUP(C2331,brand_rename,2,FALSE)=0,C2331,VLOOKUP(C2331,brand_rename,2,FALSE)),LEN(IF(VLOOKUP(C2331,brand_rename,2,FALSE)=0,C2331,VLOOKUP(C2331,brand_rename,2,FALSE)))-6)</f>
        <v>ANC</v>
      </c>
      <c r="P2331" t="str">
        <f>IF(VLOOKUP(D2331,location_rename,2,FALSE)=0,D2331,VLOOKUP(D2331,location_rename,2,FALSE))</f>
        <v>Static Field Level Home Plate</v>
      </c>
      <c r="Q2331">
        <f>IF($L2331=0,0,G2331)</f>
        <v>39</v>
      </c>
      <c r="R2331">
        <f>IF($L2331=0,0,H2331)</f>
        <v>70</v>
      </c>
      <c r="S2331" s="1">
        <f>R2331*L2331</f>
        <v>16445.344999999998</v>
      </c>
      <c r="T2331" s="1">
        <f>S2331*(K2331/100)</f>
        <v>2833.7722170646416</v>
      </c>
      <c r="U2331" t="str">
        <f t="shared" si="72"/>
        <v>ANCStatic Field Level Home Plate</v>
      </c>
      <c r="V2331" t="str">
        <f t="shared" si="73"/>
        <v>06-07 New York Mets @ Washington NationalsANCStatic Field Level Home Plate</v>
      </c>
      <c r="W2331" t="str">
        <f>CONCATENATE(M2331,O2331)</f>
        <v>Regular SeasonANC</v>
      </c>
      <c r="X2331" t="str">
        <f>CONCATENATE(M2331,P2331)</f>
        <v>Regular SeasonStatic Field Level Home Plate</v>
      </c>
      <c r="Y2331" t="str">
        <f>CONCATENATE(M2331,O2331,P2331)</f>
        <v>Regular SeasonANCStatic Field Level Home Plate</v>
      </c>
    </row>
    <row r="2332" spans="1:25" x14ac:dyDescent="0.25">
      <c r="A2332" s="3">
        <v>363055</v>
      </c>
      <c r="B2332" t="s">
        <v>131</v>
      </c>
      <c r="C2332" t="s">
        <v>72</v>
      </c>
      <c r="D2332" t="s">
        <v>71</v>
      </c>
      <c r="E2332" t="s">
        <v>1</v>
      </c>
      <c r="F2332" s="5">
        <v>41067</v>
      </c>
      <c r="G2332">
        <v>11</v>
      </c>
      <c r="H2332">
        <v>32</v>
      </c>
      <c r="I2332" s="1">
        <v>7517.76</v>
      </c>
      <c r="J2332" s="1">
        <v>1500.73</v>
      </c>
      <c r="K2332">
        <v>19.9624622227897</v>
      </c>
      <c r="L2332" s="4">
        <f>VLOOKUP(N2332,rates,VLOOKUP(CONCATENATE('[1]Exposure Report'!$B$11,'[1]Exposure Report'!$B$13),rate_lookup_table,4,FALSE),FALSE)</f>
        <v>234.93349999999998</v>
      </c>
      <c r="M2332" t="s">
        <v>0</v>
      </c>
      <c r="N2332" t="str">
        <f>IF(VLOOKUP(B2332,title_rename,2,FALSE)=0,B2332,VLOOKUP(B2332,title_rename,2,FALSE))</f>
        <v>06-07 New York Mets @ Washington Nationals</v>
      </c>
      <c r="O2332" s="3" t="str">
        <f>LEFT(IF(VLOOKUP(C2332,brand_rename,2,FALSE)=0,C2332,VLOOKUP(C2332,brand_rename,2,FALSE)),LEN(IF(VLOOKUP(C2332,brand_rename,2,FALSE)=0,C2332,VLOOKUP(C2332,brand_rename,2,FALSE)))-6)</f>
        <v>Bens Chili Bowl</v>
      </c>
      <c r="P2332" t="str">
        <f>IF(VLOOKUP(D2332,location_rename,2,FALSE)=0,D2332,VLOOKUP(D2332,location_rename,2,FALSE))</f>
        <v>Static Upper Tiered</v>
      </c>
      <c r="Q2332">
        <f>IF($L2332=0,0,G2332)</f>
        <v>11</v>
      </c>
      <c r="R2332">
        <f>IF($L2332=0,0,H2332)</f>
        <v>32</v>
      </c>
      <c r="S2332" s="1">
        <f>R2332*L2332</f>
        <v>7517.8719999999994</v>
      </c>
      <c r="T2332" s="1">
        <f>S2332*(K2332/100)</f>
        <v>1500.7523579576844</v>
      </c>
      <c r="U2332" t="str">
        <f t="shared" si="72"/>
        <v>Bens Chili BowlStatic Upper Tiered</v>
      </c>
      <c r="V2332" t="str">
        <f t="shared" si="73"/>
        <v>06-07 New York Mets @ Washington NationalsBens Chili BowlStatic Upper Tiered</v>
      </c>
      <c r="W2332" t="str">
        <f>CONCATENATE(M2332,O2332)</f>
        <v>Regular SeasonBens Chili Bowl</v>
      </c>
      <c r="X2332" t="str">
        <f>CONCATENATE(M2332,P2332)</f>
        <v>Regular SeasonStatic Upper Tiered</v>
      </c>
      <c r="Y2332" t="str">
        <f>CONCATENATE(M2332,O2332,P2332)</f>
        <v>Regular SeasonBens Chili BowlStatic Upper Tiered</v>
      </c>
    </row>
    <row r="2333" spans="1:25" x14ac:dyDescent="0.25">
      <c r="A2333" s="3">
        <v>363055</v>
      </c>
      <c r="B2333" t="s">
        <v>131</v>
      </c>
      <c r="C2333" t="s">
        <v>87</v>
      </c>
      <c r="D2333" t="s">
        <v>17</v>
      </c>
      <c r="E2333" t="s">
        <v>1</v>
      </c>
      <c r="F2333" s="5">
        <v>41067</v>
      </c>
      <c r="G2333">
        <v>3</v>
      </c>
      <c r="H2333">
        <v>9</v>
      </c>
      <c r="I2333" s="1">
        <v>2114.37</v>
      </c>
      <c r="J2333" s="1">
        <v>652.02</v>
      </c>
      <c r="K2333">
        <v>30.837554448842901</v>
      </c>
      <c r="L2333" s="4">
        <f>VLOOKUP(N2333,rates,VLOOKUP(CONCATENATE('[1]Exposure Report'!$B$11,'[1]Exposure Report'!$B$13),rate_lookup_table,4,FALSE),FALSE)</f>
        <v>234.93349999999998</v>
      </c>
      <c r="M2333" t="s">
        <v>0</v>
      </c>
      <c r="N2333" t="str">
        <f>IF(VLOOKUP(B2333,title_rename,2,FALSE)=0,B2333,VLOOKUP(B2333,title_rename,2,FALSE))</f>
        <v>06-07 New York Mets @ Washington Nationals</v>
      </c>
      <c r="O2333" s="3" t="str">
        <f>LEFT(IF(VLOOKUP(C2333,brand_rename,2,FALSE)=0,C2333,VLOOKUP(C2333,brand_rename,2,FALSE)),LEN(IF(VLOOKUP(C2333,brand_rename,2,FALSE)=0,C2333,VLOOKUP(C2333,brand_rename,2,FALSE)))-6)</f>
        <v>Breyers</v>
      </c>
      <c r="P2333" t="str">
        <f>IF(VLOOKUP(D2333,location_rename,2,FALSE)=0,D2333,VLOOKUP(D2333,location_rename,2,FALSE))</f>
        <v>LED Upper Tiered</v>
      </c>
      <c r="Q2333">
        <f>IF($L2333=0,0,G2333)</f>
        <v>3</v>
      </c>
      <c r="R2333">
        <f>IF($L2333=0,0,H2333)</f>
        <v>9</v>
      </c>
      <c r="S2333" s="1">
        <f>R2333*L2333</f>
        <v>2114.4014999999999</v>
      </c>
      <c r="T2333" s="1">
        <f>S2333*(K2333/100)</f>
        <v>652.02971382965109</v>
      </c>
      <c r="U2333" t="str">
        <f t="shared" si="72"/>
        <v>BreyersLED Upper Tiered</v>
      </c>
      <c r="V2333" t="str">
        <f t="shared" si="73"/>
        <v>06-07 New York Mets @ Washington NationalsBreyersLED Upper Tiered</v>
      </c>
      <c r="W2333" t="str">
        <f>CONCATENATE(M2333,O2333)</f>
        <v>Regular SeasonBreyers</v>
      </c>
      <c r="X2333" t="str">
        <f>CONCATENATE(M2333,P2333)</f>
        <v>Regular SeasonLED Upper Tiered</v>
      </c>
      <c r="Y2333" t="str">
        <f>CONCATENATE(M2333,O2333,P2333)</f>
        <v>Regular SeasonBreyersLED Upper Tiered</v>
      </c>
    </row>
    <row r="2334" spans="1:25" x14ac:dyDescent="0.25">
      <c r="A2334" s="3">
        <v>363055</v>
      </c>
      <c r="B2334" t="s">
        <v>131</v>
      </c>
      <c r="C2334" t="s">
        <v>70</v>
      </c>
      <c r="D2334" t="s">
        <v>2</v>
      </c>
      <c r="E2334" t="s">
        <v>1</v>
      </c>
      <c r="F2334" s="5">
        <v>41067</v>
      </c>
      <c r="G2334">
        <v>13</v>
      </c>
      <c r="H2334">
        <v>88</v>
      </c>
      <c r="I2334" s="1">
        <v>20673.84</v>
      </c>
      <c r="J2334" s="1">
        <v>5157.82</v>
      </c>
      <c r="K2334">
        <v>24.948533992717302</v>
      </c>
      <c r="L2334" s="4">
        <f>VLOOKUP(N2334,rates,VLOOKUP(CONCATENATE('[1]Exposure Report'!$B$11,'[1]Exposure Report'!$B$13),rate_lookup_table,4,FALSE),FALSE)</f>
        <v>234.93349999999998</v>
      </c>
      <c r="M2334" t="s">
        <v>0</v>
      </c>
      <c r="N2334" t="str">
        <f>IF(VLOOKUP(B2334,title_rename,2,FALSE)=0,B2334,VLOOKUP(B2334,title_rename,2,FALSE))</f>
        <v>06-07 New York Mets @ Washington Nationals</v>
      </c>
      <c r="O2334" s="3" t="str">
        <f>LEFT(IF(VLOOKUP(C2334,brand_rename,2,FALSE)=0,C2334,VLOOKUP(C2334,brand_rename,2,FALSE)),LEN(IF(VLOOKUP(C2334,brand_rename,2,FALSE)=0,C2334,VLOOKUP(C2334,brand_rename,2,FALSE)))-6)</f>
        <v>Capital One</v>
      </c>
      <c r="P2334" t="str">
        <f>IF(VLOOKUP(D2334,location_rename,2,FALSE)=0,D2334,VLOOKUP(D2334,location_rename,2,FALSE))</f>
        <v>Rotational Field Level Home Plate</v>
      </c>
      <c r="Q2334">
        <f>IF($L2334=0,0,G2334)</f>
        <v>13</v>
      </c>
      <c r="R2334">
        <f>IF($L2334=0,0,H2334)</f>
        <v>88</v>
      </c>
      <c r="S2334" s="1">
        <f>R2334*L2334</f>
        <v>20674.147999999997</v>
      </c>
      <c r="T2334" s="1">
        <f>S2334*(K2334/100)</f>
        <v>5157.8968414846831</v>
      </c>
      <c r="U2334" t="str">
        <f t="shared" si="72"/>
        <v>Capital OneRotational Field Level Home Plate</v>
      </c>
      <c r="V2334" t="str">
        <f t="shared" si="73"/>
        <v>06-07 New York Mets @ Washington NationalsCapital OneRotational Field Level Home Plate</v>
      </c>
      <c r="W2334" t="str">
        <f>CONCATENATE(M2334,O2334)</f>
        <v>Regular SeasonCapital One</v>
      </c>
      <c r="X2334" t="str">
        <f>CONCATENATE(M2334,P2334)</f>
        <v>Regular SeasonRotational Field Level Home Plate</v>
      </c>
      <c r="Y2334" t="str">
        <f>CONCATENATE(M2334,O2334,P2334)</f>
        <v>Regular SeasonCapital OneRotational Field Level Home Plate</v>
      </c>
    </row>
    <row r="2335" spans="1:25" x14ac:dyDescent="0.25">
      <c r="A2335" s="3">
        <v>363055</v>
      </c>
      <c r="B2335" t="s">
        <v>131</v>
      </c>
      <c r="C2335" t="s">
        <v>69</v>
      </c>
      <c r="D2335" t="s">
        <v>17</v>
      </c>
      <c r="E2335" t="s">
        <v>1</v>
      </c>
      <c r="F2335" s="5">
        <v>41067</v>
      </c>
      <c r="G2335">
        <v>3</v>
      </c>
      <c r="H2335">
        <v>8</v>
      </c>
      <c r="I2335" s="1">
        <v>1879.44</v>
      </c>
      <c r="J2335" s="1">
        <v>684.56</v>
      </c>
      <c r="K2335">
        <v>36.423615545055902</v>
      </c>
      <c r="L2335" s="4">
        <f>VLOOKUP(N2335,rates,VLOOKUP(CONCATENATE('[1]Exposure Report'!$B$11,'[1]Exposure Report'!$B$13),rate_lookup_table,4,FALSE),FALSE)</f>
        <v>234.93349999999998</v>
      </c>
      <c r="M2335" t="s">
        <v>0</v>
      </c>
      <c r="N2335" t="str">
        <f>IF(VLOOKUP(B2335,title_rename,2,FALSE)=0,B2335,VLOOKUP(B2335,title_rename,2,FALSE))</f>
        <v>06-07 New York Mets @ Washington Nationals</v>
      </c>
      <c r="O2335" s="3" t="str">
        <f>LEFT(IF(VLOOKUP(C2335,brand_rename,2,FALSE)=0,C2335,VLOOKUP(C2335,brand_rename,2,FALSE)),LEN(IF(VLOOKUP(C2335,brand_rename,2,FALSE)=0,C2335,VLOOKUP(C2335,brand_rename,2,FALSE)))-6)</f>
        <v>CareFirst BlueCross BlueShield</v>
      </c>
      <c r="P2335" t="str">
        <f>IF(VLOOKUP(D2335,location_rename,2,FALSE)=0,D2335,VLOOKUP(D2335,location_rename,2,FALSE))</f>
        <v>LED Upper Tiered</v>
      </c>
      <c r="Q2335">
        <f>IF($L2335=0,0,G2335)</f>
        <v>3</v>
      </c>
      <c r="R2335">
        <f>IF($L2335=0,0,H2335)</f>
        <v>8</v>
      </c>
      <c r="S2335" s="1">
        <f>R2335*L2335</f>
        <v>1879.4679999999998</v>
      </c>
      <c r="T2335" s="1">
        <f>S2335*(K2335/100)</f>
        <v>684.57019861235119</v>
      </c>
      <c r="U2335" t="str">
        <f t="shared" si="72"/>
        <v>CareFirst BlueCross BlueShieldLED Upper Tiered</v>
      </c>
      <c r="V2335" t="str">
        <f t="shared" si="73"/>
        <v>06-07 New York Mets @ Washington NationalsCareFirst BlueCross BlueShieldLED Upper Tiered</v>
      </c>
      <c r="W2335" t="str">
        <f>CONCATENATE(M2335,O2335)</f>
        <v>Regular SeasonCareFirst BlueCross BlueShield</v>
      </c>
      <c r="X2335" t="str">
        <f>CONCATENATE(M2335,P2335)</f>
        <v>Regular SeasonLED Upper Tiered</v>
      </c>
      <c r="Y2335" t="str">
        <f>CONCATENATE(M2335,O2335,P2335)</f>
        <v>Regular SeasonCareFirst BlueCross BlueShieldLED Upper Tiered</v>
      </c>
    </row>
    <row r="2336" spans="1:25" x14ac:dyDescent="0.25">
      <c r="A2336" s="3">
        <v>363055</v>
      </c>
      <c r="B2336" t="s">
        <v>131</v>
      </c>
      <c r="C2336" t="s">
        <v>68</v>
      </c>
      <c r="D2336" t="s">
        <v>18</v>
      </c>
      <c r="E2336" t="s">
        <v>1</v>
      </c>
      <c r="F2336" s="5">
        <v>41067</v>
      </c>
      <c r="G2336">
        <v>1</v>
      </c>
      <c r="H2336">
        <v>1</v>
      </c>
      <c r="I2336" s="1">
        <v>234.93</v>
      </c>
      <c r="J2336" s="1">
        <v>51.38</v>
      </c>
      <c r="K2336">
        <v>21.870344357893799</v>
      </c>
      <c r="L2336" s="4">
        <f>VLOOKUP(N2336,rates,VLOOKUP(CONCATENATE('[1]Exposure Report'!$B$11,'[1]Exposure Report'!$B$13),rate_lookup_table,4,FALSE),FALSE)</f>
        <v>234.93349999999998</v>
      </c>
      <c r="M2336" t="s">
        <v>0</v>
      </c>
      <c r="N2336" t="str">
        <f>IF(VLOOKUP(B2336,title_rename,2,FALSE)=0,B2336,VLOOKUP(B2336,title_rename,2,FALSE))</f>
        <v>06-07 New York Mets @ Washington Nationals</v>
      </c>
      <c r="O2336" s="3" t="str">
        <f>LEFT(IF(VLOOKUP(C2336,brand_rename,2,FALSE)=0,C2336,VLOOKUP(C2336,brand_rename,2,FALSE)),LEN(IF(VLOOKUP(C2336,brand_rename,2,FALSE)=0,C2336,VLOOKUP(C2336,brand_rename,2,FALSE)))-6)</f>
        <v>Charity - Washington Nationals Dream Foundation</v>
      </c>
      <c r="P2336" t="str">
        <f>IF(VLOOKUP(D2336,location_rename,2,FALSE)=0,D2336,VLOOKUP(D2336,location_rename,2,FALSE))</f>
        <v>LED Upper Billboard</v>
      </c>
      <c r="Q2336">
        <f>IF($L2336=0,0,G2336)</f>
        <v>1</v>
      </c>
      <c r="R2336">
        <f>IF($L2336=0,0,H2336)</f>
        <v>1</v>
      </c>
      <c r="S2336" s="1">
        <f>R2336*L2336</f>
        <v>234.93349999999998</v>
      </c>
      <c r="T2336" s="1">
        <f>S2336*(K2336/100)</f>
        <v>51.38076546205243</v>
      </c>
      <c r="U2336" t="str">
        <f t="shared" si="72"/>
        <v>Charity - Washington Nationals Dream FoundationLED Upper Billboard</v>
      </c>
      <c r="V2336" t="str">
        <f t="shared" si="73"/>
        <v>06-07 New York Mets @ Washington NationalsCharity - Washington Nationals Dream FoundationLED Upper Billboard</v>
      </c>
      <c r="W2336" t="str">
        <f>CONCATENATE(M2336,O2336)</f>
        <v>Regular SeasonCharity - Washington Nationals Dream Foundation</v>
      </c>
      <c r="X2336" t="str">
        <f>CONCATENATE(M2336,P2336)</f>
        <v>Regular SeasonLED Upper Billboard</v>
      </c>
      <c r="Y2336" t="str">
        <f>CONCATENATE(M2336,O2336,P2336)</f>
        <v>Regular SeasonCharity - Washington Nationals Dream FoundationLED Upper Billboard</v>
      </c>
    </row>
    <row r="2337" spans="1:25" x14ac:dyDescent="0.25">
      <c r="A2337" s="3">
        <v>363055</v>
      </c>
      <c r="B2337" t="s">
        <v>131</v>
      </c>
      <c r="C2337" t="s">
        <v>68</v>
      </c>
      <c r="D2337" t="s">
        <v>11</v>
      </c>
      <c r="E2337" t="s">
        <v>1</v>
      </c>
      <c r="F2337" s="5">
        <v>41067</v>
      </c>
      <c r="G2337">
        <v>2</v>
      </c>
      <c r="H2337">
        <v>5</v>
      </c>
      <c r="I2337" s="1">
        <v>1174.6500000000001</v>
      </c>
      <c r="J2337" s="1">
        <v>256.97000000000003</v>
      </c>
      <c r="K2337">
        <v>21.876303579789699</v>
      </c>
      <c r="L2337" s="4">
        <f>VLOOKUP(N2337,rates,VLOOKUP(CONCATENATE('[1]Exposure Report'!$B$11,'[1]Exposure Report'!$B$13),rate_lookup_table,4,FALSE),FALSE)</f>
        <v>234.93349999999998</v>
      </c>
      <c r="M2337" t="s">
        <v>0</v>
      </c>
      <c r="N2337" t="str">
        <f>IF(VLOOKUP(B2337,title_rename,2,FALSE)=0,B2337,VLOOKUP(B2337,title_rename,2,FALSE))</f>
        <v>06-07 New York Mets @ Washington Nationals</v>
      </c>
      <c r="O2337" s="3" t="str">
        <f>LEFT(IF(VLOOKUP(C2337,brand_rename,2,FALSE)=0,C2337,VLOOKUP(C2337,brand_rename,2,FALSE)),LEN(IF(VLOOKUP(C2337,brand_rename,2,FALSE)=0,C2337,VLOOKUP(C2337,brand_rename,2,FALSE)))-6)</f>
        <v>Charity - Washington Nationals Dream Foundation</v>
      </c>
      <c r="P2337" t="str">
        <f>IF(VLOOKUP(D2337,location_rename,2,FALSE)=0,D2337,VLOOKUP(D2337,location_rename,2,FALSE))</f>
        <v>Static Outfield Wall</v>
      </c>
      <c r="Q2337">
        <f>IF($L2337=0,0,G2337)</f>
        <v>2</v>
      </c>
      <c r="R2337">
        <f>IF($L2337=0,0,H2337)</f>
        <v>5</v>
      </c>
      <c r="S2337" s="1">
        <f>R2337*L2337</f>
        <v>1174.6675</v>
      </c>
      <c r="T2337" s="1">
        <f>S2337*(K2337/100)</f>
        <v>256.97382835312618</v>
      </c>
      <c r="U2337" t="str">
        <f t="shared" si="72"/>
        <v>Charity - Washington Nationals Dream FoundationStatic Outfield Wall</v>
      </c>
      <c r="V2337" t="str">
        <f t="shared" si="73"/>
        <v>06-07 New York Mets @ Washington NationalsCharity - Washington Nationals Dream FoundationStatic Outfield Wall</v>
      </c>
      <c r="W2337" t="str">
        <f>CONCATENATE(M2337,O2337)</f>
        <v>Regular SeasonCharity - Washington Nationals Dream Foundation</v>
      </c>
      <c r="X2337" t="str">
        <f>CONCATENATE(M2337,P2337)</f>
        <v>Regular SeasonStatic Outfield Wall</v>
      </c>
      <c r="Y2337" t="str">
        <f>CONCATENATE(M2337,O2337,P2337)</f>
        <v>Regular SeasonCharity - Washington Nationals Dream FoundationStatic Outfield Wall</v>
      </c>
    </row>
    <row r="2338" spans="1:25" x14ac:dyDescent="0.25">
      <c r="A2338" s="3">
        <v>363055</v>
      </c>
      <c r="B2338" t="s">
        <v>131</v>
      </c>
      <c r="C2338" t="s">
        <v>67</v>
      </c>
      <c r="D2338" t="s">
        <v>17</v>
      </c>
      <c r="E2338" t="s">
        <v>1</v>
      </c>
      <c r="F2338" s="5">
        <v>41067</v>
      </c>
      <c r="G2338">
        <v>3</v>
      </c>
      <c r="H2338">
        <v>9</v>
      </c>
      <c r="I2338" s="1">
        <v>2114.37</v>
      </c>
      <c r="J2338" s="1">
        <v>462.39</v>
      </c>
      <c r="K2338">
        <v>21.868925495537599</v>
      </c>
      <c r="L2338" s="4">
        <f>VLOOKUP(N2338,rates,VLOOKUP(CONCATENATE('[1]Exposure Report'!$B$11,'[1]Exposure Report'!$B$13),rate_lookup_table,4,FALSE),FALSE)</f>
        <v>234.93349999999998</v>
      </c>
      <c r="M2338" t="s">
        <v>0</v>
      </c>
      <c r="N2338" t="str">
        <f>IF(VLOOKUP(B2338,title_rename,2,FALSE)=0,B2338,VLOOKUP(B2338,title_rename,2,FALSE))</f>
        <v>06-07 New York Mets @ Washington Nationals</v>
      </c>
      <c r="O2338" s="3" t="str">
        <f>LEFT(IF(VLOOKUP(C2338,brand_rename,2,FALSE)=0,C2338,VLOOKUP(C2338,brand_rename,2,FALSE)),LEN(IF(VLOOKUP(C2338,brand_rename,2,FALSE)=0,C2338,VLOOKUP(C2338,brand_rename,2,FALSE)))-6)</f>
        <v>Cholula Hot Sauce</v>
      </c>
      <c r="P2338" t="str">
        <f>IF(VLOOKUP(D2338,location_rename,2,FALSE)=0,D2338,VLOOKUP(D2338,location_rename,2,FALSE))</f>
        <v>LED Upper Tiered</v>
      </c>
      <c r="Q2338">
        <f>IF($L2338=0,0,G2338)</f>
        <v>3</v>
      </c>
      <c r="R2338">
        <f>IF($L2338=0,0,H2338)</f>
        <v>9</v>
      </c>
      <c r="S2338" s="1">
        <f>R2338*L2338</f>
        <v>2114.4014999999999</v>
      </c>
      <c r="T2338" s="1">
        <f>S2338*(K2338/100)</f>
        <v>462.39688871152941</v>
      </c>
      <c r="U2338" t="str">
        <f t="shared" si="72"/>
        <v>Cholula Hot SauceLED Upper Tiered</v>
      </c>
      <c r="V2338" t="str">
        <f t="shared" si="73"/>
        <v>06-07 New York Mets @ Washington NationalsCholula Hot SauceLED Upper Tiered</v>
      </c>
      <c r="W2338" t="str">
        <f>CONCATENATE(M2338,O2338)</f>
        <v>Regular SeasonCholula Hot Sauce</v>
      </c>
      <c r="X2338" t="str">
        <f>CONCATENATE(M2338,P2338)</f>
        <v>Regular SeasonLED Upper Tiered</v>
      </c>
      <c r="Y2338" t="str">
        <f>CONCATENATE(M2338,O2338,P2338)</f>
        <v>Regular SeasonCholula Hot SauceLED Upper Tiered</v>
      </c>
    </row>
    <row r="2339" spans="1:25" x14ac:dyDescent="0.25">
      <c r="A2339" s="3">
        <v>363055</v>
      </c>
      <c r="B2339" t="s">
        <v>131</v>
      </c>
      <c r="C2339" t="s">
        <v>67</v>
      </c>
      <c r="D2339" t="s">
        <v>2</v>
      </c>
      <c r="E2339" t="s">
        <v>1</v>
      </c>
      <c r="F2339" s="5">
        <v>41067</v>
      </c>
      <c r="G2339">
        <v>8</v>
      </c>
      <c r="H2339">
        <v>81</v>
      </c>
      <c r="I2339" s="1">
        <v>19029.330000000002</v>
      </c>
      <c r="J2339" s="1">
        <v>4449.6000000000004</v>
      </c>
      <c r="K2339">
        <v>23.382851629563401</v>
      </c>
      <c r="L2339" s="4">
        <f>VLOOKUP(N2339,rates,VLOOKUP(CONCATENATE('[1]Exposure Report'!$B$11,'[1]Exposure Report'!$B$13),rate_lookup_table,4,FALSE),FALSE)</f>
        <v>234.93349999999998</v>
      </c>
      <c r="M2339" t="s">
        <v>0</v>
      </c>
      <c r="N2339" t="str">
        <f>IF(VLOOKUP(B2339,title_rename,2,FALSE)=0,B2339,VLOOKUP(B2339,title_rename,2,FALSE))</f>
        <v>06-07 New York Mets @ Washington Nationals</v>
      </c>
      <c r="O2339" s="3" t="str">
        <f>LEFT(IF(VLOOKUP(C2339,brand_rename,2,FALSE)=0,C2339,VLOOKUP(C2339,brand_rename,2,FALSE)),LEN(IF(VLOOKUP(C2339,brand_rename,2,FALSE)=0,C2339,VLOOKUP(C2339,brand_rename,2,FALSE)))-6)</f>
        <v>Cholula Hot Sauce</v>
      </c>
      <c r="P2339" t="str">
        <f>IF(VLOOKUP(D2339,location_rename,2,FALSE)=0,D2339,VLOOKUP(D2339,location_rename,2,FALSE))</f>
        <v>Rotational Field Level Home Plate</v>
      </c>
      <c r="Q2339">
        <f>IF($L2339=0,0,G2339)</f>
        <v>8</v>
      </c>
      <c r="R2339">
        <f>IF($L2339=0,0,H2339)</f>
        <v>81</v>
      </c>
      <c r="S2339" s="1">
        <f>R2339*L2339</f>
        <v>19029.613499999999</v>
      </c>
      <c r="T2339" s="1">
        <f>S2339*(K2339/100)</f>
        <v>4449.6662903843671</v>
      </c>
      <c r="U2339" t="str">
        <f t="shared" si="72"/>
        <v>Cholula Hot SauceRotational Field Level Home Plate</v>
      </c>
      <c r="V2339" t="str">
        <f t="shared" si="73"/>
        <v>06-07 New York Mets @ Washington NationalsCholula Hot SauceRotational Field Level Home Plate</v>
      </c>
      <c r="W2339" t="str">
        <f>CONCATENATE(M2339,O2339)</f>
        <v>Regular SeasonCholula Hot Sauce</v>
      </c>
      <c r="X2339" t="str">
        <f>CONCATENATE(M2339,P2339)</f>
        <v>Regular SeasonRotational Field Level Home Plate</v>
      </c>
      <c r="Y2339" t="str">
        <f>CONCATENATE(M2339,O2339,P2339)</f>
        <v>Regular SeasonCholula Hot SauceRotational Field Level Home Plate</v>
      </c>
    </row>
    <row r="2340" spans="1:25" x14ac:dyDescent="0.25">
      <c r="A2340" s="3">
        <v>363055</v>
      </c>
      <c r="B2340" t="s">
        <v>131</v>
      </c>
      <c r="C2340" t="s">
        <v>65</v>
      </c>
      <c r="D2340" t="s">
        <v>17</v>
      </c>
      <c r="E2340" t="s">
        <v>1</v>
      </c>
      <c r="F2340" s="5">
        <v>41067</v>
      </c>
      <c r="G2340">
        <v>3</v>
      </c>
      <c r="H2340">
        <v>12</v>
      </c>
      <c r="I2340" s="1">
        <v>2819.16</v>
      </c>
      <c r="J2340" s="1">
        <v>584.74</v>
      </c>
      <c r="K2340">
        <v>20.741639353566299</v>
      </c>
      <c r="L2340" s="4">
        <f>VLOOKUP(N2340,rates,VLOOKUP(CONCATENATE('[1]Exposure Report'!$B$11,'[1]Exposure Report'!$B$13),rate_lookup_table,4,FALSE),FALSE)</f>
        <v>234.93349999999998</v>
      </c>
      <c r="M2340" t="s">
        <v>0</v>
      </c>
      <c r="N2340" t="str">
        <f>IF(VLOOKUP(B2340,title_rename,2,FALSE)=0,B2340,VLOOKUP(B2340,title_rename,2,FALSE))</f>
        <v>06-07 New York Mets @ Washington Nationals</v>
      </c>
      <c r="O2340" s="3" t="str">
        <f>LEFT(IF(VLOOKUP(C2340,brand_rename,2,FALSE)=0,C2340,VLOOKUP(C2340,brand_rename,2,FALSE)),LEN(IF(VLOOKUP(C2340,brand_rename,2,FALSE)=0,C2340,VLOOKUP(C2340,brand_rename,2,FALSE)))-6)</f>
        <v>Coca-Cola</v>
      </c>
      <c r="P2340" t="str">
        <f>IF(VLOOKUP(D2340,location_rename,2,FALSE)=0,D2340,VLOOKUP(D2340,location_rename,2,FALSE))</f>
        <v>LED Upper Tiered</v>
      </c>
      <c r="Q2340">
        <f>IF($L2340=0,0,G2340)</f>
        <v>3</v>
      </c>
      <c r="R2340">
        <f>IF($L2340=0,0,H2340)</f>
        <v>12</v>
      </c>
      <c r="S2340" s="1">
        <f>R2340*L2340</f>
        <v>2819.2019999999998</v>
      </c>
      <c r="T2340" s="1">
        <f>S2340*(K2340/100)</f>
        <v>584.7487114885281</v>
      </c>
      <c r="U2340" t="str">
        <f t="shared" si="72"/>
        <v>Coca-ColaLED Upper Tiered</v>
      </c>
      <c r="V2340" t="str">
        <f t="shared" si="73"/>
        <v>06-07 New York Mets @ Washington NationalsCoca-ColaLED Upper Tiered</v>
      </c>
      <c r="W2340" t="str">
        <f>CONCATENATE(M2340,O2340)</f>
        <v>Regular SeasonCoca-Cola</v>
      </c>
      <c r="X2340" t="str">
        <f>CONCATENATE(M2340,P2340)</f>
        <v>Regular SeasonLED Upper Tiered</v>
      </c>
      <c r="Y2340" t="str">
        <f>CONCATENATE(M2340,O2340,P2340)</f>
        <v>Regular SeasonCoca-ColaLED Upper Tiered</v>
      </c>
    </row>
    <row r="2341" spans="1:25" x14ac:dyDescent="0.25">
      <c r="A2341" s="3">
        <v>363055</v>
      </c>
      <c r="B2341" t="s">
        <v>131</v>
      </c>
      <c r="C2341" t="s">
        <v>65</v>
      </c>
      <c r="D2341" t="s">
        <v>9</v>
      </c>
      <c r="E2341" t="s">
        <v>1</v>
      </c>
      <c r="F2341" s="5">
        <v>41067</v>
      </c>
      <c r="G2341">
        <v>23</v>
      </c>
      <c r="H2341">
        <v>132</v>
      </c>
      <c r="I2341" s="1">
        <v>31010.76</v>
      </c>
      <c r="J2341" s="1">
        <v>3638.38</v>
      </c>
      <c r="K2341">
        <v>11.732637316853801</v>
      </c>
      <c r="L2341" s="4">
        <f>VLOOKUP(N2341,rates,VLOOKUP(CONCATENATE('[1]Exposure Report'!$B$11,'[1]Exposure Report'!$B$13),rate_lookup_table,4,FALSE),FALSE)</f>
        <v>234.93349999999998</v>
      </c>
      <c r="M2341" t="s">
        <v>0</v>
      </c>
      <c r="N2341" t="str">
        <f>IF(VLOOKUP(B2341,title_rename,2,FALSE)=0,B2341,VLOOKUP(B2341,title_rename,2,FALSE))</f>
        <v>06-07 New York Mets @ Washington Nationals</v>
      </c>
      <c r="O2341" s="3" t="str">
        <f>LEFT(IF(VLOOKUP(C2341,brand_rename,2,FALSE)=0,C2341,VLOOKUP(C2341,brand_rename,2,FALSE)),LEN(IF(VLOOKUP(C2341,brand_rename,2,FALSE)=0,C2341,VLOOKUP(C2341,brand_rename,2,FALSE)))-6)</f>
        <v>Coca-Cola</v>
      </c>
      <c r="P2341" t="str">
        <f>IF(VLOOKUP(D2341,location_rename,2,FALSE)=0,D2341,VLOOKUP(D2341,location_rename,2,FALSE))</f>
        <v>Static Upper Billboard</v>
      </c>
      <c r="Q2341">
        <f>IF($L2341=0,0,G2341)</f>
        <v>23</v>
      </c>
      <c r="R2341">
        <f>IF($L2341=0,0,H2341)</f>
        <v>132</v>
      </c>
      <c r="S2341" s="1">
        <f>R2341*L2341</f>
        <v>31011.221999999998</v>
      </c>
      <c r="T2341" s="1">
        <f>S2341*(K2341/100)</f>
        <v>3638.4342047843752</v>
      </c>
      <c r="U2341" t="str">
        <f t="shared" si="72"/>
        <v>Coca-ColaStatic Upper Billboard</v>
      </c>
      <c r="V2341" t="str">
        <f t="shared" si="73"/>
        <v>06-07 New York Mets @ Washington NationalsCoca-ColaStatic Upper Billboard</v>
      </c>
      <c r="W2341" t="str">
        <f>CONCATENATE(M2341,O2341)</f>
        <v>Regular SeasonCoca-Cola</v>
      </c>
      <c r="X2341" t="str">
        <f>CONCATENATE(M2341,P2341)</f>
        <v>Regular SeasonStatic Upper Billboard</v>
      </c>
      <c r="Y2341" t="str">
        <f>CONCATENATE(M2341,O2341,P2341)</f>
        <v>Regular SeasonCoca-ColaStatic Upper Billboard</v>
      </c>
    </row>
    <row r="2342" spans="1:25" x14ac:dyDescent="0.25">
      <c r="A2342" s="3">
        <v>363055</v>
      </c>
      <c r="B2342" t="s">
        <v>131</v>
      </c>
      <c r="C2342" t="s">
        <v>63</v>
      </c>
      <c r="D2342" t="s">
        <v>19</v>
      </c>
      <c r="E2342" t="s">
        <v>1</v>
      </c>
      <c r="F2342" s="5">
        <v>41067</v>
      </c>
      <c r="G2342">
        <v>1</v>
      </c>
      <c r="H2342">
        <v>3</v>
      </c>
      <c r="I2342" s="1">
        <v>704.79</v>
      </c>
      <c r="J2342" s="1">
        <v>176.06</v>
      </c>
      <c r="K2342">
        <v>24.9804906426027</v>
      </c>
      <c r="L2342" s="4">
        <f>VLOOKUP(N2342,rates,VLOOKUP(CONCATENATE('[1]Exposure Report'!$B$11,'[1]Exposure Report'!$B$13),rate_lookup_table,4,FALSE),FALSE)</f>
        <v>234.93349999999998</v>
      </c>
      <c r="M2342" t="s">
        <v>0</v>
      </c>
      <c r="N2342" t="str">
        <f>IF(VLOOKUP(B2342,title_rename,2,FALSE)=0,B2342,VLOOKUP(B2342,title_rename,2,FALSE))</f>
        <v>06-07 New York Mets @ Washington Nationals</v>
      </c>
      <c r="O2342" s="3" t="str">
        <f>LEFT(IF(VLOOKUP(C2342,brand_rename,2,FALSE)=0,C2342,VLOOKUP(C2342,brand_rename,2,FALSE)),LEN(IF(VLOOKUP(C2342,brand_rename,2,FALSE)=0,C2342,VLOOKUP(C2342,brand_rename,2,FALSE)))-6)</f>
        <v>CSX</v>
      </c>
      <c r="P2342" t="str">
        <f>IF(VLOOKUP(D2342,location_rename,2,FALSE)=0,D2342,VLOOKUP(D2342,location_rename,2,FALSE))</f>
        <v>LED Outfield Wall</v>
      </c>
      <c r="Q2342">
        <f>IF($L2342=0,0,G2342)</f>
        <v>1</v>
      </c>
      <c r="R2342">
        <f>IF($L2342=0,0,H2342)</f>
        <v>3</v>
      </c>
      <c r="S2342" s="1">
        <f>R2342*L2342</f>
        <v>704.80049999999994</v>
      </c>
      <c r="T2342" s="1">
        <f>S2342*(K2342/100)</f>
        <v>176.06262295151703</v>
      </c>
      <c r="U2342" t="str">
        <f t="shared" si="72"/>
        <v>CSXLED Outfield Wall</v>
      </c>
      <c r="V2342" t="str">
        <f t="shared" si="73"/>
        <v>06-07 New York Mets @ Washington NationalsCSXLED Outfield Wall</v>
      </c>
      <c r="W2342" t="str">
        <f>CONCATENATE(M2342,O2342)</f>
        <v>Regular SeasonCSX</v>
      </c>
      <c r="X2342" t="str">
        <f>CONCATENATE(M2342,P2342)</f>
        <v>Regular SeasonLED Outfield Wall</v>
      </c>
      <c r="Y2342" t="str">
        <f>CONCATENATE(M2342,O2342,P2342)</f>
        <v>Regular SeasonCSXLED Outfield Wall</v>
      </c>
    </row>
    <row r="2343" spans="1:25" x14ac:dyDescent="0.25">
      <c r="A2343" s="3">
        <v>363055</v>
      </c>
      <c r="B2343" t="s">
        <v>131</v>
      </c>
      <c r="C2343" t="s">
        <v>63</v>
      </c>
      <c r="D2343" t="s">
        <v>17</v>
      </c>
      <c r="E2343" t="s">
        <v>1</v>
      </c>
      <c r="F2343" s="5">
        <v>41067</v>
      </c>
      <c r="G2343">
        <v>3</v>
      </c>
      <c r="H2343">
        <v>6</v>
      </c>
      <c r="I2343" s="1">
        <v>1409.58</v>
      </c>
      <c r="J2343" s="1">
        <v>467.56</v>
      </c>
      <c r="K2343">
        <v>33.170164162374597</v>
      </c>
      <c r="L2343" s="4">
        <f>VLOOKUP(N2343,rates,VLOOKUP(CONCATENATE('[1]Exposure Report'!$B$11,'[1]Exposure Report'!$B$13),rate_lookup_table,4,FALSE),FALSE)</f>
        <v>234.93349999999998</v>
      </c>
      <c r="M2343" t="s">
        <v>0</v>
      </c>
      <c r="N2343" t="str">
        <f>IF(VLOOKUP(B2343,title_rename,2,FALSE)=0,B2343,VLOOKUP(B2343,title_rename,2,FALSE))</f>
        <v>06-07 New York Mets @ Washington Nationals</v>
      </c>
      <c r="O2343" s="3" t="str">
        <f>LEFT(IF(VLOOKUP(C2343,brand_rename,2,FALSE)=0,C2343,VLOOKUP(C2343,brand_rename,2,FALSE)),LEN(IF(VLOOKUP(C2343,brand_rename,2,FALSE)=0,C2343,VLOOKUP(C2343,brand_rename,2,FALSE)))-6)</f>
        <v>CSX</v>
      </c>
      <c r="P2343" t="str">
        <f>IF(VLOOKUP(D2343,location_rename,2,FALSE)=0,D2343,VLOOKUP(D2343,location_rename,2,FALSE))</f>
        <v>LED Upper Tiered</v>
      </c>
      <c r="Q2343">
        <f>IF($L2343=0,0,G2343)</f>
        <v>3</v>
      </c>
      <c r="R2343">
        <f>IF($L2343=0,0,H2343)</f>
        <v>6</v>
      </c>
      <c r="S2343" s="1">
        <f>R2343*L2343</f>
        <v>1409.6009999999999</v>
      </c>
      <c r="T2343" s="1">
        <f>S2343*(K2343/100)</f>
        <v>467.56696573447391</v>
      </c>
      <c r="U2343" t="str">
        <f t="shared" si="72"/>
        <v>CSXLED Upper Tiered</v>
      </c>
      <c r="V2343" t="str">
        <f t="shared" si="73"/>
        <v>06-07 New York Mets @ Washington NationalsCSXLED Upper Tiered</v>
      </c>
      <c r="W2343" t="str">
        <f>CONCATENATE(M2343,O2343)</f>
        <v>Regular SeasonCSX</v>
      </c>
      <c r="X2343" t="str">
        <f>CONCATENATE(M2343,P2343)</f>
        <v>Regular SeasonLED Upper Tiered</v>
      </c>
      <c r="Y2343" t="str">
        <f>CONCATENATE(M2343,O2343,P2343)</f>
        <v>Regular SeasonCSXLED Upper Tiered</v>
      </c>
    </row>
    <row r="2344" spans="1:25" x14ac:dyDescent="0.25">
      <c r="A2344" s="3">
        <v>363055</v>
      </c>
      <c r="B2344" t="s">
        <v>131</v>
      </c>
      <c r="C2344" t="s">
        <v>86</v>
      </c>
      <c r="D2344" t="s">
        <v>17</v>
      </c>
      <c r="E2344" t="s">
        <v>1</v>
      </c>
      <c r="F2344" s="5">
        <v>41067</v>
      </c>
      <c r="G2344">
        <v>3</v>
      </c>
      <c r="H2344">
        <v>10</v>
      </c>
      <c r="I2344" s="1">
        <v>2349.3000000000002</v>
      </c>
      <c r="J2344" s="1">
        <v>512.9</v>
      </c>
      <c r="K2344">
        <v>21.8320350742774</v>
      </c>
      <c r="L2344" s="4">
        <f>VLOOKUP(N2344,rates,VLOOKUP(CONCATENATE('[1]Exposure Report'!$B$11,'[1]Exposure Report'!$B$13),rate_lookup_table,4,FALSE),FALSE)</f>
        <v>234.93349999999998</v>
      </c>
      <c r="M2344" t="s">
        <v>0</v>
      </c>
      <c r="N2344" t="str">
        <f>IF(VLOOKUP(B2344,title_rename,2,FALSE)=0,B2344,VLOOKUP(B2344,title_rename,2,FALSE))</f>
        <v>06-07 New York Mets @ Washington Nationals</v>
      </c>
      <c r="O2344" s="3" t="str">
        <f>LEFT(IF(VLOOKUP(C2344,brand_rename,2,FALSE)=0,C2344,VLOOKUP(C2344,brand_rename,2,FALSE)),LEN(IF(VLOOKUP(C2344,brand_rename,2,FALSE)=0,C2344,VLOOKUP(C2344,brand_rename,2,FALSE)))-6)</f>
        <v>Dippin Dots</v>
      </c>
      <c r="P2344" t="str">
        <f>IF(VLOOKUP(D2344,location_rename,2,FALSE)=0,D2344,VLOOKUP(D2344,location_rename,2,FALSE))</f>
        <v>LED Upper Tiered</v>
      </c>
      <c r="Q2344">
        <f>IF($L2344=0,0,G2344)</f>
        <v>3</v>
      </c>
      <c r="R2344">
        <f>IF($L2344=0,0,H2344)</f>
        <v>10</v>
      </c>
      <c r="S2344" s="1">
        <f>R2344*L2344</f>
        <v>2349.335</v>
      </c>
      <c r="T2344" s="1">
        <f>S2344*(K2344/100)</f>
        <v>512.90764121227494</v>
      </c>
      <c r="U2344" t="str">
        <f t="shared" si="72"/>
        <v>Dippin DotsLED Upper Tiered</v>
      </c>
      <c r="V2344" t="str">
        <f t="shared" si="73"/>
        <v>06-07 New York Mets @ Washington NationalsDippin DotsLED Upper Tiered</v>
      </c>
      <c r="W2344" t="str">
        <f>CONCATENATE(M2344,O2344)</f>
        <v>Regular SeasonDippin Dots</v>
      </c>
      <c r="X2344" t="str">
        <f>CONCATENATE(M2344,P2344)</f>
        <v>Regular SeasonLED Upper Tiered</v>
      </c>
      <c r="Y2344" t="str">
        <f>CONCATENATE(M2344,O2344,P2344)</f>
        <v>Regular SeasonDippin DotsLED Upper Tiered</v>
      </c>
    </row>
    <row r="2345" spans="1:25" x14ac:dyDescent="0.25">
      <c r="A2345" s="3">
        <v>363055</v>
      </c>
      <c r="B2345" t="s">
        <v>131</v>
      </c>
      <c r="C2345" t="s">
        <v>62</v>
      </c>
      <c r="D2345" t="s">
        <v>34</v>
      </c>
      <c r="E2345" t="s">
        <v>1</v>
      </c>
      <c r="F2345" s="5">
        <v>41067</v>
      </c>
      <c r="G2345">
        <v>1</v>
      </c>
      <c r="H2345">
        <v>1</v>
      </c>
      <c r="I2345" s="1">
        <v>234.93</v>
      </c>
      <c r="J2345" s="1">
        <v>56.97</v>
      </c>
      <c r="K2345">
        <v>24.249776529178899</v>
      </c>
      <c r="L2345" s="4">
        <f>VLOOKUP(N2345,rates,VLOOKUP(CONCATENATE('[1]Exposure Report'!$B$11,'[1]Exposure Report'!$B$13),rate_lookup_table,4,FALSE),FALSE)</f>
        <v>234.93349999999998</v>
      </c>
      <c r="M2345" t="s">
        <v>0</v>
      </c>
      <c r="N2345" t="str">
        <f>IF(VLOOKUP(B2345,title_rename,2,FALSE)=0,B2345,VLOOKUP(B2345,title_rename,2,FALSE))</f>
        <v>06-07 New York Mets @ Washington Nationals</v>
      </c>
      <c r="O2345" s="3" t="str">
        <f>LEFT(IF(VLOOKUP(C2345,brand_rename,2,FALSE)=0,C2345,VLOOKUP(C2345,brand_rename,2,FALSE)),LEN(IF(VLOOKUP(C2345,brand_rename,2,FALSE)=0,C2345,VLOOKUP(C2345,brand_rename,2,FALSE)))-6)</f>
        <v>Dubble Bubble</v>
      </c>
      <c r="P2345" t="str">
        <f>IF(VLOOKUP(D2345,location_rename,2,FALSE)=0,D2345,VLOOKUP(D2345,location_rename,2,FALSE))</f>
        <v>General Merchandise</v>
      </c>
      <c r="Q2345">
        <f>IF($L2345=0,0,G2345)</f>
        <v>1</v>
      </c>
      <c r="R2345">
        <f>IF($L2345=0,0,H2345)</f>
        <v>1</v>
      </c>
      <c r="S2345" s="1">
        <f>R2345*L2345</f>
        <v>234.93349999999998</v>
      </c>
      <c r="T2345" s="1">
        <f>S2345*(K2345/100)</f>
        <v>56.970848742178504</v>
      </c>
      <c r="U2345" t="str">
        <f t="shared" si="72"/>
        <v>Dubble BubbleGeneral Merchandise</v>
      </c>
      <c r="V2345" t="str">
        <f t="shared" si="73"/>
        <v>06-07 New York Mets @ Washington NationalsDubble BubbleGeneral Merchandise</v>
      </c>
      <c r="W2345" t="str">
        <f>CONCATENATE(M2345,O2345)</f>
        <v>Regular SeasonDubble Bubble</v>
      </c>
      <c r="X2345" t="str">
        <f>CONCATENATE(M2345,P2345)</f>
        <v>Regular SeasonGeneral Merchandise</v>
      </c>
      <c r="Y2345" t="str">
        <f>CONCATENATE(M2345,O2345,P2345)</f>
        <v>Regular SeasonDubble BubbleGeneral Merchandise</v>
      </c>
    </row>
    <row r="2346" spans="1:25" x14ac:dyDescent="0.25">
      <c r="A2346" s="3">
        <v>363055</v>
      </c>
      <c r="B2346" t="s">
        <v>131</v>
      </c>
      <c r="C2346" t="s">
        <v>61</v>
      </c>
      <c r="D2346" t="s">
        <v>17</v>
      </c>
      <c r="E2346" t="s">
        <v>1</v>
      </c>
      <c r="F2346" s="5">
        <v>41067</v>
      </c>
      <c r="G2346">
        <v>2</v>
      </c>
      <c r="H2346">
        <v>4</v>
      </c>
      <c r="I2346" s="1">
        <v>939.72</v>
      </c>
      <c r="J2346" s="1">
        <v>255.46</v>
      </c>
      <c r="K2346">
        <v>27.1846933129017</v>
      </c>
      <c r="L2346" s="4">
        <f>VLOOKUP(N2346,rates,VLOOKUP(CONCATENATE('[1]Exposure Report'!$B$11,'[1]Exposure Report'!$B$13),rate_lookup_table,4,FALSE),FALSE)</f>
        <v>234.93349999999998</v>
      </c>
      <c r="M2346" t="s">
        <v>0</v>
      </c>
      <c r="N2346" t="str">
        <f>IF(VLOOKUP(B2346,title_rename,2,FALSE)=0,B2346,VLOOKUP(B2346,title_rename,2,FALSE))</f>
        <v>06-07 New York Mets @ Washington Nationals</v>
      </c>
      <c r="O2346" s="3" t="str">
        <f>LEFT(IF(VLOOKUP(C2346,brand_rename,2,FALSE)=0,C2346,VLOOKUP(C2346,brand_rename,2,FALSE)),LEN(IF(VLOOKUP(C2346,brand_rename,2,FALSE)=0,C2346,VLOOKUP(C2346,brand_rename,2,FALSE)))-6)</f>
        <v>Exxonmobil</v>
      </c>
      <c r="P2346" t="str">
        <f>IF(VLOOKUP(D2346,location_rename,2,FALSE)=0,D2346,VLOOKUP(D2346,location_rename,2,FALSE))</f>
        <v>LED Upper Tiered</v>
      </c>
      <c r="Q2346">
        <f>IF($L2346=0,0,G2346)</f>
        <v>2</v>
      </c>
      <c r="R2346">
        <f>IF($L2346=0,0,H2346)</f>
        <v>4</v>
      </c>
      <c r="S2346" s="1">
        <f>R2346*L2346</f>
        <v>939.73399999999992</v>
      </c>
      <c r="T2346" s="1">
        <f>S2346*(K2346/100)</f>
        <v>255.46380585706362</v>
      </c>
      <c r="U2346" t="str">
        <f t="shared" si="72"/>
        <v>ExxonmobilLED Upper Tiered</v>
      </c>
      <c r="V2346" t="str">
        <f t="shared" si="73"/>
        <v>06-07 New York Mets @ Washington NationalsExxonmobilLED Upper Tiered</v>
      </c>
      <c r="W2346" t="str">
        <f>CONCATENATE(M2346,O2346)</f>
        <v>Regular SeasonExxonmobil</v>
      </c>
      <c r="X2346" t="str">
        <f>CONCATENATE(M2346,P2346)</f>
        <v>Regular SeasonLED Upper Tiered</v>
      </c>
      <c r="Y2346" t="str">
        <f>CONCATENATE(M2346,O2346,P2346)</f>
        <v>Regular SeasonExxonmobilLED Upper Tiered</v>
      </c>
    </row>
    <row r="2347" spans="1:25" x14ac:dyDescent="0.25">
      <c r="A2347" s="3">
        <v>363055</v>
      </c>
      <c r="B2347" t="s">
        <v>131</v>
      </c>
      <c r="C2347" t="s">
        <v>61</v>
      </c>
      <c r="D2347" t="s">
        <v>2</v>
      </c>
      <c r="E2347" t="s">
        <v>1</v>
      </c>
      <c r="F2347" s="5">
        <v>41067</v>
      </c>
      <c r="G2347">
        <v>20</v>
      </c>
      <c r="H2347">
        <v>126</v>
      </c>
      <c r="I2347" s="1">
        <v>29601.18</v>
      </c>
      <c r="J2347" s="1">
        <v>7564.44</v>
      </c>
      <c r="K2347">
        <v>25.554521812981701</v>
      </c>
      <c r="L2347" s="4">
        <f>VLOOKUP(N2347,rates,VLOOKUP(CONCATENATE('[1]Exposure Report'!$B$11,'[1]Exposure Report'!$B$13),rate_lookup_table,4,FALSE),FALSE)</f>
        <v>234.93349999999998</v>
      </c>
      <c r="M2347" t="s">
        <v>0</v>
      </c>
      <c r="N2347" t="str">
        <f>IF(VLOOKUP(B2347,title_rename,2,FALSE)=0,B2347,VLOOKUP(B2347,title_rename,2,FALSE))</f>
        <v>06-07 New York Mets @ Washington Nationals</v>
      </c>
      <c r="O2347" s="3" t="str">
        <f>LEFT(IF(VLOOKUP(C2347,brand_rename,2,FALSE)=0,C2347,VLOOKUP(C2347,brand_rename,2,FALSE)),LEN(IF(VLOOKUP(C2347,brand_rename,2,FALSE)=0,C2347,VLOOKUP(C2347,brand_rename,2,FALSE)))-6)</f>
        <v>Exxonmobil</v>
      </c>
      <c r="P2347" t="str">
        <f>IF(VLOOKUP(D2347,location_rename,2,FALSE)=0,D2347,VLOOKUP(D2347,location_rename,2,FALSE))</f>
        <v>Rotational Field Level Home Plate</v>
      </c>
      <c r="Q2347">
        <f>IF($L2347=0,0,G2347)</f>
        <v>20</v>
      </c>
      <c r="R2347">
        <f>IF($L2347=0,0,H2347)</f>
        <v>126</v>
      </c>
      <c r="S2347" s="1">
        <f>R2347*L2347</f>
        <v>29601.620999999999</v>
      </c>
      <c r="T2347" s="1">
        <f>S2347*(K2347/100)</f>
        <v>7564.5526954411716</v>
      </c>
      <c r="U2347" t="str">
        <f t="shared" si="72"/>
        <v>ExxonmobilRotational Field Level Home Plate</v>
      </c>
      <c r="V2347" t="str">
        <f t="shared" si="73"/>
        <v>06-07 New York Mets @ Washington NationalsExxonmobilRotational Field Level Home Plate</v>
      </c>
      <c r="W2347" t="str">
        <f>CONCATENATE(M2347,O2347)</f>
        <v>Regular SeasonExxonmobil</v>
      </c>
      <c r="X2347" t="str">
        <f>CONCATENATE(M2347,P2347)</f>
        <v>Regular SeasonRotational Field Level Home Plate</v>
      </c>
      <c r="Y2347" t="str">
        <f>CONCATENATE(M2347,O2347,P2347)</f>
        <v>Regular SeasonExxonmobilRotational Field Level Home Plate</v>
      </c>
    </row>
    <row r="2348" spans="1:25" x14ac:dyDescent="0.25">
      <c r="A2348" s="3">
        <v>363055</v>
      </c>
      <c r="B2348" t="s">
        <v>131</v>
      </c>
      <c r="C2348" t="s">
        <v>61</v>
      </c>
      <c r="D2348" t="s">
        <v>11</v>
      </c>
      <c r="E2348" t="s">
        <v>1</v>
      </c>
      <c r="F2348" s="5">
        <v>41067</v>
      </c>
      <c r="G2348">
        <v>9</v>
      </c>
      <c r="H2348">
        <v>27</v>
      </c>
      <c r="I2348" s="1">
        <v>6343.11</v>
      </c>
      <c r="J2348" s="1">
        <v>1112.6500000000001</v>
      </c>
      <c r="K2348">
        <v>17.5410800064952</v>
      </c>
      <c r="L2348" s="4">
        <f>VLOOKUP(N2348,rates,VLOOKUP(CONCATENATE('[1]Exposure Report'!$B$11,'[1]Exposure Report'!$B$13),rate_lookup_table,4,FALSE),FALSE)</f>
        <v>234.93349999999998</v>
      </c>
      <c r="M2348" t="s">
        <v>0</v>
      </c>
      <c r="N2348" t="str">
        <f>IF(VLOOKUP(B2348,title_rename,2,FALSE)=0,B2348,VLOOKUP(B2348,title_rename,2,FALSE))</f>
        <v>06-07 New York Mets @ Washington Nationals</v>
      </c>
      <c r="O2348" s="3" t="str">
        <f>LEFT(IF(VLOOKUP(C2348,brand_rename,2,FALSE)=0,C2348,VLOOKUP(C2348,brand_rename,2,FALSE)),LEN(IF(VLOOKUP(C2348,brand_rename,2,FALSE)=0,C2348,VLOOKUP(C2348,brand_rename,2,FALSE)))-6)</f>
        <v>Exxonmobil</v>
      </c>
      <c r="P2348" t="str">
        <f>IF(VLOOKUP(D2348,location_rename,2,FALSE)=0,D2348,VLOOKUP(D2348,location_rename,2,FALSE))</f>
        <v>Static Outfield Wall</v>
      </c>
      <c r="Q2348">
        <f>IF($L2348=0,0,G2348)</f>
        <v>9</v>
      </c>
      <c r="R2348">
        <f>IF($L2348=0,0,H2348)</f>
        <v>27</v>
      </c>
      <c r="S2348" s="1">
        <f>R2348*L2348</f>
        <v>6343.2044999999998</v>
      </c>
      <c r="T2348" s="1">
        <f>S2348*(K2348/100)</f>
        <v>1112.6665763206038</v>
      </c>
      <c r="U2348" t="str">
        <f t="shared" si="72"/>
        <v>ExxonmobilStatic Outfield Wall</v>
      </c>
      <c r="V2348" t="str">
        <f t="shared" si="73"/>
        <v>06-07 New York Mets @ Washington NationalsExxonmobilStatic Outfield Wall</v>
      </c>
      <c r="W2348" t="str">
        <f>CONCATENATE(M2348,O2348)</f>
        <v>Regular SeasonExxonmobil</v>
      </c>
      <c r="X2348" t="str">
        <f>CONCATENATE(M2348,P2348)</f>
        <v>Regular SeasonStatic Outfield Wall</v>
      </c>
      <c r="Y2348" t="str">
        <f>CONCATENATE(M2348,O2348,P2348)</f>
        <v>Regular SeasonExxonmobilStatic Outfield Wall</v>
      </c>
    </row>
    <row r="2349" spans="1:25" x14ac:dyDescent="0.25">
      <c r="A2349" s="3">
        <v>363055</v>
      </c>
      <c r="B2349" t="s">
        <v>131</v>
      </c>
      <c r="C2349" t="s">
        <v>60</v>
      </c>
      <c r="D2349" t="s">
        <v>34</v>
      </c>
      <c r="E2349" t="s">
        <v>1</v>
      </c>
      <c r="F2349" s="5">
        <v>41067</v>
      </c>
      <c r="G2349">
        <v>1</v>
      </c>
      <c r="H2349">
        <v>6</v>
      </c>
      <c r="I2349" s="1">
        <v>1409.58</v>
      </c>
      <c r="J2349" s="1">
        <v>260.63</v>
      </c>
      <c r="K2349">
        <v>18.489904794335899</v>
      </c>
      <c r="L2349" s="4">
        <f>VLOOKUP(N2349,rates,VLOOKUP(CONCATENATE('[1]Exposure Report'!$B$11,'[1]Exposure Report'!$B$13),rate_lookup_table,4,FALSE),FALSE)</f>
        <v>234.93349999999998</v>
      </c>
      <c r="M2349" t="s">
        <v>0</v>
      </c>
      <c r="N2349" t="str">
        <f>IF(VLOOKUP(B2349,title_rename,2,FALSE)=0,B2349,VLOOKUP(B2349,title_rename,2,FALSE))</f>
        <v>06-07 New York Mets @ Washington Nationals</v>
      </c>
      <c r="O2349" s="3" t="str">
        <f>LEFT(IF(VLOOKUP(C2349,brand_rename,2,FALSE)=0,C2349,VLOOKUP(C2349,brand_rename,2,FALSE)),LEN(IF(VLOOKUP(C2349,brand_rename,2,FALSE)=0,C2349,VLOOKUP(C2349,brand_rename,2,FALSE)))-6)</f>
        <v>Frito-Lay</v>
      </c>
      <c r="P2349" t="str">
        <f>IF(VLOOKUP(D2349,location_rename,2,FALSE)=0,D2349,VLOOKUP(D2349,location_rename,2,FALSE))</f>
        <v>General Merchandise</v>
      </c>
      <c r="Q2349">
        <f>IF($L2349=0,0,G2349)</f>
        <v>1</v>
      </c>
      <c r="R2349">
        <f>IF($L2349=0,0,H2349)</f>
        <v>6</v>
      </c>
      <c r="S2349" s="1">
        <f>R2349*L2349</f>
        <v>1409.6009999999999</v>
      </c>
      <c r="T2349" s="1">
        <f>S2349*(K2349/100)</f>
        <v>260.63388288000675</v>
      </c>
      <c r="U2349" t="str">
        <f t="shared" si="72"/>
        <v>Frito-LayGeneral Merchandise</v>
      </c>
      <c r="V2349" t="str">
        <f t="shared" si="73"/>
        <v>06-07 New York Mets @ Washington NationalsFrito-LayGeneral Merchandise</v>
      </c>
      <c r="W2349" t="str">
        <f>CONCATENATE(M2349,O2349)</f>
        <v>Regular SeasonFrito-Lay</v>
      </c>
      <c r="X2349" t="str">
        <f>CONCATENATE(M2349,P2349)</f>
        <v>Regular SeasonGeneral Merchandise</v>
      </c>
      <c r="Y2349" t="str">
        <f>CONCATENATE(M2349,O2349,P2349)</f>
        <v>Regular SeasonFrito-LayGeneral Merchandise</v>
      </c>
    </row>
    <row r="2350" spans="1:25" x14ac:dyDescent="0.25">
      <c r="A2350" s="3">
        <v>363055</v>
      </c>
      <c r="B2350" t="s">
        <v>131</v>
      </c>
      <c r="C2350" t="s">
        <v>55</v>
      </c>
      <c r="D2350" t="s">
        <v>103</v>
      </c>
      <c r="E2350" t="s">
        <v>1</v>
      </c>
      <c r="F2350" s="5">
        <v>41067</v>
      </c>
      <c r="G2350">
        <v>3</v>
      </c>
      <c r="H2350">
        <v>5</v>
      </c>
      <c r="I2350" s="1">
        <v>1174.6500000000001</v>
      </c>
      <c r="J2350" s="1">
        <v>404.43</v>
      </c>
      <c r="K2350">
        <v>34.429830162175897</v>
      </c>
      <c r="L2350" s="4">
        <f>VLOOKUP(N2350,rates,VLOOKUP(CONCATENATE('[1]Exposure Report'!$B$11,'[1]Exposure Report'!$B$13),rate_lookup_table,4,FALSE),FALSE)</f>
        <v>234.93349999999998</v>
      </c>
      <c r="M2350" t="s">
        <v>0</v>
      </c>
      <c r="N2350" t="str">
        <f>IF(VLOOKUP(B2350,title_rename,2,FALSE)=0,B2350,VLOOKUP(B2350,title_rename,2,FALSE))</f>
        <v>06-07 New York Mets @ Washington Nationals</v>
      </c>
      <c r="O2350" s="3" t="str">
        <f>LEFT(IF(VLOOKUP(C2350,brand_rename,2,FALSE)=0,C2350,VLOOKUP(C2350,brand_rename,2,FALSE)),LEN(IF(VLOOKUP(C2350,brand_rename,2,FALSE)=0,C2350,VLOOKUP(C2350,brand_rename,2,FALSE)))-6)</f>
        <v>Gatorade</v>
      </c>
      <c r="P2350" t="str">
        <f>IF(VLOOKUP(D2350,location_rename,2,FALSE)=0,D2350,VLOOKUP(D2350,location_rename,2,FALSE))</f>
        <v>Cooler Full Branded</v>
      </c>
      <c r="Q2350">
        <f>IF($L2350=0,0,G2350)</f>
        <v>3</v>
      </c>
      <c r="R2350">
        <f>IF($L2350=0,0,H2350)</f>
        <v>5</v>
      </c>
      <c r="S2350" s="1">
        <f>R2350*L2350</f>
        <v>1174.6675</v>
      </c>
      <c r="T2350" s="1">
        <f>S2350*(K2350/100)</f>
        <v>404.43602522027754</v>
      </c>
      <c r="U2350" t="str">
        <f t="shared" si="72"/>
        <v>GatoradeCooler Full Branded</v>
      </c>
      <c r="V2350" t="str">
        <f t="shared" si="73"/>
        <v>06-07 New York Mets @ Washington NationalsGatoradeCooler Full Branded</v>
      </c>
      <c r="W2350" t="str">
        <f>CONCATENATE(M2350,O2350)</f>
        <v>Regular SeasonGatorade</v>
      </c>
      <c r="X2350" t="str">
        <f>CONCATENATE(M2350,P2350)</f>
        <v>Regular SeasonCooler Full Branded</v>
      </c>
      <c r="Y2350" t="str">
        <f>CONCATENATE(M2350,O2350,P2350)</f>
        <v>Regular SeasonGatoradeCooler Full Branded</v>
      </c>
    </row>
    <row r="2351" spans="1:25" x14ac:dyDescent="0.25">
      <c r="A2351" s="3">
        <v>363055</v>
      </c>
      <c r="B2351" t="s">
        <v>131</v>
      </c>
      <c r="C2351" t="s">
        <v>55</v>
      </c>
      <c r="D2351" t="s">
        <v>58</v>
      </c>
      <c r="E2351" t="s">
        <v>1</v>
      </c>
      <c r="F2351" s="5">
        <v>41067</v>
      </c>
      <c r="G2351">
        <v>9</v>
      </c>
      <c r="H2351">
        <v>23</v>
      </c>
      <c r="I2351" s="1">
        <v>5403.39</v>
      </c>
      <c r="J2351" s="1">
        <v>1734.49</v>
      </c>
      <c r="K2351">
        <v>32.100033497489498</v>
      </c>
      <c r="L2351" s="4">
        <f>VLOOKUP(N2351,rates,VLOOKUP(CONCATENATE('[1]Exposure Report'!$B$11,'[1]Exposure Report'!$B$13),rate_lookup_table,4,FALSE),FALSE)</f>
        <v>234.93349999999998</v>
      </c>
      <c r="M2351" t="s">
        <v>0</v>
      </c>
      <c r="N2351" t="str">
        <f>IF(VLOOKUP(B2351,title_rename,2,FALSE)=0,B2351,VLOOKUP(B2351,title_rename,2,FALSE))</f>
        <v>06-07 New York Mets @ Washington Nationals</v>
      </c>
      <c r="O2351" s="3" t="str">
        <f>LEFT(IF(VLOOKUP(C2351,brand_rename,2,FALSE)=0,C2351,VLOOKUP(C2351,brand_rename,2,FALSE)),LEN(IF(VLOOKUP(C2351,brand_rename,2,FALSE)=0,C2351,VLOOKUP(C2351,brand_rename,2,FALSE)))-6)</f>
        <v>Gatorade</v>
      </c>
      <c r="P2351" t="str">
        <f>IF(VLOOKUP(D2351,location_rename,2,FALSE)=0,D2351,VLOOKUP(D2351,location_rename,2,FALSE))</f>
        <v>Cooler Partial Branded</v>
      </c>
      <c r="Q2351">
        <f>IF($L2351=0,0,G2351)</f>
        <v>9</v>
      </c>
      <c r="R2351">
        <f>IF($L2351=0,0,H2351)</f>
        <v>23</v>
      </c>
      <c r="S2351" s="1">
        <f>R2351*L2351</f>
        <v>5403.4704999999994</v>
      </c>
      <c r="T2351" s="1">
        <f>S2351*(K2351/100)</f>
        <v>1734.5158405269631</v>
      </c>
      <c r="U2351" t="str">
        <f t="shared" si="72"/>
        <v>GatoradeCooler Partial Branded</v>
      </c>
      <c r="V2351" t="str">
        <f t="shared" si="73"/>
        <v>06-07 New York Mets @ Washington NationalsGatoradeCooler Partial Branded</v>
      </c>
      <c r="W2351" t="str">
        <f>CONCATENATE(M2351,O2351)</f>
        <v>Regular SeasonGatorade</v>
      </c>
      <c r="X2351" t="str">
        <f>CONCATENATE(M2351,P2351)</f>
        <v>Regular SeasonCooler Partial Branded</v>
      </c>
      <c r="Y2351" t="str">
        <f>CONCATENATE(M2351,O2351,P2351)</f>
        <v>Regular SeasonGatoradeCooler Partial Branded</v>
      </c>
    </row>
    <row r="2352" spans="1:25" x14ac:dyDescent="0.25">
      <c r="A2352" s="3">
        <v>363055</v>
      </c>
      <c r="B2352" t="s">
        <v>131</v>
      </c>
      <c r="C2352" t="s">
        <v>55</v>
      </c>
      <c r="D2352" t="s">
        <v>58</v>
      </c>
      <c r="E2352" t="s">
        <v>1</v>
      </c>
      <c r="F2352" s="5">
        <v>41067</v>
      </c>
      <c r="G2352">
        <v>10</v>
      </c>
      <c r="H2352">
        <v>18</v>
      </c>
      <c r="I2352" s="1">
        <v>4228.74</v>
      </c>
      <c r="J2352" s="1">
        <v>1271.8900000000001</v>
      </c>
      <c r="K2352">
        <v>30.077280702999001</v>
      </c>
      <c r="L2352" s="4">
        <f>VLOOKUP(N2352,rates,VLOOKUP(CONCATENATE('[1]Exposure Report'!$B$11,'[1]Exposure Report'!$B$13),rate_lookup_table,4,FALSE),FALSE)</f>
        <v>234.93349999999998</v>
      </c>
      <c r="M2352" t="s">
        <v>0</v>
      </c>
      <c r="N2352" t="str">
        <f>IF(VLOOKUP(B2352,title_rename,2,FALSE)=0,B2352,VLOOKUP(B2352,title_rename,2,FALSE))</f>
        <v>06-07 New York Mets @ Washington Nationals</v>
      </c>
      <c r="O2352" s="3" t="str">
        <f>LEFT(IF(VLOOKUP(C2352,brand_rename,2,FALSE)=0,C2352,VLOOKUP(C2352,brand_rename,2,FALSE)),LEN(IF(VLOOKUP(C2352,brand_rename,2,FALSE)=0,C2352,VLOOKUP(C2352,brand_rename,2,FALSE)))-6)</f>
        <v>Gatorade</v>
      </c>
      <c r="P2352" t="str">
        <f>IF(VLOOKUP(D2352,location_rename,2,FALSE)=0,D2352,VLOOKUP(D2352,location_rename,2,FALSE))</f>
        <v>Cooler Partial Branded</v>
      </c>
      <c r="Q2352">
        <f>IF($L2352=0,0,G2352)</f>
        <v>10</v>
      </c>
      <c r="R2352">
        <f>IF($L2352=0,0,H2352)</f>
        <v>18</v>
      </c>
      <c r="S2352" s="1">
        <f>R2352*L2352</f>
        <v>4228.8029999999999</v>
      </c>
      <c r="T2352" s="1">
        <f>S2352*(K2352/100)</f>
        <v>1271.9089486868427</v>
      </c>
      <c r="U2352" t="str">
        <f t="shared" si="72"/>
        <v>GatoradeCooler Partial Branded</v>
      </c>
      <c r="V2352" t="str">
        <f t="shared" si="73"/>
        <v>06-07 New York Mets @ Washington NationalsGatoradeCooler Partial Branded</v>
      </c>
      <c r="W2352" t="str">
        <f>CONCATENATE(M2352,O2352)</f>
        <v>Regular SeasonGatorade</v>
      </c>
      <c r="X2352" t="str">
        <f>CONCATENATE(M2352,P2352)</f>
        <v>Regular SeasonCooler Partial Branded</v>
      </c>
      <c r="Y2352" t="str">
        <f>CONCATENATE(M2352,O2352,P2352)</f>
        <v>Regular SeasonGatoradeCooler Partial Branded</v>
      </c>
    </row>
    <row r="2353" spans="1:25" x14ac:dyDescent="0.25">
      <c r="A2353" s="3">
        <v>363055</v>
      </c>
      <c r="B2353" t="s">
        <v>131</v>
      </c>
      <c r="C2353" t="s">
        <v>55</v>
      </c>
      <c r="D2353" t="s">
        <v>56</v>
      </c>
      <c r="E2353" t="s">
        <v>1</v>
      </c>
      <c r="F2353" s="5">
        <v>41067</v>
      </c>
      <c r="G2353">
        <v>4</v>
      </c>
      <c r="H2353">
        <v>6</v>
      </c>
      <c r="I2353" s="1">
        <v>1409.58</v>
      </c>
      <c r="J2353" s="1">
        <v>285.72000000000003</v>
      </c>
      <c r="K2353">
        <v>20.269867620142101</v>
      </c>
      <c r="L2353" s="4">
        <f>VLOOKUP(N2353,rates,VLOOKUP(CONCATENATE('[1]Exposure Report'!$B$11,'[1]Exposure Report'!$B$13),rate_lookup_table,4,FALSE),FALSE)</f>
        <v>234.93349999999998</v>
      </c>
      <c r="M2353" t="s">
        <v>0</v>
      </c>
      <c r="N2353" t="str">
        <f>IF(VLOOKUP(B2353,title_rename,2,FALSE)=0,B2353,VLOOKUP(B2353,title_rename,2,FALSE))</f>
        <v>06-07 New York Mets @ Washington Nationals</v>
      </c>
      <c r="O2353" s="3" t="str">
        <f>LEFT(IF(VLOOKUP(C2353,brand_rename,2,FALSE)=0,C2353,VLOOKUP(C2353,brand_rename,2,FALSE)),LEN(IF(VLOOKUP(C2353,brand_rename,2,FALSE)=0,C2353,VLOOKUP(C2353,brand_rename,2,FALSE)))-6)</f>
        <v>Gatorade</v>
      </c>
      <c r="P2353" t="str">
        <f>IF(VLOOKUP(D2353,location_rename,2,FALSE)=0,D2353,VLOOKUP(D2353,location_rename,2,FALSE))</f>
        <v>Passive Cup</v>
      </c>
      <c r="Q2353">
        <f>IF($L2353=0,0,G2353)</f>
        <v>4</v>
      </c>
      <c r="R2353">
        <f>IF($L2353=0,0,H2353)</f>
        <v>6</v>
      </c>
      <c r="S2353" s="1">
        <f>R2353*L2353</f>
        <v>1409.6009999999999</v>
      </c>
      <c r="T2353" s="1">
        <f>S2353*(K2353/100)</f>
        <v>285.72425667219926</v>
      </c>
      <c r="U2353" t="str">
        <f t="shared" si="72"/>
        <v>GatoradePassive Cup</v>
      </c>
      <c r="V2353" t="str">
        <f t="shared" si="73"/>
        <v>06-07 New York Mets @ Washington NationalsGatoradePassive Cup</v>
      </c>
      <c r="W2353" t="str">
        <f>CONCATENATE(M2353,O2353)</f>
        <v>Regular SeasonGatorade</v>
      </c>
      <c r="X2353" t="str">
        <f>CONCATENATE(M2353,P2353)</f>
        <v>Regular SeasonPassive Cup</v>
      </c>
      <c r="Y2353" t="str">
        <f>CONCATENATE(M2353,O2353,P2353)</f>
        <v>Regular SeasonGatoradePassive Cup</v>
      </c>
    </row>
    <row r="2354" spans="1:25" x14ac:dyDescent="0.25">
      <c r="A2354" s="3">
        <v>363055</v>
      </c>
      <c r="B2354" t="s">
        <v>131</v>
      </c>
      <c r="C2354" t="s">
        <v>55</v>
      </c>
      <c r="D2354" t="s">
        <v>56</v>
      </c>
      <c r="E2354" t="s">
        <v>1</v>
      </c>
      <c r="F2354" s="5">
        <v>41067</v>
      </c>
      <c r="G2354">
        <v>2</v>
      </c>
      <c r="H2354">
        <v>18</v>
      </c>
      <c r="I2354" s="1">
        <v>4228.74</v>
      </c>
      <c r="J2354" s="1">
        <v>583.24</v>
      </c>
      <c r="K2354">
        <v>13.7922880101401</v>
      </c>
      <c r="L2354" s="4">
        <f>VLOOKUP(N2354,rates,VLOOKUP(CONCATENATE('[1]Exposure Report'!$B$11,'[1]Exposure Report'!$B$13),rate_lookup_table,4,FALSE),FALSE)</f>
        <v>234.93349999999998</v>
      </c>
      <c r="M2354" t="s">
        <v>0</v>
      </c>
      <c r="N2354" t="str">
        <f>IF(VLOOKUP(B2354,title_rename,2,FALSE)=0,B2354,VLOOKUP(B2354,title_rename,2,FALSE))</f>
        <v>06-07 New York Mets @ Washington Nationals</v>
      </c>
      <c r="O2354" s="3" t="str">
        <f>LEFT(IF(VLOOKUP(C2354,brand_rename,2,FALSE)=0,C2354,VLOOKUP(C2354,brand_rename,2,FALSE)),LEN(IF(VLOOKUP(C2354,brand_rename,2,FALSE)=0,C2354,VLOOKUP(C2354,brand_rename,2,FALSE)))-6)</f>
        <v>Gatorade</v>
      </c>
      <c r="P2354" t="str">
        <f>IF(VLOOKUP(D2354,location_rename,2,FALSE)=0,D2354,VLOOKUP(D2354,location_rename,2,FALSE))</f>
        <v>Passive Cup</v>
      </c>
      <c r="Q2354">
        <f>IF($L2354=0,0,G2354)</f>
        <v>2</v>
      </c>
      <c r="R2354">
        <f>IF($L2354=0,0,H2354)</f>
        <v>18</v>
      </c>
      <c r="S2354" s="1">
        <f>R2354*L2354</f>
        <v>4228.8029999999999</v>
      </c>
      <c r="T2354" s="1">
        <f>S2354*(K2354/100)</f>
        <v>583.24868914144486</v>
      </c>
      <c r="U2354" t="str">
        <f t="shared" si="72"/>
        <v>GatoradePassive Cup</v>
      </c>
      <c r="V2354" t="str">
        <f t="shared" si="73"/>
        <v>06-07 New York Mets @ Washington NationalsGatoradePassive Cup</v>
      </c>
      <c r="W2354" t="str">
        <f>CONCATENATE(M2354,O2354)</f>
        <v>Regular SeasonGatorade</v>
      </c>
      <c r="X2354" t="str">
        <f>CONCATENATE(M2354,P2354)</f>
        <v>Regular SeasonPassive Cup</v>
      </c>
      <c r="Y2354" t="str">
        <f>CONCATENATE(M2354,O2354,P2354)</f>
        <v>Regular SeasonGatoradePassive Cup</v>
      </c>
    </row>
    <row r="2355" spans="1:25" x14ac:dyDescent="0.25">
      <c r="A2355" s="3">
        <v>363055</v>
      </c>
      <c r="B2355" t="s">
        <v>131</v>
      </c>
      <c r="C2355" t="s">
        <v>53</v>
      </c>
      <c r="D2355" t="s">
        <v>17</v>
      </c>
      <c r="E2355" t="s">
        <v>1</v>
      </c>
      <c r="F2355" s="5">
        <v>41067</v>
      </c>
      <c r="G2355">
        <v>1</v>
      </c>
      <c r="H2355">
        <v>6</v>
      </c>
      <c r="I2355" s="1">
        <v>1409.58</v>
      </c>
      <c r="J2355" s="1">
        <v>410.47</v>
      </c>
      <c r="K2355">
        <v>29.120021566707798</v>
      </c>
      <c r="L2355" s="4">
        <f>VLOOKUP(N2355,rates,VLOOKUP(CONCATENATE('[1]Exposure Report'!$B$11,'[1]Exposure Report'!$B$13),rate_lookup_table,4,FALSE),FALSE)</f>
        <v>234.93349999999998</v>
      </c>
      <c r="M2355" t="s">
        <v>0</v>
      </c>
      <c r="N2355" t="str">
        <f>IF(VLOOKUP(B2355,title_rename,2,FALSE)=0,B2355,VLOOKUP(B2355,title_rename,2,FALSE))</f>
        <v>06-07 New York Mets @ Washington Nationals</v>
      </c>
      <c r="O2355" s="3" t="str">
        <f>LEFT(IF(VLOOKUP(C2355,brand_rename,2,FALSE)=0,C2355,VLOOKUP(C2355,brand_rename,2,FALSE)),LEN(IF(VLOOKUP(C2355,brand_rename,2,FALSE)=0,C2355,VLOOKUP(C2355,brand_rename,2,FALSE)))-6)</f>
        <v>GEICO</v>
      </c>
      <c r="P2355" t="str">
        <f>IF(VLOOKUP(D2355,location_rename,2,FALSE)=0,D2355,VLOOKUP(D2355,location_rename,2,FALSE))</f>
        <v>LED Upper Tiered</v>
      </c>
      <c r="Q2355">
        <f>IF($L2355=0,0,G2355)</f>
        <v>1</v>
      </c>
      <c r="R2355">
        <f>IF($L2355=0,0,H2355)</f>
        <v>6</v>
      </c>
      <c r="S2355" s="1">
        <f>R2355*L2355</f>
        <v>1409.6009999999999</v>
      </c>
      <c r="T2355" s="1">
        <f>S2355*(K2355/100)</f>
        <v>410.47611520452875</v>
      </c>
      <c r="U2355" t="str">
        <f t="shared" si="72"/>
        <v>GEICOLED Upper Tiered</v>
      </c>
      <c r="V2355" t="str">
        <f t="shared" si="73"/>
        <v>06-07 New York Mets @ Washington NationalsGEICOLED Upper Tiered</v>
      </c>
      <c r="W2355" t="str">
        <f>CONCATENATE(M2355,O2355)</f>
        <v>Regular SeasonGEICO</v>
      </c>
      <c r="X2355" t="str">
        <f>CONCATENATE(M2355,P2355)</f>
        <v>Regular SeasonLED Upper Tiered</v>
      </c>
      <c r="Y2355" t="str">
        <f>CONCATENATE(M2355,O2355,P2355)</f>
        <v>Regular SeasonGEICOLED Upper Tiered</v>
      </c>
    </row>
    <row r="2356" spans="1:25" x14ac:dyDescent="0.25">
      <c r="A2356" s="3">
        <v>363055</v>
      </c>
      <c r="B2356" t="s">
        <v>131</v>
      </c>
      <c r="C2356" t="s">
        <v>53</v>
      </c>
      <c r="D2356" t="s">
        <v>6</v>
      </c>
      <c r="E2356" t="s">
        <v>1</v>
      </c>
      <c r="F2356" s="5">
        <v>41067</v>
      </c>
      <c r="G2356">
        <v>1</v>
      </c>
      <c r="H2356">
        <v>1</v>
      </c>
      <c r="I2356" s="1">
        <v>234.93</v>
      </c>
      <c r="J2356" s="1">
        <v>27.39</v>
      </c>
      <c r="K2356">
        <v>11.6587919805899</v>
      </c>
      <c r="L2356" s="4">
        <f>VLOOKUP(N2356,rates,VLOOKUP(CONCATENATE('[1]Exposure Report'!$B$11,'[1]Exposure Report'!$B$13),rate_lookup_table,4,FALSE),FALSE)</f>
        <v>234.93349999999998</v>
      </c>
      <c r="M2356" t="s">
        <v>0</v>
      </c>
      <c r="N2356" t="str">
        <f>IF(VLOOKUP(B2356,title_rename,2,FALSE)=0,B2356,VLOOKUP(B2356,title_rename,2,FALSE))</f>
        <v>06-07 New York Mets @ Washington Nationals</v>
      </c>
      <c r="O2356" s="3" t="str">
        <f>LEFT(IF(VLOOKUP(C2356,brand_rename,2,FALSE)=0,C2356,VLOOKUP(C2356,brand_rename,2,FALSE)),LEN(IF(VLOOKUP(C2356,brand_rename,2,FALSE)=0,C2356,VLOOKUP(C2356,brand_rename,2,FALSE)))-6)</f>
        <v>GEICO</v>
      </c>
      <c r="P2356" t="str">
        <f>IF(VLOOKUP(D2356,location_rename,2,FALSE)=0,D2356,VLOOKUP(D2356,location_rename,2,FALSE))</f>
        <v>Rotational Field Level Foul Ball Line</v>
      </c>
      <c r="Q2356">
        <f>IF($L2356=0,0,G2356)</f>
        <v>1</v>
      </c>
      <c r="R2356">
        <f>IF($L2356=0,0,H2356)</f>
        <v>1</v>
      </c>
      <c r="S2356" s="1">
        <f>R2356*L2356</f>
        <v>234.93349999999998</v>
      </c>
      <c r="T2356" s="1">
        <f>S2356*(K2356/100)</f>
        <v>27.390408057719171</v>
      </c>
      <c r="U2356" t="str">
        <f t="shared" si="72"/>
        <v>GEICORotational Field Level Foul Ball Line</v>
      </c>
      <c r="V2356" t="str">
        <f t="shared" si="73"/>
        <v>06-07 New York Mets @ Washington NationalsGEICORotational Field Level Foul Ball Line</v>
      </c>
      <c r="W2356" t="str">
        <f>CONCATENATE(M2356,O2356)</f>
        <v>Regular SeasonGEICO</v>
      </c>
      <c r="X2356" t="str">
        <f>CONCATENATE(M2356,P2356)</f>
        <v>Regular SeasonRotational Field Level Foul Ball Line</v>
      </c>
      <c r="Y2356" t="str">
        <f>CONCATENATE(M2356,O2356,P2356)</f>
        <v>Regular SeasonGEICORotational Field Level Foul Ball Line</v>
      </c>
    </row>
    <row r="2357" spans="1:25" x14ac:dyDescent="0.25">
      <c r="A2357" s="3">
        <v>363055</v>
      </c>
      <c r="B2357" t="s">
        <v>131</v>
      </c>
      <c r="C2357" t="s">
        <v>53</v>
      </c>
      <c r="D2357" t="s">
        <v>2</v>
      </c>
      <c r="E2357" t="s">
        <v>1</v>
      </c>
      <c r="F2357" s="5">
        <v>41067</v>
      </c>
      <c r="G2357">
        <v>19</v>
      </c>
      <c r="H2357">
        <v>164</v>
      </c>
      <c r="I2357" s="1">
        <v>38528.519999999997</v>
      </c>
      <c r="J2357" s="1">
        <v>9320.4</v>
      </c>
      <c r="K2357">
        <v>24.190911044597598</v>
      </c>
      <c r="L2357" s="4">
        <f>VLOOKUP(N2357,rates,VLOOKUP(CONCATENATE('[1]Exposure Report'!$B$11,'[1]Exposure Report'!$B$13),rate_lookup_table,4,FALSE),FALSE)</f>
        <v>234.93349999999998</v>
      </c>
      <c r="M2357" t="s">
        <v>0</v>
      </c>
      <c r="N2357" t="str">
        <f>IF(VLOOKUP(B2357,title_rename,2,FALSE)=0,B2357,VLOOKUP(B2357,title_rename,2,FALSE))</f>
        <v>06-07 New York Mets @ Washington Nationals</v>
      </c>
      <c r="O2357" s="3" t="str">
        <f>LEFT(IF(VLOOKUP(C2357,brand_rename,2,FALSE)=0,C2357,VLOOKUP(C2357,brand_rename,2,FALSE)),LEN(IF(VLOOKUP(C2357,brand_rename,2,FALSE)=0,C2357,VLOOKUP(C2357,brand_rename,2,FALSE)))-6)</f>
        <v>GEICO</v>
      </c>
      <c r="P2357" t="str">
        <f>IF(VLOOKUP(D2357,location_rename,2,FALSE)=0,D2357,VLOOKUP(D2357,location_rename,2,FALSE))</f>
        <v>Rotational Field Level Home Plate</v>
      </c>
      <c r="Q2357">
        <f>IF($L2357=0,0,G2357)</f>
        <v>19</v>
      </c>
      <c r="R2357">
        <f>IF($L2357=0,0,H2357)</f>
        <v>164</v>
      </c>
      <c r="S2357" s="1">
        <f>R2357*L2357</f>
        <v>38529.093999999997</v>
      </c>
      <c r="T2357" s="1">
        <f>S2357*(K2357/100)</f>
        <v>9320.5388558293907</v>
      </c>
      <c r="U2357" t="str">
        <f t="shared" si="72"/>
        <v>GEICORotational Field Level Home Plate</v>
      </c>
      <c r="V2357" t="str">
        <f t="shared" si="73"/>
        <v>06-07 New York Mets @ Washington NationalsGEICORotational Field Level Home Plate</v>
      </c>
      <c r="W2357" t="str">
        <f>CONCATENATE(M2357,O2357)</f>
        <v>Regular SeasonGEICO</v>
      </c>
      <c r="X2357" t="str">
        <f>CONCATENATE(M2357,P2357)</f>
        <v>Regular SeasonRotational Field Level Home Plate</v>
      </c>
      <c r="Y2357" t="str">
        <f>CONCATENATE(M2357,O2357,P2357)</f>
        <v>Regular SeasonGEICORotational Field Level Home Plate</v>
      </c>
    </row>
    <row r="2358" spans="1:25" x14ac:dyDescent="0.25">
      <c r="A2358" s="3">
        <v>363055</v>
      </c>
      <c r="B2358" t="s">
        <v>131</v>
      </c>
      <c r="C2358" t="s">
        <v>53</v>
      </c>
      <c r="D2358" t="s">
        <v>11</v>
      </c>
      <c r="E2358" t="s">
        <v>1</v>
      </c>
      <c r="F2358" s="5">
        <v>41067</v>
      </c>
      <c r="G2358">
        <v>53</v>
      </c>
      <c r="H2358">
        <v>204</v>
      </c>
      <c r="I2358" s="1">
        <v>47925.72</v>
      </c>
      <c r="J2358" s="1">
        <v>7339.99</v>
      </c>
      <c r="K2358">
        <v>15.315346331781701</v>
      </c>
      <c r="L2358" s="4">
        <f>VLOOKUP(N2358,rates,VLOOKUP(CONCATENATE('[1]Exposure Report'!$B$11,'[1]Exposure Report'!$B$13),rate_lookup_table,4,FALSE),FALSE)</f>
        <v>234.93349999999998</v>
      </c>
      <c r="M2358" t="s">
        <v>0</v>
      </c>
      <c r="N2358" t="str">
        <f>IF(VLOOKUP(B2358,title_rename,2,FALSE)=0,B2358,VLOOKUP(B2358,title_rename,2,FALSE))</f>
        <v>06-07 New York Mets @ Washington Nationals</v>
      </c>
      <c r="O2358" s="3" t="str">
        <f>LEFT(IF(VLOOKUP(C2358,brand_rename,2,FALSE)=0,C2358,VLOOKUP(C2358,brand_rename,2,FALSE)),LEN(IF(VLOOKUP(C2358,brand_rename,2,FALSE)=0,C2358,VLOOKUP(C2358,brand_rename,2,FALSE)))-6)</f>
        <v>GEICO</v>
      </c>
      <c r="P2358" t="str">
        <f>IF(VLOOKUP(D2358,location_rename,2,FALSE)=0,D2358,VLOOKUP(D2358,location_rename,2,FALSE))</f>
        <v>Static Outfield Wall</v>
      </c>
      <c r="Q2358">
        <f>IF($L2358=0,0,G2358)</f>
        <v>53</v>
      </c>
      <c r="R2358">
        <f>IF($L2358=0,0,H2358)</f>
        <v>204</v>
      </c>
      <c r="S2358" s="1">
        <f>R2358*L2358</f>
        <v>47926.433999999994</v>
      </c>
      <c r="T2358" s="1">
        <f>S2358*(K2358/100)</f>
        <v>7340.0993515727769</v>
      </c>
      <c r="U2358" t="str">
        <f t="shared" si="72"/>
        <v>GEICOStatic Outfield Wall</v>
      </c>
      <c r="V2358" t="str">
        <f t="shared" si="73"/>
        <v>06-07 New York Mets @ Washington NationalsGEICOStatic Outfield Wall</v>
      </c>
      <c r="W2358" t="str">
        <f>CONCATENATE(M2358,O2358)</f>
        <v>Regular SeasonGEICO</v>
      </c>
      <c r="X2358" t="str">
        <f>CONCATENATE(M2358,P2358)</f>
        <v>Regular SeasonStatic Outfield Wall</v>
      </c>
      <c r="Y2358" t="str">
        <f>CONCATENATE(M2358,O2358,P2358)</f>
        <v>Regular SeasonGEICOStatic Outfield Wall</v>
      </c>
    </row>
    <row r="2359" spans="1:25" x14ac:dyDescent="0.25">
      <c r="A2359" s="3">
        <v>363055</v>
      </c>
      <c r="B2359" t="s">
        <v>131</v>
      </c>
      <c r="C2359" t="s">
        <v>53</v>
      </c>
      <c r="D2359" t="s">
        <v>9</v>
      </c>
      <c r="E2359" t="s">
        <v>1</v>
      </c>
      <c r="F2359" s="5">
        <v>41067</v>
      </c>
      <c r="G2359">
        <v>4</v>
      </c>
      <c r="H2359">
        <v>32</v>
      </c>
      <c r="I2359" s="1">
        <v>7517.76</v>
      </c>
      <c r="J2359" s="1">
        <v>919.45</v>
      </c>
      <c r="K2359">
        <v>12.230371812880399</v>
      </c>
      <c r="L2359" s="4">
        <f>VLOOKUP(N2359,rates,VLOOKUP(CONCATENATE('[1]Exposure Report'!$B$11,'[1]Exposure Report'!$B$13),rate_lookup_table,4,FALSE),FALSE)</f>
        <v>234.93349999999998</v>
      </c>
      <c r="M2359" t="s">
        <v>0</v>
      </c>
      <c r="N2359" t="str">
        <f>IF(VLOOKUP(B2359,title_rename,2,FALSE)=0,B2359,VLOOKUP(B2359,title_rename,2,FALSE))</f>
        <v>06-07 New York Mets @ Washington Nationals</v>
      </c>
      <c r="O2359" s="3" t="str">
        <f>LEFT(IF(VLOOKUP(C2359,brand_rename,2,FALSE)=0,C2359,VLOOKUP(C2359,brand_rename,2,FALSE)),LEN(IF(VLOOKUP(C2359,brand_rename,2,FALSE)=0,C2359,VLOOKUP(C2359,brand_rename,2,FALSE)))-6)</f>
        <v>GEICO</v>
      </c>
      <c r="P2359" t="str">
        <f>IF(VLOOKUP(D2359,location_rename,2,FALSE)=0,D2359,VLOOKUP(D2359,location_rename,2,FALSE))</f>
        <v>Static Upper Billboard</v>
      </c>
      <c r="Q2359">
        <f>IF($L2359=0,0,G2359)</f>
        <v>4</v>
      </c>
      <c r="R2359">
        <f>IF($L2359=0,0,H2359)</f>
        <v>32</v>
      </c>
      <c r="S2359" s="1">
        <f>R2359*L2359</f>
        <v>7517.8719999999994</v>
      </c>
      <c r="T2359" s="1">
        <f>S2359*(K2359/100)</f>
        <v>919.46369801642777</v>
      </c>
      <c r="U2359" t="str">
        <f t="shared" si="72"/>
        <v>GEICOStatic Upper Billboard</v>
      </c>
      <c r="V2359" t="str">
        <f t="shared" si="73"/>
        <v>06-07 New York Mets @ Washington NationalsGEICOStatic Upper Billboard</v>
      </c>
      <c r="W2359" t="str">
        <f>CONCATENATE(M2359,O2359)</f>
        <v>Regular SeasonGEICO</v>
      </c>
      <c r="X2359" t="str">
        <f>CONCATENATE(M2359,P2359)</f>
        <v>Regular SeasonStatic Upper Billboard</v>
      </c>
      <c r="Y2359" t="str">
        <f>CONCATENATE(M2359,O2359,P2359)</f>
        <v>Regular SeasonGEICOStatic Upper Billboard</v>
      </c>
    </row>
    <row r="2360" spans="1:25" x14ac:dyDescent="0.25">
      <c r="A2360" s="3">
        <v>363055</v>
      </c>
      <c r="B2360" t="s">
        <v>131</v>
      </c>
      <c r="C2360" t="s">
        <v>52</v>
      </c>
      <c r="D2360" t="s">
        <v>2</v>
      </c>
      <c r="E2360" t="s">
        <v>1</v>
      </c>
      <c r="F2360" s="5">
        <v>41067</v>
      </c>
      <c r="G2360">
        <v>10</v>
      </c>
      <c r="H2360">
        <v>45</v>
      </c>
      <c r="I2360" s="1">
        <v>10571.85</v>
      </c>
      <c r="J2360" s="1">
        <v>2876.55</v>
      </c>
      <c r="K2360">
        <v>27.209523404134501</v>
      </c>
      <c r="L2360" s="4">
        <f>VLOOKUP(N2360,rates,VLOOKUP(CONCATENATE('[1]Exposure Report'!$B$11,'[1]Exposure Report'!$B$13),rate_lookup_table,4,FALSE),FALSE)</f>
        <v>234.93349999999998</v>
      </c>
      <c r="M2360" t="s">
        <v>0</v>
      </c>
      <c r="N2360" t="str">
        <f>IF(VLOOKUP(B2360,title_rename,2,FALSE)=0,B2360,VLOOKUP(B2360,title_rename,2,FALSE))</f>
        <v>06-07 New York Mets @ Washington Nationals</v>
      </c>
      <c r="O2360" s="3" t="str">
        <f>LEFT(IF(VLOOKUP(C2360,brand_rename,2,FALSE)=0,C2360,VLOOKUP(C2360,brand_rename,2,FALSE)),LEN(IF(VLOOKUP(C2360,brand_rename,2,FALSE)=0,C2360,VLOOKUP(C2360,brand_rename,2,FALSE)))-6)</f>
        <v>Hankook Tire</v>
      </c>
      <c r="P2360" t="str">
        <f>IF(VLOOKUP(D2360,location_rename,2,FALSE)=0,D2360,VLOOKUP(D2360,location_rename,2,FALSE))</f>
        <v>Rotational Field Level Home Plate</v>
      </c>
      <c r="Q2360">
        <f>IF($L2360=0,0,G2360)</f>
        <v>10</v>
      </c>
      <c r="R2360">
        <f>IF($L2360=0,0,H2360)</f>
        <v>45</v>
      </c>
      <c r="S2360" s="1">
        <f>R2360*L2360</f>
        <v>10572.0075</v>
      </c>
      <c r="T2360" s="1">
        <f>S2360*(K2360/100)</f>
        <v>2876.5928549993546</v>
      </c>
      <c r="U2360" t="str">
        <f t="shared" si="72"/>
        <v>Hankook TireRotational Field Level Home Plate</v>
      </c>
      <c r="V2360" t="str">
        <f t="shared" si="73"/>
        <v>06-07 New York Mets @ Washington NationalsHankook TireRotational Field Level Home Plate</v>
      </c>
      <c r="W2360" t="str">
        <f>CONCATENATE(M2360,O2360)</f>
        <v>Regular SeasonHankook Tire</v>
      </c>
      <c r="X2360" t="str">
        <f>CONCATENATE(M2360,P2360)</f>
        <v>Regular SeasonRotational Field Level Home Plate</v>
      </c>
      <c r="Y2360" t="str">
        <f>CONCATENATE(M2360,O2360,P2360)</f>
        <v>Regular SeasonHankook TireRotational Field Level Home Plate</v>
      </c>
    </row>
    <row r="2361" spans="1:25" x14ac:dyDescent="0.25">
      <c r="A2361" s="3">
        <v>363055</v>
      </c>
      <c r="B2361" t="s">
        <v>131</v>
      </c>
      <c r="C2361" t="s">
        <v>51</v>
      </c>
      <c r="D2361" t="s">
        <v>9</v>
      </c>
      <c r="E2361" t="s">
        <v>1</v>
      </c>
      <c r="F2361" s="5">
        <v>41067</v>
      </c>
      <c r="G2361">
        <v>9</v>
      </c>
      <c r="H2361">
        <v>29</v>
      </c>
      <c r="I2361" s="1">
        <v>6812.97</v>
      </c>
      <c r="J2361" s="1">
        <v>1780.09</v>
      </c>
      <c r="K2361">
        <v>26.127958878433301</v>
      </c>
      <c r="L2361" s="4">
        <f>VLOOKUP(N2361,rates,VLOOKUP(CONCATENATE('[1]Exposure Report'!$B$11,'[1]Exposure Report'!$B$13),rate_lookup_table,4,FALSE),FALSE)</f>
        <v>234.93349999999998</v>
      </c>
      <c r="M2361" t="s">
        <v>0</v>
      </c>
      <c r="N2361" t="str">
        <f>IF(VLOOKUP(B2361,title_rename,2,FALSE)=0,B2361,VLOOKUP(B2361,title_rename,2,FALSE))</f>
        <v>06-07 New York Mets @ Washington Nationals</v>
      </c>
      <c r="O2361" s="3" t="str">
        <f>LEFT(IF(VLOOKUP(C2361,brand_rename,2,FALSE)=0,C2361,VLOOKUP(C2361,brand_rename,2,FALSE)),LEN(IF(VLOOKUP(C2361,brand_rename,2,FALSE)=0,C2361,VLOOKUP(C2361,brand_rename,2,FALSE)))-6)</f>
        <v>Harris Teeter</v>
      </c>
      <c r="P2361" t="str">
        <f>IF(VLOOKUP(D2361,location_rename,2,FALSE)=0,D2361,VLOOKUP(D2361,location_rename,2,FALSE))</f>
        <v>Static Upper Billboard</v>
      </c>
      <c r="Q2361">
        <f>IF($L2361=0,0,G2361)</f>
        <v>9</v>
      </c>
      <c r="R2361">
        <f>IF($L2361=0,0,H2361)</f>
        <v>29</v>
      </c>
      <c r="S2361" s="1">
        <f>R2361*L2361</f>
        <v>6813.0714999999991</v>
      </c>
      <c r="T2361" s="1">
        <f>S2361*(K2361/100)</f>
        <v>1780.1165198782585</v>
      </c>
      <c r="U2361" t="str">
        <f t="shared" si="72"/>
        <v>Harris TeeterStatic Upper Billboard</v>
      </c>
      <c r="V2361" t="str">
        <f t="shared" si="73"/>
        <v>06-07 New York Mets @ Washington NationalsHarris TeeterStatic Upper Billboard</v>
      </c>
      <c r="W2361" t="str">
        <f>CONCATENATE(M2361,O2361)</f>
        <v>Regular SeasonHarris Teeter</v>
      </c>
      <c r="X2361" t="str">
        <f>CONCATENATE(M2361,P2361)</f>
        <v>Regular SeasonStatic Upper Billboard</v>
      </c>
      <c r="Y2361" t="str">
        <f>CONCATENATE(M2361,O2361,P2361)</f>
        <v>Regular SeasonHarris TeeterStatic Upper Billboard</v>
      </c>
    </row>
    <row r="2362" spans="1:25" x14ac:dyDescent="0.25">
      <c r="A2362" s="3">
        <v>363055</v>
      </c>
      <c r="B2362" t="s">
        <v>131</v>
      </c>
      <c r="C2362" t="s">
        <v>83</v>
      </c>
      <c r="D2362" t="s">
        <v>17</v>
      </c>
      <c r="E2362" t="s">
        <v>1</v>
      </c>
      <c r="F2362" s="5">
        <v>41067</v>
      </c>
      <c r="G2362">
        <v>4</v>
      </c>
      <c r="H2362">
        <v>8</v>
      </c>
      <c r="I2362" s="1">
        <v>1879.44</v>
      </c>
      <c r="J2362" s="1">
        <v>533.30999999999995</v>
      </c>
      <c r="K2362">
        <v>28.376005618694901</v>
      </c>
      <c r="L2362" s="4">
        <f>VLOOKUP(N2362,rates,VLOOKUP(CONCATENATE('[1]Exposure Report'!$B$11,'[1]Exposure Report'!$B$13),rate_lookup_table,4,FALSE),FALSE)</f>
        <v>234.93349999999998</v>
      </c>
      <c r="M2362" t="s">
        <v>0</v>
      </c>
      <c r="N2362" t="str">
        <f>IF(VLOOKUP(B2362,title_rename,2,FALSE)=0,B2362,VLOOKUP(B2362,title_rename,2,FALSE))</f>
        <v>06-07 New York Mets @ Washington Nationals</v>
      </c>
      <c r="O2362" s="3" t="str">
        <f>LEFT(IF(VLOOKUP(C2362,brand_rename,2,FALSE)=0,C2362,VLOOKUP(C2362,brand_rename,2,FALSE)),LEN(IF(VLOOKUP(C2362,brand_rename,2,FALSE)=0,C2362,VLOOKUP(C2362,brand_rename,2,FALSE)))-6)</f>
        <v>Kayem</v>
      </c>
      <c r="P2362" t="str">
        <f>IF(VLOOKUP(D2362,location_rename,2,FALSE)=0,D2362,VLOOKUP(D2362,location_rename,2,FALSE))</f>
        <v>LED Upper Tiered</v>
      </c>
      <c r="Q2362">
        <f>IF($L2362=0,0,G2362)</f>
        <v>4</v>
      </c>
      <c r="R2362">
        <f>IF($L2362=0,0,H2362)</f>
        <v>8</v>
      </c>
      <c r="S2362" s="1">
        <f>R2362*L2362</f>
        <v>1879.4679999999998</v>
      </c>
      <c r="T2362" s="1">
        <f>S2362*(K2362/100)</f>
        <v>533.31794528157263</v>
      </c>
      <c r="U2362" t="str">
        <f t="shared" si="72"/>
        <v>KayemLED Upper Tiered</v>
      </c>
      <c r="V2362" t="str">
        <f t="shared" si="73"/>
        <v>06-07 New York Mets @ Washington NationalsKayemLED Upper Tiered</v>
      </c>
      <c r="W2362" t="str">
        <f>CONCATENATE(M2362,O2362)</f>
        <v>Regular SeasonKayem</v>
      </c>
      <c r="X2362" t="str">
        <f>CONCATENATE(M2362,P2362)</f>
        <v>Regular SeasonLED Upper Tiered</v>
      </c>
      <c r="Y2362" t="str">
        <f>CONCATENATE(M2362,O2362,P2362)</f>
        <v>Regular SeasonKayemLED Upper Tiered</v>
      </c>
    </row>
    <row r="2363" spans="1:25" x14ac:dyDescent="0.25">
      <c r="A2363" s="3">
        <v>363055</v>
      </c>
      <c r="B2363" t="s">
        <v>131</v>
      </c>
      <c r="C2363" t="s">
        <v>49</v>
      </c>
      <c r="D2363" t="s">
        <v>17</v>
      </c>
      <c r="E2363" t="s">
        <v>1</v>
      </c>
      <c r="F2363" s="5">
        <v>41067</v>
      </c>
      <c r="G2363">
        <v>1</v>
      </c>
      <c r="H2363">
        <v>4</v>
      </c>
      <c r="I2363" s="1">
        <v>939.72</v>
      </c>
      <c r="J2363" s="1">
        <v>354.84</v>
      </c>
      <c r="K2363">
        <v>37.7601838845613</v>
      </c>
      <c r="L2363" s="4">
        <f>VLOOKUP(N2363,rates,VLOOKUP(CONCATENATE('[1]Exposure Report'!$B$11,'[1]Exposure Report'!$B$13),rate_lookup_table,4,FALSE),FALSE)</f>
        <v>234.93349999999998</v>
      </c>
      <c r="M2363" t="s">
        <v>0</v>
      </c>
      <c r="N2363" t="str">
        <f>IF(VLOOKUP(B2363,title_rename,2,FALSE)=0,B2363,VLOOKUP(B2363,title_rename,2,FALSE))</f>
        <v>06-07 New York Mets @ Washington Nationals</v>
      </c>
      <c r="O2363" s="3" t="str">
        <f>LEFT(IF(VLOOKUP(C2363,brand_rename,2,FALSE)=0,C2363,VLOOKUP(C2363,brand_rename,2,FALSE)),LEN(IF(VLOOKUP(C2363,brand_rename,2,FALSE)=0,C2363,VLOOKUP(C2363,brand_rename,2,FALSE)))-6)</f>
        <v>Lexus</v>
      </c>
      <c r="P2363" t="str">
        <f>IF(VLOOKUP(D2363,location_rename,2,FALSE)=0,D2363,VLOOKUP(D2363,location_rename,2,FALSE))</f>
        <v>LED Upper Tiered</v>
      </c>
      <c r="Q2363">
        <f>IF($L2363=0,0,G2363)</f>
        <v>1</v>
      </c>
      <c r="R2363">
        <f>IF($L2363=0,0,H2363)</f>
        <v>4</v>
      </c>
      <c r="S2363" s="1">
        <f>R2363*L2363</f>
        <v>939.73399999999992</v>
      </c>
      <c r="T2363" s="1">
        <f>S2363*(K2363/100)</f>
        <v>354.84528642574327</v>
      </c>
      <c r="U2363" t="str">
        <f t="shared" si="72"/>
        <v>LexusLED Upper Tiered</v>
      </c>
      <c r="V2363" t="str">
        <f t="shared" si="73"/>
        <v>06-07 New York Mets @ Washington NationalsLexusLED Upper Tiered</v>
      </c>
      <c r="W2363" t="str">
        <f>CONCATENATE(M2363,O2363)</f>
        <v>Regular SeasonLexus</v>
      </c>
      <c r="X2363" t="str">
        <f>CONCATENATE(M2363,P2363)</f>
        <v>Regular SeasonLED Upper Tiered</v>
      </c>
      <c r="Y2363" t="str">
        <f>CONCATENATE(M2363,O2363,P2363)</f>
        <v>Regular SeasonLexusLED Upper Tiered</v>
      </c>
    </row>
    <row r="2364" spans="1:25" x14ac:dyDescent="0.25">
      <c r="A2364" s="3">
        <v>363055</v>
      </c>
      <c r="B2364" t="s">
        <v>131</v>
      </c>
      <c r="C2364" t="s">
        <v>49</v>
      </c>
      <c r="D2364" t="s">
        <v>7</v>
      </c>
      <c r="E2364" t="s">
        <v>1</v>
      </c>
      <c r="F2364" s="5">
        <v>41067</v>
      </c>
      <c r="G2364">
        <v>352</v>
      </c>
      <c r="H2364">
        <v>2563</v>
      </c>
      <c r="I2364" s="1">
        <v>602125.59</v>
      </c>
      <c r="J2364" s="1">
        <v>100247.12</v>
      </c>
      <c r="K2364">
        <v>16.648872206211902</v>
      </c>
      <c r="L2364" s="4">
        <f>VLOOKUP(N2364,rates,VLOOKUP(CONCATENATE('[1]Exposure Report'!$B$11,'[1]Exposure Report'!$B$13),rate_lookup_table,4,FALSE),FALSE)</f>
        <v>234.93349999999998</v>
      </c>
      <c r="M2364" t="s">
        <v>0</v>
      </c>
      <c r="N2364" t="str">
        <f>IF(VLOOKUP(B2364,title_rename,2,FALSE)=0,B2364,VLOOKUP(B2364,title_rename,2,FALSE))</f>
        <v>06-07 New York Mets @ Washington Nationals</v>
      </c>
      <c r="O2364" s="3" t="str">
        <f>LEFT(IF(VLOOKUP(C2364,brand_rename,2,FALSE)=0,C2364,VLOOKUP(C2364,brand_rename,2,FALSE)),LEN(IF(VLOOKUP(C2364,brand_rename,2,FALSE)=0,C2364,VLOOKUP(C2364,brand_rename,2,FALSE)))-6)</f>
        <v>Lexus</v>
      </c>
      <c r="P2364" t="str">
        <f>IF(VLOOKUP(D2364,location_rename,2,FALSE)=0,D2364,VLOOKUP(D2364,location_rename,2,FALSE))</f>
        <v>Static Upper Home Plate</v>
      </c>
      <c r="Q2364">
        <f>IF($L2364=0,0,G2364)</f>
        <v>352</v>
      </c>
      <c r="R2364">
        <f>IF($L2364=0,0,H2364)</f>
        <v>2563</v>
      </c>
      <c r="S2364" s="1">
        <f>R2364*L2364</f>
        <v>602134.56049999991</v>
      </c>
      <c r="T2364" s="1">
        <f>S2364*(K2364/100)</f>
        <v>100248.61348708067</v>
      </c>
      <c r="U2364" t="str">
        <f t="shared" si="72"/>
        <v>LexusStatic Upper Home Plate</v>
      </c>
      <c r="V2364" t="str">
        <f t="shared" si="73"/>
        <v>06-07 New York Mets @ Washington NationalsLexusStatic Upper Home Plate</v>
      </c>
      <c r="W2364" t="str">
        <f>CONCATENATE(M2364,O2364)</f>
        <v>Regular SeasonLexus</v>
      </c>
      <c r="X2364" t="str">
        <f>CONCATENATE(M2364,P2364)</f>
        <v>Regular SeasonStatic Upper Home Plate</v>
      </c>
      <c r="Y2364" t="str">
        <f>CONCATENATE(M2364,O2364,P2364)</f>
        <v>Regular SeasonLexusStatic Upper Home Plate</v>
      </c>
    </row>
    <row r="2365" spans="1:25" x14ac:dyDescent="0.25">
      <c r="A2365" s="3">
        <v>363055</v>
      </c>
      <c r="B2365" t="s">
        <v>131</v>
      </c>
      <c r="C2365" t="s">
        <v>48</v>
      </c>
      <c r="D2365" t="s">
        <v>17</v>
      </c>
      <c r="E2365" t="s">
        <v>1</v>
      </c>
      <c r="F2365" s="5">
        <v>41067</v>
      </c>
      <c r="G2365">
        <v>1</v>
      </c>
      <c r="H2365">
        <v>3</v>
      </c>
      <c r="I2365" s="1">
        <v>704.79</v>
      </c>
      <c r="J2365" s="1">
        <v>265.14</v>
      </c>
      <c r="K2365">
        <v>37.619716511301199</v>
      </c>
      <c r="L2365" s="4">
        <f>VLOOKUP(N2365,rates,VLOOKUP(CONCATENATE('[1]Exposure Report'!$B$11,'[1]Exposure Report'!$B$13),rate_lookup_table,4,FALSE),FALSE)</f>
        <v>234.93349999999998</v>
      </c>
      <c r="M2365" t="s">
        <v>0</v>
      </c>
      <c r="N2365" t="str">
        <f>IF(VLOOKUP(B2365,title_rename,2,FALSE)=0,B2365,VLOOKUP(B2365,title_rename,2,FALSE))</f>
        <v>06-07 New York Mets @ Washington Nationals</v>
      </c>
      <c r="O2365" s="3" t="str">
        <f>LEFT(IF(VLOOKUP(C2365,brand_rename,2,FALSE)=0,C2365,VLOOKUP(C2365,brand_rename,2,FALSE)),LEN(IF(VLOOKUP(C2365,brand_rename,2,FALSE)=0,C2365,VLOOKUP(C2365,brand_rename,2,FALSE)))-6)</f>
        <v>Maryland Live Casino</v>
      </c>
      <c r="P2365" t="str">
        <f>IF(VLOOKUP(D2365,location_rename,2,FALSE)=0,D2365,VLOOKUP(D2365,location_rename,2,FALSE))</f>
        <v>LED Upper Tiered</v>
      </c>
      <c r="Q2365">
        <f>IF($L2365=0,0,G2365)</f>
        <v>1</v>
      </c>
      <c r="R2365">
        <f>IF($L2365=0,0,H2365)</f>
        <v>3</v>
      </c>
      <c r="S2365" s="1">
        <f>R2365*L2365</f>
        <v>704.80049999999994</v>
      </c>
      <c r="T2365" s="1">
        <f>S2365*(K2365/100)</f>
        <v>265.14395007023336</v>
      </c>
      <c r="U2365" t="str">
        <f t="shared" si="72"/>
        <v>Maryland Live CasinoLED Upper Tiered</v>
      </c>
      <c r="V2365" t="str">
        <f t="shared" si="73"/>
        <v>06-07 New York Mets @ Washington NationalsMaryland Live CasinoLED Upper Tiered</v>
      </c>
      <c r="W2365" t="str">
        <f>CONCATENATE(M2365,O2365)</f>
        <v>Regular SeasonMaryland Live Casino</v>
      </c>
      <c r="X2365" t="str">
        <f>CONCATENATE(M2365,P2365)</f>
        <v>Regular SeasonLED Upper Tiered</v>
      </c>
      <c r="Y2365" t="str">
        <f>CONCATENATE(M2365,O2365,P2365)</f>
        <v>Regular SeasonMaryland Live CasinoLED Upper Tiered</v>
      </c>
    </row>
    <row r="2366" spans="1:25" x14ac:dyDescent="0.25">
      <c r="A2366" s="3">
        <v>363055</v>
      </c>
      <c r="B2366" t="s">
        <v>131</v>
      </c>
      <c r="C2366" t="s">
        <v>47</v>
      </c>
      <c r="D2366" t="s">
        <v>2</v>
      </c>
      <c r="E2366" t="s">
        <v>1</v>
      </c>
      <c r="F2366" s="5">
        <v>41067</v>
      </c>
      <c r="G2366">
        <v>9</v>
      </c>
      <c r="H2366">
        <v>85</v>
      </c>
      <c r="I2366" s="1">
        <v>19969.05</v>
      </c>
      <c r="J2366" s="1">
        <v>4683.05</v>
      </c>
      <c r="K2366">
        <v>23.451541260100001</v>
      </c>
      <c r="L2366" s="4">
        <f>VLOOKUP(N2366,rates,VLOOKUP(CONCATENATE('[1]Exposure Report'!$B$11,'[1]Exposure Report'!$B$13),rate_lookup_table,4,FALSE),FALSE)</f>
        <v>234.93349999999998</v>
      </c>
      <c r="M2366" t="s">
        <v>0</v>
      </c>
      <c r="N2366" t="str">
        <f>IF(VLOOKUP(B2366,title_rename,2,FALSE)=0,B2366,VLOOKUP(B2366,title_rename,2,FALSE))</f>
        <v>06-07 New York Mets @ Washington Nationals</v>
      </c>
      <c r="O2366" s="3" t="str">
        <f>LEFT(IF(VLOOKUP(C2366,brand_rename,2,FALSE)=0,C2366,VLOOKUP(C2366,brand_rename,2,FALSE)),LEN(IF(VLOOKUP(C2366,brand_rename,2,FALSE)=0,C2366,VLOOKUP(C2366,brand_rename,2,FALSE)))-6)</f>
        <v>Maxxis Tires</v>
      </c>
      <c r="P2366" t="str">
        <f>IF(VLOOKUP(D2366,location_rename,2,FALSE)=0,D2366,VLOOKUP(D2366,location_rename,2,FALSE))</f>
        <v>Rotational Field Level Home Plate</v>
      </c>
      <c r="Q2366">
        <f>IF($L2366=0,0,G2366)</f>
        <v>9</v>
      </c>
      <c r="R2366">
        <f>IF($L2366=0,0,H2366)</f>
        <v>85</v>
      </c>
      <c r="S2366" s="1">
        <f>R2366*L2366</f>
        <v>19969.3475</v>
      </c>
      <c r="T2366" s="1">
        <f>S2366*(K2366/100)</f>
        <v>4683.1197683352475</v>
      </c>
      <c r="U2366" t="str">
        <f t="shared" si="72"/>
        <v>Maxxis TiresRotational Field Level Home Plate</v>
      </c>
      <c r="V2366" t="str">
        <f t="shared" si="73"/>
        <v>06-07 New York Mets @ Washington NationalsMaxxis TiresRotational Field Level Home Plate</v>
      </c>
      <c r="W2366" t="str">
        <f>CONCATENATE(M2366,O2366)</f>
        <v>Regular SeasonMaxxis Tires</v>
      </c>
      <c r="X2366" t="str">
        <f>CONCATENATE(M2366,P2366)</f>
        <v>Regular SeasonRotational Field Level Home Plate</v>
      </c>
      <c r="Y2366" t="str">
        <f>CONCATENATE(M2366,O2366,P2366)</f>
        <v>Regular SeasonMaxxis TiresRotational Field Level Home Plate</v>
      </c>
    </row>
    <row r="2367" spans="1:25" x14ac:dyDescent="0.25">
      <c r="A2367" s="3">
        <v>363055</v>
      </c>
      <c r="B2367" t="s">
        <v>131</v>
      </c>
      <c r="C2367" t="s">
        <v>46</v>
      </c>
      <c r="D2367" t="s">
        <v>17</v>
      </c>
      <c r="E2367" t="s">
        <v>1</v>
      </c>
      <c r="F2367" s="5">
        <v>41067</v>
      </c>
      <c r="G2367">
        <v>1</v>
      </c>
      <c r="H2367">
        <v>5</v>
      </c>
      <c r="I2367" s="1">
        <v>1174.6500000000001</v>
      </c>
      <c r="J2367" s="1">
        <v>385.4</v>
      </c>
      <c r="K2367">
        <v>32.809773123909203</v>
      </c>
      <c r="L2367" s="4">
        <f>VLOOKUP(N2367,rates,VLOOKUP(CONCATENATE('[1]Exposure Report'!$B$11,'[1]Exposure Report'!$B$13),rate_lookup_table,4,FALSE),FALSE)</f>
        <v>234.93349999999998</v>
      </c>
      <c r="M2367" t="s">
        <v>0</v>
      </c>
      <c r="N2367" t="str">
        <f>IF(VLOOKUP(B2367,title_rename,2,FALSE)=0,B2367,VLOOKUP(B2367,title_rename,2,FALSE))</f>
        <v>06-07 New York Mets @ Washington Nationals</v>
      </c>
      <c r="O2367" s="3" t="str">
        <f>LEFT(IF(VLOOKUP(C2367,brand_rename,2,FALSE)=0,C2367,VLOOKUP(C2367,brand_rename,2,FALSE)),LEN(IF(VLOOKUP(C2367,brand_rename,2,FALSE)=0,C2367,VLOOKUP(C2367,brand_rename,2,FALSE)))-6)</f>
        <v>MedStar Health</v>
      </c>
      <c r="P2367" t="str">
        <f>IF(VLOOKUP(D2367,location_rename,2,FALSE)=0,D2367,VLOOKUP(D2367,location_rename,2,FALSE))</f>
        <v>LED Upper Tiered</v>
      </c>
      <c r="Q2367">
        <f>IF($L2367=0,0,G2367)</f>
        <v>1</v>
      </c>
      <c r="R2367">
        <f>IF($L2367=0,0,H2367)</f>
        <v>5</v>
      </c>
      <c r="S2367" s="1">
        <f>R2367*L2367</f>
        <v>1174.6675</v>
      </c>
      <c r="T2367" s="1">
        <f>S2367*(K2367/100)</f>
        <v>385.40574171029613</v>
      </c>
      <c r="U2367" t="str">
        <f t="shared" si="72"/>
        <v>MedStar HealthLED Upper Tiered</v>
      </c>
      <c r="V2367" t="str">
        <f t="shared" si="73"/>
        <v>06-07 New York Mets @ Washington NationalsMedStar HealthLED Upper Tiered</v>
      </c>
      <c r="W2367" t="str">
        <f>CONCATENATE(M2367,O2367)</f>
        <v>Regular SeasonMedStar Health</v>
      </c>
      <c r="X2367" t="str">
        <f>CONCATENATE(M2367,P2367)</f>
        <v>Regular SeasonLED Upper Tiered</v>
      </c>
      <c r="Y2367" t="str">
        <f>CONCATENATE(M2367,O2367,P2367)</f>
        <v>Regular SeasonMedStar HealthLED Upper Tiered</v>
      </c>
    </row>
    <row r="2368" spans="1:25" x14ac:dyDescent="0.25">
      <c r="A2368" s="3">
        <v>363055</v>
      </c>
      <c r="B2368" t="s">
        <v>131</v>
      </c>
      <c r="C2368" t="s">
        <v>44</v>
      </c>
      <c r="D2368" t="s">
        <v>17</v>
      </c>
      <c r="E2368" t="s">
        <v>1</v>
      </c>
      <c r="F2368" s="5">
        <v>41067</v>
      </c>
      <c r="G2368">
        <v>3</v>
      </c>
      <c r="H2368">
        <v>7</v>
      </c>
      <c r="I2368" s="1">
        <v>1644.51</v>
      </c>
      <c r="J2368" s="1">
        <v>545.46</v>
      </c>
      <c r="K2368">
        <v>33.168542605396098</v>
      </c>
      <c r="L2368" s="4">
        <f>VLOOKUP(N2368,rates,VLOOKUP(CONCATENATE('[1]Exposure Report'!$B$11,'[1]Exposure Report'!$B$13),rate_lookup_table,4,FALSE),FALSE)</f>
        <v>234.93349999999998</v>
      </c>
      <c r="M2368" t="s">
        <v>0</v>
      </c>
      <c r="N2368" t="str">
        <f>IF(VLOOKUP(B2368,title_rename,2,FALSE)=0,B2368,VLOOKUP(B2368,title_rename,2,FALSE))</f>
        <v>06-07 New York Mets @ Washington Nationals</v>
      </c>
      <c r="O2368" s="3" t="str">
        <f>LEFT(IF(VLOOKUP(C2368,brand_rename,2,FALSE)=0,C2368,VLOOKUP(C2368,brand_rename,2,FALSE)),LEN(IF(VLOOKUP(C2368,brand_rename,2,FALSE)=0,C2368,VLOOKUP(C2368,brand_rename,2,FALSE)))-6)</f>
        <v>Miller Lite</v>
      </c>
      <c r="P2368" t="str">
        <f>IF(VLOOKUP(D2368,location_rename,2,FALSE)=0,D2368,VLOOKUP(D2368,location_rename,2,FALSE))</f>
        <v>LED Upper Tiered</v>
      </c>
      <c r="Q2368">
        <f>IF($L2368=0,0,G2368)</f>
        <v>3</v>
      </c>
      <c r="R2368">
        <f>IF($L2368=0,0,H2368)</f>
        <v>7</v>
      </c>
      <c r="S2368" s="1">
        <f>R2368*L2368</f>
        <v>1644.5344999999998</v>
      </c>
      <c r="T2368" s="1">
        <f>S2368*(K2368/100)</f>
        <v>545.46812629293765</v>
      </c>
      <c r="U2368" t="str">
        <f t="shared" si="72"/>
        <v>Miller LiteLED Upper Tiered</v>
      </c>
      <c r="V2368" t="str">
        <f t="shared" si="73"/>
        <v>06-07 New York Mets @ Washington NationalsMiller LiteLED Upper Tiered</v>
      </c>
      <c r="W2368" t="str">
        <f>CONCATENATE(M2368,O2368)</f>
        <v>Regular SeasonMiller Lite</v>
      </c>
      <c r="X2368" t="str">
        <f>CONCATENATE(M2368,P2368)</f>
        <v>Regular SeasonLED Upper Tiered</v>
      </c>
      <c r="Y2368" t="str">
        <f>CONCATENATE(M2368,O2368,P2368)</f>
        <v>Regular SeasonMiller LiteLED Upper Tiered</v>
      </c>
    </row>
    <row r="2369" spans="1:25" x14ac:dyDescent="0.25">
      <c r="A2369" s="3">
        <v>363055</v>
      </c>
      <c r="B2369" t="s">
        <v>131</v>
      </c>
      <c r="C2369" t="s">
        <v>44</v>
      </c>
      <c r="D2369" t="s">
        <v>6</v>
      </c>
      <c r="E2369" t="s">
        <v>1</v>
      </c>
      <c r="F2369" s="5">
        <v>41067</v>
      </c>
      <c r="G2369">
        <v>1</v>
      </c>
      <c r="H2369">
        <v>2</v>
      </c>
      <c r="I2369" s="1">
        <v>469.86</v>
      </c>
      <c r="J2369" s="1">
        <v>112.63</v>
      </c>
      <c r="K2369">
        <v>23.970970076192899</v>
      </c>
      <c r="L2369" s="4">
        <f>VLOOKUP(N2369,rates,VLOOKUP(CONCATENATE('[1]Exposure Report'!$B$11,'[1]Exposure Report'!$B$13),rate_lookup_table,4,FALSE),FALSE)</f>
        <v>234.93349999999998</v>
      </c>
      <c r="M2369" t="s">
        <v>0</v>
      </c>
      <c r="N2369" t="str">
        <f>IF(VLOOKUP(B2369,title_rename,2,FALSE)=0,B2369,VLOOKUP(B2369,title_rename,2,FALSE))</f>
        <v>06-07 New York Mets @ Washington Nationals</v>
      </c>
      <c r="O2369" s="3" t="str">
        <f>LEFT(IF(VLOOKUP(C2369,brand_rename,2,FALSE)=0,C2369,VLOOKUP(C2369,brand_rename,2,FALSE)),LEN(IF(VLOOKUP(C2369,brand_rename,2,FALSE)=0,C2369,VLOOKUP(C2369,brand_rename,2,FALSE)))-6)</f>
        <v>Miller Lite</v>
      </c>
      <c r="P2369" t="str">
        <f>IF(VLOOKUP(D2369,location_rename,2,FALSE)=0,D2369,VLOOKUP(D2369,location_rename,2,FALSE))</f>
        <v>Rotational Field Level Foul Ball Line</v>
      </c>
      <c r="Q2369">
        <f>IF($L2369=0,0,G2369)</f>
        <v>1</v>
      </c>
      <c r="R2369">
        <f>IF($L2369=0,0,H2369)</f>
        <v>2</v>
      </c>
      <c r="S2369" s="1">
        <f>R2369*L2369</f>
        <v>469.86699999999996</v>
      </c>
      <c r="T2369" s="1">
        <f>S2369*(K2369/100)</f>
        <v>112.63167796790528</v>
      </c>
      <c r="U2369" t="str">
        <f t="shared" si="72"/>
        <v>Miller LiteRotational Field Level Foul Ball Line</v>
      </c>
      <c r="V2369" t="str">
        <f t="shared" si="73"/>
        <v>06-07 New York Mets @ Washington NationalsMiller LiteRotational Field Level Foul Ball Line</v>
      </c>
      <c r="W2369" t="str">
        <f>CONCATENATE(M2369,O2369)</f>
        <v>Regular SeasonMiller Lite</v>
      </c>
      <c r="X2369" t="str">
        <f>CONCATENATE(M2369,P2369)</f>
        <v>Regular SeasonRotational Field Level Foul Ball Line</v>
      </c>
      <c r="Y2369" t="str">
        <f>CONCATENATE(M2369,O2369,P2369)</f>
        <v>Regular SeasonMiller LiteRotational Field Level Foul Ball Line</v>
      </c>
    </row>
    <row r="2370" spans="1:25" x14ac:dyDescent="0.25">
      <c r="A2370" s="3">
        <v>363055</v>
      </c>
      <c r="B2370" t="s">
        <v>131</v>
      </c>
      <c r="C2370" t="s">
        <v>44</v>
      </c>
      <c r="D2370" t="s">
        <v>2</v>
      </c>
      <c r="E2370" t="s">
        <v>1</v>
      </c>
      <c r="F2370" s="5">
        <v>41067</v>
      </c>
      <c r="G2370">
        <v>31</v>
      </c>
      <c r="H2370">
        <v>194</v>
      </c>
      <c r="I2370" s="1">
        <v>45576.42</v>
      </c>
      <c r="J2370" s="1">
        <v>11593.68</v>
      </c>
      <c r="K2370">
        <v>25.437890909378101</v>
      </c>
      <c r="L2370" s="4">
        <f>VLOOKUP(N2370,rates,VLOOKUP(CONCATENATE('[1]Exposure Report'!$B$11,'[1]Exposure Report'!$B$13),rate_lookup_table,4,FALSE),FALSE)</f>
        <v>234.93349999999998</v>
      </c>
      <c r="M2370" t="s">
        <v>0</v>
      </c>
      <c r="N2370" t="str">
        <f>IF(VLOOKUP(B2370,title_rename,2,FALSE)=0,B2370,VLOOKUP(B2370,title_rename,2,FALSE))</f>
        <v>06-07 New York Mets @ Washington Nationals</v>
      </c>
      <c r="O2370" s="3" t="str">
        <f>LEFT(IF(VLOOKUP(C2370,brand_rename,2,FALSE)=0,C2370,VLOOKUP(C2370,brand_rename,2,FALSE)),LEN(IF(VLOOKUP(C2370,brand_rename,2,FALSE)=0,C2370,VLOOKUP(C2370,brand_rename,2,FALSE)))-6)</f>
        <v>Miller Lite</v>
      </c>
      <c r="P2370" t="str">
        <f>IF(VLOOKUP(D2370,location_rename,2,FALSE)=0,D2370,VLOOKUP(D2370,location_rename,2,FALSE))</f>
        <v>Rotational Field Level Home Plate</v>
      </c>
      <c r="Q2370">
        <f>IF($L2370=0,0,G2370)</f>
        <v>31</v>
      </c>
      <c r="R2370">
        <f>IF($L2370=0,0,H2370)</f>
        <v>194</v>
      </c>
      <c r="S2370" s="1">
        <f>R2370*L2370</f>
        <v>45577.098999999995</v>
      </c>
      <c r="T2370" s="1">
        <f>S2370*(K2370/100)</f>
        <v>11593.852723279257</v>
      </c>
      <c r="U2370" t="str">
        <f t="shared" ref="U2370:U2433" si="74">CONCATENATE(O2370,P2370)</f>
        <v>Miller LiteRotational Field Level Home Plate</v>
      </c>
      <c r="V2370" t="str">
        <f t="shared" ref="V2370:V2433" si="75">CONCATENATE(N2370,U2370)</f>
        <v>06-07 New York Mets @ Washington NationalsMiller LiteRotational Field Level Home Plate</v>
      </c>
      <c r="W2370" t="str">
        <f>CONCATENATE(M2370,O2370)</f>
        <v>Regular SeasonMiller Lite</v>
      </c>
      <c r="X2370" t="str">
        <f>CONCATENATE(M2370,P2370)</f>
        <v>Regular SeasonRotational Field Level Home Plate</v>
      </c>
      <c r="Y2370" t="str">
        <f>CONCATENATE(M2370,O2370,P2370)</f>
        <v>Regular SeasonMiller LiteRotational Field Level Home Plate</v>
      </c>
    </row>
    <row r="2371" spans="1:25" x14ac:dyDescent="0.25">
      <c r="A2371" s="3">
        <v>363055</v>
      </c>
      <c r="B2371" t="s">
        <v>131</v>
      </c>
      <c r="C2371" t="s">
        <v>44</v>
      </c>
      <c r="D2371" t="s">
        <v>45</v>
      </c>
      <c r="E2371" t="s">
        <v>1</v>
      </c>
      <c r="F2371" s="5">
        <v>41067</v>
      </c>
      <c r="G2371">
        <v>12</v>
      </c>
      <c r="H2371">
        <v>45</v>
      </c>
      <c r="I2371" s="1">
        <v>10571.85</v>
      </c>
      <c r="J2371" s="1">
        <v>2205.17</v>
      </c>
      <c r="K2371">
        <v>20.8588846795972</v>
      </c>
      <c r="L2371" s="4">
        <f>VLOOKUP(N2371,rates,VLOOKUP(CONCATENATE('[1]Exposure Report'!$B$11,'[1]Exposure Report'!$B$13),rate_lookup_table,4,FALSE),FALSE)</f>
        <v>234.93349999999998</v>
      </c>
      <c r="M2371" t="s">
        <v>0</v>
      </c>
      <c r="N2371" t="str">
        <f>IF(VLOOKUP(B2371,title_rename,2,FALSE)=0,B2371,VLOOKUP(B2371,title_rename,2,FALSE))</f>
        <v>06-07 New York Mets @ Washington Nationals</v>
      </c>
      <c r="O2371" s="3" t="str">
        <f>LEFT(IF(VLOOKUP(C2371,brand_rename,2,FALSE)=0,C2371,VLOOKUP(C2371,brand_rename,2,FALSE)),LEN(IF(VLOOKUP(C2371,brand_rename,2,FALSE)=0,C2371,VLOOKUP(C2371,brand_rename,2,FALSE)))-6)</f>
        <v>Miller Lite</v>
      </c>
      <c r="P2371" t="str">
        <f>IF(VLOOKUP(D2371,location_rename,2,FALSE)=0,D2371,VLOOKUP(D2371,location_rename,2,FALSE))</f>
        <v>Static Field Level Foul Ball Line</v>
      </c>
      <c r="Q2371">
        <f>IF($L2371=0,0,G2371)</f>
        <v>12</v>
      </c>
      <c r="R2371">
        <f>IF($L2371=0,0,H2371)</f>
        <v>45</v>
      </c>
      <c r="S2371" s="1">
        <f>R2371*L2371</f>
        <v>10572.0075</v>
      </c>
      <c r="T2371" s="1">
        <f>S2371*(K2371/100)</f>
        <v>2205.2028527433667</v>
      </c>
      <c r="U2371" t="str">
        <f t="shared" si="74"/>
        <v>Miller LiteStatic Field Level Foul Ball Line</v>
      </c>
      <c r="V2371" t="str">
        <f t="shared" si="75"/>
        <v>06-07 New York Mets @ Washington NationalsMiller LiteStatic Field Level Foul Ball Line</v>
      </c>
      <c r="W2371" t="str">
        <f>CONCATENATE(M2371,O2371)</f>
        <v>Regular SeasonMiller Lite</v>
      </c>
      <c r="X2371" t="str">
        <f>CONCATENATE(M2371,P2371)</f>
        <v>Regular SeasonStatic Field Level Foul Ball Line</v>
      </c>
      <c r="Y2371" t="str">
        <f>CONCATENATE(M2371,O2371,P2371)</f>
        <v>Regular SeasonMiller LiteStatic Field Level Foul Ball Line</v>
      </c>
    </row>
    <row r="2372" spans="1:25" x14ac:dyDescent="0.25">
      <c r="A2372" s="3">
        <v>363055</v>
      </c>
      <c r="B2372" t="s">
        <v>131</v>
      </c>
      <c r="C2372" t="s">
        <v>44</v>
      </c>
      <c r="D2372" t="s">
        <v>9</v>
      </c>
      <c r="E2372" t="s">
        <v>1</v>
      </c>
      <c r="F2372" s="5">
        <v>41067</v>
      </c>
      <c r="G2372">
        <v>34</v>
      </c>
      <c r="H2372">
        <v>208</v>
      </c>
      <c r="I2372" s="1">
        <v>48865.440000000002</v>
      </c>
      <c r="J2372" s="1">
        <v>6282.76</v>
      </c>
      <c r="K2372">
        <v>12.857266812700299</v>
      </c>
      <c r="L2372" s="4">
        <f>VLOOKUP(N2372,rates,VLOOKUP(CONCATENATE('[1]Exposure Report'!$B$11,'[1]Exposure Report'!$B$13),rate_lookup_table,4,FALSE),FALSE)</f>
        <v>234.93349999999998</v>
      </c>
      <c r="M2372" t="s">
        <v>0</v>
      </c>
      <c r="N2372" t="str">
        <f>IF(VLOOKUP(B2372,title_rename,2,FALSE)=0,B2372,VLOOKUP(B2372,title_rename,2,FALSE))</f>
        <v>06-07 New York Mets @ Washington Nationals</v>
      </c>
      <c r="O2372" s="3" t="str">
        <f>LEFT(IF(VLOOKUP(C2372,brand_rename,2,FALSE)=0,C2372,VLOOKUP(C2372,brand_rename,2,FALSE)),LEN(IF(VLOOKUP(C2372,brand_rename,2,FALSE)=0,C2372,VLOOKUP(C2372,brand_rename,2,FALSE)))-6)</f>
        <v>Miller Lite</v>
      </c>
      <c r="P2372" t="str">
        <f>IF(VLOOKUP(D2372,location_rename,2,FALSE)=0,D2372,VLOOKUP(D2372,location_rename,2,FALSE))</f>
        <v>Static Upper Billboard</v>
      </c>
      <c r="Q2372">
        <f>IF($L2372=0,0,G2372)</f>
        <v>34</v>
      </c>
      <c r="R2372">
        <f>IF($L2372=0,0,H2372)</f>
        <v>208</v>
      </c>
      <c r="S2372" s="1">
        <f>R2372*L2372</f>
        <v>48866.167999999998</v>
      </c>
      <c r="T2372" s="1">
        <f>S2372*(K2372/100)</f>
        <v>6282.8536009023737</v>
      </c>
      <c r="U2372" t="str">
        <f t="shared" si="74"/>
        <v>Miller LiteStatic Upper Billboard</v>
      </c>
      <c r="V2372" t="str">
        <f t="shared" si="75"/>
        <v>06-07 New York Mets @ Washington NationalsMiller LiteStatic Upper Billboard</v>
      </c>
      <c r="W2372" t="str">
        <f>CONCATENATE(M2372,O2372)</f>
        <v>Regular SeasonMiller Lite</v>
      </c>
      <c r="X2372" t="str">
        <f>CONCATENATE(M2372,P2372)</f>
        <v>Regular SeasonStatic Upper Billboard</v>
      </c>
      <c r="Y2372" t="str">
        <f>CONCATENATE(M2372,O2372,P2372)</f>
        <v>Regular SeasonMiller LiteStatic Upper Billboard</v>
      </c>
    </row>
    <row r="2373" spans="1:25" x14ac:dyDescent="0.25">
      <c r="A2373" s="3">
        <v>363055</v>
      </c>
      <c r="B2373" t="s">
        <v>131</v>
      </c>
      <c r="C2373" t="s">
        <v>81</v>
      </c>
      <c r="D2373" t="s">
        <v>9</v>
      </c>
      <c r="E2373" t="s">
        <v>1</v>
      </c>
      <c r="F2373" s="5">
        <v>41067</v>
      </c>
      <c r="G2373">
        <v>3</v>
      </c>
      <c r="H2373">
        <v>36</v>
      </c>
      <c r="I2373" s="1">
        <v>8457.48</v>
      </c>
      <c r="J2373" s="1">
        <v>995.23</v>
      </c>
      <c r="K2373">
        <v>11.767453189366</v>
      </c>
      <c r="L2373" s="4">
        <f>VLOOKUP(N2373,rates,VLOOKUP(CONCATENATE('[1]Exposure Report'!$B$11,'[1]Exposure Report'!$B$13),rate_lookup_table,4,FALSE),FALSE)</f>
        <v>234.93349999999998</v>
      </c>
      <c r="M2373" t="s">
        <v>0</v>
      </c>
      <c r="N2373" t="str">
        <f>IF(VLOOKUP(B2373,title_rename,2,FALSE)=0,B2373,VLOOKUP(B2373,title_rename,2,FALSE))</f>
        <v>06-07 New York Mets @ Washington Nationals</v>
      </c>
      <c r="O2373" s="3" t="str">
        <f>LEFT(IF(VLOOKUP(C2373,brand_rename,2,FALSE)=0,C2373,VLOOKUP(C2373,brand_rename,2,FALSE)),LEN(IF(VLOOKUP(C2373,brand_rename,2,FALSE)=0,C2373,VLOOKUP(C2373,brand_rename,2,FALSE)))-6)</f>
        <v>Mobil 1</v>
      </c>
      <c r="P2373" t="str">
        <f>IF(VLOOKUP(D2373,location_rename,2,FALSE)=0,D2373,VLOOKUP(D2373,location_rename,2,FALSE))</f>
        <v>Static Upper Billboard</v>
      </c>
      <c r="Q2373">
        <f>IF($L2373=0,0,G2373)</f>
        <v>3</v>
      </c>
      <c r="R2373">
        <f>IF($L2373=0,0,H2373)</f>
        <v>36</v>
      </c>
      <c r="S2373" s="1">
        <f>R2373*L2373</f>
        <v>8457.6059999999998</v>
      </c>
      <c r="T2373" s="1">
        <f>S2373*(K2373/100)</f>
        <v>995.2448269910102</v>
      </c>
      <c r="U2373" t="str">
        <f t="shared" si="74"/>
        <v>Mobil 1Static Upper Billboard</v>
      </c>
      <c r="V2373" t="str">
        <f t="shared" si="75"/>
        <v>06-07 New York Mets @ Washington NationalsMobil 1Static Upper Billboard</v>
      </c>
      <c r="W2373" t="str">
        <f>CONCATENATE(M2373,O2373)</f>
        <v>Regular SeasonMobil 1</v>
      </c>
      <c r="X2373" t="str">
        <f>CONCATENATE(M2373,P2373)</f>
        <v>Regular SeasonStatic Upper Billboard</v>
      </c>
      <c r="Y2373" t="str">
        <f>CONCATENATE(M2373,O2373,P2373)</f>
        <v>Regular SeasonMobil 1Static Upper Billboard</v>
      </c>
    </row>
    <row r="2374" spans="1:25" x14ac:dyDescent="0.25">
      <c r="A2374" s="3">
        <v>363055</v>
      </c>
      <c r="B2374" t="s">
        <v>131</v>
      </c>
      <c r="C2374" t="s">
        <v>133</v>
      </c>
      <c r="D2374" t="s">
        <v>2</v>
      </c>
      <c r="E2374" t="s">
        <v>1</v>
      </c>
      <c r="F2374" s="5">
        <v>41067</v>
      </c>
      <c r="G2374">
        <v>39</v>
      </c>
      <c r="H2374">
        <v>332</v>
      </c>
      <c r="I2374" s="1">
        <v>77996.759999999995</v>
      </c>
      <c r="J2374" s="1">
        <v>18623.91</v>
      </c>
      <c r="K2374">
        <v>23.877799539365402</v>
      </c>
      <c r="L2374" s="4">
        <f>VLOOKUP(N2374,rates,VLOOKUP(CONCATENATE('[1]Exposure Report'!$B$11,'[1]Exposure Report'!$B$13),rate_lookup_table,4,FALSE),FALSE)</f>
        <v>234.93349999999998</v>
      </c>
      <c r="M2374" t="s">
        <v>0</v>
      </c>
      <c r="N2374" t="str">
        <f>IF(VLOOKUP(B2374,title_rename,2,FALSE)=0,B2374,VLOOKUP(B2374,title_rename,2,FALSE))</f>
        <v>06-07 New York Mets @ Washington Nationals</v>
      </c>
      <c r="O2374" s="3" t="str">
        <f>LEFT(IF(VLOOKUP(C2374,brand_rename,2,FALSE)=0,C2374,VLOOKUP(C2374,brand_rename,2,FALSE)),LEN(IF(VLOOKUP(C2374,brand_rename,2,FALSE)=0,C2374,VLOOKUP(C2374,brand_rename,2,FALSE)))-6)</f>
        <v>Movie - Safe House</v>
      </c>
      <c r="P2374" t="str">
        <f>IF(VLOOKUP(D2374,location_rename,2,FALSE)=0,D2374,VLOOKUP(D2374,location_rename,2,FALSE))</f>
        <v>Rotational Field Level Home Plate</v>
      </c>
      <c r="Q2374">
        <f>IF($L2374=0,0,G2374)</f>
        <v>39</v>
      </c>
      <c r="R2374">
        <f>IF($L2374=0,0,H2374)</f>
        <v>332</v>
      </c>
      <c r="S2374" s="1">
        <f>R2374*L2374</f>
        <v>77997.921999999991</v>
      </c>
      <c r="T2374" s="1">
        <f>S2374*(K2374/100)</f>
        <v>18624.187460030582</v>
      </c>
      <c r="U2374" t="str">
        <f t="shared" si="74"/>
        <v>Movie - Safe HouseRotational Field Level Home Plate</v>
      </c>
      <c r="V2374" t="str">
        <f t="shared" si="75"/>
        <v>06-07 New York Mets @ Washington NationalsMovie - Safe HouseRotational Field Level Home Plate</v>
      </c>
      <c r="W2374" t="str">
        <f>CONCATENATE(M2374,O2374)</f>
        <v>Regular SeasonMovie - Safe House</v>
      </c>
      <c r="X2374" t="str">
        <f>CONCATENATE(M2374,P2374)</f>
        <v>Regular SeasonRotational Field Level Home Plate</v>
      </c>
      <c r="Y2374" t="str">
        <f>CONCATENATE(M2374,O2374,P2374)</f>
        <v>Regular SeasonMovie - Safe HouseRotational Field Level Home Plate</v>
      </c>
    </row>
    <row r="2375" spans="1:25" x14ac:dyDescent="0.25">
      <c r="A2375" s="3">
        <v>363055</v>
      </c>
      <c r="B2375" t="s">
        <v>131</v>
      </c>
      <c r="C2375" t="s">
        <v>41</v>
      </c>
      <c r="D2375" t="s">
        <v>14</v>
      </c>
      <c r="E2375" t="s">
        <v>1</v>
      </c>
      <c r="F2375" s="5">
        <v>41067</v>
      </c>
      <c r="G2375">
        <v>10</v>
      </c>
      <c r="H2375">
        <v>40</v>
      </c>
      <c r="I2375" s="1">
        <v>9397.2000000000007</v>
      </c>
      <c r="J2375" s="1">
        <v>1188.02</v>
      </c>
      <c r="K2375">
        <v>12.642276422764199</v>
      </c>
      <c r="L2375" s="4">
        <f>VLOOKUP(N2375,rates,VLOOKUP(CONCATENATE('[1]Exposure Report'!$B$11,'[1]Exposure Report'!$B$13),rate_lookup_table,4,FALSE),FALSE)</f>
        <v>234.93349999999998</v>
      </c>
      <c r="M2375" t="s">
        <v>0</v>
      </c>
      <c r="N2375" t="str">
        <f>IF(VLOOKUP(B2375,title_rename,2,FALSE)=0,B2375,VLOOKUP(B2375,title_rename,2,FALSE))</f>
        <v>06-07 New York Mets @ Washington Nationals</v>
      </c>
      <c r="O2375" s="3" t="str">
        <f>LEFT(IF(VLOOKUP(C2375,brand_rename,2,FALSE)=0,C2375,VLOOKUP(C2375,brand_rename,2,FALSE)),LEN(IF(VLOOKUP(C2375,brand_rename,2,FALSE)=0,C2375,VLOOKUP(C2375,brand_rename,2,FALSE)))-6)</f>
        <v>Nationals Park</v>
      </c>
      <c r="P2375" t="str">
        <f>IF(VLOOKUP(D2375,location_rename,2,FALSE)=0,D2375,VLOOKUP(D2375,location_rename,2,FALSE))</f>
        <v>Static Dugout Roof</v>
      </c>
      <c r="Q2375">
        <f>IF($L2375=0,0,G2375)</f>
        <v>10</v>
      </c>
      <c r="R2375">
        <f>IF($L2375=0,0,H2375)</f>
        <v>40</v>
      </c>
      <c r="S2375" s="1">
        <f>R2375*L2375</f>
        <v>9397.34</v>
      </c>
      <c r="T2375" s="1">
        <f>S2375*(K2375/100)</f>
        <v>1188.0376991869891</v>
      </c>
      <c r="U2375" t="str">
        <f t="shared" si="74"/>
        <v>Nationals ParkStatic Dugout Roof</v>
      </c>
      <c r="V2375" t="str">
        <f t="shared" si="75"/>
        <v>06-07 New York Mets @ Washington NationalsNationals ParkStatic Dugout Roof</v>
      </c>
      <c r="W2375" t="str">
        <f>CONCATENATE(M2375,O2375)</f>
        <v>Regular SeasonNationals Park</v>
      </c>
      <c r="X2375" t="str">
        <f>CONCATENATE(M2375,P2375)</f>
        <v>Regular SeasonStatic Dugout Roof</v>
      </c>
      <c r="Y2375" t="str">
        <f>CONCATENATE(M2375,O2375,P2375)</f>
        <v>Regular SeasonNationals ParkStatic Dugout Roof</v>
      </c>
    </row>
    <row r="2376" spans="1:25" x14ac:dyDescent="0.25">
      <c r="A2376" s="3">
        <v>363055</v>
      </c>
      <c r="B2376" t="s">
        <v>131</v>
      </c>
      <c r="C2376" t="s">
        <v>41</v>
      </c>
      <c r="D2376" t="s">
        <v>13</v>
      </c>
      <c r="E2376" t="s">
        <v>1</v>
      </c>
      <c r="F2376" s="5">
        <v>41067</v>
      </c>
      <c r="G2376">
        <v>1</v>
      </c>
      <c r="H2376">
        <v>2</v>
      </c>
      <c r="I2376" s="1">
        <v>469.86</v>
      </c>
      <c r="J2376" s="1">
        <v>128.13</v>
      </c>
      <c r="K2376">
        <v>27.269825054271401</v>
      </c>
      <c r="L2376" s="4">
        <f>VLOOKUP(N2376,rates,VLOOKUP(CONCATENATE('[1]Exposure Report'!$B$11,'[1]Exposure Report'!$B$13),rate_lookup_table,4,FALSE),FALSE)</f>
        <v>234.93349999999998</v>
      </c>
      <c r="M2376" t="s">
        <v>0</v>
      </c>
      <c r="N2376" t="str">
        <f>IF(VLOOKUP(B2376,title_rename,2,FALSE)=0,B2376,VLOOKUP(B2376,title_rename,2,FALSE))</f>
        <v>06-07 New York Mets @ Washington Nationals</v>
      </c>
      <c r="O2376" s="3" t="str">
        <f>LEFT(IF(VLOOKUP(C2376,brand_rename,2,FALSE)=0,C2376,VLOOKUP(C2376,brand_rename,2,FALSE)),LEN(IF(VLOOKUP(C2376,brand_rename,2,FALSE)=0,C2376,VLOOKUP(C2376,brand_rename,2,FALSE)))-6)</f>
        <v>Nationals Park</v>
      </c>
      <c r="P2376" t="str">
        <f>IF(VLOOKUP(D2376,location_rename,2,FALSE)=0,D2376,VLOOKUP(D2376,location_rename,2,FALSE))</f>
        <v>Static Dugout Wall</v>
      </c>
      <c r="Q2376">
        <f>IF($L2376=0,0,G2376)</f>
        <v>1</v>
      </c>
      <c r="R2376">
        <f>IF($L2376=0,0,H2376)</f>
        <v>2</v>
      </c>
      <c r="S2376" s="1">
        <f>R2376*L2376</f>
        <v>469.86699999999996</v>
      </c>
      <c r="T2376" s="1">
        <f>S2376*(K2376/100)</f>
        <v>128.13190888775338</v>
      </c>
      <c r="U2376" t="str">
        <f t="shared" si="74"/>
        <v>Nationals ParkStatic Dugout Wall</v>
      </c>
      <c r="V2376" t="str">
        <f t="shared" si="75"/>
        <v>06-07 New York Mets @ Washington NationalsNationals ParkStatic Dugout Wall</v>
      </c>
      <c r="W2376" t="str">
        <f>CONCATENATE(M2376,O2376)</f>
        <v>Regular SeasonNationals Park</v>
      </c>
      <c r="X2376" t="str">
        <f>CONCATENATE(M2376,P2376)</f>
        <v>Regular SeasonStatic Dugout Wall</v>
      </c>
      <c r="Y2376" t="str">
        <f>CONCATENATE(M2376,O2376,P2376)</f>
        <v>Regular SeasonNationals ParkStatic Dugout Wall</v>
      </c>
    </row>
    <row r="2377" spans="1:25" x14ac:dyDescent="0.25">
      <c r="A2377" s="3">
        <v>363055</v>
      </c>
      <c r="B2377" t="s">
        <v>131</v>
      </c>
      <c r="C2377" t="s">
        <v>41</v>
      </c>
      <c r="D2377" t="s">
        <v>12</v>
      </c>
      <c r="E2377" t="s">
        <v>1</v>
      </c>
      <c r="F2377" s="5">
        <v>41067</v>
      </c>
      <c r="G2377">
        <v>270</v>
      </c>
      <c r="H2377">
        <v>1566</v>
      </c>
      <c r="I2377" s="1">
        <v>367900.38</v>
      </c>
      <c r="J2377" s="1">
        <v>84796.41</v>
      </c>
      <c r="K2377">
        <v>23.048742162212399</v>
      </c>
      <c r="L2377" s="4">
        <f>VLOOKUP(N2377,rates,VLOOKUP(CONCATENATE('[1]Exposure Report'!$B$11,'[1]Exposure Report'!$B$13),rate_lookup_table,4,FALSE),FALSE)</f>
        <v>234.93349999999998</v>
      </c>
      <c r="M2377" t="s">
        <v>0</v>
      </c>
      <c r="N2377" t="str">
        <f>IF(VLOOKUP(B2377,title_rename,2,FALSE)=0,B2377,VLOOKUP(B2377,title_rename,2,FALSE))</f>
        <v>06-07 New York Mets @ Washington Nationals</v>
      </c>
      <c r="O2377" s="3" t="str">
        <f>LEFT(IF(VLOOKUP(C2377,brand_rename,2,FALSE)=0,C2377,VLOOKUP(C2377,brand_rename,2,FALSE)),LEN(IF(VLOOKUP(C2377,brand_rename,2,FALSE)=0,C2377,VLOOKUP(C2377,brand_rename,2,FALSE)))-6)</f>
        <v>Nationals Park</v>
      </c>
      <c r="P2377" t="str">
        <f>IF(VLOOKUP(D2377,location_rename,2,FALSE)=0,D2377,VLOOKUP(D2377,location_rename,2,FALSE))</f>
        <v>Static Field Level Home Plate</v>
      </c>
      <c r="Q2377">
        <f>IF($L2377=0,0,G2377)</f>
        <v>270</v>
      </c>
      <c r="R2377">
        <f>IF($L2377=0,0,H2377)</f>
        <v>1566</v>
      </c>
      <c r="S2377" s="1">
        <f>R2377*L2377</f>
        <v>367905.86099999998</v>
      </c>
      <c r="T2377" s="1">
        <f>S2377*(K2377/100)</f>
        <v>84797.67330155753</v>
      </c>
      <c r="U2377" t="str">
        <f t="shared" si="74"/>
        <v>Nationals ParkStatic Field Level Home Plate</v>
      </c>
      <c r="V2377" t="str">
        <f t="shared" si="75"/>
        <v>06-07 New York Mets @ Washington NationalsNationals ParkStatic Field Level Home Plate</v>
      </c>
      <c r="W2377" t="str">
        <f>CONCATENATE(M2377,O2377)</f>
        <v>Regular SeasonNationals Park</v>
      </c>
      <c r="X2377" t="str">
        <f>CONCATENATE(M2377,P2377)</f>
        <v>Regular SeasonStatic Field Level Home Plate</v>
      </c>
      <c r="Y2377" t="str">
        <f>CONCATENATE(M2377,O2377,P2377)</f>
        <v>Regular SeasonNationals ParkStatic Field Level Home Plate</v>
      </c>
    </row>
    <row r="2378" spans="1:25" x14ac:dyDescent="0.25">
      <c r="A2378" s="3">
        <v>363055</v>
      </c>
      <c r="B2378" t="s">
        <v>131</v>
      </c>
      <c r="C2378" t="s">
        <v>41</v>
      </c>
      <c r="D2378" t="s">
        <v>10</v>
      </c>
      <c r="E2378" t="s">
        <v>1</v>
      </c>
      <c r="F2378" s="5">
        <v>41067</v>
      </c>
      <c r="G2378">
        <v>2</v>
      </c>
      <c r="H2378">
        <v>8</v>
      </c>
      <c r="I2378" s="1">
        <v>1879.44</v>
      </c>
      <c r="J2378" s="1">
        <v>418.55</v>
      </c>
      <c r="K2378">
        <v>22.269931468948101</v>
      </c>
      <c r="L2378" s="4">
        <f>VLOOKUP(N2378,rates,VLOOKUP(CONCATENATE('[1]Exposure Report'!$B$11,'[1]Exposure Report'!$B$13),rate_lookup_table,4,FALSE),FALSE)</f>
        <v>234.93349999999998</v>
      </c>
      <c r="M2378" t="s">
        <v>0</v>
      </c>
      <c r="N2378" t="str">
        <f>IF(VLOOKUP(B2378,title_rename,2,FALSE)=0,B2378,VLOOKUP(B2378,title_rename,2,FALSE))</f>
        <v>06-07 New York Mets @ Washington Nationals</v>
      </c>
      <c r="O2378" s="3" t="str">
        <f>LEFT(IF(VLOOKUP(C2378,brand_rename,2,FALSE)=0,C2378,VLOOKUP(C2378,brand_rename,2,FALSE)),LEN(IF(VLOOKUP(C2378,brand_rename,2,FALSE)=0,C2378,VLOOKUP(C2378,brand_rename,2,FALSE)))-6)</f>
        <v>Nationals Park</v>
      </c>
      <c r="P2378" t="str">
        <f>IF(VLOOKUP(D2378,location_rename,2,FALSE)=0,D2378,VLOOKUP(D2378,location_rename,2,FALSE))</f>
        <v>Static Outside Billboard</v>
      </c>
      <c r="Q2378">
        <f>IF($L2378=0,0,G2378)</f>
        <v>2</v>
      </c>
      <c r="R2378">
        <f>IF($L2378=0,0,H2378)</f>
        <v>8</v>
      </c>
      <c r="S2378" s="1">
        <f>R2378*L2378</f>
        <v>1879.4679999999998</v>
      </c>
      <c r="T2378" s="1">
        <f>S2378*(K2378/100)</f>
        <v>418.55623558080947</v>
      </c>
      <c r="U2378" t="str">
        <f t="shared" si="74"/>
        <v>Nationals ParkStatic Outside Billboard</v>
      </c>
      <c r="V2378" t="str">
        <f t="shared" si="75"/>
        <v>06-07 New York Mets @ Washington NationalsNationals ParkStatic Outside Billboard</v>
      </c>
      <c r="W2378" t="str">
        <f>CONCATENATE(M2378,O2378)</f>
        <v>Regular SeasonNationals Park</v>
      </c>
      <c r="X2378" t="str">
        <f>CONCATENATE(M2378,P2378)</f>
        <v>Regular SeasonStatic Outside Billboard</v>
      </c>
      <c r="Y2378" t="str">
        <f>CONCATENATE(M2378,O2378,P2378)</f>
        <v>Regular SeasonNationals ParkStatic Outside Billboard</v>
      </c>
    </row>
    <row r="2379" spans="1:25" x14ac:dyDescent="0.25">
      <c r="A2379" s="3">
        <v>363055</v>
      </c>
      <c r="B2379" t="s">
        <v>131</v>
      </c>
      <c r="C2379" t="s">
        <v>41</v>
      </c>
      <c r="D2379" t="s">
        <v>9</v>
      </c>
      <c r="E2379" t="s">
        <v>1</v>
      </c>
      <c r="F2379" s="5">
        <v>41067</v>
      </c>
      <c r="G2379">
        <v>24</v>
      </c>
      <c r="H2379">
        <v>145</v>
      </c>
      <c r="I2379" s="1">
        <v>34064.85</v>
      </c>
      <c r="J2379" s="1">
        <v>4468.5600000000004</v>
      </c>
      <c r="K2379">
        <v>13.1178032488033</v>
      </c>
      <c r="L2379" s="4">
        <f>VLOOKUP(N2379,rates,VLOOKUP(CONCATENATE('[1]Exposure Report'!$B$11,'[1]Exposure Report'!$B$13),rate_lookup_table,4,FALSE),FALSE)</f>
        <v>234.93349999999998</v>
      </c>
      <c r="M2379" t="s">
        <v>0</v>
      </c>
      <c r="N2379" t="str">
        <f>IF(VLOOKUP(B2379,title_rename,2,FALSE)=0,B2379,VLOOKUP(B2379,title_rename,2,FALSE))</f>
        <v>06-07 New York Mets @ Washington Nationals</v>
      </c>
      <c r="O2379" s="3" t="str">
        <f>LEFT(IF(VLOOKUP(C2379,brand_rename,2,FALSE)=0,C2379,VLOOKUP(C2379,brand_rename,2,FALSE)),LEN(IF(VLOOKUP(C2379,brand_rename,2,FALSE)=0,C2379,VLOOKUP(C2379,brand_rename,2,FALSE)))-6)</f>
        <v>Nationals Park</v>
      </c>
      <c r="P2379" t="str">
        <f>IF(VLOOKUP(D2379,location_rename,2,FALSE)=0,D2379,VLOOKUP(D2379,location_rename,2,FALSE))</f>
        <v>Static Upper Billboard</v>
      </c>
      <c r="Q2379">
        <f>IF($L2379=0,0,G2379)</f>
        <v>24</v>
      </c>
      <c r="R2379">
        <f>IF($L2379=0,0,H2379)</f>
        <v>145</v>
      </c>
      <c r="S2379" s="1">
        <f>R2379*L2379</f>
        <v>34065.357499999998</v>
      </c>
      <c r="T2379" s="1">
        <f>S2379*(K2379/100)</f>
        <v>4468.6265728514581</v>
      </c>
      <c r="U2379" t="str">
        <f t="shared" si="74"/>
        <v>Nationals ParkStatic Upper Billboard</v>
      </c>
      <c r="V2379" t="str">
        <f t="shared" si="75"/>
        <v>06-07 New York Mets @ Washington NationalsNationals ParkStatic Upper Billboard</v>
      </c>
      <c r="W2379" t="str">
        <f>CONCATENATE(M2379,O2379)</f>
        <v>Regular SeasonNationals Park</v>
      </c>
      <c r="X2379" t="str">
        <f>CONCATENATE(M2379,P2379)</f>
        <v>Regular SeasonStatic Upper Billboard</v>
      </c>
      <c r="Y2379" t="str">
        <f>CONCATENATE(M2379,O2379,P2379)</f>
        <v>Regular SeasonNationals ParkStatic Upper Billboard</v>
      </c>
    </row>
    <row r="2380" spans="1:25" x14ac:dyDescent="0.25">
      <c r="A2380" s="3">
        <v>363055</v>
      </c>
      <c r="B2380" t="s">
        <v>131</v>
      </c>
      <c r="C2380" t="s">
        <v>40</v>
      </c>
      <c r="D2380" t="s">
        <v>11</v>
      </c>
      <c r="E2380" t="s">
        <v>1</v>
      </c>
      <c r="F2380" s="5">
        <v>41067</v>
      </c>
      <c r="G2380">
        <v>10</v>
      </c>
      <c r="H2380">
        <v>42</v>
      </c>
      <c r="I2380" s="1">
        <v>9867.06</v>
      </c>
      <c r="J2380" s="1">
        <v>1287.56</v>
      </c>
      <c r="K2380">
        <v>13.049074395007199</v>
      </c>
      <c r="L2380" s="4">
        <f>VLOOKUP(N2380,rates,VLOOKUP(CONCATENATE('[1]Exposure Report'!$B$11,'[1]Exposure Report'!$B$13),rate_lookup_table,4,FALSE),FALSE)</f>
        <v>234.93349999999998</v>
      </c>
      <c r="M2380" t="s">
        <v>0</v>
      </c>
      <c r="N2380" t="str">
        <f>IF(VLOOKUP(B2380,title_rename,2,FALSE)=0,B2380,VLOOKUP(B2380,title_rename,2,FALSE))</f>
        <v>06-07 New York Mets @ Washington Nationals</v>
      </c>
      <c r="O2380" s="3" t="str">
        <f>LEFT(IF(VLOOKUP(C2380,brand_rename,2,FALSE)=0,C2380,VLOOKUP(C2380,brand_rename,2,FALSE)),LEN(IF(VLOOKUP(C2380,brand_rename,2,FALSE)=0,C2380,VLOOKUP(C2380,brand_rename,2,FALSE)))-6)</f>
        <v>Nationals Youth Baseball Academy</v>
      </c>
      <c r="P2380" t="str">
        <f>IF(VLOOKUP(D2380,location_rename,2,FALSE)=0,D2380,VLOOKUP(D2380,location_rename,2,FALSE))</f>
        <v>Static Outfield Wall</v>
      </c>
      <c r="Q2380">
        <f>IF($L2380=0,0,G2380)</f>
        <v>10</v>
      </c>
      <c r="R2380">
        <f>IF($L2380=0,0,H2380)</f>
        <v>42</v>
      </c>
      <c r="S2380" s="1">
        <f>R2380*L2380</f>
        <v>9867.2069999999985</v>
      </c>
      <c r="T2380" s="1">
        <f>S2380*(K2380/100)</f>
        <v>1287.5791821393577</v>
      </c>
      <c r="U2380" t="str">
        <f t="shared" si="74"/>
        <v>Nationals Youth Baseball AcademyStatic Outfield Wall</v>
      </c>
      <c r="V2380" t="str">
        <f t="shared" si="75"/>
        <v>06-07 New York Mets @ Washington NationalsNationals Youth Baseball AcademyStatic Outfield Wall</v>
      </c>
      <c r="W2380" t="str">
        <f>CONCATENATE(M2380,O2380)</f>
        <v>Regular SeasonNationals Youth Baseball Academy</v>
      </c>
      <c r="X2380" t="str">
        <f>CONCATENATE(M2380,P2380)</f>
        <v>Regular SeasonStatic Outfield Wall</v>
      </c>
      <c r="Y2380" t="str">
        <f>CONCATENATE(M2380,O2380,P2380)</f>
        <v>Regular SeasonNationals Youth Baseball AcademyStatic Outfield Wall</v>
      </c>
    </row>
    <row r="2381" spans="1:25" x14ac:dyDescent="0.25">
      <c r="A2381" s="3">
        <v>363055</v>
      </c>
      <c r="B2381" t="s">
        <v>131</v>
      </c>
      <c r="C2381" t="s">
        <v>132</v>
      </c>
      <c r="D2381" t="s">
        <v>34</v>
      </c>
      <c r="E2381" t="s">
        <v>1</v>
      </c>
      <c r="F2381" s="5">
        <v>41067</v>
      </c>
      <c r="G2381">
        <v>1</v>
      </c>
      <c r="H2381">
        <v>8</v>
      </c>
      <c r="I2381" s="1">
        <v>1879.44</v>
      </c>
      <c r="J2381" s="1">
        <v>296.01</v>
      </c>
      <c r="K2381">
        <v>15.7499042267909</v>
      </c>
      <c r="L2381" s="4">
        <f>VLOOKUP(N2381,rates,VLOOKUP(CONCATENATE('[1]Exposure Report'!$B$11,'[1]Exposure Report'!$B$13),rate_lookup_table,4,FALSE),FALSE)</f>
        <v>234.93349999999998</v>
      </c>
      <c r="M2381" t="s">
        <v>0</v>
      </c>
      <c r="N2381" t="str">
        <f>IF(VLOOKUP(B2381,title_rename,2,FALSE)=0,B2381,VLOOKUP(B2381,title_rename,2,FALSE))</f>
        <v>06-07 New York Mets @ Washington Nationals</v>
      </c>
      <c r="O2381" s="3" t="str">
        <f>LEFT(IF(VLOOKUP(C2381,brand_rename,2,FALSE)=0,C2381,VLOOKUP(C2381,brand_rename,2,FALSE)),LEN(IF(VLOOKUP(C2381,brand_rename,2,FALSE)=0,C2381,VLOOKUP(C2381,brand_rename,2,FALSE)))-6)</f>
        <v>New Balance</v>
      </c>
      <c r="P2381" t="str">
        <f>IF(VLOOKUP(D2381,location_rename,2,FALSE)=0,D2381,VLOOKUP(D2381,location_rename,2,FALSE))</f>
        <v>General Merchandise</v>
      </c>
      <c r="Q2381">
        <f>IF($L2381=0,0,G2381)</f>
        <v>1</v>
      </c>
      <c r="R2381">
        <f>IF($L2381=0,0,H2381)</f>
        <v>8</v>
      </c>
      <c r="S2381" s="1">
        <f>R2381*L2381</f>
        <v>1879.4679999999998</v>
      </c>
      <c r="T2381" s="1">
        <f>S2381*(K2381/100)</f>
        <v>296.01440997318235</v>
      </c>
      <c r="U2381" t="str">
        <f t="shared" si="74"/>
        <v>New BalanceGeneral Merchandise</v>
      </c>
      <c r="V2381" t="str">
        <f t="shared" si="75"/>
        <v>06-07 New York Mets @ Washington NationalsNew BalanceGeneral Merchandise</v>
      </c>
      <c r="W2381" t="str">
        <f>CONCATENATE(M2381,O2381)</f>
        <v>Regular SeasonNew Balance</v>
      </c>
      <c r="X2381" t="str">
        <f>CONCATENATE(M2381,P2381)</f>
        <v>Regular SeasonGeneral Merchandise</v>
      </c>
      <c r="Y2381" t="str">
        <f>CONCATENATE(M2381,O2381,P2381)</f>
        <v>Regular SeasonNew BalanceGeneral Merchandise</v>
      </c>
    </row>
    <row r="2382" spans="1:25" x14ac:dyDescent="0.25">
      <c r="A2382" s="3">
        <v>363055</v>
      </c>
      <c r="B2382" t="s">
        <v>131</v>
      </c>
      <c r="C2382" t="s">
        <v>39</v>
      </c>
      <c r="D2382" t="s">
        <v>13</v>
      </c>
      <c r="E2382" t="s">
        <v>1</v>
      </c>
      <c r="F2382" s="5">
        <v>41067</v>
      </c>
      <c r="G2382">
        <v>29</v>
      </c>
      <c r="H2382">
        <v>140</v>
      </c>
      <c r="I2382" s="1">
        <v>32890.199999999997</v>
      </c>
      <c r="J2382" s="1">
        <v>7399.94</v>
      </c>
      <c r="K2382">
        <v>22.498920651136199</v>
      </c>
      <c r="L2382" s="4">
        <f>VLOOKUP(N2382,rates,VLOOKUP(CONCATENATE('[1]Exposure Report'!$B$11,'[1]Exposure Report'!$B$13),rate_lookup_table,4,FALSE),FALSE)</f>
        <v>234.93349999999998</v>
      </c>
      <c r="M2382" t="s">
        <v>0</v>
      </c>
      <c r="N2382" t="str">
        <f>IF(VLOOKUP(B2382,title_rename,2,FALSE)=0,B2382,VLOOKUP(B2382,title_rename,2,FALSE))</f>
        <v>06-07 New York Mets @ Washington Nationals</v>
      </c>
      <c r="O2382" s="3" t="str">
        <f>LEFT(IF(VLOOKUP(C2382,brand_rename,2,FALSE)=0,C2382,VLOOKUP(C2382,brand_rename,2,FALSE)),LEN(IF(VLOOKUP(C2382,brand_rename,2,FALSE)=0,C2382,VLOOKUP(C2382,brand_rename,2,FALSE)))-6)</f>
        <v>New Era</v>
      </c>
      <c r="P2382" t="str">
        <f>IF(VLOOKUP(D2382,location_rename,2,FALSE)=0,D2382,VLOOKUP(D2382,location_rename,2,FALSE))</f>
        <v>Static Dugout Wall</v>
      </c>
      <c r="Q2382">
        <f>IF($L2382=0,0,G2382)</f>
        <v>29</v>
      </c>
      <c r="R2382">
        <f>IF($L2382=0,0,H2382)</f>
        <v>140</v>
      </c>
      <c r="S2382" s="1">
        <f>R2382*L2382</f>
        <v>32890.689999999995</v>
      </c>
      <c r="T2382" s="1">
        <f>S2382*(K2382/100)</f>
        <v>7400.0502447111885</v>
      </c>
      <c r="U2382" t="str">
        <f t="shared" si="74"/>
        <v>New EraStatic Dugout Wall</v>
      </c>
      <c r="V2382" t="str">
        <f t="shared" si="75"/>
        <v>06-07 New York Mets @ Washington NationalsNew EraStatic Dugout Wall</v>
      </c>
      <c r="W2382" t="str">
        <f>CONCATENATE(M2382,O2382)</f>
        <v>Regular SeasonNew Era</v>
      </c>
      <c r="X2382" t="str">
        <f>CONCATENATE(M2382,P2382)</f>
        <v>Regular SeasonStatic Dugout Wall</v>
      </c>
      <c r="Y2382" t="str">
        <f>CONCATENATE(M2382,O2382,P2382)</f>
        <v>Regular SeasonNew EraStatic Dugout Wall</v>
      </c>
    </row>
    <row r="2383" spans="1:25" x14ac:dyDescent="0.25">
      <c r="A2383" s="3">
        <v>363055</v>
      </c>
      <c r="B2383" t="s">
        <v>131</v>
      </c>
      <c r="C2383" t="s">
        <v>37</v>
      </c>
      <c r="D2383" t="s">
        <v>2</v>
      </c>
      <c r="E2383" t="s">
        <v>1</v>
      </c>
      <c r="F2383" s="5">
        <v>41067</v>
      </c>
      <c r="G2383">
        <v>19</v>
      </c>
      <c r="H2383">
        <v>121</v>
      </c>
      <c r="I2383" s="1">
        <v>28426.53</v>
      </c>
      <c r="J2383" s="1">
        <v>6450.54</v>
      </c>
      <c r="K2383">
        <v>22.691971197328598</v>
      </c>
      <c r="L2383" s="4">
        <f>VLOOKUP(N2383,rates,VLOOKUP(CONCATENATE('[1]Exposure Report'!$B$11,'[1]Exposure Report'!$B$13),rate_lookup_table,4,FALSE),FALSE)</f>
        <v>234.93349999999998</v>
      </c>
      <c r="M2383" t="s">
        <v>0</v>
      </c>
      <c r="N2383" t="str">
        <f>IF(VLOOKUP(B2383,title_rename,2,FALSE)=0,B2383,VLOOKUP(B2383,title_rename,2,FALSE))</f>
        <v>06-07 New York Mets @ Washington Nationals</v>
      </c>
      <c r="O2383" s="3" t="str">
        <f>LEFT(IF(VLOOKUP(C2383,brand_rename,2,FALSE)=0,C2383,VLOOKUP(C2383,brand_rename,2,FALSE)),LEN(IF(VLOOKUP(C2383,brand_rename,2,FALSE)=0,C2383,VLOOKUP(C2383,brand_rename,2,FALSE)))-6)</f>
        <v>Papa John's</v>
      </c>
      <c r="P2383" t="str">
        <f>IF(VLOOKUP(D2383,location_rename,2,FALSE)=0,D2383,VLOOKUP(D2383,location_rename,2,FALSE))</f>
        <v>Rotational Field Level Home Plate</v>
      </c>
      <c r="Q2383">
        <f>IF($L2383=0,0,G2383)</f>
        <v>19</v>
      </c>
      <c r="R2383">
        <f>IF($L2383=0,0,H2383)</f>
        <v>121</v>
      </c>
      <c r="S2383" s="1">
        <f>R2383*L2383</f>
        <v>28426.953499999996</v>
      </c>
      <c r="T2383" s="1">
        <f>S2383*(K2383/100)</f>
        <v>6450.6361004979926</v>
      </c>
      <c r="U2383" t="str">
        <f t="shared" si="74"/>
        <v>Papa John'sRotational Field Level Home Plate</v>
      </c>
      <c r="V2383" t="str">
        <f t="shared" si="75"/>
        <v>06-07 New York Mets @ Washington NationalsPapa John'sRotational Field Level Home Plate</v>
      </c>
      <c r="W2383" t="str">
        <f>CONCATENATE(M2383,O2383)</f>
        <v>Regular SeasonPapa John's</v>
      </c>
      <c r="X2383" t="str">
        <f>CONCATENATE(M2383,P2383)</f>
        <v>Regular SeasonRotational Field Level Home Plate</v>
      </c>
      <c r="Y2383" t="str">
        <f>CONCATENATE(M2383,O2383,P2383)</f>
        <v>Regular SeasonPapa John'sRotational Field Level Home Plate</v>
      </c>
    </row>
    <row r="2384" spans="1:25" x14ac:dyDescent="0.25">
      <c r="A2384" s="3">
        <v>363055</v>
      </c>
      <c r="B2384" t="s">
        <v>131</v>
      </c>
      <c r="C2384" t="s">
        <v>36</v>
      </c>
      <c r="D2384" t="s">
        <v>17</v>
      </c>
      <c r="E2384" t="s">
        <v>1</v>
      </c>
      <c r="F2384" s="5">
        <v>41067</v>
      </c>
      <c r="G2384">
        <v>6</v>
      </c>
      <c r="H2384">
        <v>12</v>
      </c>
      <c r="I2384" s="1">
        <v>2819.16</v>
      </c>
      <c r="J2384" s="1">
        <v>1042.76</v>
      </c>
      <c r="K2384">
        <v>36.9883227628087</v>
      </c>
      <c r="L2384" s="4">
        <f>VLOOKUP(N2384,rates,VLOOKUP(CONCATENATE('[1]Exposure Report'!$B$11,'[1]Exposure Report'!$B$13),rate_lookup_table,4,FALSE),FALSE)</f>
        <v>234.93349999999998</v>
      </c>
      <c r="M2384" t="s">
        <v>0</v>
      </c>
      <c r="N2384" t="str">
        <f>IF(VLOOKUP(B2384,title_rename,2,FALSE)=0,B2384,VLOOKUP(B2384,title_rename,2,FALSE))</f>
        <v>06-07 New York Mets @ Washington Nationals</v>
      </c>
      <c r="O2384" s="3" t="str">
        <f>LEFT(IF(VLOOKUP(C2384,brand_rename,2,FALSE)=0,C2384,VLOOKUP(C2384,brand_rename,2,FALSE)),LEN(IF(VLOOKUP(C2384,brand_rename,2,FALSE)=0,C2384,VLOOKUP(C2384,brand_rename,2,FALSE)))-6)</f>
        <v>PNC Bank</v>
      </c>
      <c r="P2384" t="str">
        <f>IF(VLOOKUP(D2384,location_rename,2,FALSE)=0,D2384,VLOOKUP(D2384,location_rename,2,FALSE))</f>
        <v>LED Upper Tiered</v>
      </c>
      <c r="Q2384">
        <f>IF($L2384=0,0,G2384)</f>
        <v>6</v>
      </c>
      <c r="R2384">
        <f>IF($L2384=0,0,H2384)</f>
        <v>12</v>
      </c>
      <c r="S2384" s="1">
        <f>R2384*L2384</f>
        <v>2819.2019999999998</v>
      </c>
      <c r="T2384" s="1">
        <f>S2384*(K2384/100)</f>
        <v>1042.7755350955581</v>
      </c>
      <c r="U2384" t="str">
        <f t="shared" si="74"/>
        <v>PNC BankLED Upper Tiered</v>
      </c>
      <c r="V2384" t="str">
        <f t="shared" si="75"/>
        <v>06-07 New York Mets @ Washington NationalsPNC BankLED Upper Tiered</v>
      </c>
      <c r="W2384" t="str">
        <f>CONCATENATE(M2384,O2384)</f>
        <v>Regular SeasonPNC Bank</v>
      </c>
      <c r="X2384" t="str">
        <f>CONCATENATE(M2384,P2384)</f>
        <v>Regular SeasonLED Upper Tiered</v>
      </c>
      <c r="Y2384" t="str">
        <f>CONCATENATE(M2384,O2384,P2384)</f>
        <v>Regular SeasonPNC BankLED Upper Tiered</v>
      </c>
    </row>
    <row r="2385" spans="1:25" x14ac:dyDescent="0.25">
      <c r="A2385" s="3">
        <v>363055</v>
      </c>
      <c r="B2385" t="s">
        <v>131</v>
      </c>
      <c r="C2385" t="s">
        <v>36</v>
      </c>
      <c r="D2385" t="s">
        <v>2</v>
      </c>
      <c r="E2385" t="s">
        <v>1</v>
      </c>
      <c r="F2385" s="5">
        <v>41067</v>
      </c>
      <c r="G2385">
        <v>44</v>
      </c>
      <c r="H2385">
        <v>275</v>
      </c>
      <c r="I2385" s="1">
        <v>64605.75</v>
      </c>
      <c r="J2385" s="1">
        <v>16530.47</v>
      </c>
      <c r="K2385">
        <v>25.586685395649699</v>
      </c>
      <c r="L2385" s="4">
        <f>VLOOKUP(N2385,rates,VLOOKUP(CONCATENATE('[1]Exposure Report'!$B$11,'[1]Exposure Report'!$B$13),rate_lookup_table,4,FALSE),FALSE)</f>
        <v>234.93349999999998</v>
      </c>
      <c r="M2385" t="s">
        <v>0</v>
      </c>
      <c r="N2385" t="str">
        <f>IF(VLOOKUP(B2385,title_rename,2,FALSE)=0,B2385,VLOOKUP(B2385,title_rename,2,FALSE))</f>
        <v>06-07 New York Mets @ Washington Nationals</v>
      </c>
      <c r="O2385" s="3" t="str">
        <f>LEFT(IF(VLOOKUP(C2385,brand_rename,2,FALSE)=0,C2385,VLOOKUP(C2385,brand_rename,2,FALSE)),LEN(IF(VLOOKUP(C2385,brand_rename,2,FALSE)=0,C2385,VLOOKUP(C2385,brand_rename,2,FALSE)))-6)</f>
        <v>PNC Bank</v>
      </c>
      <c r="P2385" t="str">
        <f>IF(VLOOKUP(D2385,location_rename,2,FALSE)=0,D2385,VLOOKUP(D2385,location_rename,2,FALSE))</f>
        <v>Rotational Field Level Home Plate</v>
      </c>
      <c r="Q2385">
        <f>IF($L2385=0,0,G2385)</f>
        <v>44</v>
      </c>
      <c r="R2385">
        <f>IF($L2385=0,0,H2385)</f>
        <v>275</v>
      </c>
      <c r="S2385" s="1">
        <f>R2385*L2385</f>
        <v>64606.712499999994</v>
      </c>
      <c r="T2385" s="1">
        <f>S2385*(K2385/100)</f>
        <v>16530.716271846886</v>
      </c>
      <c r="U2385" t="str">
        <f t="shared" si="74"/>
        <v>PNC BankRotational Field Level Home Plate</v>
      </c>
      <c r="V2385" t="str">
        <f t="shared" si="75"/>
        <v>06-07 New York Mets @ Washington NationalsPNC BankRotational Field Level Home Plate</v>
      </c>
      <c r="W2385" t="str">
        <f>CONCATENATE(M2385,O2385)</f>
        <v>Regular SeasonPNC Bank</v>
      </c>
      <c r="X2385" t="str">
        <f>CONCATENATE(M2385,P2385)</f>
        <v>Regular SeasonRotational Field Level Home Plate</v>
      </c>
      <c r="Y2385" t="str">
        <f>CONCATENATE(M2385,O2385,P2385)</f>
        <v>Regular SeasonPNC BankRotational Field Level Home Plate</v>
      </c>
    </row>
    <row r="2386" spans="1:25" x14ac:dyDescent="0.25">
      <c r="A2386" s="3">
        <v>363055</v>
      </c>
      <c r="B2386" t="s">
        <v>131</v>
      </c>
      <c r="C2386" t="s">
        <v>36</v>
      </c>
      <c r="D2386" t="s">
        <v>9</v>
      </c>
      <c r="E2386" t="s">
        <v>1</v>
      </c>
      <c r="F2386" s="5">
        <v>41067</v>
      </c>
      <c r="G2386">
        <v>18</v>
      </c>
      <c r="H2386">
        <v>99</v>
      </c>
      <c r="I2386" s="1">
        <v>23258.07</v>
      </c>
      <c r="J2386" s="1">
        <v>2604.27</v>
      </c>
      <c r="K2386">
        <v>11.197274752376201</v>
      </c>
      <c r="L2386" s="4">
        <f>VLOOKUP(N2386,rates,VLOOKUP(CONCATENATE('[1]Exposure Report'!$B$11,'[1]Exposure Report'!$B$13),rate_lookup_table,4,FALSE),FALSE)</f>
        <v>234.93349999999998</v>
      </c>
      <c r="M2386" t="s">
        <v>0</v>
      </c>
      <c r="N2386" t="str">
        <f>IF(VLOOKUP(B2386,title_rename,2,FALSE)=0,B2386,VLOOKUP(B2386,title_rename,2,FALSE))</f>
        <v>06-07 New York Mets @ Washington Nationals</v>
      </c>
      <c r="O2386" s="3" t="str">
        <f>LEFT(IF(VLOOKUP(C2386,brand_rename,2,FALSE)=0,C2386,VLOOKUP(C2386,brand_rename,2,FALSE)),LEN(IF(VLOOKUP(C2386,brand_rename,2,FALSE)=0,C2386,VLOOKUP(C2386,brand_rename,2,FALSE)))-6)</f>
        <v>PNC Bank</v>
      </c>
      <c r="P2386" t="str">
        <f>IF(VLOOKUP(D2386,location_rename,2,FALSE)=0,D2386,VLOOKUP(D2386,location_rename,2,FALSE))</f>
        <v>Static Upper Billboard</v>
      </c>
      <c r="Q2386">
        <f>IF($L2386=0,0,G2386)</f>
        <v>18</v>
      </c>
      <c r="R2386">
        <f>IF($L2386=0,0,H2386)</f>
        <v>99</v>
      </c>
      <c r="S2386" s="1">
        <f>R2386*L2386</f>
        <v>23258.416499999999</v>
      </c>
      <c r="T2386" s="1">
        <f>S2386*(K2386/100)</f>
        <v>2604.308798557</v>
      </c>
      <c r="U2386" t="str">
        <f t="shared" si="74"/>
        <v>PNC BankStatic Upper Billboard</v>
      </c>
      <c r="V2386" t="str">
        <f t="shared" si="75"/>
        <v>06-07 New York Mets @ Washington NationalsPNC BankStatic Upper Billboard</v>
      </c>
      <c r="W2386" t="str">
        <f>CONCATENATE(M2386,O2386)</f>
        <v>Regular SeasonPNC Bank</v>
      </c>
      <c r="X2386" t="str">
        <f>CONCATENATE(M2386,P2386)</f>
        <v>Regular SeasonStatic Upper Billboard</v>
      </c>
      <c r="Y2386" t="str">
        <f>CONCATENATE(M2386,O2386,P2386)</f>
        <v>Regular SeasonPNC BankStatic Upper Billboard</v>
      </c>
    </row>
    <row r="2387" spans="1:25" x14ac:dyDescent="0.25">
      <c r="A2387" s="3">
        <v>363055</v>
      </c>
      <c r="B2387" t="s">
        <v>131</v>
      </c>
      <c r="C2387" t="s">
        <v>33</v>
      </c>
      <c r="D2387" t="s">
        <v>17</v>
      </c>
      <c r="E2387" t="s">
        <v>1</v>
      </c>
      <c r="F2387" s="5">
        <v>41067</v>
      </c>
      <c r="G2387">
        <v>2</v>
      </c>
      <c r="H2387">
        <v>6</v>
      </c>
      <c r="I2387" s="1">
        <v>1409.58</v>
      </c>
      <c r="J2387" s="1">
        <v>532.63</v>
      </c>
      <c r="K2387">
        <v>37.786432838150297</v>
      </c>
      <c r="L2387" s="4">
        <f>VLOOKUP(N2387,rates,VLOOKUP(CONCATENATE('[1]Exposure Report'!$B$11,'[1]Exposure Report'!$B$13),rate_lookup_table,4,FALSE),FALSE)</f>
        <v>234.93349999999998</v>
      </c>
      <c r="M2387" t="s">
        <v>0</v>
      </c>
      <c r="N2387" t="str">
        <f>IF(VLOOKUP(B2387,title_rename,2,FALSE)=0,B2387,VLOOKUP(B2387,title_rename,2,FALSE))</f>
        <v>06-07 New York Mets @ Washington Nationals</v>
      </c>
      <c r="O2387" s="3" t="str">
        <f>LEFT(IF(VLOOKUP(C2387,brand_rename,2,FALSE)=0,C2387,VLOOKUP(C2387,brand_rename,2,FALSE)),LEN(IF(VLOOKUP(C2387,brand_rename,2,FALSE)=0,C2387,VLOOKUP(C2387,brand_rename,2,FALSE)))-6)</f>
        <v>Radio - 106.7 The Fan</v>
      </c>
      <c r="P2387" t="str">
        <f>IF(VLOOKUP(D2387,location_rename,2,FALSE)=0,D2387,VLOOKUP(D2387,location_rename,2,FALSE))</f>
        <v>LED Upper Tiered</v>
      </c>
      <c r="Q2387">
        <f>IF($L2387=0,0,G2387)</f>
        <v>2</v>
      </c>
      <c r="R2387">
        <f>IF($L2387=0,0,H2387)</f>
        <v>6</v>
      </c>
      <c r="S2387" s="1">
        <f>R2387*L2387</f>
        <v>1409.6009999999999</v>
      </c>
      <c r="T2387" s="1">
        <f>S2387*(K2387/100)</f>
        <v>532.63793515089492</v>
      </c>
      <c r="U2387" t="str">
        <f t="shared" si="74"/>
        <v>Radio - 106.7 The FanLED Upper Tiered</v>
      </c>
      <c r="V2387" t="str">
        <f t="shared" si="75"/>
        <v>06-07 New York Mets @ Washington NationalsRadio - 106.7 The FanLED Upper Tiered</v>
      </c>
      <c r="W2387" t="str">
        <f>CONCATENATE(M2387,O2387)</f>
        <v>Regular SeasonRadio - 106.7 The Fan</v>
      </c>
      <c r="X2387" t="str">
        <f>CONCATENATE(M2387,P2387)</f>
        <v>Regular SeasonLED Upper Tiered</v>
      </c>
      <c r="Y2387" t="str">
        <f>CONCATENATE(M2387,O2387,P2387)</f>
        <v>Regular SeasonRadio - 106.7 The FanLED Upper Tiered</v>
      </c>
    </row>
    <row r="2388" spans="1:25" x14ac:dyDescent="0.25">
      <c r="A2388" s="3">
        <v>363055</v>
      </c>
      <c r="B2388" t="s">
        <v>131</v>
      </c>
      <c r="C2388" t="s">
        <v>33</v>
      </c>
      <c r="D2388" t="s">
        <v>9</v>
      </c>
      <c r="E2388" t="s">
        <v>1</v>
      </c>
      <c r="F2388" s="5">
        <v>41067</v>
      </c>
      <c r="G2388">
        <v>29</v>
      </c>
      <c r="H2388">
        <v>97</v>
      </c>
      <c r="I2388" s="1">
        <v>22788.21</v>
      </c>
      <c r="J2388" s="1">
        <v>3823.84</v>
      </c>
      <c r="K2388">
        <v>16.779905047390699</v>
      </c>
      <c r="L2388" s="4">
        <f>VLOOKUP(N2388,rates,VLOOKUP(CONCATENATE('[1]Exposure Report'!$B$11,'[1]Exposure Report'!$B$13),rate_lookup_table,4,FALSE),FALSE)</f>
        <v>234.93349999999998</v>
      </c>
      <c r="M2388" t="s">
        <v>0</v>
      </c>
      <c r="N2388" t="str">
        <f>IF(VLOOKUP(B2388,title_rename,2,FALSE)=0,B2388,VLOOKUP(B2388,title_rename,2,FALSE))</f>
        <v>06-07 New York Mets @ Washington Nationals</v>
      </c>
      <c r="O2388" s="3" t="str">
        <f>LEFT(IF(VLOOKUP(C2388,brand_rename,2,FALSE)=0,C2388,VLOOKUP(C2388,brand_rename,2,FALSE)),LEN(IF(VLOOKUP(C2388,brand_rename,2,FALSE)=0,C2388,VLOOKUP(C2388,brand_rename,2,FALSE)))-6)</f>
        <v>Radio - 106.7 The Fan</v>
      </c>
      <c r="P2388" t="str">
        <f>IF(VLOOKUP(D2388,location_rename,2,FALSE)=0,D2388,VLOOKUP(D2388,location_rename,2,FALSE))</f>
        <v>Static Upper Billboard</v>
      </c>
      <c r="Q2388">
        <f>IF($L2388=0,0,G2388)</f>
        <v>29</v>
      </c>
      <c r="R2388">
        <f>IF($L2388=0,0,H2388)</f>
        <v>97</v>
      </c>
      <c r="S2388" s="1">
        <f>R2388*L2388</f>
        <v>22788.549499999997</v>
      </c>
      <c r="T2388" s="1">
        <f>S2388*(K2388/100)</f>
        <v>3823.8969677776272</v>
      </c>
      <c r="U2388" t="str">
        <f t="shared" si="74"/>
        <v>Radio - 106.7 The FanStatic Upper Billboard</v>
      </c>
      <c r="V2388" t="str">
        <f t="shared" si="75"/>
        <v>06-07 New York Mets @ Washington NationalsRadio - 106.7 The FanStatic Upper Billboard</v>
      </c>
      <c r="W2388" t="str">
        <f>CONCATENATE(M2388,O2388)</f>
        <v>Regular SeasonRadio - 106.7 The Fan</v>
      </c>
      <c r="X2388" t="str">
        <f>CONCATENATE(M2388,P2388)</f>
        <v>Regular SeasonStatic Upper Billboard</v>
      </c>
      <c r="Y2388" t="str">
        <f>CONCATENATE(M2388,O2388,P2388)</f>
        <v>Regular SeasonRadio - 106.7 The FanStatic Upper Billboard</v>
      </c>
    </row>
    <row r="2389" spans="1:25" x14ac:dyDescent="0.25">
      <c r="A2389" s="3">
        <v>363055</v>
      </c>
      <c r="B2389" t="s">
        <v>131</v>
      </c>
      <c r="C2389" t="s">
        <v>96</v>
      </c>
      <c r="D2389" t="s">
        <v>9</v>
      </c>
      <c r="E2389" t="s">
        <v>1</v>
      </c>
      <c r="F2389" s="5">
        <v>41067</v>
      </c>
      <c r="G2389">
        <v>2</v>
      </c>
      <c r="H2389">
        <v>3</v>
      </c>
      <c r="I2389" s="1">
        <v>704.79</v>
      </c>
      <c r="J2389" s="1">
        <v>126.39</v>
      </c>
      <c r="K2389">
        <v>17.933001319541901</v>
      </c>
      <c r="L2389" s="4">
        <f>VLOOKUP(N2389,rates,VLOOKUP(CONCATENATE('[1]Exposure Report'!$B$11,'[1]Exposure Report'!$B$13),rate_lookup_table,4,FALSE),FALSE)</f>
        <v>234.93349999999998</v>
      </c>
      <c r="M2389" t="s">
        <v>0</v>
      </c>
      <c r="N2389" t="str">
        <f>IF(VLOOKUP(B2389,title_rename,2,FALSE)=0,B2389,VLOOKUP(B2389,title_rename,2,FALSE))</f>
        <v>06-07 New York Mets @ Washington Nationals</v>
      </c>
      <c r="O2389" s="3" t="str">
        <f>LEFT(IF(VLOOKUP(C2389,brand_rename,2,FALSE)=0,C2389,VLOOKUP(C2389,brand_rename,2,FALSE)),LEN(IF(VLOOKUP(C2389,brand_rename,2,FALSE)=0,C2389,VLOOKUP(C2389,brand_rename,2,FALSE)))-6)</f>
        <v>Red Loft</v>
      </c>
      <c r="P2389" t="str">
        <f>IF(VLOOKUP(D2389,location_rename,2,FALSE)=0,D2389,VLOOKUP(D2389,location_rename,2,FALSE))</f>
        <v>Static Upper Billboard</v>
      </c>
      <c r="Q2389">
        <f>IF($L2389=0,0,G2389)</f>
        <v>2</v>
      </c>
      <c r="R2389">
        <f>IF($L2389=0,0,H2389)</f>
        <v>3</v>
      </c>
      <c r="S2389" s="1">
        <f>R2389*L2389</f>
        <v>704.80049999999994</v>
      </c>
      <c r="T2389" s="1">
        <f>S2389*(K2389/100)</f>
        <v>126.39188296513791</v>
      </c>
      <c r="U2389" t="str">
        <f t="shared" si="74"/>
        <v>Red LoftStatic Upper Billboard</v>
      </c>
      <c r="V2389" t="str">
        <f t="shared" si="75"/>
        <v>06-07 New York Mets @ Washington NationalsRed LoftStatic Upper Billboard</v>
      </c>
      <c r="W2389" t="str">
        <f>CONCATENATE(M2389,O2389)</f>
        <v>Regular SeasonRed Loft</v>
      </c>
      <c r="X2389" t="str">
        <f>CONCATENATE(M2389,P2389)</f>
        <v>Regular SeasonStatic Upper Billboard</v>
      </c>
      <c r="Y2389" t="str">
        <f>CONCATENATE(M2389,O2389,P2389)</f>
        <v>Regular SeasonRed LoftStatic Upper Billboard</v>
      </c>
    </row>
    <row r="2390" spans="1:25" x14ac:dyDescent="0.25">
      <c r="A2390" s="3">
        <v>363055</v>
      </c>
      <c r="B2390" t="s">
        <v>131</v>
      </c>
      <c r="C2390" t="s">
        <v>31</v>
      </c>
      <c r="D2390" t="s">
        <v>71</v>
      </c>
      <c r="E2390" t="s">
        <v>1</v>
      </c>
      <c r="F2390" s="5">
        <v>41067</v>
      </c>
      <c r="G2390">
        <v>5</v>
      </c>
      <c r="H2390">
        <v>8</v>
      </c>
      <c r="I2390" s="1">
        <v>1879.44</v>
      </c>
      <c r="J2390" s="1">
        <v>396.82</v>
      </c>
      <c r="K2390">
        <v>21.113736006469999</v>
      </c>
      <c r="L2390" s="4">
        <f>VLOOKUP(N2390,rates,VLOOKUP(CONCATENATE('[1]Exposure Report'!$B$11,'[1]Exposure Report'!$B$13),rate_lookup_table,4,FALSE),FALSE)</f>
        <v>234.93349999999998</v>
      </c>
      <c r="M2390" t="s">
        <v>0</v>
      </c>
      <c r="N2390" t="str">
        <f>IF(VLOOKUP(B2390,title_rename,2,FALSE)=0,B2390,VLOOKUP(B2390,title_rename,2,FALSE))</f>
        <v>06-07 New York Mets @ Washington Nationals</v>
      </c>
      <c r="O2390" s="3" t="str">
        <f>LEFT(IF(VLOOKUP(C2390,brand_rename,2,FALSE)=0,C2390,VLOOKUP(C2390,brand_rename,2,FALSE)),LEN(IF(VLOOKUP(C2390,brand_rename,2,FALSE)=0,C2390,VLOOKUP(C2390,brand_rename,2,FALSE)))-6)</f>
        <v>Red Porch</v>
      </c>
      <c r="P2390" t="str">
        <f>IF(VLOOKUP(D2390,location_rename,2,FALSE)=0,D2390,VLOOKUP(D2390,location_rename,2,FALSE))</f>
        <v>Static Upper Tiered</v>
      </c>
      <c r="Q2390">
        <f>IF($L2390=0,0,G2390)</f>
        <v>5</v>
      </c>
      <c r="R2390">
        <f>IF($L2390=0,0,H2390)</f>
        <v>8</v>
      </c>
      <c r="S2390" s="1">
        <f>R2390*L2390</f>
        <v>1879.4679999999998</v>
      </c>
      <c r="T2390" s="1">
        <f>S2390*(K2390/100)</f>
        <v>396.82591184608151</v>
      </c>
      <c r="U2390" t="str">
        <f t="shared" si="74"/>
        <v>Red PorchStatic Upper Tiered</v>
      </c>
      <c r="V2390" t="str">
        <f t="shared" si="75"/>
        <v>06-07 New York Mets @ Washington NationalsRed PorchStatic Upper Tiered</v>
      </c>
      <c r="W2390" t="str">
        <f>CONCATENATE(M2390,O2390)</f>
        <v>Regular SeasonRed Porch</v>
      </c>
      <c r="X2390" t="str">
        <f>CONCATENATE(M2390,P2390)</f>
        <v>Regular SeasonStatic Upper Tiered</v>
      </c>
      <c r="Y2390" t="str">
        <f>CONCATENATE(M2390,O2390,P2390)</f>
        <v>Regular SeasonRed PorchStatic Upper Tiered</v>
      </c>
    </row>
    <row r="2391" spans="1:25" x14ac:dyDescent="0.25">
      <c r="A2391" s="3">
        <v>363055</v>
      </c>
      <c r="B2391" t="s">
        <v>131</v>
      </c>
      <c r="C2391" t="s">
        <v>80</v>
      </c>
      <c r="D2391" t="s">
        <v>11</v>
      </c>
      <c r="E2391" t="s">
        <v>1</v>
      </c>
      <c r="F2391" s="5">
        <v>41067</v>
      </c>
      <c r="G2391">
        <v>12</v>
      </c>
      <c r="H2391">
        <v>33</v>
      </c>
      <c r="I2391" s="1">
        <v>7752.69</v>
      </c>
      <c r="J2391" s="1">
        <v>1229.1500000000001</v>
      </c>
      <c r="K2391">
        <v>15.854496955250299</v>
      </c>
      <c r="L2391" s="4">
        <f>VLOOKUP(N2391,rates,VLOOKUP(CONCATENATE('[1]Exposure Report'!$B$11,'[1]Exposure Report'!$B$13),rate_lookup_table,4,FALSE),FALSE)</f>
        <v>234.93349999999998</v>
      </c>
      <c r="M2391" t="s">
        <v>0</v>
      </c>
      <c r="N2391" t="str">
        <f>IF(VLOOKUP(B2391,title_rename,2,FALSE)=0,B2391,VLOOKUP(B2391,title_rename,2,FALSE))</f>
        <v>06-07 New York Mets @ Washington Nationals</v>
      </c>
      <c r="O2391" s="3" t="str">
        <f>LEFT(IF(VLOOKUP(C2391,brand_rename,2,FALSE)=0,C2391,VLOOKUP(C2391,brand_rename,2,FALSE)),LEN(IF(VLOOKUP(C2391,brand_rename,2,FALSE)=0,C2391,VLOOKUP(C2391,brand_rename,2,FALSE)))-6)</f>
        <v>Retired Players Tribute</v>
      </c>
      <c r="P2391" t="str">
        <f>IF(VLOOKUP(D2391,location_rename,2,FALSE)=0,D2391,VLOOKUP(D2391,location_rename,2,FALSE))</f>
        <v>Static Outfield Wall</v>
      </c>
      <c r="Q2391">
        <f>IF($L2391=0,0,G2391)</f>
        <v>12</v>
      </c>
      <c r="R2391">
        <f>IF($L2391=0,0,H2391)</f>
        <v>33</v>
      </c>
      <c r="S2391" s="1">
        <f>R2391*L2391</f>
        <v>7752.8054999999995</v>
      </c>
      <c r="T2391" s="1">
        <f>S2391*(K2391/100)</f>
        <v>1229.1683119439776</v>
      </c>
      <c r="U2391" t="str">
        <f t="shared" si="74"/>
        <v>Retired Players TributeStatic Outfield Wall</v>
      </c>
      <c r="V2391" t="str">
        <f t="shared" si="75"/>
        <v>06-07 New York Mets @ Washington NationalsRetired Players TributeStatic Outfield Wall</v>
      </c>
      <c r="W2391" t="str">
        <f>CONCATENATE(M2391,O2391)</f>
        <v>Regular SeasonRetired Players Tribute</v>
      </c>
      <c r="X2391" t="str">
        <f>CONCATENATE(M2391,P2391)</f>
        <v>Regular SeasonStatic Outfield Wall</v>
      </c>
      <c r="Y2391" t="str">
        <f>CONCATENATE(M2391,O2391,P2391)</f>
        <v>Regular SeasonRetired Players TributeStatic Outfield Wall</v>
      </c>
    </row>
    <row r="2392" spans="1:25" x14ac:dyDescent="0.25">
      <c r="A2392" s="3">
        <v>363055</v>
      </c>
      <c r="B2392" t="s">
        <v>131</v>
      </c>
      <c r="C2392" t="s">
        <v>113</v>
      </c>
      <c r="D2392" t="s">
        <v>2</v>
      </c>
      <c r="E2392" t="s">
        <v>1</v>
      </c>
      <c r="F2392" s="5">
        <v>41067</v>
      </c>
      <c r="G2392">
        <v>15</v>
      </c>
      <c r="H2392">
        <v>107</v>
      </c>
      <c r="I2392" s="1">
        <v>25137.51</v>
      </c>
      <c r="J2392" s="1">
        <v>6248.13</v>
      </c>
      <c r="K2392">
        <v>24.855803140406501</v>
      </c>
      <c r="L2392" s="4">
        <f>VLOOKUP(N2392,rates,VLOOKUP(CONCATENATE('[1]Exposure Report'!$B$11,'[1]Exposure Report'!$B$13),rate_lookup_table,4,FALSE),FALSE)</f>
        <v>234.93349999999998</v>
      </c>
      <c r="M2392" t="s">
        <v>0</v>
      </c>
      <c r="N2392" t="str">
        <f>IF(VLOOKUP(B2392,title_rename,2,FALSE)=0,B2392,VLOOKUP(B2392,title_rename,2,FALSE))</f>
        <v>06-07 New York Mets @ Washington Nationals</v>
      </c>
      <c r="O2392" s="3" t="str">
        <f>LEFT(IF(VLOOKUP(C2392,brand_rename,2,FALSE)=0,C2392,VLOOKUP(C2392,brand_rename,2,FALSE)),LEN(IF(VLOOKUP(C2392,brand_rename,2,FALSE)=0,C2392,VLOOKUP(C2392,brand_rename,2,FALSE)))-6)</f>
        <v>Team Promotion - Capital City View Seats</v>
      </c>
      <c r="P2392" t="str">
        <f>IF(VLOOKUP(D2392,location_rename,2,FALSE)=0,D2392,VLOOKUP(D2392,location_rename,2,FALSE))</f>
        <v>Rotational Field Level Home Plate</v>
      </c>
      <c r="Q2392">
        <f>IF($L2392=0,0,G2392)</f>
        <v>15</v>
      </c>
      <c r="R2392">
        <f>IF($L2392=0,0,H2392)</f>
        <v>107</v>
      </c>
      <c r="S2392" s="1">
        <f>R2392*L2392</f>
        <v>25137.884499999996</v>
      </c>
      <c r="T2392" s="1">
        <f>S2392*(K2392/100)</f>
        <v>6248.2230849827583</v>
      </c>
      <c r="U2392" t="str">
        <f t="shared" si="74"/>
        <v>Team Promotion - Capital City View SeatsRotational Field Level Home Plate</v>
      </c>
      <c r="V2392" t="str">
        <f t="shared" si="75"/>
        <v>06-07 New York Mets @ Washington NationalsTeam Promotion - Capital City View SeatsRotational Field Level Home Plate</v>
      </c>
      <c r="W2392" t="str">
        <f>CONCATENATE(M2392,O2392)</f>
        <v>Regular SeasonTeam Promotion - Capital City View Seats</v>
      </c>
      <c r="X2392" t="str">
        <f>CONCATENATE(M2392,P2392)</f>
        <v>Regular SeasonRotational Field Level Home Plate</v>
      </c>
      <c r="Y2392" t="str">
        <f>CONCATENATE(M2392,O2392,P2392)</f>
        <v>Regular SeasonTeam Promotion - Capital City View SeatsRotational Field Level Home Plate</v>
      </c>
    </row>
    <row r="2393" spans="1:25" x14ac:dyDescent="0.25">
      <c r="A2393" s="3">
        <v>363055</v>
      </c>
      <c r="B2393" t="s">
        <v>131</v>
      </c>
      <c r="C2393" t="s">
        <v>78</v>
      </c>
      <c r="D2393" t="s">
        <v>45</v>
      </c>
      <c r="E2393" t="s">
        <v>1</v>
      </c>
      <c r="F2393" s="5">
        <v>41067</v>
      </c>
      <c r="G2393">
        <v>1</v>
      </c>
      <c r="H2393">
        <v>1</v>
      </c>
      <c r="I2393" s="1">
        <v>234.93</v>
      </c>
      <c r="J2393" s="1">
        <v>67.209999999999994</v>
      </c>
      <c r="K2393">
        <v>28.6085216873111</v>
      </c>
      <c r="L2393" s="4">
        <f>VLOOKUP(N2393,rates,VLOOKUP(CONCATENATE('[1]Exposure Report'!$B$11,'[1]Exposure Report'!$B$13),rate_lookup_table,4,FALSE),FALSE)</f>
        <v>234.93349999999998</v>
      </c>
      <c r="M2393" t="s">
        <v>0</v>
      </c>
      <c r="N2393" t="str">
        <f>IF(VLOOKUP(B2393,title_rename,2,FALSE)=0,B2393,VLOOKUP(B2393,title_rename,2,FALSE))</f>
        <v>06-07 New York Mets @ Washington Nationals</v>
      </c>
      <c r="O2393" s="3" t="str">
        <f>LEFT(IF(VLOOKUP(C2393,brand_rename,2,FALSE)=0,C2393,VLOOKUP(C2393,brand_rename,2,FALSE)),LEN(IF(VLOOKUP(C2393,brand_rename,2,FALSE)=0,C2393,VLOOKUP(C2393,brand_rename,2,FALSE)))-6)</f>
        <v>Team Website - Losnacionales.com</v>
      </c>
      <c r="P2393" t="str">
        <f>IF(VLOOKUP(D2393,location_rename,2,FALSE)=0,D2393,VLOOKUP(D2393,location_rename,2,FALSE))</f>
        <v>Static Field Level Foul Ball Line</v>
      </c>
      <c r="Q2393">
        <f>IF($L2393=0,0,G2393)</f>
        <v>1</v>
      </c>
      <c r="R2393">
        <f>IF($L2393=0,0,H2393)</f>
        <v>1</v>
      </c>
      <c r="S2393" s="1">
        <f>R2393*L2393</f>
        <v>234.93349999999998</v>
      </c>
      <c r="T2393" s="1">
        <f>S2393*(K2393/100)</f>
        <v>67.211001298259021</v>
      </c>
      <c r="U2393" t="str">
        <f t="shared" si="74"/>
        <v>Team Website - Losnacionales.comStatic Field Level Foul Ball Line</v>
      </c>
      <c r="V2393" t="str">
        <f t="shared" si="75"/>
        <v>06-07 New York Mets @ Washington NationalsTeam Website - Losnacionales.comStatic Field Level Foul Ball Line</v>
      </c>
      <c r="W2393" t="str">
        <f>CONCATENATE(M2393,O2393)</f>
        <v>Regular SeasonTeam Website - Losnacionales.com</v>
      </c>
      <c r="X2393" t="str">
        <f>CONCATENATE(M2393,P2393)</f>
        <v>Regular SeasonStatic Field Level Foul Ball Line</v>
      </c>
      <c r="Y2393" t="str">
        <f>CONCATENATE(M2393,O2393,P2393)</f>
        <v>Regular SeasonTeam Website - Losnacionales.comStatic Field Level Foul Ball Line</v>
      </c>
    </row>
    <row r="2394" spans="1:25" x14ac:dyDescent="0.25">
      <c r="A2394" s="3">
        <v>363055</v>
      </c>
      <c r="B2394" t="s">
        <v>131</v>
      </c>
      <c r="C2394" t="s">
        <v>27</v>
      </c>
      <c r="D2394" t="s">
        <v>2</v>
      </c>
      <c r="E2394" t="s">
        <v>1</v>
      </c>
      <c r="F2394" s="5">
        <v>41067</v>
      </c>
      <c r="G2394">
        <v>15</v>
      </c>
      <c r="H2394">
        <v>97</v>
      </c>
      <c r="I2394" s="1">
        <v>22788.21</v>
      </c>
      <c r="J2394" s="1">
        <v>5711.88</v>
      </c>
      <c r="K2394">
        <v>25.065066540987601</v>
      </c>
      <c r="L2394" s="4">
        <f>VLOOKUP(N2394,rates,VLOOKUP(CONCATENATE('[1]Exposure Report'!$B$11,'[1]Exposure Report'!$B$13),rate_lookup_table,4,FALSE),FALSE)</f>
        <v>234.93349999999998</v>
      </c>
      <c r="M2394" t="s">
        <v>0</v>
      </c>
      <c r="N2394" t="str">
        <f>IF(VLOOKUP(B2394,title_rename,2,FALSE)=0,B2394,VLOOKUP(B2394,title_rename,2,FALSE))</f>
        <v>06-07 New York Mets @ Washington Nationals</v>
      </c>
      <c r="O2394" s="3" t="str">
        <f>LEFT(IF(VLOOKUP(C2394,brand_rename,2,FALSE)=0,C2394,VLOOKUP(C2394,brand_rename,2,FALSE)),LEN(IF(VLOOKUP(C2394,brand_rename,2,FALSE)=0,C2394,VLOOKUP(C2394,brand_rename,2,FALSE)))-6)</f>
        <v>Team Website - Nationals.com</v>
      </c>
      <c r="P2394" t="str">
        <f>IF(VLOOKUP(D2394,location_rename,2,FALSE)=0,D2394,VLOOKUP(D2394,location_rename,2,FALSE))</f>
        <v>Rotational Field Level Home Plate</v>
      </c>
      <c r="Q2394">
        <f>IF($L2394=0,0,G2394)</f>
        <v>15</v>
      </c>
      <c r="R2394">
        <f>IF($L2394=0,0,H2394)</f>
        <v>97</v>
      </c>
      <c r="S2394" s="1">
        <f>R2394*L2394</f>
        <v>22788.549499999997</v>
      </c>
      <c r="T2394" s="1">
        <f>S2394*(K2394/100)</f>
        <v>5711.9650959008968</v>
      </c>
      <c r="U2394" t="str">
        <f t="shared" si="74"/>
        <v>Team Website - Nationals.comRotational Field Level Home Plate</v>
      </c>
      <c r="V2394" t="str">
        <f t="shared" si="75"/>
        <v>06-07 New York Mets @ Washington NationalsTeam Website - Nationals.comRotational Field Level Home Plate</v>
      </c>
      <c r="W2394" t="str">
        <f>CONCATENATE(M2394,O2394)</f>
        <v>Regular SeasonTeam Website - Nationals.com</v>
      </c>
      <c r="X2394" t="str">
        <f>CONCATENATE(M2394,P2394)</f>
        <v>Regular SeasonRotational Field Level Home Plate</v>
      </c>
      <c r="Y2394" t="str">
        <f>CONCATENATE(M2394,O2394,P2394)</f>
        <v>Regular SeasonTeam Website - Nationals.comRotational Field Level Home Plate</v>
      </c>
    </row>
    <row r="2395" spans="1:25" x14ac:dyDescent="0.25">
      <c r="A2395" s="3">
        <v>363055</v>
      </c>
      <c r="B2395" t="s">
        <v>131</v>
      </c>
      <c r="C2395" t="s">
        <v>27</v>
      </c>
      <c r="D2395" t="s">
        <v>28</v>
      </c>
      <c r="E2395" t="s">
        <v>1</v>
      </c>
      <c r="F2395" s="5">
        <v>41067</v>
      </c>
      <c r="G2395">
        <v>25</v>
      </c>
      <c r="H2395">
        <v>72</v>
      </c>
      <c r="I2395" s="1">
        <v>16914.96</v>
      </c>
      <c r="J2395" s="1">
        <v>3227.09</v>
      </c>
      <c r="K2395">
        <v>19.078318837289501</v>
      </c>
      <c r="L2395" s="4">
        <f>VLOOKUP(N2395,rates,VLOOKUP(CONCATENATE('[1]Exposure Report'!$B$11,'[1]Exposure Report'!$B$13),rate_lookup_table,4,FALSE),FALSE)</f>
        <v>234.93349999999998</v>
      </c>
      <c r="M2395" t="s">
        <v>0</v>
      </c>
      <c r="N2395" t="str">
        <f>IF(VLOOKUP(B2395,title_rename,2,FALSE)=0,B2395,VLOOKUP(B2395,title_rename,2,FALSE))</f>
        <v>06-07 New York Mets @ Washington Nationals</v>
      </c>
      <c r="O2395" s="3" t="str">
        <f>LEFT(IF(VLOOKUP(C2395,brand_rename,2,FALSE)=0,C2395,VLOOKUP(C2395,brand_rename,2,FALSE)),LEN(IF(VLOOKUP(C2395,brand_rename,2,FALSE)=0,C2395,VLOOKUP(C2395,brand_rename,2,FALSE)))-6)</f>
        <v>Team Website - Nationals.com</v>
      </c>
      <c r="P2395" t="str">
        <f>IF(VLOOKUP(D2395,location_rename,2,FALSE)=0,D2395,VLOOKUP(D2395,location_rename,2,FALSE))</f>
        <v>Static Dugout Railing</v>
      </c>
      <c r="Q2395">
        <f>IF($L2395=0,0,G2395)</f>
        <v>25</v>
      </c>
      <c r="R2395">
        <f>IF($L2395=0,0,H2395)</f>
        <v>72</v>
      </c>
      <c r="S2395" s="1">
        <f>R2395*L2395</f>
        <v>16915.212</v>
      </c>
      <c r="T2395" s="1">
        <f>S2395*(K2395/100)</f>
        <v>3227.1380773634542</v>
      </c>
      <c r="U2395" t="str">
        <f t="shared" si="74"/>
        <v>Team Website - Nationals.comStatic Dugout Railing</v>
      </c>
      <c r="V2395" t="str">
        <f t="shared" si="75"/>
        <v>06-07 New York Mets @ Washington NationalsTeam Website - Nationals.comStatic Dugout Railing</v>
      </c>
      <c r="W2395" t="str">
        <f>CONCATENATE(M2395,O2395)</f>
        <v>Regular SeasonTeam Website - Nationals.com</v>
      </c>
      <c r="X2395" t="str">
        <f>CONCATENATE(M2395,P2395)</f>
        <v>Regular SeasonStatic Dugout Railing</v>
      </c>
      <c r="Y2395" t="str">
        <f>CONCATENATE(M2395,O2395,P2395)</f>
        <v>Regular SeasonTeam Website - Nationals.comStatic Dugout Railing</v>
      </c>
    </row>
    <row r="2396" spans="1:25" x14ac:dyDescent="0.25">
      <c r="A2396" s="3">
        <v>363055</v>
      </c>
      <c r="B2396" t="s">
        <v>131</v>
      </c>
      <c r="C2396" t="s">
        <v>27</v>
      </c>
      <c r="D2396" t="s">
        <v>14</v>
      </c>
      <c r="E2396" t="s">
        <v>1</v>
      </c>
      <c r="F2396" s="5">
        <v>41067</v>
      </c>
      <c r="G2396">
        <v>15</v>
      </c>
      <c r="H2396">
        <v>26</v>
      </c>
      <c r="I2396" s="1">
        <v>6108.18</v>
      </c>
      <c r="J2396" s="1">
        <v>1121.3399999999999</v>
      </c>
      <c r="K2396">
        <v>18.358005166841799</v>
      </c>
      <c r="L2396" s="4">
        <f>VLOOKUP(N2396,rates,VLOOKUP(CONCATENATE('[1]Exposure Report'!$B$11,'[1]Exposure Report'!$B$13),rate_lookup_table,4,FALSE),FALSE)</f>
        <v>234.93349999999998</v>
      </c>
      <c r="M2396" t="s">
        <v>0</v>
      </c>
      <c r="N2396" t="str">
        <f>IF(VLOOKUP(B2396,title_rename,2,FALSE)=0,B2396,VLOOKUP(B2396,title_rename,2,FALSE))</f>
        <v>06-07 New York Mets @ Washington Nationals</v>
      </c>
      <c r="O2396" s="3" t="str">
        <f>LEFT(IF(VLOOKUP(C2396,brand_rename,2,FALSE)=0,C2396,VLOOKUP(C2396,brand_rename,2,FALSE)),LEN(IF(VLOOKUP(C2396,brand_rename,2,FALSE)=0,C2396,VLOOKUP(C2396,brand_rename,2,FALSE)))-6)</f>
        <v>Team Website - Nationals.com</v>
      </c>
      <c r="P2396" t="str">
        <f>IF(VLOOKUP(D2396,location_rename,2,FALSE)=0,D2396,VLOOKUP(D2396,location_rename,2,FALSE))</f>
        <v>Static Dugout Roof</v>
      </c>
      <c r="Q2396">
        <f>IF($L2396=0,0,G2396)</f>
        <v>15</v>
      </c>
      <c r="R2396">
        <f>IF($L2396=0,0,H2396)</f>
        <v>26</v>
      </c>
      <c r="S2396" s="1">
        <f>R2396*L2396</f>
        <v>6108.2709999999997</v>
      </c>
      <c r="T2396" s="1">
        <f>S2396*(K2396/100)</f>
        <v>1121.3567057846992</v>
      </c>
      <c r="U2396" t="str">
        <f t="shared" si="74"/>
        <v>Team Website - Nationals.comStatic Dugout Roof</v>
      </c>
      <c r="V2396" t="str">
        <f t="shared" si="75"/>
        <v>06-07 New York Mets @ Washington NationalsTeam Website - Nationals.comStatic Dugout Roof</v>
      </c>
      <c r="W2396" t="str">
        <f>CONCATENATE(M2396,O2396)</f>
        <v>Regular SeasonTeam Website - Nationals.com</v>
      </c>
      <c r="X2396" t="str">
        <f>CONCATENATE(M2396,P2396)</f>
        <v>Regular SeasonStatic Dugout Roof</v>
      </c>
      <c r="Y2396" t="str">
        <f>CONCATENATE(M2396,O2396,P2396)</f>
        <v>Regular SeasonTeam Website - Nationals.comStatic Dugout Roof</v>
      </c>
    </row>
    <row r="2397" spans="1:25" x14ac:dyDescent="0.25">
      <c r="A2397" s="3">
        <v>363055</v>
      </c>
      <c r="B2397" t="s">
        <v>131</v>
      </c>
      <c r="C2397" t="s">
        <v>27</v>
      </c>
      <c r="D2397" t="s">
        <v>9</v>
      </c>
      <c r="E2397" t="s">
        <v>1</v>
      </c>
      <c r="F2397" s="5">
        <v>41067</v>
      </c>
      <c r="G2397">
        <v>5</v>
      </c>
      <c r="H2397">
        <v>8</v>
      </c>
      <c r="I2397" s="1">
        <v>1879.44</v>
      </c>
      <c r="J2397" s="1">
        <v>343.84</v>
      </c>
      <c r="K2397">
        <v>18.294811220363499</v>
      </c>
      <c r="L2397" s="4">
        <f>VLOOKUP(N2397,rates,VLOOKUP(CONCATENATE('[1]Exposure Report'!$B$11,'[1]Exposure Report'!$B$13),rate_lookup_table,4,FALSE),FALSE)</f>
        <v>234.93349999999998</v>
      </c>
      <c r="M2397" t="s">
        <v>0</v>
      </c>
      <c r="N2397" t="str">
        <f>IF(VLOOKUP(B2397,title_rename,2,FALSE)=0,B2397,VLOOKUP(B2397,title_rename,2,FALSE))</f>
        <v>06-07 New York Mets @ Washington Nationals</v>
      </c>
      <c r="O2397" s="3" t="str">
        <f>LEFT(IF(VLOOKUP(C2397,brand_rename,2,FALSE)=0,C2397,VLOOKUP(C2397,brand_rename,2,FALSE)),LEN(IF(VLOOKUP(C2397,brand_rename,2,FALSE)=0,C2397,VLOOKUP(C2397,brand_rename,2,FALSE)))-6)</f>
        <v>Team Website - Nationals.com</v>
      </c>
      <c r="P2397" t="str">
        <f>IF(VLOOKUP(D2397,location_rename,2,FALSE)=0,D2397,VLOOKUP(D2397,location_rename,2,FALSE))</f>
        <v>Static Upper Billboard</v>
      </c>
      <c r="Q2397">
        <f>IF($L2397=0,0,G2397)</f>
        <v>5</v>
      </c>
      <c r="R2397">
        <f>IF($L2397=0,0,H2397)</f>
        <v>8</v>
      </c>
      <c r="S2397" s="1">
        <f>R2397*L2397</f>
        <v>1879.4679999999998</v>
      </c>
      <c r="T2397" s="1">
        <f>S2397*(K2397/100)</f>
        <v>343.84512254714144</v>
      </c>
      <c r="U2397" t="str">
        <f t="shared" si="74"/>
        <v>Team Website - Nationals.comStatic Upper Billboard</v>
      </c>
      <c r="V2397" t="str">
        <f t="shared" si="75"/>
        <v>06-07 New York Mets @ Washington NationalsTeam Website - Nationals.comStatic Upper Billboard</v>
      </c>
      <c r="W2397" t="str">
        <f>CONCATENATE(M2397,O2397)</f>
        <v>Regular SeasonTeam Website - Nationals.com</v>
      </c>
      <c r="X2397" t="str">
        <f>CONCATENATE(M2397,P2397)</f>
        <v>Regular SeasonStatic Upper Billboard</v>
      </c>
      <c r="Y2397" t="str">
        <f>CONCATENATE(M2397,O2397,P2397)</f>
        <v>Regular SeasonTeam Website - Nationals.comStatic Upper Billboard</v>
      </c>
    </row>
    <row r="2398" spans="1:25" x14ac:dyDescent="0.25">
      <c r="A2398" s="3">
        <v>363055</v>
      </c>
      <c r="B2398" t="s">
        <v>131</v>
      </c>
      <c r="C2398" t="s">
        <v>93</v>
      </c>
      <c r="D2398" t="s">
        <v>9</v>
      </c>
      <c r="E2398" t="s">
        <v>1</v>
      </c>
      <c r="F2398" s="5">
        <v>41067</v>
      </c>
      <c r="G2398">
        <v>4</v>
      </c>
      <c r="H2398">
        <v>17</v>
      </c>
      <c r="I2398" s="1">
        <v>3993.81</v>
      </c>
      <c r="J2398" s="1">
        <v>549.38</v>
      </c>
      <c r="K2398">
        <v>13.755787080507</v>
      </c>
      <c r="L2398" s="4">
        <f>VLOOKUP(N2398,rates,VLOOKUP(CONCATENATE('[1]Exposure Report'!$B$11,'[1]Exposure Report'!$B$13),rate_lookup_table,4,FALSE),FALSE)</f>
        <v>234.93349999999998</v>
      </c>
      <c r="M2398" t="s">
        <v>0</v>
      </c>
      <c r="N2398" t="str">
        <f>IF(VLOOKUP(B2398,title_rename,2,FALSE)=0,B2398,VLOOKUP(B2398,title_rename,2,FALSE))</f>
        <v>06-07 New York Mets @ Washington Nationals</v>
      </c>
      <c r="O2398" s="3" t="str">
        <f>LEFT(IF(VLOOKUP(C2398,brand_rename,2,FALSE)=0,C2398,VLOOKUP(C2398,brand_rename,2,FALSE)),LEN(IF(VLOOKUP(C2398,brand_rename,2,FALSE)=0,C2398,VLOOKUP(C2398,brand_rename,2,FALSE)))-6)</f>
        <v>The Washington Post</v>
      </c>
      <c r="P2398" t="str">
        <f>IF(VLOOKUP(D2398,location_rename,2,FALSE)=0,D2398,VLOOKUP(D2398,location_rename,2,FALSE))</f>
        <v>Static Upper Billboard</v>
      </c>
      <c r="Q2398">
        <f>IF($L2398=0,0,G2398)</f>
        <v>4</v>
      </c>
      <c r="R2398">
        <f>IF($L2398=0,0,H2398)</f>
        <v>17</v>
      </c>
      <c r="S2398" s="1">
        <f>R2398*L2398</f>
        <v>3993.8694999999998</v>
      </c>
      <c r="T2398" s="1">
        <f>S2398*(K2398/100)</f>
        <v>549.38818469330954</v>
      </c>
      <c r="U2398" t="str">
        <f t="shared" si="74"/>
        <v>The Washington PostStatic Upper Billboard</v>
      </c>
      <c r="V2398" t="str">
        <f t="shared" si="75"/>
        <v>06-07 New York Mets @ Washington NationalsThe Washington PostStatic Upper Billboard</v>
      </c>
      <c r="W2398" t="str">
        <f>CONCATENATE(M2398,O2398)</f>
        <v>Regular SeasonThe Washington Post</v>
      </c>
      <c r="X2398" t="str">
        <f>CONCATENATE(M2398,P2398)</f>
        <v>Regular SeasonStatic Upper Billboard</v>
      </c>
      <c r="Y2398" t="str">
        <f>CONCATENATE(M2398,O2398,P2398)</f>
        <v>Regular SeasonThe Washington PostStatic Upper Billboard</v>
      </c>
    </row>
    <row r="2399" spans="1:25" x14ac:dyDescent="0.25">
      <c r="A2399" s="3">
        <v>363055</v>
      </c>
      <c r="B2399" t="s">
        <v>131</v>
      </c>
      <c r="C2399" t="s">
        <v>26</v>
      </c>
      <c r="D2399" t="s">
        <v>19</v>
      </c>
      <c r="E2399" t="s">
        <v>1</v>
      </c>
      <c r="F2399" s="5">
        <v>41067</v>
      </c>
      <c r="G2399">
        <v>5</v>
      </c>
      <c r="H2399">
        <v>14</v>
      </c>
      <c r="I2399" s="1">
        <v>3289.02</v>
      </c>
      <c r="J2399" s="1">
        <v>1133.82</v>
      </c>
      <c r="K2399">
        <v>34.472882499954302</v>
      </c>
      <c r="L2399" s="4">
        <f>VLOOKUP(N2399,rates,VLOOKUP(CONCATENATE('[1]Exposure Report'!$B$11,'[1]Exposure Report'!$B$13),rate_lookup_table,4,FALSE),FALSE)</f>
        <v>234.93349999999998</v>
      </c>
      <c r="M2399" t="s">
        <v>0</v>
      </c>
      <c r="N2399" t="str">
        <f>IF(VLOOKUP(B2399,title_rename,2,FALSE)=0,B2399,VLOOKUP(B2399,title_rename,2,FALSE))</f>
        <v>06-07 New York Mets @ Washington Nationals</v>
      </c>
      <c r="O2399" s="3" t="str">
        <f>LEFT(IF(VLOOKUP(C2399,brand_rename,2,FALSE)=0,C2399,VLOOKUP(C2399,brand_rename,2,FALSE)),LEN(IF(VLOOKUP(C2399,brand_rename,2,FALSE)=0,C2399,VLOOKUP(C2399,brand_rename,2,FALSE)))-6)</f>
        <v>Toyota</v>
      </c>
      <c r="P2399" t="str">
        <f>IF(VLOOKUP(D2399,location_rename,2,FALSE)=0,D2399,VLOOKUP(D2399,location_rename,2,FALSE))</f>
        <v>LED Outfield Wall</v>
      </c>
      <c r="Q2399">
        <f>IF($L2399=0,0,G2399)</f>
        <v>5</v>
      </c>
      <c r="R2399">
        <f>IF($L2399=0,0,H2399)</f>
        <v>14</v>
      </c>
      <c r="S2399" s="1">
        <f>R2399*L2399</f>
        <v>3289.0689999999995</v>
      </c>
      <c r="T2399" s="1">
        <f>S2399*(K2399/100)</f>
        <v>1133.8368917124219</v>
      </c>
      <c r="U2399" t="str">
        <f t="shared" si="74"/>
        <v>ToyotaLED Outfield Wall</v>
      </c>
      <c r="V2399" t="str">
        <f t="shared" si="75"/>
        <v>06-07 New York Mets @ Washington NationalsToyotaLED Outfield Wall</v>
      </c>
      <c r="W2399" t="str">
        <f>CONCATENATE(M2399,O2399)</f>
        <v>Regular SeasonToyota</v>
      </c>
      <c r="X2399" t="str">
        <f>CONCATENATE(M2399,P2399)</f>
        <v>Regular SeasonLED Outfield Wall</v>
      </c>
      <c r="Y2399" t="str">
        <f>CONCATENATE(M2399,O2399,P2399)</f>
        <v>Regular SeasonToyotaLED Outfield Wall</v>
      </c>
    </row>
    <row r="2400" spans="1:25" x14ac:dyDescent="0.25">
      <c r="A2400" s="3">
        <v>363055</v>
      </c>
      <c r="B2400" t="s">
        <v>131</v>
      </c>
      <c r="C2400" t="s">
        <v>25</v>
      </c>
      <c r="D2400" t="s">
        <v>6</v>
      </c>
      <c r="E2400" t="s">
        <v>1</v>
      </c>
      <c r="F2400" s="5">
        <v>41067</v>
      </c>
      <c r="G2400">
        <v>8</v>
      </c>
      <c r="H2400">
        <v>12</v>
      </c>
      <c r="I2400" s="1">
        <v>2819.16</v>
      </c>
      <c r="J2400" s="1">
        <v>713.06</v>
      </c>
      <c r="K2400">
        <v>25.293349792136599</v>
      </c>
      <c r="L2400" s="4">
        <f>VLOOKUP(N2400,rates,VLOOKUP(CONCATENATE('[1]Exposure Report'!$B$11,'[1]Exposure Report'!$B$13),rate_lookup_table,4,FALSE),FALSE)</f>
        <v>234.93349999999998</v>
      </c>
      <c r="M2400" t="s">
        <v>0</v>
      </c>
      <c r="N2400" t="str">
        <f>IF(VLOOKUP(B2400,title_rename,2,FALSE)=0,B2400,VLOOKUP(B2400,title_rename,2,FALSE))</f>
        <v>06-07 New York Mets @ Washington Nationals</v>
      </c>
      <c r="O2400" s="3" t="str">
        <f>LEFT(IF(VLOOKUP(C2400,brand_rename,2,FALSE)=0,C2400,VLOOKUP(C2400,brand_rename,2,FALSE)),LEN(IF(VLOOKUP(C2400,brand_rename,2,FALSE)=0,C2400,VLOOKUP(C2400,brand_rename,2,FALSE)))-6)</f>
        <v>TV Station - MLB Network</v>
      </c>
      <c r="P2400" t="str">
        <f>IF(VLOOKUP(D2400,location_rename,2,FALSE)=0,D2400,VLOOKUP(D2400,location_rename,2,FALSE))</f>
        <v>Rotational Field Level Foul Ball Line</v>
      </c>
      <c r="Q2400">
        <f>IF($L2400=0,0,G2400)</f>
        <v>8</v>
      </c>
      <c r="R2400">
        <f>IF($L2400=0,0,H2400)</f>
        <v>12</v>
      </c>
      <c r="S2400" s="1">
        <f>R2400*L2400</f>
        <v>2819.2019999999998</v>
      </c>
      <c r="T2400" s="1">
        <f>S2400*(K2400/100)</f>
        <v>713.0706232069108</v>
      </c>
      <c r="U2400" t="str">
        <f t="shared" si="74"/>
        <v>TV Station - MLB NetworkRotational Field Level Foul Ball Line</v>
      </c>
      <c r="V2400" t="str">
        <f t="shared" si="75"/>
        <v>06-07 New York Mets @ Washington NationalsTV Station - MLB NetworkRotational Field Level Foul Ball Line</v>
      </c>
      <c r="W2400" t="str">
        <f>CONCATENATE(M2400,O2400)</f>
        <v>Regular SeasonTV Station - MLB Network</v>
      </c>
      <c r="X2400" t="str">
        <f>CONCATENATE(M2400,P2400)</f>
        <v>Regular SeasonRotational Field Level Foul Ball Line</v>
      </c>
      <c r="Y2400" t="str">
        <f>CONCATENATE(M2400,O2400,P2400)</f>
        <v>Regular SeasonTV Station - MLB NetworkRotational Field Level Foul Ball Line</v>
      </c>
    </row>
    <row r="2401" spans="1:25" x14ac:dyDescent="0.25">
      <c r="A2401" s="3">
        <v>363055</v>
      </c>
      <c r="B2401" t="s">
        <v>131</v>
      </c>
      <c r="C2401" t="s">
        <v>24</v>
      </c>
      <c r="D2401" t="s">
        <v>19</v>
      </c>
      <c r="E2401" t="s">
        <v>1</v>
      </c>
      <c r="F2401" s="5">
        <v>41067</v>
      </c>
      <c r="G2401">
        <v>1</v>
      </c>
      <c r="H2401">
        <v>1</v>
      </c>
      <c r="I2401" s="1">
        <v>234.93</v>
      </c>
      <c r="J2401" s="1">
        <v>85.28</v>
      </c>
      <c r="K2401">
        <v>36.300174520069802</v>
      </c>
      <c r="L2401" s="4">
        <f>VLOOKUP(N2401,rates,VLOOKUP(CONCATENATE('[1]Exposure Report'!$B$11,'[1]Exposure Report'!$B$13),rate_lookup_table,4,FALSE),FALSE)</f>
        <v>234.93349999999998</v>
      </c>
      <c r="M2401" t="s">
        <v>0</v>
      </c>
      <c r="N2401" t="str">
        <f>IF(VLOOKUP(B2401,title_rename,2,FALSE)=0,B2401,VLOOKUP(B2401,title_rename,2,FALSE))</f>
        <v>06-07 New York Mets @ Washington Nationals</v>
      </c>
      <c r="O2401" s="3" t="str">
        <f>LEFT(IF(VLOOKUP(C2401,brand_rename,2,FALSE)=0,C2401,VLOOKUP(C2401,brand_rename,2,FALSE)),LEN(IF(VLOOKUP(C2401,brand_rename,2,FALSE)=0,C2401,VLOOKUP(C2401,brand_rename,2,FALSE)))-6)</f>
        <v>Twisted Tea</v>
      </c>
      <c r="P2401" t="str">
        <f>IF(VLOOKUP(D2401,location_rename,2,FALSE)=0,D2401,VLOOKUP(D2401,location_rename,2,FALSE))</f>
        <v>LED Outfield Wall</v>
      </c>
      <c r="Q2401">
        <f>IF($L2401=0,0,G2401)</f>
        <v>1</v>
      </c>
      <c r="R2401">
        <f>IF($L2401=0,0,H2401)</f>
        <v>1</v>
      </c>
      <c r="S2401" s="1">
        <f>R2401*L2401</f>
        <v>234.93349999999998</v>
      </c>
      <c r="T2401" s="1">
        <f>S2401*(K2401/100)</f>
        <v>85.281270506108172</v>
      </c>
      <c r="U2401" t="str">
        <f t="shared" si="74"/>
        <v>Twisted TeaLED Outfield Wall</v>
      </c>
      <c r="V2401" t="str">
        <f t="shared" si="75"/>
        <v>06-07 New York Mets @ Washington NationalsTwisted TeaLED Outfield Wall</v>
      </c>
      <c r="W2401" t="str">
        <f>CONCATENATE(M2401,O2401)</f>
        <v>Regular SeasonTwisted Tea</v>
      </c>
      <c r="X2401" t="str">
        <f>CONCATENATE(M2401,P2401)</f>
        <v>Regular SeasonLED Outfield Wall</v>
      </c>
      <c r="Y2401" t="str">
        <f>CONCATENATE(M2401,O2401,P2401)</f>
        <v>Regular SeasonTwisted TeaLED Outfield Wall</v>
      </c>
    </row>
    <row r="2402" spans="1:25" x14ac:dyDescent="0.25">
      <c r="A2402" s="3">
        <v>363055</v>
      </c>
      <c r="B2402" t="s">
        <v>131</v>
      </c>
      <c r="C2402" t="s">
        <v>24</v>
      </c>
      <c r="D2402" t="s">
        <v>11</v>
      </c>
      <c r="E2402" t="s">
        <v>1</v>
      </c>
      <c r="F2402" s="5">
        <v>41067</v>
      </c>
      <c r="G2402">
        <v>9</v>
      </c>
      <c r="H2402">
        <v>17</v>
      </c>
      <c r="I2402" s="1">
        <v>3993.81</v>
      </c>
      <c r="J2402" s="1">
        <v>759.32</v>
      </c>
      <c r="K2402">
        <v>19.012421722615699</v>
      </c>
      <c r="L2402" s="4">
        <f>VLOOKUP(N2402,rates,VLOOKUP(CONCATENATE('[1]Exposure Report'!$B$11,'[1]Exposure Report'!$B$13),rate_lookup_table,4,FALSE),FALSE)</f>
        <v>234.93349999999998</v>
      </c>
      <c r="M2402" t="s">
        <v>0</v>
      </c>
      <c r="N2402" t="str">
        <f>IF(VLOOKUP(B2402,title_rename,2,FALSE)=0,B2402,VLOOKUP(B2402,title_rename,2,FALSE))</f>
        <v>06-07 New York Mets @ Washington Nationals</v>
      </c>
      <c r="O2402" s="3" t="str">
        <f>LEFT(IF(VLOOKUP(C2402,brand_rename,2,FALSE)=0,C2402,VLOOKUP(C2402,brand_rename,2,FALSE)),LEN(IF(VLOOKUP(C2402,brand_rename,2,FALSE)=0,C2402,VLOOKUP(C2402,brand_rename,2,FALSE)))-6)</f>
        <v>Twisted Tea</v>
      </c>
      <c r="P2402" t="str">
        <f>IF(VLOOKUP(D2402,location_rename,2,FALSE)=0,D2402,VLOOKUP(D2402,location_rename,2,FALSE))</f>
        <v>Static Outfield Wall</v>
      </c>
      <c r="Q2402">
        <f>IF($L2402=0,0,G2402)</f>
        <v>9</v>
      </c>
      <c r="R2402">
        <f>IF($L2402=0,0,H2402)</f>
        <v>17</v>
      </c>
      <c r="S2402" s="1">
        <f>R2402*L2402</f>
        <v>3993.8694999999998</v>
      </c>
      <c r="T2402" s="1">
        <f>S2402*(K2402/100)</f>
        <v>759.33131239092302</v>
      </c>
      <c r="U2402" t="str">
        <f t="shared" si="74"/>
        <v>Twisted TeaStatic Outfield Wall</v>
      </c>
      <c r="V2402" t="str">
        <f t="shared" si="75"/>
        <v>06-07 New York Mets @ Washington NationalsTwisted TeaStatic Outfield Wall</v>
      </c>
      <c r="W2402" t="str">
        <f>CONCATENATE(M2402,O2402)</f>
        <v>Regular SeasonTwisted Tea</v>
      </c>
      <c r="X2402" t="str">
        <f>CONCATENATE(M2402,P2402)</f>
        <v>Regular SeasonStatic Outfield Wall</v>
      </c>
      <c r="Y2402" t="str">
        <f>CONCATENATE(M2402,O2402,P2402)</f>
        <v>Regular SeasonTwisted TeaStatic Outfield Wall</v>
      </c>
    </row>
    <row r="2403" spans="1:25" x14ac:dyDescent="0.25">
      <c r="A2403" s="3">
        <v>363055</v>
      </c>
      <c r="B2403" t="s">
        <v>131</v>
      </c>
      <c r="C2403" t="s">
        <v>23</v>
      </c>
      <c r="D2403" t="s">
        <v>6</v>
      </c>
      <c r="E2403" t="s">
        <v>1</v>
      </c>
      <c r="F2403" s="5">
        <v>41067</v>
      </c>
      <c r="G2403">
        <v>1</v>
      </c>
      <c r="H2403">
        <v>2</v>
      </c>
      <c r="I2403" s="1">
        <v>469.86</v>
      </c>
      <c r="J2403" s="1">
        <v>138.09</v>
      </c>
      <c r="K2403">
        <v>29.3896054143787</v>
      </c>
      <c r="L2403" s="4">
        <f>VLOOKUP(N2403,rates,VLOOKUP(CONCATENATE('[1]Exposure Report'!$B$11,'[1]Exposure Report'!$B$13),rate_lookup_table,4,FALSE),FALSE)</f>
        <v>234.93349999999998</v>
      </c>
      <c r="M2403" t="s">
        <v>0</v>
      </c>
      <c r="N2403" t="str">
        <f>IF(VLOOKUP(B2403,title_rename,2,FALSE)=0,B2403,VLOOKUP(B2403,title_rename,2,FALSE))</f>
        <v>06-07 New York Mets @ Washington Nationals</v>
      </c>
      <c r="O2403" s="3" t="str">
        <f>LEFT(IF(VLOOKUP(C2403,brand_rename,2,FALSE)=0,C2403,VLOOKUP(C2403,brand_rename,2,FALSE)),LEN(IF(VLOOKUP(C2403,brand_rename,2,FALSE)=0,C2403,VLOOKUP(C2403,brand_rename,2,FALSE)))-6)</f>
        <v>U.S. Trust</v>
      </c>
      <c r="P2403" t="str">
        <f>IF(VLOOKUP(D2403,location_rename,2,FALSE)=0,D2403,VLOOKUP(D2403,location_rename,2,FALSE))</f>
        <v>Rotational Field Level Foul Ball Line</v>
      </c>
      <c r="Q2403">
        <f>IF($L2403=0,0,G2403)</f>
        <v>1</v>
      </c>
      <c r="R2403">
        <f>IF($L2403=0,0,H2403)</f>
        <v>2</v>
      </c>
      <c r="S2403" s="1">
        <f>R2403*L2403</f>
        <v>469.86699999999996</v>
      </c>
      <c r="T2403" s="1">
        <f>S2403*(K2403/100)</f>
        <v>138.09205727237875</v>
      </c>
      <c r="U2403" t="str">
        <f t="shared" si="74"/>
        <v>U.S. TrustRotational Field Level Foul Ball Line</v>
      </c>
      <c r="V2403" t="str">
        <f t="shared" si="75"/>
        <v>06-07 New York Mets @ Washington NationalsU.S. TrustRotational Field Level Foul Ball Line</v>
      </c>
      <c r="W2403" t="str">
        <f>CONCATENATE(M2403,O2403)</f>
        <v>Regular SeasonU.S. Trust</v>
      </c>
      <c r="X2403" t="str">
        <f>CONCATENATE(M2403,P2403)</f>
        <v>Regular SeasonRotational Field Level Foul Ball Line</v>
      </c>
      <c r="Y2403" t="str">
        <f>CONCATENATE(M2403,O2403,P2403)</f>
        <v>Regular SeasonU.S. TrustRotational Field Level Foul Ball Line</v>
      </c>
    </row>
    <row r="2404" spans="1:25" x14ac:dyDescent="0.25">
      <c r="A2404" s="3">
        <v>363055</v>
      </c>
      <c r="B2404" t="s">
        <v>131</v>
      </c>
      <c r="C2404" t="s">
        <v>23</v>
      </c>
      <c r="D2404" t="s">
        <v>2</v>
      </c>
      <c r="E2404" t="s">
        <v>1</v>
      </c>
      <c r="F2404" s="5">
        <v>41067</v>
      </c>
      <c r="G2404">
        <v>18</v>
      </c>
      <c r="H2404">
        <v>117</v>
      </c>
      <c r="I2404" s="1">
        <v>27486.81</v>
      </c>
      <c r="J2404" s="1">
        <v>6790.89</v>
      </c>
      <c r="K2404">
        <v>24.7059953483143</v>
      </c>
      <c r="L2404" s="4">
        <f>VLOOKUP(N2404,rates,VLOOKUP(CONCATENATE('[1]Exposure Report'!$B$11,'[1]Exposure Report'!$B$13),rate_lookup_table,4,FALSE),FALSE)</f>
        <v>234.93349999999998</v>
      </c>
      <c r="M2404" t="s">
        <v>0</v>
      </c>
      <c r="N2404" t="str">
        <f>IF(VLOOKUP(B2404,title_rename,2,FALSE)=0,B2404,VLOOKUP(B2404,title_rename,2,FALSE))</f>
        <v>06-07 New York Mets @ Washington Nationals</v>
      </c>
      <c r="O2404" s="3" t="str">
        <f>LEFT(IF(VLOOKUP(C2404,brand_rename,2,FALSE)=0,C2404,VLOOKUP(C2404,brand_rename,2,FALSE)),LEN(IF(VLOOKUP(C2404,brand_rename,2,FALSE)=0,C2404,VLOOKUP(C2404,brand_rename,2,FALSE)))-6)</f>
        <v>U.S. Trust</v>
      </c>
      <c r="P2404" t="str">
        <f>IF(VLOOKUP(D2404,location_rename,2,FALSE)=0,D2404,VLOOKUP(D2404,location_rename,2,FALSE))</f>
        <v>Rotational Field Level Home Plate</v>
      </c>
      <c r="Q2404">
        <f>IF($L2404=0,0,G2404)</f>
        <v>18</v>
      </c>
      <c r="R2404">
        <f>IF($L2404=0,0,H2404)</f>
        <v>117</v>
      </c>
      <c r="S2404" s="1">
        <f>R2404*L2404</f>
        <v>27487.219499999999</v>
      </c>
      <c r="T2404" s="1">
        <f>S2404*(K2404/100)</f>
        <v>6790.9911710509405</v>
      </c>
      <c r="U2404" t="str">
        <f t="shared" si="74"/>
        <v>U.S. TrustRotational Field Level Home Plate</v>
      </c>
      <c r="V2404" t="str">
        <f t="shared" si="75"/>
        <v>06-07 New York Mets @ Washington NationalsU.S. TrustRotational Field Level Home Plate</v>
      </c>
      <c r="W2404" t="str">
        <f>CONCATENATE(M2404,O2404)</f>
        <v>Regular SeasonU.S. Trust</v>
      </c>
      <c r="X2404" t="str">
        <f>CONCATENATE(M2404,P2404)</f>
        <v>Regular SeasonRotational Field Level Home Plate</v>
      </c>
      <c r="Y2404" t="str">
        <f>CONCATENATE(M2404,O2404,P2404)</f>
        <v>Regular SeasonU.S. TrustRotational Field Level Home Plate</v>
      </c>
    </row>
    <row r="2405" spans="1:25" x14ac:dyDescent="0.25">
      <c r="A2405" s="3">
        <v>363055</v>
      </c>
      <c r="B2405" t="s">
        <v>131</v>
      </c>
      <c r="C2405" t="s">
        <v>22</v>
      </c>
      <c r="D2405" t="s">
        <v>18</v>
      </c>
      <c r="E2405" t="s">
        <v>1</v>
      </c>
      <c r="F2405" s="5">
        <v>41067</v>
      </c>
      <c r="G2405">
        <v>1</v>
      </c>
      <c r="H2405">
        <v>1</v>
      </c>
      <c r="I2405" s="1">
        <v>234.93</v>
      </c>
      <c r="J2405" s="1">
        <v>46.09</v>
      </c>
      <c r="K2405">
        <v>19.6186097986634</v>
      </c>
      <c r="L2405" s="4">
        <f>VLOOKUP(N2405,rates,VLOOKUP(CONCATENATE('[1]Exposure Report'!$B$11,'[1]Exposure Report'!$B$13),rate_lookup_table,4,FALSE),FALSE)</f>
        <v>234.93349999999998</v>
      </c>
      <c r="M2405" t="s">
        <v>0</v>
      </c>
      <c r="N2405" t="str">
        <f>IF(VLOOKUP(B2405,title_rename,2,FALSE)=0,B2405,VLOOKUP(B2405,title_rename,2,FALSE))</f>
        <v>06-07 New York Mets @ Washington Nationals</v>
      </c>
      <c r="O2405" s="3" t="str">
        <f>LEFT(IF(VLOOKUP(C2405,brand_rename,2,FALSE)=0,C2405,VLOOKUP(C2405,brand_rename,2,FALSE)),LEN(IF(VLOOKUP(C2405,brand_rename,2,FALSE)=0,C2405,VLOOKUP(C2405,brand_rename,2,FALSE)))-6)</f>
        <v>Under Armour</v>
      </c>
      <c r="P2405" t="str">
        <f>IF(VLOOKUP(D2405,location_rename,2,FALSE)=0,D2405,VLOOKUP(D2405,location_rename,2,FALSE))</f>
        <v>LED Upper Billboard</v>
      </c>
      <c r="Q2405">
        <f>IF($L2405=0,0,G2405)</f>
        <v>1</v>
      </c>
      <c r="R2405">
        <f>IF($L2405=0,0,H2405)</f>
        <v>1</v>
      </c>
      <c r="S2405" s="1">
        <f>R2405*L2405</f>
        <v>234.93349999999998</v>
      </c>
      <c r="T2405" s="1">
        <f>S2405*(K2405/100)</f>
        <v>46.090686651342878</v>
      </c>
      <c r="U2405" t="str">
        <f t="shared" si="74"/>
        <v>Under ArmourLED Upper Billboard</v>
      </c>
      <c r="V2405" t="str">
        <f t="shared" si="75"/>
        <v>06-07 New York Mets @ Washington NationalsUnder ArmourLED Upper Billboard</v>
      </c>
      <c r="W2405" t="str">
        <f>CONCATENATE(M2405,O2405)</f>
        <v>Regular SeasonUnder Armour</v>
      </c>
      <c r="X2405" t="str">
        <f>CONCATENATE(M2405,P2405)</f>
        <v>Regular SeasonLED Upper Billboard</v>
      </c>
      <c r="Y2405" t="str">
        <f>CONCATENATE(M2405,O2405,P2405)</f>
        <v>Regular SeasonUnder ArmourLED Upper Billboard</v>
      </c>
    </row>
    <row r="2406" spans="1:25" x14ac:dyDescent="0.25">
      <c r="A2406" s="3">
        <v>363055</v>
      </c>
      <c r="B2406" t="s">
        <v>131</v>
      </c>
      <c r="C2406" t="s">
        <v>21</v>
      </c>
      <c r="D2406" t="s">
        <v>2</v>
      </c>
      <c r="E2406" t="s">
        <v>1</v>
      </c>
      <c r="F2406" s="5">
        <v>41067</v>
      </c>
      <c r="G2406">
        <v>19</v>
      </c>
      <c r="H2406">
        <v>148</v>
      </c>
      <c r="I2406" s="1">
        <v>34769.64</v>
      </c>
      <c r="J2406" s="1">
        <v>8264.25</v>
      </c>
      <c r="K2406">
        <v>23.768580865375601</v>
      </c>
      <c r="L2406" s="4">
        <f>VLOOKUP(N2406,rates,VLOOKUP(CONCATENATE('[1]Exposure Report'!$B$11,'[1]Exposure Report'!$B$13),rate_lookup_table,4,FALSE),FALSE)</f>
        <v>234.93349999999998</v>
      </c>
      <c r="M2406" t="s">
        <v>0</v>
      </c>
      <c r="N2406" t="str">
        <f>IF(VLOOKUP(B2406,title_rename,2,FALSE)=0,B2406,VLOOKUP(B2406,title_rename,2,FALSE))</f>
        <v>06-07 New York Mets @ Washington Nationals</v>
      </c>
      <c r="O2406" s="3" t="str">
        <f>LEFT(IF(VLOOKUP(C2406,brand_rename,2,FALSE)=0,C2406,VLOOKUP(C2406,brand_rename,2,FALSE)),LEN(IF(VLOOKUP(C2406,brand_rename,2,FALSE)=0,C2406,VLOOKUP(C2406,brand_rename,2,FALSE)))-6)</f>
        <v>United Airlines</v>
      </c>
      <c r="P2406" t="str">
        <f>IF(VLOOKUP(D2406,location_rename,2,FALSE)=0,D2406,VLOOKUP(D2406,location_rename,2,FALSE))</f>
        <v>Rotational Field Level Home Plate</v>
      </c>
      <c r="Q2406">
        <f>IF($L2406=0,0,G2406)</f>
        <v>19</v>
      </c>
      <c r="R2406">
        <f>IF($L2406=0,0,H2406)</f>
        <v>148</v>
      </c>
      <c r="S2406" s="1">
        <f>R2406*L2406</f>
        <v>34770.157999999996</v>
      </c>
      <c r="T2406" s="1">
        <f>S2406*(K2406/100)</f>
        <v>8264.3731212488619</v>
      </c>
      <c r="U2406" t="str">
        <f t="shared" si="74"/>
        <v>United AirlinesRotational Field Level Home Plate</v>
      </c>
      <c r="V2406" t="str">
        <f t="shared" si="75"/>
        <v>06-07 New York Mets @ Washington NationalsUnited AirlinesRotational Field Level Home Plate</v>
      </c>
      <c r="W2406" t="str">
        <f>CONCATENATE(M2406,O2406)</f>
        <v>Regular SeasonUnited Airlines</v>
      </c>
      <c r="X2406" t="str">
        <f>CONCATENATE(M2406,P2406)</f>
        <v>Regular SeasonRotational Field Level Home Plate</v>
      </c>
      <c r="Y2406" t="str">
        <f>CONCATENATE(M2406,O2406,P2406)</f>
        <v>Regular SeasonUnited AirlinesRotational Field Level Home Plate</v>
      </c>
    </row>
    <row r="2407" spans="1:25" x14ac:dyDescent="0.25">
      <c r="A2407" s="3">
        <v>363055</v>
      </c>
      <c r="B2407" t="s">
        <v>131</v>
      </c>
      <c r="C2407" t="s">
        <v>21</v>
      </c>
      <c r="D2407" t="s">
        <v>11</v>
      </c>
      <c r="E2407" t="s">
        <v>1</v>
      </c>
      <c r="F2407" s="5">
        <v>41067</v>
      </c>
      <c r="G2407">
        <v>9</v>
      </c>
      <c r="H2407">
        <v>16</v>
      </c>
      <c r="I2407" s="1">
        <v>3758.88</v>
      </c>
      <c r="J2407" s="1">
        <v>704.11</v>
      </c>
      <c r="K2407">
        <v>18.7319095049589</v>
      </c>
      <c r="L2407" s="4">
        <f>VLOOKUP(N2407,rates,VLOOKUP(CONCATENATE('[1]Exposure Report'!$B$11,'[1]Exposure Report'!$B$13),rate_lookup_table,4,FALSE),FALSE)</f>
        <v>234.93349999999998</v>
      </c>
      <c r="M2407" t="s">
        <v>0</v>
      </c>
      <c r="N2407" t="str">
        <f>IF(VLOOKUP(B2407,title_rename,2,FALSE)=0,B2407,VLOOKUP(B2407,title_rename,2,FALSE))</f>
        <v>06-07 New York Mets @ Washington Nationals</v>
      </c>
      <c r="O2407" s="3" t="str">
        <f>LEFT(IF(VLOOKUP(C2407,brand_rename,2,FALSE)=0,C2407,VLOOKUP(C2407,brand_rename,2,FALSE)),LEN(IF(VLOOKUP(C2407,brand_rename,2,FALSE)=0,C2407,VLOOKUP(C2407,brand_rename,2,FALSE)))-6)</f>
        <v>United Airlines</v>
      </c>
      <c r="P2407" t="str">
        <f>IF(VLOOKUP(D2407,location_rename,2,FALSE)=0,D2407,VLOOKUP(D2407,location_rename,2,FALSE))</f>
        <v>Static Outfield Wall</v>
      </c>
      <c r="Q2407">
        <f>IF($L2407=0,0,G2407)</f>
        <v>9</v>
      </c>
      <c r="R2407">
        <f>IF($L2407=0,0,H2407)</f>
        <v>16</v>
      </c>
      <c r="S2407" s="1">
        <f>R2407*L2407</f>
        <v>3758.9359999999997</v>
      </c>
      <c r="T2407" s="1">
        <f>S2407*(K2407/100)</f>
        <v>704.12048986932177</v>
      </c>
      <c r="U2407" t="str">
        <f t="shared" si="74"/>
        <v>United AirlinesStatic Outfield Wall</v>
      </c>
      <c r="V2407" t="str">
        <f t="shared" si="75"/>
        <v>06-07 New York Mets @ Washington NationalsUnited AirlinesStatic Outfield Wall</v>
      </c>
      <c r="W2407" t="str">
        <f>CONCATENATE(M2407,O2407)</f>
        <v>Regular SeasonUnited Airlines</v>
      </c>
      <c r="X2407" t="str">
        <f>CONCATENATE(M2407,P2407)</f>
        <v>Regular SeasonStatic Outfield Wall</v>
      </c>
      <c r="Y2407" t="str">
        <f>CONCATENATE(M2407,O2407,P2407)</f>
        <v>Regular SeasonUnited AirlinesStatic Outfield Wall</v>
      </c>
    </row>
    <row r="2408" spans="1:25" x14ac:dyDescent="0.25">
      <c r="A2408" s="3">
        <v>363055</v>
      </c>
      <c r="B2408" t="s">
        <v>131</v>
      </c>
      <c r="C2408" t="s">
        <v>20</v>
      </c>
      <c r="D2408" t="s">
        <v>11</v>
      </c>
      <c r="E2408" t="s">
        <v>1</v>
      </c>
      <c r="F2408" s="5">
        <v>41067</v>
      </c>
      <c r="G2408">
        <v>34</v>
      </c>
      <c r="H2408">
        <v>91</v>
      </c>
      <c r="I2408" s="1">
        <v>21378.63</v>
      </c>
      <c r="J2408" s="1">
        <v>4637.78</v>
      </c>
      <c r="K2408">
        <v>21.6935322796643</v>
      </c>
      <c r="L2408" s="4">
        <f>VLOOKUP(N2408,rates,VLOOKUP(CONCATENATE('[1]Exposure Report'!$B$11,'[1]Exposure Report'!$B$13),rate_lookup_table,4,FALSE),FALSE)</f>
        <v>234.93349999999998</v>
      </c>
      <c r="M2408" t="s">
        <v>0</v>
      </c>
      <c r="N2408" t="str">
        <f>IF(VLOOKUP(B2408,title_rename,2,FALSE)=0,B2408,VLOOKUP(B2408,title_rename,2,FALSE))</f>
        <v>06-07 New York Mets @ Washington Nationals</v>
      </c>
      <c r="O2408" s="3" t="str">
        <f>LEFT(IF(VLOOKUP(C2408,brand_rename,2,FALSE)=0,C2408,VLOOKUP(C2408,brand_rename,2,FALSE)),LEN(IF(VLOOKUP(C2408,brand_rename,2,FALSE)=0,C2408,VLOOKUP(C2408,brand_rename,2,FALSE)))-6)</f>
        <v>W.B. Mason</v>
      </c>
      <c r="P2408" t="str">
        <f>IF(VLOOKUP(D2408,location_rename,2,FALSE)=0,D2408,VLOOKUP(D2408,location_rename,2,FALSE))</f>
        <v>Static Outfield Wall</v>
      </c>
      <c r="Q2408">
        <f>IF($L2408=0,0,G2408)</f>
        <v>34</v>
      </c>
      <c r="R2408">
        <f>IF($L2408=0,0,H2408)</f>
        <v>91</v>
      </c>
      <c r="S2408" s="1">
        <f>R2408*L2408</f>
        <v>21378.948499999999</v>
      </c>
      <c r="T2408" s="1">
        <f>S2408*(K2408/100)</f>
        <v>4637.8490939003059</v>
      </c>
      <c r="U2408" t="str">
        <f t="shared" si="74"/>
        <v>W.B. MasonStatic Outfield Wall</v>
      </c>
      <c r="V2408" t="str">
        <f t="shared" si="75"/>
        <v>06-07 New York Mets @ Washington NationalsW.B. MasonStatic Outfield Wall</v>
      </c>
      <c r="W2408" t="str">
        <f>CONCATENATE(M2408,O2408)</f>
        <v>Regular SeasonW.B. Mason</v>
      </c>
      <c r="X2408" t="str">
        <f>CONCATENATE(M2408,P2408)</f>
        <v>Regular SeasonStatic Outfield Wall</v>
      </c>
      <c r="Y2408" t="str">
        <f>CONCATENATE(M2408,O2408,P2408)</f>
        <v>Regular SeasonW.B. MasonStatic Outfield Wall</v>
      </c>
    </row>
    <row r="2409" spans="1:25" x14ac:dyDescent="0.25">
      <c r="A2409" s="3">
        <v>363055</v>
      </c>
      <c r="B2409" t="s">
        <v>131</v>
      </c>
      <c r="C2409" t="s">
        <v>8</v>
      </c>
      <c r="D2409" t="s">
        <v>19</v>
      </c>
      <c r="E2409" t="s">
        <v>1</v>
      </c>
      <c r="F2409" s="5">
        <v>41067</v>
      </c>
      <c r="G2409">
        <v>6</v>
      </c>
      <c r="H2409">
        <v>19</v>
      </c>
      <c r="I2409" s="1">
        <v>4463.67</v>
      </c>
      <c r="J2409" s="1">
        <v>844.36</v>
      </c>
      <c r="K2409">
        <v>18.916272932362801</v>
      </c>
      <c r="L2409" s="4">
        <f>VLOOKUP(N2409,rates,VLOOKUP(CONCATENATE('[1]Exposure Report'!$B$11,'[1]Exposure Report'!$B$13),rate_lookup_table,4,FALSE),FALSE)</f>
        <v>234.93349999999998</v>
      </c>
      <c r="M2409" t="s">
        <v>0</v>
      </c>
      <c r="N2409" t="str">
        <f>IF(VLOOKUP(B2409,title_rename,2,FALSE)=0,B2409,VLOOKUP(B2409,title_rename,2,FALSE))</f>
        <v>06-07 New York Mets @ Washington Nationals</v>
      </c>
      <c r="O2409" s="3" t="str">
        <f>LEFT(IF(VLOOKUP(C2409,brand_rename,2,FALSE)=0,C2409,VLOOKUP(C2409,brand_rename,2,FALSE)),LEN(IF(VLOOKUP(C2409,brand_rename,2,FALSE)=0,C2409,VLOOKUP(C2409,brand_rename,2,FALSE)))-6)</f>
        <v>Washington National Logo</v>
      </c>
      <c r="P2409" t="str">
        <f>IF(VLOOKUP(D2409,location_rename,2,FALSE)=0,D2409,VLOOKUP(D2409,location_rename,2,FALSE))</f>
        <v>LED Outfield Wall</v>
      </c>
      <c r="Q2409">
        <f>IF($L2409=0,0,G2409)</f>
        <v>6</v>
      </c>
      <c r="R2409">
        <f>IF($L2409=0,0,H2409)</f>
        <v>19</v>
      </c>
      <c r="S2409" s="1">
        <f>R2409*L2409</f>
        <v>4463.7365</v>
      </c>
      <c r="T2409" s="1">
        <f>S2409*(K2409/100)</f>
        <v>844.37257932149873</v>
      </c>
      <c r="U2409" t="str">
        <f t="shared" si="74"/>
        <v>Washington National LogoLED Outfield Wall</v>
      </c>
      <c r="V2409" t="str">
        <f t="shared" si="75"/>
        <v>06-07 New York Mets @ Washington NationalsWashington National LogoLED Outfield Wall</v>
      </c>
      <c r="W2409" t="str">
        <f>CONCATENATE(M2409,O2409)</f>
        <v>Regular SeasonWashington National Logo</v>
      </c>
      <c r="X2409" t="str">
        <f>CONCATENATE(M2409,P2409)</f>
        <v>Regular SeasonLED Outfield Wall</v>
      </c>
      <c r="Y2409" t="str">
        <f>CONCATENATE(M2409,O2409,P2409)</f>
        <v>Regular SeasonWashington National LogoLED Outfield Wall</v>
      </c>
    </row>
    <row r="2410" spans="1:25" x14ac:dyDescent="0.25">
      <c r="A2410" s="3">
        <v>363055</v>
      </c>
      <c r="B2410" t="s">
        <v>131</v>
      </c>
      <c r="C2410" t="s">
        <v>8</v>
      </c>
      <c r="D2410" t="s">
        <v>18</v>
      </c>
      <c r="E2410" t="s">
        <v>1</v>
      </c>
      <c r="F2410" s="5">
        <v>41067</v>
      </c>
      <c r="G2410">
        <v>3</v>
      </c>
      <c r="H2410">
        <v>5</v>
      </c>
      <c r="I2410" s="1">
        <v>1174.6500000000001</v>
      </c>
      <c r="J2410" s="1">
        <v>263.57</v>
      </c>
      <c r="K2410">
        <v>22.4381730728302</v>
      </c>
      <c r="L2410" s="4">
        <f>VLOOKUP(N2410,rates,VLOOKUP(CONCATENATE('[1]Exposure Report'!$B$11,'[1]Exposure Report'!$B$13),rate_lookup_table,4,FALSE),FALSE)</f>
        <v>234.93349999999998</v>
      </c>
      <c r="M2410" t="s">
        <v>0</v>
      </c>
      <c r="N2410" t="str">
        <f>IF(VLOOKUP(B2410,title_rename,2,FALSE)=0,B2410,VLOOKUP(B2410,title_rename,2,FALSE))</f>
        <v>06-07 New York Mets @ Washington Nationals</v>
      </c>
      <c r="O2410" s="3" t="str">
        <f>LEFT(IF(VLOOKUP(C2410,brand_rename,2,FALSE)=0,C2410,VLOOKUP(C2410,brand_rename,2,FALSE)),LEN(IF(VLOOKUP(C2410,brand_rename,2,FALSE)=0,C2410,VLOOKUP(C2410,brand_rename,2,FALSE)))-6)</f>
        <v>Washington National Logo</v>
      </c>
      <c r="P2410" t="str">
        <f>IF(VLOOKUP(D2410,location_rename,2,FALSE)=0,D2410,VLOOKUP(D2410,location_rename,2,FALSE))</f>
        <v>LED Upper Billboard</v>
      </c>
      <c r="Q2410">
        <f>IF($L2410=0,0,G2410)</f>
        <v>3</v>
      </c>
      <c r="R2410">
        <f>IF($L2410=0,0,H2410)</f>
        <v>5</v>
      </c>
      <c r="S2410" s="1">
        <f>R2410*L2410</f>
        <v>1174.6675</v>
      </c>
      <c r="T2410" s="1">
        <f>S2410*(K2410/100)</f>
        <v>263.57392668028768</v>
      </c>
      <c r="U2410" t="str">
        <f t="shared" si="74"/>
        <v>Washington National LogoLED Upper Billboard</v>
      </c>
      <c r="V2410" t="str">
        <f t="shared" si="75"/>
        <v>06-07 New York Mets @ Washington NationalsWashington National LogoLED Upper Billboard</v>
      </c>
      <c r="W2410" t="str">
        <f>CONCATENATE(M2410,O2410)</f>
        <v>Regular SeasonWashington National Logo</v>
      </c>
      <c r="X2410" t="str">
        <f>CONCATENATE(M2410,P2410)</f>
        <v>Regular SeasonLED Upper Billboard</v>
      </c>
      <c r="Y2410" t="str">
        <f>CONCATENATE(M2410,O2410,P2410)</f>
        <v>Regular SeasonWashington National LogoLED Upper Billboard</v>
      </c>
    </row>
    <row r="2411" spans="1:25" x14ac:dyDescent="0.25">
      <c r="A2411" s="3">
        <v>363055</v>
      </c>
      <c r="B2411" t="s">
        <v>131</v>
      </c>
      <c r="C2411" t="s">
        <v>8</v>
      </c>
      <c r="D2411" t="s">
        <v>17</v>
      </c>
      <c r="E2411" t="s">
        <v>1</v>
      </c>
      <c r="F2411" s="5">
        <v>41067</v>
      </c>
      <c r="G2411">
        <v>13</v>
      </c>
      <c r="H2411">
        <v>22</v>
      </c>
      <c r="I2411" s="1">
        <v>5168.46</v>
      </c>
      <c r="J2411" s="1">
        <v>1359.63</v>
      </c>
      <c r="K2411">
        <v>26.306288526949999</v>
      </c>
      <c r="L2411" s="4">
        <f>VLOOKUP(N2411,rates,VLOOKUP(CONCATENATE('[1]Exposure Report'!$B$11,'[1]Exposure Report'!$B$13),rate_lookup_table,4,FALSE),FALSE)</f>
        <v>234.93349999999998</v>
      </c>
      <c r="M2411" t="s">
        <v>0</v>
      </c>
      <c r="N2411" t="str">
        <f>IF(VLOOKUP(B2411,title_rename,2,FALSE)=0,B2411,VLOOKUP(B2411,title_rename,2,FALSE))</f>
        <v>06-07 New York Mets @ Washington Nationals</v>
      </c>
      <c r="O2411" s="3" t="str">
        <f>LEFT(IF(VLOOKUP(C2411,brand_rename,2,FALSE)=0,C2411,VLOOKUP(C2411,brand_rename,2,FALSE)),LEN(IF(VLOOKUP(C2411,brand_rename,2,FALSE)=0,C2411,VLOOKUP(C2411,brand_rename,2,FALSE)))-6)</f>
        <v>Washington National Logo</v>
      </c>
      <c r="P2411" t="str">
        <f>IF(VLOOKUP(D2411,location_rename,2,FALSE)=0,D2411,VLOOKUP(D2411,location_rename,2,FALSE))</f>
        <v>LED Upper Tiered</v>
      </c>
      <c r="Q2411">
        <f>IF($L2411=0,0,G2411)</f>
        <v>13</v>
      </c>
      <c r="R2411">
        <f>IF($L2411=0,0,H2411)</f>
        <v>22</v>
      </c>
      <c r="S2411" s="1">
        <f>R2411*L2411</f>
        <v>5168.5369999999994</v>
      </c>
      <c r="T2411" s="1">
        <f>S2411*(K2411/100)</f>
        <v>1359.6502558421655</v>
      </c>
      <c r="U2411" t="str">
        <f t="shared" si="74"/>
        <v>Washington National LogoLED Upper Tiered</v>
      </c>
      <c r="V2411" t="str">
        <f t="shared" si="75"/>
        <v>06-07 New York Mets @ Washington NationalsWashington National LogoLED Upper Tiered</v>
      </c>
      <c r="W2411" t="str">
        <f>CONCATENATE(M2411,O2411)</f>
        <v>Regular SeasonWashington National Logo</v>
      </c>
      <c r="X2411" t="str">
        <f>CONCATENATE(M2411,P2411)</f>
        <v>Regular SeasonLED Upper Tiered</v>
      </c>
      <c r="Y2411" t="str">
        <f>CONCATENATE(M2411,O2411,P2411)</f>
        <v>Regular SeasonWashington National LogoLED Upper Tiered</v>
      </c>
    </row>
    <row r="2412" spans="1:25" x14ac:dyDescent="0.25">
      <c r="A2412" s="3">
        <v>363055</v>
      </c>
      <c r="B2412" t="s">
        <v>131</v>
      </c>
      <c r="C2412" t="s">
        <v>8</v>
      </c>
      <c r="D2412" t="s">
        <v>16</v>
      </c>
      <c r="E2412" t="s">
        <v>1</v>
      </c>
      <c r="F2412" s="5">
        <v>41067</v>
      </c>
      <c r="G2412">
        <v>271</v>
      </c>
      <c r="H2412">
        <v>1759</v>
      </c>
      <c r="I2412" s="1">
        <v>413241.87</v>
      </c>
      <c r="J2412" s="1">
        <v>63719.360000000001</v>
      </c>
      <c r="K2412">
        <v>15.4193862301513</v>
      </c>
      <c r="L2412" s="4">
        <f>VLOOKUP(N2412,rates,VLOOKUP(CONCATENATE('[1]Exposure Report'!$B$11,'[1]Exposure Report'!$B$13),rate_lookup_table,4,FALSE),FALSE)</f>
        <v>234.93349999999998</v>
      </c>
      <c r="M2412" t="s">
        <v>0</v>
      </c>
      <c r="N2412" t="str">
        <f>IF(VLOOKUP(B2412,title_rename,2,FALSE)=0,B2412,VLOOKUP(B2412,title_rename,2,FALSE))</f>
        <v>06-07 New York Mets @ Washington Nationals</v>
      </c>
      <c r="O2412" s="3" t="str">
        <f>LEFT(IF(VLOOKUP(C2412,brand_rename,2,FALSE)=0,C2412,VLOOKUP(C2412,brand_rename,2,FALSE)),LEN(IF(VLOOKUP(C2412,brand_rename,2,FALSE)=0,C2412,VLOOKUP(C2412,brand_rename,2,FALSE)))-6)</f>
        <v>Washington National Logo</v>
      </c>
      <c r="P2412" t="str">
        <f>IF(VLOOKUP(D2412,location_rename,2,FALSE)=0,D2412,VLOOKUP(D2412,location_rename,2,FALSE))</f>
        <v>On Surface Branding</v>
      </c>
      <c r="Q2412">
        <f>IF($L2412=0,0,G2412)</f>
        <v>271</v>
      </c>
      <c r="R2412">
        <f>IF($L2412=0,0,H2412)</f>
        <v>1759</v>
      </c>
      <c r="S2412" s="1">
        <f>R2412*L2412</f>
        <v>413248.02649999998</v>
      </c>
      <c r="T2412" s="1">
        <f>S2412*(K2412/100)</f>
        <v>63720.30929451299</v>
      </c>
      <c r="U2412" t="str">
        <f t="shared" si="74"/>
        <v>Washington National LogoOn Surface Branding</v>
      </c>
      <c r="V2412" t="str">
        <f t="shared" si="75"/>
        <v>06-07 New York Mets @ Washington NationalsWashington National LogoOn Surface Branding</v>
      </c>
      <c r="W2412" t="str">
        <f>CONCATENATE(M2412,O2412)</f>
        <v>Regular SeasonWashington National Logo</v>
      </c>
      <c r="X2412" t="str">
        <f>CONCATENATE(M2412,P2412)</f>
        <v>Regular SeasonOn Surface Branding</v>
      </c>
      <c r="Y2412" t="str">
        <f>CONCATENATE(M2412,O2412,P2412)</f>
        <v>Regular SeasonWashington National LogoOn Surface Branding</v>
      </c>
    </row>
    <row r="2413" spans="1:25" x14ac:dyDescent="0.25">
      <c r="A2413" s="3">
        <v>363055</v>
      </c>
      <c r="B2413" t="s">
        <v>131</v>
      </c>
      <c r="C2413" t="s">
        <v>8</v>
      </c>
      <c r="D2413" t="s">
        <v>15</v>
      </c>
      <c r="E2413" t="s">
        <v>1</v>
      </c>
      <c r="F2413" s="5">
        <v>41067</v>
      </c>
      <c r="G2413">
        <v>12</v>
      </c>
      <c r="H2413">
        <v>60</v>
      </c>
      <c r="I2413" s="1">
        <v>14095.8</v>
      </c>
      <c r="J2413" s="1">
        <v>1709.89</v>
      </c>
      <c r="K2413">
        <v>12.1304927708962</v>
      </c>
      <c r="L2413" s="4">
        <f>VLOOKUP(N2413,rates,VLOOKUP(CONCATENATE('[1]Exposure Report'!$B$11,'[1]Exposure Report'!$B$13),rate_lookup_table,4,FALSE),FALSE)</f>
        <v>234.93349999999998</v>
      </c>
      <c r="M2413" t="s">
        <v>0</v>
      </c>
      <c r="N2413" t="str">
        <f>IF(VLOOKUP(B2413,title_rename,2,FALSE)=0,B2413,VLOOKUP(B2413,title_rename,2,FALSE))</f>
        <v>06-07 New York Mets @ Washington Nationals</v>
      </c>
      <c r="O2413" s="3" t="str">
        <f>LEFT(IF(VLOOKUP(C2413,brand_rename,2,FALSE)=0,C2413,VLOOKUP(C2413,brand_rename,2,FALSE)),LEN(IF(VLOOKUP(C2413,brand_rename,2,FALSE)=0,C2413,VLOOKUP(C2413,brand_rename,2,FALSE)))-6)</f>
        <v>Washington National Logo</v>
      </c>
      <c r="P2413" t="str">
        <f>IF(VLOOKUP(D2413,location_rename,2,FALSE)=0,D2413,VLOOKUP(D2413,location_rename,2,FALSE))</f>
        <v>Special Structure Signage</v>
      </c>
      <c r="Q2413">
        <f>IF($L2413=0,0,G2413)</f>
        <v>12</v>
      </c>
      <c r="R2413">
        <f>IF($L2413=0,0,H2413)</f>
        <v>60</v>
      </c>
      <c r="S2413" s="1">
        <f>R2413*L2413</f>
        <v>14096.009999999998</v>
      </c>
      <c r="T2413" s="1">
        <f>S2413*(K2413/100)</f>
        <v>1709.9154740348054</v>
      </c>
      <c r="U2413" t="str">
        <f t="shared" si="74"/>
        <v>Washington National LogoSpecial Structure Signage</v>
      </c>
      <c r="V2413" t="str">
        <f t="shared" si="75"/>
        <v>06-07 New York Mets @ Washington NationalsWashington National LogoSpecial Structure Signage</v>
      </c>
      <c r="W2413" t="str">
        <f>CONCATENATE(M2413,O2413)</f>
        <v>Regular SeasonWashington National Logo</v>
      </c>
      <c r="X2413" t="str">
        <f>CONCATENATE(M2413,P2413)</f>
        <v>Regular SeasonSpecial Structure Signage</v>
      </c>
      <c r="Y2413" t="str">
        <f>CONCATENATE(M2413,O2413,P2413)</f>
        <v>Regular SeasonWashington National LogoSpecial Structure Signage</v>
      </c>
    </row>
    <row r="2414" spans="1:25" x14ac:dyDescent="0.25">
      <c r="A2414" s="3">
        <v>363055</v>
      </c>
      <c r="B2414" t="s">
        <v>131</v>
      </c>
      <c r="C2414" t="s">
        <v>8</v>
      </c>
      <c r="D2414" t="s">
        <v>14</v>
      </c>
      <c r="E2414" t="s">
        <v>1</v>
      </c>
      <c r="F2414" s="5">
        <v>41067</v>
      </c>
      <c r="G2414">
        <v>11</v>
      </c>
      <c r="H2414">
        <v>53</v>
      </c>
      <c r="I2414" s="1">
        <v>12451.29</v>
      </c>
      <c r="J2414" s="1">
        <v>1598.3</v>
      </c>
      <c r="K2414">
        <v>12.836420965217201</v>
      </c>
      <c r="L2414" s="4">
        <f>VLOOKUP(N2414,rates,VLOOKUP(CONCATENATE('[1]Exposure Report'!$B$11,'[1]Exposure Report'!$B$13),rate_lookup_table,4,FALSE),FALSE)</f>
        <v>234.93349999999998</v>
      </c>
      <c r="M2414" t="s">
        <v>0</v>
      </c>
      <c r="N2414" t="str">
        <f>IF(VLOOKUP(B2414,title_rename,2,FALSE)=0,B2414,VLOOKUP(B2414,title_rename,2,FALSE))</f>
        <v>06-07 New York Mets @ Washington Nationals</v>
      </c>
      <c r="O2414" s="3" t="str">
        <f>LEFT(IF(VLOOKUP(C2414,brand_rename,2,FALSE)=0,C2414,VLOOKUP(C2414,brand_rename,2,FALSE)),LEN(IF(VLOOKUP(C2414,brand_rename,2,FALSE)=0,C2414,VLOOKUP(C2414,brand_rename,2,FALSE)))-6)</f>
        <v>Washington National Logo</v>
      </c>
      <c r="P2414" t="str">
        <f>IF(VLOOKUP(D2414,location_rename,2,FALSE)=0,D2414,VLOOKUP(D2414,location_rename,2,FALSE))</f>
        <v>Static Dugout Roof</v>
      </c>
      <c r="Q2414">
        <f>IF($L2414=0,0,G2414)</f>
        <v>11</v>
      </c>
      <c r="R2414">
        <f>IF($L2414=0,0,H2414)</f>
        <v>53</v>
      </c>
      <c r="S2414" s="1">
        <f>R2414*L2414</f>
        <v>12451.475499999999</v>
      </c>
      <c r="T2414" s="1">
        <f>S2414*(K2414/100)</f>
        <v>1598.3238115608833</v>
      </c>
      <c r="U2414" t="str">
        <f t="shared" si="74"/>
        <v>Washington National LogoStatic Dugout Roof</v>
      </c>
      <c r="V2414" t="str">
        <f t="shared" si="75"/>
        <v>06-07 New York Mets @ Washington NationalsWashington National LogoStatic Dugout Roof</v>
      </c>
      <c r="W2414" t="str">
        <f>CONCATENATE(M2414,O2414)</f>
        <v>Regular SeasonWashington National Logo</v>
      </c>
      <c r="X2414" t="str">
        <f>CONCATENATE(M2414,P2414)</f>
        <v>Regular SeasonStatic Dugout Roof</v>
      </c>
      <c r="Y2414" t="str">
        <f>CONCATENATE(M2414,O2414,P2414)</f>
        <v>Regular SeasonWashington National LogoStatic Dugout Roof</v>
      </c>
    </row>
    <row r="2415" spans="1:25" x14ac:dyDescent="0.25">
      <c r="A2415" s="3">
        <v>363055</v>
      </c>
      <c r="B2415" t="s">
        <v>131</v>
      </c>
      <c r="C2415" t="s">
        <v>8</v>
      </c>
      <c r="D2415" t="s">
        <v>13</v>
      </c>
      <c r="E2415" t="s">
        <v>1</v>
      </c>
      <c r="F2415" s="5">
        <v>41067</v>
      </c>
      <c r="G2415">
        <v>9</v>
      </c>
      <c r="H2415">
        <v>23</v>
      </c>
      <c r="I2415" s="1">
        <v>5403.39</v>
      </c>
      <c r="J2415" s="1">
        <v>1015.91</v>
      </c>
      <c r="K2415">
        <v>18.801345081513599</v>
      </c>
      <c r="L2415" s="4">
        <f>VLOOKUP(N2415,rates,VLOOKUP(CONCATENATE('[1]Exposure Report'!$B$11,'[1]Exposure Report'!$B$13),rate_lookup_table,4,FALSE),FALSE)</f>
        <v>234.93349999999998</v>
      </c>
      <c r="M2415" t="s">
        <v>0</v>
      </c>
      <c r="N2415" t="str">
        <f>IF(VLOOKUP(B2415,title_rename,2,FALSE)=0,B2415,VLOOKUP(B2415,title_rename,2,FALSE))</f>
        <v>06-07 New York Mets @ Washington Nationals</v>
      </c>
      <c r="O2415" s="3" t="str">
        <f>LEFT(IF(VLOOKUP(C2415,brand_rename,2,FALSE)=0,C2415,VLOOKUP(C2415,brand_rename,2,FALSE)),LEN(IF(VLOOKUP(C2415,brand_rename,2,FALSE)=0,C2415,VLOOKUP(C2415,brand_rename,2,FALSE)))-6)</f>
        <v>Washington National Logo</v>
      </c>
      <c r="P2415" t="str">
        <f>IF(VLOOKUP(D2415,location_rename,2,FALSE)=0,D2415,VLOOKUP(D2415,location_rename,2,FALSE))</f>
        <v>Static Dugout Wall</v>
      </c>
      <c r="Q2415">
        <f>IF($L2415=0,0,G2415)</f>
        <v>9</v>
      </c>
      <c r="R2415">
        <f>IF($L2415=0,0,H2415)</f>
        <v>23</v>
      </c>
      <c r="S2415" s="1">
        <f>R2415*L2415</f>
        <v>5403.4704999999994</v>
      </c>
      <c r="T2415" s="1">
        <f>S2415*(K2415/100)</f>
        <v>1015.9251350827882</v>
      </c>
      <c r="U2415" t="str">
        <f t="shared" si="74"/>
        <v>Washington National LogoStatic Dugout Wall</v>
      </c>
      <c r="V2415" t="str">
        <f t="shared" si="75"/>
        <v>06-07 New York Mets @ Washington NationalsWashington National LogoStatic Dugout Wall</v>
      </c>
      <c r="W2415" t="str">
        <f>CONCATENATE(M2415,O2415)</f>
        <v>Regular SeasonWashington National Logo</v>
      </c>
      <c r="X2415" t="str">
        <f>CONCATENATE(M2415,P2415)</f>
        <v>Regular SeasonStatic Dugout Wall</v>
      </c>
      <c r="Y2415" t="str">
        <f>CONCATENATE(M2415,O2415,P2415)</f>
        <v>Regular SeasonWashington National LogoStatic Dugout Wall</v>
      </c>
    </row>
    <row r="2416" spans="1:25" x14ac:dyDescent="0.25">
      <c r="A2416" s="3">
        <v>363055</v>
      </c>
      <c r="B2416" t="s">
        <v>131</v>
      </c>
      <c r="C2416" t="s">
        <v>8</v>
      </c>
      <c r="D2416" t="s">
        <v>12</v>
      </c>
      <c r="E2416" t="s">
        <v>1</v>
      </c>
      <c r="F2416" s="5">
        <v>41067</v>
      </c>
      <c r="G2416">
        <v>115</v>
      </c>
      <c r="H2416">
        <v>243</v>
      </c>
      <c r="I2416" s="1">
        <v>57087.99</v>
      </c>
      <c r="J2416" s="1">
        <v>13720.85</v>
      </c>
      <c r="K2416">
        <v>24.034564888341599</v>
      </c>
      <c r="L2416" s="4">
        <f>VLOOKUP(N2416,rates,VLOOKUP(CONCATENATE('[1]Exposure Report'!$B$11,'[1]Exposure Report'!$B$13),rate_lookup_table,4,FALSE),FALSE)</f>
        <v>234.93349999999998</v>
      </c>
      <c r="M2416" t="s">
        <v>0</v>
      </c>
      <c r="N2416" t="str">
        <f>IF(VLOOKUP(B2416,title_rename,2,FALSE)=0,B2416,VLOOKUP(B2416,title_rename,2,FALSE))</f>
        <v>06-07 New York Mets @ Washington Nationals</v>
      </c>
      <c r="O2416" s="3" t="str">
        <f>LEFT(IF(VLOOKUP(C2416,brand_rename,2,FALSE)=0,C2416,VLOOKUP(C2416,brand_rename,2,FALSE)),LEN(IF(VLOOKUP(C2416,brand_rename,2,FALSE)=0,C2416,VLOOKUP(C2416,brand_rename,2,FALSE)))-6)</f>
        <v>Washington National Logo</v>
      </c>
      <c r="P2416" t="str">
        <f>IF(VLOOKUP(D2416,location_rename,2,FALSE)=0,D2416,VLOOKUP(D2416,location_rename,2,FALSE))</f>
        <v>Static Field Level Home Plate</v>
      </c>
      <c r="Q2416">
        <f>IF($L2416=0,0,G2416)</f>
        <v>115</v>
      </c>
      <c r="R2416">
        <f>IF($L2416=0,0,H2416)</f>
        <v>243</v>
      </c>
      <c r="S2416" s="1">
        <f>R2416*L2416</f>
        <v>57088.840499999998</v>
      </c>
      <c r="T2416" s="1">
        <f>S2416*(K2416/100)</f>
        <v>13721.05441397434</v>
      </c>
      <c r="U2416" t="str">
        <f t="shared" si="74"/>
        <v>Washington National LogoStatic Field Level Home Plate</v>
      </c>
      <c r="V2416" t="str">
        <f t="shared" si="75"/>
        <v>06-07 New York Mets @ Washington NationalsWashington National LogoStatic Field Level Home Plate</v>
      </c>
      <c r="W2416" t="str">
        <f>CONCATENATE(M2416,O2416)</f>
        <v>Regular SeasonWashington National Logo</v>
      </c>
      <c r="X2416" t="str">
        <f>CONCATENATE(M2416,P2416)</f>
        <v>Regular SeasonStatic Field Level Home Plate</v>
      </c>
      <c r="Y2416" t="str">
        <f>CONCATENATE(M2416,O2416,P2416)</f>
        <v>Regular SeasonWashington National LogoStatic Field Level Home Plate</v>
      </c>
    </row>
    <row r="2417" spans="1:25" x14ac:dyDescent="0.25">
      <c r="A2417" s="3">
        <v>363055</v>
      </c>
      <c r="B2417" t="s">
        <v>131</v>
      </c>
      <c r="C2417" t="s">
        <v>8</v>
      </c>
      <c r="D2417" t="s">
        <v>11</v>
      </c>
      <c r="E2417" t="s">
        <v>1</v>
      </c>
      <c r="F2417" s="5">
        <v>41067</v>
      </c>
      <c r="G2417">
        <v>34</v>
      </c>
      <c r="H2417">
        <v>178</v>
      </c>
      <c r="I2417" s="1">
        <v>41817.54</v>
      </c>
      <c r="J2417" s="1">
        <v>5339.25</v>
      </c>
      <c r="K2417">
        <v>12.767967699678101</v>
      </c>
      <c r="L2417" s="4">
        <f>VLOOKUP(N2417,rates,VLOOKUP(CONCATENATE('[1]Exposure Report'!$B$11,'[1]Exposure Report'!$B$13),rate_lookup_table,4,FALSE),FALSE)</f>
        <v>234.93349999999998</v>
      </c>
      <c r="M2417" t="s">
        <v>0</v>
      </c>
      <c r="N2417" t="str">
        <f>IF(VLOOKUP(B2417,title_rename,2,FALSE)=0,B2417,VLOOKUP(B2417,title_rename,2,FALSE))</f>
        <v>06-07 New York Mets @ Washington Nationals</v>
      </c>
      <c r="O2417" s="3" t="str">
        <f>LEFT(IF(VLOOKUP(C2417,brand_rename,2,FALSE)=0,C2417,VLOOKUP(C2417,brand_rename,2,FALSE)),LEN(IF(VLOOKUP(C2417,brand_rename,2,FALSE)=0,C2417,VLOOKUP(C2417,brand_rename,2,FALSE)))-6)</f>
        <v>Washington National Logo</v>
      </c>
      <c r="P2417" t="str">
        <f>IF(VLOOKUP(D2417,location_rename,2,FALSE)=0,D2417,VLOOKUP(D2417,location_rename,2,FALSE))</f>
        <v>Static Outfield Wall</v>
      </c>
      <c r="Q2417">
        <f>IF($L2417=0,0,G2417)</f>
        <v>34</v>
      </c>
      <c r="R2417">
        <f>IF($L2417=0,0,H2417)</f>
        <v>178</v>
      </c>
      <c r="S2417" s="1">
        <f>R2417*L2417</f>
        <v>41818.162999999993</v>
      </c>
      <c r="T2417" s="1">
        <f>S2417*(K2417/100)</f>
        <v>5339.3295444387377</v>
      </c>
      <c r="U2417" t="str">
        <f t="shared" si="74"/>
        <v>Washington National LogoStatic Outfield Wall</v>
      </c>
      <c r="V2417" t="str">
        <f t="shared" si="75"/>
        <v>06-07 New York Mets @ Washington NationalsWashington National LogoStatic Outfield Wall</v>
      </c>
      <c r="W2417" t="str">
        <f>CONCATENATE(M2417,O2417)</f>
        <v>Regular SeasonWashington National Logo</v>
      </c>
      <c r="X2417" t="str">
        <f>CONCATENATE(M2417,P2417)</f>
        <v>Regular SeasonStatic Outfield Wall</v>
      </c>
      <c r="Y2417" t="str">
        <f>CONCATENATE(M2417,O2417,P2417)</f>
        <v>Regular SeasonWashington National LogoStatic Outfield Wall</v>
      </c>
    </row>
    <row r="2418" spans="1:25" x14ac:dyDescent="0.25">
      <c r="A2418" s="3">
        <v>363055</v>
      </c>
      <c r="B2418" t="s">
        <v>131</v>
      </c>
      <c r="C2418" t="s">
        <v>8</v>
      </c>
      <c r="D2418" t="s">
        <v>9</v>
      </c>
      <c r="E2418" t="s">
        <v>1</v>
      </c>
      <c r="F2418" s="5">
        <v>41067</v>
      </c>
      <c r="G2418">
        <v>24</v>
      </c>
      <c r="H2418">
        <v>147</v>
      </c>
      <c r="I2418" s="1">
        <v>34534.71</v>
      </c>
      <c r="J2418" s="1">
        <v>4436.96</v>
      </c>
      <c r="K2418">
        <v>12.847827591429001</v>
      </c>
      <c r="L2418" s="4">
        <f>VLOOKUP(N2418,rates,VLOOKUP(CONCATENATE('[1]Exposure Report'!$B$11,'[1]Exposure Report'!$B$13),rate_lookup_table,4,FALSE),FALSE)</f>
        <v>234.93349999999998</v>
      </c>
      <c r="M2418" t="s">
        <v>0</v>
      </c>
      <c r="N2418" t="str">
        <f>IF(VLOOKUP(B2418,title_rename,2,FALSE)=0,B2418,VLOOKUP(B2418,title_rename,2,FALSE))</f>
        <v>06-07 New York Mets @ Washington Nationals</v>
      </c>
      <c r="O2418" s="3" t="str">
        <f>LEFT(IF(VLOOKUP(C2418,brand_rename,2,FALSE)=0,C2418,VLOOKUP(C2418,brand_rename,2,FALSE)),LEN(IF(VLOOKUP(C2418,brand_rename,2,FALSE)=0,C2418,VLOOKUP(C2418,brand_rename,2,FALSE)))-6)</f>
        <v>Washington National Logo</v>
      </c>
      <c r="P2418" t="str">
        <f>IF(VLOOKUP(D2418,location_rename,2,FALSE)=0,D2418,VLOOKUP(D2418,location_rename,2,FALSE))</f>
        <v>Static Upper Billboard</v>
      </c>
      <c r="Q2418">
        <f>IF($L2418=0,0,G2418)</f>
        <v>24</v>
      </c>
      <c r="R2418">
        <f>IF($L2418=0,0,H2418)</f>
        <v>147</v>
      </c>
      <c r="S2418" s="1">
        <f>R2418*L2418</f>
        <v>34535.224499999997</v>
      </c>
      <c r="T2418" s="1">
        <f>S2418*(K2418/100)</f>
        <v>4437.0261020729477</v>
      </c>
      <c r="U2418" t="str">
        <f t="shared" si="74"/>
        <v>Washington National LogoStatic Upper Billboard</v>
      </c>
      <c r="V2418" t="str">
        <f t="shared" si="75"/>
        <v>06-07 New York Mets @ Washington NationalsWashington National LogoStatic Upper Billboard</v>
      </c>
      <c r="W2418" t="str">
        <f>CONCATENATE(M2418,O2418)</f>
        <v>Regular SeasonWashington National Logo</v>
      </c>
      <c r="X2418" t="str">
        <f>CONCATENATE(M2418,P2418)</f>
        <v>Regular SeasonStatic Upper Billboard</v>
      </c>
      <c r="Y2418" t="str">
        <f>CONCATENATE(M2418,O2418,P2418)</f>
        <v>Regular SeasonWashington National LogoStatic Upper Billboard</v>
      </c>
    </row>
    <row r="2419" spans="1:25" x14ac:dyDescent="0.25">
      <c r="A2419" s="3">
        <v>363055</v>
      </c>
      <c r="B2419" t="s">
        <v>131</v>
      </c>
      <c r="C2419" t="s">
        <v>77</v>
      </c>
      <c r="D2419" t="s">
        <v>19</v>
      </c>
      <c r="E2419" t="s">
        <v>1</v>
      </c>
      <c r="F2419" s="5">
        <v>41067</v>
      </c>
      <c r="G2419">
        <v>4</v>
      </c>
      <c r="H2419">
        <v>17</v>
      </c>
      <c r="I2419" s="1">
        <v>3993.81</v>
      </c>
      <c r="J2419" s="1">
        <v>1153.06</v>
      </c>
      <c r="K2419">
        <v>28.871178148184299</v>
      </c>
      <c r="L2419" s="4">
        <f>VLOOKUP(N2419,rates,VLOOKUP(CONCATENATE('[1]Exposure Report'!$B$11,'[1]Exposure Report'!$B$13),rate_lookup_table,4,FALSE),FALSE)</f>
        <v>234.93349999999998</v>
      </c>
      <c r="M2419" t="s">
        <v>0</v>
      </c>
      <c r="N2419" t="str">
        <f>IF(VLOOKUP(B2419,title_rename,2,FALSE)=0,B2419,VLOOKUP(B2419,title_rename,2,FALSE))</f>
        <v>06-07 New York Mets @ Washington Nationals</v>
      </c>
      <c r="O2419" s="3" t="str">
        <f>LEFT(IF(VLOOKUP(C2419,brand_rename,2,FALSE)=0,C2419,VLOOKUP(C2419,brand_rename,2,FALSE)),LEN(IF(VLOOKUP(C2419,brand_rename,2,FALSE)=0,C2419,VLOOKUP(C2419,brand_rename,2,FALSE)))-6)</f>
        <v>Waste Management</v>
      </c>
      <c r="P2419" t="str">
        <f>IF(VLOOKUP(D2419,location_rename,2,FALSE)=0,D2419,VLOOKUP(D2419,location_rename,2,FALSE))</f>
        <v>LED Outfield Wall</v>
      </c>
      <c r="Q2419">
        <f>IF($L2419=0,0,G2419)</f>
        <v>4</v>
      </c>
      <c r="R2419">
        <f>IF($L2419=0,0,H2419)</f>
        <v>17</v>
      </c>
      <c r="S2419" s="1">
        <f>R2419*L2419</f>
        <v>3993.8694999999998</v>
      </c>
      <c r="T2419" s="1">
        <f>S2419*(K2419/100)</f>
        <v>1153.0771783509977</v>
      </c>
      <c r="U2419" t="str">
        <f t="shared" si="74"/>
        <v>Waste ManagementLED Outfield Wall</v>
      </c>
      <c r="V2419" t="str">
        <f t="shared" si="75"/>
        <v>06-07 New York Mets @ Washington NationalsWaste ManagementLED Outfield Wall</v>
      </c>
      <c r="W2419" t="str">
        <f>CONCATENATE(M2419,O2419)</f>
        <v>Regular SeasonWaste Management</v>
      </c>
      <c r="X2419" t="str">
        <f>CONCATENATE(M2419,P2419)</f>
        <v>Regular SeasonLED Outfield Wall</v>
      </c>
      <c r="Y2419" t="str">
        <f>CONCATENATE(M2419,O2419,P2419)</f>
        <v>Regular SeasonWaste ManagementLED Outfield Wall</v>
      </c>
    </row>
    <row r="2420" spans="1:25" x14ac:dyDescent="0.25">
      <c r="A2420" s="3">
        <v>363055</v>
      </c>
      <c r="B2420" t="s">
        <v>131</v>
      </c>
      <c r="C2420" t="s">
        <v>5</v>
      </c>
      <c r="D2420" t="s">
        <v>6</v>
      </c>
      <c r="E2420" t="s">
        <v>1</v>
      </c>
      <c r="F2420" s="5">
        <v>41067</v>
      </c>
      <c r="G2420">
        <v>4</v>
      </c>
      <c r="H2420">
        <v>14</v>
      </c>
      <c r="I2420" s="1">
        <v>3289.02</v>
      </c>
      <c r="J2420" s="1">
        <v>861.98</v>
      </c>
      <c r="K2420">
        <v>26.207806580683599</v>
      </c>
      <c r="L2420" s="4">
        <f>VLOOKUP(N2420,rates,VLOOKUP(CONCATENATE('[1]Exposure Report'!$B$11,'[1]Exposure Report'!$B$13),rate_lookup_table,4,FALSE),FALSE)</f>
        <v>234.93349999999998</v>
      </c>
      <c r="M2420" t="s">
        <v>0</v>
      </c>
      <c r="N2420" t="str">
        <f>IF(VLOOKUP(B2420,title_rename,2,FALSE)=0,B2420,VLOOKUP(B2420,title_rename,2,FALSE))</f>
        <v>06-07 New York Mets @ Washington Nationals</v>
      </c>
      <c r="O2420" s="3" t="str">
        <f>LEFT(IF(VLOOKUP(C2420,brand_rename,2,FALSE)=0,C2420,VLOOKUP(C2420,brand_rename,2,FALSE)),LEN(IF(VLOOKUP(C2420,brand_rename,2,FALSE)=0,C2420,VLOOKUP(C2420,brand_rename,2,FALSE)))-6)</f>
        <v>Website - Washingtonnationalsdreamfoundation.org</v>
      </c>
      <c r="P2420" t="str">
        <f>IF(VLOOKUP(D2420,location_rename,2,FALSE)=0,D2420,VLOOKUP(D2420,location_rename,2,FALSE))</f>
        <v>Rotational Field Level Foul Ball Line</v>
      </c>
      <c r="Q2420">
        <f>IF($L2420=0,0,G2420)</f>
        <v>4</v>
      </c>
      <c r="R2420">
        <f>IF($L2420=0,0,H2420)</f>
        <v>14</v>
      </c>
      <c r="S2420" s="1">
        <f>R2420*L2420</f>
        <v>3289.0689999999995</v>
      </c>
      <c r="T2420" s="1">
        <f>S2420*(K2420/100)</f>
        <v>861.99284182522422</v>
      </c>
      <c r="U2420" t="str">
        <f t="shared" si="74"/>
        <v>Website - Washingtonnationalsdreamfoundation.orgRotational Field Level Foul Ball Line</v>
      </c>
      <c r="V2420" t="str">
        <f t="shared" si="75"/>
        <v>06-07 New York Mets @ Washington NationalsWebsite - Washingtonnationalsdreamfoundation.orgRotational Field Level Foul Ball Line</v>
      </c>
      <c r="W2420" t="str">
        <f>CONCATENATE(M2420,O2420)</f>
        <v>Regular SeasonWebsite - Washingtonnationalsdreamfoundation.org</v>
      </c>
      <c r="X2420" t="str">
        <f>CONCATENATE(M2420,P2420)</f>
        <v>Regular SeasonRotational Field Level Foul Ball Line</v>
      </c>
      <c r="Y2420" t="str">
        <f>CONCATENATE(M2420,O2420,P2420)</f>
        <v>Regular SeasonWebsite - Washingtonnationalsdreamfoundation.orgRotational Field Level Foul Ball Line</v>
      </c>
    </row>
    <row r="2421" spans="1:25" x14ac:dyDescent="0.25">
      <c r="A2421" s="3">
        <v>363055</v>
      </c>
      <c r="B2421" t="s">
        <v>131</v>
      </c>
      <c r="C2421" t="s">
        <v>3</v>
      </c>
      <c r="D2421" t="s">
        <v>2</v>
      </c>
      <c r="E2421" t="s">
        <v>1</v>
      </c>
      <c r="F2421" s="5">
        <v>41067</v>
      </c>
      <c r="G2421">
        <v>27</v>
      </c>
      <c r="H2421">
        <v>140</v>
      </c>
      <c r="I2421" s="1">
        <v>32890.199999999997</v>
      </c>
      <c r="J2421" s="1">
        <v>8365.65</v>
      </c>
      <c r="K2421">
        <v>25.435084006786202</v>
      </c>
      <c r="L2421" s="4">
        <f>VLOOKUP(N2421,rates,VLOOKUP(CONCATENATE('[1]Exposure Report'!$B$11,'[1]Exposure Report'!$B$13),rate_lookup_table,4,FALSE),FALSE)</f>
        <v>234.93349999999998</v>
      </c>
      <c r="M2421" t="s">
        <v>0</v>
      </c>
      <c r="N2421" t="str">
        <f>IF(VLOOKUP(B2421,title_rename,2,FALSE)=0,B2421,VLOOKUP(B2421,title_rename,2,FALSE))</f>
        <v>06-07 New York Mets @ Washington Nationals</v>
      </c>
      <c r="O2421" s="3" t="str">
        <f>LEFT(IF(VLOOKUP(C2421,brand_rename,2,FALSE)=0,C2421,VLOOKUP(C2421,brand_rename,2,FALSE)),LEN(IF(VLOOKUP(C2421,brand_rename,2,FALSE)=0,C2421,VLOOKUP(C2421,brand_rename,2,FALSE)))-6)</f>
        <v>Windstream</v>
      </c>
      <c r="P2421" t="str">
        <f>IF(VLOOKUP(D2421,location_rename,2,FALSE)=0,D2421,VLOOKUP(D2421,location_rename,2,FALSE))</f>
        <v>Rotational Field Level Home Plate</v>
      </c>
      <c r="Q2421">
        <f>IF($L2421=0,0,G2421)</f>
        <v>27</v>
      </c>
      <c r="R2421">
        <f>IF($L2421=0,0,H2421)</f>
        <v>140</v>
      </c>
      <c r="S2421" s="1">
        <f>R2421*L2421</f>
        <v>32890.689999999995</v>
      </c>
      <c r="T2421" s="1">
        <f>S2421*(K2421/100)</f>
        <v>8365.7746319116268</v>
      </c>
      <c r="U2421" t="str">
        <f t="shared" si="74"/>
        <v>WindstreamRotational Field Level Home Plate</v>
      </c>
      <c r="V2421" t="str">
        <f t="shared" si="75"/>
        <v>06-07 New York Mets @ Washington NationalsWindstreamRotational Field Level Home Plate</v>
      </c>
      <c r="W2421" t="str">
        <f>CONCATENATE(M2421,O2421)</f>
        <v>Regular SeasonWindstream</v>
      </c>
      <c r="X2421" t="str">
        <f>CONCATENATE(M2421,P2421)</f>
        <v>Regular SeasonRotational Field Level Home Plate</v>
      </c>
      <c r="Y2421" t="str">
        <f>CONCATENATE(M2421,O2421,P2421)</f>
        <v>Regular SeasonWindstreamRotational Field Level Home Plate</v>
      </c>
    </row>
    <row r="2422" spans="1:25" x14ac:dyDescent="0.25">
      <c r="A2422" s="3">
        <v>366081</v>
      </c>
      <c r="B2422" t="s">
        <v>130</v>
      </c>
      <c r="C2422" t="s">
        <v>104</v>
      </c>
      <c r="D2422" t="s">
        <v>19</v>
      </c>
      <c r="E2422" t="s">
        <v>1</v>
      </c>
      <c r="F2422" s="5">
        <v>41075</v>
      </c>
      <c r="G2422">
        <v>1</v>
      </c>
      <c r="H2422">
        <v>5</v>
      </c>
      <c r="I2422" s="1">
        <v>3566.65</v>
      </c>
      <c r="J2422" s="1">
        <v>1190.9000000000001</v>
      </c>
      <c r="K2422">
        <v>33.3898756536245</v>
      </c>
      <c r="L2422" s="4">
        <f>VLOOKUP(N2422,rates,VLOOKUP(CONCATENATE('[1]Exposure Report'!$B$11,'[1]Exposure Report'!$B$13),rate_lookup_table,4,FALSE),FALSE)</f>
        <v>713.33383333333336</v>
      </c>
      <c r="M2422" t="s">
        <v>0</v>
      </c>
      <c r="N2422" t="str">
        <f>IF(VLOOKUP(B2422,title_rename,2,FALSE)=0,B2422,VLOOKUP(B2422,title_rename,2,FALSE))</f>
        <v>06-15 New York Yankees @ Washington Nationals</v>
      </c>
      <c r="O2422" s="3" t="str">
        <f>LEFT(IF(VLOOKUP(C2422,brand_rename,2,FALSE)=0,C2422,VLOOKUP(C2422,brand_rename,2,FALSE)),LEN(IF(VLOOKUP(C2422,brand_rename,2,FALSE)=0,C2422,VLOOKUP(C2422,brand_rename,2,FALSE)))-6)</f>
        <v>Abbott EMS</v>
      </c>
      <c r="P2422" t="str">
        <f>IF(VLOOKUP(D2422,location_rename,2,FALSE)=0,D2422,VLOOKUP(D2422,location_rename,2,FALSE))</f>
        <v>LED Outfield Wall</v>
      </c>
      <c r="Q2422">
        <f>IF($L2422=0,0,G2422)</f>
        <v>1</v>
      </c>
      <c r="R2422">
        <f>IF($L2422=0,0,H2422)</f>
        <v>5</v>
      </c>
      <c r="S2422" s="1">
        <f>R2422*L2422</f>
        <v>3566.6691666666666</v>
      </c>
      <c r="T2422" s="1">
        <f>S2422*(K2422/100)</f>
        <v>1190.9063997261651</v>
      </c>
      <c r="U2422" t="str">
        <f t="shared" si="74"/>
        <v>Abbott EMSLED Outfield Wall</v>
      </c>
      <c r="V2422" t="str">
        <f t="shared" si="75"/>
        <v>06-15 New York Yankees @ Washington NationalsAbbott EMSLED Outfield Wall</v>
      </c>
      <c r="W2422" t="str">
        <f>CONCATENATE(M2422,O2422)</f>
        <v>Regular SeasonAbbott EMS</v>
      </c>
      <c r="X2422" t="str">
        <f>CONCATENATE(M2422,P2422)</f>
        <v>Regular SeasonLED Outfield Wall</v>
      </c>
      <c r="Y2422" t="str">
        <f>CONCATENATE(M2422,O2422,P2422)</f>
        <v>Regular SeasonAbbott EMSLED Outfield Wall</v>
      </c>
    </row>
    <row r="2423" spans="1:25" x14ac:dyDescent="0.25">
      <c r="A2423" s="3">
        <v>366081</v>
      </c>
      <c r="B2423" t="s">
        <v>130</v>
      </c>
      <c r="C2423" t="s">
        <v>75</v>
      </c>
      <c r="D2423" t="s">
        <v>2</v>
      </c>
      <c r="E2423" t="s">
        <v>1</v>
      </c>
      <c r="F2423" s="5">
        <v>41075</v>
      </c>
      <c r="G2423">
        <v>15</v>
      </c>
      <c r="H2423">
        <v>80</v>
      </c>
      <c r="I2423" s="1">
        <v>57066.400000000001</v>
      </c>
      <c r="J2423" s="1">
        <v>14161.31</v>
      </c>
      <c r="K2423">
        <v>24.815495633157099</v>
      </c>
      <c r="L2423" s="4">
        <f>VLOOKUP(N2423,rates,VLOOKUP(CONCATENATE('[1]Exposure Report'!$B$11,'[1]Exposure Report'!$B$13),rate_lookup_table,4,FALSE),FALSE)</f>
        <v>713.33383333333336</v>
      </c>
      <c r="M2423" t="s">
        <v>0</v>
      </c>
      <c r="N2423" t="str">
        <f>IF(VLOOKUP(B2423,title_rename,2,FALSE)=0,B2423,VLOOKUP(B2423,title_rename,2,FALSE))</f>
        <v>06-15 New York Yankees @ Washington Nationals</v>
      </c>
      <c r="O2423" s="3" t="str">
        <f>LEFT(IF(VLOOKUP(C2423,brand_rename,2,FALSE)=0,C2423,VLOOKUP(C2423,brand_rename,2,FALSE)),LEN(IF(VLOOKUP(C2423,brand_rename,2,FALSE)=0,C2423,VLOOKUP(C2423,brand_rename,2,FALSE)))-6)</f>
        <v>American University</v>
      </c>
      <c r="P2423" t="str">
        <f>IF(VLOOKUP(D2423,location_rename,2,FALSE)=0,D2423,VLOOKUP(D2423,location_rename,2,FALSE))</f>
        <v>Rotational Field Level Home Plate</v>
      </c>
      <c r="Q2423">
        <f>IF($L2423=0,0,G2423)</f>
        <v>15</v>
      </c>
      <c r="R2423">
        <f>IF($L2423=0,0,H2423)</f>
        <v>80</v>
      </c>
      <c r="S2423" s="1">
        <f>R2423*L2423</f>
        <v>57066.706666666665</v>
      </c>
      <c r="T2423" s="1">
        <f>S2423*(K2423/100)</f>
        <v>14161.386100853237</v>
      </c>
      <c r="U2423" t="str">
        <f t="shared" si="74"/>
        <v>American UniversityRotational Field Level Home Plate</v>
      </c>
      <c r="V2423" t="str">
        <f t="shared" si="75"/>
        <v>06-15 New York Yankees @ Washington NationalsAmerican UniversityRotational Field Level Home Plate</v>
      </c>
      <c r="W2423" t="str">
        <f>CONCATENATE(M2423,O2423)</f>
        <v>Regular SeasonAmerican University</v>
      </c>
      <c r="X2423" t="str">
        <f>CONCATENATE(M2423,P2423)</f>
        <v>Regular SeasonRotational Field Level Home Plate</v>
      </c>
      <c r="Y2423" t="str">
        <f>CONCATENATE(M2423,O2423,P2423)</f>
        <v>Regular SeasonAmerican UniversityRotational Field Level Home Plate</v>
      </c>
    </row>
    <row r="2424" spans="1:25" x14ac:dyDescent="0.25">
      <c r="A2424" s="3">
        <v>366081</v>
      </c>
      <c r="B2424" t="s">
        <v>130</v>
      </c>
      <c r="C2424" t="s">
        <v>74</v>
      </c>
      <c r="D2424" t="s">
        <v>45</v>
      </c>
      <c r="E2424" t="s">
        <v>1</v>
      </c>
      <c r="F2424" s="5">
        <v>41075</v>
      </c>
      <c r="G2424">
        <v>33</v>
      </c>
      <c r="H2424">
        <v>88</v>
      </c>
      <c r="I2424" s="1">
        <v>62773.04</v>
      </c>
      <c r="J2424" s="1">
        <v>11001.19</v>
      </c>
      <c r="K2424">
        <v>17.5253420895339</v>
      </c>
      <c r="L2424" s="4">
        <f>VLOOKUP(N2424,rates,VLOOKUP(CONCATENATE('[1]Exposure Report'!$B$11,'[1]Exposure Report'!$B$13),rate_lookup_table,4,FALSE),FALSE)</f>
        <v>713.33383333333336</v>
      </c>
      <c r="M2424" t="s">
        <v>0</v>
      </c>
      <c r="N2424" t="str">
        <f>IF(VLOOKUP(B2424,title_rename,2,FALSE)=0,B2424,VLOOKUP(B2424,title_rename,2,FALSE))</f>
        <v>06-15 New York Yankees @ Washington Nationals</v>
      </c>
      <c r="O2424" s="3" t="str">
        <f>LEFT(IF(VLOOKUP(C2424,brand_rename,2,FALSE)=0,C2424,VLOOKUP(C2424,brand_rename,2,FALSE)),LEN(IF(VLOOKUP(C2424,brand_rename,2,FALSE)=0,C2424,VLOOKUP(C2424,brand_rename,2,FALSE)))-6)</f>
        <v>ANC</v>
      </c>
      <c r="P2424" t="str">
        <f>IF(VLOOKUP(D2424,location_rename,2,FALSE)=0,D2424,VLOOKUP(D2424,location_rename,2,FALSE))</f>
        <v>Static Field Level Foul Ball Line</v>
      </c>
      <c r="Q2424">
        <f>IF($L2424=0,0,G2424)</f>
        <v>33</v>
      </c>
      <c r="R2424">
        <f>IF($L2424=0,0,H2424)</f>
        <v>88</v>
      </c>
      <c r="S2424" s="1">
        <f>R2424*L2424</f>
        <v>62773.377333333337</v>
      </c>
      <c r="T2424" s="1">
        <f>S2424*(K2424/100)</f>
        <v>11001.249118820602</v>
      </c>
      <c r="U2424" t="str">
        <f t="shared" si="74"/>
        <v>ANCStatic Field Level Foul Ball Line</v>
      </c>
      <c r="V2424" t="str">
        <f t="shared" si="75"/>
        <v>06-15 New York Yankees @ Washington NationalsANCStatic Field Level Foul Ball Line</v>
      </c>
      <c r="W2424" t="str">
        <f>CONCATENATE(M2424,O2424)</f>
        <v>Regular SeasonANC</v>
      </c>
      <c r="X2424" t="str">
        <f>CONCATENATE(M2424,P2424)</f>
        <v>Regular SeasonStatic Field Level Foul Ball Line</v>
      </c>
      <c r="Y2424" t="str">
        <f>CONCATENATE(M2424,O2424,P2424)</f>
        <v>Regular SeasonANCStatic Field Level Foul Ball Line</v>
      </c>
    </row>
    <row r="2425" spans="1:25" x14ac:dyDescent="0.25">
      <c r="A2425" s="3">
        <v>366081</v>
      </c>
      <c r="B2425" t="s">
        <v>130</v>
      </c>
      <c r="C2425" t="s">
        <v>74</v>
      </c>
      <c r="D2425" t="s">
        <v>12</v>
      </c>
      <c r="E2425" t="s">
        <v>1</v>
      </c>
      <c r="F2425" s="5">
        <v>41075</v>
      </c>
      <c r="G2425">
        <v>2</v>
      </c>
      <c r="H2425">
        <v>6</v>
      </c>
      <c r="I2425" s="1">
        <v>4279.9799999999996</v>
      </c>
      <c r="J2425" s="1">
        <v>674.03</v>
      </c>
      <c r="K2425">
        <v>15.7484380768134</v>
      </c>
      <c r="L2425" s="4">
        <f>VLOOKUP(N2425,rates,VLOOKUP(CONCATENATE('[1]Exposure Report'!$B$11,'[1]Exposure Report'!$B$13),rate_lookup_table,4,FALSE),FALSE)</f>
        <v>713.33383333333336</v>
      </c>
      <c r="M2425" t="s">
        <v>0</v>
      </c>
      <c r="N2425" t="str">
        <f>IF(VLOOKUP(B2425,title_rename,2,FALSE)=0,B2425,VLOOKUP(B2425,title_rename,2,FALSE))</f>
        <v>06-15 New York Yankees @ Washington Nationals</v>
      </c>
      <c r="O2425" s="3" t="str">
        <f>LEFT(IF(VLOOKUP(C2425,brand_rename,2,FALSE)=0,C2425,VLOOKUP(C2425,brand_rename,2,FALSE)),LEN(IF(VLOOKUP(C2425,brand_rename,2,FALSE)=0,C2425,VLOOKUP(C2425,brand_rename,2,FALSE)))-6)</f>
        <v>ANC</v>
      </c>
      <c r="P2425" t="str">
        <f>IF(VLOOKUP(D2425,location_rename,2,FALSE)=0,D2425,VLOOKUP(D2425,location_rename,2,FALSE))</f>
        <v>Static Field Level Home Plate</v>
      </c>
      <c r="Q2425">
        <f>IF($L2425=0,0,G2425)</f>
        <v>2</v>
      </c>
      <c r="R2425">
        <f>IF($L2425=0,0,H2425)</f>
        <v>6</v>
      </c>
      <c r="S2425" s="1">
        <f>R2425*L2425</f>
        <v>4280.0030000000006</v>
      </c>
      <c r="T2425" s="1">
        <f>S2425*(K2425/100)</f>
        <v>674.03362214075594</v>
      </c>
      <c r="U2425" t="str">
        <f t="shared" si="74"/>
        <v>ANCStatic Field Level Home Plate</v>
      </c>
      <c r="V2425" t="str">
        <f t="shared" si="75"/>
        <v>06-15 New York Yankees @ Washington NationalsANCStatic Field Level Home Plate</v>
      </c>
      <c r="W2425" t="str">
        <f>CONCATENATE(M2425,O2425)</f>
        <v>Regular SeasonANC</v>
      </c>
      <c r="X2425" t="str">
        <f>CONCATENATE(M2425,P2425)</f>
        <v>Regular SeasonStatic Field Level Home Plate</v>
      </c>
      <c r="Y2425" t="str">
        <f>CONCATENATE(M2425,O2425,P2425)</f>
        <v>Regular SeasonANCStatic Field Level Home Plate</v>
      </c>
    </row>
    <row r="2426" spans="1:25" x14ac:dyDescent="0.25">
      <c r="A2426" s="3">
        <v>366081</v>
      </c>
      <c r="B2426" t="s">
        <v>130</v>
      </c>
      <c r="C2426" t="s">
        <v>72</v>
      </c>
      <c r="D2426" t="s">
        <v>17</v>
      </c>
      <c r="E2426" t="s">
        <v>1</v>
      </c>
      <c r="F2426" s="5">
        <v>41075</v>
      </c>
      <c r="G2426">
        <v>34</v>
      </c>
      <c r="H2426">
        <v>111</v>
      </c>
      <c r="I2426" s="1">
        <v>79179.63</v>
      </c>
      <c r="J2426" s="1">
        <v>19679.060000000001</v>
      </c>
      <c r="K2426">
        <v>24.853690273622099</v>
      </c>
      <c r="L2426" s="4">
        <f>VLOOKUP(N2426,rates,VLOOKUP(CONCATENATE('[1]Exposure Report'!$B$11,'[1]Exposure Report'!$B$13),rate_lookup_table,4,FALSE),FALSE)</f>
        <v>713.33383333333336</v>
      </c>
      <c r="M2426" t="s">
        <v>0</v>
      </c>
      <c r="N2426" t="str">
        <f>IF(VLOOKUP(B2426,title_rename,2,FALSE)=0,B2426,VLOOKUP(B2426,title_rename,2,FALSE))</f>
        <v>06-15 New York Yankees @ Washington Nationals</v>
      </c>
      <c r="O2426" s="3" t="str">
        <f>LEFT(IF(VLOOKUP(C2426,brand_rename,2,FALSE)=0,C2426,VLOOKUP(C2426,brand_rename,2,FALSE)),LEN(IF(VLOOKUP(C2426,brand_rename,2,FALSE)=0,C2426,VLOOKUP(C2426,brand_rename,2,FALSE)))-6)</f>
        <v>Bens Chili Bowl</v>
      </c>
      <c r="P2426" t="str">
        <f>IF(VLOOKUP(D2426,location_rename,2,FALSE)=0,D2426,VLOOKUP(D2426,location_rename,2,FALSE))</f>
        <v>LED Upper Tiered</v>
      </c>
      <c r="Q2426">
        <f>IF($L2426=0,0,G2426)</f>
        <v>34</v>
      </c>
      <c r="R2426">
        <f>IF($L2426=0,0,H2426)</f>
        <v>111</v>
      </c>
      <c r="S2426" s="1">
        <f>R2426*L2426</f>
        <v>79180.055500000002</v>
      </c>
      <c r="T2426" s="1">
        <f>S2426*(K2426/100)</f>
        <v>19679.165752452082</v>
      </c>
      <c r="U2426" t="str">
        <f t="shared" si="74"/>
        <v>Bens Chili BowlLED Upper Tiered</v>
      </c>
      <c r="V2426" t="str">
        <f t="shared" si="75"/>
        <v>06-15 New York Yankees @ Washington NationalsBens Chili BowlLED Upper Tiered</v>
      </c>
      <c r="W2426" t="str">
        <f>CONCATENATE(M2426,O2426)</f>
        <v>Regular SeasonBens Chili Bowl</v>
      </c>
      <c r="X2426" t="str">
        <f>CONCATENATE(M2426,P2426)</f>
        <v>Regular SeasonLED Upper Tiered</v>
      </c>
      <c r="Y2426" t="str">
        <f>CONCATENATE(M2426,O2426,P2426)</f>
        <v>Regular SeasonBens Chili BowlLED Upper Tiered</v>
      </c>
    </row>
    <row r="2427" spans="1:25" x14ac:dyDescent="0.25">
      <c r="A2427" s="3">
        <v>366081</v>
      </c>
      <c r="B2427" t="s">
        <v>130</v>
      </c>
      <c r="C2427" t="s">
        <v>87</v>
      </c>
      <c r="D2427" t="s">
        <v>17</v>
      </c>
      <c r="E2427" t="s">
        <v>1</v>
      </c>
      <c r="F2427" s="5">
        <v>41075</v>
      </c>
      <c r="G2427">
        <v>1</v>
      </c>
      <c r="H2427">
        <v>2</v>
      </c>
      <c r="I2427" s="1">
        <v>1426.66</v>
      </c>
      <c r="J2427" s="1">
        <v>315.58</v>
      </c>
      <c r="K2427">
        <v>22.120196823349598</v>
      </c>
      <c r="L2427" s="4">
        <f>VLOOKUP(N2427,rates,VLOOKUP(CONCATENATE('[1]Exposure Report'!$B$11,'[1]Exposure Report'!$B$13),rate_lookup_table,4,FALSE),FALSE)</f>
        <v>713.33383333333336</v>
      </c>
      <c r="M2427" t="s">
        <v>0</v>
      </c>
      <c r="N2427" t="str">
        <f>IF(VLOOKUP(B2427,title_rename,2,FALSE)=0,B2427,VLOOKUP(B2427,title_rename,2,FALSE))</f>
        <v>06-15 New York Yankees @ Washington Nationals</v>
      </c>
      <c r="O2427" s="3" t="str">
        <f>LEFT(IF(VLOOKUP(C2427,brand_rename,2,FALSE)=0,C2427,VLOOKUP(C2427,brand_rename,2,FALSE)),LEN(IF(VLOOKUP(C2427,brand_rename,2,FALSE)=0,C2427,VLOOKUP(C2427,brand_rename,2,FALSE)))-6)</f>
        <v>Breyers</v>
      </c>
      <c r="P2427" t="str">
        <f>IF(VLOOKUP(D2427,location_rename,2,FALSE)=0,D2427,VLOOKUP(D2427,location_rename,2,FALSE))</f>
        <v>LED Upper Tiered</v>
      </c>
      <c r="Q2427">
        <f>IF($L2427=0,0,G2427)</f>
        <v>1</v>
      </c>
      <c r="R2427">
        <f>IF($L2427=0,0,H2427)</f>
        <v>2</v>
      </c>
      <c r="S2427" s="1">
        <f>R2427*L2427</f>
        <v>1426.6676666666667</v>
      </c>
      <c r="T2427" s="1">
        <f>S2427*(K2427/100)</f>
        <v>315.58169588175582</v>
      </c>
      <c r="U2427" t="str">
        <f t="shared" si="74"/>
        <v>BreyersLED Upper Tiered</v>
      </c>
      <c r="V2427" t="str">
        <f t="shared" si="75"/>
        <v>06-15 New York Yankees @ Washington NationalsBreyersLED Upper Tiered</v>
      </c>
      <c r="W2427" t="str">
        <f>CONCATENATE(M2427,O2427)</f>
        <v>Regular SeasonBreyers</v>
      </c>
      <c r="X2427" t="str">
        <f>CONCATENATE(M2427,P2427)</f>
        <v>Regular SeasonLED Upper Tiered</v>
      </c>
      <c r="Y2427" t="str">
        <f>CONCATENATE(M2427,O2427,P2427)</f>
        <v>Regular SeasonBreyersLED Upper Tiered</v>
      </c>
    </row>
    <row r="2428" spans="1:25" x14ac:dyDescent="0.25">
      <c r="A2428" s="3">
        <v>366081</v>
      </c>
      <c r="B2428" t="s">
        <v>130</v>
      </c>
      <c r="C2428" t="s">
        <v>70</v>
      </c>
      <c r="D2428" t="s">
        <v>2</v>
      </c>
      <c r="E2428" t="s">
        <v>1</v>
      </c>
      <c r="F2428" s="5">
        <v>41075</v>
      </c>
      <c r="G2428">
        <v>15</v>
      </c>
      <c r="H2428">
        <v>101</v>
      </c>
      <c r="I2428" s="1">
        <v>72046.33</v>
      </c>
      <c r="J2428" s="1">
        <v>18011.650000000001</v>
      </c>
      <c r="K2428">
        <v>25.0000936897132</v>
      </c>
      <c r="L2428" s="4">
        <f>VLOOKUP(N2428,rates,VLOOKUP(CONCATENATE('[1]Exposure Report'!$B$11,'[1]Exposure Report'!$B$13),rate_lookup_table,4,FALSE),FALSE)</f>
        <v>713.33383333333336</v>
      </c>
      <c r="M2428" t="s">
        <v>0</v>
      </c>
      <c r="N2428" t="str">
        <f>IF(VLOOKUP(B2428,title_rename,2,FALSE)=0,B2428,VLOOKUP(B2428,title_rename,2,FALSE))</f>
        <v>06-15 New York Yankees @ Washington Nationals</v>
      </c>
      <c r="O2428" s="3" t="str">
        <f>LEFT(IF(VLOOKUP(C2428,brand_rename,2,FALSE)=0,C2428,VLOOKUP(C2428,brand_rename,2,FALSE)),LEN(IF(VLOOKUP(C2428,brand_rename,2,FALSE)=0,C2428,VLOOKUP(C2428,brand_rename,2,FALSE)))-6)</f>
        <v>Capital One</v>
      </c>
      <c r="P2428" t="str">
        <f>IF(VLOOKUP(D2428,location_rename,2,FALSE)=0,D2428,VLOOKUP(D2428,location_rename,2,FALSE))</f>
        <v>Rotational Field Level Home Plate</v>
      </c>
      <c r="Q2428">
        <f>IF($L2428=0,0,G2428)</f>
        <v>15</v>
      </c>
      <c r="R2428">
        <f>IF($L2428=0,0,H2428)</f>
        <v>101</v>
      </c>
      <c r="S2428" s="1">
        <f>R2428*L2428</f>
        <v>72046.717166666669</v>
      </c>
      <c r="T2428" s="1">
        <f>S2428*(K2428/100)</f>
        <v>18011.746792029349</v>
      </c>
      <c r="U2428" t="str">
        <f t="shared" si="74"/>
        <v>Capital OneRotational Field Level Home Plate</v>
      </c>
      <c r="V2428" t="str">
        <f t="shared" si="75"/>
        <v>06-15 New York Yankees @ Washington NationalsCapital OneRotational Field Level Home Plate</v>
      </c>
      <c r="W2428" t="str">
        <f>CONCATENATE(M2428,O2428)</f>
        <v>Regular SeasonCapital One</v>
      </c>
      <c r="X2428" t="str">
        <f>CONCATENATE(M2428,P2428)</f>
        <v>Regular SeasonRotational Field Level Home Plate</v>
      </c>
      <c r="Y2428" t="str">
        <f>CONCATENATE(M2428,O2428,P2428)</f>
        <v>Regular SeasonCapital OneRotational Field Level Home Plate</v>
      </c>
    </row>
    <row r="2429" spans="1:25" x14ac:dyDescent="0.25">
      <c r="A2429" s="3">
        <v>366081</v>
      </c>
      <c r="B2429" t="s">
        <v>130</v>
      </c>
      <c r="C2429" t="s">
        <v>69</v>
      </c>
      <c r="D2429" t="s">
        <v>17</v>
      </c>
      <c r="E2429" t="s">
        <v>1</v>
      </c>
      <c r="F2429" s="5">
        <v>41075</v>
      </c>
      <c r="G2429">
        <v>2</v>
      </c>
      <c r="H2429">
        <v>4</v>
      </c>
      <c r="I2429" s="1">
        <v>2853.32</v>
      </c>
      <c r="J2429" s="1">
        <v>863.84</v>
      </c>
      <c r="K2429">
        <v>30.274907826671999</v>
      </c>
      <c r="L2429" s="4">
        <f>VLOOKUP(N2429,rates,VLOOKUP(CONCATENATE('[1]Exposure Report'!$B$11,'[1]Exposure Report'!$B$13),rate_lookup_table,4,FALSE),FALSE)</f>
        <v>713.33383333333336</v>
      </c>
      <c r="M2429" t="s">
        <v>0</v>
      </c>
      <c r="N2429" t="str">
        <f>IF(VLOOKUP(B2429,title_rename,2,FALSE)=0,B2429,VLOOKUP(B2429,title_rename,2,FALSE))</f>
        <v>06-15 New York Yankees @ Washington Nationals</v>
      </c>
      <c r="O2429" s="3" t="str">
        <f>LEFT(IF(VLOOKUP(C2429,brand_rename,2,FALSE)=0,C2429,VLOOKUP(C2429,brand_rename,2,FALSE)),LEN(IF(VLOOKUP(C2429,brand_rename,2,FALSE)=0,C2429,VLOOKUP(C2429,brand_rename,2,FALSE)))-6)</f>
        <v>CareFirst BlueCross BlueShield</v>
      </c>
      <c r="P2429" t="str">
        <f>IF(VLOOKUP(D2429,location_rename,2,FALSE)=0,D2429,VLOOKUP(D2429,location_rename,2,FALSE))</f>
        <v>LED Upper Tiered</v>
      </c>
      <c r="Q2429">
        <f>IF($L2429=0,0,G2429)</f>
        <v>2</v>
      </c>
      <c r="R2429">
        <f>IF($L2429=0,0,H2429)</f>
        <v>4</v>
      </c>
      <c r="S2429" s="1">
        <f>R2429*L2429</f>
        <v>2853.3353333333334</v>
      </c>
      <c r="T2429" s="1">
        <f>S2429*(K2429/100)</f>
        <v>863.84464215253092</v>
      </c>
      <c r="U2429" t="str">
        <f t="shared" si="74"/>
        <v>CareFirst BlueCross BlueShieldLED Upper Tiered</v>
      </c>
      <c r="V2429" t="str">
        <f t="shared" si="75"/>
        <v>06-15 New York Yankees @ Washington NationalsCareFirst BlueCross BlueShieldLED Upper Tiered</v>
      </c>
      <c r="W2429" t="str">
        <f>CONCATENATE(M2429,O2429)</f>
        <v>Regular SeasonCareFirst BlueCross BlueShield</v>
      </c>
      <c r="X2429" t="str">
        <f>CONCATENATE(M2429,P2429)</f>
        <v>Regular SeasonLED Upper Tiered</v>
      </c>
      <c r="Y2429" t="str">
        <f>CONCATENATE(M2429,O2429,P2429)</f>
        <v>Regular SeasonCareFirst BlueCross BlueShieldLED Upper Tiered</v>
      </c>
    </row>
    <row r="2430" spans="1:25" x14ac:dyDescent="0.25">
      <c r="A2430" s="3">
        <v>366081</v>
      </c>
      <c r="B2430" t="s">
        <v>130</v>
      </c>
      <c r="C2430" t="s">
        <v>68</v>
      </c>
      <c r="D2430" t="s">
        <v>11</v>
      </c>
      <c r="E2430" t="s">
        <v>1</v>
      </c>
      <c r="F2430" s="5">
        <v>41075</v>
      </c>
      <c r="G2430">
        <v>5</v>
      </c>
      <c r="H2430">
        <v>10</v>
      </c>
      <c r="I2430" s="1">
        <v>7133.3</v>
      </c>
      <c r="J2430" s="1">
        <v>1634.95</v>
      </c>
      <c r="K2430">
        <v>22.919966915733202</v>
      </c>
      <c r="L2430" s="4">
        <f>VLOOKUP(N2430,rates,VLOOKUP(CONCATENATE('[1]Exposure Report'!$B$11,'[1]Exposure Report'!$B$13),rate_lookup_table,4,FALSE),FALSE)</f>
        <v>713.33383333333336</v>
      </c>
      <c r="M2430" t="s">
        <v>0</v>
      </c>
      <c r="N2430" t="str">
        <f>IF(VLOOKUP(B2430,title_rename,2,FALSE)=0,B2430,VLOOKUP(B2430,title_rename,2,FALSE))</f>
        <v>06-15 New York Yankees @ Washington Nationals</v>
      </c>
      <c r="O2430" s="3" t="str">
        <f>LEFT(IF(VLOOKUP(C2430,brand_rename,2,FALSE)=0,C2430,VLOOKUP(C2430,brand_rename,2,FALSE)),LEN(IF(VLOOKUP(C2430,brand_rename,2,FALSE)=0,C2430,VLOOKUP(C2430,brand_rename,2,FALSE)))-6)</f>
        <v>Charity - Washington Nationals Dream Foundation</v>
      </c>
      <c r="P2430" t="str">
        <f>IF(VLOOKUP(D2430,location_rename,2,FALSE)=0,D2430,VLOOKUP(D2430,location_rename,2,FALSE))</f>
        <v>Static Outfield Wall</v>
      </c>
      <c r="Q2430">
        <f>IF($L2430=0,0,G2430)</f>
        <v>5</v>
      </c>
      <c r="R2430">
        <f>IF($L2430=0,0,H2430)</f>
        <v>10</v>
      </c>
      <c r="S2430" s="1">
        <f>R2430*L2430</f>
        <v>7133.3383333333331</v>
      </c>
      <c r="T2430" s="1">
        <f>S2430*(K2430/100)</f>
        <v>1634.9587859873143</v>
      </c>
      <c r="U2430" t="str">
        <f t="shared" si="74"/>
        <v>Charity - Washington Nationals Dream FoundationStatic Outfield Wall</v>
      </c>
      <c r="V2430" t="str">
        <f t="shared" si="75"/>
        <v>06-15 New York Yankees @ Washington NationalsCharity - Washington Nationals Dream FoundationStatic Outfield Wall</v>
      </c>
      <c r="W2430" t="str">
        <f>CONCATENATE(M2430,O2430)</f>
        <v>Regular SeasonCharity - Washington Nationals Dream Foundation</v>
      </c>
      <c r="X2430" t="str">
        <f>CONCATENATE(M2430,P2430)</f>
        <v>Regular SeasonStatic Outfield Wall</v>
      </c>
      <c r="Y2430" t="str">
        <f>CONCATENATE(M2430,O2430,P2430)</f>
        <v>Regular SeasonCharity - Washington Nationals Dream FoundationStatic Outfield Wall</v>
      </c>
    </row>
    <row r="2431" spans="1:25" x14ac:dyDescent="0.25">
      <c r="A2431" s="3">
        <v>366081</v>
      </c>
      <c r="B2431" t="s">
        <v>130</v>
      </c>
      <c r="C2431" t="s">
        <v>67</v>
      </c>
      <c r="D2431" t="s">
        <v>19</v>
      </c>
      <c r="E2431" t="s">
        <v>1</v>
      </c>
      <c r="F2431" s="5">
        <v>41075</v>
      </c>
      <c r="G2431">
        <v>1</v>
      </c>
      <c r="H2431">
        <v>2</v>
      </c>
      <c r="I2431" s="1">
        <v>1426.66</v>
      </c>
      <c r="J2431" s="1">
        <v>452.82</v>
      </c>
      <c r="K2431">
        <v>31.739867943308099</v>
      </c>
      <c r="L2431" s="4">
        <f>VLOOKUP(N2431,rates,VLOOKUP(CONCATENATE('[1]Exposure Report'!$B$11,'[1]Exposure Report'!$B$13),rate_lookup_table,4,FALSE),FALSE)</f>
        <v>713.33383333333336</v>
      </c>
      <c r="M2431" t="s">
        <v>0</v>
      </c>
      <c r="N2431" t="str">
        <f>IF(VLOOKUP(B2431,title_rename,2,FALSE)=0,B2431,VLOOKUP(B2431,title_rename,2,FALSE))</f>
        <v>06-15 New York Yankees @ Washington Nationals</v>
      </c>
      <c r="O2431" s="3" t="str">
        <f>LEFT(IF(VLOOKUP(C2431,brand_rename,2,FALSE)=0,C2431,VLOOKUP(C2431,brand_rename,2,FALSE)),LEN(IF(VLOOKUP(C2431,brand_rename,2,FALSE)=0,C2431,VLOOKUP(C2431,brand_rename,2,FALSE)))-6)</f>
        <v>Cholula Hot Sauce</v>
      </c>
      <c r="P2431" t="str">
        <f>IF(VLOOKUP(D2431,location_rename,2,FALSE)=0,D2431,VLOOKUP(D2431,location_rename,2,FALSE))</f>
        <v>LED Outfield Wall</v>
      </c>
      <c r="Q2431">
        <f>IF($L2431=0,0,G2431)</f>
        <v>1</v>
      </c>
      <c r="R2431">
        <f>IF($L2431=0,0,H2431)</f>
        <v>2</v>
      </c>
      <c r="S2431" s="1">
        <f>R2431*L2431</f>
        <v>1426.6676666666667</v>
      </c>
      <c r="T2431" s="1">
        <f>S2431*(K2431/100)</f>
        <v>452.82243338987496</v>
      </c>
      <c r="U2431" t="str">
        <f t="shared" si="74"/>
        <v>Cholula Hot SauceLED Outfield Wall</v>
      </c>
      <c r="V2431" t="str">
        <f t="shared" si="75"/>
        <v>06-15 New York Yankees @ Washington NationalsCholula Hot SauceLED Outfield Wall</v>
      </c>
      <c r="W2431" t="str">
        <f>CONCATENATE(M2431,O2431)</f>
        <v>Regular SeasonCholula Hot Sauce</v>
      </c>
      <c r="X2431" t="str">
        <f>CONCATENATE(M2431,P2431)</f>
        <v>Regular SeasonLED Outfield Wall</v>
      </c>
      <c r="Y2431" t="str">
        <f>CONCATENATE(M2431,O2431,P2431)</f>
        <v>Regular SeasonCholula Hot SauceLED Outfield Wall</v>
      </c>
    </row>
    <row r="2432" spans="1:25" x14ac:dyDescent="0.25">
      <c r="A2432" s="3">
        <v>366081</v>
      </c>
      <c r="B2432" t="s">
        <v>130</v>
      </c>
      <c r="C2432" t="s">
        <v>67</v>
      </c>
      <c r="D2432" t="s">
        <v>17</v>
      </c>
      <c r="E2432" t="s">
        <v>1</v>
      </c>
      <c r="F2432" s="5">
        <v>41075</v>
      </c>
      <c r="G2432">
        <v>1</v>
      </c>
      <c r="H2432">
        <v>3</v>
      </c>
      <c r="I2432" s="1">
        <v>2139.9899999999998</v>
      </c>
      <c r="J2432" s="1">
        <v>524.29999999999995</v>
      </c>
      <c r="K2432">
        <v>24.5001144865162</v>
      </c>
      <c r="L2432" s="4">
        <f>VLOOKUP(N2432,rates,VLOOKUP(CONCATENATE('[1]Exposure Report'!$B$11,'[1]Exposure Report'!$B$13),rate_lookup_table,4,FALSE),FALSE)</f>
        <v>713.33383333333336</v>
      </c>
      <c r="M2432" t="s">
        <v>0</v>
      </c>
      <c r="N2432" t="str">
        <f>IF(VLOOKUP(B2432,title_rename,2,FALSE)=0,B2432,VLOOKUP(B2432,title_rename,2,FALSE))</f>
        <v>06-15 New York Yankees @ Washington Nationals</v>
      </c>
      <c r="O2432" s="3" t="str">
        <f>LEFT(IF(VLOOKUP(C2432,brand_rename,2,FALSE)=0,C2432,VLOOKUP(C2432,brand_rename,2,FALSE)),LEN(IF(VLOOKUP(C2432,brand_rename,2,FALSE)=0,C2432,VLOOKUP(C2432,brand_rename,2,FALSE)))-6)</f>
        <v>Cholula Hot Sauce</v>
      </c>
      <c r="P2432" t="str">
        <f>IF(VLOOKUP(D2432,location_rename,2,FALSE)=0,D2432,VLOOKUP(D2432,location_rename,2,FALSE))</f>
        <v>LED Upper Tiered</v>
      </c>
      <c r="Q2432">
        <f>IF($L2432=0,0,G2432)</f>
        <v>1</v>
      </c>
      <c r="R2432">
        <f>IF($L2432=0,0,H2432)</f>
        <v>3</v>
      </c>
      <c r="S2432" s="1">
        <f>R2432*L2432</f>
        <v>2140.0015000000003</v>
      </c>
      <c r="T2432" s="1">
        <f>S2432*(K2432/100)</f>
        <v>524.30281751316409</v>
      </c>
      <c r="U2432" t="str">
        <f t="shared" si="74"/>
        <v>Cholula Hot SauceLED Upper Tiered</v>
      </c>
      <c r="V2432" t="str">
        <f t="shared" si="75"/>
        <v>06-15 New York Yankees @ Washington NationalsCholula Hot SauceLED Upper Tiered</v>
      </c>
      <c r="W2432" t="str">
        <f>CONCATENATE(M2432,O2432)</f>
        <v>Regular SeasonCholula Hot Sauce</v>
      </c>
      <c r="X2432" t="str">
        <f>CONCATENATE(M2432,P2432)</f>
        <v>Regular SeasonLED Upper Tiered</v>
      </c>
      <c r="Y2432" t="str">
        <f>CONCATENATE(M2432,O2432,P2432)</f>
        <v>Regular SeasonCholula Hot SauceLED Upper Tiered</v>
      </c>
    </row>
    <row r="2433" spans="1:25" x14ac:dyDescent="0.25">
      <c r="A2433" s="3">
        <v>366081</v>
      </c>
      <c r="B2433" t="s">
        <v>130</v>
      </c>
      <c r="C2433" t="s">
        <v>67</v>
      </c>
      <c r="D2433" t="s">
        <v>2</v>
      </c>
      <c r="E2433" t="s">
        <v>1</v>
      </c>
      <c r="F2433" s="5">
        <v>41075</v>
      </c>
      <c r="G2433">
        <v>16</v>
      </c>
      <c r="H2433">
        <v>107</v>
      </c>
      <c r="I2433" s="1">
        <v>76326.31</v>
      </c>
      <c r="J2433" s="1">
        <v>19477.330000000002</v>
      </c>
      <c r="K2433">
        <v>25.518500763367101</v>
      </c>
      <c r="L2433" s="4">
        <f>VLOOKUP(N2433,rates,VLOOKUP(CONCATENATE('[1]Exposure Report'!$B$11,'[1]Exposure Report'!$B$13),rate_lookup_table,4,FALSE),FALSE)</f>
        <v>713.33383333333336</v>
      </c>
      <c r="M2433" t="s">
        <v>0</v>
      </c>
      <c r="N2433" t="str">
        <f>IF(VLOOKUP(B2433,title_rename,2,FALSE)=0,B2433,VLOOKUP(B2433,title_rename,2,FALSE))</f>
        <v>06-15 New York Yankees @ Washington Nationals</v>
      </c>
      <c r="O2433" s="3" t="str">
        <f>LEFT(IF(VLOOKUP(C2433,brand_rename,2,FALSE)=0,C2433,VLOOKUP(C2433,brand_rename,2,FALSE)),LEN(IF(VLOOKUP(C2433,brand_rename,2,FALSE)=0,C2433,VLOOKUP(C2433,brand_rename,2,FALSE)))-6)</f>
        <v>Cholula Hot Sauce</v>
      </c>
      <c r="P2433" t="str">
        <f>IF(VLOOKUP(D2433,location_rename,2,FALSE)=0,D2433,VLOOKUP(D2433,location_rename,2,FALSE))</f>
        <v>Rotational Field Level Home Plate</v>
      </c>
      <c r="Q2433">
        <f>IF($L2433=0,0,G2433)</f>
        <v>16</v>
      </c>
      <c r="R2433">
        <f>IF($L2433=0,0,H2433)</f>
        <v>107</v>
      </c>
      <c r="S2433" s="1">
        <f>R2433*L2433</f>
        <v>76326.720166666666</v>
      </c>
      <c r="T2433" s="1">
        <f>S2433*(K2433/100)</f>
        <v>19477.434668383907</v>
      </c>
      <c r="U2433" t="str">
        <f t="shared" si="74"/>
        <v>Cholula Hot SauceRotational Field Level Home Plate</v>
      </c>
      <c r="V2433" t="str">
        <f t="shared" si="75"/>
        <v>06-15 New York Yankees @ Washington NationalsCholula Hot SauceRotational Field Level Home Plate</v>
      </c>
      <c r="W2433" t="str">
        <f>CONCATENATE(M2433,O2433)</f>
        <v>Regular SeasonCholula Hot Sauce</v>
      </c>
      <c r="X2433" t="str">
        <f>CONCATENATE(M2433,P2433)</f>
        <v>Regular SeasonRotational Field Level Home Plate</v>
      </c>
      <c r="Y2433" t="str">
        <f>CONCATENATE(M2433,O2433,P2433)</f>
        <v>Regular SeasonCholula Hot SauceRotational Field Level Home Plate</v>
      </c>
    </row>
    <row r="2434" spans="1:25" x14ac:dyDescent="0.25">
      <c r="A2434" s="3">
        <v>366081</v>
      </c>
      <c r="B2434" t="s">
        <v>130</v>
      </c>
      <c r="C2434" t="s">
        <v>65</v>
      </c>
      <c r="D2434" t="s">
        <v>17</v>
      </c>
      <c r="E2434" t="s">
        <v>1</v>
      </c>
      <c r="F2434" s="5">
        <v>41075</v>
      </c>
      <c r="G2434">
        <v>1</v>
      </c>
      <c r="H2434">
        <v>2</v>
      </c>
      <c r="I2434" s="1">
        <v>1426.66</v>
      </c>
      <c r="J2434" s="1">
        <v>344.97</v>
      </c>
      <c r="K2434">
        <v>24.180253178753102</v>
      </c>
      <c r="L2434" s="4">
        <f>VLOOKUP(N2434,rates,VLOOKUP(CONCATENATE('[1]Exposure Report'!$B$11,'[1]Exposure Report'!$B$13),rate_lookup_table,4,FALSE),FALSE)</f>
        <v>713.33383333333336</v>
      </c>
      <c r="M2434" t="s">
        <v>0</v>
      </c>
      <c r="N2434" t="str">
        <f>IF(VLOOKUP(B2434,title_rename,2,FALSE)=0,B2434,VLOOKUP(B2434,title_rename,2,FALSE))</f>
        <v>06-15 New York Yankees @ Washington Nationals</v>
      </c>
      <c r="O2434" s="3" t="str">
        <f>LEFT(IF(VLOOKUP(C2434,brand_rename,2,FALSE)=0,C2434,VLOOKUP(C2434,brand_rename,2,FALSE)),LEN(IF(VLOOKUP(C2434,brand_rename,2,FALSE)=0,C2434,VLOOKUP(C2434,brand_rename,2,FALSE)))-6)</f>
        <v>Coca-Cola</v>
      </c>
      <c r="P2434" t="str">
        <f>IF(VLOOKUP(D2434,location_rename,2,FALSE)=0,D2434,VLOOKUP(D2434,location_rename,2,FALSE))</f>
        <v>LED Upper Tiered</v>
      </c>
      <c r="Q2434">
        <f>IF($L2434=0,0,G2434)</f>
        <v>1</v>
      </c>
      <c r="R2434">
        <f>IF($L2434=0,0,H2434)</f>
        <v>2</v>
      </c>
      <c r="S2434" s="1">
        <f>R2434*L2434</f>
        <v>1426.6676666666667</v>
      </c>
      <c r="T2434" s="1">
        <f>S2434*(K2434/100)</f>
        <v>344.97185381940938</v>
      </c>
      <c r="U2434" t="str">
        <f t="shared" ref="U2434:U2497" si="76">CONCATENATE(O2434,P2434)</f>
        <v>Coca-ColaLED Upper Tiered</v>
      </c>
      <c r="V2434" t="str">
        <f t="shared" ref="V2434:V2497" si="77">CONCATENATE(N2434,U2434)</f>
        <v>06-15 New York Yankees @ Washington NationalsCoca-ColaLED Upper Tiered</v>
      </c>
      <c r="W2434" t="str">
        <f>CONCATENATE(M2434,O2434)</f>
        <v>Regular SeasonCoca-Cola</v>
      </c>
      <c r="X2434" t="str">
        <f>CONCATENATE(M2434,P2434)</f>
        <v>Regular SeasonLED Upper Tiered</v>
      </c>
      <c r="Y2434" t="str">
        <f>CONCATENATE(M2434,O2434,P2434)</f>
        <v>Regular SeasonCoca-ColaLED Upper Tiered</v>
      </c>
    </row>
    <row r="2435" spans="1:25" x14ac:dyDescent="0.25">
      <c r="A2435" s="3">
        <v>366081</v>
      </c>
      <c r="B2435" t="s">
        <v>130</v>
      </c>
      <c r="C2435" t="s">
        <v>65</v>
      </c>
      <c r="D2435" t="s">
        <v>9</v>
      </c>
      <c r="E2435" t="s">
        <v>1</v>
      </c>
      <c r="F2435" s="5">
        <v>41075</v>
      </c>
      <c r="G2435">
        <v>25</v>
      </c>
      <c r="H2435">
        <v>104</v>
      </c>
      <c r="I2435" s="1">
        <v>74186.320000000007</v>
      </c>
      <c r="J2435" s="1">
        <v>8996.66</v>
      </c>
      <c r="K2435">
        <v>12.127114540794</v>
      </c>
      <c r="L2435" s="4">
        <f>VLOOKUP(N2435,rates,VLOOKUP(CONCATENATE('[1]Exposure Report'!$B$11,'[1]Exposure Report'!$B$13),rate_lookup_table,4,FALSE),FALSE)</f>
        <v>713.33383333333336</v>
      </c>
      <c r="M2435" t="s">
        <v>0</v>
      </c>
      <c r="N2435" t="str">
        <f>IF(VLOOKUP(B2435,title_rename,2,FALSE)=0,B2435,VLOOKUP(B2435,title_rename,2,FALSE))</f>
        <v>06-15 New York Yankees @ Washington Nationals</v>
      </c>
      <c r="O2435" s="3" t="str">
        <f>LEFT(IF(VLOOKUP(C2435,brand_rename,2,FALSE)=0,C2435,VLOOKUP(C2435,brand_rename,2,FALSE)),LEN(IF(VLOOKUP(C2435,brand_rename,2,FALSE)=0,C2435,VLOOKUP(C2435,brand_rename,2,FALSE)))-6)</f>
        <v>Coca-Cola</v>
      </c>
      <c r="P2435" t="str">
        <f>IF(VLOOKUP(D2435,location_rename,2,FALSE)=0,D2435,VLOOKUP(D2435,location_rename,2,FALSE))</f>
        <v>Static Upper Billboard</v>
      </c>
      <c r="Q2435">
        <f>IF($L2435=0,0,G2435)</f>
        <v>25</v>
      </c>
      <c r="R2435">
        <f>IF($L2435=0,0,H2435)</f>
        <v>104</v>
      </c>
      <c r="S2435" s="1">
        <f>R2435*L2435</f>
        <v>74186.718666666668</v>
      </c>
      <c r="T2435" s="1">
        <f>S2435*(K2435/100)</f>
        <v>8996.7083467632692</v>
      </c>
      <c r="U2435" t="str">
        <f t="shared" si="76"/>
        <v>Coca-ColaStatic Upper Billboard</v>
      </c>
      <c r="V2435" t="str">
        <f t="shared" si="77"/>
        <v>06-15 New York Yankees @ Washington NationalsCoca-ColaStatic Upper Billboard</v>
      </c>
      <c r="W2435" t="str">
        <f>CONCATENATE(M2435,O2435)</f>
        <v>Regular SeasonCoca-Cola</v>
      </c>
      <c r="X2435" t="str">
        <f>CONCATENATE(M2435,P2435)</f>
        <v>Regular SeasonStatic Upper Billboard</v>
      </c>
      <c r="Y2435" t="str">
        <f>CONCATENATE(M2435,O2435,P2435)</f>
        <v>Regular SeasonCoca-ColaStatic Upper Billboard</v>
      </c>
    </row>
    <row r="2436" spans="1:25" x14ac:dyDescent="0.25">
      <c r="A2436" s="3">
        <v>366081</v>
      </c>
      <c r="B2436" t="s">
        <v>130</v>
      </c>
      <c r="C2436" t="s">
        <v>64</v>
      </c>
      <c r="D2436" t="s">
        <v>17</v>
      </c>
      <c r="E2436" t="s">
        <v>1</v>
      </c>
      <c r="F2436" s="5">
        <v>41075</v>
      </c>
      <c r="G2436">
        <v>3</v>
      </c>
      <c r="H2436">
        <v>4</v>
      </c>
      <c r="I2436" s="1">
        <v>2853.32</v>
      </c>
      <c r="J2436" s="1">
        <v>913.56</v>
      </c>
      <c r="K2436">
        <v>32.017439333828598</v>
      </c>
      <c r="L2436" s="4">
        <f>VLOOKUP(N2436,rates,VLOOKUP(CONCATENATE('[1]Exposure Report'!$B$11,'[1]Exposure Report'!$B$13),rate_lookup_table,4,FALSE),FALSE)</f>
        <v>713.33383333333336</v>
      </c>
      <c r="M2436" t="s">
        <v>0</v>
      </c>
      <c r="N2436" t="str">
        <f>IF(VLOOKUP(B2436,title_rename,2,FALSE)=0,B2436,VLOOKUP(B2436,title_rename,2,FALSE))</f>
        <v>06-15 New York Yankees @ Washington Nationals</v>
      </c>
      <c r="O2436" s="3" t="str">
        <f>LEFT(IF(VLOOKUP(C2436,brand_rename,2,FALSE)=0,C2436,VLOOKUP(C2436,brand_rename,2,FALSE)),LEN(IF(VLOOKUP(C2436,brand_rename,2,FALSE)=0,C2436,VLOOKUP(C2436,brand_rename,2,FALSE)))-6)</f>
        <v>Coke Zero</v>
      </c>
      <c r="P2436" t="str">
        <f>IF(VLOOKUP(D2436,location_rename,2,FALSE)=0,D2436,VLOOKUP(D2436,location_rename,2,FALSE))</f>
        <v>LED Upper Tiered</v>
      </c>
      <c r="Q2436">
        <f>IF($L2436=0,0,G2436)</f>
        <v>3</v>
      </c>
      <c r="R2436">
        <f>IF($L2436=0,0,H2436)</f>
        <v>4</v>
      </c>
      <c r="S2436" s="1">
        <f>R2436*L2436</f>
        <v>2853.3353333333334</v>
      </c>
      <c r="T2436" s="1">
        <f>S2436*(K2436/100)</f>
        <v>913.56490934069598</v>
      </c>
      <c r="U2436" t="str">
        <f t="shared" si="76"/>
        <v>Coke ZeroLED Upper Tiered</v>
      </c>
      <c r="V2436" t="str">
        <f t="shared" si="77"/>
        <v>06-15 New York Yankees @ Washington NationalsCoke ZeroLED Upper Tiered</v>
      </c>
      <c r="W2436" t="str">
        <f>CONCATENATE(M2436,O2436)</f>
        <v>Regular SeasonCoke Zero</v>
      </c>
      <c r="X2436" t="str">
        <f>CONCATENATE(M2436,P2436)</f>
        <v>Regular SeasonLED Upper Tiered</v>
      </c>
      <c r="Y2436" t="str">
        <f>CONCATENATE(M2436,O2436,P2436)</f>
        <v>Regular SeasonCoke ZeroLED Upper Tiered</v>
      </c>
    </row>
    <row r="2437" spans="1:25" x14ac:dyDescent="0.25">
      <c r="A2437" s="3">
        <v>366081</v>
      </c>
      <c r="B2437" t="s">
        <v>130</v>
      </c>
      <c r="C2437" t="s">
        <v>63</v>
      </c>
      <c r="D2437" t="s">
        <v>19</v>
      </c>
      <c r="E2437" t="s">
        <v>1</v>
      </c>
      <c r="F2437" s="5">
        <v>41075</v>
      </c>
      <c r="G2437">
        <v>1</v>
      </c>
      <c r="H2437">
        <v>1</v>
      </c>
      <c r="I2437" s="1">
        <v>713.33</v>
      </c>
      <c r="J2437" s="1">
        <v>140.24</v>
      </c>
      <c r="K2437">
        <v>19.6599049528268</v>
      </c>
      <c r="L2437" s="4">
        <f>VLOOKUP(N2437,rates,VLOOKUP(CONCATENATE('[1]Exposure Report'!$B$11,'[1]Exposure Report'!$B$13),rate_lookup_table,4,FALSE),FALSE)</f>
        <v>713.33383333333336</v>
      </c>
      <c r="M2437" t="s">
        <v>0</v>
      </c>
      <c r="N2437" t="str">
        <f>IF(VLOOKUP(B2437,title_rename,2,FALSE)=0,B2437,VLOOKUP(B2437,title_rename,2,FALSE))</f>
        <v>06-15 New York Yankees @ Washington Nationals</v>
      </c>
      <c r="O2437" s="3" t="str">
        <f>LEFT(IF(VLOOKUP(C2437,brand_rename,2,FALSE)=0,C2437,VLOOKUP(C2437,brand_rename,2,FALSE)),LEN(IF(VLOOKUP(C2437,brand_rename,2,FALSE)=0,C2437,VLOOKUP(C2437,brand_rename,2,FALSE)))-6)</f>
        <v>CSX</v>
      </c>
      <c r="P2437" t="str">
        <f>IF(VLOOKUP(D2437,location_rename,2,FALSE)=0,D2437,VLOOKUP(D2437,location_rename,2,FALSE))</f>
        <v>LED Outfield Wall</v>
      </c>
      <c r="Q2437">
        <f>IF($L2437=0,0,G2437)</f>
        <v>1</v>
      </c>
      <c r="R2437">
        <f>IF($L2437=0,0,H2437)</f>
        <v>1</v>
      </c>
      <c r="S2437" s="1">
        <f>R2437*L2437</f>
        <v>713.33383333333336</v>
      </c>
      <c r="T2437" s="1">
        <f>S2437*(K2437/100)</f>
        <v>140.24075362968929</v>
      </c>
      <c r="U2437" t="str">
        <f t="shared" si="76"/>
        <v>CSXLED Outfield Wall</v>
      </c>
      <c r="V2437" t="str">
        <f t="shared" si="77"/>
        <v>06-15 New York Yankees @ Washington NationalsCSXLED Outfield Wall</v>
      </c>
      <c r="W2437" t="str">
        <f>CONCATENATE(M2437,O2437)</f>
        <v>Regular SeasonCSX</v>
      </c>
      <c r="X2437" t="str">
        <f>CONCATENATE(M2437,P2437)</f>
        <v>Regular SeasonLED Outfield Wall</v>
      </c>
      <c r="Y2437" t="str">
        <f>CONCATENATE(M2437,O2437,P2437)</f>
        <v>Regular SeasonCSXLED Outfield Wall</v>
      </c>
    </row>
    <row r="2438" spans="1:25" x14ac:dyDescent="0.25">
      <c r="A2438" s="3">
        <v>366081</v>
      </c>
      <c r="B2438" t="s">
        <v>130</v>
      </c>
      <c r="C2438" t="s">
        <v>63</v>
      </c>
      <c r="D2438" t="s">
        <v>17</v>
      </c>
      <c r="E2438" t="s">
        <v>1</v>
      </c>
      <c r="F2438" s="5">
        <v>41075</v>
      </c>
      <c r="G2438">
        <v>1</v>
      </c>
      <c r="H2438">
        <v>2</v>
      </c>
      <c r="I2438" s="1">
        <v>1426.66</v>
      </c>
      <c r="J2438" s="1">
        <v>426.57</v>
      </c>
      <c r="K2438">
        <v>29.899906074327401</v>
      </c>
      <c r="L2438" s="4">
        <f>VLOOKUP(N2438,rates,VLOOKUP(CONCATENATE('[1]Exposure Report'!$B$11,'[1]Exposure Report'!$B$13),rate_lookup_table,4,FALSE),FALSE)</f>
        <v>713.33383333333336</v>
      </c>
      <c r="M2438" t="s">
        <v>0</v>
      </c>
      <c r="N2438" t="str">
        <f>IF(VLOOKUP(B2438,title_rename,2,FALSE)=0,B2438,VLOOKUP(B2438,title_rename,2,FALSE))</f>
        <v>06-15 New York Yankees @ Washington Nationals</v>
      </c>
      <c r="O2438" s="3" t="str">
        <f>LEFT(IF(VLOOKUP(C2438,brand_rename,2,FALSE)=0,C2438,VLOOKUP(C2438,brand_rename,2,FALSE)),LEN(IF(VLOOKUP(C2438,brand_rename,2,FALSE)=0,C2438,VLOOKUP(C2438,brand_rename,2,FALSE)))-6)</f>
        <v>CSX</v>
      </c>
      <c r="P2438" t="str">
        <f>IF(VLOOKUP(D2438,location_rename,2,FALSE)=0,D2438,VLOOKUP(D2438,location_rename,2,FALSE))</f>
        <v>LED Upper Tiered</v>
      </c>
      <c r="Q2438">
        <f>IF($L2438=0,0,G2438)</f>
        <v>1</v>
      </c>
      <c r="R2438">
        <f>IF($L2438=0,0,H2438)</f>
        <v>2</v>
      </c>
      <c r="S2438" s="1">
        <f>R2438*L2438</f>
        <v>1426.6676666666667</v>
      </c>
      <c r="T2438" s="1">
        <f>S2438*(K2438/100)</f>
        <v>426.57229232613162</v>
      </c>
      <c r="U2438" t="str">
        <f t="shared" si="76"/>
        <v>CSXLED Upper Tiered</v>
      </c>
      <c r="V2438" t="str">
        <f t="shared" si="77"/>
        <v>06-15 New York Yankees @ Washington NationalsCSXLED Upper Tiered</v>
      </c>
      <c r="W2438" t="str">
        <f>CONCATENATE(M2438,O2438)</f>
        <v>Regular SeasonCSX</v>
      </c>
      <c r="X2438" t="str">
        <f>CONCATENATE(M2438,P2438)</f>
        <v>Regular SeasonLED Upper Tiered</v>
      </c>
      <c r="Y2438" t="str">
        <f>CONCATENATE(M2438,O2438,P2438)</f>
        <v>Regular SeasonCSXLED Upper Tiered</v>
      </c>
    </row>
    <row r="2439" spans="1:25" x14ac:dyDescent="0.25">
      <c r="A2439" s="3">
        <v>366081</v>
      </c>
      <c r="B2439" t="s">
        <v>130</v>
      </c>
      <c r="C2439" t="s">
        <v>86</v>
      </c>
      <c r="D2439" t="s">
        <v>17</v>
      </c>
      <c r="E2439" t="s">
        <v>1</v>
      </c>
      <c r="F2439" s="5">
        <v>41075</v>
      </c>
      <c r="G2439">
        <v>1</v>
      </c>
      <c r="H2439">
        <v>3</v>
      </c>
      <c r="I2439" s="1">
        <v>2139.9899999999998</v>
      </c>
      <c r="J2439" s="1">
        <v>485.56</v>
      </c>
      <c r="K2439">
        <v>22.689825653390901</v>
      </c>
      <c r="L2439" s="4">
        <f>VLOOKUP(N2439,rates,VLOOKUP(CONCATENATE('[1]Exposure Report'!$B$11,'[1]Exposure Report'!$B$13),rate_lookup_table,4,FALSE),FALSE)</f>
        <v>713.33383333333336</v>
      </c>
      <c r="M2439" t="s">
        <v>0</v>
      </c>
      <c r="N2439" t="str">
        <f>IF(VLOOKUP(B2439,title_rename,2,FALSE)=0,B2439,VLOOKUP(B2439,title_rename,2,FALSE))</f>
        <v>06-15 New York Yankees @ Washington Nationals</v>
      </c>
      <c r="O2439" s="3" t="str">
        <f>LEFT(IF(VLOOKUP(C2439,brand_rename,2,FALSE)=0,C2439,VLOOKUP(C2439,brand_rename,2,FALSE)),LEN(IF(VLOOKUP(C2439,brand_rename,2,FALSE)=0,C2439,VLOOKUP(C2439,brand_rename,2,FALSE)))-6)</f>
        <v>Dippin Dots</v>
      </c>
      <c r="P2439" t="str">
        <f>IF(VLOOKUP(D2439,location_rename,2,FALSE)=0,D2439,VLOOKUP(D2439,location_rename,2,FALSE))</f>
        <v>LED Upper Tiered</v>
      </c>
      <c r="Q2439">
        <f>IF($L2439=0,0,G2439)</f>
        <v>1</v>
      </c>
      <c r="R2439">
        <f>IF($L2439=0,0,H2439)</f>
        <v>3</v>
      </c>
      <c r="S2439" s="1">
        <f>R2439*L2439</f>
        <v>2140.0015000000003</v>
      </c>
      <c r="T2439" s="1">
        <f>S2439*(K2439/100)</f>
        <v>485.56260932995019</v>
      </c>
      <c r="U2439" t="str">
        <f t="shared" si="76"/>
        <v>Dippin DotsLED Upper Tiered</v>
      </c>
      <c r="V2439" t="str">
        <f t="shared" si="77"/>
        <v>06-15 New York Yankees @ Washington NationalsDippin DotsLED Upper Tiered</v>
      </c>
      <c r="W2439" t="str">
        <f>CONCATENATE(M2439,O2439)</f>
        <v>Regular SeasonDippin Dots</v>
      </c>
      <c r="X2439" t="str">
        <f>CONCATENATE(M2439,P2439)</f>
        <v>Regular SeasonLED Upper Tiered</v>
      </c>
      <c r="Y2439" t="str">
        <f>CONCATENATE(M2439,O2439,P2439)</f>
        <v>Regular SeasonDippin DotsLED Upper Tiered</v>
      </c>
    </row>
    <row r="2440" spans="1:25" x14ac:dyDescent="0.25">
      <c r="A2440" s="3">
        <v>366081</v>
      </c>
      <c r="B2440" t="s">
        <v>130</v>
      </c>
      <c r="C2440" t="s">
        <v>61</v>
      </c>
      <c r="D2440" t="s">
        <v>17</v>
      </c>
      <c r="E2440" t="s">
        <v>1</v>
      </c>
      <c r="F2440" s="5">
        <v>41075</v>
      </c>
      <c r="G2440">
        <v>2</v>
      </c>
      <c r="H2440">
        <v>5</v>
      </c>
      <c r="I2440" s="1">
        <v>3566.65</v>
      </c>
      <c r="J2440" s="1">
        <v>1106.02</v>
      </c>
      <c r="K2440">
        <v>31.0100514488385</v>
      </c>
      <c r="L2440" s="4">
        <f>VLOOKUP(N2440,rates,VLOOKUP(CONCATENATE('[1]Exposure Report'!$B$11,'[1]Exposure Report'!$B$13),rate_lookup_table,4,FALSE),FALSE)</f>
        <v>713.33383333333336</v>
      </c>
      <c r="M2440" t="s">
        <v>0</v>
      </c>
      <c r="N2440" t="str">
        <f>IF(VLOOKUP(B2440,title_rename,2,FALSE)=0,B2440,VLOOKUP(B2440,title_rename,2,FALSE))</f>
        <v>06-15 New York Yankees @ Washington Nationals</v>
      </c>
      <c r="O2440" s="3" t="str">
        <f>LEFT(IF(VLOOKUP(C2440,brand_rename,2,FALSE)=0,C2440,VLOOKUP(C2440,brand_rename,2,FALSE)),LEN(IF(VLOOKUP(C2440,brand_rename,2,FALSE)=0,C2440,VLOOKUP(C2440,brand_rename,2,FALSE)))-6)</f>
        <v>Exxonmobil</v>
      </c>
      <c r="P2440" t="str">
        <f>IF(VLOOKUP(D2440,location_rename,2,FALSE)=0,D2440,VLOOKUP(D2440,location_rename,2,FALSE))</f>
        <v>LED Upper Tiered</v>
      </c>
      <c r="Q2440">
        <f>IF($L2440=0,0,G2440)</f>
        <v>2</v>
      </c>
      <c r="R2440">
        <f>IF($L2440=0,0,H2440)</f>
        <v>5</v>
      </c>
      <c r="S2440" s="1">
        <f>R2440*L2440</f>
        <v>3566.6691666666666</v>
      </c>
      <c r="T2440" s="1">
        <f>S2440*(K2440/100)</f>
        <v>1106.0259435931928</v>
      </c>
      <c r="U2440" t="str">
        <f t="shared" si="76"/>
        <v>ExxonmobilLED Upper Tiered</v>
      </c>
      <c r="V2440" t="str">
        <f t="shared" si="77"/>
        <v>06-15 New York Yankees @ Washington NationalsExxonmobilLED Upper Tiered</v>
      </c>
      <c r="W2440" t="str">
        <f>CONCATENATE(M2440,O2440)</f>
        <v>Regular SeasonExxonmobil</v>
      </c>
      <c r="X2440" t="str">
        <f>CONCATENATE(M2440,P2440)</f>
        <v>Regular SeasonLED Upper Tiered</v>
      </c>
      <c r="Y2440" t="str">
        <f>CONCATENATE(M2440,O2440,P2440)</f>
        <v>Regular SeasonExxonmobilLED Upper Tiered</v>
      </c>
    </row>
    <row r="2441" spans="1:25" x14ac:dyDescent="0.25">
      <c r="A2441" s="3">
        <v>366081</v>
      </c>
      <c r="B2441" t="s">
        <v>130</v>
      </c>
      <c r="C2441" t="s">
        <v>61</v>
      </c>
      <c r="D2441" t="s">
        <v>2</v>
      </c>
      <c r="E2441" t="s">
        <v>1</v>
      </c>
      <c r="F2441" s="5">
        <v>41075</v>
      </c>
      <c r="G2441">
        <v>15</v>
      </c>
      <c r="H2441">
        <v>98</v>
      </c>
      <c r="I2441" s="1">
        <v>69906.34</v>
      </c>
      <c r="J2441" s="1">
        <v>17866.490000000002</v>
      </c>
      <c r="K2441">
        <v>25.5577534169289</v>
      </c>
      <c r="L2441" s="4">
        <f>VLOOKUP(N2441,rates,VLOOKUP(CONCATENATE('[1]Exposure Report'!$B$11,'[1]Exposure Report'!$B$13),rate_lookup_table,4,FALSE),FALSE)</f>
        <v>713.33383333333336</v>
      </c>
      <c r="M2441" t="s">
        <v>0</v>
      </c>
      <c r="N2441" t="str">
        <f>IF(VLOOKUP(B2441,title_rename,2,FALSE)=0,B2441,VLOOKUP(B2441,title_rename,2,FALSE))</f>
        <v>06-15 New York Yankees @ Washington Nationals</v>
      </c>
      <c r="O2441" s="3" t="str">
        <f>LEFT(IF(VLOOKUP(C2441,brand_rename,2,FALSE)=0,C2441,VLOOKUP(C2441,brand_rename,2,FALSE)),LEN(IF(VLOOKUP(C2441,brand_rename,2,FALSE)=0,C2441,VLOOKUP(C2441,brand_rename,2,FALSE)))-6)</f>
        <v>Exxonmobil</v>
      </c>
      <c r="P2441" t="str">
        <f>IF(VLOOKUP(D2441,location_rename,2,FALSE)=0,D2441,VLOOKUP(D2441,location_rename,2,FALSE))</f>
        <v>Rotational Field Level Home Plate</v>
      </c>
      <c r="Q2441">
        <f>IF($L2441=0,0,G2441)</f>
        <v>15</v>
      </c>
      <c r="R2441">
        <f>IF($L2441=0,0,H2441)</f>
        <v>98</v>
      </c>
      <c r="S2441" s="1">
        <f>R2441*L2441</f>
        <v>69906.715666666671</v>
      </c>
      <c r="T2441" s="1">
        <f>S2441*(K2441/100)</f>
        <v>17866.586011960273</v>
      </c>
      <c r="U2441" t="str">
        <f t="shared" si="76"/>
        <v>ExxonmobilRotational Field Level Home Plate</v>
      </c>
      <c r="V2441" t="str">
        <f t="shared" si="77"/>
        <v>06-15 New York Yankees @ Washington NationalsExxonmobilRotational Field Level Home Plate</v>
      </c>
      <c r="W2441" t="str">
        <f>CONCATENATE(M2441,O2441)</f>
        <v>Regular SeasonExxonmobil</v>
      </c>
      <c r="X2441" t="str">
        <f>CONCATENATE(M2441,P2441)</f>
        <v>Regular SeasonRotational Field Level Home Plate</v>
      </c>
      <c r="Y2441" t="str">
        <f>CONCATENATE(M2441,O2441,P2441)</f>
        <v>Regular SeasonExxonmobilRotational Field Level Home Plate</v>
      </c>
    </row>
    <row r="2442" spans="1:25" x14ac:dyDescent="0.25">
      <c r="A2442" s="3">
        <v>366081</v>
      </c>
      <c r="B2442" t="s">
        <v>130</v>
      </c>
      <c r="C2442" t="s">
        <v>61</v>
      </c>
      <c r="D2442" t="s">
        <v>11</v>
      </c>
      <c r="E2442" t="s">
        <v>1</v>
      </c>
      <c r="F2442" s="5">
        <v>41075</v>
      </c>
      <c r="G2442">
        <v>10</v>
      </c>
      <c r="H2442">
        <v>21</v>
      </c>
      <c r="I2442" s="1">
        <v>14979.93</v>
      </c>
      <c r="J2442" s="1">
        <v>3156.34</v>
      </c>
      <c r="K2442">
        <v>21.070458940729299</v>
      </c>
      <c r="L2442" s="4">
        <f>VLOOKUP(N2442,rates,VLOOKUP(CONCATENATE('[1]Exposure Report'!$B$11,'[1]Exposure Report'!$B$13),rate_lookup_table,4,FALSE),FALSE)</f>
        <v>713.33383333333336</v>
      </c>
      <c r="M2442" t="s">
        <v>0</v>
      </c>
      <c r="N2442" t="str">
        <f>IF(VLOOKUP(B2442,title_rename,2,FALSE)=0,B2442,VLOOKUP(B2442,title_rename,2,FALSE))</f>
        <v>06-15 New York Yankees @ Washington Nationals</v>
      </c>
      <c r="O2442" s="3" t="str">
        <f>LEFT(IF(VLOOKUP(C2442,brand_rename,2,FALSE)=0,C2442,VLOOKUP(C2442,brand_rename,2,FALSE)),LEN(IF(VLOOKUP(C2442,brand_rename,2,FALSE)=0,C2442,VLOOKUP(C2442,brand_rename,2,FALSE)))-6)</f>
        <v>Exxonmobil</v>
      </c>
      <c r="P2442" t="str">
        <f>IF(VLOOKUP(D2442,location_rename,2,FALSE)=0,D2442,VLOOKUP(D2442,location_rename,2,FALSE))</f>
        <v>Static Outfield Wall</v>
      </c>
      <c r="Q2442">
        <f>IF($L2442=0,0,G2442)</f>
        <v>10</v>
      </c>
      <c r="R2442">
        <f>IF($L2442=0,0,H2442)</f>
        <v>21</v>
      </c>
      <c r="S2442" s="1">
        <f>R2442*L2442</f>
        <v>14980.0105</v>
      </c>
      <c r="T2442" s="1">
        <f>S2442*(K2442/100)</f>
        <v>3156.356961719438</v>
      </c>
      <c r="U2442" t="str">
        <f t="shared" si="76"/>
        <v>ExxonmobilStatic Outfield Wall</v>
      </c>
      <c r="V2442" t="str">
        <f t="shared" si="77"/>
        <v>06-15 New York Yankees @ Washington NationalsExxonmobilStatic Outfield Wall</v>
      </c>
      <c r="W2442" t="str">
        <f>CONCATENATE(M2442,O2442)</f>
        <v>Regular SeasonExxonmobil</v>
      </c>
      <c r="X2442" t="str">
        <f>CONCATENATE(M2442,P2442)</f>
        <v>Regular SeasonStatic Outfield Wall</v>
      </c>
      <c r="Y2442" t="str">
        <f>CONCATENATE(M2442,O2442,P2442)</f>
        <v>Regular SeasonExxonmobilStatic Outfield Wall</v>
      </c>
    </row>
    <row r="2443" spans="1:25" x14ac:dyDescent="0.25">
      <c r="A2443" s="3">
        <v>366081</v>
      </c>
      <c r="B2443" t="s">
        <v>130</v>
      </c>
      <c r="C2443" t="s">
        <v>60</v>
      </c>
      <c r="D2443" t="s">
        <v>34</v>
      </c>
      <c r="E2443" t="s">
        <v>1</v>
      </c>
      <c r="F2443" s="5">
        <v>41075</v>
      </c>
      <c r="G2443">
        <v>3</v>
      </c>
      <c r="H2443">
        <v>30</v>
      </c>
      <c r="I2443" s="1">
        <v>21399.9</v>
      </c>
      <c r="J2443" s="1">
        <v>4210.79</v>
      </c>
      <c r="K2443">
        <v>19.676680732152899</v>
      </c>
      <c r="L2443" s="4">
        <f>VLOOKUP(N2443,rates,VLOOKUP(CONCATENATE('[1]Exposure Report'!$B$11,'[1]Exposure Report'!$B$13),rate_lookup_table,4,FALSE),FALSE)</f>
        <v>713.33383333333336</v>
      </c>
      <c r="M2443" t="s">
        <v>0</v>
      </c>
      <c r="N2443" t="str">
        <f>IF(VLOOKUP(B2443,title_rename,2,FALSE)=0,B2443,VLOOKUP(B2443,title_rename,2,FALSE))</f>
        <v>06-15 New York Yankees @ Washington Nationals</v>
      </c>
      <c r="O2443" s="3" t="str">
        <f>LEFT(IF(VLOOKUP(C2443,brand_rename,2,FALSE)=0,C2443,VLOOKUP(C2443,brand_rename,2,FALSE)),LEN(IF(VLOOKUP(C2443,brand_rename,2,FALSE)=0,C2443,VLOOKUP(C2443,brand_rename,2,FALSE)))-6)</f>
        <v>Frito-Lay</v>
      </c>
      <c r="P2443" t="str">
        <f>IF(VLOOKUP(D2443,location_rename,2,FALSE)=0,D2443,VLOOKUP(D2443,location_rename,2,FALSE))</f>
        <v>General Merchandise</v>
      </c>
      <c r="Q2443">
        <f>IF($L2443=0,0,G2443)</f>
        <v>3</v>
      </c>
      <c r="R2443">
        <f>IF($L2443=0,0,H2443)</f>
        <v>30</v>
      </c>
      <c r="S2443" s="1">
        <f>R2443*L2443</f>
        <v>21400.014999999999</v>
      </c>
      <c r="T2443" s="1">
        <f>S2443*(K2443/100)</f>
        <v>4210.8126281828299</v>
      </c>
      <c r="U2443" t="str">
        <f t="shared" si="76"/>
        <v>Frito-LayGeneral Merchandise</v>
      </c>
      <c r="V2443" t="str">
        <f t="shared" si="77"/>
        <v>06-15 New York Yankees @ Washington NationalsFrito-LayGeneral Merchandise</v>
      </c>
      <c r="W2443" t="str">
        <f>CONCATENATE(M2443,O2443)</f>
        <v>Regular SeasonFrito-Lay</v>
      </c>
      <c r="X2443" t="str">
        <f>CONCATENATE(M2443,P2443)</f>
        <v>Regular SeasonGeneral Merchandise</v>
      </c>
      <c r="Y2443" t="str">
        <f>CONCATENATE(M2443,O2443,P2443)</f>
        <v>Regular SeasonFrito-LayGeneral Merchandise</v>
      </c>
    </row>
    <row r="2444" spans="1:25" x14ac:dyDescent="0.25">
      <c r="A2444" s="3">
        <v>366081</v>
      </c>
      <c r="B2444" t="s">
        <v>130</v>
      </c>
      <c r="C2444" t="s">
        <v>55</v>
      </c>
      <c r="D2444" t="s">
        <v>59</v>
      </c>
      <c r="E2444" t="s">
        <v>1</v>
      </c>
      <c r="F2444" s="5">
        <v>41075</v>
      </c>
      <c r="G2444">
        <v>1</v>
      </c>
      <c r="H2444">
        <v>4</v>
      </c>
      <c r="I2444" s="1">
        <v>2853.32</v>
      </c>
      <c r="J2444" s="1">
        <v>536.14</v>
      </c>
      <c r="K2444">
        <v>18.7900410749582</v>
      </c>
      <c r="L2444" s="4">
        <f>VLOOKUP(N2444,rates,VLOOKUP(CONCATENATE('[1]Exposure Report'!$B$11,'[1]Exposure Report'!$B$13),rate_lookup_table,4,FALSE),FALSE)</f>
        <v>713.33383333333336</v>
      </c>
      <c r="M2444" t="s">
        <v>0</v>
      </c>
      <c r="N2444" t="str">
        <f>IF(VLOOKUP(B2444,title_rename,2,FALSE)=0,B2444,VLOOKUP(B2444,title_rename,2,FALSE))</f>
        <v>06-15 New York Yankees @ Washington Nationals</v>
      </c>
      <c r="O2444" s="3" t="str">
        <f>LEFT(IF(VLOOKUP(C2444,brand_rename,2,FALSE)=0,C2444,VLOOKUP(C2444,brand_rename,2,FALSE)),LEN(IF(VLOOKUP(C2444,brand_rename,2,FALSE)=0,C2444,VLOOKUP(C2444,brand_rename,2,FALSE)))-6)</f>
        <v>Gatorade</v>
      </c>
      <c r="P2444" t="str">
        <f>IF(VLOOKUP(D2444,location_rename,2,FALSE)=0,D2444,VLOOKUP(D2444,location_rename,2,FALSE))</f>
        <v>Active Cup</v>
      </c>
      <c r="Q2444">
        <f>IF($L2444=0,0,G2444)</f>
        <v>1</v>
      </c>
      <c r="R2444">
        <f>IF($L2444=0,0,H2444)</f>
        <v>4</v>
      </c>
      <c r="S2444" s="1">
        <f>R2444*L2444</f>
        <v>2853.3353333333334</v>
      </c>
      <c r="T2444" s="1">
        <f>S2444*(K2444/100)</f>
        <v>536.1428811396288</v>
      </c>
      <c r="U2444" t="str">
        <f t="shared" si="76"/>
        <v>GatoradeActive Cup</v>
      </c>
      <c r="V2444" t="str">
        <f t="shared" si="77"/>
        <v>06-15 New York Yankees @ Washington NationalsGatoradeActive Cup</v>
      </c>
      <c r="W2444" t="str">
        <f>CONCATENATE(M2444,O2444)</f>
        <v>Regular SeasonGatorade</v>
      </c>
      <c r="X2444" t="str">
        <f>CONCATENATE(M2444,P2444)</f>
        <v>Regular SeasonActive Cup</v>
      </c>
      <c r="Y2444" t="str">
        <f>CONCATENATE(M2444,O2444,P2444)</f>
        <v>Regular SeasonGatoradeActive Cup</v>
      </c>
    </row>
    <row r="2445" spans="1:25" x14ac:dyDescent="0.25">
      <c r="A2445" s="3">
        <v>366081</v>
      </c>
      <c r="B2445" t="s">
        <v>130</v>
      </c>
      <c r="C2445" t="s">
        <v>55</v>
      </c>
      <c r="D2445" t="s">
        <v>59</v>
      </c>
      <c r="E2445" t="s">
        <v>1</v>
      </c>
      <c r="F2445" s="5">
        <v>41075</v>
      </c>
      <c r="G2445">
        <v>1</v>
      </c>
      <c r="H2445">
        <v>3</v>
      </c>
      <c r="I2445" s="1">
        <v>2139.9899999999998</v>
      </c>
      <c r="J2445" s="1">
        <v>574.37</v>
      </c>
      <c r="K2445">
        <v>26.8398450460048</v>
      </c>
      <c r="L2445" s="4">
        <f>VLOOKUP(N2445,rates,VLOOKUP(CONCATENATE('[1]Exposure Report'!$B$11,'[1]Exposure Report'!$B$13),rate_lookup_table,4,FALSE),FALSE)</f>
        <v>713.33383333333336</v>
      </c>
      <c r="M2445" t="s">
        <v>0</v>
      </c>
      <c r="N2445" t="str">
        <f>IF(VLOOKUP(B2445,title_rename,2,FALSE)=0,B2445,VLOOKUP(B2445,title_rename,2,FALSE))</f>
        <v>06-15 New York Yankees @ Washington Nationals</v>
      </c>
      <c r="O2445" s="3" t="str">
        <f>LEFT(IF(VLOOKUP(C2445,brand_rename,2,FALSE)=0,C2445,VLOOKUP(C2445,brand_rename,2,FALSE)),LEN(IF(VLOOKUP(C2445,brand_rename,2,FALSE)=0,C2445,VLOOKUP(C2445,brand_rename,2,FALSE)))-6)</f>
        <v>Gatorade</v>
      </c>
      <c r="P2445" t="str">
        <f>IF(VLOOKUP(D2445,location_rename,2,FALSE)=0,D2445,VLOOKUP(D2445,location_rename,2,FALSE))</f>
        <v>Active Cup</v>
      </c>
      <c r="Q2445">
        <f>IF($L2445=0,0,G2445)</f>
        <v>1</v>
      </c>
      <c r="R2445">
        <f>IF($L2445=0,0,H2445)</f>
        <v>3</v>
      </c>
      <c r="S2445" s="1">
        <f>R2445*L2445</f>
        <v>2140.0015000000003</v>
      </c>
      <c r="T2445" s="1">
        <f>S2445*(K2445/100)</f>
        <v>574.37308658217853</v>
      </c>
      <c r="U2445" t="str">
        <f t="shared" si="76"/>
        <v>GatoradeActive Cup</v>
      </c>
      <c r="V2445" t="str">
        <f t="shared" si="77"/>
        <v>06-15 New York Yankees @ Washington NationalsGatoradeActive Cup</v>
      </c>
      <c r="W2445" t="str">
        <f>CONCATENATE(M2445,O2445)</f>
        <v>Regular SeasonGatorade</v>
      </c>
      <c r="X2445" t="str">
        <f>CONCATENATE(M2445,P2445)</f>
        <v>Regular SeasonActive Cup</v>
      </c>
      <c r="Y2445" t="str">
        <f>CONCATENATE(M2445,O2445,P2445)</f>
        <v>Regular SeasonGatoradeActive Cup</v>
      </c>
    </row>
    <row r="2446" spans="1:25" x14ac:dyDescent="0.25">
      <c r="A2446" s="3">
        <v>366081</v>
      </c>
      <c r="B2446" t="s">
        <v>130</v>
      </c>
      <c r="C2446" t="s">
        <v>55</v>
      </c>
      <c r="D2446" t="s">
        <v>103</v>
      </c>
      <c r="E2446" t="s">
        <v>1</v>
      </c>
      <c r="F2446" s="5">
        <v>41075</v>
      </c>
      <c r="G2446">
        <v>2</v>
      </c>
      <c r="H2446">
        <v>5</v>
      </c>
      <c r="I2446" s="1">
        <v>3566.65</v>
      </c>
      <c r="J2446" s="1">
        <v>1402.91</v>
      </c>
      <c r="K2446">
        <v>39.334109037892702</v>
      </c>
      <c r="L2446" s="4">
        <f>VLOOKUP(N2446,rates,VLOOKUP(CONCATENATE('[1]Exposure Report'!$B$11,'[1]Exposure Report'!$B$13),rate_lookup_table,4,FALSE),FALSE)</f>
        <v>713.33383333333336</v>
      </c>
      <c r="M2446" t="s">
        <v>0</v>
      </c>
      <c r="N2446" t="str">
        <f>IF(VLOOKUP(B2446,title_rename,2,FALSE)=0,B2446,VLOOKUP(B2446,title_rename,2,FALSE))</f>
        <v>06-15 New York Yankees @ Washington Nationals</v>
      </c>
      <c r="O2446" s="3" t="str">
        <f>LEFT(IF(VLOOKUP(C2446,brand_rename,2,FALSE)=0,C2446,VLOOKUP(C2446,brand_rename,2,FALSE)),LEN(IF(VLOOKUP(C2446,brand_rename,2,FALSE)=0,C2446,VLOOKUP(C2446,brand_rename,2,FALSE)))-6)</f>
        <v>Gatorade</v>
      </c>
      <c r="P2446" t="str">
        <f>IF(VLOOKUP(D2446,location_rename,2,FALSE)=0,D2446,VLOOKUP(D2446,location_rename,2,FALSE))</f>
        <v>Cooler Full Branded</v>
      </c>
      <c r="Q2446">
        <f>IF($L2446=0,0,G2446)</f>
        <v>2</v>
      </c>
      <c r="R2446">
        <f>IF($L2446=0,0,H2446)</f>
        <v>5</v>
      </c>
      <c r="S2446" s="1">
        <f>R2446*L2446</f>
        <v>3566.6691666666666</v>
      </c>
      <c r="T2446" s="1">
        <f>S2446*(K2446/100)</f>
        <v>1402.9175390375656</v>
      </c>
      <c r="U2446" t="str">
        <f t="shared" si="76"/>
        <v>GatoradeCooler Full Branded</v>
      </c>
      <c r="V2446" t="str">
        <f t="shared" si="77"/>
        <v>06-15 New York Yankees @ Washington NationalsGatoradeCooler Full Branded</v>
      </c>
      <c r="W2446" t="str">
        <f>CONCATENATE(M2446,O2446)</f>
        <v>Regular SeasonGatorade</v>
      </c>
      <c r="X2446" t="str">
        <f>CONCATENATE(M2446,P2446)</f>
        <v>Regular SeasonCooler Full Branded</v>
      </c>
      <c r="Y2446" t="str">
        <f>CONCATENATE(M2446,O2446,P2446)</f>
        <v>Regular SeasonGatoradeCooler Full Branded</v>
      </c>
    </row>
    <row r="2447" spans="1:25" x14ac:dyDescent="0.25">
      <c r="A2447" s="3">
        <v>366081</v>
      </c>
      <c r="B2447" t="s">
        <v>130</v>
      </c>
      <c r="C2447" t="s">
        <v>55</v>
      </c>
      <c r="D2447" t="s">
        <v>58</v>
      </c>
      <c r="E2447" t="s">
        <v>1</v>
      </c>
      <c r="F2447" s="5">
        <v>41075</v>
      </c>
      <c r="G2447">
        <v>4</v>
      </c>
      <c r="H2447">
        <v>10</v>
      </c>
      <c r="I2447" s="1">
        <v>7133.3</v>
      </c>
      <c r="J2447" s="1">
        <v>2150.9</v>
      </c>
      <c r="K2447">
        <v>30.152944639928201</v>
      </c>
      <c r="L2447" s="4">
        <f>VLOOKUP(N2447,rates,VLOOKUP(CONCATENATE('[1]Exposure Report'!$B$11,'[1]Exposure Report'!$B$13),rate_lookup_table,4,FALSE),FALSE)</f>
        <v>713.33383333333336</v>
      </c>
      <c r="M2447" t="s">
        <v>0</v>
      </c>
      <c r="N2447" t="str">
        <f>IF(VLOOKUP(B2447,title_rename,2,FALSE)=0,B2447,VLOOKUP(B2447,title_rename,2,FALSE))</f>
        <v>06-15 New York Yankees @ Washington Nationals</v>
      </c>
      <c r="O2447" s="3" t="str">
        <f>LEFT(IF(VLOOKUP(C2447,brand_rename,2,FALSE)=0,C2447,VLOOKUP(C2447,brand_rename,2,FALSE)),LEN(IF(VLOOKUP(C2447,brand_rename,2,FALSE)=0,C2447,VLOOKUP(C2447,brand_rename,2,FALSE)))-6)</f>
        <v>Gatorade</v>
      </c>
      <c r="P2447" t="str">
        <f>IF(VLOOKUP(D2447,location_rename,2,FALSE)=0,D2447,VLOOKUP(D2447,location_rename,2,FALSE))</f>
        <v>Cooler Partial Branded</v>
      </c>
      <c r="Q2447">
        <f>IF($L2447=0,0,G2447)</f>
        <v>4</v>
      </c>
      <c r="R2447">
        <f>IF($L2447=0,0,H2447)</f>
        <v>10</v>
      </c>
      <c r="S2447" s="1">
        <f>R2447*L2447</f>
        <v>7133.3383333333331</v>
      </c>
      <c r="T2447" s="1">
        <f>S2447*(K2447/100)</f>
        <v>2150.9115586287771</v>
      </c>
      <c r="U2447" t="str">
        <f t="shared" si="76"/>
        <v>GatoradeCooler Partial Branded</v>
      </c>
      <c r="V2447" t="str">
        <f t="shared" si="77"/>
        <v>06-15 New York Yankees @ Washington NationalsGatoradeCooler Partial Branded</v>
      </c>
      <c r="W2447" t="str">
        <f>CONCATENATE(M2447,O2447)</f>
        <v>Regular SeasonGatorade</v>
      </c>
      <c r="X2447" t="str">
        <f>CONCATENATE(M2447,P2447)</f>
        <v>Regular SeasonCooler Partial Branded</v>
      </c>
      <c r="Y2447" t="str">
        <f>CONCATENATE(M2447,O2447,P2447)</f>
        <v>Regular SeasonGatoradeCooler Partial Branded</v>
      </c>
    </row>
    <row r="2448" spans="1:25" x14ac:dyDescent="0.25">
      <c r="A2448" s="3">
        <v>366081</v>
      </c>
      <c r="B2448" t="s">
        <v>130</v>
      </c>
      <c r="C2448" t="s">
        <v>55</v>
      </c>
      <c r="D2448" t="s">
        <v>58</v>
      </c>
      <c r="E2448" t="s">
        <v>1</v>
      </c>
      <c r="F2448" s="5">
        <v>41075</v>
      </c>
      <c r="G2448">
        <v>3</v>
      </c>
      <c r="H2448">
        <v>11</v>
      </c>
      <c r="I2448" s="1">
        <v>7846.63</v>
      </c>
      <c r="J2448" s="1">
        <v>2186.0700000000002</v>
      </c>
      <c r="K2448">
        <v>27.859985751844999</v>
      </c>
      <c r="L2448" s="4">
        <f>VLOOKUP(N2448,rates,VLOOKUP(CONCATENATE('[1]Exposure Report'!$B$11,'[1]Exposure Report'!$B$13),rate_lookup_table,4,FALSE),FALSE)</f>
        <v>713.33383333333336</v>
      </c>
      <c r="M2448" t="s">
        <v>0</v>
      </c>
      <c r="N2448" t="str">
        <f>IF(VLOOKUP(B2448,title_rename,2,FALSE)=0,B2448,VLOOKUP(B2448,title_rename,2,FALSE))</f>
        <v>06-15 New York Yankees @ Washington Nationals</v>
      </c>
      <c r="O2448" s="3" t="str">
        <f>LEFT(IF(VLOOKUP(C2448,brand_rename,2,FALSE)=0,C2448,VLOOKUP(C2448,brand_rename,2,FALSE)),LEN(IF(VLOOKUP(C2448,brand_rename,2,FALSE)=0,C2448,VLOOKUP(C2448,brand_rename,2,FALSE)))-6)</f>
        <v>Gatorade</v>
      </c>
      <c r="P2448" t="str">
        <f>IF(VLOOKUP(D2448,location_rename,2,FALSE)=0,D2448,VLOOKUP(D2448,location_rename,2,FALSE))</f>
        <v>Cooler Partial Branded</v>
      </c>
      <c r="Q2448">
        <f>IF($L2448=0,0,G2448)</f>
        <v>3</v>
      </c>
      <c r="R2448">
        <f>IF($L2448=0,0,H2448)</f>
        <v>11</v>
      </c>
      <c r="S2448" s="1">
        <f>R2448*L2448</f>
        <v>7846.6721666666672</v>
      </c>
      <c r="T2448" s="1">
        <f>S2448*(K2448/100)</f>
        <v>2186.081747627321</v>
      </c>
      <c r="U2448" t="str">
        <f t="shared" si="76"/>
        <v>GatoradeCooler Partial Branded</v>
      </c>
      <c r="V2448" t="str">
        <f t="shared" si="77"/>
        <v>06-15 New York Yankees @ Washington NationalsGatoradeCooler Partial Branded</v>
      </c>
      <c r="W2448" t="str">
        <f>CONCATENATE(M2448,O2448)</f>
        <v>Regular SeasonGatorade</v>
      </c>
      <c r="X2448" t="str">
        <f>CONCATENATE(M2448,P2448)</f>
        <v>Regular SeasonCooler Partial Branded</v>
      </c>
      <c r="Y2448" t="str">
        <f>CONCATENATE(M2448,O2448,P2448)</f>
        <v>Regular SeasonGatoradeCooler Partial Branded</v>
      </c>
    </row>
    <row r="2449" spans="1:25" x14ac:dyDescent="0.25">
      <c r="A2449" s="3">
        <v>366081</v>
      </c>
      <c r="B2449" t="s">
        <v>130</v>
      </c>
      <c r="C2449" t="s">
        <v>55</v>
      </c>
      <c r="D2449" t="s">
        <v>57</v>
      </c>
      <c r="E2449" t="s">
        <v>1</v>
      </c>
      <c r="F2449" s="5">
        <v>41075</v>
      </c>
      <c r="G2449">
        <v>1</v>
      </c>
      <c r="H2449">
        <v>1</v>
      </c>
      <c r="I2449" s="1">
        <v>713.33</v>
      </c>
      <c r="J2449" s="1">
        <v>223.84</v>
      </c>
      <c r="K2449">
        <v>31.379585885915301</v>
      </c>
      <c r="L2449" s="4">
        <f>VLOOKUP(N2449,rates,VLOOKUP(CONCATENATE('[1]Exposure Report'!$B$11,'[1]Exposure Report'!$B$13),rate_lookup_table,4,FALSE),FALSE)</f>
        <v>713.33383333333336</v>
      </c>
      <c r="M2449" t="s">
        <v>0</v>
      </c>
      <c r="N2449" t="str">
        <f>IF(VLOOKUP(B2449,title_rename,2,FALSE)=0,B2449,VLOOKUP(B2449,title_rename,2,FALSE))</f>
        <v>06-15 New York Yankees @ Washington Nationals</v>
      </c>
      <c r="O2449" s="3" t="str">
        <f>LEFT(IF(VLOOKUP(C2449,brand_rename,2,FALSE)=0,C2449,VLOOKUP(C2449,brand_rename,2,FALSE)),LEN(IF(VLOOKUP(C2449,brand_rename,2,FALSE)=0,C2449,VLOOKUP(C2449,brand_rename,2,FALSE)))-6)</f>
        <v>Gatorade</v>
      </c>
      <c r="P2449" t="str">
        <f>IF(VLOOKUP(D2449,location_rename,2,FALSE)=0,D2449,VLOOKUP(D2449,location_rename,2,FALSE))</f>
        <v>Ice Chest Partial Branded</v>
      </c>
      <c r="Q2449">
        <f>IF($L2449=0,0,G2449)</f>
        <v>1</v>
      </c>
      <c r="R2449">
        <f>IF($L2449=0,0,H2449)</f>
        <v>1</v>
      </c>
      <c r="S2449" s="1">
        <f>R2449*L2449</f>
        <v>713.33383333333336</v>
      </c>
      <c r="T2449" s="1">
        <f>S2449*(K2449/100)</f>
        <v>223.84120288412524</v>
      </c>
      <c r="U2449" t="str">
        <f t="shared" si="76"/>
        <v>GatoradeIce Chest Partial Branded</v>
      </c>
      <c r="V2449" t="str">
        <f t="shared" si="77"/>
        <v>06-15 New York Yankees @ Washington NationalsGatoradeIce Chest Partial Branded</v>
      </c>
      <c r="W2449" t="str">
        <f>CONCATENATE(M2449,O2449)</f>
        <v>Regular SeasonGatorade</v>
      </c>
      <c r="X2449" t="str">
        <f>CONCATENATE(M2449,P2449)</f>
        <v>Regular SeasonIce Chest Partial Branded</v>
      </c>
      <c r="Y2449" t="str">
        <f>CONCATENATE(M2449,O2449,P2449)</f>
        <v>Regular SeasonGatoradeIce Chest Partial Branded</v>
      </c>
    </row>
    <row r="2450" spans="1:25" x14ac:dyDescent="0.25">
      <c r="A2450" s="3">
        <v>366081</v>
      </c>
      <c r="B2450" t="s">
        <v>130</v>
      </c>
      <c r="C2450" t="s">
        <v>55</v>
      </c>
      <c r="D2450" t="s">
        <v>57</v>
      </c>
      <c r="E2450" t="s">
        <v>1</v>
      </c>
      <c r="F2450" s="5">
        <v>41075</v>
      </c>
      <c r="G2450">
        <v>14</v>
      </c>
      <c r="H2450">
        <v>35</v>
      </c>
      <c r="I2450" s="1">
        <v>24966.55</v>
      </c>
      <c r="J2450" s="1">
        <v>7017.6</v>
      </c>
      <c r="K2450">
        <v>28.1080085153935</v>
      </c>
      <c r="L2450" s="4">
        <f>VLOOKUP(N2450,rates,VLOOKUP(CONCATENATE('[1]Exposure Report'!$B$11,'[1]Exposure Report'!$B$13),rate_lookup_table,4,FALSE),FALSE)</f>
        <v>713.33383333333336</v>
      </c>
      <c r="M2450" t="s">
        <v>0</v>
      </c>
      <c r="N2450" t="str">
        <f>IF(VLOOKUP(B2450,title_rename,2,FALSE)=0,B2450,VLOOKUP(B2450,title_rename,2,FALSE))</f>
        <v>06-15 New York Yankees @ Washington Nationals</v>
      </c>
      <c r="O2450" s="3" t="str">
        <f>LEFT(IF(VLOOKUP(C2450,brand_rename,2,FALSE)=0,C2450,VLOOKUP(C2450,brand_rename,2,FALSE)),LEN(IF(VLOOKUP(C2450,brand_rename,2,FALSE)=0,C2450,VLOOKUP(C2450,brand_rename,2,FALSE)))-6)</f>
        <v>Gatorade</v>
      </c>
      <c r="P2450" t="str">
        <f>IF(VLOOKUP(D2450,location_rename,2,FALSE)=0,D2450,VLOOKUP(D2450,location_rename,2,FALSE))</f>
        <v>Ice Chest Partial Branded</v>
      </c>
      <c r="Q2450">
        <f>IF($L2450=0,0,G2450)</f>
        <v>14</v>
      </c>
      <c r="R2450">
        <f>IF($L2450=0,0,H2450)</f>
        <v>35</v>
      </c>
      <c r="S2450" s="1">
        <f>R2450*L2450</f>
        <v>24966.684166666666</v>
      </c>
      <c r="T2450" s="1">
        <f>S2450*(K2450/100)</f>
        <v>7017.6377115780679</v>
      </c>
      <c r="U2450" t="str">
        <f t="shared" si="76"/>
        <v>GatoradeIce Chest Partial Branded</v>
      </c>
      <c r="V2450" t="str">
        <f t="shared" si="77"/>
        <v>06-15 New York Yankees @ Washington NationalsGatoradeIce Chest Partial Branded</v>
      </c>
      <c r="W2450" t="str">
        <f>CONCATENATE(M2450,O2450)</f>
        <v>Regular SeasonGatorade</v>
      </c>
      <c r="X2450" t="str">
        <f>CONCATENATE(M2450,P2450)</f>
        <v>Regular SeasonIce Chest Partial Branded</v>
      </c>
      <c r="Y2450" t="str">
        <f>CONCATENATE(M2450,O2450,P2450)</f>
        <v>Regular SeasonGatoradeIce Chest Partial Branded</v>
      </c>
    </row>
    <row r="2451" spans="1:25" x14ac:dyDescent="0.25">
      <c r="A2451" s="3">
        <v>366081</v>
      </c>
      <c r="B2451" t="s">
        <v>130</v>
      </c>
      <c r="C2451" t="s">
        <v>55</v>
      </c>
      <c r="D2451" t="s">
        <v>56</v>
      </c>
      <c r="E2451" t="s">
        <v>1</v>
      </c>
      <c r="F2451" s="5">
        <v>41075</v>
      </c>
      <c r="G2451">
        <v>5</v>
      </c>
      <c r="H2451">
        <v>37</v>
      </c>
      <c r="I2451" s="1">
        <v>26393.21</v>
      </c>
      <c r="J2451" s="1">
        <v>6538.95</v>
      </c>
      <c r="K2451">
        <v>24.775122086324401</v>
      </c>
      <c r="L2451" s="4">
        <f>VLOOKUP(N2451,rates,VLOOKUP(CONCATENATE('[1]Exposure Report'!$B$11,'[1]Exposure Report'!$B$13),rate_lookup_table,4,FALSE),FALSE)</f>
        <v>713.33383333333336</v>
      </c>
      <c r="M2451" t="s">
        <v>0</v>
      </c>
      <c r="N2451" t="str">
        <f>IF(VLOOKUP(B2451,title_rename,2,FALSE)=0,B2451,VLOOKUP(B2451,title_rename,2,FALSE))</f>
        <v>06-15 New York Yankees @ Washington Nationals</v>
      </c>
      <c r="O2451" s="3" t="str">
        <f>LEFT(IF(VLOOKUP(C2451,brand_rename,2,FALSE)=0,C2451,VLOOKUP(C2451,brand_rename,2,FALSE)),LEN(IF(VLOOKUP(C2451,brand_rename,2,FALSE)=0,C2451,VLOOKUP(C2451,brand_rename,2,FALSE)))-6)</f>
        <v>Gatorade</v>
      </c>
      <c r="P2451" t="str">
        <f>IF(VLOOKUP(D2451,location_rename,2,FALSE)=0,D2451,VLOOKUP(D2451,location_rename,2,FALSE))</f>
        <v>Passive Cup</v>
      </c>
      <c r="Q2451">
        <f>IF($L2451=0,0,G2451)</f>
        <v>5</v>
      </c>
      <c r="R2451">
        <f>IF($L2451=0,0,H2451)</f>
        <v>37</v>
      </c>
      <c r="S2451" s="1">
        <f>R2451*L2451</f>
        <v>26393.351833333334</v>
      </c>
      <c r="T2451" s="1">
        <f>S2451*(K2451/100)</f>
        <v>6538.9851393814733</v>
      </c>
      <c r="U2451" t="str">
        <f t="shared" si="76"/>
        <v>GatoradePassive Cup</v>
      </c>
      <c r="V2451" t="str">
        <f t="shared" si="77"/>
        <v>06-15 New York Yankees @ Washington NationalsGatoradePassive Cup</v>
      </c>
      <c r="W2451" t="str">
        <f>CONCATENATE(M2451,O2451)</f>
        <v>Regular SeasonGatorade</v>
      </c>
      <c r="X2451" t="str">
        <f>CONCATENATE(M2451,P2451)</f>
        <v>Regular SeasonPassive Cup</v>
      </c>
      <c r="Y2451" t="str">
        <f>CONCATENATE(M2451,O2451,P2451)</f>
        <v>Regular SeasonGatoradePassive Cup</v>
      </c>
    </row>
    <row r="2452" spans="1:25" x14ac:dyDescent="0.25">
      <c r="A2452" s="3">
        <v>366081</v>
      </c>
      <c r="B2452" t="s">
        <v>130</v>
      </c>
      <c r="C2452" t="s">
        <v>55</v>
      </c>
      <c r="D2452" t="s">
        <v>54</v>
      </c>
      <c r="E2452" t="s">
        <v>1</v>
      </c>
      <c r="F2452" s="5">
        <v>41075</v>
      </c>
      <c r="G2452">
        <v>4</v>
      </c>
      <c r="H2452">
        <v>29</v>
      </c>
      <c r="I2452" s="1">
        <v>20686.57</v>
      </c>
      <c r="J2452" s="1">
        <v>4066.27</v>
      </c>
      <c r="K2452">
        <v>19.656569455448601</v>
      </c>
      <c r="L2452" s="4">
        <f>VLOOKUP(N2452,rates,VLOOKUP(CONCATENATE('[1]Exposure Report'!$B$11,'[1]Exposure Report'!$B$13),rate_lookup_table,4,FALSE),FALSE)</f>
        <v>713.33383333333336</v>
      </c>
      <c r="M2452" t="s">
        <v>0</v>
      </c>
      <c r="N2452" t="str">
        <f>IF(VLOOKUP(B2452,title_rename,2,FALSE)=0,B2452,VLOOKUP(B2452,title_rename,2,FALSE))</f>
        <v>06-15 New York Yankees @ Washington Nationals</v>
      </c>
      <c r="O2452" s="3" t="str">
        <f>LEFT(IF(VLOOKUP(C2452,brand_rename,2,FALSE)=0,C2452,VLOOKUP(C2452,brand_rename,2,FALSE)),LEN(IF(VLOOKUP(C2452,brand_rename,2,FALSE)=0,C2452,VLOOKUP(C2452,brand_rename,2,FALSE)))-6)</f>
        <v>Gatorade</v>
      </c>
      <c r="P2452" t="str">
        <f>IF(VLOOKUP(D2452,location_rename,2,FALSE)=0,D2452,VLOOKUP(D2452,location_rename,2,FALSE))</f>
        <v>Passive Product</v>
      </c>
      <c r="Q2452">
        <f>IF($L2452=0,0,G2452)</f>
        <v>4</v>
      </c>
      <c r="R2452">
        <f>IF($L2452=0,0,H2452)</f>
        <v>29</v>
      </c>
      <c r="S2452" s="1">
        <f>R2452*L2452</f>
        <v>20686.681166666669</v>
      </c>
      <c r="T2452" s="1">
        <f>S2452*(K2452/100)</f>
        <v>4066.2918515530387</v>
      </c>
      <c r="U2452" t="str">
        <f t="shared" si="76"/>
        <v>GatoradePassive Product</v>
      </c>
      <c r="V2452" t="str">
        <f t="shared" si="77"/>
        <v>06-15 New York Yankees @ Washington NationalsGatoradePassive Product</v>
      </c>
      <c r="W2452" t="str">
        <f>CONCATENATE(M2452,O2452)</f>
        <v>Regular SeasonGatorade</v>
      </c>
      <c r="X2452" t="str">
        <f>CONCATENATE(M2452,P2452)</f>
        <v>Regular SeasonPassive Product</v>
      </c>
      <c r="Y2452" t="str">
        <f>CONCATENATE(M2452,O2452,P2452)</f>
        <v>Regular SeasonGatoradePassive Product</v>
      </c>
    </row>
    <row r="2453" spans="1:25" x14ac:dyDescent="0.25">
      <c r="A2453" s="3">
        <v>366081</v>
      </c>
      <c r="B2453" t="s">
        <v>130</v>
      </c>
      <c r="C2453" t="s">
        <v>55</v>
      </c>
      <c r="D2453" t="s">
        <v>101</v>
      </c>
      <c r="E2453" t="s">
        <v>1</v>
      </c>
      <c r="F2453" s="5">
        <v>41075</v>
      </c>
      <c r="G2453">
        <v>1</v>
      </c>
      <c r="H2453">
        <v>1</v>
      </c>
      <c r="I2453" s="1">
        <v>713.33</v>
      </c>
      <c r="J2453" s="1">
        <v>197.38</v>
      </c>
      <c r="K2453">
        <v>27.670222758050201</v>
      </c>
      <c r="L2453" s="4">
        <f>VLOOKUP(N2453,rates,VLOOKUP(CONCATENATE('[1]Exposure Report'!$B$11,'[1]Exposure Report'!$B$13),rate_lookup_table,4,FALSE),FALSE)</f>
        <v>713.33383333333336</v>
      </c>
      <c r="M2453" t="s">
        <v>0</v>
      </c>
      <c r="N2453" t="str">
        <f>IF(VLOOKUP(B2453,title_rename,2,FALSE)=0,B2453,VLOOKUP(B2453,title_rename,2,FALSE))</f>
        <v>06-15 New York Yankees @ Washington Nationals</v>
      </c>
      <c r="O2453" s="3" t="str">
        <f>LEFT(IF(VLOOKUP(C2453,brand_rename,2,FALSE)=0,C2453,VLOOKUP(C2453,brand_rename,2,FALSE)),LEN(IF(VLOOKUP(C2453,brand_rename,2,FALSE)=0,C2453,VLOOKUP(C2453,brand_rename,2,FALSE)))-6)</f>
        <v>Gatorade</v>
      </c>
      <c r="P2453" t="str">
        <f>IF(VLOOKUP(D2453,location_rename,2,FALSE)=0,D2453,VLOOKUP(D2453,location_rename,2,FALSE))</f>
        <v>Sideline Setup Partial Branded</v>
      </c>
      <c r="Q2453">
        <f>IF($L2453=0,0,G2453)</f>
        <v>1</v>
      </c>
      <c r="R2453">
        <f>IF($L2453=0,0,H2453)</f>
        <v>1</v>
      </c>
      <c r="S2453" s="1">
        <f>R2453*L2453</f>
        <v>713.33383333333336</v>
      </c>
      <c r="T2453" s="1">
        <f>S2453*(K2453/100)</f>
        <v>197.38106069187188</v>
      </c>
      <c r="U2453" t="str">
        <f t="shared" si="76"/>
        <v>GatoradeSideline Setup Partial Branded</v>
      </c>
      <c r="V2453" t="str">
        <f t="shared" si="77"/>
        <v>06-15 New York Yankees @ Washington NationalsGatoradeSideline Setup Partial Branded</v>
      </c>
      <c r="W2453" t="str">
        <f>CONCATENATE(M2453,O2453)</f>
        <v>Regular SeasonGatorade</v>
      </c>
      <c r="X2453" t="str">
        <f>CONCATENATE(M2453,P2453)</f>
        <v>Regular SeasonSideline Setup Partial Branded</v>
      </c>
      <c r="Y2453" t="str">
        <f>CONCATENATE(M2453,O2453,P2453)</f>
        <v>Regular SeasonGatoradeSideline Setup Partial Branded</v>
      </c>
    </row>
    <row r="2454" spans="1:25" x14ac:dyDescent="0.25">
      <c r="A2454" s="3">
        <v>366081</v>
      </c>
      <c r="B2454" t="s">
        <v>130</v>
      </c>
      <c r="C2454" t="s">
        <v>85</v>
      </c>
      <c r="D2454" t="s">
        <v>17</v>
      </c>
      <c r="E2454" t="s">
        <v>1</v>
      </c>
      <c r="F2454" s="5">
        <v>41075</v>
      </c>
      <c r="G2454">
        <v>2</v>
      </c>
      <c r="H2454">
        <v>6</v>
      </c>
      <c r="I2454" s="1">
        <v>4279.9799999999996</v>
      </c>
      <c r="J2454" s="1">
        <v>1561.62</v>
      </c>
      <c r="K2454">
        <v>36.4866190963509</v>
      </c>
      <c r="L2454" s="4">
        <f>VLOOKUP(N2454,rates,VLOOKUP(CONCATENATE('[1]Exposure Report'!$B$11,'[1]Exposure Report'!$B$13),rate_lookup_table,4,FALSE),FALSE)</f>
        <v>713.33383333333336</v>
      </c>
      <c r="M2454" t="s">
        <v>0</v>
      </c>
      <c r="N2454" t="str">
        <f>IF(VLOOKUP(B2454,title_rename,2,FALSE)=0,B2454,VLOOKUP(B2454,title_rename,2,FALSE))</f>
        <v>06-15 New York Yankees @ Washington Nationals</v>
      </c>
      <c r="O2454" s="3" t="str">
        <f>LEFT(IF(VLOOKUP(C2454,brand_rename,2,FALSE)=0,C2454,VLOOKUP(C2454,brand_rename,2,FALSE)),LEN(IF(VLOOKUP(C2454,brand_rename,2,FALSE)=0,C2454,VLOOKUP(C2454,brand_rename,2,FALSE)))-6)</f>
        <v>Gaylord National Resort</v>
      </c>
      <c r="P2454" t="str">
        <f>IF(VLOOKUP(D2454,location_rename,2,FALSE)=0,D2454,VLOOKUP(D2454,location_rename,2,FALSE))</f>
        <v>LED Upper Tiered</v>
      </c>
      <c r="Q2454">
        <f>IF($L2454=0,0,G2454)</f>
        <v>2</v>
      </c>
      <c r="R2454">
        <f>IF($L2454=0,0,H2454)</f>
        <v>6</v>
      </c>
      <c r="S2454" s="1">
        <f>R2454*L2454</f>
        <v>4280.0030000000006</v>
      </c>
      <c r="T2454" s="1">
        <f>S2454*(K2454/100)</f>
        <v>1561.6283919223915</v>
      </c>
      <c r="U2454" t="str">
        <f t="shared" si="76"/>
        <v>Gaylord National ResortLED Upper Tiered</v>
      </c>
      <c r="V2454" t="str">
        <f t="shared" si="77"/>
        <v>06-15 New York Yankees @ Washington NationalsGaylord National ResortLED Upper Tiered</v>
      </c>
      <c r="W2454" t="str">
        <f>CONCATENATE(M2454,O2454)</f>
        <v>Regular SeasonGaylord National Resort</v>
      </c>
      <c r="X2454" t="str">
        <f>CONCATENATE(M2454,P2454)</f>
        <v>Regular SeasonLED Upper Tiered</v>
      </c>
      <c r="Y2454" t="str">
        <f>CONCATENATE(M2454,O2454,P2454)</f>
        <v>Regular SeasonGaylord National ResortLED Upper Tiered</v>
      </c>
    </row>
    <row r="2455" spans="1:25" x14ac:dyDescent="0.25">
      <c r="A2455" s="3">
        <v>366081</v>
      </c>
      <c r="B2455" t="s">
        <v>130</v>
      </c>
      <c r="C2455" t="s">
        <v>53</v>
      </c>
      <c r="D2455" t="s">
        <v>17</v>
      </c>
      <c r="E2455" t="s">
        <v>1</v>
      </c>
      <c r="F2455" s="5">
        <v>41075</v>
      </c>
      <c r="G2455">
        <v>1</v>
      </c>
      <c r="H2455">
        <v>3</v>
      </c>
      <c r="I2455" s="1">
        <v>2139.9899999999998</v>
      </c>
      <c r="J2455" s="1">
        <v>855.78</v>
      </c>
      <c r="K2455">
        <v>39.9899064948901</v>
      </c>
      <c r="L2455" s="4">
        <f>VLOOKUP(N2455,rates,VLOOKUP(CONCATENATE('[1]Exposure Report'!$B$11,'[1]Exposure Report'!$B$13),rate_lookup_table,4,FALSE),FALSE)</f>
        <v>713.33383333333336</v>
      </c>
      <c r="M2455" t="s">
        <v>0</v>
      </c>
      <c r="N2455" t="str">
        <f>IF(VLOOKUP(B2455,title_rename,2,FALSE)=0,B2455,VLOOKUP(B2455,title_rename,2,FALSE))</f>
        <v>06-15 New York Yankees @ Washington Nationals</v>
      </c>
      <c r="O2455" s="3" t="str">
        <f>LEFT(IF(VLOOKUP(C2455,brand_rename,2,FALSE)=0,C2455,VLOOKUP(C2455,brand_rename,2,FALSE)),LEN(IF(VLOOKUP(C2455,brand_rename,2,FALSE)=0,C2455,VLOOKUP(C2455,brand_rename,2,FALSE)))-6)</f>
        <v>GEICO</v>
      </c>
      <c r="P2455" t="str">
        <f>IF(VLOOKUP(D2455,location_rename,2,FALSE)=0,D2455,VLOOKUP(D2455,location_rename,2,FALSE))</f>
        <v>LED Upper Tiered</v>
      </c>
      <c r="Q2455">
        <f>IF($L2455=0,0,G2455)</f>
        <v>1</v>
      </c>
      <c r="R2455">
        <f>IF($L2455=0,0,H2455)</f>
        <v>3</v>
      </c>
      <c r="S2455" s="1">
        <f>R2455*L2455</f>
        <v>2140.0015000000003</v>
      </c>
      <c r="T2455" s="1">
        <f>S2455*(K2455/100)</f>
        <v>855.78459883924563</v>
      </c>
      <c r="U2455" t="str">
        <f t="shared" si="76"/>
        <v>GEICOLED Upper Tiered</v>
      </c>
      <c r="V2455" t="str">
        <f t="shared" si="77"/>
        <v>06-15 New York Yankees @ Washington NationalsGEICOLED Upper Tiered</v>
      </c>
      <c r="W2455" t="str">
        <f>CONCATENATE(M2455,O2455)</f>
        <v>Regular SeasonGEICO</v>
      </c>
      <c r="X2455" t="str">
        <f>CONCATENATE(M2455,P2455)</f>
        <v>Regular SeasonLED Upper Tiered</v>
      </c>
      <c r="Y2455" t="str">
        <f>CONCATENATE(M2455,O2455,P2455)</f>
        <v>Regular SeasonGEICOLED Upper Tiered</v>
      </c>
    </row>
    <row r="2456" spans="1:25" x14ac:dyDescent="0.25">
      <c r="A2456" s="3">
        <v>366081</v>
      </c>
      <c r="B2456" t="s">
        <v>130</v>
      </c>
      <c r="C2456" t="s">
        <v>53</v>
      </c>
      <c r="D2456" t="s">
        <v>2</v>
      </c>
      <c r="E2456" t="s">
        <v>1</v>
      </c>
      <c r="F2456" s="5">
        <v>41075</v>
      </c>
      <c r="G2456">
        <v>22</v>
      </c>
      <c r="H2456">
        <v>167</v>
      </c>
      <c r="I2456" s="1">
        <v>119126.11</v>
      </c>
      <c r="J2456" s="1">
        <v>27215.39</v>
      </c>
      <c r="K2456">
        <v>22.845864773054299</v>
      </c>
      <c r="L2456" s="4">
        <f>VLOOKUP(N2456,rates,VLOOKUP(CONCATENATE('[1]Exposure Report'!$B$11,'[1]Exposure Report'!$B$13),rate_lookup_table,4,FALSE),FALSE)</f>
        <v>713.33383333333336</v>
      </c>
      <c r="M2456" t="s">
        <v>0</v>
      </c>
      <c r="N2456" t="str">
        <f>IF(VLOOKUP(B2456,title_rename,2,FALSE)=0,B2456,VLOOKUP(B2456,title_rename,2,FALSE))</f>
        <v>06-15 New York Yankees @ Washington Nationals</v>
      </c>
      <c r="O2456" s="3" t="str">
        <f>LEFT(IF(VLOOKUP(C2456,brand_rename,2,FALSE)=0,C2456,VLOOKUP(C2456,brand_rename,2,FALSE)),LEN(IF(VLOOKUP(C2456,brand_rename,2,FALSE)=0,C2456,VLOOKUP(C2456,brand_rename,2,FALSE)))-6)</f>
        <v>GEICO</v>
      </c>
      <c r="P2456" t="str">
        <f>IF(VLOOKUP(D2456,location_rename,2,FALSE)=0,D2456,VLOOKUP(D2456,location_rename,2,FALSE))</f>
        <v>Rotational Field Level Home Plate</v>
      </c>
      <c r="Q2456">
        <f>IF($L2456=0,0,G2456)</f>
        <v>22</v>
      </c>
      <c r="R2456">
        <f>IF($L2456=0,0,H2456)</f>
        <v>167</v>
      </c>
      <c r="S2456" s="1">
        <f>R2456*L2456</f>
        <v>119126.75016666666</v>
      </c>
      <c r="T2456" s="1">
        <f>S2456*(K2456/100)</f>
        <v>27215.536251610902</v>
      </c>
      <c r="U2456" t="str">
        <f t="shared" si="76"/>
        <v>GEICORotational Field Level Home Plate</v>
      </c>
      <c r="V2456" t="str">
        <f t="shared" si="77"/>
        <v>06-15 New York Yankees @ Washington NationalsGEICORotational Field Level Home Plate</v>
      </c>
      <c r="W2456" t="str">
        <f>CONCATENATE(M2456,O2456)</f>
        <v>Regular SeasonGEICO</v>
      </c>
      <c r="X2456" t="str">
        <f>CONCATENATE(M2456,P2456)</f>
        <v>Regular SeasonRotational Field Level Home Plate</v>
      </c>
      <c r="Y2456" t="str">
        <f>CONCATENATE(M2456,O2456,P2456)</f>
        <v>Regular SeasonGEICORotational Field Level Home Plate</v>
      </c>
    </row>
    <row r="2457" spans="1:25" x14ac:dyDescent="0.25">
      <c r="A2457" s="3">
        <v>366081</v>
      </c>
      <c r="B2457" t="s">
        <v>130</v>
      </c>
      <c r="C2457" t="s">
        <v>53</v>
      </c>
      <c r="D2457" t="s">
        <v>11</v>
      </c>
      <c r="E2457" t="s">
        <v>1</v>
      </c>
      <c r="F2457" s="5">
        <v>41075</v>
      </c>
      <c r="G2457">
        <v>49</v>
      </c>
      <c r="H2457">
        <v>155</v>
      </c>
      <c r="I2457" s="1">
        <v>110566.15</v>
      </c>
      <c r="J2457" s="1">
        <v>16119.26</v>
      </c>
      <c r="K2457">
        <v>14.5788380982787</v>
      </c>
      <c r="L2457" s="4">
        <f>VLOOKUP(N2457,rates,VLOOKUP(CONCATENATE('[1]Exposure Report'!$B$11,'[1]Exposure Report'!$B$13),rate_lookup_table,4,FALSE),FALSE)</f>
        <v>713.33383333333336</v>
      </c>
      <c r="M2457" t="s">
        <v>0</v>
      </c>
      <c r="N2457" t="str">
        <f>IF(VLOOKUP(B2457,title_rename,2,FALSE)=0,B2457,VLOOKUP(B2457,title_rename,2,FALSE))</f>
        <v>06-15 New York Yankees @ Washington Nationals</v>
      </c>
      <c r="O2457" s="3" t="str">
        <f>LEFT(IF(VLOOKUP(C2457,brand_rename,2,FALSE)=0,C2457,VLOOKUP(C2457,brand_rename,2,FALSE)),LEN(IF(VLOOKUP(C2457,brand_rename,2,FALSE)=0,C2457,VLOOKUP(C2457,brand_rename,2,FALSE)))-6)</f>
        <v>GEICO</v>
      </c>
      <c r="P2457" t="str">
        <f>IF(VLOOKUP(D2457,location_rename,2,FALSE)=0,D2457,VLOOKUP(D2457,location_rename,2,FALSE))</f>
        <v>Static Outfield Wall</v>
      </c>
      <c r="Q2457">
        <f>IF($L2457=0,0,G2457)</f>
        <v>49</v>
      </c>
      <c r="R2457">
        <f>IF($L2457=0,0,H2457)</f>
        <v>155</v>
      </c>
      <c r="S2457" s="1">
        <f>R2457*L2457</f>
        <v>110566.74416666667</v>
      </c>
      <c r="T2457" s="1">
        <f>S2457*(K2457/100)</f>
        <v>16119.346622596344</v>
      </c>
      <c r="U2457" t="str">
        <f t="shared" si="76"/>
        <v>GEICOStatic Outfield Wall</v>
      </c>
      <c r="V2457" t="str">
        <f t="shared" si="77"/>
        <v>06-15 New York Yankees @ Washington NationalsGEICOStatic Outfield Wall</v>
      </c>
      <c r="W2457" t="str">
        <f>CONCATENATE(M2457,O2457)</f>
        <v>Regular SeasonGEICO</v>
      </c>
      <c r="X2457" t="str">
        <f>CONCATENATE(M2457,P2457)</f>
        <v>Regular SeasonStatic Outfield Wall</v>
      </c>
      <c r="Y2457" t="str">
        <f>CONCATENATE(M2457,O2457,P2457)</f>
        <v>Regular SeasonGEICOStatic Outfield Wall</v>
      </c>
    </row>
    <row r="2458" spans="1:25" x14ac:dyDescent="0.25">
      <c r="A2458" s="3">
        <v>366081</v>
      </c>
      <c r="B2458" t="s">
        <v>130</v>
      </c>
      <c r="C2458" t="s">
        <v>53</v>
      </c>
      <c r="D2458" t="s">
        <v>9</v>
      </c>
      <c r="E2458" t="s">
        <v>1</v>
      </c>
      <c r="F2458" s="5">
        <v>41075</v>
      </c>
      <c r="G2458">
        <v>2</v>
      </c>
      <c r="H2458">
        <v>3</v>
      </c>
      <c r="I2458" s="1">
        <v>2139.9899999999998</v>
      </c>
      <c r="J2458" s="1">
        <v>366.79</v>
      </c>
      <c r="K2458">
        <v>17.139799718690199</v>
      </c>
      <c r="L2458" s="4">
        <f>VLOOKUP(N2458,rates,VLOOKUP(CONCATENATE('[1]Exposure Report'!$B$11,'[1]Exposure Report'!$B$13),rate_lookup_table,4,FALSE),FALSE)</f>
        <v>713.33383333333336</v>
      </c>
      <c r="M2458" t="s">
        <v>0</v>
      </c>
      <c r="N2458" t="str">
        <f>IF(VLOOKUP(B2458,title_rename,2,FALSE)=0,B2458,VLOOKUP(B2458,title_rename,2,FALSE))</f>
        <v>06-15 New York Yankees @ Washington Nationals</v>
      </c>
      <c r="O2458" s="3" t="str">
        <f>LEFT(IF(VLOOKUP(C2458,brand_rename,2,FALSE)=0,C2458,VLOOKUP(C2458,brand_rename,2,FALSE)),LEN(IF(VLOOKUP(C2458,brand_rename,2,FALSE)=0,C2458,VLOOKUP(C2458,brand_rename,2,FALSE)))-6)</f>
        <v>GEICO</v>
      </c>
      <c r="P2458" t="str">
        <f>IF(VLOOKUP(D2458,location_rename,2,FALSE)=0,D2458,VLOOKUP(D2458,location_rename,2,FALSE))</f>
        <v>Static Upper Billboard</v>
      </c>
      <c r="Q2458">
        <f>IF($L2458=0,0,G2458)</f>
        <v>2</v>
      </c>
      <c r="R2458">
        <f>IF($L2458=0,0,H2458)</f>
        <v>3</v>
      </c>
      <c r="S2458" s="1">
        <f>R2458*L2458</f>
        <v>2140.0015000000003</v>
      </c>
      <c r="T2458" s="1">
        <f>S2458*(K2458/100)</f>
        <v>366.79197107696609</v>
      </c>
      <c r="U2458" t="str">
        <f t="shared" si="76"/>
        <v>GEICOStatic Upper Billboard</v>
      </c>
      <c r="V2458" t="str">
        <f t="shared" si="77"/>
        <v>06-15 New York Yankees @ Washington NationalsGEICOStatic Upper Billboard</v>
      </c>
      <c r="W2458" t="str">
        <f>CONCATENATE(M2458,O2458)</f>
        <v>Regular SeasonGEICO</v>
      </c>
      <c r="X2458" t="str">
        <f>CONCATENATE(M2458,P2458)</f>
        <v>Regular SeasonStatic Upper Billboard</v>
      </c>
      <c r="Y2458" t="str">
        <f>CONCATENATE(M2458,O2458,P2458)</f>
        <v>Regular SeasonGEICOStatic Upper Billboard</v>
      </c>
    </row>
    <row r="2459" spans="1:25" x14ac:dyDescent="0.25">
      <c r="A2459" s="3">
        <v>366081</v>
      </c>
      <c r="B2459" t="s">
        <v>130</v>
      </c>
      <c r="C2459" t="s">
        <v>52</v>
      </c>
      <c r="D2459" t="s">
        <v>2</v>
      </c>
      <c r="E2459" t="s">
        <v>1</v>
      </c>
      <c r="F2459" s="5">
        <v>41075</v>
      </c>
      <c r="G2459">
        <v>12</v>
      </c>
      <c r="H2459">
        <v>74</v>
      </c>
      <c r="I2459" s="1">
        <v>52786.42</v>
      </c>
      <c r="J2459" s="1">
        <v>13683.95</v>
      </c>
      <c r="K2459">
        <v>25.923239348302001</v>
      </c>
      <c r="L2459" s="4">
        <f>VLOOKUP(N2459,rates,VLOOKUP(CONCATENATE('[1]Exposure Report'!$B$11,'[1]Exposure Report'!$B$13),rate_lookup_table,4,FALSE),FALSE)</f>
        <v>713.33383333333336</v>
      </c>
      <c r="M2459" t="s">
        <v>0</v>
      </c>
      <c r="N2459" t="str">
        <f>IF(VLOOKUP(B2459,title_rename,2,FALSE)=0,B2459,VLOOKUP(B2459,title_rename,2,FALSE))</f>
        <v>06-15 New York Yankees @ Washington Nationals</v>
      </c>
      <c r="O2459" s="3" t="str">
        <f>LEFT(IF(VLOOKUP(C2459,brand_rename,2,FALSE)=0,C2459,VLOOKUP(C2459,brand_rename,2,FALSE)),LEN(IF(VLOOKUP(C2459,brand_rename,2,FALSE)=0,C2459,VLOOKUP(C2459,brand_rename,2,FALSE)))-6)</f>
        <v>Hankook Tire</v>
      </c>
      <c r="P2459" t="str">
        <f>IF(VLOOKUP(D2459,location_rename,2,FALSE)=0,D2459,VLOOKUP(D2459,location_rename,2,FALSE))</f>
        <v>Rotational Field Level Home Plate</v>
      </c>
      <c r="Q2459">
        <f>IF($L2459=0,0,G2459)</f>
        <v>12</v>
      </c>
      <c r="R2459">
        <f>IF($L2459=0,0,H2459)</f>
        <v>74</v>
      </c>
      <c r="S2459" s="1">
        <f>R2459*L2459</f>
        <v>52786.703666666668</v>
      </c>
      <c r="T2459" s="1">
        <f>S2459*(K2459/100)</f>
        <v>13684.023535588909</v>
      </c>
      <c r="U2459" t="str">
        <f t="shared" si="76"/>
        <v>Hankook TireRotational Field Level Home Plate</v>
      </c>
      <c r="V2459" t="str">
        <f t="shared" si="77"/>
        <v>06-15 New York Yankees @ Washington NationalsHankook TireRotational Field Level Home Plate</v>
      </c>
      <c r="W2459" t="str">
        <f>CONCATENATE(M2459,O2459)</f>
        <v>Regular SeasonHankook Tire</v>
      </c>
      <c r="X2459" t="str">
        <f>CONCATENATE(M2459,P2459)</f>
        <v>Regular SeasonRotational Field Level Home Plate</v>
      </c>
      <c r="Y2459" t="str">
        <f>CONCATENATE(M2459,O2459,P2459)</f>
        <v>Regular SeasonHankook TireRotational Field Level Home Plate</v>
      </c>
    </row>
    <row r="2460" spans="1:25" x14ac:dyDescent="0.25">
      <c r="A2460" s="3">
        <v>366081</v>
      </c>
      <c r="B2460" t="s">
        <v>130</v>
      </c>
      <c r="C2460" t="s">
        <v>51</v>
      </c>
      <c r="D2460" t="s">
        <v>9</v>
      </c>
      <c r="E2460" t="s">
        <v>1</v>
      </c>
      <c r="F2460" s="5">
        <v>41075</v>
      </c>
      <c r="G2460">
        <v>14</v>
      </c>
      <c r="H2460">
        <v>56</v>
      </c>
      <c r="I2460" s="1">
        <v>39946.480000000003</v>
      </c>
      <c r="J2460" s="1">
        <v>8702.84</v>
      </c>
      <c r="K2460">
        <v>21.786250002503301</v>
      </c>
      <c r="L2460" s="4">
        <f>VLOOKUP(N2460,rates,VLOOKUP(CONCATENATE('[1]Exposure Report'!$B$11,'[1]Exposure Report'!$B$13),rate_lookup_table,4,FALSE),FALSE)</f>
        <v>713.33383333333336</v>
      </c>
      <c r="M2460" t="s">
        <v>0</v>
      </c>
      <c r="N2460" t="str">
        <f>IF(VLOOKUP(B2460,title_rename,2,FALSE)=0,B2460,VLOOKUP(B2460,title_rename,2,FALSE))</f>
        <v>06-15 New York Yankees @ Washington Nationals</v>
      </c>
      <c r="O2460" s="3" t="str">
        <f>LEFT(IF(VLOOKUP(C2460,brand_rename,2,FALSE)=0,C2460,VLOOKUP(C2460,brand_rename,2,FALSE)),LEN(IF(VLOOKUP(C2460,brand_rename,2,FALSE)=0,C2460,VLOOKUP(C2460,brand_rename,2,FALSE)))-6)</f>
        <v>Harris Teeter</v>
      </c>
      <c r="P2460" t="str">
        <f>IF(VLOOKUP(D2460,location_rename,2,FALSE)=0,D2460,VLOOKUP(D2460,location_rename,2,FALSE))</f>
        <v>Static Upper Billboard</v>
      </c>
      <c r="Q2460">
        <f>IF($L2460=0,0,G2460)</f>
        <v>14</v>
      </c>
      <c r="R2460">
        <f>IF($L2460=0,0,H2460)</f>
        <v>56</v>
      </c>
      <c r="S2460" s="1">
        <f>R2460*L2460</f>
        <v>39946.69466666667</v>
      </c>
      <c r="T2460" s="1">
        <f>S2460*(K2460/100)</f>
        <v>8702.8867678166534</v>
      </c>
      <c r="U2460" t="str">
        <f t="shared" si="76"/>
        <v>Harris TeeterStatic Upper Billboard</v>
      </c>
      <c r="V2460" t="str">
        <f t="shared" si="77"/>
        <v>06-15 New York Yankees @ Washington NationalsHarris TeeterStatic Upper Billboard</v>
      </c>
      <c r="W2460" t="str">
        <f>CONCATENATE(M2460,O2460)</f>
        <v>Regular SeasonHarris Teeter</v>
      </c>
      <c r="X2460" t="str">
        <f>CONCATENATE(M2460,P2460)</f>
        <v>Regular SeasonStatic Upper Billboard</v>
      </c>
      <c r="Y2460" t="str">
        <f>CONCATENATE(M2460,O2460,P2460)</f>
        <v>Regular SeasonHarris TeeterStatic Upper Billboard</v>
      </c>
    </row>
    <row r="2461" spans="1:25" x14ac:dyDescent="0.25">
      <c r="A2461" s="3">
        <v>366081</v>
      </c>
      <c r="B2461" t="s">
        <v>130</v>
      </c>
      <c r="C2461" t="s">
        <v>50</v>
      </c>
      <c r="D2461" t="s">
        <v>19</v>
      </c>
      <c r="E2461" t="s">
        <v>1</v>
      </c>
      <c r="F2461" s="5">
        <v>41075</v>
      </c>
      <c r="G2461">
        <v>3</v>
      </c>
      <c r="H2461">
        <v>9</v>
      </c>
      <c r="I2461" s="1">
        <v>6419.97</v>
      </c>
      <c r="J2461" s="1">
        <v>1975.71</v>
      </c>
      <c r="K2461">
        <v>30.774442871228299</v>
      </c>
      <c r="L2461" s="4">
        <f>VLOOKUP(N2461,rates,VLOOKUP(CONCATENATE('[1]Exposure Report'!$B$11,'[1]Exposure Report'!$B$13),rate_lookup_table,4,FALSE),FALSE)</f>
        <v>713.33383333333336</v>
      </c>
      <c r="M2461" t="s">
        <v>0</v>
      </c>
      <c r="N2461" t="str">
        <f>IF(VLOOKUP(B2461,title_rename,2,FALSE)=0,B2461,VLOOKUP(B2461,title_rename,2,FALSE))</f>
        <v>06-15 New York Yankees @ Washington Nationals</v>
      </c>
      <c r="O2461" s="3" t="str">
        <f>LEFT(IF(VLOOKUP(C2461,brand_rename,2,FALSE)=0,C2461,VLOOKUP(C2461,brand_rename,2,FALSE)),LEN(IF(VLOOKUP(C2461,brand_rename,2,FALSE)=0,C2461,VLOOKUP(C2461,brand_rename,2,FALSE)))-6)</f>
        <v>JK Moving and Storage Inc</v>
      </c>
      <c r="P2461" t="str">
        <f>IF(VLOOKUP(D2461,location_rename,2,FALSE)=0,D2461,VLOOKUP(D2461,location_rename,2,FALSE))</f>
        <v>LED Outfield Wall</v>
      </c>
      <c r="Q2461">
        <f>IF($L2461=0,0,G2461)</f>
        <v>3</v>
      </c>
      <c r="R2461">
        <f>IF($L2461=0,0,H2461)</f>
        <v>9</v>
      </c>
      <c r="S2461" s="1">
        <f>R2461*L2461</f>
        <v>6420.0045</v>
      </c>
      <c r="T2461" s="1">
        <f>S2461*(K2461/100)</f>
        <v>1975.7206171827859</v>
      </c>
      <c r="U2461" t="str">
        <f t="shared" si="76"/>
        <v>JK Moving and Storage IncLED Outfield Wall</v>
      </c>
      <c r="V2461" t="str">
        <f t="shared" si="77"/>
        <v>06-15 New York Yankees @ Washington NationalsJK Moving and Storage IncLED Outfield Wall</v>
      </c>
      <c r="W2461" t="str">
        <f>CONCATENATE(M2461,O2461)</f>
        <v>Regular SeasonJK Moving and Storage Inc</v>
      </c>
      <c r="X2461" t="str">
        <f>CONCATENATE(M2461,P2461)</f>
        <v>Regular SeasonLED Outfield Wall</v>
      </c>
      <c r="Y2461" t="str">
        <f>CONCATENATE(M2461,O2461,P2461)</f>
        <v>Regular SeasonJK Moving and Storage IncLED Outfield Wall</v>
      </c>
    </row>
    <row r="2462" spans="1:25" x14ac:dyDescent="0.25">
      <c r="A2462" s="3">
        <v>366081</v>
      </c>
      <c r="B2462" t="s">
        <v>130</v>
      </c>
      <c r="C2462" t="s">
        <v>49</v>
      </c>
      <c r="D2462" t="s">
        <v>7</v>
      </c>
      <c r="E2462" t="s">
        <v>1</v>
      </c>
      <c r="F2462" s="5">
        <v>41075</v>
      </c>
      <c r="G2462">
        <v>389</v>
      </c>
      <c r="H2462">
        <v>2789</v>
      </c>
      <c r="I2462" s="1">
        <v>1989477.37</v>
      </c>
      <c r="J2462" s="1">
        <v>329877.32</v>
      </c>
      <c r="K2462">
        <v>16.581104413366599</v>
      </c>
      <c r="L2462" s="4">
        <f>VLOOKUP(N2462,rates,VLOOKUP(CONCATENATE('[1]Exposure Report'!$B$11,'[1]Exposure Report'!$B$13),rate_lookup_table,4,FALSE),FALSE)</f>
        <v>713.33383333333336</v>
      </c>
      <c r="M2462" t="s">
        <v>0</v>
      </c>
      <c r="N2462" t="str">
        <f>IF(VLOOKUP(B2462,title_rename,2,FALSE)=0,B2462,VLOOKUP(B2462,title_rename,2,FALSE))</f>
        <v>06-15 New York Yankees @ Washington Nationals</v>
      </c>
      <c r="O2462" s="3" t="str">
        <f>LEFT(IF(VLOOKUP(C2462,brand_rename,2,FALSE)=0,C2462,VLOOKUP(C2462,brand_rename,2,FALSE)),LEN(IF(VLOOKUP(C2462,brand_rename,2,FALSE)=0,C2462,VLOOKUP(C2462,brand_rename,2,FALSE)))-6)</f>
        <v>Lexus</v>
      </c>
      <c r="P2462" t="str">
        <f>IF(VLOOKUP(D2462,location_rename,2,FALSE)=0,D2462,VLOOKUP(D2462,location_rename,2,FALSE))</f>
        <v>Static Upper Home Plate</v>
      </c>
      <c r="Q2462">
        <f>IF($L2462=0,0,G2462)</f>
        <v>389</v>
      </c>
      <c r="R2462">
        <f>IF($L2462=0,0,H2462)</f>
        <v>2789</v>
      </c>
      <c r="S2462" s="1">
        <f>R2462*L2462</f>
        <v>1989488.0611666667</v>
      </c>
      <c r="T2462" s="1">
        <f>S2462*(K2462/100)</f>
        <v>329879.09271350777</v>
      </c>
      <c r="U2462" t="str">
        <f t="shared" si="76"/>
        <v>LexusStatic Upper Home Plate</v>
      </c>
      <c r="V2462" t="str">
        <f t="shared" si="77"/>
        <v>06-15 New York Yankees @ Washington NationalsLexusStatic Upper Home Plate</v>
      </c>
      <c r="W2462" t="str">
        <f>CONCATENATE(M2462,O2462)</f>
        <v>Regular SeasonLexus</v>
      </c>
      <c r="X2462" t="str">
        <f>CONCATENATE(M2462,P2462)</f>
        <v>Regular SeasonStatic Upper Home Plate</v>
      </c>
      <c r="Y2462" t="str">
        <f>CONCATENATE(M2462,O2462,P2462)</f>
        <v>Regular SeasonLexusStatic Upper Home Plate</v>
      </c>
    </row>
    <row r="2463" spans="1:25" x14ac:dyDescent="0.25">
      <c r="A2463" s="3">
        <v>366081</v>
      </c>
      <c r="B2463" t="s">
        <v>130</v>
      </c>
      <c r="C2463" t="s">
        <v>47</v>
      </c>
      <c r="D2463" t="s">
        <v>2</v>
      </c>
      <c r="E2463" t="s">
        <v>1</v>
      </c>
      <c r="F2463" s="5">
        <v>41075</v>
      </c>
      <c r="G2463">
        <v>23</v>
      </c>
      <c r="H2463">
        <v>175</v>
      </c>
      <c r="I2463" s="1">
        <v>124832.75</v>
      </c>
      <c r="J2463" s="1">
        <v>30495.43</v>
      </c>
      <c r="K2463">
        <v>24.429030042196398</v>
      </c>
      <c r="L2463" s="4">
        <f>VLOOKUP(N2463,rates,VLOOKUP(CONCATENATE('[1]Exposure Report'!$B$11,'[1]Exposure Report'!$B$13),rate_lookup_table,4,FALSE),FALSE)</f>
        <v>713.33383333333336</v>
      </c>
      <c r="M2463" t="s">
        <v>0</v>
      </c>
      <c r="N2463" t="str">
        <f>IF(VLOOKUP(B2463,title_rename,2,FALSE)=0,B2463,VLOOKUP(B2463,title_rename,2,FALSE))</f>
        <v>06-15 New York Yankees @ Washington Nationals</v>
      </c>
      <c r="O2463" s="3" t="str">
        <f>LEFT(IF(VLOOKUP(C2463,brand_rename,2,FALSE)=0,C2463,VLOOKUP(C2463,brand_rename,2,FALSE)),LEN(IF(VLOOKUP(C2463,brand_rename,2,FALSE)=0,C2463,VLOOKUP(C2463,brand_rename,2,FALSE)))-6)</f>
        <v>Maxxis Tires</v>
      </c>
      <c r="P2463" t="str">
        <f>IF(VLOOKUP(D2463,location_rename,2,FALSE)=0,D2463,VLOOKUP(D2463,location_rename,2,FALSE))</f>
        <v>Rotational Field Level Home Plate</v>
      </c>
      <c r="Q2463">
        <f>IF($L2463=0,0,G2463)</f>
        <v>23</v>
      </c>
      <c r="R2463">
        <f>IF($L2463=0,0,H2463)</f>
        <v>175</v>
      </c>
      <c r="S2463" s="1">
        <f>R2463*L2463</f>
        <v>124833.42083333334</v>
      </c>
      <c r="T2463" s="1">
        <f>S2463*(K2463/100)</f>
        <v>30495.593878076459</v>
      </c>
      <c r="U2463" t="str">
        <f t="shared" si="76"/>
        <v>Maxxis TiresRotational Field Level Home Plate</v>
      </c>
      <c r="V2463" t="str">
        <f t="shared" si="77"/>
        <v>06-15 New York Yankees @ Washington NationalsMaxxis TiresRotational Field Level Home Plate</v>
      </c>
      <c r="W2463" t="str">
        <f>CONCATENATE(M2463,O2463)</f>
        <v>Regular SeasonMaxxis Tires</v>
      </c>
      <c r="X2463" t="str">
        <f>CONCATENATE(M2463,P2463)</f>
        <v>Regular SeasonRotational Field Level Home Plate</v>
      </c>
      <c r="Y2463" t="str">
        <f>CONCATENATE(M2463,O2463,P2463)</f>
        <v>Regular SeasonMaxxis TiresRotational Field Level Home Plate</v>
      </c>
    </row>
    <row r="2464" spans="1:25" x14ac:dyDescent="0.25">
      <c r="A2464" s="3">
        <v>366081</v>
      </c>
      <c r="B2464" t="s">
        <v>130</v>
      </c>
      <c r="C2464" t="s">
        <v>46</v>
      </c>
      <c r="D2464" t="s">
        <v>17</v>
      </c>
      <c r="E2464" t="s">
        <v>1</v>
      </c>
      <c r="F2464" s="5">
        <v>41075</v>
      </c>
      <c r="G2464">
        <v>1</v>
      </c>
      <c r="H2464">
        <v>2</v>
      </c>
      <c r="I2464" s="1">
        <v>1426.66</v>
      </c>
      <c r="J2464" s="1">
        <v>513.88</v>
      </c>
      <c r="K2464">
        <v>36.019794485020903</v>
      </c>
      <c r="L2464" s="4">
        <f>VLOOKUP(N2464,rates,VLOOKUP(CONCATENATE('[1]Exposure Report'!$B$11,'[1]Exposure Report'!$B$13),rate_lookup_table,4,FALSE),FALSE)</f>
        <v>713.33383333333336</v>
      </c>
      <c r="M2464" t="s">
        <v>0</v>
      </c>
      <c r="N2464" t="str">
        <f>IF(VLOOKUP(B2464,title_rename,2,FALSE)=0,B2464,VLOOKUP(B2464,title_rename,2,FALSE))</f>
        <v>06-15 New York Yankees @ Washington Nationals</v>
      </c>
      <c r="O2464" s="3" t="str">
        <f>LEFT(IF(VLOOKUP(C2464,brand_rename,2,FALSE)=0,C2464,VLOOKUP(C2464,brand_rename,2,FALSE)),LEN(IF(VLOOKUP(C2464,brand_rename,2,FALSE)=0,C2464,VLOOKUP(C2464,brand_rename,2,FALSE)))-6)</f>
        <v>MedStar Health</v>
      </c>
      <c r="P2464" t="str">
        <f>IF(VLOOKUP(D2464,location_rename,2,FALSE)=0,D2464,VLOOKUP(D2464,location_rename,2,FALSE))</f>
        <v>LED Upper Tiered</v>
      </c>
      <c r="Q2464">
        <f>IF($L2464=0,0,G2464)</f>
        <v>1</v>
      </c>
      <c r="R2464">
        <f>IF($L2464=0,0,H2464)</f>
        <v>2</v>
      </c>
      <c r="S2464" s="1">
        <f>R2464*L2464</f>
        <v>1426.6676666666667</v>
      </c>
      <c r="T2464" s="1">
        <f>S2464*(K2464/100)</f>
        <v>513.88276151757634</v>
      </c>
      <c r="U2464" t="str">
        <f t="shared" si="76"/>
        <v>MedStar HealthLED Upper Tiered</v>
      </c>
      <c r="V2464" t="str">
        <f t="shared" si="77"/>
        <v>06-15 New York Yankees @ Washington NationalsMedStar HealthLED Upper Tiered</v>
      </c>
      <c r="W2464" t="str">
        <f>CONCATENATE(M2464,O2464)</f>
        <v>Regular SeasonMedStar Health</v>
      </c>
      <c r="X2464" t="str">
        <f>CONCATENATE(M2464,P2464)</f>
        <v>Regular SeasonLED Upper Tiered</v>
      </c>
      <c r="Y2464" t="str">
        <f>CONCATENATE(M2464,O2464,P2464)</f>
        <v>Regular SeasonMedStar HealthLED Upper Tiered</v>
      </c>
    </row>
    <row r="2465" spans="1:25" x14ac:dyDescent="0.25">
      <c r="A2465" s="3">
        <v>366081</v>
      </c>
      <c r="B2465" t="s">
        <v>130</v>
      </c>
      <c r="C2465" t="s">
        <v>44</v>
      </c>
      <c r="D2465" t="s">
        <v>17</v>
      </c>
      <c r="E2465" t="s">
        <v>1</v>
      </c>
      <c r="F2465" s="5">
        <v>41075</v>
      </c>
      <c r="G2465">
        <v>10</v>
      </c>
      <c r="H2465">
        <v>24</v>
      </c>
      <c r="I2465" s="1">
        <v>17119.919999999998</v>
      </c>
      <c r="J2465" s="1">
        <v>6431.67</v>
      </c>
      <c r="K2465">
        <v>37.568341440847803</v>
      </c>
      <c r="L2465" s="4">
        <f>VLOOKUP(N2465,rates,VLOOKUP(CONCATENATE('[1]Exposure Report'!$B$11,'[1]Exposure Report'!$B$13),rate_lookup_table,4,FALSE),FALSE)</f>
        <v>713.33383333333336</v>
      </c>
      <c r="M2465" t="s">
        <v>0</v>
      </c>
      <c r="N2465" t="str">
        <f>IF(VLOOKUP(B2465,title_rename,2,FALSE)=0,B2465,VLOOKUP(B2465,title_rename,2,FALSE))</f>
        <v>06-15 New York Yankees @ Washington Nationals</v>
      </c>
      <c r="O2465" s="3" t="str">
        <f>LEFT(IF(VLOOKUP(C2465,brand_rename,2,FALSE)=0,C2465,VLOOKUP(C2465,brand_rename,2,FALSE)),LEN(IF(VLOOKUP(C2465,brand_rename,2,FALSE)=0,C2465,VLOOKUP(C2465,brand_rename,2,FALSE)))-6)</f>
        <v>Miller Lite</v>
      </c>
      <c r="P2465" t="str">
        <f>IF(VLOOKUP(D2465,location_rename,2,FALSE)=0,D2465,VLOOKUP(D2465,location_rename,2,FALSE))</f>
        <v>LED Upper Tiered</v>
      </c>
      <c r="Q2465">
        <f>IF($L2465=0,0,G2465)</f>
        <v>10</v>
      </c>
      <c r="R2465">
        <f>IF($L2465=0,0,H2465)</f>
        <v>24</v>
      </c>
      <c r="S2465" s="1">
        <f>R2465*L2465</f>
        <v>17120.012000000002</v>
      </c>
      <c r="T2465" s="1">
        <f>S2465*(K2465/100)</f>
        <v>6431.704562874118</v>
      </c>
      <c r="U2465" t="str">
        <f t="shared" si="76"/>
        <v>Miller LiteLED Upper Tiered</v>
      </c>
      <c r="V2465" t="str">
        <f t="shared" si="77"/>
        <v>06-15 New York Yankees @ Washington NationalsMiller LiteLED Upper Tiered</v>
      </c>
      <c r="W2465" t="str">
        <f>CONCATENATE(M2465,O2465)</f>
        <v>Regular SeasonMiller Lite</v>
      </c>
      <c r="X2465" t="str">
        <f>CONCATENATE(M2465,P2465)</f>
        <v>Regular SeasonLED Upper Tiered</v>
      </c>
      <c r="Y2465" t="str">
        <f>CONCATENATE(M2465,O2465,P2465)</f>
        <v>Regular SeasonMiller LiteLED Upper Tiered</v>
      </c>
    </row>
    <row r="2466" spans="1:25" x14ac:dyDescent="0.25">
      <c r="A2466" s="3">
        <v>366081</v>
      </c>
      <c r="B2466" t="s">
        <v>130</v>
      </c>
      <c r="C2466" t="s">
        <v>44</v>
      </c>
      <c r="D2466" t="s">
        <v>6</v>
      </c>
      <c r="E2466" t="s">
        <v>1</v>
      </c>
      <c r="F2466" s="5">
        <v>41075</v>
      </c>
      <c r="G2466">
        <v>5</v>
      </c>
      <c r="H2466">
        <v>7</v>
      </c>
      <c r="I2466" s="1">
        <v>4993.3100000000004</v>
      </c>
      <c r="J2466" s="1">
        <v>1057.01</v>
      </c>
      <c r="K2466">
        <v>21.168523484422099</v>
      </c>
      <c r="L2466" s="4">
        <f>VLOOKUP(N2466,rates,VLOOKUP(CONCATENATE('[1]Exposure Report'!$B$11,'[1]Exposure Report'!$B$13),rate_lookup_table,4,FALSE),FALSE)</f>
        <v>713.33383333333336</v>
      </c>
      <c r="M2466" t="s">
        <v>0</v>
      </c>
      <c r="N2466" t="str">
        <f>IF(VLOOKUP(B2466,title_rename,2,FALSE)=0,B2466,VLOOKUP(B2466,title_rename,2,FALSE))</f>
        <v>06-15 New York Yankees @ Washington Nationals</v>
      </c>
      <c r="O2466" s="3" t="str">
        <f>LEFT(IF(VLOOKUP(C2466,brand_rename,2,FALSE)=0,C2466,VLOOKUP(C2466,brand_rename,2,FALSE)),LEN(IF(VLOOKUP(C2466,brand_rename,2,FALSE)=0,C2466,VLOOKUP(C2466,brand_rename,2,FALSE)))-6)</f>
        <v>Miller Lite</v>
      </c>
      <c r="P2466" t="str">
        <f>IF(VLOOKUP(D2466,location_rename,2,FALSE)=0,D2466,VLOOKUP(D2466,location_rename,2,FALSE))</f>
        <v>Rotational Field Level Foul Ball Line</v>
      </c>
      <c r="Q2466">
        <f>IF($L2466=0,0,G2466)</f>
        <v>5</v>
      </c>
      <c r="R2466">
        <f>IF($L2466=0,0,H2466)</f>
        <v>7</v>
      </c>
      <c r="S2466" s="1">
        <f>R2466*L2466</f>
        <v>4993.3368333333337</v>
      </c>
      <c r="T2466" s="1">
        <f>S2466*(K2466/100)</f>
        <v>1057.0156802204656</v>
      </c>
      <c r="U2466" t="str">
        <f t="shared" si="76"/>
        <v>Miller LiteRotational Field Level Foul Ball Line</v>
      </c>
      <c r="V2466" t="str">
        <f t="shared" si="77"/>
        <v>06-15 New York Yankees @ Washington NationalsMiller LiteRotational Field Level Foul Ball Line</v>
      </c>
      <c r="W2466" t="str">
        <f>CONCATENATE(M2466,O2466)</f>
        <v>Regular SeasonMiller Lite</v>
      </c>
      <c r="X2466" t="str">
        <f>CONCATENATE(M2466,P2466)</f>
        <v>Regular SeasonRotational Field Level Foul Ball Line</v>
      </c>
      <c r="Y2466" t="str">
        <f>CONCATENATE(M2466,O2466,P2466)</f>
        <v>Regular SeasonMiller LiteRotational Field Level Foul Ball Line</v>
      </c>
    </row>
    <row r="2467" spans="1:25" x14ac:dyDescent="0.25">
      <c r="A2467" s="3">
        <v>366081</v>
      </c>
      <c r="B2467" t="s">
        <v>130</v>
      </c>
      <c r="C2467" t="s">
        <v>44</v>
      </c>
      <c r="D2467" t="s">
        <v>2</v>
      </c>
      <c r="E2467" t="s">
        <v>1</v>
      </c>
      <c r="F2467" s="5">
        <v>41075</v>
      </c>
      <c r="G2467">
        <v>57</v>
      </c>
      <c r="H2467">
        <v>446</v>
      </c>
      <c r="I2467" s="1">
        <v>318145.18</v>
      </c>
      <c r="J2467" s="1">
        <v>77057.83</v>
      </c>
      <c r="K2467">
        <v>24.220964152277901</v>
      </c>
      <c r="L2467" s="4">
        <f>VLOOKUP(N2467,rates,VLOOKUP(CONCATENATE('[1]Exposure Report'!$B$11,'[1]Exposure Report'!$B$13),rate_lookup_table,4,FALSE),FALSE)</f>
        <v>713.33383333333336</v>
      </c>
      <c r="M2467" t="s">
        <v>0</v>
      </c>
      <c r="N2467" t="str">
        <f>IF(VLOOKUP(B2467,title_rename,2,FALSE)=0,B2467,VLOOKUP(B2467,title_rename,2,FALSE))</f>
        <v>06-15 New York Yankees @ Washington Nationals</v>
      </c>
      <c r="O2467" s="3" t="str">
        <f>LEFT(IF(VLOOKUP(C2467,brand_rename,2,FALSE)=0,C2467,VLOOKUP(C2467,brand_rename,2,FALSE)),LEN(IF(VLOOKUP(C2467,brand_rename,2,FALSE)=0,C2467,VLOOKUP(C2467,brand_rename,2,FALSE)))-6)</f>
        <v>Miller Lite</v>
      </c>
      <c r="P2467" t="str">
        <f>IF(VLOOKUP(D2467,location_rename,2,FALSE)=0,D2467,VLOOKUP(D2467,location_rename,2,FALSE))</f>
        <v>Rotational Field Level Home Plate</v>
      </c>
      <c r="Q2467">
        <f>IF($L2467=0,0,G2467)</f>
        <v>57</v>
      </c>
      <c r="R2467">
        <f>IF($L2467=0,0,H2467)</f>
        <v>446</v>
      </c>
      <c r="S2467" s="1">
        <f>R2467*L2467</f>
        <v>318146.88966666668</v>
      </c>
      <c r="T2467" s="1">
        <f>S2467*(K2467/100)</f>
        <v>77058.244097750459</v>
      </c>
      <c r="U2467" t="str">
        <f t="shared" si="76"/>
        <v>Miller LiteRotational Field Level Home Plate</v>
      </c>
      <c r="V2467" t="str">
        <f t="shared" si="77"/>
        <v>06-15 New York Yankees @ Washington NationalsMiller LiteRotational Field Level Home Plate</v>
      </c>
      <c r="W2467" t="str">
        <f>CONCATENATE(M2467,O2467)</f>
        <v>Regular SeasonMiller Lite</v>
      </c>
      <c r="X2467" t="str">
        <f>CONCATENATE(M2467,P2467)</f>
        <v>Regular SeasonRotational Field Level Home Plate</v>
      </c>
      <c r="Y2467" t="str">
        <f>CONCATENATE(M2467,O2467,P2467)</f>
        <v>Regular SeasonMiller LiteRotational Field Level Home Plate</v>
      </c>
    </row>
    <row r="2468" spans="1:25" x14ac:dyDescent="0.25">
      <c r="A2468" s="3">
        <v>366081</v>
      </c>
      <c r="B2468" t="s">
        <v>130</v>
      </c>
      <c r="C2468" t="s">
        <v>44</v>
      </c>
      <c r="D2468" t="s">
        <v>45</v>
      </c>
      <c r="E2468" t="s">
        <v>1</v>
      </c>
      <c r="F2468" s="5">
        <v>41075</v>
      </c>
      <c r="G2468">
        <v>5</v>
      </c>
      <c r="H2468">
        <v>16</v>
      </c>
      <c r="I2468" s="1">
        <v>11413.28</v>
      </c>
      <c r="J2468" s="1">
        <v>3069.39</v>
      </c>
      <c r="K2468">
        <v>26.893145528717401</v>
      </c>
      <c r="L2468" s="4">
        <f>VLOOKUP(N2468,rates,VLOOKUP(CONCATENATE('[1]Exposure Report'!$B$11,'[1]Exposure Report'!$B$13),rate_lookup_table,4,FALSE),FALSE)</f>
        <v>713.33383333333336</v>
      </c>
      <c r="M2468" t="s">
        <v>0</v>
      </c>
      <c r="N2468" t="str">
        <f>IF(VLOOKUP(B2468,title_rename,2,FALSE)=0,B2468,VLOOKUP(B2468,title_rename,2,FALSE))</f>
        <v>06-15 New York Yankees @ Washington Nationals</v>
      </c>
      <c r="O2468" s="3" t="str">
        <f>LEFT(IF(VLOOKUP(C2468,brand_rename,2,FALSE)=0,C2468,VLOOKUP(C2468,brand_rename,2,FALSE)),LEN(IF(VLOOKUP(C2468,brand_rename,2,FALSE)=0,C2468,VLOOKUP(C2468,brand_rename,2,FALSE)))-6)</f>
        <v>Miller Lite</v>
      </c>
      <c r="P2468" t="str">
        <f>IF(VLOOKUP(D2468,location_rename,2,FALSE)=0,D2468,VLOOKUP(D2468,location_rename,2,FALSE))</f>
        <v>Static Field Level Foul Ball Line</v>
      </c>
      <c r="Q2468">
        <f>IF($L2468=0,0,G2468)</f>
        <v>5</v>
      </c>
      <c r="R2468">
        <f>IF($L2468=0,0,H2468)</f>
        <v>16</v>
      </c>
      <c r="S2468" s="1">
        <f>R2468*L2468</f>
        <v>11413.341333333334</v>
      </c>
      <c r="T2468" s="1">
        <f>S2468*(K2468/100)</f>
        <v>3069.4064944625884</v>
      </c>
      <c r="U2468" t="str">
        <f t="shared" si="76"/>
        <v>Miller LiteStatic Field Level Foul Ball Line</v>
      </c>
      <c r="V2468" t="str">
        <f t="shared" si="77"/>
        <v>06-15 New York Yankees @ Washington NationalsMiller LiteStatic Field Level Foul Ball Line</v>
      </c>
      <c r="W2468" t="str">
        <f>CONCATENATE(M2468,O2468)</f>
        <v>Regular SeasonMiller Lite</v>
      </c>
      <c r="X2468" t="str">
        <f>CONCATENATE(M2468,P2468)</f>
        <v>Regular SeasonStatic Field Level Foul Ball Line</v>
      </c>
      <c r="Y2468" t="str">
        <f>CONCATENATE(M2468,O2468,P2468)</f>
        <v>Regular SeasonMiller LiteStatic Field Level Foul Ball Line</v>
      </c>
    </row>
    <row r="2469" spans="1:25" x14ac:dyDescent="0.25">
      <c r="A2469" s="3">
        <v>366081</v>
      </c>
      <c r="B2469" t="s">
        <v>130</v>
      </c>
      <c r="C2469" t="s">
        <v>44</v>
      </c>
      <c r="D2469" t="s">
        <v>9</v>
      </c>
      <c r="E2469" t="s">
        <v>1</v>
      </c>
      <c r="F2469" s="5">
        <v>41075</v>
      </c>
      <c r="G2469">
        <v>12</v>
      </c>
      <c r="H2469">
        <v>58</v>
      </c>
      <c r="I2469" s="1">
        <v>41373.14</v>
      </c>
      <c r="J2469" s="1">
        <v>5335.85</v>
      </c>
      <c r="K2469">
        <v>12.896893975173199</v>
      </c>
      <c r="L2469" s="4">
        <f>VLOOKUP(N2469,rates,VLOOKUP(CONCATENATE('[1]Exposure Report'!$B$11,'[1]Exposure Report'!$B$13),rate_lookup_table,4,FALSE),FALSE)</f>
        <v>713.33383333333336</v>
      </c>
      <c r="M2469" t="s">
        <v>0</v>
      </c>
      <c r="N2469" t="str">
        <f>IF(VLOOKUP(B2469,title_rename,2,FALSE)=0,B2469,VLOOKUP(B2469,title_rename,2,FALSE))</f>
        <v>06-15 New York Yankees @ Washington Nationals</v>
      </c>
      <c r="O2469" s="3" t="str">
        <f>LEFT(IF(VLOOKUP(C2469,brand_rename,2,FALSE)=0,C2469,VLOOKUP(C2469,brand_rename,2,FALSE)),LEN(IF(VLOOKUP(C2469,brand_rename,2,FALSE)=0,C2469,VLOOKUP(C2469,brand_rename,2,FALSE)))-6)</f>
        <v>Miller Lite</v>
      </c>
      <c r="P2469" t="str">
        <f>IF(VLOOKUP(D2469,location_rename,2,FALSE)=0,D2469,VLOOKUP(D2469,location_rename,2,FALSE))</f>
        <v>Static Upper Billboard</v>
      </c>
      <c r="Q2469">
        <f>IF($L2469=0,0,G2469)</f>
        <v>12</v>
      </c>
      <c r="R2469">
        <f>IF($L2469=0,0,H2469)</f>
        <v>58</v>
      </c>
      <c r="S2469" s="1">
        <f>R2469*L2469</f>
        <v>41373.362333333338</v>
      </c>
      <c r="T2469" s="1">
        <f>S2469*(K2469/100)</f>
        <v>5335.8786740942451</v>
      </c>
      <c r="U2469" t="str">
        <f t="shared" si="76"/>
        <v>Miller LiteStatic Upper Billboard</v>
      </c>
      <c r="V2469" t="str">
        <f t="shared" si="77"/>
        <v>06-15 New York Yankees @ Washington NationalsMiller LiteStatic Upper Billboard</v>
      </c>
      <c r="W2469" t="str">
        <f>CONCATENATE(M2469,O2469)</f>
        <v>Regular SeasonMiller Lite</v>
      </c>
      <c r="X2469" t="str">
        <f>CONCATENATE(M2469,P2469)</f>
        <v>Regular SeasonStatic Upper Billboard</v>
      </c>
      <c r="Y2469" t="str">
        <f>CONCATENATE(M2469,O2469,P2469)</f>
        <v>Regular SeasonMiller LiteStatic Upper Billboard</v>
      </c>
    </row>
    <row r="2470" spans="1:25" x14ac:dyDescent="0.25">
      <c r="A2470" s="3">
        <v>366081</v>
      </c>
      <c r="B2470" t="s">
        <v>130</v>
      </c>
      <c r="C2470" t="s">
        <v>98</v>
      </c>
      <c r="D2470" t="s">
        <v>19</v>
      </c>
      <c r="E2470" t="s">
        <v>1</v>
      </c>
      <c r="F2470" s="5">
        <v>41075</v>
      </c>
      <c r="G2470">
        <v>3</v>
      </c>
      <c r="H2470">
        <v>4</v>
      </c>
      <c r="I2470" s="1">
        <v>2853.32</v>
      </c>
      <c r="J2470" s="1">
        <v>1101.52</v>
      </c>
      <c r="K2470">
        <v>38.604853293706903</v>
      </c>
      <c r="L2470" s="4">
        <f>VLOOKUP(N2470,rates,VLOOKUP(CONCATENATE('[1]Exposure Report'!$B$11,'[1]Exposure Report'!$B$13),rate_lookup_table,4,FALSE),FALSE)</f>
        <v>713.33383333333336</v>
      </c>
      <c r="M2470" t="s">
        <v>0</v>
      </c>
      <c r="N2470" t="str">
        <f>IF(VLOOKUP(B2470,title_rename,2,FALSE)=0,B2470,VLOOKUP(B2470,title_rename,2,FALSE))</f>
        <v>06-15 New York Yankees @ Washington Nationals</v>
      </c>
      <c r="O2470" s="3" t="str">
        <f>LEFT(IF(VLOOKUP(C2470,brand_rename,2,FALSE)=0,C2470,VLOOKUP(C2470,brand_rename,2,FALSE)),LEN(IF(VLOOKUP(C2470,brand_rename,2,FALSE)=0,C2470,VLOOKUP(C2470,brand_rename,2,FALSE)))-6)</f>
        <v>Natca</v>
      </c>
      <c r="P2470" t="str">
        <f>IF(VLOOKUP(D2470,location_rename,2,FALSE)=0,D2470,VLOOKUP(D2470,location_rename,2,FALSE))</f>
        <v>LED Outfield Wall</v>
      </c>
      <c r="Q2470">
        <f>IF($L2470=0,0,G2470)</f>
        <v>3</v>
      </c>
      <c r="R2470">
        <f>IF($L2470=0,0,H2470)</f>
        <v>4</v>
      </c>
      <c r="S2470" s="1">
        <f>R2470*L2470</f>
        <v>2853.3353333333334</v>
      </c>
      <c r="T2470" s="1">
        <f>S2470*(K2470/100)</f>
        <v>1101.5259194108362</v>
      </c>
      <c r="U2470" t="str">
        <f t="shared" si="76"/>
        <v>NatcaLED Outfield Wall</v>
      </c>
      <c r="V2470" t="str">
        <f t="shared" si="77"/>
        <v>06-15 New York Yankees @ Washington NationalsNatcaLED Outfield Wall</v>
      </c>
      <c r="W2470" t="str">
        <f>CONCATENATE(M2470,O2470)</f>
        <v>Regular SeasonNatca</v>
      </c>
      <c r="X2470" t="str">
        <f>CONCATENATE(M2470,P2470)</f>
        <v>Regular SeasonLED Outfield Wall</v>
      </c>
      <c r="Y2470" t="str">
        <f>CONCATENATE(M2470,O2470,P2470)</f>
        <v>Regular SeasonNatcaLED Outfield Wall</v>
      </c>
    </row>
    <row r="2471" spans="1:25" x14ac:dyDescent="0.25">
      <c r="A2471" s="3">
        <v>366081</v>
      </c>
      <c r="B2471" t="s">
        <v>130</v>
      </c>
      <c r="C2471" t="s">
        <v>41</v>
      </c>
      <c r="D2471" t="s">
        <v>34</v>
      </c>
      <c r="E2471" t="s">
        <v>1</v>
      </c>
      <c r="F2471" s="5">
        <v>41075</v>
      </c>
      <c r="G2471">
        <v>1</v>
      </c>
      <c r="H2471">
        <v>1</v>
      </c>
      <c r="I2471" s="1">
        <v>713.33</v>
      </c>
      <c r="J2471" s="1">
        <v>177.62</v>
      </c>
      <c r="K2471">
        <v>24.900116355683899</v>
      </c>
      <c r="L2471" s="4">
        <f>VLOOKUP(N2471,rates,VLOOKUP(CONCATENATE('[1]Exposure Report'!$B$11,'[1]Exposure Report'!$B$13),rate_lookup_table,4,FALSE),FALSE)</f>
        <v>713.33383333333336</v>
      </c>
      <c r="M2471" t="s">
        <v>0</v>
      </c>
      <c r="N2471" t="str">
        <f>IF(VLOOKUP(B2471,title_rename,2,FALSE)=0,B2471,VLOOKUP(B2471,title_rename,2,FALSE))</f>
        <v>06-15 New York Yankees @ Washington Nationals</v>
      </c>
      <c r="O2471" s="3" t="str">
        <f>LEFT(IF(VLOOKUP(C2471,brand_rename,2,FALSE)=0,C2471,VLOOKUP(C2471,brand_rename,2,FALSE)),LEN(IF(VLOOKUP(C2471,brand_rename,2,FALSE)=0,C2471,VLOOKUP(C2471,brand_rename,2,FALSE)))-6)</f>
        <v>Nationals Park</v>
      </c>
      <c r="P2471" t="str">
        <f>IF(VLOOKUP(D2471,location_rename,2,FALSE)=0,D2471,VLOOKUP(D2471,location_rename,2,FALSE))</f>
        <v>General Merchandise</v>
      </c>
      <c r="Q2471">
        <f>IF($L2471=0,0,G2471)</f>
        <v>1</v>
      </c>
      <c r="R2471">
        <f>IF($L2471=0,0,H2471)</f>
        <v>1</v>
      </c>
      <c r="S2471" s="1">
        <f>R2471*L2471</f>
        <v>713.33383333333336</v>
      </c>
      <c r="T2471" s="1">
        <f>S2471*(K2471/100)</f>
        <v>177.62095450446026</v>
      </c>
      <c r="U2471" t="str">
        <f t="shared" si="76"/>
        <v>Nationals ParkGeneral Merchandise</v>
      </c>
      <c r="V2471" t="str">
        <f t="shared" si="77"/>
        <v>06-15 New York Yankees @ Washington NationalsNationals ParkGeneral Merchandise</v>
      </c>
      <c r="W2471" t="str">
        <f>CONCATENATE(M2471,O2471)</f>
        <v>Regular SeasonNationals Park</v>
      </c>
      <c r="X2471" t="str">
        <f>CONCATENATE(M2471,P2471)</f>
        <v>Regular SeasonGeneral Merchandise</v>
      </c>
      <c r="Y2471" t="str">
        <f>CONCATENATE(M2471,O2471,P2471)</f>
        <v>Regular SeasonNationals ParkGeneral Merchandise</v>
      </c>
    </row>
    <row r="2472" spans="1:25" x14ac:dyDescent="0.25">
      <c r="A2472" s="3">
        <v>366081</v>
      </c>
      <c r="B2472" t="s">
        <v>130</v>
      </c>
      <c r="C2472" t="s">
        <v>41</v>
      </c>
      <c r="D2472" t="s">
        <v>17</v>
      </c>
      <c r="E2472" t="s">
        <v>1</v>
      </c>
      <c r="F2472" s="5">
        <v>41075</v>
      </c>
      <c r="G2472">
        <v>2</v>
      </c>
      <c r="H2472">
        <v>8</v>
      </c>
      <c r="I2472" s="1">
        <v>5706.64</v>
      </c>
      <c r="J2472" s="1">
        <v>1427.37</v>
      </c>
      <c r="K2472">
        <v>25.012441646923499</v>
      </c>
      <c r="L2472" s="4">
        <f>VLOOKUP(N2472,rates,VLOOKUP(CONCATENATE('[1]Exposure Report'!$B$11,'[1]Exposure Report'!$B$13),rate_lookup_table,4,FALSE),FALSE)</f>
        <v>713.33383333333336</v>
      </c>
      <c r="M2472" t="s">
        <v>0</v>
      </c>
      <c r="N2472" t="str">
        <f>IF(VLOOKUP(B2472,title_rename,2,FALSE)=0,B2472,VLOOKUP(B2472,title_rename,2,FALSE))</f>
        <v>06-15 New York Yankees @ Washington Nationals</v>
      </c>
      <c r="O2472" s="3" t="str">
        <f>LEFT(IF(VLOOKUP(C2472,brand_rename,2,FALSE)=0,C2472,VLOOKUP(C2472,brand_rename,2,FALSE)),LEN(IF(VLOOKUP(C2472,brand_rename,2,FALSE)=0,C2472,VLOOKUP(C2472,brand_rename,2,FALSE)))-6)</f>
        <v>Nationals Park</v>
      </c>
      <c r="P2472" t="str">
        <f>IF(VLOOKUP(D2472,location_rename,2,FALSE)=0,D2472,VLOOKUP(D2472,location_rename,2,FALSE))</f>
        <v>LED Upper Tiered</v>
      </c>
      <c r="Q2472">
        <f>IF($L2472=0,0,G2472)</f>
        <v>2</v>
      </c>
      <c r="R2472">
        <f>IF($L2472=0,0,H2472)</f>
        <v>8</v>
      </c>
      <c r="S2472" s="1">
        <f>R2472*L2472</f>
        <v>5706.6706666666669</v>
      </c>
      <c r="T2472" s="1">
        <f>S2472*(K2472/100)</f>
        <v>1427.3776704821003</v>
      </c>
      <c r="U2472" t="str">
        <f t="shared" si="76"/>
        <v>Nationals ParkLED Upper Tiered</v>
      </c>
      <c r="V2472" t="str">
        <f t="shared" si="77"/>
        <v>06-15 New York Yankees @ Washington NationalsNationals ParkLED Upper Tiered</v>
      </c>
      <c r="W2472" t="str">
        <f>CONCATENATE(M2472,O2472)</f>
        <v>Regular SeasonNationals Park</v>
      </c>
      <c r="X2472" t="str">
        <f>CONCATENATE(M2472,P2472)</f>
        <v>Regular SeasonLED Upper Tiered</v>
      </c>
      <c r="Y2472" t="str">
        <f>CONCATENATE(M2472,O2472,P2472)</f>
        <v>Regular SeasonNationals ParkLED Upper Tiered</v>
      </c>
    </row>
    <row r="2473" spans="1:25" x14ac:dyDescent="0.25">
      <c r="A2473" s="3">
        <v>366081</v>
      </c>
      <c r="B2473" t="s">
        <v>130</v>
      </c>
      <c r="C2473" t="s">
        <v>41</v>
      </c>
      <c r="D2473" t="s">
        <v>14</v>
      </c>
      <c r="E2473" t="s">
        <v>1</v>
      </c>
      <c r="F2473" s="5">
        <v>41075</v>
      </c>
      <c r="G2473">
        <v>2</v>
      </c>
      <c r="H2473">
        <v>2</v>
      </c>
      <c r="I2473" s="1">
        <v>1426.66</v>
      </c>
      <c r="J2473" s="1">
        <v>253.87</v>
      </c>
      <c r="K2473">
        <v>17.794709321071501</v>
      </c>
      <c r="L2473" s="4">
        <f>VLOOKUP(N2473,rates,VLOOKUP(CONCATENATE('[1]Exposure Report'!$B$11,'[1]Exposure Report'!$B$13),rate_lookup_table,4,FALSE),FALSE)</f>
        <v>713.33383333333336</v>
      </c>
      <c r="M2473" t="s">
        <v>0</v>
      </c>
      <c r="N2473" t="str">
        <f>IF(VLOOKUP(B2473,title_rename,2,FALSE)=0,B2473,VLOOKUP(B2473,title_rename,2,FALSE))</f>
        <v>06-15 New York Yankees @ Washington Nationals</v>
      </c>
      <c r="O2473" s="3" t="str">
        <f>LEFT(IF(VLOOKUP(C2473,brand_rename,2,FALSE)=0,C2473,VLOOKUP(C2473,brand_rename,2,FALSE)),LEN(IF(VLOOKUP(C2473,brand_rename,2,FALSE)=0,C2473,VLOOKUP(C2473,brand_rename,2,FALSE)))-6)</f>
        <v>Nationals Park</v>
      </c>
      <c r="P2473" t="str">
        <f>IF(VLOOKUP(D2473,location_rename,2,FALSE)=0,D2473,VLOOKUP(D2473,location_rename,2,FALSE))</f>
        <v>Static Dugout Roof</v>
      </c>
      <c r="Q2473">
        <f>IF($L2473=0,0,G2473)</f>
        <v>2</v>
      </c>
      <c r="R2473">
        <f>IF($L2473=0,0,H2473)</f>
        <v>2</v>
      </c>
      <c r="S2473" s="1">
        <f>R2473*L2473</f>
        <v>1426.6676666666667</v>
      </c>
      <c r="T2473" s="1">
        <f>S2473*(K2473/100)</f>
        <v>253.87136426104661</v>
      </c>
      <c r="U2473" t="str">
        <f t="shared" si="76"/>
        <v>Nationals ParkStatic Dugout Roof</v>
      </c>
      <c r="V2473" t="str">
        <f t="shared" si="77"/>
        <v>06-15 New York Yankees @ Washington NationalsNationals ParkStatic Dugout Roof</v>
      </c>
      <c r="W2473" t="str">
        <f>CONCATENATE(M2473,O2473)</f>
        <v>Regular SeasonNationals Park</v>
      </c>
      <c r="X2473" t="str">
        <f>CONCATENATE(M2473,P2473)</f>
        <v>Regular SeasonStatic Dugout Roof</v>
      </c>
      <c r="Y2473" t="str">
        <f>CONCATENATE(M2473,O2473,P2473)</f>
        <v>Regular SeasonNationals ParkStatic Dugout Roof</v>
      </c>
    </row>
    <row r="2474" spans="1:25" x14ac:dyDescent="0.25">
      <c r="A2474" s="3">
        <v>366081</v>
      </c>
      <c r="B2474" t="s">
        <v>130</v>
      </c>
      <c r="C2474" t="s">
        <v>41</v>
      </c>
      <c r="D2474" t="s">
        <v>12</v>
      </c>
      <c r="E2474" t="s">
        <v>1</v>
      </c>
      <c r="F2474" s="5">
        <v>41075</v>
      </c>
      <c r="G2474">
        <v>183</v>
      </c>
      <c r="H2474">
        <v>793</v>
      </c>
      <c r="I2474" s="1">
        <v>565670.68999999994</v>
      </c>
      <c r="J2474" s="1">
        <v>144477.64000000001</v>
      </c>
      <c r="K2474">
        <v>25.540945032877602</v>
      </c>
      <c r="L2474" s="4">
        <f>VLOOKUP(N2474,rates,VLOOKUP(CONCATENATE('[1]Exposure Report'!$B$11,'[1]Exposure Report'!$B$13),rate_lookup_table,4,FALSE),FALSE)</f>
        <v>713.33383333333336</v>
      </c>
      <c r="M2474" t="s">
        <v>0</v>
      </c>
      <c r="N2474" t="str">
        <f>IF(VLOOKUP(B2474,title_rename,2,FALSE)=0,B2474,VLOOKUP(B2474,title_rename,2,FALSE))</f>
        <v>06-15 New York Yankees @ Washington Nationals</v>
      </c>
      <c r="O2474" s="3" t="str">
        <f>LEFT(IF(VLOOKUP(C2474,brand_rename,2,FALSE)=0,C2474,VLOOKUP(C2474,brand_rename,2,FALSE)),LEN(IF(VLOOKUP(C2474,brand_rename,2,FALSE)=0,C2474,VLOOKUP(C2474,brand_rename,2,FALSE)))-6)</f>
        <v>Nationals Park</v>
      </c>
      <c r="P2474" t="str">
        <f>IF(VLOOKUP(D2474,location_rename,2,FALSE)=0,D2474,VLOOKUP(D2474,location_rename,2,FALSE))</f>
        <v>Static Field Level Home Plate</v>
      </c>
      <c r="Q2474">
        <f>IF($L2474=0,0,G2474)</f>
        <v>183</v>
      </c>
      <c r="R2474">
        <f>IF($L2474=0,0,H2474)</f>
        <v>793</v>
      </c>
      <c r="S2474" s="1">
        <f>R2474*L2474</f>
        <v>565673.7298333334</v>
      </c>
      <c r="T2474" s="1">
        <f>S2474*(K2474/100)</f>
        <v>144478.41640216025</v>
      </c>
      <c r="U2474" t="str">
        <f t="shared" si="76"/>
        <v>Nationals ParkStatic Field Level Home Plate</v>
      </c>
      <c r="V2474" t="str">
        <f t="shared" si="77"/>
        <v>06-15 New York Yankees @ Washington NationalsNationals ParkStatic Field Level Home Plate</v>
      </c>
      <c r="W2474" t="str">
        <f>CONCATENATE(M2474,O2474)</f>
        <v>Regular SeasonNationals Park</v>
      </c>
      <c r="X2474" t="str">
        <f>CONCATENATE(M2474,P2474)</f>
        <v>Regular SeasonStatic Field Level Home Plate</v>
      </c>
      <c r="Y2474" t="str">
        <f>CONCATENATE(M2474,O2474,P2474)</f>
        <v>Regular SeasonNationals ParkStatic Field Level Home Plate</v>
      </c>
    </row>
    <row r="2475" spans="1:25" x14ac:dyDescent="0.25">
      <c r="A2475" s="3">
        <v>366081</v>
      </c>
      <c r="B2475" t="s">
        <v>130</v>
      </c>
      <c r="C2475" t="s">
        <v>41</v>
      </c>
      <c r="D2475" t="s">
        <v>10</v>
      </c>
      <c r="E2475" t="s">
        <v>1</v>
      </c>
      <c r="F2475" s="5">
        <v>41075</v>
      </c>
      <c r="G2475">
        <v>3</v>
      </c>
      <c r="H2475">
        <v>5</v>
      </c>
      <c r="I2475" s="1">
        <v>3566.65</v>
      </c>
      <c r="J2475" s="1">
        <v>1008.72</v>
      </c>
      <c r="K2475">
        <v>28.2820013177631</v>
      </c>
      <c r="L2475" s="4">
        <f>VLOOKUP(N2475,rates,VLOOKUP(CONCATENATE('[1]Exposure Report'!$B$11,'[1]Exposure Report'!$B$13),rate_lookup_table,4,FALSE),FALSE)</f>
        <v>713.33383333333336</v>
      </c>
      <c r="M2475" t="s">
        <v>0</v>
      </c>
      <c r="N2475" t="str">
        <f>IF(VLOOKUP(B2475,title_rename,2,FALSE)=0,B2475,VLOOKUP(B2475,title_rename,2,FALSE))</f>
        <v>06-15 New York Yankees @ Washington Nationals</v>
      </c>
      <c r="O2475" s="3" t="str">
        <f>LEFT(IF(VLOOKUP(C2475,brand_rename,2,FALSE)=0,C2475,VLOOKUP(C2475,brand_rename,2,FALSE)),LEN(IF(VLOOKUP(C2475,brand_rename,2,FALSE)=0,C2475,VLOOKUP(C2475,brand_rename,2,FALSE)))-6)</f>
        <v>Nationals Park</v>
      </c>
      <c r="P2475" t="str">
        <f>IF(VLOOKUP(D2475,location_rename,2,FALSE)=0,D2475,VLOOKUP(D2475,location_rename,2,FALSE))</f>
        <v>Static Outside Billboard</v>
      </c>
      <c r="Q2475">
        <f>IF($L2475=0,0,G2475)</f>
        <v>3</v>
      </c>
      <c r="R2475">
        <f>IF($L2475=0,0,H2475)</f>
        <v>5</v>
      </c>
      <c r="S2475" s="1">
        <f>R2475*L2475</f>
        <v>3566.6691666666666</v>
      </c>
      <c r="T2475" s="1">
        <f>S2475*(K2475/100)</f>
        <v>1008.7254207169168</v>
      </c>
      <c r="U2475" t="str">
        <f t="shared" si="76"/>
        <v>Nationals ParkStatic Outside Billboard</v>
      </c>
      <c r="V2475" t="str">
        <f t="shared" si="77"/>
        <v>06-15 New York Yankees @ Washington NationalsNationals ParkStatic Outside Billboard</v>
      </c>
      <c r="W2475" t="str">
        <f>CONCATENATE(M2475,O2475)</f>
        <v>Regular SeasonNationals Park</v>
      </c>
      <c r="X2475" t="str">
        <f>CONCATENATE(M2475,P2475)</f>
        <v>Regular SeasonStatic Outside Billboard</v>
      </c>
      <c r="Y2475" t="str">
        <f>CONCATENATE(M2475,O2475,P2475)</f>
        <v>Regular SeasonNationals ParkStatic Outside Billboard</v>
      </c>
    </row>
    <row r="2476" spans="1:25" x14ac:dyDescent="0.25">
      <c r="A2476" s="3">
        <v>366081</v>
      </c>
      <c r="B2476" t="s">
        <v>130</v>
      </c>
      <c r="C2476" t="s">
        <v>41</v>
      </c>
      <c r="D2476" t="s">
        <v>9</v>
      </c>
      <c r="E2476" t="s">
        <v>1</v>
      </c>
      <c r="F2476" s="5">
        <v>41075</v>
      </c>
      <c r="G2476">
        <v>16</v>
      </c>
      <c r="H2476">
        <v>102</v>
      </c>
      <c r="I2476" s="1">
        <v>72759.66</v>
      </c>
      <c r="J2476" s="1">
        <v>10170.23</v>
      </c>
      <c r="K2476">
        <v>13.9778415677038</v>
      </c>
      <c r="L2476" s="4">
        <f>VLOOKUP(N2476,rates,VLOOKUP(CONCATENATE('[1]Exposure Report'!$B$11,'[1]Exposure Report'!$B$13),rate_lookup_table,4,FALSE),FALSE)</f>
        <v>713.33383333333336</v>
      </c>
      <c r="M2476" t="s">
        <v>0</v>
      </c>
      <c r="N2476" t="str">
        <f>IF(VLOOKUP(B2476,title_rename,2,FALSE)=0,B2476,VLOOKUP(B2476,title_rename,2,FALSE))</f>
        <v>06-15 New York Yankees @ Washington Nationals</v>
      </c>
      <c r="O2476" s="3" t="str">
        <f>LEFT(IF(VLOOKUP(C2476,brand_rename,2,FALSE)=0,C2476,VLOOKUP(C2476,brand_rename,2,FALSE)),LEN(IF(VLOOKUP(C2476,brand_rename,2,FALSE)=0,C2476,VLOOKUP(C2476,brand_rename,2,FALSE)))-6)</f>
        <v>Nationals Park</v>
      </c>
      <c r="P2476" t="str">
        <f>IF(VLOOKUP(D2476,location_rename,2,FALSE)=0,D2476,VLOOKUP(D2476,location_rename,2,FALSE))</f>
        <v>Static Upper Billboard</v>
      </c>
      <c r="Q2476">
        <f>IF($L2476=0,0,G2476)</f>
        <v>16</v>
      </c>
      <c r="R2476">
        <f>IF($L2476=0,0,H2476)</f>
        <v>102</v>
      </c>
      <c r="S2476" s="1">
        <f>R2476*L2476</f>
        <v>72760.051000000007</v>
      </c>
      <c r="T2476" s="1">
        <f>S2476*(K2476/100)</f>
        <v>10170.284653360486</v>
      </c>
      <c r="U2476" t="str">
        <f t="shared" si="76"/>
        <v>Nationals ParkStatic Upper Billboard</v>
      </c>
      <c r="V2476" t="str">
        <f t="shared" si="77"/>
        <v>06-15 New York Yankees @ Washington NationalsNationals ParkStatic Upper Billboard</v>
      </c>
      <c r="W2476" t="str">
        <f>CONCATENATE(M2476,O2476)</f>
        <v>Regular SeasonNationals Park</v>
      </c>
      <c r="X2476" t="str">
        <f>CONCATENATE(M2476,P2476)</f>
        <v>Regular SeasonStatic Upper Billboard</v>
      </c>
      <c r="Y2476" t="str">
        <f>CONCATENATE(M2476,O2476,P2476)</f>
        <v>Regular SeasonNationals ParkStatic Upper Billboard</v>
      </c>
    </row>
    <row r="2477" spans="1:25" x14ac:dyDescent="0.25">
      <c r="A2477" s="3">
        <v>366081</v>
      </c>
      <c r="B2477" t="s">
        <v>130</v>
      </c>
      <c r="C2477" t="s">
        <v>40</v>
      </c>
      <c r="D2477" t="s">
        <v>11</v>
      </c>
      <c r="E2477" t="s">
        <v>1</v>
      </c>
      <c r="F2477" s="5">
        <v>41075</v>
      </c>
      <c r="G2477">
        <v>5</v>
      </c>
      <c r="H2477">
        <v>6</v>
      </c>
      <c r="I2477" s="1">
        <v>4279.9799999999996</v>
      </c>
      <c r="J2477" s="1">
        <v>938.81</v>
      </c>
      <c r="K2477">
        <v>21.934915583717601</v>
      </c>
      <c r="L2477" s="4">
        <f>VLOOKUP(N2477,rates,VLOOKUP(CONCATENATE('[1]Exposure Report'!$B$11,'[1]Exposure Report'!$B$13),rate_lookup_table,4,FALSE),FALSE)</f>
        <v>713.33383333333336</v>
      </c>
      <c r="M2477" t="s">
        <v>0</v>
      </c>
      <c r="N2477" t="str">
        <f>IF(VLOOKUP(B2477,title_rename,2,FALSE)=0,B2477,VLOOKUP(B2477,title_rename,2,FALSE))</f>
        <v>06-15 New York Yankees @ Washington Nationals</v>
      </c>
      <c r="O2477" s="3" t="str">
        <f>LEFT(IF(VLOOKUP(C2477,brand_rename,2,FALSE)=0,C2477,VLOOKUP(C2477,brand_rename,2,FALSE)),LEN(IF(VLOOKUP(C2477,brand_rename,2,FALSE)=0,C2477,VLOOKUP(C2477,brand_rename,2,FALSE)))-6)</f>
        <v>Nationals Youth Baseball Academy</v>
      </c>
      <c r="P2477" t="str">
        <f>IF(VLOOKUP(D2477,location_rename,2,FALSE)=0,D2477,VLOOKUP(D2477,location_rename,2,FALSE))</f>
        <v>Static Outfield Wall</v>
      </c>
      <c r="Q2477">
        <f>IF($L2477=0,0,G2477)</f>
        <v>5</v>
      </c>
      <c r="R2477">
        <f>IF($L2477=0,0,H2477)</f>
        <v>6</v>
      </c>
      <c r="S2477" s="1">
        <f>R2477*L2477</f>
        <v>4280.0030000000006</v>
      </c>
      <c r="T2477" s="1">
        <f>S2477*(K2477/100)</f>
        <v>938.81504503058102</v>
      </c>
      <c r="U2477" t="str">
        <f t="shared" si="76"/>
        <v>Nationals Youth Baseball AcademyStatic Outfield Wall</v>
      </c>
      <c r="V2477" t="str">
        <f t="shared" si="77"/>
        <v>06-15 New York Yankees @ Washington NationalsNationals Youth Baseball AcademyStatic Outfield Wall</v>
      </c>
      <c r="W2477" t="str">
        <f>CONCATENATE(M2477,O2477)</f>
        <v>Regular SeasonNationals Youth Baseball Academy</v>
      </c>
      <c r="X2477" t="str">
        <f>CONCATENATE(M2477,P2477)</f>
        <v>Regular SeasonStatic Outfield Wall</v>
      </c>
      <c r="Y2477" t="str">
        <f>CONCATENATE(M2477,O2477,P2477)</f>
        <v>Regular SeasonNationals Youth Baseball AcademyStatic Outfield Wall</v>
      </c>
    </row>
    <row r="2478" spans="1:25" x14ac:dyDescent="0.25">
      <c r="A2478" s="3">
        <v>366081</v>
      </c>
      <c r="B2478" t="s">
        <v>130</v>
      </c>
      <c r="C2478" t="s">
        <v>39</v>
      </c>
      <c r="D2478" t="s">
        <v>13</v>
      </c>
      <c r="E2478" t="s">
        <v>1</v>
      </c>
      <c r="F2478" s="5">
        <v>41075</v>
      </c>
      <c r="G2478">
        <v>12</v>
      </c>
      <c r="H2478">
        <v>61</v>
      </c>
      <c r="I2478" s="1">
        <v>43513.13</v>
      </c>
      <c r="J2478" s="1">
        <v>9306.17</v>
      </c>
      <c r="K2478">
        <v>21.3870388087457</v>
      </c>
      <c r="L2478" s="4">
        <f>VLOOKUP(N2478,rates,VLOOKUP(CONCATENATE('[1]Exposure Report'!$B$11,'[1]Exposure Report'!$B$13),rate_lookup_table,4,FALSE),FALSE)</f>
        <v>713.33383333333336</v>
      </c>
      <c r="M2478" t="s">
        <v>0</v>
      </c>
      <c r="N2478" t="str">
        <f>IF(VLOOKUP(B2478,title_rename,2,FALSE)=0,B2478,VLOOKUP(B2478,title_rename,2,FALSE))</f>
        <v>06-15 New York Yankees @ Washington Nationals</v>
      </c>
      <c r="O2478" s="3" t="str">
        <f>LEFT(IF(VLOOKUP(C2478,brand_rename,2,FALSE)=0,C2478,VLOOKUP(C2478,brand_rename,2,FALSE)),LEN(IF(VLOOKUP(C2478,brand_rename,2,FALSE)=0,C2478,VLOOKUP(C2478,brand_rename,2,FALSE)))-6)</f>
        <v>New Era</v>
      </c>
      <c r="P2478" t="str">
        <f>IF(VLOOKUP(D2478,location_rename,2,FALSE)=0,D2478,VLOOKUP(D2478,location_rename,2,FALSE))</f>
        <v>Static Dugout Wall</v>
      </c>
      <c r="Q2478">
        <f>IF($L2478=0,0,G2478)</f>
        <v>12</v>
      </c>
      <c r="R2478">
        <f>IF($L2478=0,0,H2478)</f>
        <v>61</v>
      </c>
      <c r="S2478" s="1">
        <f>R2478*L2478</f>
        <v>43513.363833333337</v>
      </c>
      <c r="T2478" s="1">
        <f>S2478*(K2478/100)</f>
        <v>9306.220010025716</v>
      </c>
      <c r="U2478" t="str">
        <f t="shared" si="76"/>
        <v>New EraStatic Dugout Wall</v>
      </c>
      <c r="V2478" t="str">
        <f t="shared" si="77"/>
        <v>06-15 New York Yankees @ Washington NationalsNew EraStatic Dugout Wall</v>
      </c>
      <c r="W2478" t="str">
        <f>CONCATENATE(M2478,O2478)</f>
        <v>Regular SeasonNew Era</v>
      </c>
      <c r="X2478" t="str">
        <f>CONCATENATE(M2478,P2478)</f>
        <v>Regular SeasonStatic Dugout Wall</v>
      </c>
      <c r="Y2478" t="str">
        <f>CONCATENATE(M2478,O2478,P2478)</f>
        <v>Regular SeasonNew EraStatic Dugout Wall</v>
      </c>
    </row>
    <row r="2479" spans="1:25" x14ac:dyDescent="0.25">
      <c r="A2479" s="3">
        <v>366081</v>
      </c>
      <c r="B2479" t="s">
        <v>130</v>
      </c>
      <c r="C2479" t="s">
        <v>37</v>
      </c>
      <c r="D2479" t="s">
        <v>19</v>
      </c>
      <c r="E2479" t="s">
        <v>1</v>
      </c>
      <c r="F2479" s="5">
        <v>41075</v>
      </c>
      <c r="G2479">
        <v>1</v>
      </c>
      <c r="H2479">
        <v>1</v>
      </c>
      <c r="I2479" s="1">
        <v>713.33</v>
      </c>
      <c r="J2479" s="1">
        <v>170.99</v>
      </c>
      <c r="K2479">
        <v>23.970672760153001</v>
      </c>
      <c r="L2479" s="4">
        <f>VLOOKUP(N2479,rates,VLOOKUP(CONCATENATE('[1]Exposure Report'!$B$11,'[1]Exposure Report'!$B$13),rate_lookup_table,4,FALSE),FALSE)</f>
        <v>713.33383333333336</v>
      </c>
      <c r="M2479" t="s">
        <v>0</v>
      </c>
      <c r="N2479" t="str">
        <f>IF(VLOOKUP(B2479,title_rename,2,FALSE)=0,B2479,VLOOKUP(B2479,title_rename,2,FALSE))</f>
        <v>06-15 New York Yankees @ Washington Nationals</v>
      </c>
      <c r="O2479" s="3" t="str">
        <f>LEFT(IF(VLOOKUP(C2479,brand_rename,2,FALSE)=0,C2479,VLOOKUP(C2479,brand_rename,2,FALSE)),LEN(IF(VLOOKUP(C2479,brand_rename,2,FALSE)=0,C2479,VLOOKUP(C2479,brand_rename,2,FALSE)))-6)</f>
        <v>Papa John's</v>
      </c>
      <c r="P2479" t="str">
        <f>IF(VLOOKUP(D2479,location_rename,2,FALSE)=0,D2479,VLOOKUP(D2479,location_rename,2,FALSE))</f>
        <v>LED Outfield Wall</v>
      </c>
      <c r="Q2479">
        <f>IF($L2479=0,0,G2479)</f>
        <v>1</v>
      </c>
      <c r="R2479">
        <f>IF($L2479=0,0,H2479)</f>
        <v>1</v>
      </c>
      <c r="S2479" s="1">
        <f>R2479*L2479</f>
        <v>713.33383333333336</v>
      </c>
      <c r="T2479" s="1">
        <f>S2479*(K2479/100)</f>
        <v>170.99091887578854</v>
      </c>
      <c r="U2479" t="str">
        <f t="shared" si="76"/>
        <v>Papa John'sLED Outfield Wall</v>
      </c>
      <c r="V2479" t="str">
        <f t="shared" si="77"/>
        <v>06-15 New York Yankees @ Washington NationalsPapa John'sLED Outfield Wall</v>
      </c>
      <c r="W2479" t="str">
        <f>CONCATENATE(M2479,O2479)</f>
        <v>Regular SeasonPapa John's</v>
      </c>
      <c r="X2479" t="str">
        <f>CONCATENATE(M2479,P2479)</f>
        <v>Regular SeasonLED Outfield Wall</v>
      </c>
      <c r="Y2479" t="str">
        <f>CONCATENATE(M2479,O2479,P2479)</f>
        <v>Regular SeasonPapa John'sLED Outfield Wall</v>
      </c>
    </row>
    <row r="2480" spans="1:25" x14ac:dyDescent="0.25">
      <c r="A2480" s="3">
        <v>366081</v>
      </c>
      <c r="B2480" t="s">
        <v>130</v>
      </c>
      <c r="C2480" t="s">
        <v>37</v>
      </c>
      <c r="D2480" t="s">
        <v>2</v>
      </c>
      <c r="E2480" t="s">
        <v>1</v>
      </c>
      <c r="F2480" s="5">
        <v>41075</v>
      </c>
      <c r="G2480">
        <v>32</v>
      </c>
      <c r="H2480">
        <v>235</v>
      </c>
      <c r="I2480" s="1">
        <v>167632.54999999999</v>
      </c>
      <c r="J2480" s="1">
        <v>39392.79</v>
      </c>
      <c r="K2480">
        <v>23.499487420551599</v>
      </c>
      <c r="L2480" s="4">
        <f>VLOOKUP(N2480,rates,VLOOKUP(CONCATENATE('[1]Exposure Report'!$B$11,'[1]Exposure Report'!$B$13),rate_lookup_table,4,FALSE),FALSE)</f>
        <v>713.33383333333336</v>
      </c>
      <c r="M2480" t="s">
        <v>0</v>
      </c>
      <c r="N2480" t="str">
        <f>IF(VLOOKUP(B2480,title_rename,2,FALSE)=0,B2480,VLOOKUP(B2480,title_rename,2,FALSE))</f>
        <v>06-15 New York Yankees @ Washington Nationals</v>
      </c>
      <c r="O2480" s="3" t="str">
        <f>LEFT(IF(VLOOKUP(C2480,brand_rename,2,FALSE)=0,C2480,VLOOKUP(C2480,brand_rename,2,FALSE)),LEN(IF(VLOOKUP(C2480,brand_rename,2,FALSE)=0,C2480,VLOOKUP(C2480,brand_rename,2,FALSE)))-6)</f>
        <v>Papa John's</v>
      </c>
      <c r="P2480" t="str">
        <f>IF(VLOOKUP(D2480,location_rename,2,FALSE)=0,D2480,VLOOKUP(D2480,location_rename,2,FALSE))</f>
        <v>Rotational Field Level Home Plate</v>
      </c>
      <c r="Q2480">
        <f>IF($L2480=0,0,G2480)</f>
        <v>32</v>
      </c>
      <c r="R2480">
        <f>IF($L2480=0,0,H2480)</f>
        <v>235</v>
      </c>
      <c r="S2480" s="1">
        <f>R2480*L2480</f>
        <v>167633.45083333334</v>
      </c>
      <c r="T2480" s="1">
        <f>S2480*(K2480/100)</f>
        <v>39393.001691215715</v>
      </c>
      <c r="U2480" t="str">
        <f t="shared" si="76"/>
        <v>Papa John'sRotational Field Level Home Plate</v>
      </c>
      <c r="V2480" t="str">
        <f t="shared" si="77"/>
        <v>06-15 New York Yankees @ Washington NationalsPapa John'sRotational Field Level Home Plate</v>
      </c>
      <c r="W2480" t="str">
        <f>CONCATENATE(M2480,O2480)</f>
        <v>Regular SeasonPapa John's</v>
      </c>
      <c r="X2480" t="str">
        <f>CONCATENATE(M2480,P2480)</f>
        <v>Regular SeasonRotational Field Level Home Plate</v>
      </c>
      <c r="Y2480" t="str">
        <f>CONCATENATE(M2480,O2480,P2480)</f>
        <v>Regular SeasonPapa John'sRotational Field Level Home Plate</v>
      </c>
    </row>
    <row r="2481" spans="1:25" x14ac:dyDescent="0.25">
      <c r="A2481" s="3">
        <v>366081</v>
      </c>
      <c r="B2481" t="s">
        <v>130</v>
      </c>
      <c r="C2481" t="s">
        <v>36</v>
      </c>
      <c r="D2481" t="s">
        <v>19</v>
      </c>
      <c r="E2481" t="s">
        <v>1</v>
      </c>
      <c r="F2481" s="5">
        <v>41075</v>
      </c>
      <c r="G2481">
        <v>2</v>
      </c>
      <c r="H2481">
        <v>5</v>
      </c>
      <c r="I2481" s="1">
        <v>3566.65</v>
      </c>
      <c r="J2481" s="1">
        <v>1281.21</v>
      </c>
      <c r="K2481">
        <v>35.921943560483903</v>
      </c>
      <c r="L2481" s="4">
        <f>VLOOKUP(N2481,rates,VLOOKUP(CONCATENATE('[1]Exposure Report'!$B$11,'[1]Exposure Report'!$B$13),rate_lookup_table,4,FALSE),FALSE)</f>
        <v>713.33383333333336</v>
      </c>
      <c r="M2481" t="s">
        <v>0</v>
      </c>
      <c r="N2481" t="str">
        <f>IF(VLOOKUP(B2481,title_rename,2,FALSE)=0,B2481,VLOOKUP(B2481,title_rename,2,FALSE))</f>
        <v>06-15 New York Yankees @ Washington Nationals</v>
      </c>
      <c r="O2481" s="3" t="str">
        <f>LEFT(IF(VLOOKUP(C2481,brand_rename,2,FALSE)=0,C2481,VLOOKUP(C2481,brand_rename,2,FALSE)),LEN(IF(VLOOKUP(C2481,brand_rename,2,FALSE)=0,C2481,VLOOKUP(C2481,brand_rename,2,FALSE)))-6)</f>
        <v>PNC Bank</v>
      </c>
      <c r="P2481" t="str">
        <f>IF(VLOOKUP(D2481,location_rename,2,FALSE)=0,D2481,VLOOKUP(D2481,location_rename,2,FALSE))</f>
        <v>LED Outfield Wall</v>
      </c>
      <c r="Q2481">
        <f>IF($L2481=0,0,G2481)</f>
        <v>2</v>
      </c>
      <c r="R2481">
        <f>IF($L2481=0,0,H2481)</f>
        <v>5</v>
      </c>
      <c r="S2481" s="1">
        <f>R2481*L2481</f>
        <v>3566.6691666666666</v>
      </c>
      <c r="T2481" s="1">
        <f>S2481*(K2481/100)</f>
        <v>1281.2168850391815</v>
      </c>
      <c r="U2481" t="str">
        <f t="shared" si="76"/>
        <v>PNC BankLED Outfield Wall</v>
      </c>
      <c r="V2481" t="str">
        <f t="shared" si="77"/>
        <v>06-15 New York Yankees @ Washington NationalsPNC BankLED Outfield Wall</v>
      </c>
      <c r="W2481" t="str">
        <f>CONCATENATE(M2481,O2481)</f>
        <v>Regular SeasonPNC Bank</v>
      </c>
      <c r="X2481" t="str">
        <f>CONCATENATE(M2481,P2481)</f>
        <v>Regular SeasonLED Outfield Wall</v>
      </c>
      <c r="Y2481" t="str">
        <f>CONCATENATE(M2481,O2481,P2481)</f>
        <v>Regular SeasonPNC BankLED Outfield Wall</v>
      </c>
    </row>
    <row r="2482" spans="1:25" x14ac:dyDescent="0.25">
      <c r="A2482" s="3">
        <v>366081</v>
      </c>
      <c r="B2482" t="s">
        <v>130</v>
      </c>
      <c r="C2482" t="s">
        <v>36</v>
      </c>
      <c r="D2482" t="s">
        <v>17</v>
      </c>
      <c r="E2482" t="s">
        <v>1</v>
      </c>
      <c r="F2482" s="5">
        <v>41075</v>
      </c>
      <c r="G2482">
        <v>3</v>
      </c>
      <c r="H2482">
        <v>8</v>
      </c>
      <c r="I2482" s="1">
        <v>5706.64</v>
      </c>
      <c r="J2482" s="1">
        <v>2183.36</v>
      </c>
      <c r="K2482">
        <v>38.259991869120803</v>
      </c>
      <c r="L2482" s="4">
        <f>VLOOKUP(N2482,rates,VLOOKUP(CONCATENATE('[1]Exposure Report'!$B$11,'[1]Exposure Report'!$B$13),rate_lookup_table,4,FALSE),FALSE)</f>
        <v>713.33383333333336</v>
      </c>
      <c r="M2482" t="s">
        <v>0</v>
      </c>
      <c r="N2482" t="str">
        <f>IF(VLOOKUP(B2482,title_rename,2,FALSE)=0,B2482,VLOOKUP(B2482,title_rename,2,FALSE))</f>
        <v>06-15 New York Yankees @ Washington Nationals</v>
      </c>
      <c r="O2482" s="3" t="str">
        <f>LEFT(IF(VLOOKUP(C2482,brand_rename,2,FALSE)=0,C2482,VLOOKUP(C2482,brand_rename,2,FALSE)),LEN(IF(VLOOKUP(C2482,brand_rename,2,FALSE)=0,C2482,VLOOKUP(C2482,brand_rename,2,FALSE)))-6)</f>
        <v>PNC Bank</v>
      </c>
      <c r="P2482" t="str">
        <f>IF(VLOOKUP(D2482,location_rename,2,FALSE)=0,D2482,VLOOKUP(D2482,location_rename,2,FALSE))</f>
        <v>LED Upper Tiered</v>
      </c>
      <c r="Q2482">
        <f>IF($L2482=0,0,G2482)</f>
        <v>3</v>
      </c>
      <c r="R2482">
        <f>IF($L2482=0,0,H2482)</f>
        <v>8</v>
      </c>
      <c r="S2482" s="1">
        <f>R2482*L2482</f>
        <v>5706.6706666666669</v>
      </c>
      <c r="T2482" s="1">
        <f>S2482*(K2482/100)</f>
        <v>2183.3717330641684</v>
      </c>
      <c r="U2482" t="str">
        <f t="shared" si="76"/>
        <v>PNC BankLED Upper Tiered</v>
      </c>
      <c r="V2482" t="str">
        <f t="shared" si="77"/>
        <v>06-15 New York Yankees @ Washington NationalsPNC BankLED Upper Tiered</v>
      </c>
      <c r="W2482" t="str">
        <f>CONCATENATE(M2482,O2482)</f>
        <v>Regular SeasonPNC Bank</v>
      </c>
      <c r="X2482" t="str">
        <f>CONCATENATE(M2482,P2482)</f>
        <v>Regular SeasonLED Upper Tiered</v>
      </c>
      <c r="Y2482" t="str">
        <f>CONCATENATE(M2482,O2482,P2482)</f>
        <v>Regular SeasonPNC BankLED Upper Tiered</v>
      </c>
    </row>
    <row r="2483" spans="1:25" x14ac:dyDescent="0.25">
      <c r="A2483" s="3">
        <v>366081</v>
      </c>
      <c r="B2483" t="s">
        <v>130</v>
      </c>
      <c r="C2483" t="s">
        <v>36</v>
      </c>
      <c r="D2483" t="s">
        <v>2</v>
      </c>
      <c r="E2483" t="s">
        <v>1</v>
      </c>
      <c r="F2483" s="5">
        <v>41075</v>
      </c>
      <c r="G2483">
        <v>40</v>
      </c>
      <c r="H2483">
        <v>278</v>
      </c>
      <c r="I2483" s="1">
        <v>198305.74</v>
      </c>
      <c r="J2483" s="1">
        <v>49723.1</v>
      </c>
      <c r="K2483">
        <v>25.073959029123401</v>
      </c>
      <c r="L2483" s="4">
        <f>VLOOKUP(N2483,rates,VLOOKUP(CONCATENATE('[1]Exposure Report'!$B$11,'[1]Exposure Report'!$B$13),rate_lookup_table,4,FALSE),FALSE)</f>
        <v>713.33383333333336</v>
      </c>
      <c r="M2483" t="s">
        <v>0</v>
      </c>
      <c r="N2483" t="str">
        <f>IF(VLOOKUP(B2483,title_rename,2,FALSE)=0,B2483,VLOOKUP(B2483,title_rename,2,FALSE))</f>
        <v>06-15 New York Yankees @ Washington Nationals</v>
      </c>
      <c r="O2483" s="3" t="str">
        <f>LEFT(IF(VLOOKUP(C2483,brand_rename,2,FALSE)=0,C2483,VLOOKUP(C2483,brand_rename,2,FALSE)),LEN(IF(VLOOKUP(C2483,brand_rename,2,FALSE)=0,C2483,VLOOKUP(C2483,brand_rename,2,FALSE)))-6)</f>
        <v>PNC Bank</v>
      </c>
      <c r="P2483" t="str">
        <f>IF(VLOOKUP(D2483,location_rename,2,FALSE)=0,D2483,VLOOKUP(D2483,location_rename,2,FALSE))</f>
        <v>Rotational Field Level Home Plate</v>
      </c>
      <c r="Q2483">
        <f>IF($L2483=0,0,G2483)</f>
        <v>40</v>
      </c>
      <c r="R2483">
        <f>IF($L2483=0,0,H2483)</f>
        <v>278</v>
      </c>
      <c r="S2483" s="1">
        <f>R2483*L2483</f>
        <v>198306.80566666668</v>
      </c>
      <c r="T2483" s="1">
        <f>S2483*(K2483/100)</f>
        <v>49723.367204823364</v>
      </c>
      <c r="U2483" t="str">
        <f t="shared" si="76"/>
        <v>PNC BankRotational Field Level Home Plate</v>
      </c>
      <c r="V2483" t="str">
        <f t="shared" si="77"/>
        <v>06-15 New York Yankees @ Washington NationalsPNC BankRotational Field Level Home Plate</v>
      </c>
      <c r="W2483" t="str">
        <f>CONCATENATE(M2483,O2483)</f>
        <v>Regular SeasonPNC Bank</v>
      </c>
      <c r="X2483" t="str">
        <f>CONCATENATE(M2483,P2483)</f>
        <v>Regular SeasonRotational Field Level Home Plate</v>
      </c>
      <c r="Y2483" t="str">
        <f>CONCATENATE(M2483,O2483,P2483)</f>
        <v>Regular SeasonPNC BankRotational Field Level Home Plate</v>
      </c>
    </row>
    <row r="2484" spans="1:25" x14ac:dyDescent="0.25">
      <c r="A2484" s="3">
        <v>366081</v>
      </c>
      <c r="B2484" t="s">
        <v>130</v>
      </c>
      <c r="C2484" t="s">
        <v>36</v>
      </c>
      <c r="D2484" t="s">
        <v>9</v>
      </c>
      <c r="E2484" t="s">
        <v>1</v>
      </c>
      <c r="F2484" s="5">
        <v>41075</v>
      </c>
      <c r="G2484">
        <v>11</v>
      </c>
      <c r="H2484">
        <v>59</v>
      </c>
      <c r="I2484" s="1">
        <v>42086.47</v>
      </c>
      <c r="J2484" s="1">
        <v>4742.5</v>
      </c>
      <c r="K2484">
        <v>11.2684670394072</v>
      </c>
      <c r="L2484" s="4">
        <f>VLOOKUP(N2484,rates,VLOOKUP(CONCATENATE('[1]Exposure Report'!$B$11,'[1]Exposure Report'!$B$13),rate_lookup_table,4,FALSE),FALSE)</f>
        <v>713.33383333333336</v>
      </c>
      <c r="M2484" t="s">
        <v>0</v>
      </c>
      <c r="N2484" t="str">
        <f>IF(VLOOKUP(B2484,title_rename,2,FALSE)=0,B2484,VLOOKUP(B2484,title_rename,2,FALSE))</f>
        <v>06-15 New York Yankees @ Washington Nationals</v>
      </c>
      <c r="O2484" s="3" t="str">
        <f>LEFT(IF(VLOOKUP(C2484,brand_rename,2,FALSE)=0,C2484,VLOOKUP(C2484,brand_rename,2,FALSE)),LEN(IF(VLOOKUP(C2484,brand_rename,2,FALSE)=0,C2484,VLOOKUP(C2484,brand_rename,2,FALSE)))-6)</f>
        <v>PNC Bank</v>
      </c>
      <c r="P2484" t="str">
        <f>IF(VLOOKUP(D2484,location_rename,2,FALSE)=0,D2484,VLOOKUP(D2484,location_rename,2,FALSE))</f>
        <v>Static Upper Billboard</v>
      </c>
      <c r="Q2484">
        <f>IF($L2484=0,0,G2484)</f>
        <v>11</v>
      </c>
      <c r="R2484">
        <f>IF($L2484=0,0,H2484)</f>
        <v>59</v>
      </c>
      <c r="S2484" s="1">
        <f>R2484*L2484</f>
        <v>42086.696166666668</v>
      </c>
      <c r="T2484" s="1">
        <f>S2484*(K2484/100)</f>
        <v>4742.5254855162866</v>
      </c>
      <c r="U2484" t="str">
        <f t="shared" si="76"/>
        <v>PNC BankStatic Upper Billboard</v>
      </c>
      <c r="V2484" t="str">
        <f t="shared" si="77"/>
        <v>06-15 New York Yankees @ Washington NationalsPNC BankStatic Upper Billboard</v>
      </c>
      <c r="W2484" t="str">
        <f>CONCATENATE(M2484,O2484)</f>
        <v>Regular SeasonPNC Bank</v>
      </c>
      <c r="X2484" t="str">
        <f>CONCATENATE(M2484,P2484)</f>
        <v>Regular SeasonStatic Upper Billboard</v>
      </c>
      <c r="Y2484" t="str">
        <f>CONCATENATE(M2484,O2484,P2484)</f>
        <v>Regular SeasonPNC BankStatic Upper Billboard</v>
      </c>
    </row>
    <row r="2485" spans="1:25" x14ac:dyDescent="0.25">
      <c r="A2485" s="3">
        <v>366081</v>
      </c>
      <c r="B2485" t="s">
        <v>130</v>
      </c>
      <c r="C2485" t="s">
        <v>36</v>
      </c>
      <c r="D2485" t="s">
        <v>71</v>
      </c>
      <c r="E2485" t="s">
        <v>1</v>
      </c>
      <c r="F2485" s="5">
        <v>41075</v>
      </c>
      <c r="G2485">
        <v>4</v>
      </c>
      <c r="H2485">
        <v>6</v>
      </c>
      <c r="I2485" s="1">
        <v>4279.9799999999996</v>
      </c>
      <c r="J2485" s="1">
        <v>741.22</v>
      </c>
      <c r="K2485">
        <v>17.3183052257253</v>
      </c>
      <c r="L2485" s="4">
        <f>VLOOKUP(N2485,rates,VLOOKUP(CONCATENATE('[1]Exposure Report'!$B$11,'[1]Exposure Report'!$B$13),rate_lookup_table,4,FALSE),FALSE)</f>
        <v>713.33383333333336</v>
      </c>
      <c r="M2485" t="s">
        <v>0</v>
      </c>
      <c r="N2485" t="str">
        <f>IF(VLOOKUP(B2485,title_rename,2,FALSE)=0,B2485,VLOOKUP(B2485,title_rename,2,FALSE))</f>
        <v>06-15 New York Yankees @ Washington Nationals</v>
      </c>
      <c r="O2485" s="3" t="str">
        <f>LEFT(IF(VLOOKUP(C2485,brand_rename,2,FALSE)=0,C2485,VLOOKUP(C2485,brand_rename,2,FALSE)),LEN(IF(VLOOKUP(C2485,brand_rename,2,FALSE)=0,C2485,VLOOKUP(C2485,brand_rename,2,FALSE)))-6)</f>
        <v>PNC Bank</v>
      </c>
      <c r="P2485" t="str">
        <f>IF(VLOOKUP(D2485,location_rename,2,FALSE)=0,D2485,VLOOKUP(D2485,location_rename,2,FALSE))</f>
        <v>Static Upper Tiered</v>
      </c>
      <c r="Q2485">
        <f>IF($L2485=0,0,G2485)</f>
        <v>4</v>
      </c>
      <c r="R2485">
        <f>IF($L2485=0,0,H2485)</f>
        <v>6</v>
      </c>
      <c r="S2485" s="1">
        <f>R2485*L2485</f>
        <v>4280.0030000000006</v>
      </c>
      <c r="T2485" s="1">
        <f>S2485*(K2485/100)</f>
        <v>741.22398321019978</v>
      </c>
      <c r="U2485" t="str">
        <f t="shared" si="76"/>
        <v>PNC BankStatic Upper Tiered</v>
      </c>
      <c r="V2485" t="str">
        <f t="shared" si="77"/>
        <v>06-15 New York Yankees @ Washington NationalsPNC BankStatic Upper Tiered</v>
      </c>
      <c r="W2485" t="str">
        <f>CONCATENATE(M2485,O2485)</f>
        <v>Regular SeasonPNC Bank</v>
      </c>
      <c r="X2485" t="str">
        <f>CONCATENATE(M2485,P2485)</f>
        <v>Regular SeasonStatic Upper Tiered</v>
      </c>
      <c r="Y2485" t="str">
        <f>CONCATENATE(M2485,O2485,P2485)</f>
        <v>Regular SeasonPNC BankStatic Upper Tiered</v>
      </c>
    </row>
    <row r="2486" spans="1:25" x14ac:dyDescent="0.25">
      <c r="A2486" s="3">
        <v>366081</v>
      </c>
      <c r="B2486" t="s">
        <v>130</v>
      </c>
      <c r="C2486" t="s">
        <v>33</v>
      </c>
      <c r="D2486" t="s">
        <v>17</v>
      </c>
      <c r="E2486" t="s">
        <v>1</v>
      </c>
      <c r="F2486" s="5">
        <v>41075</v>
      </c>
      <c r="G2486">
        <v>10</v>
      </c>
      <c r="H2486">
        <v>28</v>
      </c>
      <c r="I2486" s="1">
        <v>19973.240000000002</v>
      </c>
      <c r="J2486" s="1">
        <v>7066.32</v>
      </c>
      <c r="K2486">
        <v>35.378937017729697</v>
      </c>
      <c r="L2486" s="4">
        <f>VLOOKUP(N2486,rates,VLOOKUP(CONCATENATE('[1]Exposure Report'!$B$11,'[1]Exposure Report'!$B$13),rate_lookup_table,4,FALSE),FALSE)</f>
        <v>713.33383333333336</v>
      </c>
      <c r="M2486" t="s">
        <v>0</v>
      </c>
      <c r="N2486" t="str">
        <f>IF(VLOOKUP(B2486,title_rename,2,FALSE)=0,B2486,VLOOKUP(B2486,title_rename,2,FALSE))</f>
        <v>06-15 New York Yankees @ Washington Nationals</v>
      </c>
      <c r="O2486" s="3" t="str">
        <f>LEFT(IF(VLOOKUP(C2486,brand_rename,2,FALSE)=0,C2486,VLOOKUP(C2486,brand_rename,2,FALSE)),LEN(IF(VLOOKUP(C2486,brand_rename,2,FALSE)=0,C2486,VLOOKUP(C2486,brand_rename,2,FALSE)))-6)</f>
        <v>Radio - 106.7 The Fan</v>
      </c>
      <c r="P2486" t="str">
        <f>IF(VLOOKUP(D2486,location_rename,2,FALSE)=0,D2486,VLOOKUP(D2486,location_rename,2,FALSE))</f>
        <v>LED Upper Tiered</v>
      </c>
      <c r="Q2486">
        <f>IF($L2486=0,0,G2486)</f>
        <v>10</v>
      </c>
      <c r="R2486">
        <f>IF($L2486=0,0,H2486)</f>
        <v>28</v>
      </c>
      <c r="S2486" s="1">
        <f>R2486*L2486</f>
        <v>19973.347333333335</v>
      </c>
      <c r="T2486" s="1">
        <f>S2486*(K2486/100)</f>
        <v>7066.3579733923943</v>
      </c>
      <c r="U2486" t="str">
        <f t="shared" si="76"/>
        <v>Radio - 106.7 The FanLED Upper Tiered</v>
      </c>
      <c r="V2486" t="str">
        <f t="shared" si="77"/>
        <v>06-15 New York Yankees @ Washington NationalsRadio - 106.7 The FanLED Upper Tiered</v>
      </c>
      <c r="W2486" t="str">
        <f>CONCATENATE(M2486,O2486)</f>
        <v>Regular SeasonRadio - 106.7 The Fan</v>
      </c>
      <c r="X2486" t="str">
        <f>CONCATENATE(M2486,P2486)</f>
        <v>Regular SeasonLED Upper Tiered</v>
      </c>
      <c r="Y2486" t="str">
        <f>CONCATENATE(M2486,O2486,P2486)</f>
        <v>Regular SeasonRadio - 106.7 The FanLED Upper Tiered</v>
      </c>
    </row>
    <row r="2487" spans="1:25" x14ac:dyDescent="0.25">
      <c r="A2487" s="3">
        <v>366081</v>
      </c>
      <c r="B2487" t="s">
        <v>130</v>
      </c>
      <c r="C2487" t="s">
        <v>33</v>
      </c>
      <c r="D2487" t="s">
        <v>9</v>
      </c>
      <c r="E2487" t="s">
        <v>1</v>
      </c>
      <c r="F2487" s="5">
        <v>41075</v>
      </c>
      <c r="G2487">
        <v>10</v>
      </c>
      <c r="H2487">
        <v>33</v>
      </c>
      <c r="I2487" s="1">
        <v>23539.89</v>
      </c>
      <c r="J2487" s="1">
        <v>3681.57</v>
      </c>
      <c r="K2487">
        <v>15.639707747147501</v>
      </c>
      <c r="L2487" s="4">
        <f>VLOOKUP(N2487,rates,VLOOKUP(CONCATENATE('[1]Exposure Report'!$B$11,'[1]Exposure Report'!$B$13),rate_lookup_table,4,FALSE),FALSE)</f>
        <v>713.33383333333336</v>
      </c>
      <c r="M2487" t="s">
        <v>0</v>
      </c>
      <c r="N2487" t="str">
        <f>IF(VLOOKUP(B2487,title_rename,2,FALSE)=0,B2487,VLOOKUP(B2487,title_rename,2,FALSE))</f>
        <v>06-15 New York Yankees @ Washington Nationals</v>
      </c>
      <c r="O2487" s="3" t="str">
        <f>LEFT(IF(VLOOKUP(C2487,brand_rename,2,FALSE)=0,C2487,VLOOKUP(C2487,brand_rename,2,FALSE)),LEN(IF(VLOOKUP(C2487,brand_rename,2,FALSE)=0,C2487,VLOOKUP(C2487,brand_rename,2,FALSE)))-6)</f>
        <v>Radio - 106.7 The Fan</v>
      </c>
      <c r="P2487" t="str">
        <f>IF(VLOOKUP(D2487,location_rename,2,FALSE)=0,D2487,VLOOKUP(D2487,location_rename,2,FALSE))</f>
        <v>Static Upper Billboard</v>
      </c>
      <c r="Q2487">
        <f>IF($L2487=0,0,G2487)</f>
        <v>10</v>
      </c>
      <c r="R2487">
        <f>IF($L2487=0,0,H2487)</f>
        <v>33</v>
      </c>
      <c r="S2487" s="1">
        <f>R2487*L2487</f>
        <v>23540.016500000002</v>
      </c>
      <c r="T2487" s="1">
        <f>S2487*(K2487/100)</f>
        <v>3681.5897842303007</v>
      </c>
      <c r="U2487" t="str">
        <f t="shared" si="76"/>
        <v>Radio - 106.7 The FanStatic Upper Billboard</v>
      </c>
      <c r="V2487" t="str">
        <f t="shared" si="77"/>
        <v>06-15 New York Yankees @ Washington NationalsRadio - 106.7 The FanStatic Upper Billboard</v>
      </c>
      <c r="W2487" t="str">
        <f>CONCATENATE(M2487,O2487)</f>
        <v>Regular SeasonRadio - 106.7 The Fan</v>
      </c>
      <c r="X2487" t="str">
        <f>CONCATENATE(M2487,P2487)</f>
        <v>Regular SeasonStatic Upper Billboard</v>
      </c>
      <c r="Y2487" t="str">
        <f>CONCATENATE(M2487,O2487,P2487)</f>
        <v>Regular SeasonRadio - 106.7 The FanStatic Upper Billboard</v>
      </c>
    </row>
    <row r="2488" spans="1:25" x14ac:dyDescent="0.25">
      <c r="A2488" s="3">
        <v>366081</v>
      </c>
      <c r="B2488" t="s">
        <v>130</v>
      </c>
      <c r="C2488" t="s">
        <v>32</v>
      </c>
      <c r="D2488" t="s">
        <v>17</v>
      </c>
      <c r="E2488" t="s">
        <v>1</v>
      </c>
      <c r="F2488" s="5">
        <v>41075</v>
      </c>
      <c r="G2488">
        <v>1</v>
      </c>
      <c r="H2488">
        <v>4</v>
      </c>
      <c r="I2488" s="1">
        <v>2853.32</v>
      </c>
      <c r="J2488" s="1">
        <v>1112.51</v>
      </c>
      <c r="K2488">
        <v>38.9900186449469</v>
      </c>
      <c r="L2488" s="4">
        <f>VLOOKUP(N2488,rates,VLOOKUP(CONCATENATE('[1]Exposure Report'!$B$11,'[1]Exposure Report'!$B$13),rate_lookup_table,4,FALSE),FALSE)</f>
        <v>713.33383333333336</v>
      </c>
      <c r="M2488" t="s">
        <v>0</v>
      </c>
      <c r="N2488" t="str">
        <f>IF(VLOOKUP(B2488,title_rename,2,FALSE)=0,B2488,VLOOKUP(B2488,title_rename,2,FALSE))</f>
        <v>06-15 New York Yankees @ Washington Nationals</v>
      </c>
      <c r="O2488" s="3" t="str">
        <f>LEFT(IF(VLOOKUP(C2488,brand_rename,2,FALSE)=0,C2488,VLOOKUP(C2488,brand_rename,2,FALSE)),LEN(IF(VLOOKUP(C2488,brand_rename,2,FALSE)=0,C2488,VLOOKUP(C2488,brand_rename,2,FALSE)))-6)</f>
        <v>Radio - WTOP</v>
      </c>
      <c r="P2488" t="str">
        <f>IF(VLOOKUP(D2488,location_rename,2,FALSE)=0,D2488,VLOOKUP(D2488,location_rename,2,FALSE))</f>
        <v>LED Upper Tiered</v>
      </c>
      <c r="Q2488">
        <f>IF($L2488=0,0,G2488)</f>
        <v>1</v>
      </c>
      <c r="R2488">
        <f>IF($L2488=0,0,H2488)</f>
        <v>4</v>
      </c>
      <c r="S2488" s="1">
        <f>R2488*L2488</f>
        <v>2853.3353333333334</v>
      </c>
      <c r="T2488" s="1">
        <f>S2488*(K2488/100)</f>
        <v>1112.5159784695245</v>
      </c>
      <c r="U2488" t="str">
        <f t="shared" si="76"/>
        <v>Radio - WTOPLED Upper Tiered</v>
      </c>
      <c r="V2488" t="str">
        <f t="shared" si="77"/>
        <v>06-15 New York Yankees @ Washington NationalsRadio - WTOPLED Upper Tiered</v>
      </c>
      <c r="W2488" t="str">
        <f>CONCATENATE(M2488,O2488)</f>
        <v>Regular SeasonRadio - WTOP</v>
      </c>
      <c r="X2488" t="str">
        <f>CONCATENATE(M2488,P2488)</f>
        <v>Regular SeasonLED Upper Tiered</v>
      </c>
      <c r="Y2488" t="str">
        <f>CONCATENATE(M2488,O2488,P2488)</f>
        <v>Regular SeasonRadio - WTOPLED Upper Tiered</v>
      </c>
    </row>
    <row r="2489" spans="1:25" x14ac:dyDescent="0.25">
      <c r="A2489" s="3">
        <v>366081</v>
      </c>
      <c r="B2489" t="s">
        <v>130</v>
      </c>
      <c r="C2489" t="s">
        <v>121</v>
      </c>
      <c r="D2489" t="s">
        <v>2</v>
      </c>
      <c r="E2489" t="s">
        <v>1</v>
      </c>
      <c r="F2489" s="5">
        <v>41075</v>
      </c>
      <c r="G2489">
        <v>16</v>
      </c>
      <c r="H2489">
        <v>94</v>
      </c>
      <c r="I2489" s="1">
        <v>67053.02</v>
      </c>
      <c r="J2489" s="1">
        <v>17153.23</v>
      </c>
      <c r="K2489">
        <v>25.581591999882999</v>
      </c>
      <c r="L2489" s="4">
        <f>VLOOKUP(N2489,rates,VLOOKUP(CONCATENATE('[1]Exposure Report'!$B$11,'[1]Exposure Report'!$B$13),rate_lookup_table,4,FALSE),FALSE)</f>
        <v>713.33383333333336</v>
      </c>
      <c r="M2489" t="s">
        <v>0</v>
      </c>
      <c r="N2489" t="str">
        <f>IF(VLOOKUP(B2489,title_rename,2,FALSE)=0,B2489,VLOOKUP(B2489,title_rename,2,FALSE))</f>
        <v>06-15 New York Yankees @ Washington Nationals</v>
      </c>
      <c r="O2489" s="3" t="str">
        <f>LEFT(IF(VLOOKUP(C2489,brand_rename,2,FALSE)=0,C2489,VLOOKUP(C2489,brand_rename,2,FALSE)),LEN(IF(VLOOKUP(C2489,brand_rename,2,FALSE)=0,C2489,VLOOKUP(C2489,brand_rename,2,FALSE)))-6)</f>
        <v>Team Promotion - Miller Lite Party Night</v>
      </c>
      <c r="P2489" t="str">
        <f>IF(VLOOKUP(D2489,location_rename,2,FALSE)=0,D2489,VLOOKUP(D2489,location_rename,2,FALSE))</f>
        <v>Rotational Field Level Home Plate</v>
      </c>
      <c r="Q2489">
        <f>IF($L2489=0,0,G2489)</f>
        <v>16</v>
      </c>
      <c r="R2489">
        <f>IF($L2489=0,0,H2489)</f>
        <v>94</v>
      </c>
      <c r="S2489" s="1">
        <f>R2489*L2489</f>
        <v>67053.380333333334</v>
      </c>
      <c r="T2489" s="1">
        <f>S2489*(K2489/100)</f>
        <v>17153.32217900312</v>
      </c>
      <c r="U2489" t="str">
        <f t="shared" si="76"/>
        <v>Team Promotion - Miller Lite Party NightRotational Field Level Home Plate</v>
      </c>
      <c r="V2489" t="str">
        <f t="shared" si="77"/>
        <v>06-15 New York Yankees @ Washington NationalsTeam Promotion - Miller Lite Party NightRotational Field Level Home Plate</v>
      </c>
      <c r="W2489" t="str">
        <f>CONCATENATE(M2489,O2489)</f>
        <v>Regular SeasonTeam Promotion - Miller Lite Party Night</v>
      </c>
      <c r="X2489" t="str">
        <f>CONCATENATE(M2489,P2489)</f>
        <v>Regular SeasonRotational Field Level Home Plate</v>
      </c>
      <c r="Y2489" t="str">
        <f>CONCATENATE(M2489,O2489,P2489)</f>
        <v>Regular SeasonTeam Promotion - Miller Lite Party NightRotational Field Level Home Plate</v>
      </c>
    </row>
    <row r="2490" spans="1:25" x14ac:dyDescent="0.25">
      <c r="A2490" s="3">
        <v>366081</v>
      </c>
      <c r="B2490" t="s">
        <v>130</v>
      </c>
      <c r="C2490" t="s">
        <v>79</v>
      </c>
      <c r="D2490" t="s">
        <v>12</v>
      </c>
      <c r="E2490" t="s">
        <v>1</v>
      </c>
      <c r="F2490" s="5">
        <v>41075</v>
      </c>
      <c r="G2490">
        <v>15</v>
      </c>
      <c r="H2490">
        <v>48</v>
      </c>
      <c r="I2490" s="1">
        <v>34239.839999999997</v>
      </c>
      <c r="J2490" s="1">
        <v>6363.83</v>
      </c>
      <c r="K2490">
        <v>18.586038953452999</v>
      </c>
      <c r="L2490" s="4">
        <f>VLOOKUP(N2490,rates,VLOOKUP(CONCATENATE('[1]Exposure Report'!$B$11,'[1]Exposure Report'!$B$13),rate_lookup_table,4,FALSE),FALSE)</f>
        <v>713.33383333333336</v>
      </c>
      <c r="M2490" t="s">
        <v>0</v>
      </c>
      <c r="N2490" t="str">
        <f>IF(VLOOKUP(B2490,title_rename,2,FALSE)=0,B2490,VLOOKUP(B2490,title_rename,2,FALSE))</f>
        <v>06-15 New York Yankees @ Washington Nationals</v>
      </c>
      <c r="O2490" s="3" t="str">
        <f>LEFT(IF(VLOOKUP(C2490,brand_rename,2,FALSE)=0,C2490,VLOOKUP(C2490,brand_rename,2,FALSE)),LEN(IF(VLOOKUP(C2490,brand_rename,2,FALSE)=0,C2490,VLOOKUP(C2490,brand_rename,2,FALSE)))-6)</f>
        <v>Team Promotion - NatsLive Post-Game Concert - The Wallflowers</v>
      </c>
      <c r="P2490" t="str">
        <f>IF(VLOOKUP(D2490,location_rename,2,FALSE)=0,D2490,VLOOKUP(D2490,location_rename,2,FALSE))</f>
        <v>Static Field Level Home Plate</v>
      </c>
      <c r="Q2490">
        <f>IF($L2490=0,0,G2490)</f>
        <v>15</v>
      </c>
      <c r="R2490">
        <f>IF($L2490=0,0,H2490)</f>
        <v>48</v>
      </c>
      <c r="S2490" s="1">
        <f>R2490*L2490</f>
        <v>34240.024000000005</v>
      </c>
      <c r="T2490" s="1">
        <f>S2490*(K2490/100)</f>
        <v>6363.8641983116568</v>
      </c>
      <c r="U2490" t="str">
        <f t="shared" si="76"/>
        <v>Team Promotion - NatsLive Post-Game Concert - The WallflowersStatic Field Level Home Plate</v>
      </c>
      <c r="V2490" t="str">
        <f t="shared" si="77"/>
        <v>06-15 New York Yankees @ Washington NationalsTeam Promotion - NatsLive Post-Game Concert - The WallflowersStatic Field Level Home Plate</v>
      </c>
      <c r="W2490" t="str">
        <f>CONCATENATE(M2490,O2490)</f>
        <v>Regular SeasonTeam Promotion - NatsLive Post-Game Concert - The Wallflowers</v>
      </c>
      <c r="X2490" t="str">
        <f>CONCATENATE(M2490,P2490)</f>
        <v>Regular SeasonStatic Field Level Home Plate</v>
      </c>
      <c r="Y2490" t="str">
        <f>CONCATENATE(M2490,O2490,P2490)</f>
        <v>Regular SeasonTeam Promotion - NatsLive Post-Game Concert - The WallflowersStatic Field Level Home Plate</v>
      </c>
    </row>
    <row r="2491" spans="1:25" x14ac:dyDescent="0.25">
      <c r="A2491" s="3">
        <v>366081</v>
      </c>
      <c r="B2491" t="s">
        <v>130</v>
      </c>
      <c r="C2491" t="s">
        <v>27</v>
      </c>
      <c r="D2491" t="s">
        <v>16</v>
      </c>
      <c r="E2491" t="s">
        <v>1</v>
      </c>
      <c r="F2491" s="5">
        <v>41075</v>
      </c>
      <c r="G2491">
        <v>2</v>
      </c>
      <c r="H2491">
        <v>10</v>
      </c>
      <c r="I2491" s="1">
        <v>7133.3</v>
      </c>
      <c r="J2491" s="1">
        <v>1112.6500000000001</v>
      </c>
      <c r="K2491">
        <v>15.597970083972299</v>
      </c>
      <c r="L2491" s="4">
        <f>VLOOKUP(N2491,rates,VLOOKUP(CONCATENATE('[1]Exposure Report'!$B$11,'[1]Exposure Report'!$B$13),rate_lookup_table,4,FALSE),FALSE)</f>
        <v>713.33383333333336</v>
      </c>
      <c r="M2491" t="s">
        <v>0</v>
      </c>
      <c r="N2491" t="str">
        <f>IF(VLOOKUP(B2491,title_rename,2,FALSE)=0,B2491,VLOOKUP(B2491,title_rename,2,FALSE))</f>
        <v>06-15 New York Yankees @ Washington Nationals</v>
      </c>
      <c r="O2491" s="3" t="str">
        <f>LEFT(IF(VLOOKUP(C2491,brand_rename,2,FALSE)=0,C2491,VLOOKUP(C2491,brand_rename,2,FALSE)),LEN(IF(VLOOKUP(C2491,brand_rename,2,FALSE)=0,C2491,VLOOKUP(C2491,brand_rename,2,FALSE)))-6)</f>
        <v>Team Website - Nationals.com</v>
      </c>
      <c r="P2491" t="str">
        <f>IF(VLOOKUP(D2491,location_rename,2,FALSE)=0,D2491,VLOOKUP(D2491,location_rename,2,FALSE))</f>
        <v>On Surface Branding</v>
      </c>
      <c r="Q2491">
        <f>IF($L2491=0,0,G2491)</f>
        <v>2</v>
      </c>
      <c r="R2491">
        <f>IF($L2491=0,0,H2491)</f>
        <v>10</v>
      </c>
      <c r="S2491" s="1">
        <f>R2491*L2491</f>
        <v>7133.3383333333331</v>
      </c>
      <c r="T2491" s="1">
        <f>S2491*(K2491/100)</f>
        <v>1112.6559792218616</v>
      </c>
      <c r="U2491" t="str">
        <f t="shared" si="76"/>
        <v>Team Website - Nationals.comOn Surface Branding</v>
      </c>
      <c r="V2491" t="str">
        <f t="shared" si="77"/>
        <v>06-15 New York Yankees @ Washington NationalsTeam Website - Nationals.comOn Surface Branding</v>
      </c>
      <c r="W2491" t="str">
        <f>CONCATENATE(M2491,O2491)</f>
        <v>Regular SeasonTeam Website - Nationals.com</v>
      </c>
      <c r="X2491" t="str">
        <f>CONCATENATE(M2491,P2491)</f>
        <v>Regular SeasonOn Surface Branding</v>
      </c>
      <c r="Y2491" t="str">
        <f>CONCATENATE(M2491,O2491,P2491)</f>
        <v>Regular SeasonTeam Website - Nationals.comOn Surface Branding</v>
      </c>
    </row>
    <row r="2492" spans="1:25" x14ac:dyDescent="0.25">
      <c r="A2492" s="3">
        <v>366081</v>
      </c>
      <c r="B2492" t="s">
        <v>130</v>
      </c>
      <c r="C2492" t="s">
        <v>27</v>
      </c>
      <c r="D2492" t="s">
        <v>2</v>
      </c>
      <c r="E2492" t="s">
        <v>1</v>
      </c>
      <c r="F2492" s="5">
        <v>41075</v>
      </c>
      <c r="G2492">
        <v>33</v>
      </c>
      <c r="H2492">
        <v>208</v>
      </c>
      <c r="I2492" s="1">
        <v>148372.64000000001</v>
      </c>
      <c r="J2492" s="1">
        <v>37948.589999999997</v>
      </c>
      <c r="K2492">
        <v>25.576541604975102</v>
      </c>
      <c r="L2492" s="4">
        <f>VLOOKUP(N2492,rates,VLOOKUP(CONCATENATE('[1]Exposure Report'!$B$11,'[1]Exposure Report'!$B$13),rate_lookup_table,4,FALSE),FALSE)</f>
        <v>713.33383333333336</v>
      </c>
      <c r="M2492" t="s">
        <v>0</v>
      </c>
      <c r="N2492" t="str">
        <f>IF(VLOOKUP(B2492,title_rename,2,FALSE)=0,B2492,VLOOKUP(B2492,title_rename,2,FALSE))</f>
        <v>06-15 New York Yankees @ Washington Nationals</v>
      </c>
      <c r="O2492" s="3" t="str">
        <f>LEFT(IF(VLOOKUP(C2492,brand_rename,2,FALSE)=0,C2492,VLOOKUP(C2492,brand_rename,2,FALSE)),LEN(IF(VLOOKUP(C2492,brand_rename,2,FALSE)=0,C2492,VLOOKUP(C2492,brand_rename,2,FALSE)))-6)</f>
        <v>Team Website - Nationals.com</v>
      </c>
      <c r="P2492" t="str">
        <f>IF(VLOOKUP(D2492,location_rename,2,FALSE)=0,D2492,VLOOKUP(D2492,location_rename,2,FALSE))</f>
        <v>Rotational Field Level Home Plate</v>
      </c>
      <c r="Q2492">
        <f>IF($L2492=0,0,G2492)</f>
        <v>33</v>
      </c>
      <c r="R2492">
        <f>IF($L2492=0,0,H2492)</f>
        <v>208</v>
      </c>
      <c r="S2492" s="1">
        <f>R2492*L2492</f>
        <v>148373.43733333334</v>
      </c>
      <c r="T2492" s="1">
        <f>S2492*(K2492/100)</f>
        <v>37948.793930291657</v>
      </c>
      <c r="U2492" t="str">
        <f t="shared" si="76"/>
        <v>Team Website - Nationals.comRotational Field Level Home Plate</v>
      </c>
      <c r="V2492" t="str">
        <f t="shared" si="77"/>
        <v>06-15 New York Yankees @ Washington NationalsTeam Website - Nationals.comRotational Field Level Home Plate</v>
      </c>
      <c r="W2492" t="str">
        <f>CONCATENATE(M2492,O2492)</f>
        <v>Regular SeasonTeam Website - Nationals.com</v>
      </c>
      <c r="X2492" t="str">
        <f>CONCATENATE(M2492,P2492)</f>
        <v>Regular SeasonRotational Field Level Home Plate</v>
      </c>
      <c r="Y2492" t="str">
        <f>CONCATENATE(M2492,O2492,P2492)</f>
        <v>Regular SeasonTeam Website - Nationals.comRotational Field Level Home Plate</v>
      </c>
    </row>
    <row r="2493" spans="1:25" x14ac:dyDescent="0.25">
      <c r="A2493" s="3">
        <v>366081</v>
      </c>
      <c r="B2493" t="s">
        <v>130</v>
      </c>
      <c r="C2493" t="s">
        <v>27</v>
      </c>
      <c r="D2493" t="s">
        <v>28</v>
      </c>
      <c r="E2493" t="s">
        <v>1</v>
      </c>
      <c r="F2493" s="5">
        <v>41075</v>
      </c>
      <c r="G2493">
        <v>20</v>
      </c>
      <c r="H2493">
        <v>112</v>
      </c>
      <c r="I2493" s="1">
        <v>79892.960000000006</v>
      </c>
      <c r="J2493" s="1">
        <v>18833.62</v>
      </c>
      <c r="K2493">
        <v>23.573566431885801</v>
      </c>
      <c r="L2493" s="4">
        <f>VLOOKUP(N2493,rates,VLOOKUP(CONCATENATE('[1]Exposure Report'!$B$11,'[1]Exposure Report'!$B$13),rate_lookup_table,4,FALSE),FALSE)</f>
        <v>713.33383333333336</v>
      </c>
      <c r="M2493" t="s">
        <v>0</v>
      </c>
      <c r="N2493" t="str">
        <f>IF(VLOOKUP(B2493,title_rename,2,FALSE)=0,B2493,VLOOKUP(B2493,title_rename,2,FALSE))</f>
        <v>06-15 New York Yankees @ Washington Nationals</v>
      </c>
      <c r="O2493" s="3" t="str">
        <f>LEFT(IF(VLOOKUP(C2493,brand_rename,2,FALSE)=0,C2493,VLOOKUP(C2493,brand_rename,2,FALSE)),LEN(IF(VLOOKUP(C2493,brand_rename,2,FALSE)=0,C2493,VLOOKUP(C2493,brand_rename,2,FALSE)))-6)</f>
        <v>Team Website - Nationals.com</v>
      </c>
      <c r="P2493" t="str">
        <f>IF(VLOOKUP(D2493,location_rename,2,FALSE)=0,D2493,VLOOKUP(D2493,location_rename,2,FALSE))</f>
        <v>Static Dugout Railing</v>
      </c>
      <c r="Q2493">
        <f>IF($L2493=0,0,G2493)</f>
        <v>20</v>
      </c>
      <c r="R2493">
        <f>IF($L2493=0,0,H2493)</f>
        <v>112</v>
      </c>
      <c r="S2493" s="1">
        <f>R2493*L2493</f>
        <v>79893.38933333334</v>
      </c>
      <c r="T2493" s="1">
        <f>S2493*(K2493/100)</f>
        <v>18833.7212091785</v>
      </c>
      <c r="U2493" t="str">
        <f t="shared" si="76"/>
        <v>Team Website - Nationals.comStatic Dugout Railing</v>
      </c>
      <c r="V2493" t="str">
        <f t="shared" si="77"/>
        <v>06-15 New York Yankees @ Washington NationalsTeam Website - Nationals.comStatic Dugout Railing</v>
      </c>
      <c r="W2493" t="str">
        <f>CONCATENATE(M2493,O2493)</f>
        <v>Regular SeasonTeam Website - Nationals.com</v>
      </c>
      <c r="X2493" t="str">
        <f>CONCATENATE(M2493,P2493)</f>
        <v>Regular SeasonStatic Dugout Railing</v>
      </c>
      <c r="Y2493" t="str">
        <f>CONCATENATE(M2493,O2493,P2493)</f>
        <v>Regular SeasonTeam Website - Nationals.comStatic Dugout Railing</v>
      </c>
    </row>
    <row r="2494" spans="1:25" x14ac:dyDescent="0.25">
      <c r="A2494" s="3">
        <v>366081</v>
      </c>
      <c r="B2494" t="s">
        <v>130</v>
      </c>
      <c r="C2494" t="s">
        <v>27</v>
      </c>
      <c r="D2494" t="s">
        <v>14</v>
      </c>
      <c r="E2494" t="s">
        <v>1</v>
      </c>
      <c r="F2494" s="5">
        <v>41075</v>
      </c>
      <c r="G2494">
        <v>9</v>
      </c>
      <c r="H2494">
        <v>25</v>
      </c>
      <c r="I2494" s="1">
        <v>17833.25</v>
      </c>
      <c r="J2494" s="1">
        <v>4146.7299999999996</v>
      </c>
      <c r="K2494">
        <v>23.2528002467301</v>
      </c>
      <c r="L2494" s="4">
        <f>VLOOKUP(N2494,rates,VLOOKUP(CONCATENATE('[1]Exposure Report'!$B$11,'[1]Exposure Report'!$B$13),rate_lookup_table,4,FALSE),FALSE)</f>
        <v>713.33383333333336</v>
      </c>
      <c r="M2494" t="s">
        <v>0</v>
      </c>
      <c r="N2494" t="str">
        <f>IF(VLOOKUP(B2494,title_rename,2,FALSE)=0,B2494,VLOOKUP(B2494,title_rename,2,FALSE))</f>
        <v>06-15 New York Yankees @ Washington Nationals</v>
      </c>
      <c r="O2494" s="3" t="str">
        <f>LEFT(IF(VLOOKUP(C2494,brand_rename,2,FALSE)=0,C2494,VLOOKUP(C2494,brand_rename,2,FALSE)),LEN(IF(VLOOKUP(C2494,brand_rename,2,FALSE)=0,C2494,VLOOKUP(C2494,brand_rename,2,FALSE)))-6)</f>
        <v>Team Website - Nationals.com</v>
      </c>
      <c r="P2494" t="str">
        <f>IF(VLOOKUP(D2494,location_rename,2,FALSE)=0,D2494,VLOOKUP(D2494,location_rename,2,FALSE))</f>
        <v>Static Dugout Roof</v>
      </c>
      <c r="Q2494">
        <f>IF($L2494=0,0,G2494)</f>
        <v>9</v>
      </c>
      <c r="R2494">
        <f>IF($L2494=0,0,H2494)</f>
        <v>25</v>
      </c>
      <c r="S2494" s="1">
        <f>R2494*L2494</f>
        <v>17833.345833333333</v>
      </c>
      <c r="T2494" s="1">
        <f>S2494*(K2494/100)</f>
        <v>4146.7522839335652</v>
      </c>
      <c r="U2494" t="str">
        <f t="shared" si="76"/>
        <v>Team Website - Nationals.comStatic Dugout Roof</v>
      </c>
      <c r="V2494" t="str">
        <f t="shared" si="77"/>
        <v>06-15 New York Yankees @ Washington NationalsTeam Website - Nationals.comStatic Dugout Roof</v>
      </c>
      <c r="W2494" t="str">
        <f>CONCATENATE(M2494,O2494)</f>
        <v>Regular SeasonTeam Website - Nationals.com</v>
      </c>
      <c r="X2494" t="str">
        <f>CONCATENATE(M2494,P2494)</f>
        <v>Regular SeasonStatic Dugout Roof</v>
      </c>
      <c r="Y2494" t="str">
        <f>CONCATENATE(M2494,O2494,P2494)</f>
        <v>Regular SeasonTeam Website - Nationals.comStatic Dugout Roof</v>
      </c>
    </row>
    <row r="2495" spans="1:25" x14ac:dyDescent="0.25">
      <c r="A2495" s="3">
        <v>366081</v>
      </c>
      <c r="B2495" t="s">
        <v>130</v>
      </c>
      <c r="C2495" t="s">
        <v>27</v>
      </c>
      <c r="D2495" t="s">
        <v>9</v>
      </c>
      <c r="E2495" t="s">
        <v>1</v>
      </c>
      <c r="F2495" s="5">
        <v>41075</v>
      </c>
      <c r="G2495">
        <v>2</v>
      </c>
      <c r="H2495">
        <v>4</v>
      </c>
      <c r="I2495" s="1">
        <v>2853.32</v>
      </c>
      <c r="J2495" s="1">
        <v>515.66999999999996</v>
      </c>
      <c r="K2495">
        <v>18.072631180519501</v>
      </c>
      <c r="L2495" s="4">
        <f>VLOOKUP(N2495,rates,VLOOKUP(CONCATENATE('[1]Exposure Report'!$B$11,'[1]Exposure Report'!$B$13),rate_lookup_table,4,FALSE),FALSE)</f>
        <v>713.33383333333336</v>
      </c>
      <c r="M2495" t="s">
        <v>0</v>
      </c>
      <c r="N2495" t="str">
        <f>IF(VLOOKUP(B2495,title_rename,2,FALSE)=0,B2495,VLOOKUP(B2495,title_rename,2,FALSE))</f>
        <v>06-15 New York Yankees @ Washington Nationals</v>
      </c>
      <c r="O2495" s="3" t="str">
        <f>LEFT(IF(VLOOKUP(C2495,brand_rename,2,FALSE)=0,C2495,VLOOKUP(C2495,brand_rename,2,FALSE)),LEN(IF(VLOOKUP(C2495,brand_rename,2,FALSE)=0,C2495,VLOOKUP(C2495,brand_rename,2,FALSE)))-6)</f>
        <v>Team Website - Nationals.com</v>
      </c>
      <c r="P2495" t="str">
        <f>IF(VLOOKUP(D2495,location_rename,2,FALSE)=0,D2495,VLOOKUP(D2495,location_rename,2,FALSE))</f>
        <v>Static Upper Billboard</v>
      </c>
      <c r="Q2495">
        <f>IF($L2495=0,0,G2495)</f>
        <v>2</v>
      </c>
      <c r="R2495">
        <f>IF($L2495=0,0,H2495)</f>
        <v>4</v>
      </c>
      <c r="S2495" s="1">
        <f>R2495*L2495</f>
        <v>2853.3353333333334</v>
      </c>
      <c r="T2495" s="1">
        <f>S2495*(K2495/100)</f>
        <v>515.67277113678006</v>
      </c>
      <c r="U2495" t="str">
        <f t="shared" si="76"/>
        <v>Team Website - Nationals.comStatic Upper Billboard</v>
      </c>
      <c r="V2495" t="str">
        <f t="shared" si="77"/>
        <v>06-15 New York Yankees @ Washington NationalsTeam Website - Nationals.comStatic Upper Billboard</v>
      </c>
      <c r="W2495" t="str">
        <f>CONCATENATE(M2495,O2495)</f>
        <v>Regular SeasonTeam Website - Nationals.com</v>
      </c>
      <c r="X2495" t="str">
        <f>CONCATENATE(M2495,P2495)</f>
        <v>Regular SeasonStatic Upper Billboard</v>
      </c>
      <c r="Y2495" t="str">
        <f>CONCATENATE(M2495,O2495,P2495)</f>
        <v>Regular SeasonTeam Website - Nationals.comStatic Upper Billboard</v>
      </c>
    </row>
    <row r="2496" spans="1:25" x14ac:dyDescent="0.25">
      <c r="A2496" s="3">
        <v>366081</v>
      </c>
      <c r="B2496" t="s">
        <v>130</v>
      </c>
      <c r="C2496" t="s">
        <v>26</v>
      </c>
      <c r="D2496" t="s">
        <v>19</v>
      </c>
      <c r="E2496" t="s">
        <v>1</v>
      </c>
      <c r="F2496" s="5">
        <v>41075</v>
      </c>
      <c r="G2496">
        <v>10</v>
      </c>
      <c r="H2496">
        <v>26</v>
      </c>
      <c r="I2496" s="1">
        <v>18546.580000000002</v>
      </c>
      <c r="J2496" s="1">
        <v>4529.72</v>
      </c>
      <c r="K2496">
        <v>24.423478614385999</v>
      </c>
      <c r="L2496" s="4">
        <f>VLOOKUP(N2496,rates,VLOOKUP(CONCATENATE('[1]Exposure Report'!$B$11,'[1]Exposure Report'!$B$13),rate_lookup_table,4,FALSE),FALSE)</f>
        <v>713.33383333333336</v>
      </c>
      <c r="M2496" t="s">
        <v>0</v>
      </c>
      <c r="N2496" t="str">
        <f>IF(VLOOKUP(B2496,title_rename,2,FALSE)=0,B2496,VLOOKUP(B2496,title_rename,2,FALSE))</f>
        <v>06-15 New York Yankees @ Washington Nationals</v>
      </c>
      <c r="O2496" s="3" t="str">
        <f>LEFT(IF(VLOOKUP(C2496,brand_rename,2,FALSE)=0,C2496,VLOOKUP(C2496,brand_rename,2,FALSE)),LEN(IF(VLOOKUP(C2496,brand_rename,2,FALSE)=0,C2496,VLOOKUP(C2496,brand_rename,2,FALSE)))-6)</f>
        <v>Toyota</v>
      </c>
      <c r="P2496" t="str">
        <f>IF(VLOOKUP(D2496,location_rename,2,FALSE)=0,D2496,VLOOKUP(D2496,location_rename,2,FALSE))</f>
        <v>LED Outfield Wall</v>
      </c>
      <c r="Q2496">
        <f>IF($L2496=0,0,G2496)</f>
        <v>10</v>
      </c>
      <c r="R2496">
        <f>IF($L2496=0,0,H2496)</f>
        <v>26</v>
      </c>
      <c r="S2496" s="1">
        <f>R2496*L2496</f>
        <v>18546.679666666667</v>
      </c>
      <c r="T2496" s="1">
        <f>S2496*(K2496/100)</f>
        <v>4529.7443420670097</v>
      </c>
      <c r="U2496" t="str">
        <f t="shared" si="76"/>
        <v>ToyotaLED Outfield Wall</v>
      </c>
      <c r="V2496" t="str">
        <f t="shared" si="77"/>
        <v>06-15 New York Yankees @ Washington NationalsToyotaLED Outfield Wall</v>
      </c>
      <c r="W2496" t="str">
        <f>CONCATENATE(M2496,O2496)</f>
        <v>Regular SeasonToyota</v>
      </c>
      <c r="X2496" t="str">
        <f>CONCATENATE(M2496,P2496)</f>
        <v>Regular SeasonLED Outfield Wall</v>
      </c>
      <c r="Y2496" t="str">
        <f>CONCATENATE(M2496,O2496,P2496)</f>
        <v>Regular SeasonToyotaLED Outfield Wall</v>
      </c>
    </row>
    <row r="2497" spans="1:25" x14ac:dyDescent="0.25">
      <c r="A2497" s="3">
        <v>366081</v>
      </c>
      <c r="B2497" t="s">
        <v>130</v>
      </c>
      <c r="C2497" t="s">
        <v>26</v>
      </c>
      <c r="D2497" t="s">
        <v>17</v>
      </c>
      <c r="E2497" t="s">
        <v>1</v>
      </c>
      <c r="F2497" s="5">
        <v>41075</v>
      </c>
      <c r="G2497">
        <v>1</v>
      </c>
      <c r="H2497">
        <v>7</v>
      </c>
      <c r="I2497" s="1">
        <v>4993.3100000000004</v>
      </c>
      <c r="J2497" s="1">
        <v>1324.73</v>
      </c>
      <c r="K2497">
        <v>26.530097270147401</v>
      </c>
      <c r="L2497" s="4">
        <f>VLOOKUP(N2497,rates,VLOOKUP(CONCATENATE('[1]Exposure Report'!$B$11,'[1]Exposure Report'!$B$13),rate_lookup_table,4,FALSE),FALSE)</f>
        <v>713.33383333333336</v>
      </c>
      <c r="M2497" t="s">
        <v>0</v>
      </c>
      <c r="N2497" t="str">
        <f>IF(VLOOKUP(B2497,title_rename,2,FALSE)=0,B2497,VLOOKUP(B2497,title_rename,2,FALSE))</f>
        <v>06-15 New York Yankees @ Washington Nationals</v>
      </c>
      <c r="O2497" s="3" t="str">
        <f>LEFT(IF(VLOOKUP(C2497,brand_rename,2,FALSE)=0,C2497,VLOOKUP(C2497,brand_rename,2,FALSE)),LEN(IF(VLOOKUP(C2497,brand_rename,2,FALSE)=0,C2497,VLOOKUP(C2497,brand_rename,2,FALSE)))-6)</f>
        <v>Toyota</v>
      </c>
      <c r="P2497" t="str">
        <f>IF(VLOOKUP(D2497,location_rename,2,FALSE)=0,D2497,VLOOKUP(D2497,location_rename,2,FALSE))</f>
        <v>LED Upper Tiered</v>
      </c>
      <c r="Q2497">
        <f>IF($L2497=0,0,G2497)</f>
        <v>1</v>
      </c>
      <c r="R2497">
        <f>IF($L2497=0,0,H2497)</f>
        <v>7</v>
      </c>
      <c r="S2497" s="1">
        <f>R2497*L2497</f>
        <v>4993.3368333333337</v>
      </c>
      <c r="T2497" s="1">
        <f>S2497*(K2497/100)</f>
        <v>1324.7371189094315</v>
      </c>
      <c r="U2497" t="str">
        <f t="shared" si="76"/>
        <v>ToyotaLED Upper Tiered</v>
      </c>
      <c r="V2497" t="str">
        <f t="shared" si="77"/>
        <v>06-15 New York Yankees @ Washington NationalsToyotaLED Upper Tiered</v>
      </c>
      <c r="W2497" t="str">
        <f>CONCATENATE(M2497,O2497)</f>
        <v>Regular SeasonToyota</v>
      </c>
      <c r="X2497" t="str">
        <f>CONCATENATE(M2497,P2497)</f>
        <v>Regular SeasonLED Upper Tiered</v>
      </c>
      <c r="Y2497" t="str">
        <f>CONCATENATE(M2497,O2497,P2497)</f>
        <v>Regular SeasonToyotaLED Upper Tiered</v>
      </c>
    </row>
    <row r="2498" spans="1:25" x14ac:dyDescent="0.25">
      <c r="A2498" s="3">
        <v>366081</v>
      </c>
      <c r="B2498" t="s">
        <v>130</v>
      </c>
      <c r="C2498" t="s">
        <v>92</v>
      </c>
      <c r="D2498" t="s">
        <v>34</v>
      </c>
      <c r="E2498" t="s">
        <v>1</v>
      </c>
      <c r="F2498" s="5">
        <v>41075</v>
      </c>
      <c r="G2498">
        <v>1</v>
      </c>
      <c r="H2498">
        <v>10</v>
      </c>
      <c r="I2498" s="1">
        <v>7133.3</v>
      </c>
      <c r="J2498" s="1">
        <v>2412.48</v>
      </c>
      <c r="K2498">
        <v>33.819971121360297</v>
      </c>
      <c r="L2498" s="4">
        <f>VLOOKUP(N2498,rates,VLOOKUP(CONCATENATE('[1]Exposure Report'!$B$11,'[1]Exposure Report'!$B$13),rate_lookup_table,4,FALSE),FALSE)</f>
        <v>713.33383333333336</v>
      </c>
      <c r="M2498" t="s">
        <v>0</v>
      </c>
      <c r="N2498" t="str">
        <f>IF(VLOOKUP(B2498,title_rename,2,FALSE)=0,B2498,VLOOKUP(B2498,title_rename,2,FALSE))</f>
        <v>06-15 New York Yankees @ Washington Nationals</v>
      </c>
      <c r="O2498" s="3" t="str">
        <f>LEFT(IF(VLOOKUP(C2498,brand_rename,2,FALSE)=0,C2498,VLOOKUP(C2498,brand_rename,2,FALSE)),LEN(IF(VLOOKUP(C2498,brand_rename,2,FALSE)=0,C2498,VLOOKUP(C2498,brand_rename,2,FALSE)))-6)</f>
        <v>TV Station - MASN</v>
      </c>
      <c r="P2498" t="str">
        <f>IF(VLOOKUP(D2498,location_rename,2,FALSE)=0,D2498,VLOOKUP(D2498,location_rename,2,FALSE))</f>
        <v>General Merchandise</v>
      </c>
      <c r="Q2498">
        <f>IF($L2498=0,0,G2498)</f>
        <v>1</v>
      </c>
      <c r="R2498">
        <f>IF($L2498=0,0,H2498)</f>
        <v>10</v>
      </c>
      <c r="S2498" s="1">
        <f>R2498*L2498</f>
        <v>7133.3383333333331</v>
      </c>
      <c r="T2498" s="1">
        <f>S2498*(K2498/100)</f>
        <v>2412.4929643222572</v>
      </c>
      <c r="U2498" t="str">
        <f t="shared" ref="U2498:U2561" si="78">CONCATENATE(O2498,P2498)</f>
        <v>TV Station - MASNGeneral Merchandise</v>
      </c>
      <c r="V2498" t="str">
        <f t="shared" ref="V2498:V2561" si="79">CONCATENATE(N2498,U2498)</f>
        <v>06-15 New York Yankees @ Washington NationalsTV Station - MASNGeneral Merchandise</v>
      </c>
      <c r="W2498" t="str">
        <f>CONCATENATE(M2498,O2498)</f>
        <v>Regular SeasonTV Station - MASN</v>
      </c>
      <c r="X2498" t="str">
        <f>CONCATENATE(M2498,P2498)</f>
        <v>Regular SeasonGeneral Merchandise</v>
      </c>
      <c r="Y2498" t="str">
        <f>CONCATENATE(M2498,O2498,P2498)</f>
        <v>Regular SeasonTV Station - MASNGeneral Merchandise</v>
      </c>
    </row>
    <row r="2499" spans="1:25" x14ac:dyDescent="0.25">
      <c r="A2499" s="3">
        <v>366081</v>
      </c>
      <c r="B2499" t="s">
        <v>130</v>
      </c>
      <c r="C2499" t="s">
        <v>25</v>
      </c>
      <c r="D2499" t="s">
        <v>6</v>
      </c>
      <c r="E2499" t="s">
        <v>1</v>
      </c>
      <c r="F2499" s="5">
        <v>41075</v>
      </c>
      <c r="G2499">
        <v>5</v>
      </c>
      <c r="H2499">
        <v>10</v>
      </c>
      <c r="I2499" s="1">
        <v>7133.3</v>
      </c>
      <c r="J2499" s="1">
        <v>2009.45</v>
      </c>
      <c r="K2499">
        <v>28.1699914485581</v>
      </c>
      <c r="L2499" s="4">
        <f>VLOOKUP(N2499,rates,VLOOKUP(CONCATENATE('[1]Exposure Report'!$B$11,'[1]Exposure Report'!$B$13),rate_lookup_table,4,FALSE),FALSE)</f>
        <v>713.33383333333336</v>
      </c>
      <c r="M2499" t="s">
        <v>0</v>
      </c>
      <c r="N2499" t="str">
        <f>IF(VLOOKUP(B2499,title_rename,2,FALSE)=0,B2499,VLOOKUP(B2499,title_rename,2,FALSE))</f>
        <v>06-15 New York Yankees @ Washington Nationals</v>
      </c>
      <c r="O2499" s="3" t="str">
        <f>LEFT(IF(VLOOKUP(C2499,brand_rename,2,FALSE)=0,C2499,VLOOKUP(C2499,brand_rename,2,FALSE)),LEN(IF(VLOOKUP(C2499,brand_rename,2,FALSE)=0,C2499,VLOOKUP(C2499,brand_rename,2,FALSE)))-6)</f>
        <v>TV Station - MLB Network</v>
      </c>
      <c r="P2499" t="str">
        <f>IF(VLOOKUP(D2499,location_rename,2,FALSE)=0,D2499,VLOOKUP(D2499,location_rename,2,FALSE))</f>
        <v>Rotational Field Level Foul Ball Line</v>
      </c>
      <c r="Q2499">
        <f>IF($L2499=0,0,G2499)</f>
        <v>5</v>
      </c>
      <c r="R2499">
        <f>IF($L2499=0,0,H2499)</f>
        <v>10</v>
      </c>
      <c r="S2499" s="1">
        <f>R2499*L2499</f>
        <v>7133.3383333333331</v>
      </c>
      <c r="T2499" s="1">
        <f>S2499*(K2499/100)</f>
        <v>2009.460798496717</v>
      </c>
      <c r="U2499" t="str">
        <f t="shared" si="78"/>
        <v>TV Station - MLB NetworkRotational Field Level Foul Ball Line</v>
      </c>
      <c r="V2499" t="str">
        <f t="shared" si="79"/>
        <v>06-15 New York Yankees @ Washington NationalsTV Station - MLB NetworkRotational Field Level Foul Ball Line</v>
      </c>
      <c r="W2499" t="str">
        <f>CONCATENATE(M2499,O2499)</f>
        <v>Regular SeasonTV Station - MLB Network</v>
      </c>
      <c r="X2499" t="str">
        <f>CONCATENATE(M2499,P2499)</f>
        <v>Regular SeasonRotational Field Level Foul Ball Line</v>
      </c>
      <c r="Y2499" t="str">
        <f>CONCATENATE(M2499,O2499,P2499)</f>
        <v>Regular SeasonTV Station - MLB NetworkRotational Field Level Foul Ball Line</v>
      </c>
    </row>
    <row r="2500" spans="1:25" x14ac:dyDescent="0.25">
      <c r="A2500" s="3">
        <v>366081</v>
      </c>
      <c r="B2500" t="s">
        <v>130</v>
      </c>
      <c r="C2500" t="s">
        <v>25</v>
      </c>
      <c r="D2500" t="s">
        <v>45</v>
      </c>
      <c r="E2500" t="s">
        <v>1</v>
      </c>
      <c r="F2500" s="5">
        <v>41075</v>
      </c>
      <c r="G2500">
        <v>1</v>
      </c>
      <c r="H2500">
        <v>1</v>
      </c>
      <c r="I2500" s="1">
        <v>713.33</v>
      </c>
      <c r="J2500" s="1">
        <v>143.09</v>
      </c>
      <c r="K2500">
        <v>20.059439530091201</v>
      </c>
      <c r="L2500" s="4">
        <f>VLOOKUP(N2500,rates,VLOOKUP(CONCATENATE('[1]Exposure Report'!$B$11,'[1]Exposure Report'!$B$13),rate_lookup_table,4,FALSE),FALSE)</f>
        <v>713.33383333333336</v>
      </c>
      <c r="M2500" t="s">
        <v>0</v>
      </c>
      <c r="N2500" t="str">
        <f>IF(VLOOKUP(B2500,title_rename,2,FALSE)=0,B2500,VLOOKUP(B2500,title_rename,2,FALSE))</f>
        <v>06-15 New York Yankees @ Washington Nationals</v>
      </c>
      <c r="O2500" s="3" t="str">
        <f>LEFT(IF(VLOOKUP(C2500,brand_rename,2,FALSE)=0,C2500,VLOOKUP(C2500,brand_rename,2,FALSE)),LEN(IF(VLOOKUP(C2500,brand_rename,2,FALSE)=0,C2500,VLOOKUP(C2500,brand_rename,2,FALSE)))-6)</f>
        <v>TV Station - MLB Network</v>
      </c>
      <c r="P2500" t="str">
        <f>IF(VLOOKUP(D2500,location_rename,2,FALSE)=0,D2500,VLOOKUP(D2500,location_rename,2,FALSE))</f>
        <v>Static Field Level Foul Ball Line</v>
      </c>
      <c r="Q2500">
        <f>IF($L2500=0,0,G2500)</f>
        <v>1</v>
      </c>
      <c r="R2500">
        <f>IF($L2500=0,0,H2500)</f>
        <v>1</v>
      </c>
      <c r="S2500" s="1">
        <f>R2500*L2500</f>
        <v>713.33383333333336</v>
      </c>
      <c r="T2500" s="1">
        <f>S2500*(K2500/100)</f>
        <v>143.09076894518154</v>
      </c>
      <c r="U2500" t="str">
        <f t="shared" si="78"/>
        <v>TV Station - MLB NetworkStatic Field Level Foul Ball Line</v>
      </c>
      <c r="V2500" t="str">
        <f t="shared" si="79"/>
        <v>06-15 New York Yankees @ Washington NationalsTV Station - MLB NetworkStatic Field Level Foul Ball Line</v>
      </c>
      <c r="W2500" t="str">
        <f>CONCATENATE(M2500,O2500)</f>
        <v>Regular SeasonTV Station - MLB Network</v>
      </c>
      <c r="X2500" t="str">
        <f>CONCATENATE(M2500,P2500)</f>
        <v>Regular SeasonStatic Field Level Foul Ball Line</v>
      </c>
      <c r="Y2500" t="str">
        <f>CONCATENATE(M2500,O2500,P2500)</f>
        <v>Regular SeasonTV Station - MLB NetworkStatic Field Level Foul Ball Line</v>
      </c>
    </row>
    <row r="2501" spans="1:25" x14ac:dyDescent="0.25">
      <c r="A2501" s="3">
        <v>366081</v>
      </c>
      <c r="B2501" t="s">
        <v>130</v>
      </c>
      <c r="C2501" t="s">
        <v>24</v>
      </c>
      <c r="D2501" t="s">
        <v>11</v>
      </c>
      <c r="E2501" t="s">
        <v>1</v>
      </c>
      <c r="F2501" s="5">
        <v>41075</v>
      </c>
      <c r="G2501">
        <v>3</v>
      </c>
      <c r="H2501">
        <v>6</v>
      </c>
      <c r="I2501" s="1">
        <v>4279.9799999999996</v>
      </c>
      <c r="J2501" s="1">
        <v>909.42</v>
      </c>
      <c r="K2501">
        <v>21.2482301319165</v>
      </c>
      <c r="L2501" s="4">
        <f>VLOOKUP(N2501,rates,VLOOKUP(CONCATENATE('[1]Exposure Report'!$B$11,'[1]Exposure Report'!$B$13),rate_lookup_table,4,FALSE),FALSE)</f>
        <v>713.33383333333336</v>
      </c>
      <c r="M2501" t="s">
        <v>0</v>
      </c>
      <c r="N2501" t="str">
        <f>IF(VLOOKUP(B2501,title_rename,2,FALSE)=0,B2501,VLOOKUP(B2501,title_rename,2,FALSE))</f>
        <v>06-15 New York Yankees @ Washington Nationals</v>
      </c>
      <c r="O2501" s="3" t="str">
        <f>LEFT(IF(VLOOKUP(C2501,brand_rename,2,FALSE)=0,C2501,VLOOKUP(C2501,brand_rename,2,FALSE)),LEN(IF(VLOOKUP(C2501,brand_rename,2,FALSE)=0,C2501,VLOOKUP(C2501,brand_rename,2,FALSE)))-6)</f>
        <v>Twisted Tea</v>
      </c>
      <c r="P2501" t="str">
        <f>IF(VLOOKUP(D2501,location_rename,2,FALSE)=0,D2501,VLOOKUP(D2501,location_rename,2,FALSE))</f>
        <v>Static Outfield Wall</v>
      </c>
      <c r="Q2501">
        <f>IF($L2501=0,0,G2501)</f>
        <v>3</v>
      </c>
      <c r="R2501">
        <f>IF($L2501=0,0,H2501)</f>
        <v>6</v>
      </c>
      <c r="S2501" s="1">
        <f>R2501*L2501</f>
        <v>4280.0030000000006</v>
      </c>
      <c r="T2501" s="1">
        <f>S2501*(K2501/100)</f>
        <v>909.42488709293036</v>
      </c>
      <c r="U2501" t="str">
        <f t="shared" si="78"/>
        <v>Twisted TeaStatic Outfield Wall</v>
      </c>
      <c r="V2501" t="str">
        <f t="shared" si="79"/>
        <v>06-15 New York Yankees @ Washington NationalsTwisted TeaStatic Outfield Wall</v>
      </c>
      <c r="W2501" t="str">
        <f>CONCATENATE(M2501,O2501)</f>
        <v>Regular SeasonTwisted Tea</v>
      </c>
      <c r="X2501" t="str">
        <f>CONCATENATE(M2501,P2501)</f>
        <v>Regular SeasonStatic Outfield Wall</v>
      </c>
      <c r="Y2501" t="str">
        <f>CONCATENATE(M2501,O2501,P2501)</f>
        <v>Regular SeasonTwisted TeaStatic Outfield Wall</v>
      </c>
    </row>
    <row r="2502" spans="1:25" x14ac:dyDescent="0.25">
      <c r="A2502" s="3">
        <v>366081</v>
      </c>
      <c r="B2502" t="s">
        <v>130</v>
      </c>
      <c r="C2502" t="s">
        <v>23</v>
      </c>
      <c r="D2502" t="s">
        <v>2</v>
      </c>
      <c r="E2502" t="s">
        <v>1</v>
      </c>
      <c r="F2502" s="5">
        <v>41075</v>
      </c>
      <c r="G2502">
        <v>8</v>
      </c>
      <c r="H2502">
        <v>50</v>
      </c>
      <c r="I2502" s="1">
        <v>35666.5</v>
      </c>
      <c r="J2502" s="1">
        <v>9122.42</v>
      </c>
      <c r="K2502">
        <v>25.576998023355198</v>
      </c>
      <c r="L2502" s="4">
        <f>VLOOKUP(N2502,rates,VLOOKUP(CONCATENATE('[1]Exposure Report'!$B$11,'[1]Exposure Report'!$B$13),rate_lookup_table,4,FALSE),FALSE)</f>
        <v>713.33383333333336</v>
      </c>
      <c r="M2502" t="s">
        <v>0</v>
      </c>
      <c r="N2502" t="str">
        <f>IF(VLOOKUP(B2502,title_rename,2,FALSE)=0,B2502,VLOOKUP(B2502,title_rename,2,FALSE))</f>
        <v>06-15 New York Yankees @ Washington Nationals</v>
      </c>
      <c r="O2502" s="3" t="str">
        <f>LEFT(IF(VLOOKUP(C2502,brand_rename,2,FALSE)=0,C2502,VLOOKUP(C2502,brand_rename,2,FALSE)),LEN(IF(VLOOKUP(C2502,brand_rename,2,FALSE)=0,C2502,VLOOKUP(C2502,brand_rename,2,FALSE)))-6)</f>
        <v>U.S. Trust</v>
      </c>
      <c r="P2502" t="str">
        <f>IF(VLOOKUP(D2502,location_rename,2,FALSE)=0,D2502,VLOOKUP(D2502,location_rename,2,FALSE))</f>
        <v>Rotational Field Level Home Plate</v>
      </c>
      <c r="Q2502">
        <f>IF($L2502=0,0,G2502)</f>
        <v>8</v>
      </c>
      <c r="R2502">
        <f>IF($L2502=0,0,H2502)</f>
        <v>50</v>
      </c>
      <c r="S2502" s="1">
        <f>R2502*L2502</f>
        <v>35666.691666666666</v>
      </c>
      <c r="T2502" s="1">
        <f>S2502*(K2502/100)</f>
        <v>9122.4690225795257</v>
      </c>
      <c r="U2502" t="str">
        <f t="shared" si="78"/>
        <v>U.S. TrustRotational Field Level Home Plate</v>
      </c>
      <c r="V2502" t="str">
        <f t="shared" si="79"/>
        <v>06-15 New York Yankees @ Washington NationalsU.S. TrustRotational Field Level Home Plate</v>
      </c>
      <c r="W2502" t="str">
        <f>CONCATENATE(M2502,O2502)</f>
        <v>Regular SeasonU.S. Trust</v>
      </c>
      <c r="X2502" t="str">
        <f>CONCATENATE(M2502,P2502)</f>
        <v>Regular SeasonRotational Field Level Home Plate</v>
      </c>
      <c r="Y2502" t="str">
        <f>CONCATENATE(M2502,O2502,P2502)</f>
        <v>Regular SeasonU.S. TrustRotational Field Level Home Plate</v>
      </c>
    </row>
    <row r="2503" spans="1:25" x14ac:dyDescent="0.25">
      <c r="A2503" s="3">
        <v>366081</v>
      </c>
      <c r="B2503" t="s">
        <v>130</v>
      </c>
      <c r="C2503" t="s">
        <v>21</v>
      </c>
      <c r="D2503" t="s">
        <v>17</v>
      </c>
      <c r="E2503" t="s">
        <v>1</v>
      </c>
      <c r="F2503" s="5">
        <v>41075</v>
      </c>
      <c r="G2503">
        <v>4</v>
      </c>
      <c r="H2503">
        <v>7</v>
      </c>
      <c r="I2503" s="1">
        <v>4993.3100000000004</v>
      </c>
      <c r="J2503" s="1">
        <v>1785.25</v>
      </c>
      <c r="K2503">
        <v>35.752837296302403</v>
      </c>
      <c r="L2503" s="4">
        <f>VLOOKUP(N2503,rates,VLOOKUP(CONCATENATE('[1]Exposure Report'!$B$11,'[1]Exposure Report'!$B$13),rate_lookup_table,4,FALSE),FALSE)</f>
        <v>713.33383333333336</v>
      </c>
      <c r="M2503" t="s">
        <v>0</v>
      </c>
      <c r="N2503" t="str">
        <f>IF(VLOOKUP(B2503,title_rename,2,FALSE)=0,B2503,VLOOKUP(B2503,title_rename,2,FALSE))</f>
        <v>06-15 New York Yankees @ Washington Nationals</v>
      </c>
      <c r="O2503" s="3" t="str">
        <f>LEFT(IF(VLOOKUP(C2503,brand_rename,2,FALSE)=0,C2503,VLOOKUP(C2503,brand_rename,2,FALSE)),LEN(IF(VLOOKUP(C2503,brand_rename,2,FALSE)=0,C2503,VLOOKUP(C2503,brand_rename,2,FALSE)))-6)</f>
        <v>United Airlines</v>
      </c>
      <c r="P2503" t="str">
        <f>IF(VLOOKUP(D2503,location_rename,2,FALSE)=0,D2503,VLOOKUP(D2503,location_rename,2,FALSE))</f>
        <v>LED Upper Tiered</v>
      </c>
      <c r="Q2503">
        <f>IF($L2503=0,0,G2503)</f>
        <v>4</v>
      </c>
      <c r="R2503">
        <f>IF($L2503=0,0,H2503)</f>
        <v>7</v>
      </c>
      <c r="S2503" s="1">
        <f>R2503*L2503</f>
        <v>4993.3368333333337</v>
      </c>
      <c r="T2503" s="1">
        <f>S2503*(K2503/100)</f>
        <v>1785.2595936780056</v>
      </c>
      <c r="U2503" t="str">
        <f t="shared" si="78"/>
        <v>United AirlinesLED Upper Tiered</v>
      </c>
      <c r="V2503" t="str">
        <f t="shared" si="79"/>
        <v>06-15 New York Yankees @ Washington NationalsUnited AirlinesLED Upper Tiered</v>
      </c>
      <c r="W2503" t="str">
        <f>CONCATENATE(M2503,O2503)</f>
        <v>Regular SeasonUnited Airlines</v>
      </c>
      <c r="X2503" t="str">
        <f>CONCATENATE(M2503,P2503)</f>
        <v>Regular SeasonLED Upper Tiered</v>
      </c>
      <c r="Y2503" t="str">
        <f>CONCATENATE(M2503,O2503,P2503)</f>
        <v>Regular SeasonUnited AirlinesLED Upper Tiered</v>
      </c>
    </row>
    <row r="2504" spans="1:25" x14ac:dyDescent="0.25">
      <c r="A2504" s="3">
        <v>366081</v>
      </c>
      <c r="B2504" t="s">
        <v>130</v>
      </c>
      <c r="C2504" t="s">
        <v>21</v>
      </c>
      <c r="D2504" t="s">
        <v>2</v>
      </c>
      <c r="E2504" t="s">
        <v>1</v>
      </c>
      <c r="F2504" s="5">
        <v>41075</v>
      </c>
      <c r="G2504">
        <v>15</v>
      </c>
      <c r="H2504">
        <v>99</v>
      </c>
      <c r="I2504" s="1">
        <v>70619.67</v>
      </c>
      <c r="J2504" s="1">
        <v>17302.82</v>
      </c>
      <c r="K2504">
        <v>24.501417239700999</v>
      </c>
      <c r="L2504" s="4">
        <f>VLOOKUP(N2504,rates,VLOOKUP(CONCATENATE('[1]Exposure Report'!$B$11,'[1]Exposure Report'!$B$13),rate_lookup_table,4,FALSE),FALSE)</f>
        <v>713.33383333333336</v>
      </c>
      <c r="M2504" t="s">
        <v>0</v>
      </c>
      <c r="N2504" t="str">
        <f>IF(VLOOKUP(B2504,title_rename,2,FALSE)=0,B2504,VLOOKUP(B2504,title_rename,2,FALSE))</f>
        <v>06-15 New York Yankees @ Washington Nationals</v>
      </c>
      <c r="O2504" s="3" t="str">
        <f>LEFT(IF(VLOOKUP(C2504,brand_rename,2,FALSE)=0,C2504,VLOOKUP(C2504,brand_rename,2,FALSE)),LEN(IF(VLOOKUP(C2504,brand_rename,2,FALSE)=0,C2504,VLOOKUP(C2504,brand_rename,2,FALSE)))-6)</f>
        <v>United Airlines</v>
      </c>
      <c r="P2504" t="str">
        <f>IF(VLOOKUP(D2504,location_rename,2,FALSE)=0,D2504,VLOOKUP(D2504,location_rename,2,FALSE))</f>
        <v>Rotational Field Level Home Plate</v>
      </c>
      <c r="Q2504">
        <f>IF($L2504=0,0,G2504)</f>
        <v>15</v>
      </c>
      <c r="R2504">
        <f>IF($L2504=0,0,H2504)</f>
        <v>99</v>
      </c>
      <c r="S2504" s="1">
        <f>R2504*L2504</f>
        <v>70620.049500000008</v>
      </c>
      <c r="T2504" s="1">
        <f>S2504*(K2504/100)</f>
        <v>17302.912982878381</v>
      </c>
      <c r="U2504" t="str">
        <f t="shared" si="78"/>
        <v>United AirlinesRotational Field Level Home Plate</v>
      </c>
      <c r="V2504" t="str">
        <f t="shared" si="79"/>
        <v>06-15 New York Yankees @ Washington NationalsUnited AirlinesRotational Field Level Home Plate</v>
      </c>
      <c r="W2504" t="str">
        <f>CONCATENATE(M2504,O2504)</f>
        <v>Regular SeasonUnited Airlines</v>
      </c>
      <c r="X2504" t="str">
        <f>CONCATENATE(M2504,P2504)</f>
        <v>Regular SeasonRotational Field Level Home Plate</v>
      </c>
      <c r="Y2504" t="str">
        <f>CONCATENATE(M2504,O2504,P2504)</f>
        <v>Regular SeasonUnited AirlinesRotational Field Level Home Plate</v>
      </c>
    </row>
    <row r="2505" spans="1:25" x14ac:dyDescent="0.25">
      <c r="A2505" s="3">
        <v>366081</v>
      </c>
      <c r="B2505" t="s">
        <v>130</v>
      </c>
      <c r="C2505" t="s">
        <v>21</v>
      </c>
      <c r="D2505" t="s">
        <v>11</v>
      </c>
      <c r="E2505" t="s">
        <v>1</v>
      </c>
      <c r="F2505" s="5">
        <v>41075</v>
      </c>
      <c r="G2505">
        <v>8</v>
      </c>
      <c r="H2505">
        <v>13</v>
      </c>
      <c r="I2505" s="1">
        <v>9273.2900000000009</v>
      </c>
      <c r="J2505" s="1">
        <v>1683.1</v>
      </c>
      <c r="K2505">
        <v>18.149976976887299</v>
      </c>
      <c r="L2505" s="4">
        <f>VLOOKUP(N2505,rates,VLOOKUP(CONCATENATE('[1]Exposure Report'!$B$11,'[1]Exposure Report'!$B$13),rate_lookup_table,4,FALSE),FALSE)</f>
        <v>713.33383333333336</v>
      </c>
      <c r="M2505" t="s">
        <v>0</v>
      </c>
      <c r="N2505" t="str">
        <f>IF(VLOOKUP(B2505,title_rename,2,FALSE)=0,B2505,VLOOKUP(B2505,title_rename,2,FALSE))</f>
        <v>06-15 New York Yankees @ Washington Nationals</v>
      </c>
      <c r="O2505" s="3" t="str">
        <f>LEFT(IF(VLOOKUP(C2505,brand_rename,2,FALSE)=0,C2505,VLOOKUP(C2505,brand_rename,2,FALSE)),LEN(IF(VLOOKUP(C2505,brand_rename,2,FALSE)=0,C2505,VLOOKUP(C2505,brand_rename,2,FALSE)))-6)</f>
        <v>United Airlines</v>
      </c>
      <c r="P2505" t="str">
        <f>IF(VLOOKUP(D2505,location_rename,2,FALSE)=0,D2505,VLOOKUP(D2505,location_rename,2,FALSE))</f>
        <v>Static Outfield Wall</v>
      </c>
      <c r="Q2505">
        <f>IF($L2505=0,0,G2505)</f>
        <v>8</v>
      </c>
      <c r="R2505">
        <f>IF($L2505=0,0,H2505)</f>
        <v>13</v>
      </c>
      <c r="S2505" s="1">
        <f>R2505*L2505</f>
        <v>9273.3398333333334</v>
      </c>
      <c r="T2505" s="1">
        <f>S2505*(K2505/100)</f>
        <v>1683.1090447385191</v>
      </c>
      <c r="U2505" t="str">
        <f t="shared" si="78"/>
        <v>United AirlinesStatic Outfield Wall</v>
      </c>
      <c r="V2505" t="str">
        <f t="shared" si="79"/>
        <v>06-15 New York Yankees @ Washington NationalsUnited AirlinesStatic Outfield Wall</v>
      </c>
      <c r="W2505" t="str">
        <f>CONCATENATE(M2505,O2505)</f>
        <v>Regular SeasonUnited Airlines</v>
      </c>
      <c r="X2505" t="str">
        <f>CONCATENATE(M2505,P2505)</f>
        <v>Regular SeasonStatic Outfield Wall</v>
      </c>
      <c r="Y2505" t="str">
        <f>CONCATENATE(M2505,O2505,P2505)</f>
        <v>Regular SeasonUnited AirlinesStatic Outfield Wall</v>
      </c>
    </row>
    <row r="2506" spans="1:25" x14ac:dyDescent="0.25">
      <c r="A2506" s="3">
        <v>366081</v>
      </c>
      <c r="B2506" t="s">
        <v>130</v>
      </c>
      <c r="C2506" t="s">
        <v>20</v>
      </c>
      <c r="D2506" t="s">
        <v>11</v>
      </c>
      <c r="E2506" t="s">
        <v>1</v>
      </c>
      <c r="F2506" s="5">
        <v>41075</v>
      </c>
      <c r="G2506">
        <v>18</v>
      </c>
      <c r="H2506">
        <v>52</v>
      </c>
      <c r="I2506" s="1">
        <v>37093.160000000003</v>
      </c>
      <c r="J2506" s="1">
        <v>7457.08</v>
      </c>
      <c r="K2506">
        <v>20.103652533243299</v>
      </c>
      <c r="L2506" s="4">
        <f>VLOOKUP(N2506,rates,VLOOKUP(CONCATENATE('[1]Exposure Report'!$B$11,'[1]Exposure Report'!$B$13),rate_lookup_table,4,FALSE),FALSE)</f>
        <v>713.33383333333336</v>
      </c>
      <c r="M2506" t="s">
        <v>0</v>
      </c>
      <c r="N2506" t="str">
        <f>IF(VLOOKUP(B2506,title_rename,2,FALSE)=0,B2506,VLOOKUP(B2506,title_rename,2,FALSE))</f>
        <v>06-15 New York Yankees @ Washington Nationals</v>
      </c>
      <c r="O2506" s="3" t="str">
        <f>LEFT(IF(VLOOKUP(C2506,brand_rename,2,FALSE)=0,C2506,VLOOKUP(C2506,brand_rename,2,FALSE)),LEN(IF(VLOOKUP(C2506,brand_rename,2,FALSE)=0,C2506,VLOOKUP(C2506,brand_rename,2,FALSE)))-6)</f>
        <v>W.B. Mason</v>
      </c>
      <c r="P2506" t="str">
        <f>IF(VLOOKUP(D2506,location_rename,2,FALSE)=0,D2506,VLOOKUP(D2506,location_rename,2,FALSE))</f>
        <v>Static Outfield Wall</v>
      </c>
      <c r="Q2506">
        <f>IF($L2506=0,0,G2506)</f>
        <v>18</v>
      </c>
      <c r="R2506">
        <f>IF($L2506=0,0,H2506)</f>
        <v>52</v>
      </c>
      <c r="S2506" s="1">
        <f>R2506*L2506</f>
        <v>37093.359333333334</v>
      </c>
      <c r="T2506" s="1">
        <f>S2506*(K2506/100)</f>
        <v>7457.1200732807065</v>
      </c>
      <c r="U2506" t="str">
        <f t="shared" si="78"/>
        <v>W.B. MasonStatic Outfield Wall</v>
      </c>
      <c r="V2506" t="str">
        <f t="shared" si="79"/>
        <v>06-15 New York Yankees @ Washington NationalsW.B. MasonStatic Outfield Wall</v>
      </c>
      <c r="W2506" t="str">
        <f>CONCATENATE(M2506,O2506)</f>
        <v>Regular SeasonW.B. Mason</v>
      </c>
      <c r="X2506" t="str">
        <f>CONCATENATE(M2506,P2506)</f>
        <v>Regular SeasonStatic Outfield Wall</v>
      </c>
      <c r="Y2506" t="str">
        <f>CONCATENATE(M2506,O2506,P2506)</f>
        <v>Regular SeasonW.B. MasonStatic Outfield Wall</v>
      </c>
    </row>
    <row r="2507" spans="1:25" x14ac:dyDescent="0.25">
      <c r="A2507" s="3">
        <v>366081</v>
      </c>
      <c r="B2507" t="s">
        <v>130</v>
      </c>
      <c r="C2507" t="s">
        <v>8</v>
      </c>
      <c r="D2507" t="s">
        <v>34</v>
      </c>
      <c r="E2507" t="s">
        <v>1</v>
      </c>
      <c r="F2507" s="5">
        <v>41075</v>
      </c>
      <c r="G2507">
        <v>8</v>
      </c>
      <c r="H2507">
        <v>22</v>
      </c>
      <c r="I2507" s="1">
        <v>15693.26</v>
      </c>
      <c r="J2507" s="1">
        <v>3316.84</v>
      </c>
      <c r="K2507">
        <v>21.135442858908799</v>
      </c>
      <c r="L2507" s="4">
        <f>VLOOKUP(N2507,rates,VLOOKUP(CONCATENATE('[1]Exposure Report'!$B$11,'[1]Exposure Report'!$B$13),rate_lookup_table,4,FALSE),FALSE)</f>
        <v>713.33383333333336</v>
      </c>
      <c r="M2507" t="s">
        <v>0</v>
      </c>
      <c r="N2507" t="str">
        <f>IF(VLOOKUP(B2507,title_rename,2,FALSE)=0,B2507,VLOOKUP(B2507,title_rename,2,FALSE))</f>
        <v>06-15 New York Yankees @ Washington Nationals</v>
      </c>
      <c r="O2507" s="3" t="str">
        <f>LEFT(IF(VLOOKUP(C2507,brand_rename,2,FALSE)=0,C2507,VLOOKUP(C2507,brand_rename,2,FALSE)),LEN(IF(VLOOKUP(C2507,brand_rename,2,FALSE)=0,C2507,VLOOKUP(C2507,brand_rename,2,FALSE)))-6)</f>
        <v>Washington National Logo</v>
      </c>
      <c r="P2507" t="str">
        <f>IF(VLOOKUP(D2507,location_rename,2,FALSE)=0,D2507,VLOOKUP(D2507,location_rename,2,FALSE))</f>
        <v>General Merchandise</v>
      </c>
      <c r="Q2507">
        <f>IF($L2507=0,0,G2507)</f>
        <v>8</v>
      </c>
      <c r="R2507">
        <f>IF($L2507=0,0,H2507)</f>
        <v>22</v>
      </c>
      <c r="S2507" s="1">
        <f>R2507*L2507</f>
        <v>15693.344333333334</v>
      </c>
      <c r="T2507" s="1">
        <f>S2507*(K2507/100)</f>
        <v>3316.8578242234689</v>
      </c>
      <c r="U2507" t="str">
        <f t="shared" si="78"/>
        <v>Washington National LogoGeneral Merchandise</v>
      </c>
      <c r="V2507" t="str">
        <f t="shared" si="79"/>
        <v>06-15 New York Yankees @ Washington NationalsWashington National LogoGeneral Merchandise</v>
      </c>
      <c r="W2507" t="str">
        <f>CONCATENATE(M2507,O2507)</f>
        <v>Regular SeasonWashington National Logo</v>
      </c>
      <c r="X2507" t="str">
        <f>CONCATENATE(M2507,P2507)</f>
        <v>Regular SeasonGeneral Merchandise</v>
      </c>
      <c r="Y2507" t="str">
        <f>CONCATENATE(M2507,O2507,P2507)</f>
        <v>Regular SeasonWashington National LogoGeneral Merchandise</v>
      </c>
    </row>
    <row r="2508" spans="1:25" x14ac:dyDescent="0.25">
      <c r="A2508" s="3">
        <v>366081</v>
      </c>
      <c r="B2508" t="s">
        <v>130</v>
      </c>
      <c r="C2508" t="s">
        <v>8</v>
      </c>
      <c r="D2508" t="s">
        <v>19</v>
      </c>
      <c r="E2508" t="s">
        <v>1</v>
      </c>
      <c r="F2508" s="5">
        <v>41075</v>
      </c>
      <c r="G2508">
        <v>2</v>
      </c>
      <c r="H2508">
        <v>9</v>
      </c>
      <c r="I2508" s="1">
        <v>6419.97</v>
      </c>
      <c r="J2508" s="1">
        <v>1147.96</v>
      </c>
      <c r="K2508">
        <v>17.881080441185802</v>
      </c>
      <c r="L2508" s="4">
        <f>VLOOKUP(N2508,rates,VLOOKUP(CONCATENATE('[1]Exposure Report'!$B$11,'[1]Exposure Report'!$B$13),rate_lookup_table,4,FALSE),FALSE)</f>
        <v>713.33383333333336</v>
      </c>
      <c r="M2508" t="s">
        <v>0</v>
      </c>
      <c r="N2508" t="str">
        <f>IF(VLOOKUP(B2508,title_rename,2,FALSE)=0,B2508,VLOOKUP(B2508,title_rename,2,FALSE))</f>
        <v>06-15 New York Yankees @ Washington Nationals</v>
      </c>
      <c r="O2508" s="3" t="str">
        <f>LEFT(IF(VLOOKUP(C2508,brand_rename,2,FALSE)=0,C2508,VLOOKUP(C2508,brand_rename,2,FALSE)),LEN(IF(VLOOKUP(C2508,brand_rename,2,FALSE)=0,C2508,VLOOKUP(C2508,brand_rename,2,FALSE)))-6)</f>
        <v>Washington National Logo</v>
      </c>
      <c r="P2508" t="str">
        <f>IF(VLOOKUP(D2508,location_rename,2,FALSE)=0,D2508,VLOOKUP(D2508,location_rename,2,FALSE))</f>
        <v>LED Outfield Wall</v>
      </c>
      <c r="Q2508">
        <f>IF($L2508=0,0,G2508)</f>
        <v>2</v>
      </c>
      <c r="R2508">
        <f>IF($L2508=0,0,H2508)</f>
        <v>9</v>
      </c>
      <c r="S2508" s="1">
        <f>R2508*L2508</f>
        <v>6420.0045</v>
      </c>
      <c r="T2508" s="1">
        <f>S2508*(K2508/100)</f>
        <v>1147.9661689727482</v>
      </c>
      <c r="U2508" t="str">
        <f t="shared" si="78"/>
        <v>Washington National LogoLED Outfield Wall</v>
      </c>
      <c r="V2508" t="str">
        <f t="shared" si="79"/>
        <v>06-15 New York Yankees @ Washington NationalsWashington National LogoLED Outfield Wall</v>
      </c>
      <c r="W2508" t="str">
        <f>CONCATENATE(M2508,O2508)</f>
        <v>Regular SeasonWashington National Logo</v>
      </c>
      <c r="X2508" t="str">
        <f>CONCATENATE(M2508,P2508)</f>
        <v>Regular SeasonLED Outfield Wall</v>
      </c>
      <c r="Y2508" t="str">
        <f>CONCATENATE(M2508,O2508,P2508)</f>
        <v>Regular SeasonWashington National LogoLED Outfield Wall</v>
      </c>
    </row>
    <row r="2509" spans="1:25" x14ac:dyDescent="0.25">
      <c r="A2509" s="3">
        <v>366081</v>
      </c>
      <c r="B2509" t="s">
        <v>130</v>
      </c>
      <c r="C2509" t="s">
        <v>8</v>
      </c>
      <c r="D2509" t="s">
        <v>18</v>
      </c>
      <c r="E2509" t="s">
        <v>1</v>
      </c>
      <c r="F2509" s="5">
        <v>41075</v>
      </c>
      <c r="G2509">
        <v>1</v>
      </c>
      <c r="H2509">
        <v>1</v>
      </c>
      <c r="I2509" s="1">
        <v>713.33</v>
      </c>
      <c r="J2509" s="1">
        <v>133.96</v>
      </c>
      <c r="K2509">
        <v>18.779527007135499</v>
      </c>
      <c r="L2509" s="4">
        <f>VLOOKUP(N2509,rates,VLOOKUP(CONCATENATE('[1]Exposure Report'!$B$11,'[1]Exposure Report'!$B$13),rate_lookup_table,4,FALSE),FALSE)</f>
        <v>713.33383333333336</v>
      </c>
      <c r="M2509" t="s">
        <v>0</v>
      </c>
      <c r="N2509" t="str">
        <f>IF(VLOOKUP(B2509,title_rename,2,FALSE)=0,B2509,VLOOKUP(B2509,title_rename,2,FALSE))</f>
        <v>06-15 New York Yankees @ Washington Nationals</v>
      </c>
      <c r="O2509" s="3" t="str">
        <f>LEFT(IF(VLOOKUP(C2509,brand_rename,2,FALSE)=0,C2509,VLOOKUP(C2509,brand_rename,2,FALSE)),LEN(IF(VLOOKUP(C2509,brand_rename,2,FALSE)=0,C2509,VLOOKUP(C2509,brand_rename,2,FALSE)))-6)</f>
        <v>Washington National Logo</v>
      </c>
      <c r="P2509" t="str">
        <f>IF(VLOOKUP(D2509,location_rename,2,FALSE)=0,D2509,VLOOKUP(D2509,location_rename,2,FALSE))</f>
        <v>LED Upper Billboard</v>
      </c>
      <c r="Q2509">
        <f>IF($L2509=0,0,G2509)</f>
        <v>1</v>
      </c>
      <c r="R2509">
        <f>IF($L2509=0,0,H2509)</f>
        <v>1</v>
      </c>
      <c r="S2509" s="1">
        <f>R2509*L2509</f>
        <v>713.33383333333336</v>
      </c>
      <c r="T2509" s="1">
        <f>S2509*(K2509/100)</f>
        <v>133.96071988186827</v>
      </c>
      <c r="U2509" t="str">
        <f t="shared" si="78"/>
        <v>Washington National LogoLED Upper Billboard</v>
      </c>
      <c r="V2509" t="str">
        <f t="shared" si="79"/>
        <v>06-15 New York Yankees @ Washington NationalsWashington National LogoLED Upper Billboard</v>
      </c>
      <c r="W2509" t="str">
        <f>CONCATENATE(M2509,O2509)</f>
        <v>Regular SeasonWashington National Logo</v>
      </c>
      <c r="X2509" t="str">
        <f>CONCATENATE(M2509,P2509)</f>
        <v>Regular SeasonLED Upper Billboard</v>
      </c>
      <c r="Y2509" t="str">
        <f>CONCATENATE(M2509,O2509,P2509)</f>
        <v>Regular SeasonWashington National LogoLED Upper Billboard</v>
      </c>
    </row>
    <row r="2510" spans="1:25" x14ac:dyDescent="0.25">
      <c r="A2510" s="3">
        <v>366081</v>
      </c>
      <c r="B2510" t="s">
        <v>130</v>
      </c>
      <c r="C2510" t="s">
        <v>8</v>
      </c>
      <c r="D2510" t="s">
        <v>17</v>
      </c>
      <c r="E2510" t="s">
        <v>1</v>
      </c>
      <c r="F2510" s="5">
        <v>41075</v>
      </c>
      <c r="G2510">
        <v>9</v>
      </c>
      <c r="H2510">
        <v>19</v>
      </c>
      <c r="I2510" s="1">
        <v>13553.27</v>
      </c>
      <c r="J2510" s="1">
        <v>3580.85</v>
      </c>
      <c r="K2510">
        <v>26.420561237251199</v>
      </c>
      <c r="L2510" s="4">
        <f>VLOOKUP(N2510,rates,VLOOKUP(CONCATENATE('[1]Exposure Report'!$B$11,'[1]Exposure Report'!$B$13),rate_lookup_table,4,FALSE),FALSE)</f>
        <v>713.33383333333336</v>
      </c>
      <c r="M2510" t="s">
        <v>0</v>
      </c>
      <c r="N2510" t="str">
        <f>IF(VLOOKUP(B2510,title_rename,2,FALSE)=0,B2510,VLOOKUP(B2510,title_rename,2,FALSE))</f>
        <v>06-15 New York Yankees @ Washington Nationals</v>
      </c>
      <c r="O2510" s="3" t="str">
        <f>LEFT(IF(VLOOKUP(C2510,brand_rename,2,FALSE)=0,C2510,VLOOKUP(C2510,brand_rename,2,FALSE)),LEN(IF(VLOOKUP(C2510,brand_rename,2,FALSE)=0,C2510,VLOOKUP(C2510,brand_rename,2,FALSE)))-6)</f>
        <v>Washington National Logo</v>
      </c>
      <c r="P2510" t="str">
        <f>IF(VLOOKUP(D2510,location_rename,2,FALSE)=0,D2510,VLOOKUP(D2510,location_rename,2,FALSE))</f>
        <v>LED Upper Tiered</v>
      </c>
      <c r="Q2510">
        <f>IF($L2510=0,0,G2510)</f>
        <v>9</v>
      </c>
      <c r="R2510">
        <f>IF($L2510=0,0,H2510)</f>
        <v>19</v>
      </c>
      <c r="S2510" s="1">
        <f>R2510*L2510</f>
        <v>13553.342833333334</v>
      </c>
      <c r="T2510" s="1">
        <f>S2510*(K2510/100)</f>
        <v>3580.8692429754306</v>
      </c>
      <c r="U2510" t="str">
        <f t="shared" si="78"/>
        <v>Washington National LogoLED Upper Tiered</v>
      </c>
      <c r="V2510" t="str">
        <f t="shared" si="79"/>
        <v>06-15 New York Yankees @ Washington NationalsWashington National LogoLED Upper Tiered</v>
      </c>
      <c r="W2510" t="str">
        <f>CONCATENATE(M2510,O2510)</f>
        <v>Regular SeasonWashington National Logo</v>
      </c>
      <c r="X2510" t="str">
        <f>CONCATENATE(M2510,P2510)</f>
        <v>Regular SeasonLED Upper Tiered</v>
      </c>
      <c r="Y2510" t="str">
        <f>CONCATENATE(M2510,O2510,P2510)</f>
        <v>Regular SeasonWashington National LogoLED Upper Tiered</v>
      </c>
    </row>
    <row r="2511" spans="1:25" x14ac:dyDescent="0.25">
      <c r="A2511" s="3">
        <v>366081</v>
      </c>
      <c r="B2511" t="s">
        <v>130</v>
      </c>
      <c r="C2511" t="s">
        <v>8</v>
      </c>
      <c r="D2511" t="s">
        <v>16</v>
      </c>
      <c r="E2511" t="s">
        <v>1</v>
      </c>
      <c r="F2511" s="5">
        <v>41075</v>
      </c>
      <c r="G2511">
        <v>333</v>
      </c>
      <c r="H2511">
        <v>2319</v>
      </c>
      <c r="I2511" s="1">
        <v>1654212.27</v>
      </c>
      <c r="J2511" s="1">
        <v>301558.33</v>
      </c>
      <c r="K2511">
        <v>18.229723927752001</v>
      </c>
      <c r="L2511" s="4">
        <f>VLOOKUP(N2511,rates,VLOOKUP(CONCATENATE('[1]Exposure Report'!$B$11,'[1]Exposure Report'!$B$13),rate_lookup_table,4,FALSE),FALSE)</f>
        <v>713.33383333333336</v>
      </c>
      <c r="M2511" t="s">
        <v>0</v>
      </c>
      <c r="N2511" t="str">
        <f>IF(VLOOKUP(B2511,title_rename,2,FALSE)=0,B2511,VLOOKUP(B2511,title_rename,2,FALSE))</f>
        <v>06-15 New York Yankees @ Washington Nationals</v>
      </c>
      <c r="O2511" s="3" t="str">
        <f>LEFT(IF(VLOOKUP(C2511,brand_rename,2,FALSE)=0,C2511,VLOOKUP(C2511,brand_rename,2,FALSE)),LEN(IF(VLOOKUP(C2511,brand_rename,2,FALSE)=0,C2511,VLOOKUP(C2511,brand_rename,2,FALSE)))-6)</f>
        <v>Washington National Logo</v>
      </c>
      <c r="P2511" t="str">
        <f>IF(VLOOKUP(D2511,location_rename,2,FALSE)=0,D2511,VLOOKUP(D2511,location_rename,2,FALSE))</f>
        <v>On Surface Branding</v>
      </c>
      <c r="Q2511">
        <f>IF($L2511=0,0,G2511)</f>
        <v>333</v>
      </c>
      <c r="R2511">
        <f>IF($L2511=0,0,H2511)</f>
        <v>2319</v>
      </c>
      <c r="S2511" s="1">
        <f>R2511*L2511</f>
        <v>1654221.1595000001</v>
      </c>
      <c r="T2511" s="1">
        <f>S2511*(K2511/100)</f>
        <v>301559.95053130807</v>
      </c>
      <c r="U2511" t="str">
        <f t="shared" si="78"/>
        <v>Washington National LogoOn Surface Branding</v>
      </c>
      <c r="V2511" t="str">
        <f t="shared" si="79"/>
        <v>06-15 New York Yankees @ Washington NationalsWashington National LogoOn Surface Branding</v>
      </c>
      <c r="W2511" t="str">
        <f>CONCATENATE(M2511,O2511)</f>
        <v>Regular SeasonWashington National Logo</v>
      </c>
      <c r="X2511" t="str">
        <f>CONCATENATE(M2511,P2511)</f>
        <v>Regular SeasonOn Surface Branding</v>
      </c>
      <c r="Y2511" t="str">
        <f>CONCATENATE(M2511,O2511,P2511)</f>
        <v>Regular SeasonWashington National LogoOn Surface Branding</v>
      </c>
    </row>
    <row r="2512" spans="1:25" x14ac:dyDescent="0.25">
      <c r="A2512" s="3">
        <v>366081</v>
      </c>
      <c r="B2512" t="s">
        <v>130</v>
      </c>
      <c r="C2512" t="s">
        <v>8</v>
      </c>
      <c r="D2512" t="s">
        <v>15</v>
      </c>
      <c r="E2512" t="s">
        <v>1</v>
      </c>
      <c r="F2512" s="5">
        <v>41075</v>
      </c>
      <c r="G2512">
        <v>2</v>
      </c>
      <c r="H2512">
        <v>4</v>
      </c>
      <c r="I2512" s="1">
        <v>2853.32</v>
      </c>
      <c r="J2512" s="1">
        <v>436.7</v>
      </c>
      <c r="K2512">
        <v>15.3049780606451</v>
      </c>
      <c r="L2512" s="4">
        <f>VLOOKUP(N2512,rates,VLOOKUP(CONCATENATE('[1]Exposure Report'!$B$11,'[1]Exposure Report'!$B$13),rate_lookup_table,4,FALSE),FALSE)</f>
        <v>713.33383333333336</v>
      </c>
      <c r="M2512" t="s">
        <v>0</v>
      </c>
      <c r="N2512" t="str">
        <f>IF(VLOOKUP(B2512,title_rename,2,FALSE)=0,B2512,VLOOKUP(B2512,title_rename,2,FALSE))</f>
        <v>06-15 New York Yankees @ Washington Nationals</v>
      </c>
      <c r="O2512" s="3" t="str">
        <f>LEFT(IF(VLOOKUP(C2512,brand_rename,2,FALSE)=0,C2512,VLOOKUP(C2512,brand_rename,2,FALSE)),LEN(IF(VLOOKUP(C2512,brand_rename,2,FALSE)=0,C2512,VLOOKUP(C2512,brand_rename,2,FALSE)))-6)</f>
        <v>Washington National Logo</v>
      </c>
      <c r="P2512" t="str">
        <f>IF(VLOOKUP(D2512,location_rename,2,FALSE)=0,D2512,VLOOKUP(D2512,location_rename,2,FALSE))</f>
        <v>Special Structure Signage</v>
      </c>
      <c r="Q2512">
        <f>IF($L2512=0,0,G2512)</f>
        <v>2</v>
      </c>
      <c r="R2512">
        <f>IF($L2512=0,0,H2512)</f>
        <v>4</v>
      </c>
      <c r="S2512" s="1">
        <f>R2512*L2512</f>
        <v>2853.3353333333334</v>
      </c>
      <c r="T2512" s="1">
        <f>S2512*(K2512/100)</f>
        <v>436.70234676330142</v>
      </c>
      <c r="U2512" t="str">
        <f t="shared" si="78"/>
        <v>Washington National LogoSpecial Structure Signage</v>
      </c>
      <c r="V2512" t="str">
        <f t="shared" si="79"/>
        <v>06-15 New York Yankees @ Washington NationalsWashington National LogoSpecial Structure Signage</v>
      </c>
      <c r="W2512" t="str">
        <f>CONCATENATE(M2512,O2512)</f>
        <v>Regular SeasonWashington National Logo</v>
      </c>
      <c r="X2512" t="str">
        <f>CONCATENATE(M2512,P2512)</f>
        <v>Regular SeasonSpecial Structure Signage</v>
      </c>
      <c r="Y2512" t="str">
        <f>CONCATENATE(M2512,O2512,P2512)</f>
        <v>Regular SeasonWashington National LogoSpecial Structure Signage</v>
      </c>
    </row>
    <row r="2513" spans="1:25" x14ac:dyDescent="0.25">
      <c r="A2513" s="3">
        <v>366081</v>
      </c>
      <c r="B2513" t="s">
        <v>130</v>
      </c>
      <c r="C2513" t="s">
        <v>8</v>
      </c>
      <c r="D2513" t="s">
        <v>14</v>
      </c>
      <c r="E2513" t="s">
        <v>1</v>
      </c>
      <c r="F2513" s="5">
        <v>41075</v>
      </c>
      <c r="G2513">
        <v>1</v>
      </c>
      <c r="H2513">
        <v>2</v>
      </c>
      <c r="I2513" s="1">
        <v>1426.66</v>
      </c>
      <c r="J2513" s="1">
        <v>195.17</v>
      </c>
      <c r="K2513">
        <v>13.680204113103301</v>
      </c>
      <c r="L2513" s="4">
        <f>VLOOKUP(N2513,rates,VLOOKUP(CONCATENATE('[1]Exposure Report'!$B$11,'[1]Exposure Report'!$B$13),rate_lookup_table,4,FALSE),FALSE)</f>
        <v>713.33383333333336</v>
      </c>
      <c r="M2513" t="s">
        <v>0</v>
      </c>
      <c r="N2513" t="str">
        <f>IF(VLOOKUP(B2513,title_rename,2,FALSE)=0,B2513,VLOOKUP(B2513,title_rename,2,FALSE))</f>
        <v>06-15 New York Yankees @ Washington Nationals</v>
      </c>
      <c r="O2513" s="3" t="str">
        <f>LEFT(IF(VLOOKUP(C2513,brand_rename,2,FALSE)=0,C2513,VLOOKUP(C2513,brand_rename,2,FALSE)),LEN(IF(VLOOKUP(C2513,brand_rename,2,FALSE)=0,C2513,VLOOKUP(C2513,brand_rename,2,FALSE)))-6)</f>
        <v>Washington National Logo</v>
      </c>
      <c r="P2513" t="str">
        <f>IF(VLOOKUP(D2513,location_rename,2,FALSE)=0,D2513,VLOOKUP(D2513,location_rename,2,FALSE))</f>
        <v>Static Dugout Roof</v>
      </c>
      <c r="Q2513">
        <f>IF($L2513=0,0,G2513)</f>
        <v>1</v>
      </c>
      <c r="R2513">
        <f>IF($L2513=0,0,H2513)</f>
        <v>2</v>
      </c>
      <c r="S2513" s="1">
        <f>R2513*L2513</f>
        <v>1426.6676666666667</v>
      </c>
      <c r="T2513" s="1">
        <f>S2513*(K2513/100)</f>
        <v>195.17104881564822</v>
      </c>
      <c r="U2513" t="str">
        <f t="shared" si="78"/>
        <v>Washington National LogoStatic Dugout Roof</v>
      </c>
      <c r="V2513" t="str">
        <f t="shared" si="79"/>
        <v>06-15 New York Yankees @ Washington NationalsWashington National LogoStatic Dugout Roof</v>
      </c>
      <c r="W2513" t="str">
        <f>CONCATENATE(M2513,O2513)</f>
        <v>Regular SeasonWashington National Logo</v>
      </c>
      <c r="X2513" t="str">
        <f>CONCATENATE(M2513,P2513)</f>
        <v>Regular SeasonStatic Dugout Roof</v>
      </c>
      <c r="Y2513" t="str">
        <f>CONCATENATE(M2513,O2513,P2513)</f>
        <v>Regular SeasonWashington National LogoStatic Dugout Roof</v>
      </c>
    </row>
    <row r="2514" spans="1:25" x14ac:dyDescent="0.25">
      <c r="A2514" s="3">
        <v>366081</v>
      </c>
      <c r="B2514" t="s">
        <v>130</v>
      </c>
      <c r="C2514" t="s">
        <v>8</v>
      </c>
      <c r="D2514" t="s">
        <v>13</v>
      </c>
      <c r="E2514" t="s">
        <v>1</v>
      </c>
      <c r="F2514" s="5">
        <v>41075</v>
      </c>
      <c r="G2514">
        <v>1</v>
      </c>
      <c r="H2514">
        <v>1</v>
      </c>
      <c r="I2514" s="1">
        <v>713.33</v>
      </c>
      <c r="J2514" s="1">
        <v>200.59</v>
      </c>
      <c r="K2514">
        <v>28.1202248608638</v>
      </c>
      <c r="L2514" s="4">
        <f>VLOOKUP(N2514,rates,VLOOKUP(CONCATENATE('[1]Exposure Report'!$B$11,'[1]Exposure Report'!$B$13),rate_lookup_table,4,FALSE),FALSE)</f>
        <v>713.33383333333336</v>
      </c>
      <c r="M2514" t="s">
        <v>0</v>
      </c>
      <c r="N2514" t="str">
        <f>IF(VLOOKUP(B2514,title_rename,2,FALSE)=0,B2514,VLOOKUP(B2514,title_rename,2,FALSE))</f>
        <v>06-15 New York Yankees @ Washington Nationals</v>
      </c>
      <c r="O2514" s="3" t="str">
        <f>LEFT(IF(VLOOKUP(C2514,brand_rename,2,FALSE)=0,C2514,VLOOKUP(C2514,brand_rename,2,FALSE)),LEN(IF(VLOOKUP(C2514,brand_rename,2,FALSE)=0,C2514,VLOOKUP(C2514,brand_rename,2,FALSE)))-6)</f>
        <v>Washington National Logo</v>
      </c>
      <c r="P2514" t="str">
        <f>IF(VLOOKUP(D2514,location_rename,2,FALSE)=0,D2514,VLOOKUP(D2514,location_rename,2,FALSE))</f>
        <v>Static Dugout Wall</v>
      </c>
      <c r="Q2514">
        <f>IF($L2514=0,0,G2514)</f>
        <v>1</v>
      </c>
      <c r="R2514">
        <f>IF($L2514=0,0,H2514)</f>
        <v>1</v>
      </c>
      <c r="S2514" s="1">
        <f>R2514*L2514</f>
        <v>713.33383333333336</v>
      </c>
      <c r="T2514" s="1">
        <f>S2514*(K2514/100)</f>
        <v>200.59107794195276</v>
      </c>
      <c r="U2514" t="str">
        <f t="shared" si="78"/>
        <v>Washington National LogoStatic Dugout Wall</v>
      </c>
      <c r="V2514" t="str">
        <f t="shared" si="79"/>
        <v>06-15 New York Yankees @ Washington NationalsWashington National LogoStatic Dugout Wall</v>
      </c>
      <c r="W2514" t="str">
        <f>CONCATENATE(M2514,O2514)</f>
        <v>Regular SeasonWashington National Logo</v>
      </c>
      <c r="X2514" t="str">
        <f>CONCATENATE(M2514,P2514)</f>
        <v>Regular SeasonStatic Dugout Wall</v>
      </c>
      <c r="Y2514" t="str">
        <f>CONCATENATE(M2514,O2514,P2514)</f>
        <v>Regular SeasonWashington National LogoStatic Dugout Wall</v>
      </c>
    </row>
    <row r="2515" spans="1:25" x14ac:dyDescent="0.25">
      <c r="A2515" s="3">
        <v>366081</v>
      </c>
      <c r="B2515" t="s">
        <v>130</v>
      </c>
      <c r="C2515" t="s">
        <v>8</v>
      </c>
      <c r="D2515" t="s">
        <v>12</v>
      </c>
      <c r="E2515" t="s">
        <v>1</v>
      </c>
      <c r="F2515" s="5">
        <v>41075</v>
      </c>
      <c r="G2515">
        <v>65</v>
      </c>
      <c r="H2515">
        <v>128</v>
      </c>
      <c r="I2515" s="1">
        <v>91306.240000000005</v>
      </c>
      <c r="J2515" s="1">
        <v>21634.59</v>
      </c>
      <c r="K2515">
        <v>23.6945361018042</v>
      </c>
      <c r="L2515" s="4">
        <f>VLOOKUP(N2515,rates,VLOOKUP(CONCATENATE('[1]Exposure Report'!$B$11,'[1]Exposure Report'!$B$13),rate_lookup_table,4,FALSE),FALSE)</f>
        <v>713.33383333333336</v>
      </c>
      <c r="M2515" t="s">
        <v>0</v>
      </c>
      <c r="N2515" t="str">
        <f>IF(VLOOKUP(B2515,title_rename,2,FALSE)=0,B2515,VLOOKUP(B2515,title_rename,2,FALSE))</f>
        <v>06-15 New York Yankees @ Washington Nationals</v>
      </c>
      <c r="O2515" s="3" t="str">
        <f>LEFT(IF(VLOOKUP(C2515,brand_rename,2,FALSE)=0,C2515,VLOOKUP(C2515,brand_rename,2,FALSE)),LEN(IF(VLOOKUP(C2515,brand_rename,2,FALSE)=0,C2515,VLOOKUP(C2515,brand_rename,2,FALSE)))-6)</f>
        <v>Washington National Logo</v>
      </c>
      <c r="P2515" t="str">
        <f>IF(VLOOKUP(D2515,location_rename,2,FALSE)=0,D2515,VLOOKUP(D2515,location_rename,2,FALSE))</f>
        <v>Static Field Level Home Plate</v>
      </c>
      <c r="Q2515">
        <f>IF($L2515=0,0,G2515)</f>
        <v>65</v>
      </c>
      <c r="R2515">
        <f>IF($L2515=0,0,H2515)</f>
        <v>128</v>
      </c>
      <c r="S2515" s="1">
        <f>R2515*L2515</f>
        <v>91306.73066666667</v>
      </c>
      <c r="T2515" s="1">
        <f>S2515*(K2515/100)</f>
        <v>21634.706261190462</v>
      </c>
      <c r="U2515" t="str">
        <f t="shared" si="78"/>
        <v>Washington National LogoStatic Field Level Home Plate</v>
      </c>
      <c r="V2515" t="str">
        <f t="shared" si="79"/>
        <v>06-15 New York Yankees @ Washington NationalsWashington National LogoStatic Field Level Home Plate</v>
      </c>
      <c r="W2515" t="str">
        <f>CONCATENATE(M2515,O2515)</f>
        <v>Regular SeasonWashington National Logo</v>
      </c>
      <c r="X2515" t="str">
        <f>CONCATENATE(M2515,P2515)</f>
        <v>Regular SeasonStatic Field Level Home Plate</v>
      </c>
      <c r="Y2515" t="str">
        <f>CONCATENATE(M2515,O2515,P2515)</f>
        <v>Regular SeasonWashington National LogoStatic Field Level Home Plate</v>
      </c>
    </row>
    <row r="2516" spans="1:25" x14ac:dyDescent="0.25">
      <c r="A2516" s="3">
        <v>366081</v>
      </c>
      <c r="B2516" t="s">
        <v>130</v>
      </c>
      <c r="C2516" t="s">
        <v>8</v>
      </c>
      <c r="D2516" t="s">
        <v>11</v>
      </c>
      <c r="E2516" t="s">
        <v>1</v>
      </c>
      <c r="F2516" s="5">
        <v>41075</v>
      </c>
      <c r="G2516">
        <v>37</v>
      </c>
      <c r="H2516">
        <v>167</v>
      </c>
      <c r="I2516" s="1">
        <v>119126.11</v>
      </c>
      <c r="J2516" s="1">
        <v>16496.04</v>
      </c>
      <c r="K2516">
        <v>13.8475435821752</v>
      </c>
      <c r="L2516" s="4">
        <f>VLOOKUP(N2516,rates,VLOOKUP(CONCATENATE('[1]Exposure Report'!$B$11,'[1]Exposure Report'!$B$13),rate_lookup_table,4,FALSE),FALSE)</f>
        <v>713.33383333333336</v>
      </c>
      <c r="M2516" t="s">
        <v>0</v>
      </c>
      <c r="N2516" t="str">
        <f>IF(VLOOKUP(B2516,title_rename,2,FALSE)=0,B2516,VLOOKUP(B2516,title_rename,2,FALSE))</f>
        <v>06-15 New York Yankees @ Washington Nationals</v>
      </c>
      <c r="O2516" s="3" t="str">
        <f>LEFT(IF(VLOOKUP(C2516,brand_rename,2,FALSE)=0,C2516,VLOOKUP(C2516,brand_rename,2,FALSE)),LEN(IF(VLOOKUP(C2516,brand_rename,2,FALSE)=0,C2516,VLOOKUP(C2516,brand_rename,2,FALSE)))-6)</f>
        <v>Washington National Logo</v>
      </c>
      <c r="P2516" t="str">
        <f>IF(VLOOKUP(D2516,location_rename,2,FALSE)=0,D2516,VLOOKUP(D2516,location_rename,2,FALSE))</f>
        <v>Static Outfield Wall</v>
      </c>
      <c r="Q2516">
        <f>IF($L2516=0,0,G2516)</f>
        <v>37</v>
      </c>
      <c r="R2516">
        <f>IF($L2516=0,0,H2516)</f>
        <v>167</v>
      </c>
      <c r="S2516" s="1">
        <f>R2516*L2516</f>
        <v>119126.75016666666</v>
      </c>
      <c r="T2516" s="1">
        <f>S2516*(K2516/100)</f>
        <v>16496.128647358135</v>
      </c>
      <c r="U2516" t="str">
        <f t="shared" si="78"/>
        <v>Washington National LogoStatic Outfield Wall</v>
      </c>
      <c r="V2516" t="str">
        <f t="shared" si="79"/>
        <v>06-15 New York Yankees @ Washington NationalsWashington National LogoStatic Outfield Wall</v>
      </c>
      <c r="W2516" t="str">
        <f>CONCATENATE(M2516,O2516)</f>
        <v>Regular SeasonWashington National Logo</v>
      </c>
      <c r="X2516" t="str">
        <f>CONCATENATE(M2516,P2516)</f>
        <v>Regular SeasonStatic Outfield Wall</v>
      </c>
      <c r="Y2516" t="str">
        <f>CONCATENATE(M2516,O2516,P2516)</f>
        <v>Regular SeasonWashington National LogoStatic Outfield Wall</v>
      </c>
    </row>
    <row r="2517" spans="1:25" x14ac:dyDescent="0.25">
      <c r="A2517" s="3">
        <v>366081</v>
      </c>
      <c r="B2517" t="s">
        <v>130</v>
      </c>
      <c r="C2517" t="s">
        <v>8</v>
      </c>
      <c r="D2517" t="s">
        <v>10</v>
      </c>
      <c r="E2517" t="s">
        <v>1</v>
      </c>
      <c r="F2517" s="5">
        <v>41075</v>
      </c>
      <c r="G2517">
        <v>2</v>
      </c>
      <c r="H2517">
        <v>6</v>
      </c>
      <c r="I2517" s="1">
        <v>4279.9799999999996</v>
      </c>
      <c r="J2517" s="1">
        <v>976.05</v>
      </c>
      <c r="K2517">
        <v>22.8050131075378</v>
      </c>
      <c r="L2517" s="4">
        <f>VLOOKUP(N2517,rates,VLOOKUP(CONCATENATE('[1]Exposure Report'!$B$11,'[1]Exposure Report'!$B$13),rate_lookup_table,4,FALSE),FALSE)</f>
        <v>713.33383333333336</v>
      </c>
      <c r="M2517" t="s">
        <v>0</v>
      </c>
      <c r="N2517" t="str">
        <f>IF(VLOOKUP(B2517,title_rename,2,FALSE)=0,B2517,VLOOKUP(B2517,title_rename,2,FALSE))</f>
        <v>06-15 New York Yankees @ Washington Nationals</v>
      </c>
      <c r="O2517" s="3" t="str">
        <f>LEFT(IF(VLOOKUP(C2517,brand_rename,2,FALSE)=0,C2517,VLOOKUP(C2517,brand_rename,2,FALSE)),LEN(IF(VLOOKUP(C2517,brand_rename,2,FALSE)=0,C2517,VLOOKUP(C2517,brand_rename,2,FALSE)))-6)</f>
        <v>Washington National Logo</v>
      </c>
      <c r="P2517" t="str">
        <f>IF(VLOOKUP(D2517,location_rename,2,FALSE)=0,D2517,VLOOKUP(D2517,location_rename,2,FALSE))</f>
        <v>Static Outside Billboard</v>
      </c>
      <c r="Q2517">
        <f>IF($L2517=0,0,G2517)</f>
        <v>2</v>
      </c>
      <c r="R2517">
        <f>IF($L2517=0,0,H2517)</f>
        <v>6</v>
      </c>
      <c r="S2517" s="1">
        <f>R2517*L2517</f>
        <v>4280.0030000000006</v>
      </c>
      <c r="T2517" s="1">
        <f>S2517*(K2517/100)</f>
        <v>976.05524515301124</v>
      </c>
      <c r="U2517" t="str">
        <f t="shared" si="78"/>
        <v>Washington National LogoStatic Outside Billboard</v>
      </c>
      <c r="V2517" t="str">
        <f t="shared" si="79"/>
        <v>06-15 New York Yankees @ Washington NationalsWashington National LogoStatic Outside Billboard</v>
      </c>
      <c r="W2517" t="str">
        <f>CONCATENATE(M2517,O2517)</f>
        <v>Regular SeasonWashington National Logo</v>
      </c>
      <c r="X2517" t="str">
        <f>CONCATENATE(M2517,P2517)</f>
        <v>Regular SeasonStatic Outside Billboard</v>
      </c>
      <c r="Y2517" t="str">
        <f>CONCATENATE(M2517,O2517,P2517)</f>
        <v>Regular SeasonWashington National LogoStatic Outside Billboard</v>
      </c>
    </row>
    <row r="2518" spans="1:25" x14ac:dyDescent="0.25">
      <c r="A2518" s="3">
        <v>366081</v>
      </c>
      <c r="B2518" t="s">
        <v>130</v>
      </c>
      <c r="C2518" t="s">
        <v>8</v>
      </c>
      <c r="D2518" t="s">
        <v>9</v>
      </c>
      <c r="E2518" t="s">
        <v>1</v>
      </c>
      <c r="F2518" s="5">
        <v>41075</v>
      </c>
      <c r="G2518">
        <v>14</v>
      </c>
      <c r="H2518">
        <v>100</v>
      </c>
      <c r="I2518" s="1">
        <v>71333</v>
      </c>
      <c r="J2518" s="1">
        <v>9784.82</v>
      </c>
      <c r="K2518">
        <v>13.717101481782599</v>
      </c>
      <c r="L2518" s="4">
        <f>VLOOKUP(N2518,rates,VLOOKUP(CONCATENATE('[1]Exposure Report'!$B$11,'[1]Exposure Report'!$B$13),rate_lookup_table,4,FALSE),FALSE)</f>
        <v>713.33383333333336</v>
      </c>
      <c r="M2518" t="s">
        <v>0</v>
      </c>
      <c r="N2518" t="str">
        <f>IF(VLOOKUP(B2518,title_rename,2,FALSE)=0,B2518,VLOOKUP(B2518,title_rename,2,FALSE))</f>
        <v>06-15 New York Yankees @ Washington Nationals</v>
      </c>
      <c r="O2518" s="3" t="str">
        <f>LEFT(IF(VLOOKUP(C2518,brand_rename,2,FALSE)=0,C2518,VLOOKUP(C2518,brand_rename,2,FALSE)),LEN(IF(VLOOKUP(C2518,brand_rename,2,FALSE)=0,C2518,VLOOKUP(C2518,brand_rename,2,FALSE)))-6)</f>
        <v>Washington National Logo</v>
      </c>
      <c r="P2518" t="str">
        <f>IF(VLOOKUP(D2518,location_rename,2,FALSE)=0,D2518,VLOOKUP(D2518,location_rename,2,FALSE))</f>
        <v>Static Upper Billboard</v>
      </c>
      <c r="Q2518">
        <f>IF($L2518=0,0,G2518)</f>
        <v>14</v>
      </c>
      <c r="R2518">
        <f>IF($L2518=0,0,H2518)</f>
        <v>100</v>
      </c>
      <c r="S2518" s="1">
        <f>R2518*L2518</f>
        <v>71333.383333333331</v>
      </c>
      <c r="T2518" s="1">
        <f>S2518*(K2518/100)</f>
        <v>9784.8725822223278</v>
      </c>
      <c r="U2518" t="str">
        <f t="shared" si="78"/>
        <v>Washington National LogoStatic Upper Billboard</v>
      </c>
      <c r="V2518" t="str">
        <f t="shared" si="79"/>
        <v>06-15 New York Yankees @ Washington NationalsWashington National LogoStatic Upper Billboard</v>
      </c>
      <c r="W2518" t="str">
        <f>CONCATENATE(M2518,O2518)</f>
        <v>Regular SeasonWashington National Logo</v>
      </c>
      <c r="X2518" t="str">
        <f>CONCATENATE(M2518,P2518)</f>
        <v>Regular SeasonStatic Upper Billboard</v>
      </c>
      <c r="Y2518" t="str">
        <f>CONCATENATE(M2518,O2518,P2518)</f>
        <v>Regular SeasonWashington National LogoStatic Upper Billboard</v>
      </c>
    </row>
    <row r="2519" spans="1:25" x14ac:dyDescent="0.25">
      <c r="A2519" s="3">
        <v>366081</v>
      </c>
      <c r="B2519" t="s">
        <v>130</v>
      </c>
      <c r="C2519" t="s">
        <v>77</v>
      </c>
      <c r="D2519" t="s">
        <v>19</v>
      </c>
      <c r="E2519" t="s">
        <v>1</v>
      </c>
      <c r="F2519" s="5">
        <v>41075</v>
      </c>
      <c r="G2519">
        <v>13</v>
      </c>
      <c r="H2519">
        <v>58</v>
      </c>
      <c r="I2519" s="1">
        <v>41373.14</v>
      </c>
      <c r="J2519" s="1">
        <v>7687.7</v>
      </c>
      <c r="K2519">
        <v>18.581379126650699</v>
      </c>
      <c r="L2519" s="4">
        <f>VLOOKUP(N2519,rates,VLOOKUP(CONCATENATE('[1]Exposure Report'!$B$11,'[1]Exposure Report'!$B$13),rate_lookup_table,4,FALSE),FALSE)</f>
        <v>713.33383333333336</v>
      </c>
      <c r="M2519" t="s">
        <v>0</v>
      </c>
      <c r="N2519" t="str">
        <f>IF(VLOOKUP(B2519,title_rename,2,FALSE)=0,B2519,VLOOKUP(B2519,title_rename,2,FALSE))</f>
        <v>06-15 New York Yankees @ Washington Nationals</v>
      </c>
      <c r="O2519" s="3" t="str">
        <f>LEFT(IF(VLOOKUP(C2519,brand_rename,2,FALSE)=0,C2519,VLOOKUP(C2519,brand_rename,2,FALSE)),LEN(IF(VLOOKUP(C2519,brand_rename,2,FALSE)=0,C2519,VLOOKUP(C2519,brand_rename,2,FALSE)))-6)</f>
        <v>Waste Management</v>
      </c>
      <c r="P2519" t="str">
        <f>IF(VLOOKUP(D2519,location_rename,2,FALSE)=0,D2519,VLOOKUP(D2519,location_rename,2,FALSE))</f>
        <v>LED Outfield Wall</v>
      </c>
      <c r="Q2519">
        <f>IF($L2519=0,0,G2519)</f>
        <v>13</v>
      </c>
      <c r="R2519">
        <f>IF($L2519=0,0,H2519)</f>
        <v>58</v>
      </c>
      <c r="S2519" s="1">
        <f>R2519*L2519</f>
        <v>41373.362333333338</v>
      </c>
      <c r="T2519" s="1">
        <f>S2519*(K2519/100)</f>
        <v>7687.7413125995636</v>
      </c>
      <c r="U2519" t="str">
        <f t="shared" si="78"/>
        <v>Waste ManagementLED Outfield Wall</v>
      </c>
      <c r="V2519" t="str">
        <f t="shared" si="79"/>
        <v>06-15 New York Yankees @ Washington NationalsWaste ManagementLED Outfield Wall</v>
      </c>
      <c r="W2519" t="str">
        <f>CONCATENATE(M2519,O2519)</f>
        <v>Regular SeasonWaste Management</v>
      </c>
      <c r="X2519" t="str">
        <f>CONCATENATE(M2519,P2519)</f>
        <v>Regular SeasonLED Outfield Wall</v>
      </c>
      <c r="Y2519" t="str">
        <f>CONCATENATE(M2519,O2519,P2519)</f>
        <v>Regular SeasonWaste ManagementLED Outfield Wall</v>
      </c>
    </row>
    <row r="2520" spans="1:25" x14ac:dyDescent="0.25">
      <c r="A2520" s="3">
        <v>366081</v>
      </c>
      <c r="B2520" t="s">
        <v>130</v>
      </c>
      <c r="C2520" t="s">
        <v>5</v>
      </c>
      <c r="D2520" t="s">
        <v>45</v>
      </c>
      <c r="E2520" t="s">
        <v>1</v>
      </c>
      <c r="F2520" s="5">
        <v>41075</v>
      </c>
      <c r="G2520">
        <v>6</v>
      </c>
      <c r="H2520">
        <v>10</v>
      </c>
      <c r="I2520" s="1">
        <v>7133.3</v>
      </c>
      <c r="J2520" s="1">
        <v>2077.2199999999998</v>
      </c>
      <c r="K2520">
        <v>29.1200426170215</v>
      </c>
      <c r="L2520" s="4">
        <f>VLOOKUP(N2520,rates,VLOOKUP(CONCATENATE('[1]Exposure Report'!$B$11,'[1]Exposure Report'!$B$13),rate_lookup_table,4,FALSE),FALSE)</f>
        <v>713.33383333333336</v>
      </c>
      <c r="M2520" t="s">
        <v>0</v>
      </c>
      <c r="N2520" t="str">
        <f>IF(VLOOKUP(B2520,title_rename,2,FALSE)=0,B2520,VLOOKUP(B2520,title_rename,2,FALSE))</f>
        <v>06-15 New York Yankees @ Washington Nationals</v>
      </c>
      <c r="O2520" s="3" t="str">
        <f>LEFT(IF(VLOOKUP(C2520,brand_rename,2,FALSE)=0,C2520,VLOOKUP(C2520,brand_rename,2,FALSE)),LEN(IF(VLOOKUP(C2520,brand_rename,2,FALSE)=0,C2520,VLOOKUP(C2520,brand_rename,2,FALSE)))-6)</f>
        <v>Website - Washingtonnationalsdreamfoundation.org</v>
      </c>
      <c r="P2520" t="str">
        <f>IF(VLOOKUP(D2520,location_rename,2,FALSE)=0,D2520,VLOOKUP(D2520,location_rename,2,FALSE))</f>
        <v>Static Field Level Foul Ball Line</v>
      </c>
      <c r="Q2520">
        <f>IF($L2520=0,0,G2520)</f>
        <v>6</v>
      </c>
      <c r="R2520">
        <f>IF($L2520=0,0,H2520)</f>
        <v>10</v>
      </c>
      <c r="S2520" s="1">
        <f>R2520*L2520</f>
        <v>7133.3383333333331</v>
      </c>
      <c r="T2520" s="1">
        <f>S2520*(K2520/100)</f>
        <v>2077.2311626829978</v>
      </c>
      <c r="U2520" t="str">
        <f t="shared" si="78"/>
        <v>Website - Washingtonnationalsdreamfoundation.orgStatic Field Level Foul Ball Line</v>
      </c>
      <c r="V2520" t="str">
        <f t="shared" si="79"/>
        <v>06-15 New York Yankees @ Washington NationalsWebsite - Washingtonnationalsdreamfoundation.orgStatic Field Level Foul Ball Line</v>
      </c>
      <c r="W2520" t="str">
        <f>CONCATENATE(M2520,O2520)</f>
        <v>Regular SeasonWebsite - Washingtonnationalsdreamfoundation.org</v>
      </c>
      <c r="X2520" t="str">
        <f>CONCATENATE(M2520,P2520)</f>
        <v>Regular SeasonStatic Field Level Foul Ball Line</v>
      </c>
      <c r="Y2520" t="str">
        <f>CONCATENATE(M2520,O2520,P2520)</f>
        <v>Regular SeasonWebsite - Washingtonnationalsdreamfoundation.orgStatic Field Level Foul Ball Line</v>
      </c>
    </row>
    <row r="2521" spans="1:25" x14ac:dyDescent="0.25">
      <c r="A2521" s="3">
        <v>366081</v>
      </c>
      <c r="B2521" t="s">
        <v>130</v>
      </c>
      <c r="C2521" t="s">
        <v>5</v>
      </c>
      <c r="D2521" t="s">
        <v>9</v>
      </c>
      <c r="E2521" t="s">
        <v>1</v>
      </c>
      <c r="F2521" s="5">
        <v>41075</v>
      </c>
      <c r="G2521">
        <v>1</v>
      </c>
      <c r="H2521">
        <v>1</v>
      </c>
      <c r="I2521" s="1">
        <v>713.33</v>
      </c>
      <c r="J2521" s="1">
        <v>171.41</v>
      </c>
      <c r="K2521">
        <v>24.029551539960401</v>
      </c>
      <c r="L2521" s="4">
        <f>VLOOKUP(N2521,rates,VLOOKUP(CONCATENATE('[1]Exposure Report'!$B$11,'[1]Exposure Report'!$B$13),rate_lookup_table,4,FALSE),FALSE)</f>
        <v>713.33383333333336</v>
      </c>
      <c r="M2521" t="s">
        <v>0</v>
      </c>
      <c r="N2521" t="str">
        <f>IF(VLOOKUP(B2521,title_rename,2,FALSE)=0,B2521,VLOOKUP(B2521,title_rename,2,FALSE))</f>
        <v>06-15 New York Yankees @ Washington Nationals</v>
      </c>
      <c r="O2521" s="3" t="str">
        <f>LEFT(IF(VLOOKUP(C2521,brand_rename,2,FALSE)=0,C2521,VLOOKUP(C2521,brand_rename,2,FALSE)),LEN(IF(VLOOKUP(C2521,brand_rename,2,FALSE)=0,C2521,VLOOKUP(C2521,brand_rename,2,FALSE)))-6)</f>
        <v>Website - Washingtonnationalsdreamfoundation.org</v>
      </c>
      <c r="P2521" t="str">
        <f>IF(VLOOKUP(D2521,location_rename,2,FALSE)=0,D2521,VLOOKUP(D2521,location_rename,2,FALSE))</f>
        <v>Static Upper Billboard</v>
      </c>
      <c r="Q2521">
        <f>IF($L2521=0,0,G2521)</f>
        <v>1</v>
      </c>
      <c r="R2521">
        <f>IF($L2521=0,0,H2521)</f>
        <v>1</v>
      </c>
      <c r="S2521" s="1">
        <f>R2521*L2521</f>
        <v>713.33383333333336</v>
      </c>
      <c r="T2521" s="1">
        <f>S2521*(K2521/100)</f>
        <v>171.41092113280857</v>
      </c>
      <c r="U2521" t="str">
        <f t="shared" si="78"/>
        <v>Website - Washingtonnationalsdreamfoundation.orgStatic Upper Billboard</v>
      </c>
      <c r="V2521" t="str">
        <f t="shared" si="79"/>
        <v>06-15 New York Yankees @ Washington NationalsWebsite - Washingtonnationalsdreamfoundation.orgStatic Upper Billboard</v>
      </c>
      <c r="W2521" t="str">
        <f>CONCATENATE(M2521,O2521)</f>
        <v>Regular SeasonWebsite - Washingtonnationalsdreamfoundation.org</v>
      </c>
      <c r="X2521" t="str">
        <f>CONCATENATE(M2521,P2521)</f>
        <v>Regular SeasonStatic Upper Billboard</v>
      </c>
      <c r="Y2521" t="str">
        <f>CONCATENATE(M2521,O2521,P2521)</f>
        <v>Regular SeasonWebsite - Washingtonnationalsdreamfoundation.orgStatic Upper Billboard</v>
      </c>
    </row>
    <row r="2522" spans="1:25" x14ac:dyDescent="0.25">
      <c r="A2522" s="3">
        <v>366081</v>
      </c>
      <c r="B2522" t="s">
        <v>130</v>
      </c>
      <c r="C2522" t="s">
        <v>3</v>
      </c>
      <c r="D2522" t="s">
        <v>2</v>
      </c>
      <c r="E2522" t="s">
        <v>1</v>
      </c>
      <c r="F2522" s="5">
        <v>41075</v>
      </c>
      <c r="G2522">
        <v>18</v>
      </c>
      <c r="H2522">
        <v>104</v>
      </c>
      <c r="I2522" s="1">
        <v>74186.320000000007</v>
      </c>
      <c r="J2522" s="1">
        <v>19384.46</v>
      </c>
      <c r="K2522">
        <v>26.129426557349099</v>
      </c>
      <c r="L2522" s="4">
        <f>VLOOKUP(N2522,rates,VLOOKUP(CONCATENATE('[1]Exposure Report'!$B$11,'[1]Exposure Report'!$B$13),rate_lookup_table,4,FALSE),FALSE)</f>
        <v>713.33383333333336</v>
      </c>
      <c r="M2522" t="s">
        <v>0</v>
      </c>
      <c r="N2522" t="str">
        <f>IF(VLOOKUP(B2522,title_rename,2,FALSE)=0,B2522,VLOOKUP(B2522,title_rename,2,FALSE))</f>
        <v>06-15 New York Yankees @ Washington Nationals</v>
      </c>
      <c r="O2522" s="3" t="str">
        <f>LEFT(IF(VLOOKUP(C2522,brand_rename,2,FALSE)=0,C2522,VLOOKUP(C2522,brand_rename,2,FALSE)),LEN(IF(VLOOKUP(C2522,brand_rename,2,FALSE)=0,C2522,VLOOKUP(C2522,brand_rename,2,FALSE)))-6)</f>
        <v>Windstream</v>
      </c>
      <c r="P2522" t="str">
        <f>IF(VLOOKUP(D2522,location_rename,2,FALSE)=0,D2522,VLOOKUP(D2522,location_rename,2,FALSE))</f>
        <v>Rotational Field Level Home Plate</v>
      </c>
      <c r="Q2522">
        <f>IF($L2522=0,0,G2522)</f>
        <v>18</v>
      </c>
      <c r="R2522">
        <f>IF($L2522=0,0,H2522)</f>
        <v>104</v>
      </c>
      <c r="S2522" s="1">
        <f>R2522*L2522</f>
        <v>74186.718666666668</v>
      </c>
      <c r="T2522" s="1">
        <f>S2522*(K2522/100)</f>
        <v>19384.564169313864</v>
      </c>
      <c r="U2522" t="str">
        <f t="shared" si="78"/>
        <v>WindstreamRotational Field Level Home Plate</v>
      </c>
      <c r="V2522" t="str">
        <f t="shared" si="79"/>
        <v>06-15 New York Yankees @ Washington NationalsWindstreamRotational Field Level Home Plate</v>
      </c>
      <c r="W2522" t="str">
        <f>CONCATENATE(M2522,O2522)</f>
        <v>Regular SeasonWindstream</v>
      </c>
      <c r="X2522" t="str">
        <f>CONCATENATE(M2522,P2522)</f>
        <v>Regular SeasonRotational Field Level Home Plate</v>
      </c>
      <c r="Y2522" t="str">
        <f>CONCATENATE(M2522,O2522,P2522)</f>
        <v>Regular SeasonWindstreamRotational Field Level Home Plate</v>
      </c>
    </row>
    <row r="2523" spans="1:25" x14ac:dyDescent="0.25">
      <c r="A2523" s="3">
        <v>366159</v>
      </c>
      <c r="B2523" t="s">
        <v>128</v>
      </c>
      <c r="C2523" t="s">
        <v>75</v>
      </c>
      <c r="D2523" t="s">
        <v>6</v>
      </c>
      <c r="E2523" t="s">
        <v>1</v>
      </c>
      <c r="F2523" s="5">
        <v>41076</v>
      </c>
      <c r="G2523">
        <v>1</v>
      </c>
      <c r="H2523">
        <v>1</v>
      </c>
      <c r="I2523" s="1">
        <v>777.58</v>
      </c>
      <c r="J2523" s="1">
        <v>253.02</v>
      </c>
      <c r="K2523">
        <v>32.539417166079303</v>
      </c>
      <c r="L2523" s="4">
        <f>VLOOKUP(N2523,rates,VLOOKUP(CONCATENATE('[1]Exposure Report'!$B$11,'[1]Exposure Report'!$B$13),rate_lookup_table,4,FALSE),FALSE)</f>
        <v>777.58283333333338</v>
      </c>
      <c r="M2523" t="s">
        <v>0</v>
      </c>
      <c r="N2523" t="str">
        <f>IF(VLOOKUP(B2523,title_rename,2,FALSE)=0,B2523,VLOOKUP(B2523,title_rename,2,FALSE))</f>
        <v>06-16 New York Yankees @ Washington Nationals</v>
      </c>
      <c r="O2523" s="3" t="str">
        <f>LEFT(IF(VLOOKUP(C2523,brand_rename,2,FALSE)=0,C2523,VLOOKUP(C2523,brand_rename,2,FALSE)),LEN(IF(VLOOKUP(C2523,brand_rename,2,FALSE)=0,C2523,VLOOKUP(C2523,brand_rename,2,FALSE)))-6)</f>
        <v>American University</v>
      </c>
      <c r="P2523" t="str">
        <f>IF(VLOOKUP(D2523,location_rename,2,FALSE)=0,D2523,VLOOKUP(D2523,location_rename,2,FALSE))</f>
        <v>Rotational Field Level Foul Ball Line</v>
      </c>
      <c r="Q2523">
        <f>IF($L2523=0,0,G2523)</f>
        <v>1</v>
      </c>
      <c r="R2523">
        <f>IF($L2523=0,0,H2523)</f>
        <v>1</v>
      </c>
      <c r="S2523" s="1">
        <f>R2523*L2523</f>
        <v>777.58283333333338</v>
      </c>
      <c r="T2523" s="1">
        <f>S2523*(K2523/100)</f>
        <v>253.02092195015251</v>
      </c>
      <c r="U2523" t="str">
        <f t="shared" si="78"/>
        <v>American UniversityRotational Field Level Foul Ball Line</v>
      </c>
      <c r="V2523" t="str">
        <f t="shared" si="79"/>
        <v>06-16 New York Yankees @ Washington NationalsAmerican UniversityRotational Field Level Foul Ball Line</v>
      </c>
      <c r="W2523" t="str">
        <f>CONCATENATE(M2523,O2523)</f>
        <v>Regular SeasonAmerican University</v>
      </c>
      <c r="X2523" t="str">
        <f>CONCATENATE(M2523,P2523)</f>
        <v>Regular SeasonRotational Field Level Foul Ball Line</v>
      </c>
      <c r="Y2523" t="str">
        <f>CONCATENATE(M2523,O2523,P2523)</f>
        <v>Regular SeasonAmerican UniversityRotational Field Level Foul Ball Line</v>
      </c>
    </row>
    <row r="2524" spans="1:25" x14ac:dyDescent="0.25">
      <c r="A2524" s="3">
        <v>366159</v>
      </c>
      <c r="B2524" t="s">
        <v>128</v>
      </c>
      <c r="C2524" t="s">
        <v>75</v>
      </c>
      <c r="D2524" t="s">
        <v>2</v>
      </c>
      <c r="E2524" t="s">
        <v>1</v>
      </c>
      <c r="F2524" s="5">
        <v>41076</v>
      </c>
      <c r="G2524">
        <v>27</v>
      </c>
      <c r="H2524">
        <v>186</v>
      </c>
      <c r="I2524" s="1">
        <v>144629.88</v>
      </c>
      <c r="J2524" s="1">
        <v>33916.559999999998</v>
      </c>
      <c r="K2524">
        <v>23.450589878108101</v>
      </c>
      <c r="L2524" s="4">
        <f>VLOOKUP(N2524,rates,VLOOKUP(CONCATENATE('[1]Exposure Report'!$B$11,'[1]Exposure Report'!$B$13),rate_lookup_table,4,FALSE),FALSE)</f>
        <v>777.58283333333338</v>
      </c>
      <c r="M2524" t="s">
        <v>0</v>
      </c>
      <c r="N2524" t="str">
        <f>IF(VLOOKUP(B2524,title_rename,2,FALSE)=0,B2524,VLOOKUP(B2524,title_rename,2,FALSE))</f>
        <v>06-16 New York Yankees @ Washington Nationals</v>
      </c>
      <c r="O2524" s="3" t="str">
        <f>LEFT(IF(VLOOKUP(C2524,brand_rename,2,FALSE)=0,C2524,VLOOKUP(C2524,brand_rename,2,FALSE)),LEN(IF(VLOOKUP(C2524,brand_rename,2,FALSE)=0,C2524,VLOOKUP(C2524,brand_rename,2,FALSE)))-6)</f>
        <v>American University</v>
      </c>
      <c r="P2524" t="str">
        <f>IF(VLOOKUP(D2524,location_rename,2,FALSE)=0,D2524,VLOOKUP(D2524,location_rename,2,FALSE))</f>
        <v>Rotational Field Level Home Plate</v>
      </c>
      <c r="Q2524">
        <f>IF($L2524=0,0,G2524)</f>
        <v>27</v>
      </c>
      <c r="R2524">
        <f>IF($L2524=0,0,H2524)</f>
        <v>186</v>
      </c>
      <c r="S2524" s="1">
        <f>R2524*L2524</f>
        <v>144630.40700000001</v>
      </c>
      <c r="T2524" s="1">
        <f>S2524*(K2524/100)</f>
        <v>33916.683584608552</v>
      </c>
      <c r="U2524" t="str">
        <f t="shared" si="78"/>
        <v>American UniversityRotational Field Level Home Plate</v>
      </c>
      <c r="V2524" t="str">
        <f t="shared" si="79"/>
        <v>06-16 New York Yankees @ Washington NationalsAmerican UniversityRotational Field Level Home Plate</v>
      </c>
      <c r="W2524" t="str">
        <f>CONCATENATE(M2524,O2524)</f>
        <v>Regular SeasonAmerican University</v>
      </c>
      <c r="X2524" t="str">
        <f>CONCATENATE(M2524,P2524)</f>
        <v>Regular SeasonRotational Field Level Home Plate</v>
      </c>
      <c r="Y2524" t="str">
        <f>CONCATENATE(M2524,O2524,P2524)</f>
        <v>Regular SeasonAmerican UniversityRotational Field Level Home Plate</v>
      </c>
    </row>
    <row r="2525" spans="1:25" x14ac:dyDescent="0.25">
      <c r="A2525" s="3">
        <v>366159</v>
      </c>
      <c r="B2525" t="s">
        <v>128</v>
      </c>
      <c r="C2525" t="s">
        <v>74</v>
      </c>
      <c r="D2525" t="s">
        <v>45</v>
      </c>
      <c r="E2525" t="s">
        <v>1</v>
      </c>
      <c r="F2525" s="5">
        <v>41076</v>
      </c>
      <c r="G2525">
        <v>40</v>
      </c>
      <c r="H2525">
        <v>98</v>
      </c>
      <c r="I2525" s="1">
        <v>76202.84</v>
      </c>
      <c r="J2525" s="1">
        <v>14575.81</v>
      </c>
      <c r="K2525">
        <v>19.127646686134</v>
      </c>
      <c r="L2525" s="4">
        <f>VLOOKUP(N2525,rates,VLOOKUP(CONCATENATE('[1]Exposure Report'!$B$11,'[1]Exposure Report'!$B$13),rate_lookup_table,4,FALSE),FALSE)</f>
        <v>777.58283333333338</v>
      </c>
      <c r="M2525" t="s">
        <v>0</v>
      </c>
      <c r="N2525" t="str">
        <f>IF(VLOOKUP(B2525,title_rename,2,FALSE)=0,B2525,VLOOKUP(B2525,title_rename,2,FALSE))</f>
        <v>06-16 New York Yankees @ Washington Nationals</v>
      </c>
      <c r="O2525" s="3" t="str">
        <f>LEFT(IF(VLOOKUP(C2525,brand_rename,2,FALSE)=0,C2525,VLOOKUP(C2525,brand_rename,2,FALSE)),LEN(IF(VLOOKUP(C2525,brand_rename,2,FALSE)=0,C2525,VLOOKUP(C2525,brand_rename,2,FALSE)))-6)</f>
        <v>ANC</v>
      </c>
      <c r="P2525" t="str">
        <f>IF(VLOOKUP(D2525,location_rename,2,FALSE)=0,D2525,VLOOKUP(D2525,location_rename,2,FALSE))</f>
        <v>Static Field Level Foul Ball Line</v>
      </c>
      <c r="Q2525">
        <f>IF($L2525=0,0,G2525)</f>
        <v>40</v>
      </c>
      <c r="R2525">
        <f>IF($L2525=0,0,H2525)</f>
        <v>98</v>
      </c>
      <c r="S2525" s="1">
        <f>R2525*L2525</f>
        <v>76203.117666666672</v>
      </c>
      <c r="T2525" s="1">
        <f>S2525*(K2525/100)</f>
        <v>14575.863111098961</v>
      </c>
      <c r="U2525" t="str">
        <f t="shared" si="78"/>
        <v>ANCStatic Field Level Foul Ball Line</v>
      </c>
      <c r="V2525" t="str">
        <f t="shared" si="79"/>
        <v>06-16 New York Yankees @ Washington NationalsANCStatic Field Level Foul Ball Line</v>
      </c>
      <c r="W2525" t="str">
        <f>CONCATENATE(M2525,O2525)</f>
        <v>Regular SeasonANC</v>
      </c>
      <c r="X2525" t="str">
        <f>CONCATENATE(M2525,P2525)</f>
        <v>Regular SeasonStatic Field Level Foul Ball Line</v>
      </c>
      <c r="Y2525" t="str">
        <f>CONCATENATE(M2525,O2525,P2525)</f>
        <v>Regular SeasonANCStatic Field Level Foul Ball Line</v>
      </c>
    </row>
    <row r="2526" spans="1:25" x14ac:dyDescent="0.25">
      <c r="A2526" s="3">
        <v>366159</v>
      </c>
      <c r="B2526" t="s">
        <v>128</v>
      </c>
      <c r="C2526" t="s">
        <v>74</v>
      </c>
      <c r="D2526" t="s">
        <v>12</v>
      </c>
      <c r="E2526" t="s">
        <v>1</v>
      </c>
      <c r="F2526" s="5">
        <v>41076</v>
      </c>
      <c r="G2526">
        <v>28</v>
      </c>
      <c r="H2526">
        <v>77</v>
      </c>
      <c r="I2526" s="1">
        <v>59873.66</v>
      </c>
      <c r="J2526" s="1">
        <v>8513.9599999999991</v>
      </c>
      <c r="K2526">
        <v>14.2198756514968</v>
      </c>
      <c r="L2526" s="4">
        <f>VLOOKUP(N2526,rates,VLOOKUP(CONCATENATE('[1]Exposure Report'!$B$11,'[1]Exposure Report'!$B$13),rate_lookup_table,4,FALSE),FALSE)</f>
        <v>777.58283333333338</v>
      </c>
      <c r="M2526" t="s">
        <v>0</v>
      </c>
      <c r="N2526" t="str">
        <f>IF(VLOOKUP(B2526,title_rename,2,FALSE)=0,B2526,VLOOKUP(B2526,title_rename,2,FALSE))</f>
        <v>06-16 New York Yankees @ Washington Nationals</v>
      </c>
      <c r="O2526" s="3" t="str">
        <f>LEFT(IF(VLOOKUP(C2526,brand_rename,2,FALSE)=0,C2526,VLOOKUP(C2526,brand_rename,2,FALSE)),LEN(IF(VLOOKUP(C2526,brand_rename,2,FALSE)=0,C2526,VLOOKUP(C2526,brand_rename,2,FALSE)))-6)</f>
        <v>ANC</v>
      </c>
      <c r="P2526" t="str">
        <f>IF(VLOOKUP(D2526,location_rename,2,FALSE)=0,D2526,VLOOKUP(D2526,location_rename,2,FALSE))</f>
        <v>Static Field Level Home Plate</v>
      </c>
      <c r="Q2526">
        <f>IF($L2526=0,0,G2526)</f>
        <v>28</v>
      </c>
      <c r="R2526">
        <f>IF($L2526=0,0,H2526)</f>
        <v>77</v>
      </c>
      <c r="S2526" s="1">
        <f>R2526*L2526</f>
        <v>59873.878166666669</v>
      </c>
      <c r="T2526" s="1">
        <f>S2526*(K2526/100)</f>
        <v>8513.9910230286914</v>
      </c>
      <c r="U2526" t="str">
        <f t="shared" si="78"/>
        <v>ANCStatic Field Level Home Plate</v>
      </c>
      <c r="V2526" t="str">
        <f t="shared" si="79"/>
        <v>06-16 New York Yankees @ Washington NationalsANCStatic Field Level Home Plate</v>
      </c>
      <c r="W2526" t="str">
        <f>CONCATENATE(M2526,O2526)</f>
        <v>Regular SeasonANC</v>
      </c>
      <c r="X2526" t="str">
        <f>CONCATENATE(M2526,P2526)</f>
        <v>Regular SeasonStatic Field Level Home Plate</v>
      </c>
      <c r="Y2526" t="str">
        <f>CONCATENATE(M2526,O2526,P2526)</f>
        <v>Regular SeasonANCStatic Field Level Home Plate</v>
      </c>
    </row>
    <row r="2527" spans="1:25" x14ac:dyDescent="0.25">
      <c r="A2527" s="3">
        <v>366159</v>
      </c>
      <c r="B2527" t="s">
        <v>128</v>
      </c>
      <c r="C2527" t="s">
        <v>87</v>
      </c>
      <c r="D2527" t="s">
        <v>17</v>
      </c>
      <c r="E2527" t="s">
        <v>1</v>
      </c>
      <c r="F2527" s="5">
        <v>41076</v>
      </c>
      <c r="G2527">
        <v>1</v>
      </c>
      <c r="H2527">
        <v>4</v>
      </c>
      <c r="I2527" s="1">
        <v>3110.32</v>
      </c>
      <c r="J2527" s="1">
        <v>1048.49</v>
      </c>
      <c r="K2527">
        <v>33.710036266364803</v>
      </c>
      <c r="L2527" s="4">
        <f>VLOOKUP(N2527,rates,VLOOKUP(CONCATENATE('[1]Exposure Report'!$B$11,'[1]Exposure Report'!$B$13),rate_lookup_table,4,FALSE),FALSE)</f>
        <v>777.58283333333338</v>
      </c>
      <c r="M2527" t="s">
        <v>0</v>
      </c>
      <c r="N2527" t="str">
        <f>IF(VLOOKUP(B2527,title_rename,2,FALSE)=0,B2527,VLOOKUP(B2527,title_rename,2,FALSE))</f>
        <v>06-16 New York Yankees @ Washington Nationals</v>
      </c>
      <c r="O2527" s="3" t="str">
        <f>LEFT(IF(VLOOKUP(C2527,brand_rename,2,FALSE)=0,C2527,VLOOKUP(C2527,brand_rename,2,FALSE)),LEN(IF(VLOOKUP(C2527,brand_rename,2,FALSE)=0,C2527,VLOOKUP(C2527,brand_rename,2,FALSE)))-6)</f>
        <v>Breyers</v>
      </c>
      <c r="P2527" t="str">
        <f>IF(VLOOKUP(D2527,location_rename,2,FALSE)=0,D2527,VLOOKUP(D2527,location_rename,2,FALSE))</f>
        <v>LED Upper Tiered</v>
      </c>
      <c r="Q2527">
        <f>IF($L2527=0,0,G2527)</f>
        <v>1</v>
      </c>
      <c r="R2527">
        <f>IF($L2527=0,0,H2527)</f>
        <v>4</v>
      </c>
      <c r="S2527" s="1">
        <f>R2527*L2527</f>
        <v>3110.3313333333335</v>
      </c>
      <c r="T2527" s="1">
        <f>S2527*(K2527/100)</f>
        <v>1048.4938204707746</v>
      </c>
      <c r="U2527" t="str">
        <f t="shared" si="78"/>
        <v>BreyersLED Upper Tiered</v>
      </c>
      <c r="V2527" t="str">
        <f t="shared" si="79"/>
        <v>06-16 New York Yankees @ Washington NationalsBreyersLED Upper Tiered</v>
      </c>
      <c r="W2527" t="str">
        <f>CONCATENATE(M2527,O2527)</f>
        <v>Regular SeasonBreyers</v>
      </c>
      <c r="X2527" t="str">
        <f>CONCATENATE(M2527,P2527)</f>
        <v>Regular SeasonLED Upper Tiered</v>
      </c>
      <c r="Y2527" t="str">
        <f>CONCATENATE(M2527,O2527,P2527)</f>
        <v>Regular SeasonBreyersLED Upper Tiered</v>
      </c>
    </row>
    <row r="2528" spans="1:25" x14ac:dyDescent="0.25">
      <c r="A2528" s="3">
        <v>366159</v>
      </c>
      <c r="B2528" t="s">
        <v>128</v>
      </c>
      <c r="C2528" t="s">
        <v>70</v>
      </c>
      <c r="D2528" t="s">
        <v>2</v>
      </c>
      <c r="E2528" t="s">
        <v>1</v>
      </c>
      <c r="F2528" s="5">
        <v>41076</v>
      </c>
      <c r="G2528">
        <v>35</v>
      </c>
      <c r="H2528">
        <v>219</v>
      </c>
      <c r="I2528" s="1">
        <v>170290.02</v>
      </c>
      <c r="J2528" s="1">
        <v>43300.480000000003</v>
      </c>
      <c r="K2528">
        <v>25.427491288097698</v>
      </c>
      <c r="L2528" s="4">
        <f>VLOOKUP(N2528,rates,VLOOKUP(CONCATENATE('[1]Exposure Report'!$B$11,'[1]Exposure Report'!$B$13),rate_lookup_table,4,FALSE),FALSE)</f>
        <v>777.58283333333338</v>
      </c>
      <c r="M2528" t="s">
        <v>0</v>
      </c>
      <c r="N2528" t="str">
        <f>IF(VLOOKUP(B2528,title_rename,2,FALSE)=0,B2528,VLOOKUP(B2528,title_rename,2,FALSE))</f>
        <v>06-16 New York Yankees @ Washington Nationals</v>
      </c>
      <c r="O2528" s="3" t="str">
        <f>LEFT(IF(VLOOKUP(C2528,brand_rename,2,FALSE)=0,C2528,VLOOKUP(C2528,brand_rename,2,FALSE)),LEN(IF(VLOOKUP(C2528,brand_rename,2,FALSE)=0,C2528,VLOOKUP(C2528,brand_rename,2,FALSE)))-6)</f>
        <v>Capital One</v>
      </c>
      <c r="P2528" t="str">
        <f>IF(VLOOKUP(D2528,location_rename,2,FALSE)=0,D2528,VLOOKUP(D2528,location_rename,2,FALSE))</f>
        <v>Rotational Field Level Home Plate</v>
      </c>
      <c r="Q2528">
        <f>IF($L2528=0,0,G2528)</f>
        <v>35</v>
      </c>
      <c r="R2528">
        <f>IF($L2528=0,0,H2528)</f>
        <v>219</v>
      </c>
      <c r="S2528" s="1">
        <f>R2528*L2528</f>
        <v>170290.64050000001</v>
      </c>
      <c r="T2528" s="1">
        <f>S2528*(K2528/100)</f>
        <v>43300.637777583273</v>
      </c>
      <c r="U2528" t="str">
        <f t="shared" si="78"/>
        <v>Capital OneRotational Field Level Home Plate</v>
      </c>
      <c r="V2528" t="str">
        <f t="shared" si="79"/>
        <v>06-16 New York Yankees @ Washington NationalsCapital OneRotational Field Level Home Plate</v>
      </c>
      <c r="W2528" t="str">
        <f>CONCATENATE(M2528,O2528)</f>
        <v>Regular SeasonCapital One</v>
      </c>
      <c r="X2528" t="str">
        <f>CONCATENATE(M2528,P2528)</f>
        <v>Regular SeasonRotational Field Level Home Plate</v>
      </c>
      <c r="Y2528" t="str">
        <f>CONCATENATE(M2528,O2528,P2528)</f>
        <v>Regular SeasonCapital OneRotational Field Level Home Plate</v>
      </c>
    </row>
    <row r="2529" spans="1:25" x14ac:dyDescent="0.25">
      <c r="A2529" s="3">
        <v>366159</v>
      </c>
      <c r="B2529" t="s">
        <v>128</v>
      </c>
      <c r="C2529" t="s">
        <v>69</v>
      </c>
      <c r="D2529" t="s">
        <v>17</v>
      </c>
      <c r="E2529" t="s">
        <v>1</v>
      </c>
      <c r="F2529" s="5">
        <v>41076</v>
      </c>
      <c r="G2529">
        <v>4</v>
      </c>
      <c r="H2529">
        <v>9</v>
      </c>
      <c r="I2529" s="1">
        <v>6998.22</v>
      </c>
      <c r="J2529" s="1">
        <v>2646.42</v>
      </c>
      <c r="K2529">
        <v>37.815615970918302</v>
      </c>
      <c r="L2529" s="4">
        <f>VLOOKUP(N2529,rates,VLOOKUP(CONCATENATE('[1]Exposure Report'!$B$11,'[1]Exposure Report'!$B$13),rate_lookup_table,4,FALSE),FALSE)</f>
        <v>777.58283333333338</v>
      </c>
      <c r="M2529" t="s">
        <v>0</v>
      </c>
      <c r="N2529" t="str">
        <f>IF(VLOOKUP(B2529,title_rename,2,FALSE)=0,B2529,VLOOKUP(B2529,title_rename,2,FALSE))</f>
        <v>06-16 New York Yankees @ Washington Nationals</v>
      </c>
      <c r="O2529" s="3" t="str">
        <f>LEFT(IF(VLOOKUP(C2529,brand_rename,2,FALSE)=0,C2529,VLOOKUP(C2529,brand_rename,2,FALSE)),LEN(IF(VLOOKUP(C2529,brand_rename,2,FALSE)=0,C2529,VLOOKUP(C2529,brand_rename,2,FALSE)))-6)</f>
        <v>CareFirst BlueCross BlueShield</v>
      </c>
      <c r="P2529" t="str">
        <f>IF(VLOOKUP(D2529,location_rename,2,FALSE)=0,D2529,VLOOKUP(D2529,location_rename,2,FALSE))</f>
        <v>LED Upper Tiered</v>
      </c>
      <c r="Q2529">
        <f>IF($L2529=0,0,G2529)</f>
        <v>4</v>
      </c>
      <c r="R2529">
        <f>IF($L2529=0,0,H2529)</f>
        <v>9</v>
      </c>
      <c r="S2529" s="1">
        <f>R2529*L2529</f>
        <v>6998.2455000000009</v>
      </c>
      <c r="T2529" s="1">
        <f>S2529*(K2529/100)</f>
        <v>2646.429642982072</v>
      </c>
      <c r="U2529" t="str">
        <f t="shared" si="78"/>
        <v>CareFirst BlueCross BlueShieldLED Upper Tiered</v>
      </c>
      <c r="V2529" t="str">
        <f t="shared" si="79"/>
        <v>06-16 New York Yankees @ Washington NationalsCareFirst BlueCross BlueShieldLED Upper Tiered</v>
      </c>
      <c r="W2529" t="str">
        <f>CONCATENATE(M2529,O2529)</f>
        <v>Regular SeasonCareFirst BlueCross BlueShield</v>
      </c>
      <c r="X2529" t="str">
        <f>CONCATENATE(M2529,P2529)</f>
        <v>Regular SeasonLED Upper Tiered</v>
      </c>
      <c r="Y2529" t="str">
        <f>CONCATENATE(M2529,O2529,P2529)</f>
        <v>Regular SeasonCareFirst BlueCross BlueShieldLED Upper Tiered</v>
      </c>
    </row>
    <row r="2530" spans="1:25" x14ac:dyDescent="0.25">
      <c r="A2530" s="3">
        <v>366159</v>
      </c>
      <c r="B2530" t="s">
        <v>128</v>
      </c>
      <c r="C2530" t="s">
        <v>68</v>
      </c>
      <c r="D2530" t="s">
        <v>9</v>
      </c>
      <c r="E2530" t="s">
        <v>1</v>
      </c>
      <c r="F2530" s="5">
        <v>41076</v>
      </c>
      <c r="G2530">
        <v>3</v>
      </c>
      <c r="H2530">
        <v>3</v>
      </c>
      <c r="I2530" s="1">
        <v>2332.7399999999998</v>
      </c>
      <c r="J2530" s="1">
        <v>441.28</v>
      </c>
      <c r="K2530">
        <v>18.916810274612601</v>
      </c>
      <c r="L2530" s="4">
        <f>VLOOKUP(N2530,rates,VLOOKUP(CONCATENATE('[1]Exposure Report'!$B$11,'[1]Exposure Report'!$B$13),rate_lookup_table,4,FALSE),FALSE)</f>
        <v>777.58283333333338</v>
      </c>
      <c r="M2530" t="s">
        <v>0</v>
      </c>
      <c r="N2530" t="str">
        <f>IF(VLOOKUP(B2530,title_rename,2,FALSE)=0,B2530,VLOOKUP(B2530,title_rename,2,FALSE))</f>
        <v>06-16 New York Yankees @ Washington Nationals</v>
      </c>
      <c r="O2530" s="3" t="str">
        <f>LEFT(IF(VLOOKUP(C2530,brand_rename,2,FALSE)=0,C2530,VLOOKUP(C2530,brand_rename,2,FALSE)),LEN(IF(VLOOKUP(C2530,brand_rename,2,FALSE)=0,C2530,VLOOKUP(C2530,brand_rename,2,FALSE)))-6)</f>
        <v>Charity - Washington Nationals Dream Foundation</v>
      </c>
      <c r="P2530" t="str">
        <f>IF(VLOOKUP(D2530,location_rename,2,FALSE)=0,D2530,VLOOKUP(D2530,location_rename,2,FALSE))</f>
        <v>Static Upper Billboard</v>
      </c>
      <c r="Q2530">
        <f>IF($L2530=0,0,G2530)</f>
        <v>3</v>
      </c>
      <c r="R2530">
        <f>IF($L2530=0,0,H2530)</f>
        <v>3</v>
      </c>
      <c r="S2530" s="1">
        <f>R2530*L2530</f>
        <v>2332.7485000000001</v>
      </c>
      <c r="T2530" s="1">
        <f>S2530*(K2530/100)</f>
        <v>441.28160792887132</v>
      </c>
      <c r="U2530" t="str">
        <f t="shared" si="78"/>
        <v>Charity - Washington Nationals Dream FoundationStatic Upper Billboard</v>
      </c>
      <c r="V2530" t="str">
        <f t="shared" si="79"/>
        <v>06-16 New York Yankees @ Washington NationalsCharity - Washington Nationals Dream FoundationStatic Upper Billboard</v>
      </c>
      <c r="W2530" t="str">
        <f>CONCATENATE(M2530,O2530)</f>
        <v>Regular SeasonCharity - Washington Nationals Dream Foundation</v>
      </c>
      <c r="X2530" t="str">
        <f>CONCATENATE(M2530,P2530)</f>
        <v>Regular SeasonStatic Upper Billboard</v>
      </c>
      <c r="Y2530" t="str">
        <f>CONCATENATE(M2530,O2530,P2530)</f>
        <v>Regular SeasonCharity - Washington Nationals Dream FoundationStatic Upper Billboard</v>
      </c>
    </row>
    <row r="2531" spans="1:25" x14ac:dyDescent="0.25">
      <c r="A2531" s="3">
        <v>366159</v>
      </c>
      <c r="B2531" t="s">
        <v>128</v>
      </c>
      <c r="C2531" t="s">
        <v>67</v>
      </c>
      <c r="D2531" t="s">
        <v>17</v>
      </c>
      <c r="E2531" t="s">
        <v>1</v>
      </c>
      <c r="F2531" s="5">
        <v>41076</v>
      </c>
      <c r="G2531">
        <v>1</v>
      </c>
      <c r="H2531">
        <v>2</v>
      </c>
      <c r="I2531" s="1">
        <v>1555.16</v>
      </c>
      <c r="J2531" s="1">
        <v>580.70000000000005</v>
      </c>
      <c r="K2531">
        <v>37.3402093675248</v>
      </c>
      <c r="L2531" s="4">
        <f>VLOOKUP(N2531,rates,VLOOKUP(CONCATENATE('[1]Exposure Report'!$B$11,'[1]Exposure Report'!$B$13),rate_lookup_table,4,FALSE),FALSE)</f>
        <v>777.58283333333338</v>
      </c>
      <c r="M2531" t="s">
        <v>0</v>
      </c>
      <c r="N2531" t="str">
        <f>IF(VLOOKUP(B2531,title_rename,2,FALSE)=0,B2531,VLOOKUP(B2531,title_rename,2,FALSE))</f>
        <v>06-16 New York Yankees @ Washington Nationals</v>
      </c>
      <c r="O2531" s="3" t="str">
        <f>LEFT(IF(VLOOKUP(C2531,brand_rename,2,FALSE)=0,C2531,VLOOKUP(C2531,brand_rename,2,FALSE)),LEN(IF(VLOOKUP(C2531,brand_rename,2,FALSE)=0,C2531,VLOOKUP(C2531,brand_rename,2,FALSE)))-6)</f>
        <v>Cholula Hot Sauce</v>
      </c>
      <c r="P2531" t="str">
        <f>IF(VLOOKUP(D2531,location_rename,2,FALSE)=0,D2531,VLOOKUP(D2531,location_rename,2,FALSE))</f>
        <v>LED Upper Tiered</v>
      </c>
      <c r="Q2531">
        <f>IF($L2531=0,0,G2531)</f>
        <v>1</v>
      </c>
      <c r="R2531">
        <f>IF($L2531=0,0,H2531)</f>
        <v>2</v>
      </c>
      <c r="S2531" s="1">
        <f>R2531*L2531</f>
        <v>1555.1656666666668</v>
      </c>
      <c r="T2531" s="1">
        <f>S2531*(K2531/100)</f>
        <v>580.70211594519628</v>
      </c>
      <c r="U2531" t="str">
        <f t="shared" si="78"/>
        <v>Cholula Hot SauceLED Upper Tiered</v>
      </c>
      <c r="V2531" t="str">
        <f t="shared" si="79"/>
        <v>06-16 New York Yankees @ Washington NationalsCholula Hot SauceLED Upper Tiered</v>
      </c>
      <c r="W2531" t="str">
        <f>CONCATENATE(M2531,O2531)</f>
        <v>Regular SeasonCholula Hot Sauce</v>
      </c>
      <c r="X2531" t="str">
        <f>CONCATENATE(M2531,P2531)</f>
        <v>Regular SeasonLED Upper Tiered</v>
      </c>
      <c r="Y2531" t="str">
        <f>CONCATENATE(M2531,O2531,P2531)</f>
        <v>Regular SeasonCholula Hot SauceLED Upper Tiered</v>
      </c>
    </row>
    <row r="2532" spans="1:25" x14ac:dyDescent="0.25">
      <c r="A2532" s="3">
        <v>366159</v>
      </c>
      <c r="B2532" t="s">
        <v>128</v>
      </c>
      <c r="C2532" t="s">
        <v>67</v>
      </c>
      <c r="D2532" t="s">
        <v>2</v>
      </c>
      <c r="E2532" t="s">
        <v>1</v>
      </c>
      <c r="F2532" s="5">
        <v>41076</v>
      </c>
      <c r="G2532">
        <v>57</v>
      </c>
      <c r="H2532">
        <v>481</v>
      </c>
      <c r="I2532" s="1">
        <v>374015.98</v>
      </c>
      <c r="J2532" s="1">
        <v>90294.07</v>
      </c>
      <c r="K2532">
        <v>24.141767953337101</v>
      </c>
      <c r="L2532" s="4">
        <f>VLOOKUP(N2532,rates,VLOOKUP(CONCATENATE('[1]Exposure Report'!$B$11,'[1]Exposure Report'!$B$13),rate_lookup_table,4,FALSE),FALSE)</f>
        <v>777.58283333333338</v>
      </c>
      <c r="M2532" t="s">
        <v>0</v>
      </c>
      <c r="N2532" t="str">
        <f>IF(VLOOKUP(B2532,title_rename,2,FALSE)=0,B2532,VLOOKUP(B2532,title_rename,2,FALSE))</f>
        <v>06-16 New York Yankees @ Washington Nationals</v>
      </c>
      <c r="O2532" s="3" t="str">
        <f>LEFT(IF(VLOOKUP(C2532,brand_rename,2,FALSE)=0,C2532,VLOOKUP(C2532,brand_rename,2,FALSE)),LEN(IF(VLOOKUP(C2532,brand_rename,2,FALSE)=0,C2532,VLOOKUP(C2532,brand_rename,2,FALSE)))-6)</f>
        <v>Cholula Hot Sauce</v>
      </c>
      <c r="P2532" t="str">
        <f>IF(VLOOKUP(D2532,location_rename,2,FALSE)=0,D2532,VLOOKUP(D2532,location_rename,2,FALSE))</f>
        <v>Rotational Field Level Home Plate</v>
      </c>
      <c r="Q2532">
        <f>IF($L2532=0,0,G2532)</f>
        <v>57</v>
      </c>
      <c r="R2532">
        <f>IF($L2532=0,0,H2532)</f>
        <v>481</v>
      </c>
      <c r="S2532" s="1">
        <f>R2532*L2532</f>
        <v>374017.34283333336</v>
      </c>
      <c r="T2532" s="1">
        <f>S2532*(K2532/100)</f>
        <v>90294.399012060632</v>
      </c>
      <c r="U2532" t="str">
        <f t="shared" si="78"/>
        <v>Cholula Hot SauceRotational Field Level Home Plate</v>
      </c>
      <c r="V2532" t="str">
        <f t="shared" si="79"/>
        <v>06-16 New York Yankees @ Washington NationalsCholula Hot SauceRotational Field Level Home Plate</v>
      </c>
      <c r="W2532" t="str">
        <f>CONCATENATE(M2532,O2532)</f>
        <v>Regular SeasonCholula Hot Sauce</v>
      </c>
      <c r="X2532" t="str">
        <f>CONCATENATE(M2532,P2532)</f>
        <v>Regular SeasonRotational Field Level Home Plate</v>
      </c>
      <c r="Y2532" t="str">
        <f>CONCATENATE(M2532,O2532,P2532)</f>
        <v>Regular SeasonCholula Hot SauceRotational Field Level Home Plate</v>
      </c>
    </row>
    <row r="2533" spans="1:25" x14ac:dyDescent="0.25">
      <c r="A2533" s="3">
        <v>366159</v>
      </c>
      <c r="B2533" t="s">
        <v>128</v>
      </c>
      <c r="C2533" t="s">
        <v>65</v>
      </c>
      <c r="D2533" t="s">
        <v>19</v>
      </c>
      <c r="E2533" t="s">
        <v>1</v>
      </c>
      <c r="F2533" s="5">
        <v>41076</v>
      </c>
      <c r="G2533">
        <v>1</v>
      </c>
      <c r="H2533">
        <v>4</v>
      </c>
      <c r="I2533" s="1">
        <v>3110.32</v>
      </c>
      <c r="J2533" s="1">
        <v>1238.22</v>
      </c>
      <c r="K2533">
        <v>39.810051698860498</v>
      </c>
      <c r="L2533" s="4">
        <f>VLOOKUP(N2533,rates,VLOOKUP(CONCATENATE('[1]Exposure Report'!$B$11,'[1]Exposure Report'!$B$13),rate_lookup_table,4,FALSE),FALSE)</f>
        <v>777.58283333333338</v>
      </c>
      <c r="M2533" t="s">
        <v>0</v>
      </c>
      <c r="N2533" t="str">
        <f>IF(VLOOKUP(B2533,title_rename,2,FALSE)=0,B2533,VLOOKUP(B2533,title_rename,2,FALSE))</f>
        <v>06-16 New York Yankees @ Washington Nationals</v>
      </c>
      <c r="O2533" s="3" t="str">
        <f>LEFT(IF(VLOOKUP(C2533,brand_rename,2,FALSE)=0,C2533,VLOOKUP(C2533,brand_rename,2,FALSE)),LEN(IF(VLOOKUP(C2533,brand_rename,2,FALSE)=0,C2533,VLOOKUP(C2533,brand_rename,2,FALSE)))-6)</f>
        <v>Coca-Cola</v>
      </c>
      <c r="P2533" t="str">
        <f>IF(VLOOKUP(D2533,location_rename,2,FALSE)=0,D2533,VLOOKUP(D2533,location_rename,2,FALSE))</f>
        <v>LED Outfield Wall</v>
      </c>
      <c r="Q2533">
        <f>IF($L2533=0,0,G2533)</f>
        <v>1</v>
      </c>
      <c r="R2533">
        <f>IF($L2533=0,0,H2533)</f>
        <v>4</v>
      </c>
      <c r="S2533" s="1">
        <f>R2533*L2533</f>
        <v>3110.3313333333335</v>
      </c>
      <c r="T2533" s="1">
        <f>S2533*(K2533/100)</f>
        <v>1238.2245118058572</v>
      </c>
      <c r="U2533" t="str">
        <f t="shared" si="78"/>
        <v>Coca-ColaLED Outfield Wall</v>
      </c>
      <c r="V2533" t="str">
        <f t="shared" si="79"/>
        <v>06-16 New York Yankees @ Washington NationalsCoca-ColaLED Outfield Wall</v>
      </c>
      <c r="W2533" t="str">
        <f>CONCATENATE(M2533,O2533)</f>
        <v>Regular SeasonCoca-Cola</v>
      </c>
      <c r="X2533" t="str">
        <f>CONCATENATE(M2533,P2533)</f>
        <v>Regular SeasonLED Outfield Wall</v>
      </c>
      <c r="Y2533" t="str">
        <f>CONCATENATE(M2533,O2533,P2533)</f>
        <v>Regular SeasonCoca-ColaLED Outfield Wall</v>
      </c>
    </row>
    <row r="2534" spans="1:25" x14ac:dyDescent="0.25">
      <c r="A2534" s="3">
        <v>366159</v>
      </c>
      <c r="B2534" t="s">
        <v>128</v>
      </c>
      <c r="C2534" t="s">
        <v>65</v>
      </c>
      <c r="D2534" t="s">
        <v>17</v>
      </c>
      <c r="E2534" t="s">
        <v>1</v>
      </c>
      <c r="F2534" s="5">
        <v>41076</v>
      </c>
      <c r="G2534">
        <v>18</v>
      </c>
      <c r="H2534">
        <v>61</v>
      </c>
      <c r="I2534" s="1">
        <v>47432.38</v>
      </c>
      <c r="J2534" s="1">
        <v>15462.49</v>
      </c>
      <c r="K2534">
        <v>32.599017801763203</v>
      </c>
      <c r="L2534" s="4">
        <f>VLOOKUP(N2534,rates,VLOOKUP(CONCATENATE('[1]Exposure Report'!$B$11,'[1]Exposure Report'!$B$13),rate_lookup_table,4,FALSE),FALSE)</f>
        <v>777.58283333333338</v>
      </c>
      <c r="M2534" t="s">
        <v>0</v>
      </c>
      <c r="N2534" t="str">
        <f>IF(VLOOKUP(B2534,title_rename,2,FALSE)=0,B2534,VLOOKUP(B2534,title_rename,2,FALSE))</f>
        <v>06-16 New York Yankees @ Washington Nationals</v>
      </c>
      <c r="O2534" s="3" t="str">
        <f>LEFT(IF(VLOOKUP(C2534,brand_rename,2,FALSE)=0,C2534,VLOOKUP(C2534,brand_rename,2,FALSE)),LEN(IF(VLOOKUP(C2534,brand_rename,2,FALSE)=0,C2534,VLOOKUP(C2534,brand_rename,2,FALSE)))-6)</f>
        <v>Coca-Cola</v>
      </c>
      <c r="P2534" t="str">
        <f>IF(VLOOKUP(D2534,location_rename,2,FALSE)=0,D2534,VLOOKUP(D2534,location_rename,2,FALSE))</f>
        <v>LED Upper Tiered</v>
      </c>
      <c r="Q2534">
        <f>IF($L2534=0,0,G2534)</f>
        <v>18</v>
      </c>
      <c r="R2534">
        <f>IF($L2534=0,0,H2534)</f>
        <v>61</v>
      </c>
      <c r="S2534" s="1">
        <f>R2534*L2534</f>
        <v>47432.552833333335</v>
      </c>
      <c r="T2534" s="1">
        <f>S2534*(K2534/100)</f>
        <v>15462.54634196907</v>
      </c>
      <c r="U2534" t="str">
        <f t="shared" si="78"/>
        <v>Coca-ColaLED Upper Tiered</v>
      </c>
      <c r="V2534" t="str">
        <f t="shared" si="79"/>
        <v>06-16 New York Yankees @ Washington NationalsCoca-ColaLED Upper Tiered</v>
      </c>
      <c r="W2534" t="str">
        <f>CONCATENATE(M2534,O2534)</f>
        <v>Regular SeasonCoca-Cola</v>
      </c>
      <c r="X2534" t="str">
        <f>CONCATENATE(M2534,P2534)</f>
        <v>Regular SeasonLED Upper Tiered</v>
      </c>
      <c r="Y2534" t="str">
        <f>CONCATENATE(M2534,O2534,P2534)</f>
        <v>Regular SeasonCoca-ColaLED Upper Tiered</v>
      </c>
    </row>
    <row r="2535" spans="1:25" x14ac:dyDescent="0.25">
      <c r="A2535" s="3">
        <v>366159</v>
      </c>
      <c r="B2535" t="s">
        <v>128</v>
      </c>
      <c r="C2535" t="s">
        <v>65</v>
      </c>
      <c r="D2535" t="s">
        <v>9</v>
      </c>
      <c r="E2535" t="s">
        <v>1</v>
      </c>
      <c r="F2535" s="5">
        <v>41076</v>
      </c>
      <c r="G2535">
        <v>39</v>
      </c>
      <c r="H2535">
        <v>241</v>
      </c>
      <c r="I2535" s="1">
        <v>187396.78</v>
      </c>
      <c r="J2535" s="1">
        <v>22657.9</v>
      </c>
      <c r="K2535">
        <v>12.0908694375645</v>
      </c>
      <c r="L2535" s="4">
        <f>VLOOKUP(N2535,rates,VLOOKUP(CONCATENATE('[1]Exposure Report'!$B$11,'[1]Exposure Report'!$B$13),rate_lookup_table,4,FALSE),FALSE)</f>
        <v>777.58283333333338</v>
      </c>
      <c r="M2535" t="s">
        <v>0</v>
      </c>
      <c r="N2535" t="str">
        <f>IF(VLOOKUP(B2535,title_rename,2,FALSE)=0,B2535,VLOOKUP(B2535,title_rename,2,FALSE))</f>
        <v>06-16 New York Yankees @ Washington Nationals</v>
      </c>
      <c r="O2535" s="3" t="str">
        <f>LEFT(IF(VLOOKUP(C2535,brand_rename,2,FALSE)=0,C2535,VLOOKUP(C2535,brand_rename,2,FALSE)),LEN(IF(VLOOKUP(C2535,brand_rename,2,FALSE)=0,C2535,VLOOKUP(C2535,brand_rename,2,FALSE)))-6)</f>
        <v>Coca-Cola</v>
      </c>
      <c r="P2535" t="str">
        <f>IF(VLOOKUP(D2535,location_rename,2,FALSE)=0,D2535,VLOOKUP(D2535,location_rename,2,FALSE))</f>
        <v>Static Upper Billboard</v>
      </c>
      <c r="Q2535">
        <f>IF($L2535=0,0,G2535)</f>
        <v>39</v>
      </c>
      <c r="R2535">
        <f>IF($L2535=0,0,H2535)</f>
        <v>241</v>
      </c>
      <c r="S2535" s="1">
        <f>R2535*L2535</f>
        <v>187397.46283333335</v>
      </c>
      <c r="T2535" s="1">
        <f>S2535*(K2535/100)</f>
        <v>22657.982560486795</v>
      </c>
      <c r="U2535" t="str">
        <f t="shared" si="78"/>
        <v>Coca-ColaStatic Upper Billboard</v>
      </c>
      <c r="V2535" t="str">
        <f t="shared" si="79"/>
        <v>06-16 New York Yankees @ Washington NationalsCoca-ColaStatic Upper Billboard</v>
      </c>
      <c r="W2535" t="str">
        <f>CONCATENATE(M2535,O2535)</f>
        <v>Regular SeasonCoca-Cola</v>
      </c>
      <c r="X2535" t="str">
        <f>CONCATENATE(M2535,P2535)</f>
        <v>Regular SeasonStatic Upper Billboard</v>
      </c>
      <c r="Y2535" t="str">
        <f>CONCATENATE(M2535,O2535,P2535)</f>
        <v>Regular SeasonCoca-ColaStatic Upper Billboard</v>
      </c>
    </row>
    <row r="2536" spans="1:25" x14ac:dyDescent="0.25">
      <c r="A2536" s="3">
        <v>366159</v>
      </c>
      <c r="B2536" t="s">
        <v>128</v>
      </c>
      <c r="C2536" t="s">
        <v>63</v>
      </c>
      <c r="D2536" t="s">
        <v>19</v>
      </c>
      <c r="E2536" t="s">
        <v>1</v>
      </c>
      <c r="F2536" s="5">
        <v>41076</v>
      </c>
      <c r="G2536">
        <v>5</v>
      </c>
      <c r="H2536">
        <v>16</v>
      </c>
      <c r="I2536" s="1">
        <v>12441.28</v>
      </c>
      <c r="J2536" s="1">
        <v>2284.2199999999998</v>
      </c>
      <c r="K2536">
        <v>18.360007973456099</v>
      </c>
      <c r="L2536" s="4">
        <f>VLOOKUP(N2536,rates,VLOOKUP(CONCATENATE('[1]Exposure Report'!$B$11,'[1]Exposure Report'!$B$13),rate_lookup_table,4,FALSE),FALSE)</f>
        <v>777.58283333333338</v>
      </c>
      <c r="M2536" t="s">
        <v>0</v>
      </c>
      <c r="N2536" t="str">
        <f>IF(VLOOKUP(B2536,title_rename,2,FALSE)=0,B2536,VLOOKUP(B2536,title_rename,2,FALSE))</f>
        <v>06-16 New York Yankees @ Washington Nationals</v>
      </c>
      <c r="O2536" s="3" t="str">
        <f>LEFT(IF(VLOOKUP(C2536,brand_rename,2,FALSE)=0,C2536,VLOOKUP(C2536,brand_rename,2,FALSE)),LEN(IF(VLOOKUP(C2536,brand_rename,2,FALSE)=0,C2536,VLOOKUP(C2536,brand_rename,2,FALSE)))-6)</f>
        <v>CSX</v>
      </c>
      <c r="P2536" t="str">
        <f>IF(VLOOKUP(D2536,location_rename,2,FALSE)=0,D2536,VLOOKUP(D2536,location_rename,2,FALSE))</f>
        <v>LED Outfield Wall</v>
      </c>
      <c r="Q2536">
        <f>IF($L2536=0,0,G2536)</f>
        <v>5</v>
      </c>
      <c r="R2536">
        <f>IF($L2536=0,0,H2536)</f>
        <v>16</v>
      </c>
      <c r="S2536" s="1">
        <f>R2536*L2536</f>
        <v>12441.325333333334</v>
      </c>
      <c r="T2536" s="1">
        <f>S2536*(K2536/100)</f>
        <v>2284.2283232036139</v>
      </c>
      <c r="U2536" t="str">
        <f t="shared" si="78"/>
        <v>CSXLED Outfield Wall</v>
      </c>
      <c r="V2536" t="str">
        <f t="shared" si="79"/>
        <v>06-16 New York Yankees @ Washington NationalsCSXLED Outfield Wall</v>
      </c>
      <c r="W2536" t="str">
        <f>CONCATENATE(M2536,O2536)</f>
        <v>Regular SeasonCSX</v>
      </c>
      <c r="X2536" t="str">
        <f>CONCATENATE(M2536,P2536)</f>
        <v>Regular SeasonLED Outfield Wall</v>
      </c>
      <c r="Y2536" t="str">
        <f>CONCATENATE(M2536,O2536,P2536)</f>
        <v>Regular SeasonCSXLED Outfield Wall</v>
      </c>
    </row>
    <row r="2537" spans="1:25" x14ac:dyDescent="0.25">
      <c r="A2537" s="3">
        <v>366159</v>
      </c>
      <c r="B2537" t="s">
        <v>128</v>
      </c>
      <c r="C2537" t="s">
        <v>63</v>
      </c>
      <c r="D2537" t="s">
        <v>18</v>
      </c>
      <c r="E2537" t="s">
        <v>1</v>
      </c>
      <c r="F2537" s="5">
        <v>41076</v>
      </c>
      <c r="G2537">
        <v>1</v>
      </c>
      <c r="H2537">
        <v>4</v>
      </c>
      <c r="I2537" s="1">
        <v>3110.32</v>
      </c>
      <c r="J2537" s="1">
        <v>980.99</v>
      </c>
      <c r="K2537">
        <v>31.539841559710801</v>
      </c>
      <c r="L2537" s="4">
        <f>VLOOKUP(N2537,rates,VLOOKUP(CONCATENATE('[1]Exposure Report'!$B$11,'[1]Exposure Report'!$B$13),rate_lookup_table,4,FALSE),FALSE)</f>
        <v>777.58283333333338</v>
      </c>
      <c r="M2537" t="s">
        <v>0</v>
      </c>
      <c r="N2537" t="str">
        <f>IF(VLOOKUP(B2537,title_rename,2,FALSE)=0,B2537,VLOOKUP(B2537,title_rename,2,FALSE))</f>
        <v>06-16 New York Yankees @ Washington Nationals</v>
      </c>
      <c r="O2537" s="3" t="str">
        <f>LEFT(IF(VLOOKUP(C2537,brand_rename,2,FALSE)=0,C2537,VLOOKUP(C2537,brand_rename,2,FALSE)),LEN(IF(VLOOKUP(C2537,brand_rename,2,FALSE)=0,C2537,VLOOKUP(C2537,brand_rename,2,FALSE)))-6)</f>
        <v>CSX</v>
      </c>
      <c r="P2537" t="str">
        <f>IF(VLOOKUP(D2537,location_rename,2,FALSE)=0,D2537,VLOOKUP(D2537,location_rename,2,FALSE))</f>
        <v>LED Upper Billboard</v>
      </c>
      <c r="Q2537">
        <f>IF($L2537=0,0,G2537)</f>
        <v>1</v>
      </c>
      <c r="R2537">
        <f>IF($L2537=0,0,H2537)</f>
        <v>4</v>
      </c>
      <c r="S2537" s="1">
        <f>R2537*L2537</f>
        <v>3110.3313333333335</v>
      </c>
      <c r="T2537" s="1">
        <f>S2537*(K2537/100)</f>
        <v>980.99357451537389</v>
      </c>
      <c r="U2537" t="str">
        <f t="shared" si="78"/>
        <v>CSXLED Upper Billboard</v>
      </c>
      <c r="V2537" t="str">
        <f t="shared" si="79"/>
        <v>06-16 New York Yankees @ Washington NationalsCSXLED Upper Billboard</v>
      </c>
      <c r="W2537" t="str">
        <f>CONCATENATE(M2537,O2537)</f>
        <v>Regular SeasonCSX</v>
      </c>
      <c r="X2537" t="str">
        <f>CONCATENATE(M2537,P2537)</f>
        <v>Regular SeasonLED Upper Billboard</v>
      </c>
      <c r="Y2537" t="str">
        <f>CONCATENATE(M2537,O2537,P2537)</f>
        <v>Regular SeasonCSXLED Upper Billboard</v>
      </c>
    </row>
    <row r="2538" spans="1:25" x14ac:dyDescent="0.25">
      <c r="A2538" s="3">
        <v>366159</v>
      </c>
      <c r="B2538" t="s">
        <v>128</v>
      </c>
      <c r="C2538" t="s">
        <v>63</v>
      </c>
      <c r="D2538" t="s">
        <v>17</v>
      </c>
      <c r="E2538" t="s">
        <v>1</v>
      </c>
      <c r="F2538" s="5">
        <v>41076</v>
      </c>
      <c r="G2538">
        <v>1</v>
      </c>
      <c r="H2538">
        <v>8</v>
      </c>
      <c r="I2538" s="1">
        <v>6220.64</v>
      </c>
      <c r="J2538" s="1">
        <v>1359.83</v>
      </c>
      <c r="K2538">
        <v>21.859969392216801</v>
      </c>
      <c r="L2538" s="4">
        <f>VLOOKUP(N2538,rates,VLOOKUP(CONCATENATE('[1]Exposure Report'!$B$11,'[1]Exposure Report'!$B$13),rate_lookup_table,4,FALSE),FALSE)</f>
        <v>777.58283333333338</v>
      </c>
      <c r="M2538" t="s">
        <v>0</v>
      </c>
      <c r="N2538" t="str">
        <f>IF(VLOOKUP(B2538,title_rename,2,FALSE)=0,B2538,VLOOKUP(B2538,title_rename,2,FALSE))</f>
        <v>06-16 New York Yankees @ Washington Nationals</v>
      </c>
      <c r="O2538" s="3" t="str">
        <f>LEFT(IF(VLOOKUP(C2538,brand_rename,2,FALSE)=0,C2538,VLOOKUP(C2538,brand_rename,2,FALSE)),LEN(IF(VLOOKUP(C2538,brand_rename,2,FALSE)=0,C2538,VLOOKUP(C2538,brand_rename,2,FALSE)))-6)</f>
        <v>CSX</v>
      </c>
      <c r="P2538" t="str">
        <f>IF(VLOOKUP(D2538,location_rename,2,FALSE)=0,D2538,VLOOKUP(D2538,location_rename,2,FALSE))</f>
        <v>LED Upper Tiered</v>
      </c>
      <c r="Q2538">
        <f>IF($L2538=0,0,G2538)</f>
        <v>1</v>
      </c>
      <c r="R2538">
        <f>IF($L2538=0,0,H2538)</f>
        <v>8</v>
      </c>
      <c r="S2538" s="1">
        <f>R2538*L2538</f>
        <v>6220.6626666666671</v>
      </c>
      <c r="T2538" s="1">
        <f>S2538*(K2538/100)</f>
        <v>1359.834954926391</v>
      </c>
      <c r="U2538" t="str">
        <f t="shared" si="78"/>
        <v>CSXLED Upper Tiered</v>
      </c>
      <c r="V2538" t="str">
        <f t="shared" si="79"/>
        <v>06-16 New York Yankees @ Washington NationalsCSXLED Upper Tiered</v>
      </c>
      <c r="W2538" t="str">
        <f>CONCATENATE(M2538,O2538)</f>
        <v>Regular SeasonCSX</v>
      </c>
      <c r="X2538" t="str">
        <f>CONCATENATE(M2538,P2538)</f>
        <v>Regular SeasonLED Upper Tiered</v>
      </c>
      <c r="Y2538" t="str">
        <f>CONCATENATE(M2538,O2538,P2538)</f>
        <v>Regular SeasonCSXLED Upper Tiered</v>
      </c>
    </row>
    <row r="2539" spans="1:25" x14ac:dyDescent="0.25">
      <c r="A2539" s="3">
        <v>366159</v>
      </c>
      <c r="B2539" t="s">
        <v>128</v>
      </c>
      <c r="C2539" t="s">
        <v>61</v>
      </c>
      <c r="D2539" t="s">
        <v>17</v>
      </c>
      <c r="E2539" t="s">
        <v>1</v>
      </c>
      <c r="F2539" s="5">
        <v>41076</v>
      </c>
      <c r="G2539">
        <v>10</v>
      </c>
      <c r="H2539">
        <v>32</v>
      </c>
      <c r="I2539" s="1">
        <v>24882.560000000001</v>
      </c>
      <c r="J2539" s="1">
        <v>8997.2199999999993</v>
      </c>
      <c r="K2539">
        <v>36.158739293706098</v>
      </c>
      <c r="L2539" s="4">
        <f>VLOOKUP(N2539,rates,VLOOKUP(CONCATENATE('[1]Exposure Report'!$B$11,'[1]Exposure Report'!$B$13),rate_lookup_table,4,FALSE),FALSE)</f>
        <v>777.58283333333338</v>
      </c>
      <c r="M2539" t="s">
        <v>0</v>
      </c>
      <c r="N2539" t="str">
        <f>IF(VLOOKUP(B2539,title_rename,2,FALSE)=0,B2539,VLOOKUP(B2539,title_rename,2,FALSE))</f>
        <v>06-16 New York Yankees @ Washington Nationals</v>
      </c>
      <c r="O2539" s="3" t="str">
        <f>LEFT(IF(VLOOKUP(C2539,brand_rename,2,FALSE)=0,C2539,VLOOKUP(C2539,brand_rename,2,FALSE)),LEN(IF(VLOOKUP(C2539,brand_rename,2,FALSE)=0,C2539,VLOOKUP(C2539,brand_rename,2,FALSE)))-6)</f>
        <v>Exxonmobil</v>
      </c>
      <c r="P2539" t="str">
        <f>IF(VLOOKUP(D2539,location_rename,2,FALSE)=0,D2539,VLOOKUP(D2539,location_rename,2,FALSE))</f>
        <v>LED Upper Tiered</v>
      </c>
      <c r="Q2539">
        <f>IF($L2539=0,0,G2539)</f>
        <v>10</v>
      </c>
      <c r="R2539">
        <f>IF($L2539=0,0,H2539)</f>
        <v>32</v>
      </c>
      <c r="S2539" s="1">
        <f>R2539*L2539</f>
        <v>24882.650666666668</v>
      </c>
      <c r="T2539" s="1">
        <f>S2539*(K2539/100)</f>
        <v>8997.2527839236227</v>
      </c>
      <c r="U2539" t="str">
        <f t="shared" si="78"/>
        <v>ExxonmobilLED Upper Tiered</v>
      </c>
      <c r="V2539" t="str">
        <f t="shared" si="79"/>
        <v>06-16 New York Yankees @ Washington NationalsExxonmobilLED Upper Tiered</v>
      </c>
      <c r="W2539" t="str">
        <f>CONCATENATE(M2539,O2539)</f>
        <v>Regular SeasonExxonmobil</v>
      </c>
      <c r="X2539" t="str">
        <f>CONCATENATE(M2539,P2539)</f>
        <v>Regular SeasonLED Upper Tiered</v>
      </c>
      <c r="Y2539" t="str">
        <f>CONCATENATE(M2539,O2539,P2539)</f>
        <v>Regular SeasonExxonmobilLED Upper Tiered</v>
      </c>
    </row>
    <row r="2540" spans="1:25" x14ac:dyDescent="0.25">
      <c r="A2540" s="3">
        <v>366159</v>
      </c>
      <c r="B2540" t="s">
        <v>128</v>
      </c>
      <c r="C2540" t="s">
        <v>61</v>
      </c>
      <c r="D2540" t="s">
        <v>2</v>
      </c>
      <c r="E2540" t="s">
        <v>1</v>
      </c>
      <c r="F2540" s="5">
        <v>41076</v>
      </c>
      <c r="G2540">
        <v>39</v>
      </c>
      <c r="H2540">
        <v>293</v>
      </c>
      <c r="I2540" s="1">
        <v>227830.94</v>
      </c>
      <c r="J2540" s="1">
        <v>56522.06</v>
      </c>
      <c r="K2540">
        <v>24.808772680303999</v>
      </c>
      <c r="L2540" s="4">
        <f>VLOOKUP(N2540,rates,VLOOKUP(CONCATENATE('[1]Exposure Report'!$B$11,'[1]Exposure Report'!$B$13),rate_lookup_table,4,FALSE),FALSE)</f>
        <v>777.58283333333338</v>
      </c>
      <c r="M2540" t="s">
        <v>0</v>
      </c>
      <c r="N2540" t="str">
        <f>IF(VLOOKUP(B2540,title_rename,2,FALSE)=0,B2540,VLOOKUP(B2540,title_rename,2,FALSE))</f>
        <v>06-16 New York Yankees @ Washington Nationals</v>
      </c>
      <c r="O2540" s="3" t="str">
        <f>LEFT(IF(VLOOKUP(C2540,brand_rename,2,FALSE)=0,C2540,VLOOKUP(C2540,brand_rename,2,FALSE)),LEN(IF(VLOOKUP(C2540,brand_rename,2,FALSE)=0,C2540,VLOOKUP(C2540,brand_rename,2,FALSE)))-6)</f>
        <v>Exxonmobil</v>
      </c>
      <c r="P2540" t="str">
        <f>IF(VLOOKUP(D2540,location_rename,2,FALSE)=0,D2540,VLOOKUP(D2540,location_rename,2,FALSE))</f>
        <v>Rotational Field Level Home Plate</v>
      </c>
      <c r="Q2540">
        <f>IF($L2540=0,0,G2540)</f>
        <v>39</v>
      </c>
      <c r="R2540">
        <f>IF($L2540=0,0,H2540)</f>
        <v>293</v>
      </c>
      <c r="S2540" s="1">
        <f>R2540*L2540</f>
        <v>227831.77016666668</v>
      </c>
      <c r="T2540" s="1">
        <f>S2540*(K2540/100)</f>
        <v>56522.265954161005</v>
      </c>
      <c r="U2540" t="str">
        <f t="shared" si="78"/>
        <v>ExxonmobilRotational Field Level Home Plate</v>
      </c>
      <c r="V2540" t="str">
        <f t="shared" si="79"/>
        <v>06-16 New York Yankees @ Washington NationalsExxonmobilRotational Field Level Home Plate</v>
      </c>
      <c r="W2540" t="str">
        <f>CONCATENATE(M2540,O2540)</f>
        <v>Regular SeasonExxonmobil</v>
      </c>
      <c r="X2540" t="str">
        <f>CONCATENATE(M2540,P2540)</f>
        <v>Regular SeasonRotational Field Level Home Plate</v>
      </c>
      <c r="Y2540" t="str">
        <f>CONCATENATE(M2540,O2540,P2540)</f>
        <v>Regular SeasonExxonmobilRotational Field Level Home Plate</v>
      </c>
    </row>
    <row r="2541" spans="1:25" x14ac:dyDescent="0.25">
      <c r="A2541" s="3">
        <v>366159</v>
      </c>
      <c r="B2541" t="s">
        <v>128</v>
      </c>
      <c r="C2541" t="s">
        <v>61</v>
      </c>
      <c r="D2541" t="s">
        <v>11</v>
      </c>
      <c r="E2541" t="s">
        <v>1</v>
      </c>
      <c r="F2541" s="5">
        <v>41076</v>
      </c>
      <c r="G2541">
        <v>11</v>
      </c>
      <c r="H2541">
        <v>33</v>
      </c>
      <c r="I2541" s="1">
        <v>25660.14</v>
      </c>
      <c r="J2541" s="1">
        <v>5234.8999999999996</v>
      </c>
      <c r="K2541">
        <v>20.400901943636999</v>
      </c>
      <c r="L2541" s="4">
        <f>VLOOKUP(N2541,rates,VLOOKUP(CONCATENATE('[1]Exposure Report'!$B$11,'[1]Exposure Report'!$B$13),rate_lookup_table,4,FALSE),FALSE)</f>
        <v>777.58283333333338</v>
      </c>
      <c r="M2541" t="s">
        <v>0</v>
      </c>
      <c r="N2541" t="str">
        <f>IF(VLOOKUP(B2541,title_rename,2,FALSE)=0,B2541,VLOOKUP(B2541,title_rename,2,FALSE))</f>
        <v>06-16 New York Yankees @ Washington Nationals</v>
      </c>
      <c r="O2541" s="3" t="str">
        <f>LEFT(IF(VLOOKUP(C2541,brand_rename,2,FALSE)=0,C2541,VLOOKUP(C2541,brand_rename,2,FALSE)),LEN(IF(VLOOKUP(C2541,brand_rename,2,FALSE)=0,C2541,VLOOKUP(C2541,brand_rename,2,FALSE)))-6)</f>
        <v>Exxonmobil</v>
      </c>
      <c r="P2541" t="str">
        <f>IF(VLOOKUP(D2541,location_rename,2,FALSE)=0,D2541,VLOOKUP(D2541,location_rename,2,FALSE))</f>
        <v>Static Outfield Wall</v>
      </c>
      <c r="Q2541">
        <f>IF($L2541=0,0,G2541)</f>
        <v>11</v>
      </c>
      <c r="R2541">
        <f>IF($L2541=0,0,H2541)</f>
        <v>33</v>
      </c>
      <c r="S2541" s="1">
        <f>R2541*L2541</f>
        <v>25660.233500000002</v>
      </c>
      <c r="T2541" s="1">
        <f>S2541*(K2541/100)</f>
        <v>5234.9190748432929</v>
      </c>
      <c r="U2541" t="str">
        <f t="shared" si="78"/>
        <v>ExxonmobilStatic Outfield Wall</v>
      </c>
      <c r="V2541" t="str">
        <f t="shared" si="79"/>
        <v>06-16 New York Yankees @ Washington NationalsExxonmobilStatic Outfield Wall</v>
      </c>
      <c r="W2541" t="str">
        <f>CONCATENATE(M2541,O2541)</f>
        <v>Regular SeasonExxonmobil</v>
      </c>
      <c r="X2541" t="str">
        <f>CONCATENATE(M2541,P2541)</f>
        <v>Regular SeasonStatic Outfield Wall</v>
      </c>
      <c r="Y2541" t="str">
        <f>CONCATENATE(M2541,O2541,P2541)</f>
        <v>Regular SeasonExxonmobilStatic Outfield Wall</v>
      </c>
    </row>
    <row r="2542" spans="1:25" x14ac:dyDescent="0.25">
      <c r="A2542" s="3">
        <v>366159</v>
      </c>
      <c r="B2542" t="s">
        <v>128</v>
      </c>
      <c r="C2542" t="s">
        <v>60</v>
      </c>
      <c r="D2542" t="s">
        <v>34</v>
      </c>
      <c r="E2542" t="s">
        <v>1</v>
      </c>
      <c r="F2542" s="5">
        <v>41076</v>
      </c>
      <c r="G2542">
        <v>1</v>
      </c>
      <c r="H2542">
        <v>2</v>
      </c>
      <c r="I2542" s="1">
        <v>1555.16</v>
      </c>
      <c r="J2542" s="1">
        <v>397.19</v>
      </c>
      <c r="K2542">
        <v>25.540137349211602</v>
      </c>
      <c r="L2542" s="4">
        <f>VLOOKUP(N2542,rates,VLOOKUP(CONCATENATE('[1]Exposure Report'!$B$11,'[1]Exposure Report'!$B$13),rate_lookup_table,4,FALSE),FALSE)</f>
        <v>777.58283333333338</v>
      </c>
      <c r="M2542" t="s">
        <v>0</v>
      </c>
      <c r="N2542" t="str">
        <f>IF(VLOOKUP(B2542,title_rename,2,FALSE)=0,B2542,VLOOKUP(B2542,title_rename,2,FALSE))</f>
        <v>06-16 New York Yankees @ Washington Nationals</v>
      </c>
      <c r="O2542" s="3" t="str">
        <f>LEFT(IF(VLOOKUP(C2542,brand_rename,2,FALSE)=0,C2542,VLOOKUP(C2542,brand_rename,2,FALSE)),LEN(IF(VLOOKUP(C2542,brand_rename,2,FALSE)=0,C2542,VLOOKUP(C2542,brand_rename,2,FALSE)))-6)</f>
        <v>Frito-Lay</v>
      </c>
      <c r="P2542" t="str">
        <f>IF(VLOOKUP(D2542,location_rename,2,FALSE)=0,D2542,VLOOKUP(D2542,location_rename,2,FALSE))</f>
        <v>General Merchandise</v>
      </c>
      <c r="Q2542">
        <f>IF($L2542=0,0,G2542)</f>
        <v>1</v>
      </c>
      <c r="R2542">
        <f>IF($L2542=0,0,H2542)</f>
        <v>2</v>
      </c>
      <c r="S2542" s="1">
        <f>R2542*L2542</f>
        <v>1555.1656666666668</v>
      </c>
      <c r="T2542" s="1">
        <f>S2542*(K2542/100)</f>
        <v>397.19144727444893</v>
      </c>
      <c r="U2542" t="str">
        <f t="shared" si="78"/>
        <v>Frito-LayGeneral Merchandise</v>
      </c>
      <c r="V2542" t="str">
        <f t="shared" si="79"/>
        <v>06-16 New York Yankees @ Washington NationalsFrito-LayGeneral Merchandise</v>
      </c>
      <c r="W2542" t="str">
        <f>CONCATENATE(M2542,O2542)</f>
        <v>Regular SeasonFrito-Lay</v>
      </c>
      <c r="X2542" t="str">
        <f>CONCATENATE(M2542,P2542)</f>
        <v>Regular SeasonGeneral Merchandise</v>
      </c>
      <c r="Y2542" t="str">
        <f>CONCATENATE(M2542,O2542,P2542)</f>
        <v>Regular SeasonFrito-LayGeneral Merchandise</v>
      </c>
    </row>
    <row r="2543" spans="1:25" x14ac:dyDescent="0.25">
      <c r="A2543" s="3">
        <v>366159</v>
      </c>
      <c r="B2543" t="s">
        <v>128</v>
      </c>
      <c r="C2543" t="s">
        <v>55</v>
      </c>
      <c r="D2543" t="s">
        <v>59</v>
      </c>
      <c r="E2543" t="s">
        <v>1</v>
      </c>
      <c r="F2543" s="5">
        <v>41076</v>
      </c>
      <c r="G2543">
        <v>1</v>
      </c>
      <c r="H2543">
        <v>1</v>
      </c>
      <c r="I2543" s="1">
        <v>777.58</v>
      </c>
      <c r="J2543" s="1">
        <v>128.69</v>
      </c>
      <c r="K2543">
        <v>16.550065588106602</v>
      </c>
      <c r="L2543" s="4">
        <f>VLOOKUP(N2543,rates,VLOOKUP(CONCATENATE('[1]Exposure Report'!$B$11,'[1]Exposure Report'!$B$13),rate_lookup_table,4,FALSE),FALSE)</f>
        <v>777.58283333333338</v>
      </c>
      <c r="M2543" t="s">
        <v>0</v>
      </c>
      <c r="N2543" t="str">
        <f>IF(VLOOKUP(B2543,title_rename,2,FALSE)=0,B2543,VLOOKUP(B2543,title_rename,2,FALSE))</f>
        <v>06-16 New York Yankees @ Washington Nationals</v>
      </c>
      <c r="O2543" s="3" t="str">
        <f>LEFT(IF(VLOOKUP(C2543,brand_rename,2,FALSE)=0,C2543,VLOOKUP(C2543,brand_rename,2,FALSE)),LEN(IF(VLOOKUP(C2543,brand_rename,2,FALSE)=0,C2543,VLOOKUP(C2543,brand_rename,2,FALSE)))-6)</f>
        <v>Gatorade</v>
      </c>
      <c r="P2543" t="str">
        <f>IF(VLOOKUP(D2543,location_rename,2,FALSE)=0,D2543,VLOOKUP(D2543,location_rename,2,FALSE))</f>
        <v>Active Cup</v>
      </c>
      <c r="Q2543">
        <f>IF($L2543=0,0,G2543)</f>
        <v>1</v>
      </c>
      <c r="R2543">
        <f>IF($L2543=0,0,H2543)</f>
        <v>1</v>
      </c>
      <c r="S2543" s="1">
        <f>R2543*L2543</f>
        <v>777.58283333333338</v>
      </c>
      <c r="T2543" s="1">
        <f>S2543*(K2543/100)</f>
        <v>128.69046891852432</v>
      </c>
      <c r="U2543" t="str">
        <f t="shared" si="78"/>
        <v>GatoradeActive Cup</v>
      </c>
      <c r="V2543" t="str">
        <f t="shared" si="79"/>
        <v>06-16 New York Yankees @ Washington NationalsGatoradeActive Cup</v>
      </c>
      <c r="W2543" t="str">
        <f>CONCATENATE(M2543,O2543)</f>
        <v>Regular SeasonGatorade</v>
      </c>
      <c r="X2543" t="str">
        <f>CONCATENATE(M2543,P2543)</f>
        <v>Regular SeasonActive Cup</v>
      </c>
      <c r="Y2543" t="str">
        <f>CONCATENATE(M2543,O2543,P2543)</f>
        <v>Regular SeasonGatoradeActive Cup</v>
      </c>
    </row>
    <row r="2544" spans="1:25" x14ac:dyDescent="0.25">
      <c r="A2544" s="3">
        <v>366159</v>
      </c>
      <c r="B2544" t="s">
        <v>128</v>
      </c>
      <c r="C2544" t="s">
        <v>55</v>
      </c>
      <c r="D2544" t="s">
        <v>58</v>
      </c>
      <c r="E2544" t="s">
        <v>1</v>
      </c>
      <c r="F2544" s="5">
        <v>41076</v>
      </c>
      <c r="G2544">
        <v>5</v>
      </c>
      <c r="H2544">
        <v>26</v>
      </c>
      <c r="I2544" s="1">
        <v>20217.080000000002</v>
      </c>
      <c r="J2544" s="1">
        <v>4875.82</v>
      </c>
      <c r="K2544">
        <v>24.117330494809298</v>
      </c>
      <c r="L2544" s="4">
        <f>VLOOKUP(N2544,rates,VLOOKUP(CONCATENATE('[1]Exposure Report'!$B$11,'[1]Exposure Report'!$B$13),rate_lookup_table,4,FALSE),FALSE)</f>
        <v>777.58283333333338</v>
      </c>
      <c r="M2544" t="s">
        <v>0</v>
      </c>
      <c r="N2544" t="str">
        <f>IF(VLOOKUP(B2544,title_rename,2,FALSE)=0,B2544,VLOOKUP(B2544,title_rename,2,FALSE))</f>
        <v>06-16 New York Yankees @ Washington Nationals</v>
      </c>
      <c r="O2544" s="3" t="str">
        <f>LEFT(IF(VLOOKUP(C2544,brand_rename,2,FALSE)=0,C2544,VLOOKUP(C2544,brand_rename,2,FALSE)),LEN(IF(VLOOKUP(C2544,brand_rename,2,FALSE)=0,C2544,VLOOKUP(C2544,brand_rename,2,FALSE)))-6)</f>
        <v>Gatorade</v>
      </c>
      <c r="P2544" t="str">
        <f>IF(VLOOKUP(D2544,location_rename,2,FALSE)=0,D2544,VLOOKUP(D2544,location_rename,2,FALSE))</f>
        <v>Cooler Partial Branded</v>
      </c>
      <c r="Q2544">
        <f>IF($L2544=0,0,G2544)</f>
        <v>5</v>
      </c>
      <c r="R2544">
        <f>IF($L2544=0,0,H2544)</f>
        <v>26</v>
      </c>
      <c r="S2544" s="1">
        <f>R2544*L2544</f>
        <v>20217.153666666669</v>
      </c>
      <c r="T2544" s="1">
        <f>S2544*(K2544/100)</f>
        <v>4875.8377664334566</v>
      </c>
      <c r="U2544" t="str">
        <f t="shared" si="78"/>
        <v>GatoradeCooler Partial Branded</v>
      </c>
      <c r="V2544" t="str">
        <f t="shared" si="79"/>
        <v>06-16 New York Yankees @ Washington NationalsGatoradeCooler Partial Branded</v>
      </c>
      <c r="W2544" t="str">
        <f>CONCATENATE(M2544,O2544)</f>
        <v>Regular SeasonGatorade</v>
      </c>
      <c r="X2544" t="str">
        <f>CONCATENATE(M2544,P2544)</f>
        <v>Regular SeasonCooler Partial Branded</v>
      </c>
      <c r="Y2544" t="str">
        <f>CONCATENATE(M2544,O2544,P2544)</f>
        <v>Regular SeasonGatoradeCooler Partial Branded</v>
      </c>
    </row>
    <row r="2545" spans="1:25" x14ac:dyDescent="0.25">
      <c r="A2545" s="3">
        <v>366159</v>
      </c>
      <c r="B2545" t="s">
        <v>128</v>
      </c>
      <c r="C2545" t="s">
        <v>55</v>
      </c>
      <c r="D2545" t="s">
        <v>58</v>
      </c>
      <c r="E2545" t="s">
        <v>1</v>
      </c>
      <c r="F2545" s="5">
        <v>41076</v>
      </c>
      <c r="G2545">
        <v>8</v>
      </c>
      <c r="H2545">
        <v>15</v>
      </c>
      <c r="I2545" s="1">
        <v>11663.7</v>
      </c>
      <c r="J2545" s="1">
        <v>3490.71</v>
      </c>
      <c r="K2545">
        <v>29.927981686771702</v>
      </c>
      <c r="L2545" s="4">
        <f>VLOOKUP(N2545,rates,VLOOKUP(CONCATENATE('[1]Exposure Report'!$B$11,'[1]Exposure Report'!$B$13),rate_lookup_table,4,FALSE),FALSE)</f>
        <v>777.58283333333338</v>
      </c>
      <c r="M2545" t="s">
        <v>0</v>
      </c>
      <c r="N2545" t="str">
        <f>IF(VLOOKUP(B2545,title_rename,2,FALSE)=0,B2545,VLOOKUP(B2545,title_rename,2,FALSE))</f>
        <v>06-16 New York Yankees @ Washington Nationals</v>
      </c>
      <c r="O2545" s="3" t="str">
        <f>LEFT(IF(VLOOKUP(C2545,brand_rename,2,FALSE)=0,C2545,VLOOKUP(C2545,brand_rename,2,FALSE)),LEN(IF(VLOOKUP(C2545,brand_rename,2,FALSE)=0,C2545,VLOOKUP(C2545,brand_rename,2,FALSE)))-6)</f>
        <v>Gatorade</v>
      </c>
      <c r="P2545" t="str">
        <f>IF(VLOOKUP(D2545,location_rename,2,FALSE)=0,D2545,VLOOKUP(D2545,location_rename,2,FALSE))</f>
        <v>Cooler Partial Branded</v>
      </c>
      <c r="Q2545">
        <f>IF($L2545=0,0,G2545)</f>
        <v>8</v>
      </c>
      <c r="R2545">
        <f>IF($L2545=0,0,H2545)</f>
        <v>15</v>
      </c>
      <c r="S2545" s="1">
        <f>R2545*L2545</f>
        <v>11663.7425</v>
      </c>
      <c r="T2545" s="1">
        <f>S2545*(K2545/100)</f>
        <v>3490.7227193922081</v>
      </c>
      <c r="U2545" t="str">
        <f t="shared" si="78"/>
        <v>GatoradeCooler Partial Branded</v>
      </c>
      <c r="V2545" t="str">
        <f t="shared" si="79"/>
        <v>06-16 New York Yankees @ Washington NationalsGatoradeCooler Partial Branded</v>
      </c>
      <c r="W2545" t="str">
        <f>CONCATENATE(M2545,O2545)</f>
        <v>Regular SeasonGatorade</v>
      </c>
      <c r="X2545" t="str">
        <f>CONCATENATE(M2545,P2545)</f>
        <v>Regular SeasonCooler Partial Branded</v>
      </c>
      <c r="Y2545" t="str">
        <f>CONCATENATE(M2545,O2545,P2545)</f>
        <v>Regular SeasonGatoradeCooler Partial Branded</v>
      </c>
    </row>
    <row r="2546" spans="1:25" x14ac:dyDescent="0.25">
      <c r="A2546" s="3">
        <v>366159</v>
      </c>
      <c r="B2546" t="s">
        <v>128</v>
      </c>
      <c r="C2546" t="s">
        <v>55</v>
      </c>
      <c r="D2546" t="s">
        <v>102</v>
      </c>
      <c r="E2546" t="s">
        <v>1</v>
      </c>
      <c r="F2546" s="5">
        <v>41076</v>
      </c>
      <c r="G2546">
        <v>6</v>
      </c>
      <c r="H2546">
        <v>21</v>
      </c>
      <c r="I2546" s="1">
        <v>16329.18</v>
      </c>
      <c r="J2546" s="1">
        <v>4409.5</v>
      </c>
      <c r="K2546">
        <v>27.003805457469301</v>
      </c>
      <c r="L2546" s="4">
        <f>VLOOKUP(N2546,rates,VLOOKUP(CONCATENATE('[1]Exposure Report'!$B$11,'[1]Exposure Report'!$B$13),rate_lookup_table,4,FALSE),FALSE)</f>
        <v>777.58283333333338</v>
      </c>
      <c r="M2546" t="s">
        <v>0</v>
      </c>
      <c r="N2546" t="str">
        <f>IF(VLOOKUP(B2546,title_rename,2,FALSE)=0,B2546,VLOOKUP(B2546,title_rename,2,FALSE))</f>
        <v>06-16 New York Yankees @ Washington Nationals</v>
      </c>
      <c r="O2546" s="3" t="str">
        <f>LEFT(IF(VLOOKUP(C2546,brand_rename,2,FALSE)=0,C2546,VLOOKUP(C2546,brand_rename,2,FALSE)),LEN(IF(VLOOKUP(C2546,brand_rename,2,FALSE)=0,C2546,VLOOKUP(C2546,brand_rename,2,FALSE)))-6)</f>
        <v>Gatorade</v>
      </c>
      <c r="P2546" t="str">
        <f>IF(VLOOKUP(D2546,location_rename,2,FALSE)=0,D2546,VLOOKUP(D2546,location_rename,2,FALSE))</f>
        <v>Ice Chest Full Branded</v>
      </c>
      <c r="Q2546">
        <f>IF($L2546=0,0,G2546)</f>
        <v>6</v>
      </c>
      <c r="R2546">
        <f>IF($L2546=0,0,H2546)</f>
        <v>21</v>
      </c>
      <c r="S2546" s="1">
        <f>R2546*L2546</f>
        <v>16329.239500000001</v>
      </c>
      <c r="T2546" s="1">
        <f>S2546*(K2546/100)</f>
        <v>4409.5160672642332</v>
      </c>
      <c r="U2546" t="str">
        <f t="shared" si="78"/>
        <v>GatoradeIce Chest Full Branded</v>
      </c>
      <c r="V2546" t="str">
        <f t="shared" si="79"/>
        <v>06-16 New York Yankees @ Washington NationalsGatoradeIce Chest Full Branded</v>
      </c>
      <c r="W2546" t="str">
        <f>CONCATENATE(M2546,O2546)</f>
        <v>Regular SeasonGatorade</v>
      </c>
      <c r="X2546" t="str">
        <f>CONCATENATE(M2546,P2546)</f>
        <v>Regular SeasonIce Chest Full Branded</v>
      </c>
      <c r="Y2546" t="str">
        <f>CONCATENATE(M2546,O2546,P2546)</f>
        <v>Regular SeasonGatoradeIce Chest Full Branded</v>
      </c>
    </row>
    <row r="2547" spans="1:25" x14ac:dyDescent="0.25">
      <c r="A2547" s="3">
        <v>366159</v>
      </c>
      <c r="B2547" t="s">
        <v>128</v>
      </c>
      <c r="C2547" t="s">
        <v>55</v>
      </c>
      <c r="D2547" t="s">
        <v>57</v>
      </c>
      <c r="E2547" t="s">
        <v>1</v>
      </c>
      <c r="F2547" s="5">
        <v>41076</v>
      </c>
      <c r="G2547">
        <v>14</v>
      </c>
      <c r="H2547">
        <v>34</v>
      </c>
      <c r="I2547" s="1">
        <v>26437.72</v>
      </c>
      <c r="J2547" s="1">
        <v>5755.57</v>
      </c>
      <c r="K2547">
        <v>21.770296379566702</v>
      </c>
      <c r="L2547" s="4">
        <f>VLOOKUP(N2547,rates,VLOOKUP(CONCATENATE('[1]Exposure Report'!$B$11,'[1]Exposure Report'!$B$13),rate_lookup_table,4,FALSE),FALSE)</f>
        <v>777.58283333333338</v>
      </c>
      <c r="M2547" t="s">
        <v>0</v>
      </c>
      <c r="N2547" t="str">
        <f>IF(VLOOKUP(B2547,title_rename,2,FALSE)=0,B2547,VLOOKUP(B2547,title_rename,2,FALSE))</f>
        <v>06-16 New York Yankees @ Washington Nationals</v>
      </c>
      <c r="O2547" s="3" t="str">
        <f>LEFT(IF(VLOOKUP(C2547,brand_rename,2,FALSE)=0,C2547,VLOOKUP(C2547,brand_rename,2,FALSE)),LEN(IF(VLOOKUP(C2547,brand_rename,2,FALSE)=0,C2547,VLOOKUP(C2547,brand_rename,2,FALSE)))-6)</f>
        <v>Gatorade</v>
      </c>
      <c r="P2547" t="str">
        <f>IF(VLOOKUP(D2547,location_rename,2,FALSE)=0,D2547,VLOOKUP(D2547,location_rename,2,FALSE))</f>
        <v>Ice Chest Partial Branded</v>
      </c>
      <c r="Q2547">
        <f>IF($L2547=0,0,G2547)</f>
        <v>14</v>
      </c>
      <c r="R2547">
        <f>IF($L2547=0,0,H2547)</f>
        <v>34</v>
      </c>
      <c r="S2547" s="1">
        <f>R2547*L2547</f>
        <v>26437.816333333336</v>
      </c>
      <c r="T2547" s="1">
        <f>S2547*(K2547/100)</f>
        <v>5755.5909720521613</v>
      </c>
      <c r="U2547" t="str">
        <f t="shared" si="78"/>
        <v>GatoradeIce Chest Partial Branded</v>
      </c>
      <c r="V2547" t="str">
        <f t="shared" si="79"/>
        <v>06-16 New York Yankees @ Washington NationalsGatoradeIce Chest Partial Branded</v>
      </c>
      <c r="W2547" t="str">
        <f>CONCATENATE(M2547,O2547)</f>
        <v>Regular SeasonGatorade</v>
      </c>
      <c r="X2547" t="str">
        <f>CONCATENATE(M2547,P2547)</f>
        <v>Regular SeasonIce Chest Partial Branded</v>
      </c>
      <c r="Y2547" t="str">
        <f>CONCATENATE(M2547,O2547,P2547)</f>
        <v>Regular SeasonGatoradeIce Chest Partial Branded</v>
      </c>
    </row>
    <row r="2548" spans="1:25" x14ac:dyDescent="0.25">
      <c r="A2548" s="3">
        <v>366159</v>
      </c>
      <c r="B2548" t="s">
        <v>128</v>
      </c>
      <c r="C2548" t="s">
        <v>55</v>
      </c>
      <c r="D2548" t="s">
        <v>56</v>
      </c>
      <c r="E2548" t="s">
        <v>1</v>
      </c>
      <c r="F2548" s="5">
        <v>41076</v>
      </c>
      <c r="G2548">
        <v>1</v>
      </c>
      <c r="H2548">
        <v>5</v>
      </c>
      <c r="I2548" s="1">
        <v>3887.9</v>
      </c>
      <c r="J2548" s="1">
        <v>913.66</v>
      </c>
      <c r="K2548">
        <v>23.500090022891499</v>
      </c>
      <c r="L2548" s="4">
        <f>VLOOKUP(N2548,rates,VLOOKUP(CONCATENATE('[1]Exposure Report'!$B$11,'[1]Exposure Report'!$B$13),rate_lookup_table,4,FALSE),FALSE)</f>
        <v>777.58283333333338</v>
      </c>
      <c r="M2548" t="s">
        <v>0</v>
      </c>
      <c r="N2548" t="str">
        <f>IF(VLOOKUP(B2548,title_rename,2,FALSE)=0,B2548,VLOOKUP(B2548,title_rename,2,FALSE))</f>
        <v>06-16 New York Yankees @ Washington Nationals</v>
      </c>
      <c r="O2548" s="3" t="str">
        <f>LEFT(IF(VLOOKUP(C2548,brand_rename,2,FALSE)=0,C2548,VLOOKUP(C2548,brand_rename,2,FALSE)),LEN(IF(VLOOKUP(C2548,brand_rename,2,FALSE)=0,C2548,VLOOKUP(C2548,brand_rename,2,FALSE)))-6)</f>
        <v>Gatorade</v>
      </c>
      <c r="P2548" t="str">
        <f>IF(VLOOKUP(D2548,location_rename,2,FALSE)=0,D2548,VLOOKUP(D2548,location_rename,2,FALSE))</f>
        <v>Passive Cup</v>
      </c>
      <c r="Q2548">
        <f>IF($L2548=0,0,G2548)</f>
        <v>1</v>
      </c>
      <c r="R2548">
        <f>IF($L2548=0,0,H2548)</f>
        <v>5</v>
      </c>
      <c r="S2548" s="1">
        <f>R2548*L2548</f>
        <v>3887.9141666666669</v>
      </c>
      <c r="T2548" s="1">
        <f>S2548*(K2548/100)</f>
        <v>913.6633291794185</v>
      </c>
      <c r="U2548" t="str">
        <f t="shared" si="78"/>
        <v>GatoradePassive Cup</v>
      </c>
      <c r="V2548" t="str">
        <f t="shared" si="79"/>
        <v>06-16 New York Yankees @ Washington NationalsGatoradePassive Cup</v>
      </c>
      <c r="W2548" t="str">
        <f>CONCATENATE(M2548,O2548)</f>
        <v>Regular SeasonGatorade</v>
      </c>
      <c r="X2548" t="str">
        <f>CONCATENATE(M2548,P2548)</f>
        <v>Regular SeasonPassive Cup</v>
      </c>
      <c r="Y2548" t="str">
        <f>CONCATENATE(M2548,O2548,P2548)</f>
        <v>Regular SeasonGatoradePassive Cup</v>
      </c>
    </row>
    <row r="2549" spans="1:25" x14ac:dyDescent="0.25">
      <c r="A2549" s="3">
        <v>366159</v>
      </c>
      <c r="B2549" t="s">
        <v>128</v>
      </c>
      <c r="C2549" t="s">
        <v>55</v>
      </c>
      <c r="D2549" t="s">
        <v>56</v>
      </c>
      <c r="E2549" t="s">
        <v>1</v>
      </c>
      <c r="F2549" s="5">
        <v>41076</v>
      </c>
      <c r="G2549">
        <v>5</v>
      </c>
      <c r="H2549">
        <v>7</v>
      </c>
      <c r="I2549" s="1">
        <v>5443.06</v>
      </c>
      <c r="J2549" s="1">
        <v>1195.06</v>
      </c>
      <c r="K2549">
        <v>21.9556646445198</v>
      </c>
      <c r="L2549" s="4">
        <f>VLOOKUP(N2549,rates,VLOOKUP(CONCATENATE('[1]Exposure Report'!$B$11,'[1]Exposure Report'!$B$13),rate_lookup_table,4,FALSE),FALSE)</f>
        <v>777.58283333333338</v>
      </c>
      <c r="M2549" t="s">
        <v>0</v>
      </c>
      <c r="N2549" t="str">
        <f>IF(VLOOKUP(B2549,title_rename,2,FALSE)=0,B2549,VLOOKUP(B2549,title_rename,2,FALSE))</f>
        <v>06-16 New York Yankees @ Washington Nationals</v>
      </c>
      <c r="O2549" s="3" t="str">
        <f>LEFT(IF(VLOOKUP(C2549,brand_rename,2,FALSE)=0,C2549,VLOOKUP(C2549,brand_rename,2,FALSE)),LEN(IF(VLOOKUP(C2549,brand_rename,2,FALSE)=0,C2549,VLOOKUP(C2549,brand_rename,2,FALSE)))-6)</f>
        <v>Gatorade</v>
      </c>
      <c r="P2549" t="str">
        <f>IF(VLOOKUP(D2549,location_rename,2,FALSE)=0,D2549,VLOOKUP(D2549,location_rename,2,FALSE))</f>
        <v>Passive Cup</v>
      </c>
      <c r="Q2549">
        <f>IF($L2549=0,0,G2549)</f>
        <v>5</v>
      </c>
      <c r="R2549">
        <f>IF($L2549=0,0,H2549)</f>
        <v>7</v>
      </c>
      <c r="S2549" s="1">
        <f>R2549*L2549</f>
        <v>5443.0798333333332</v>
      </c>
      <c r="T2549" s="1">
        <f>S2549*(K2549/100)</f>
        <v>1195.064354540154</v>
      </c>
      <c r="U2549" t="str">
        <f t="shared" si="78"/>
        <v>GatoradePassive Cup</v>
      </c>
      <c r="V2549" t="str">
        <f t="shared" si="79"/>
        <v>06-16 New York Yankees @ Washington NationalsGatoradePassive Cup</v>
      </c>
      <c r="W2549" t="str">
        <f>CONCATENATE(M2549,O2549)</f>
        <v>Regular SeasonGatorade</v>
      </c>
      <c r="X2549" t="str">
        <f>CONCATENATE(M2549,P2549)</f>
        <v>Regular SeasonPassive Cup</v>
      </c>
      <c r="Y2549" t="str">
        <f>CONCATENATE(M2549,O2549,P2549)</f>
        <v>Regular SeasonGatoradePassive Cup</v>
      </c>
    </row>
    <row r="2550" spans="1:25" x14ac:dyDescent="0.25">
      <c r="A2550" s="3">
        <v>366159</v>
      </c>
      <c r="B2550" t="s">
        <v>128</v>
      </c>
      <c r="C2550" t="s">
        <v>55</v>
      </c>
      <c r="D2550" t="s">
        <v>101</v>
      </c>
      <c r="E2550" t="s">
        <v>1</v>
      </c>
      <c r="F2550" s="5">
        <v>41076</v>
      </c>
      <c r="G2550">
        <v>1</v>
      </c>
      <c r="H2550">
        <v>4</v>
      </c>
      <c r="I2550" s="1">
        <v>3110.32</v>
      </c>
      <c r="J2550" s="1">
        <v>532.49</v>
      </c>
      <c r="K2550">
        <v>17.120103397721099</v>
      </c>
      <c r="L2550" s="4">
        <f>VLOOKUP(N2550,rates,VLOOKUP(CONCATENATE('[1]Exposure Report'!$B$11,'[1]Exposure Report'!$B$13),rate_lookup_table,4,FALSE),FALSE)</f>
        <v>777.58283333333338</v>
      </c>
      <c r="M2550" t="s">
        <v>0</v>
      </c>
      <c r="N2550" t="str">
        <f>IF(VLOOKUP(B2550,title_rename,2,FALSE)=0,B2550,VLOOKUP(B2550,title_rename,2,FALSE))</f>
        <v>06-16 New York Yankees @ Washington Nationals</v>
      </c>
      <c r="O2550" s="3" t="str">
        <f>LEFT(IF(VLOOKUP(C2550,brand_rename,2,FALSE)=0,C2550,VLOOKUP(C2550,brand_rename,2,FALSE)),LEN(IF(VLOOKUP(C2550,brand_rename,2,FALSE)=0,C2550,VLOOKUP(C2550,brand_rename,2,FALSE)))-6)</f>
        <v>Gatorade</v>
      </c>
      <c r="P2550" t="str">
        <f>IF(VLOOKUP(D2550,location_rename,2,FALSE)=0,D2550,VLOOKUP(D2550,location_rename,2,FALSE))</f>
        <v>Sideline Setup Partial Branded</v>
      </c>
      <c r="Q2550">
        <f>IF($L2550=0,0,G2550)</f>
        <v>1</v>
      </c>
      <c r="R2550">
        <f>IF($L2550=0,0,H2550)</f>
        <v>4</v>
      </c>
      <c r="S2550" s="1">
        <f>R2550*L2550</f>
        <v>3110.3313333333335</v>
      </c>
      <c r="T2550" s="1">
        <f>S2550*(K2550/100)</f>
        <v>532.49194027838394</v>
      </c>
      <c r="U2550" t="str">
        <f t="shared" si="78"/>
        <v>GatoradeSideline Setup Partial Branded</v>
      </c>
      <c r="V2550" t="str">
        <f t="shared" si="79"/>
        <v>06-16 New York Yankees @ Washington NationalsGatoradeSideline Setup Partial Branded</v>
      </c>
      <c r="W2550" t="str">
        <f>CONCATENATE(M2550,O2550)</f>
        <v>Regular SeasonGatorade</v>
      </c>
      <c r="X2550" t="str">
        <f>CONCATENATE(M2550,P2550)</f>
        <v>Regular SeasonSideline Setup Partial Branded</v>
      </c>
      <c r="Y2550" t="str">
        <f>CONCATENATE(M2550,O2550,P2550)</f>
        <v>Regular SeasonGatoradeSideline Setup Partial Branded</v>
      </c>
    </row>
    <row r="2551" spans="1:25" x14ac:dyDescent="0.25">
      <c r="A2551" s="3">
        <v>366159</v>
      </c>
      <c r="B2551" t="s">
        <v>128</v>
      </c>
      <c r="C2551" t="s">
        <v>85</v>
      </c>
      <c r="D2551" t="s">
        <v>17</v>
      </c>
      <c r="E2551" t="s">
        <v>1</v>
      </c>
      <c r="F2551" s="5">
        <v>41076</v>
      </c>
      <c r="G2551">
        <v>5</v>
      </c>
      <c r="H2551">
        <v>13</v>
      </c>
      <c r="I2551" s="1">
        <v>10108.540000000001</v>
      </c>
      <c r="J2551" s="1">
        <v>3705.64</v>
      </c>
      <c r="K2551">
        <v>36.658508548217597</v>
      </c>
      <c r="L2551" s="4">
        <f>VLOOKUP(N2551,rates,VLOOKUP(CONCATENATE('[1]Exposure Report'!$B$11,'[1]Exposure Report'!$B$13),rate_lookup_table,4,FALSE),FALSE)</f>
        <v>777.58283333333338</v>
      </c>
      <c r="M2551" t="s">
        <v>0</v>
      </c>
      <c r="N2551" t="str">
        <f>IF(VLOOKUP(B2551,title_rename,2,FALSE)=0,B2551,VLOOKUP(B2551,title_rename,2,FALSE))</f>
        <v>06-16 New York Yankees @ Washington Nationals</v>
      </c>
      <c r="O2551" s="3" t="str">
        <f>LEFT(IF(VLOOKUP(C2551,brand_rename,2,FALSE)=0,C2551,VLOOKUP(C2551,brand_rename,2,FALSE)),LEN(IF(VLOOKUP(C2551,brand_rename,2,FALSE)=0,C2551,VLOOKUP(C2551,brand_rename,2,FALSE)))-6)</f>
        <v>Gaylord National Resort</v>
      </c>
      <c r="P2551" t="str">
        <f>IF(VLOOKUP(D2551,location_rename,2,FALSE)=0,D2551,VLOOKUP(D2551,location_rename,2,FALSE))</f>
        <v>LED Upper Tiered</v>
      </c>
      <c r="Q2551">
        <f>IF($L2551=0,0,G2551)</f>
        <v>5</v>
      </c>
      <c r="R2551">
        <f>IF($L2551=0,0,H2551)</f>
        <v>13</v>
      </c>
      <c r="S2551" s="1">
        <f>R2551*L2551</f>
        <v>10108.576833333334</v>
      </c>
      <c r="T2551" s="1">
        <f>S2551*(K2551/100)</f>
        <v>3705.6535025506437</v>
      </c>
      <c r="U2551" t="str">
        <f t="shared" si="78"/>
        <v>Gaylord National ResortLED Upper Tiered</v>
      </c>
      <c r="V2551" t="str">
        <f t="shared" si="79"/>
        <v>06-16 New York Yankees @ Washington NationalsGaylord National ResortLED Upper Tiered</v>
      </c>
      <c r="W2551" t="str">
        <f>CONCATENATE(M2551,O2551)</f>
        <v>Regular SeasonGaylord National Resort</v>
      </c>
      <c r="X2551" t="str">
        <f>CONCATENATE(M2551,P2551)</f>
        <v>Regular SeasonLED Upper Tiered</v>
      </c>
      <c r="Y2551" t="str">
        <f>CONCATENATE(M2551,O2551,P2551)</f>
        <v>Regular SeasonGaylord National ResortLED Upper Tiered</v>
      </c>
    </row>
    <row r="2552" spans="1:25" x14ac:dyDescent="0.25">
      <c r="A2552" s="3">
        <v>366159</v>
      </c>
      <c r="B2552" t="s">
        <v>128</v>
      </c>
      <c r="C2552" t="s">
        <v>53</v>
      </c>
      <c r="D2552" t="s">
        <v>19</v>
      </c>
      <c r="E2552" t="s">
        <v>1</v>
      </c>
      <c r="F2552" s="5">
        <v>41076</v>
      </c>
      <c r="G2552">
        <v>2</v>
      </c>
      <c r="H2552">
        <v>3</v>
      </c>
      <c r="I2552" s="1">
        <v>2332.7399999999998</v>
      </c>
      <c r="J2552" s="1">
        <v>465.07</v>
      </c>
      <c r="K2552">
        <v>19.936641031576599</v>
      </c>
      <c r="L2552" s="4">
        <f>VLOOKUP(N2552,rates,VLOOKUP(CONCATENATE('[1]Exposure Report'!$B$11,'[1]Exposure Report'!$B$13),rate_lookup_table,4,FALSE),FALSE)</f>
        <v>777.58283333333338</v>
      </c>
      <c r="M2552" t="s">
        <v>0</v>
      </c>
      <c r="N2552" t="str">
        <f>IF(VLOOKUP(B2552,title_rename,2,FALSE)=0,B2552,VLOOKUP(B2552,title_rename,2,FALSE))</f>
        <v>06-16 New York Yankees @ Washington Nationals</v>
      </c>
      <c r="O2552" s="3" t="str">
        <f>LEFT(IF(VLOOKUP(C2552,brand_rename,2,FALSE)=0,C2552,VLOOKUP(C2552,brand_rename,2,FALSE)),LEN(IF(VLOOKUP(C2552,brand_rename,2,FALSE)=0,C2552,VLOOKUP(C2552,brand_rename,2,FALSE)))-6)</f>
        <v>GEICO</v>
      </c>
      <c r="P2552" t="str">
        <f>IF(VLOOKUP(D2552,location_rename,2,FALSE)=0,D2552,VLOOKUP(D2552,location_rename,2,FALSE))</f>
        <v>LED Outfield Wall</v>
      </c>
      <c r="Q2552">
        <f>IF($L2552=0,0,G2552)</f>
        <v>2</v>
      </c>
      <c r="R2552">
        <f>IF($L2552=0,0,H2552)</f>
        <v>3</v>
      </c>
      <c r="S2552" s="1">
        <f>R2552*L2552</f>
        <v>2332.7485000000001</v>
      </c>
      <c r="T2552" s="1">
        <f>S2552*(K2552/100)</f>
        <v>465.07169461448768</v>
      </c>
      <c r="U2552" t="str">
        <f t="shared" si="78"/>
        <v>GEICOLED Outfield Wall</v>
      </c>
      <c r="V2552" t="str">
        <f t="shared" si="79"/>
        <v>06-16 New York Yankees @ Washington NationalsGEICOLED Outfield Wall</v>
      </c>
      <c r="W2552" t="str">
        <f>CONCATENATE(M2552,O2552)</f>
        <v>Regular SeasonGEICO</v>
      </c>
      <c r="X2552" t="str">
        <f>CONCATENATE(M2552,P2552)</f>
        <v>Regular SeasonLED Outfield Wall</v>
      </c>
      <c r="Y2552" t="str">
        <f>CONCATENATE(M2552,O2552,P2552)</f>
        <v>Regular SeasonGEICOLED Outfield Wall</v>
      </c>
    </row>
    <row r="2553" spans="1:25" x14ac:dyDescent="0.25">
      <c r="A2553" s="3">
        <v>366159</v>
      </c>
      <c r="B2553" t="s">
        <v>128</v>
      </c>
      <c r="C2553" t="s">
        <v>53</v>
      </c>
      <c r="D2553" t="s">
        <v>18</v>
      </c>
      <c r="E2553" t="s">
        <v>1</v>
      </c>
      <c r="F2553" s="5">
        <v>41076</v>
      </c>
      <c r="G2553">
        <v>2</v>
      </c>
      <c r="H2553">
        <v>9</v>
      </c>
      <c r="I2553" s="1">
        <v>6998.22</v>
      </c>
      <c r="J2553" s="1">
        <v>1498.55</v>
      </c>
      <c r="K2553">
        <v>21.413302239712301</v>
      </c>
      <c r="L2553" s="4">
        <f>VLOOKUP(N2553,rates,VLOOKUP(CONCATENATE('[1]Exposure Report'!$B$11,'[1]Exposure Report'!$B$13),rate_lookup_table,4,FALSE),FALSE)</f>
        <v>777.58283333333338</v>
      </c>
      <c r="M2553" t="s">
        <v>0</v>
      </c>
      <c r="N2553" t="str">
        <f>IF(VLOOKUP(B2553,title_rename,2,FALSE)=0,B2553,VLOOKUP(B2553,title_rename,2,FALSE))</f>
        <v>06-16 New York Yankees @ Washington Nationals</v>
      </c>
      <c r="O2553" s="3" t="str">
        <f>LEFT(IF(VLOOKUP(C2553,brand_rename,2,FALSE)=0,C2553,VLOOKUP(C2553,brand_rename,2,FALSE)),LEN(IF(VLOOKUP(C2553,brand_rename,2,FALSE)=0,C2553,VLOOKUP(C2553,brand_rename,2,FALSE)))-6)</f>
        <v>GEICO</v>
      </c>
      <c r="P2553" t="str">
        <f>IF(VLOOKUP(D2553,location_rename,2,FALSE)=0,D2553,VLOOKUP(D2553,location_rename,2,FALSE))</f>
        <v>LED Upper Billboard</v>
      </c>
      <c r="Q2553">
        <f>IF($L2553=0,0,G2553)</f>
        <v>2</v>
      </c>
      <c r="R2553">
        <f>IF($L2553=0,0,H2553)</f>
        <v>9</v>
      </c>
      <c r="S2553" s="1">
        <f>R2553*L2553</f>
        <v>6998.2455000000009</v>
      </c>
      <c r="T2553" s="1">
        <f>S2553*(K2553/100)</f>
        <v>1498.5554603920655</v>
      </c>
      <c r="U2553" t="str">
        <f t="shared" si="78"/>
        <v>GEICOLED Upper Billboard</v>
      </c>
      <c r="V2553" t="str">
        <f t="shared" si="79"/>
        <v>06-16 New York Yankees @ Washington NationalsGEICOLED Upper Billboard</v>
      </c>
      <c r="W2553" t="str">
        <f>CONCATENATE(M2553,O2553)</f>
        <v>Regular SeasonGEICO</v>
      </c>
      <c r="X2553" t="str">
        <f>CONCATENATE(M2553,P2553)</f>
        <v>Regular SeasonLED Upper Billboard</v>
      </c>
      <c r="Y2553" t="str">
        <f>CONCATENATE(M2553,O2553,P2553)</f>
        <v>Regular SeasonGEICOLED Upper Billboard</v>
      </c>
    </row>
    <row r="2554" spans="1:25" x14ac:dyDescent="0.25">
      <c r="A2554" s="3">
        <v>366159</v>
      </c>
      <c r="B2554" t="s">
        <v>128</v>
      </c>
      <c r="C2554" t="s">
        <v>53</v>
      </c>
      <c r="D2554" t="s">
        <v>17</v>
      </c>
      <c r="E2554" t="s">
        <v>1</v>
      </c>
      <c r="F2554" s="5">
        <v>41076</v>
      </c>
      <c r="G2554">
        <v>7</v>
      </c>
      <c r="H2554">
        <v>28</v>
      </c>
      <c r="I2554" s="1">
        <v>21772.240000000002</v>
      </c>
      <c r="J2554" s="1">
        <v>7125.59</v>
      </c>
      <c r="K2554">
        <v>32.727868147696299</v>
      </c>
      <c r="L2554" s="4">
        <f>VLOOKUP(N2554,rates,VLOOKUP(CONCATENATE('[1]Exposure Report'!$B$11,'[1]Exposure Report'!$B$13),rate_lookup_table,4,FALSE),FALSE)</f>
        <v>777.58283333333338</v>
      </c>
      <c r="M2554" t="s">
        <v>0</v>
      </c>
      <c r="N2554" t="str">
        <f>IF(VLOOKUP(B2554,title_rename,2,FALSE)=0,B2554,VLOOKUP(B2554,title_rename,2,FALSE))</f>
        <v>06-16 New York Yankees @ Washington Nationals</v>
      </c>
      <c r="O2554" s="3" t="str">
        <f>LEFT(IF(VLOOKUP(C2554,brand_rename,2,FALSE)=0,C2554,VLOOKUP(C2554,brand_rename,2,FALSE)),LEN(IF(VLOOKUP(C2554,brand_rename,2,FALSE)=0,C2554,VLOOKUP(C2554,brand_rename,2,FALSE)))-6)</f>
        <v>GEICO</v>
      </c>
      <c r="P2554" t="str">
        <f>IF(VLOOKUP(D2554,location_rename,2,FALSE)=0,D2554,VLOOKUP(D2554,location_rename,2,FALSE))</f>
        <v>LED Upper Tiered</v>
      </c>
      <c r="Q2554">
        <f>IF($L2554=0,0,G2554)</f>
        <v>7</v>
      </c>
      <c r="R2554">
        <f>IF($L2554=0,0,H2554)</f>
        <v>28</v>
      </c>
      <c r="S2554" s="1">
        <f>R2554*L2554</f>
        <v>21772.319333333333</v>
      </c>
      <c r="T2554" s="1">
        <f>S2554*(K2554/100)</f>
        <v>7125.6159641087233</v>
      </c>
      <c r="U2554" t="str">
        <f t="shared" si="78"/>
        <v>GEICOLED Upper Tiered</v>
      </c>
      <c r="V2554" t="str">
        <f t="shared" si="79"/>
        <v>06-16 New York Yankees @ Washington NationalsGEICOLED Upper Tiered</v>
      </c>
      <c r="W2554" t="str">
        <f>CONCATENATE(M2554,O2554)</f>
        <v>Regular SeasonGEICO</v>
      </c>
      <c r="X2554" t="str">
        <f>CONCATENATE(M2554,P2554)</f>
        <v>Regular SeasonLED Upper Tiered</v>
      </c>
      <c r="Y2554" t="str">
        <f>CONCATENATE(M2554,O2554,P2554)</f>
        <v>Regular SeasonGEICOLED Upper Tiered</v>
      </c>
    </row>
    <row r="2555" spans="1:25" x14ac:dyDescent="0.25">
      <c r="A2555" s="3">
        <v>366159</v>
      </c>
      <c r="B2555" t="s">
        <v>128</v>
      </c>
      <c r="C2555" t="s">
        <v>53</v>
      </c>
      <c r="D2555" t="s">
        <v>6</v>
      </c>
      <c r="E2555" t="s">
        <v>1</v>
      </c>
      <c r="F2555" s="5">
        <v>41076</v>
      </c>
      <c r="G2555">
        <v>3</v>
      </c>
      <c r="H2555">
        <v>6</v>
      </c>
      <c r="I2555" s="1">
        <v>4665.4799999999996</v>
      </c>
      <c r="J2555" s="1">
        <v>863.19</v>
      </c>
      <c r="K2555">
        <v>18.501633272460701</v>
      </c>
      <c r="L2555" s="4">
        <f>VLOOKUP(N2555,rates,VLOOKUP(CONCATENATE('[1]Exposure Report'!$B$11,'[1]Exposure Report'!$B$13),rate_lookup_table,4,FALSE),FALSE)</f>
        <v>777.58283333333338</v>
      </c>
      <c r="M2555" t="s">
        <v>0</v>
      </c>
      <c r="N2555" t="str">
        <f>IF(VLOOKUP(B2555,title_rename,2,FALSE)=0,B2555,VLOOKUP(B2555,title_rename,2,FALSE))</f>
        <v>06-16 New York Yankees @ Washington Nationals</v>
      </c>
      <c r="O2555" s="3" t="str">
        <f>LEFT(IF(VLOOKUP(C2555,brand_rename,2,FALSE)=0,C2555,VLOOKUP(C2555,brand_rename,2,FALSE)),LEN(IF(VLOOKUP(C2555,brand_rename,2,FALSE)=0,C2555,VLOOKUP(C2555,brand_rename,2,FALSE)))-6)</f>
        <v>GEICO</v>
      </c>
      <c r="P2555" t="str">
        <f>IF(VLOOKUP(D2555,location_rename,2,FALSE)=0,D2555,VLOOKUP(D2555,location_rename,2,FALSE))</f>
        <v>Rotational Field Level Foul Ball Line</v>
      </c>
      <c r="Q2555">
        <f>IF($L2555=0,0,G2555)</f>
        <v>3</v>
      </c>
      <c r="R2555">
        <f>IF($L2555=0,0,H2555)</f>
        <v>6</v>
      </c>
      <c r="S2555" s="1">
        <f>R2555*L2555</f>
        <v>4665.4970000000003</v>
      </c>
      <c r="T2555" s="1">
        <f>S2555*(K2555/100)</f>
        <v>863.19314527765596</v>
      </c>
      <c r="U2555" t="str">
        <f t="shared" si="78"/>
        <v>GEICORotational Field Level Foul Ball Line</v>
      </c>
      <c r="V2555" t="str">
        <f t="shared" si="79"/>
        <v>06-16 New York Yankees @ Washington NationalsGEICORotational Field Level Foul Ball Line</v>
      </c>
      <c r="W2555" t="str">
        <f>CONCATENATE(M2555,O2555)</f>
        <v>Regular SeasonGEICO</v>
      </c>
      <c r="X2555" t="str">
        <f>CONCATENATE(M2555,P2555)</f>
        <v>Regular SeasonRotational Field Level Foul Ball Line</v>
      </c>
      <c r="Y2555" t="str">
        <f>CONCATENATE(M2555,O2555,P2555)</f>
        <v>Regular SeasonGEICORotational Field Level Foul Ball Line</v>
      </c>
    </row>
    <row r="2556" spans="1:25" x14ac:dyDescent="0.25">
      <c r="A2556" s="3">
        <v>366159</v>
      </c>
      <c r="B2556" t="s">
        <v>128</v>
      </c>
      <c r="C2556" t="s">
        <v>53</v>
      </c>
      <c r="D2556" t="s">
        <v>2</v>
      </c>
      <c r="E2556" t="s">
        <v>1</v>
      </c>
      <c r="F2556" s="5">
        <v>41076</v>
      </c>
      <c r="G2556">
        <v>57</v>
      </c>
      <c r="H2556">
        <v>368</v>
      </c>
      <c r="I2556" s="1">
        <v>286149.44</v>
      </c>
      <c r="J2556" s="1">
        <v>68558.22</v>
      </c>
      <c r="K2556">
        <v>23.958886657265499</v>
      </c>
      <c r="L2556" s="4">
        <f>VLOOKUP(N2556,rates,VLOOKUP(CONCATENATE('[1]Exposure Report'!$B$11,'[1]Exposure Report'!$B$13),rate_lookup_table,4,FALSE),FALSE)</f>
        <v>777.58283333333338</v>
      </c>
      <c r="M2556" t="s">
        <v>0</v>
      </c>
      <c r="N2556" t="str">
        <f>IF(VLOOKUP(B2556,title_rename,2,FALSE)=0,B2556,VLOOKUP(B2556,title_rename,2,FALSE))</f>
        <v>06-16 New York Yankees @ Washington Nationals</v>
      </c>
      <c r="O2556" s="3" t="str">
        <f>LEFT(IF(VLOOKUP(C2556,brand_rename,2,FALSE)=0,C2556,VLOOKUP(C2556,brand_rename,2,FALSE)),LEN(IF(VLOOKUP(C2556,brand_rename,2,FALSE)=0,C2556,VLOOKUP(C2556,brand_rename,2,FALSE)))-6)</f>
        <v>GEICO</v>
      </c>
      <c r="P2556" t="str">
        <f>IF(VLOOKUP(D2556,location_rename,2,FALSE)=0,D2556,VLOOKUP(D2556,location_rename,2,FALSE))</f>
        <v>Rotational Field Level Home Plate</v>
      </c>
      <c r="Q2556">
        <f>IF($L2556=0,0,G2556)</f>
        <v>57</v>
      </c>
      <c r="R2556">
        <f>IF($L2556=0,0,H2556)</f>
        <v>368</v>
      </c>
      <c r="S2556" s="1">
        <f>R2556*L2556</f>
        <v>286150.48266666668</v>
      </c>
      <c r="T2556" s="1">
        <f>S2556*(K2556/100)</f>
        <v>68558.469811324831</v>
      </c>
      <c r="U2556" t="str">
        <f t="shared" si="78"/>
        <v>GEICORotational Field Level Home Plate</v>
      </c>
      <c r="V2556" t="str">
        <f t="shared" si="79"/>
        <v>06-16 New York Yankees @ Washington NationalsGEICORotational Field Level Home Plate</v>
      </c>
      <c r="W2556" t="str">
        <f>CONCATENATE(M2556,O2556)</f>
        <v>Regular SeasonGEICO</v>
      </c>
      <c r="X2556" t="str">
        <f>CONCATENATE(M2556,P2556)</f>
        <v>Regular SeasonRotational Field Level Home Plate</v>
      </c>
      <c r="Y2556" t="str">
        <f>CONCATENATE(M2556,O2556,P2556)</f>
        <v>Regular SeasonGEICORotational Field Level Home Plate</v>
      </c>
    </row>
    <row r="2557" spans="1:25" x14ac:dyDescent="0.25">
      <c r="A2557" s="3">
        <v>366159</v>
      </c>
      <c r="B2557" t="s">
        <v>128</v>
      </c>
      <c r="C2557" t="s">
        <v>53</v>
      </c>
      <c r="D2557" t="s">
        <v>11</v>
      </c>
      <c r="E2557" t="s">
        <v>1</v>
      </c>
      <c r="F2557" s="5">
        <v>41076</v>
      </c>
      <c r="G2557">
        <v>62</v>
      </c>
      <c r="H2557">
        <v>190</v>
      </c>
      <c r="I2557" s="1">
        <v>147740.20000000001</v>
      </c>
      <c r="J2557" s="1">
        <v>22623.53</v>
      </c>
      <c r="K2557">
        <v>15.313049528835</v>
      </c>
      <c r="L2557" s="4">
        <f>VLOOKUP(N2557,rates,VLOOKUP(CONCATENATE('[1]Exposure Report'!$B$11,'[1]Exposure Report'!$B$13),rate_lookup_table,4,FALSE),FALSE)</f>
        <v>777.58283333333338</v>
      </c>
      <c r="M2557" t="s">
        <v>0</v>
      </c>
      <c r="N2557" t="str">
        <f>IF(VLOOKUP(B2557,title_rename,2,FALSE)=0,B2557,VLOOKUP(B2557,title_rename,2,FALSE))</f>
        <v>06-16 New York Yankees @ Washington Nationals</v>
      </c>
      <c r="O2557" s="3" t="str">
        <f>LEFT(IF(VLOOKUP(C2557,brand_rename,2,FALSE)=0,C2557,VLOOKUP(C2557,brand_rename,2,FALSE)),LEN(IF(VLOOKUP(C2557,brand_rename,2,FALSE)=0,C2557,VLOOKUP(C2557,brand_rename,2,FALSE)))-6)</f>
        <v>GEICO</v>
      </c>
      <c r="P2557" t="str">
        <f>IF(VLOOKUP(D2557,location_rename,2,FALSE)=0,D2557,VLOOKUP(D2557,location_rename,2,FALSE))</f>
        <v>Static Outfield Wall</v>
      </c>
      <c r="Q2557">
        <f>IF($L2557=0,0,G2557)</f>
        <v>62</v>
      </c>
      <c r="R2557">
        <f>IF($L2557=0,0,H2557)</f>
        <v>190</v>
      </c>
      <c r="S2557" s="1">
        <f>R2557*L2557</f>
        <v>147740.73833333334</v>
      </c>
      <c r="T2557" s="1">
        <f>S2557*(K2557/100)</f>
        <v>22623.612435249848</v>
      </c>
      <c r="U2557" t="str">
        <f t="shared" si="78"/>
        <v>GEICOStatic Outfield Wall</v>
      </c>
      <c r="V2557" t="str">
        <f t="shared" si="79"/>
        <v>06-16 New York Yankees @ Washington NationalsGEICOStatic Outfield Wall</v>
      </c>
      <c r="W2557" t="str">
        <f>CONCATENATE(M2557,O2557)</f>
        <v>Regular SeasonGEICO</v>
      </c>
      <c r="X2557" t="str">
        <f>CONCATENATE(M2557,P2557)</f>
        <v>Regular SeasonStatic Outfield Wall</v>
      </c>
      <c r="Y2557" t="str">
        <f>CONCATENATE(M2557,O2557,P2557)</f>
        <v>Regular SeasonGEICOStatic Outfield Wall</v>
      </c>
    </row>
    <row r="2558" spans="1:25" x14ac:dyDescent="0.25">
      <c r="A2558" s="3">
        <v>366159</v>
      </c>
      <c r="B2558" t="s">
        <v>128</v>
      </c>
      <c r="C2558" t="s">
        <v>53</v>
      </c>
      <c r="D2558" t="s">
        <v>9</v>
      </c>
      <c r="E2558" t="s">
        <v>1</v>
      </c>
      <c r="F2558" s="5">
        <v>41076</v>
      </c>
      <c r="G2558">
        <v>9</v>
      </c>
      <c r="H2558">
        <v>25</v>
      </c>
      <c r="I2558" s="1">
        <v>19439.5</v>
      </c>
      <c r="J2558" s="1">
        <v>3680.91</v>
      </c>
      <c r="K2558">
        <v>18.935209238920699</v>
      </c>
      <c r="L2558" s="4">
        <f>VLOOKUP(N2558,rates,VLOOKUP(CONCATENATE('[1]Exposure Report'!$B$11,'[1]Exposure Report'!$B$13),rate_lookup_table,4,FALSE),FALSE)</f>
        <v>777.58283333333338</v>
      </c>
      <c r="M2558" t="s">
        <v>0</v>
      </c>
      <c r="N2558" t="str">
        <f>IF(VLOOKUP(B2558,title_rename,2,FALSE)=0,B2558,VLOOKUP(B2558,title_rename,2,FALSE))</f>
        <v>06-16 New York Yankees @ Washington Nationals</v>
      </c>
      <c r="O2558" s="3" t="str">
        <f>LEFT(IF(VLOOKUP(C2558,brand_rename,2,FALSE)=0,C2558,VLOOKUP(C2558,brand_rename,2,FALSE)),LEN(IF(VLOOKUP(C2558,brand_rename,2,FALSE)=0,C2558,VLOOKUP(C2558,brand_rename,2,FALSE)))-6)</f>
        <v>GEICO</v>
      </c>
      <c r="P2558" t="str">
        <f>IF(VLOOKUP(D2558,location_rename,2,FALSE)=0,D2558,VLOOKUP(D2558,location_rename,2,FALSE))</f>
        <v>Static Upper Billboard</v>
      </c>
      <c r="Q2558">
        <f>IF($L2558=0,0,G2558)</f>
        <v>9</v>
      </c>
      <c r="R2558">
        <f>IF($L2558=0,0,H2558)</f>
        <v>25</v>
      </c>
      <c r="S2558" s="1">
        <f>R2558*L2558</f>
        <v>19439.570833333335</v>
      </c>
      <c r="T2558" s="1">
        <f>S2558*(K2558/100)</f>
        <v>3680.9234124398672</v>
      </c>
      <c r="U2558" t="str">
        <f t="shared" si="78"/>
        <v>GEICOStatic Upper Billboard</v>
      </c>
      <c r="V2558" t="str">
        <f t="shared" si="79"/>
        <v>06-16 New York Yankees @ Washington NationalsGEICOStatic Upper Billboard</v>
      </c>
      <c r="W2558" t="str">
        <f>CONCATENATE(M2558,O2558)</f>
        <v>Regular SeasonGEICO</v>
      </c>
      <c r="X2558" t="str">
        <f>CONCATENATE(M2558,P2558)</f>
        <v>Regular SeasonStatic Upper Billboard</v>
      </c>
      <c r="Y2558" t="str">
        <f>CONCATENATE(M2558,O2558,P2558)</f>
        <v>Regular SeasonGEICOStatic Upper Billboard</v>
      </c>
    </row>
    <row r="2559" spans="1:25" x14ac:dyDescent="0.25">
      <c r="A2559" s="3">
        <v>366159</v>
      </c>
      <c r="B2559" t="s">
        <v>128</v>
      </c>
      <c r="C2559" t="s">
        <v>52</v>
      </c>
      <c r="D2559" t="s">
        <v>2</v>
      </c>
      <c r="E2559" t="s">
        <v>1</v>
      </c>
      <c r="F2559" s="5">
        <v>41076</v>
      </c>
      <c r="G2559">
        <v>10</v>
      </c>
      <c r="H2559">
        <v>61</v>
      </c>
      <c r="I2559" s="1">
        <v>47432.38</v>
      </c>
      <c r="J2559" s="1">
        <v>12071.31</v>
      </c>
      <c r="K2559">
        <v>25.449513602311299</v>
      </c>
      <c r="L2559" s="4">
        <f>VLOOKUP(N2559,rates,VLOOKUP(CONCATENATE('[1]Exposure Report'!$B$11,'[1]Exposure Report'!$B$13),rate_lookup_table,4,FALSE),FALSE)</f>
        <v>777.58283333333338</v>
      </c>
      <c r="M2559" t="s">
        <v>0</v>
      </c>
      <c r="N2559" t="str">
        <f>IF(VLOOKUP(B2559,title_rename,2,FALSE)=0,B2559,VLOOKUP(B2559,title_rename,2,FALSE))</f>
        <v>06-16 New York Yankees @ Washington Nationals</v>
      </c>
      <c r="O2559" s="3" t="str">
        <f>LEFT(IF(VLOOKUP(C2559,brand_rename,2,FALSE)=0,C2559,VLOOKUP(C2559,brand_rename,2,FALSE)),LEN(IF(VLOOKUP(C2559,brand_rename,2,FALSE)=0,C2559,VLOOKUP(C2559,brand_rename,2,FALSE)))-6)</f>
        <v>Hankook Tire</v>
      </c>
      <c r="P2559" t="str">
        <f>IF(VLOOKUP(D2559,location_rename,2,FALSE)=0,D2559,VLOOKUP(D2559,location_rename,2,FALSE))</f>
        <v>Rotational Field Level Home Plate</v>
      </c>
      <c r="Q2559">
        <f>IF($L2559=0,0,G2559)</f>
        <v>10</v>
      </c>
      <c r="R2559">
        <f>IF($L2559=0,0,H2559)</f>
        <v>61</v>
      </c>
      <c r="S2559" s="1">
        <f>R2559*L2559</f>
        <v>47432.552833333335</v>
      </c>
      <c r="T2559" s="1">
        <f>S2559*(K2559/100)</f>
        <v>12071.35398524266</v>
      </c>
      <c r="U2559" t="str">
        <f t="shared" si="78"/>
        <v>Hankook TireRotational Field Level Home Plate</v>
      </c>
      <c r="V2559" t="str">
        <f t="shared" si="79"/>
        <v>06-16 New York Yankees @ Washington NationalsHankook TireRotational Field Level Home Plate</v>
      </c>
      <c r="W2559" t="str">
        <f>CONCATENATE(M2559,O2559)</f>
        <v>Regular SeasonHankook Tire</v>
      </c>
      <c r="X2559" t="str">
        <f>CONCATENATE(M2559,P2559)</f>
        <v>Regular SeasonRotational Field Level Home Plate</v>
      </c>
      <c r="Y2559" t="str">
        <f>CONCATENATE(M2559,O2559,P2559)</f>
        <v>Regular SeasonHankook TireRotational Field Level Home Plate</v>
      </c>
    </row>
    <row r="2560" spans="1:25" x14ac:dyDescent="0.25">
      <c r="A2560" s="3">
        <v>366159</v>
      </c>
      <c r="B2560" t="s">
        <v>128</v>
      </c>
      <c r="C2560" t="s">
        <v>51</v>
      </c>
      <c r="D2560" t="s">
        <v>9</v>
      </c>
      <c r="E2560" t="s">
        <v>1</v>
      </c>
      <c r="F2560" s="5">
        <v>41076</v>
      </c>
      <c r="G2560">
        <v>18</v>
      </c>
      <c r="H2560">
        <v>47</v>
      </c>
      <c r="I2560" s="1">
        <v>36546.26</v>
      </c>
      <c r="J2560" s="1">
        <v>8790.4599999999991</v>
      </c>
      <c r="K2560">
        <v>24.052967389823099</v>
      </c>
      <c r="L2560" s="4">
        <f>VLOOKUP(N2560,rates,VLOOKUP(CONCATENATE('[1]Exposure Report'!$B$11,'[1]Exposure Report'!$B$13),rate_lookup_table,4,FALSE),FALSE)</f>
        <v>777.58283333333338</v>
      </c>
      <c r="M2560" t="s">
        <v>0</v>
      </c>
      <c r="N2560" t="str">
        <f>IF(VLOOKUP(B2560,title_rename,2,FALSE)=0,B2560,VLOOKUP(B2560,title_rename,2,FALSE))</f>
        <v>06-16 New York Yankees @ Washington Nationals</v>
      </c>
      <c r="O2560" s="3" t="str">
        <f>LEFT(IF(VLOOKUP(C2560,brand_rename,2,FALSE)=0,C2560,VLOOKUP(C2560,brand_rename,2,FALSE)),LEN(IF(VLOOKUP(C2560,brand_rename,2,FALSE)=0,C2560,VLOOKUP(C2560,brand_rename,2,FALSE)))-6)</f>
        <v>Harris Teeter</v>
      </c>
      <c r="P2560" t="str">
        <f>IF(VLOOKUP(D2560,location_rename,2,FALSE)=0,D2560,VLOOKUP(D2560,location_rename,2,FALSE))</f>
        <v>Static Upper Billboard</v>
      </c>
      <c r="Q2560">
        <f>IF($L2560=0,0,G2560)</f>
        <v>18</v>
      </c>
      <c r="R2560">
        <f>IF($L2560=0,0,H2560)</f>
        <v>47</v>
      </c>
      <c r="S2560" s="1">
        <f>R2560*L2560</f>
        <v>36546.393166666669</v>
      </c>
      <c r="T2560" s="1">
        <f>S2560*(K2560/100)</f>
        <v>8790.4920305348714</v>
      </c>
      <c r="U2560" t="str">
        <f t="shared" si="78"/>
        <v>Harris TeeterStatic Upper Billboard</v>
      </c>
      <c r="V2560" t="str">
        <f t="shared" si="79"/>
        <v>06-16 New York Yankees @ Washington NationalsHarris TeeterStatic Upper Billboard</v>
      </c>
      <c r="W2560" t="str">
        <f>CONCATENATE(M2560,O2560)</f>
        <v>Regular SeasonHarris Teeter</v>
      </c>
      <c r="X2560" t="str">
        <f>CONCATENATE(M2560,P2560)</f>
        <v>Regular SeasonStatic Upper Billboard</v>
      </c>
      <c r="Y2560" t="str">
        <f>CONCATENATE(M2560,O2560,P2560)</f>
        <v>Regular SeasonHarris TeeterStatic Upper Billboard</v>
      </c>
    </row>
    <row r="2561" spans="1:25" x14ac:dyDescent="0.25">
      <c r="A2561" s="3">
        <v>366159</v>
      </c>
      <c r="B2561" t="s">
        <v>128</v>
      </c>
      <c r="C2561" t="s">
        <v>84</v>
      </c>
      <c r="D2561" t="s">
        <v>17</v>
      </c>
      <c r="E2561" t="s">
        <v>1</v>
      </c>
      <c r="F2561" s="5">
        <v>41076</v>
      </c>
      <c r="G2561">
        <v>1</v>
      </c>
      <c r="H2561">
        <v>7</v>
      </c>
      <c r="I2561" s="1">
        <v>5443.06</v>
      </c>
      <c r="J2561" s="1">
        <v>1407.03</v>
      </c>
      <c r="K2561">
        <v>25.8499814442611</v>
      </c>
      <c r="L2561" s="4">
        <f>VLOOKUP(N2561,rates,VLOOKUP(CONCATENATE('[1]Exposure Report'!$B$11,'[1]Exposure Report'!$B$13),rate_lookup_table,4,FALSE),FALSE)</f>
        <v>777.58283333333338</v>
      </c>
      <c r="M2561" t="s">
        <v>0</v>
      </c>
      <c r="N2561" t="str">
        <f>IF(VLOOKUP(B2561,title_rename,2,FALSE)=0,B2561,VLOOKUP(B2561,title_rename,2,FALSE))</f>
        <v>06-16 New York Yankees @ Washington Nationals</v>
      </c>
      <c r="O2561" s="3" t="str">
        <f>LEFT(IF(VLOOKUP(C2561,brand_rename,2,FALSE)=0,C2561,VLOOKUP(C2561,brand_rename,2,FALSE)),LEN(IF(VLOOKUP(C2561,brand_rename,2,FALSE)=0,C2561,VLOOKUP(C2561,brand_rename,2,FALSE)))-6)</f>
        <v>Hebrew National</v>
      </c>
      <c r="P2561" t="str">
        <f>IF(VLOOKUP(D2561,location_rename,2,FALSE)=0,D2561,VLOOKUP(D2561,location_rename,2,FALSE))</f>
        <v>LED Upper Tiered</v>
      </c>
      <c r="Q2561">
        <f>IF($L2561=0,0,G2561)</f>
        <v>1</v>
      </c>
      <c r="R2561">
        <f>IF($L2561=0,0,H2561)</f>
        <v>7</v>
      </c>
      <c r="S2561" s="1">
        <f>R2561*L2561</f>
        <v>5443.0798333333332</v>
      </c>
      <c r="T2561" s="1">
        <f>S2561*(K2561/100)</f>
        <v>1407.0351269129847</v>
      </c>
      <c r="U2561" t="str">
        <f t="shared" si="78"/>
        <v>Hebrew NationalLED Upper Tiered</v>
      </c>
      <c r="V2561" t="str">
        <f t="shared" si="79"/>
        <v>06-16 New York Yankees @ Washington NationalsHebrew NationalLED Upper Tiered</v>
      </c>
      <c r="W2561" t="str">
        <f>CONCATENATE(M2561,O2561)</f>
        <v>Regular SeasonHebrew National</v>
      </c>
      <c r="X2561" t="str">
        <f>CONCATENATE(M2561,P2561)</f>
        <v>Regular SeasonLED Upper Tiered</v>
      </c>
      <c r="Y2561" t="str">
        <f>CONCATENATE(M2561,O2561,P2561)</f>
        <v>Regular SeasonHebrew NationalLED Upper Tiered</v>
      </c>
    </row>
    <row r="2562" spans="1:25" x14ac:dyDescent="0.25">
      <c r="A2562" s="3">
        <v>366159</v>
      </c>
      <c r="B2562" t="s">
        <v>128</v>
      </c>
      <c r="C2562" t="s">
        <v>50</v>
      </c>
      <c r="D2562" t="s">
        <v>19</v>
      </c>
      <c r="E2562" t="s">
        <v>1</v>
      </c>
      <c r="F2562" s="5">
        <v>41076</v>
      </c>
      <c r="G2562">
        <v>1</v>
      </c>
      <c r="H2562">
        <v>1</v>
      </c>
      <c r="I2562" s="1">
        <v>777.58</v>
      </c>
      <c r="J2562" s="1">
        <v>310.95</v>
      </c>
      <c r="K2562">
        <v>39.989454461277198</v>
      </c>
      <c r="L2562" s="4">
        <f>VLOOKUP(N2562,rates,VLOOKUP(CONCATENATE('[1]Exposure Report'!$B$11,'[1]Exposure Report'!$B$13),rate_lookup_table,4,FALSE),FALSE)</f>
        <v>777.58283333333338</v>
      </c>
      <c r="M2562" t="s">
        <v>0</v>
      </c>
      <c r="N2562" t="str">
        <f>IF(VLOOKUP(B2562,title_rename,2,FALSE)=0,B2562,VLOOKUP(B2562,title_rename,2,FALSE))</f>
        <v>06-16 New York Yankees @ Washington Nationals</v>
      </c>
      <c r="O2562" s="3" t="str">
        <f>LEFT(IF(VLOOKUP(C2562,brand_rename,2,FALSE)=0,C2562,VLOOKUP(C2562,brand_rename,2,FALSE)),LEN(IF(VLOOKUP(C2562,brand_rename,2,FALSE)=0,C2562,VLOOKUP(C2562,brand_rename,2,FALSE)))-6)</f>
        <v>JK Moving and Storage Inc</v>
      </c>
      <c r="P2562" t="str">
        <f>IF(VLOOKUP(D2562,location_rename,2,FALSE)=0,D2562,VLOOKUP(D2562,location_rename,2,FALSE))</f>
        <v>LED Outfield Wall</v>
      </c>
      <c r="Q2562">
        <f>IF($L2562=0,0,G2562)</f>
        <v>1</v>
      </c>
      <c r="R2562">
        <f>IF($L2562=0,0,H2562)</f>
        <v>1</v>
      </c>
      <c r="S2562" s="1">
        <f>R2562*L2562</f>
        <v>777.58283333333338</v>
      </c>
      <c r="T2562" s="1">
        <f>S2562*(K2562/100)</f>
        <v>310.95113303454229</v>
      </c>
      <c r="U2562" t="str">
        <f t="shared" ref="U2562:U2625" si="80">CONCATENATE(O2562,P2562)</f>
        <v>JK Moving and Storage IncLED Outfield Wall</v>
      </c>
      <c r="V2562" t="str">
        <f t="shared" ref="V2562:V2625" si="81">CONCATENATE(N2562,U2562)</f>
        <v>06-16 New York Yankees @ Washington NationalsJK Moving and Storage IncLED Outfield Wall</v>
      </c>
      <c r="W2562" t="str">
        <f>CONCATENATE(M2562,O2562)</f>
        <v>Regular SeasonJK Moving and Storage Inc</v>
      </c>
      <c r="X2562" t="str">
        <f>CONCATENATE(M2562,P2562)</f>
        <v>Regular SeasonLED Outfield Wall</v>
      </c>
      <c r="Y2562" t="str">
        <f>CONCATENATE(M2562,O2562,P2562)</f>
        <v>Regular SeasonJK Moving and Storage IncLED Outfield Wall</v>
      </c>
    </row>
    <row r="2563" spans="1:25" x14ac:dyDescent="0.25">
      <c r="A2563" s="3">
        <v>366159</v>
      </c>
      <c r="B2563" t="s">
        <v>128</v>
      </c>
      <c r="C2563" t="s">
        <v>83</v>
      </c>
      <c r="D2563" t="s">
        <v>17</v>
      </c>
      <c r="E2563" t="s">
        <v>1</v>
      </c>
      <c r="F2563" s="5">
        <v>41076</v>
      </c>
      <c r="G2563">
        <v>2</v>
      </c>
      <c r="H2563">
        <v>14</v>
      </c>
      <c r="I2563" s="1">
        <v>10886.12</v>
      </c>
      <c r="J2563" s="1">
        <v>3327.11</v>
      </c>
      <c r="K2563">
        <v>30.5628635363196</v>
      </c>
      <c r="L2563" s="4">
        <f>VLOOKUP(N2563,rates,VLOOKUP(CONCATENATE('[1]Exposure Report'!$B$11,'[1]Exposure Report'!$B$13),rate_lookup_table,4,FALSE),FALSE)</f>
        <v>777.58283333333338</v>
      </c>
      <c r="M2563" t="s">
        <v>0</v>
      </c>
      <c r="N2563" t="str">
        <f>IF(VLOOKUP(B2563,title_rename,2,FALSE)=0,B2563,VLOOKUP(B2563,title_rename,2,FALSE))</f>
        <v>06-16 New York Yankees @ Washington Nationals</v>
      </c>
      <c r="O2563" s="3" t="str">
        <f>LEFT(IF(VLOOKUP(C2563,brand_rename,2,FALSE)=0,C2563,VLOOKUP(C2563,brand_rename,2,FALSE)),LEN(IF(VLOOKUP(C2563,brand_rename,2,FALSE)=0,C2563,VLOOKUP(C2563,brand_rename,2,FALSE)))-6)</f>
        <v>Kayem</v>
      </c>
      <c r="P2563" t="str">
        <f>IF(VLOOKUP(D2563,location_rename,2,FALSE)=0,D2563,VLOOKUP(D2563,location_rename,2,FALSE))</f>
        <v>LED Upper Tiered</v>
      </c>
      <c r="Q2563">
        <f>IF($L2563=0,0,G2563)</f>
        <v>2</v>
      </c>
      <c r="R2563">
        <f>IF($L2563=0,0,H2563)</f>
        <v>14</v>
      </c>
      <c r="S2563" s="1">
        <f>R2563*L2563</f>
        <v>10886.159666666666</v>
      </c>
      <c r="T2563" s="1">
        <f>S2563*(K2563/100)</f>
        <v>3327.1221232691983</v>
      </c>
      <c r="U2563" t="str">
        <f t="shared" si="80"/>
        <v>KayemLED Upper Tiered</v>
      </c>
      <c r="V2563" t="str">
        <f t="shared" si="81"/>
        <v>06-16 New York Yankees @ Washington NationalsKayemLED Upper Tiered</v>
      </c>
      <c r="W2563" t="str">
        <f>CONCATENATE(M2563,O2563)</f>
        <v>Regular SeasonKayem</v>
      </c>
      <c r="X2563" t="str">
        <f>CONCATENATE(M2563,P2563)</f>
        <v>Regular SeasonLED Upper Tiered</v>
      </c>
      <c r="Y2563" t="str">
        <f>CONCATENATE(M2563,O2563,P2563)</f>
        <v>Regular SeasonKayemLED Upper Tiered</v>
      </c>
    </row>
    <row r="2564" spans="1:25" x14ac:dyDescent="0.25">
      <c r="A2564" s="3">
        <v>366159</v>
      </c>
      <c r="B2564" t="s">
        <v>128</v>
      </c>
      <c r="C2564" t="s">
        <v>49</v>
      </c>
      <c r="D2564" t="s">
        <v>17</v>
      </c>
      <c r="E2564" t="s">
        <v>1</v>
      </c>
      <c r="F2564" s="5">
        <v>41076</v>
      </c>
      <c r="G2564">
        <v>1</v>
      </c>
      <c r="H2564">
        <v>3</v>
      </c>
      <c r="I2564" s="1">
        <v>2332.7399999999998</v>
      </c>
      <c r="J2564" s="1">
        <v>923.07</v>
      </c>
      <c r="K2564">
        <v>39.570204994984401</v>
      </c>
      <c r="L2564" s="4">
        <f>VLOOKUP(N2564,rates,VLOOKUP(CONCATENATE('[1]Exposure Report'!$B$11,'[1]Exposure Report'!$B$13),rate_lookup_table,4,FALSE),FALSE)</f>
        <v>777.58283333333338</v>
      </c>
      <c r="M2564" t="s">
        <v>0</v>
      </c>
      <c r="N2564" t="str">
        <f>IF(VLOOKUP(B2564,title_rename,2,FALSE)=0,B2564,VLOOKUP(B2564,title_rename,2,FALSE))</f>
        <v>06-16 New York Yankees @ Washington Nationals</v>
      </c>
      <c r="O2564" s="3" t="str">
        <f>LEFT(IF(VLOOKUP(C2564,brand_rename,2,FALSE)=0,C2564,VLOOKUP(C2564,brand_rename,2,FALSE)),LEN(IF(VLOOKUP(C2564,brand_rename,2,FALSE)=0,C2564,VLOOKUP(C2564,brand_rename,2,FALSE)))-6)</f>
        <v>Lexus</v>
      </c>
      <c r="P2564" t="str">
        <f>IF(VLOOKUP(D2564,location_rename,2,FALSE)=0,D2564,VLOOKUP(D2564,location_rename,2,FALSE))</f>
        <v>LED Upper Tiered</v>
      </c>
      <c r="Q2564">
        <f>IF($L2564=0,0,G2564)</f>
        <v>1</v>
      </c>
      <c r="R2564">
        <f>IF($L2564=0,0,H2564)</f>
        <v>3</v>
      </c>
      <c r="S2564" s="1">
        <f>R2564*L2564</f>
        <v>2332.7485000000001</v>
      </c>
      <c r="T2564" s="1">
        <f>S2564*(K2564/100)</f>
        <v>923.07336346742386</v>
      </c>
      <c r="U2564" t="str">
        <f t="shared" si="80"/>
        <v>LexusLED Upper Tiered</v>
      </c>
      <c r="V2564" t="str">
        <f t="shared" si="81"/>
        <v>06-16 New York Yankees @ Washington NationalsLexusLED Upper Tiered</v>
      </c>
      <c r="W2564" t="str">
        <f>CONCATENATE(M2564,O2564)</f>
        <v>Regular SeasonLexus</v>
      </c>
      <c r="X2564" t="str">
        <f>CONCATENATE(M2564,P2564)</f>
        <v>Regular SeasonLED Upper Tiered</v>
      </c>
      <c r="Y2564" t="str">
        <f>CONCATENATE(M2564,O2564,P2564)</f>
        <v>Regular SeasonLexusLED Upper Tiered</v>
      </c>
    </row>
    <row r="2565" spans="1:25" x14ac:dyDescent="0.25">
      <c r="A2565" s="3">
        <v>366159</v>
      </c>
      <c r="B2565" t="s">
        <v>128</v>
      </c>
      <c r="C2565" t="s">
        <v>49</v>
      </c>
      <c r="D2565" t="s">
        <v>7</v>
      </c>
      <c r="E2565" t="s">
        <v>1</v>
      </c>
      <c r="F2565" s="5">
        <v>41076</v>
      </c>
      <c r="G2565">
        <v>591</v>
      </c>
      <c r="H2565">
        <v>4656</v>
      </c>
      <c r="I2565" s="1">
        <v>3620412.48</v>
      </c>
      <c r="J2565" s="1">
        <v>603210.56000000006</v>
      </c>
      <c r="K2565">
        <v>16.6613766617001</v>
      </c>
      <c r="L2565" s="4">
        <f>VLOOKUP(N2565,rates,VLOOKUP(CONCATENATE('[1]Exposure Report'!$B$11,'[1]Exposure Report'!$B$13),rate_lookup_table,4,FALSE),FALSE)</f>
        <v>777.58283333333338</v>
      </c>
      <c r="M2565" t="s">
        <v>0</v>
      </c>
      <c r="N2565" t="str">
        <f>IF(VLOOKUP(B2565,title_rename,2,FALSE)=0,B2565,VLOOKUP(B2565,title_rename,2,FALSE))</f>
        <v>06-16 New York Yankees @ Washington Nationals</v>
      </c>
      <c r="O2565" s="3" t="str">
        <f>LEFT(IF(VLOOKUP(C2565,brand_rename,2,FALSE)=0,C2565,VLOOKUP(C2565,brand_rename,2,FALSE)),LEN(IF(VLOOKUP(C2565,brand_rename,2,FALSE)=0,C2565,VLOOKUP(C2565,brand_rename,2,FALSE)))-6)</f>
        <v>Lexus</v>
      </c>
      <c r="P2565" t="str">
        <f>IF(VLOOKUP(D2565,location_rename,2,FALSE)=0,D2565,VLOOKUP(D2565,location_rename,2,FALSE))</f>
        <v>Static Upper Home Plate</v>
      </c>
      <c r="Q2565">
        <f>IF($L2565=0,0,G2565)</f>
        <v>591</v>
      </c>
      <c r="R2565">
        <f>IF($L2565=0,0,H2565)</f>
        <v>4656</v>
      </c>
      <c r="S2565" s="1">
        <f>R2565*L2565</f>
        <v>3620425.6720000003</v>
      </c>
      <c r="T2565" s="1">
        <f>S2565*(K2565/100)</f>
        <v>603212.75796880701</v>
      </c>
      <c r="U2565" t="str">
        <f t="shared" si="80"/>
        <v>LexusStatic Upper Home Plate</v>
      </c>
      <c r="V2565" t="str">
        <f t="shared" si="81"/>
        <v>06-16 New York Yankees @ Washington NationalsLexusStatic Upper Home Plate</v>
      </c>
      <c r="W2565" t="str">
        <f>CONCATENATE(M2565,O2565)</f>
        <v>Regular SeasonLexus</v>
      </c>
      <c r="X2565" t="str">
        <f>CONCATENATE(M2565,P2565)</f>
        <v>Regular SeasonStatic Upper Home Plate</v>
      </c>
      <c r="Y2565" t="str">
        <f>CONCATENATE(M2565,O2565,P2565)</f>
        <v>Regular SeasonLexusStatic Upper Home Plate</v>
      </c>
    </row>
    <row r="2566" spans="1:25" x14ac:dyDescent="0.25">
      <c r="A2566" s="3">
        <v>366159</v>
      </c>
      <c r="B2566" t="s">
        <v>128</v>
      </c>
      <c r="C2566" t="s">
        <v>82</v>
      </c>
      <c r="D2566" t="s">
        <v>19</v>
      </c>
      <c r="E2566" t="s">
        <v>1</v>
      </c>
      <c r="F2566" s="5">
        <v>41076</v>
      </c>
      <c r="G2566">
        <v>1</v>
      </c>
      <c r="H2566">
        <v>1</v>
      </c>
      <c r="I2566" s="1">
        <v>777.58</v>
      </c>
      <c r="J2566" s="1">
        <v>296.49</v>
      </c>
      <c r="K2566">
        <v>38.129838730419998</v>
      </c>
      <c r="L2566" s="4">
        <f>VLOOKUP(N2566,rates,VLOOKUP(CONCATENATE('[1]Exposure Report'!$B$11,'[1]Exposure Report'!$B$13),rate_lookup_table,4,FALSE),FALSE)</f>
        <v>777.58283333333338</v>
      </c>
      <c r="M2566" t="s">
        <v>0</v>
      </c>
      <c r="N2566" t="str">
        <f>IF(VLOOKUP(B2566,title_rename,2,FALSE)=0,B2566,VLOOKUP(B2566,title_rename,2,FALSE))</f>
        <v>06-16 New York Yankees @ Washington Nationals</v>
      </c>
      <c r="O2566" s="3" t="str">
        <f>LEFT(IF(VLOOKUP(C2566,brand_rename,2,FALSE)=0,C2566,VLOOKUP(C2566,brand_rename,2,FALSE)),LEN(IF(VLOOKUP(C2566,brand_rename,2,FALSE)=0,C2566,VLOOKUP(C2566,brand_rename,2,FALSE)))-6)</f>
        <v>Majestic</v>
      </c>
      <c r="P2566" t="str">
        <f>IF(VLOOKUP(D2566,location_rename,2,FALSE)=0,D2566,VLOOKUP(D2566,location_rename,2,FALSE))</f>
        <v>LED Outfield Wall</v>
      </c>
      <c r="Q2566">
        <f>IF($L2566=0,0,G2566)</f>
        <v>1</v>
      </c>
      <c r="R2566">
        <f>IF($L2566=0,0,H2566)</f>
        <v>1</v>
      </c>
      <c r="S2566" s="1">
        <f>R2566*L2566</f>
        <v>777.58283333333338</v>
      </c>
      <c r="T2566" s="1">
        <f>S2566*(K2566/100)</f>
        <v>296.49108034543053</v>
      </c>
      <c r="U2566" t="str">
        <f t="shared" si="80"/>
        <v>MajesticLED Outfield Wall</v>
      </c>
      <c r="V2566" t="str">
        <f t="shared" si="81"/>
        <v>06-16 New York Yankees @ Washington NationalsMajesticLED Outfield Wall</v>
      </c>
      <c r="W2566" t="str">
        <f>CONCATENATE(M2566,O2566)</f>
        <v>Regular SeasonMajestic</v>
      </c>
      <c r="X2566" t="str">
        <f>CONCATENATE(M2566,P2566)</f>
        <v>Regular SeasonLED Outfield Wall</v>
      </c>
      <c r="Y2566" t="str">
        <f>CONCATENATE(M2566,O2566,P2566)</f>
        <v>Regular SeasonMajesticLED Outfield Wall</v>
      </c>
    </row>
    <row r="2567" spans="1:25" x14ac:dyDescent="0.25">
      <c r="A2567" s="3">
        <v>366159</v>
      </c>
      <c r="B2567" t="s">
        <v>128</v>
      </c>
      <c r="C2567" t="s">
        <v>47</v>
      </c>
      <c r="D2567" t="s">
        <v>2</v>
      </c>
      <c r="E2567" t="s">
        <v>1</v>
      </c>
      <c r="F2567" s="5">
        <v>41076</v>
      </c>
      <c r="G2567">
        <v>30</v>
      </c>
      <c r="H2567">
        <v>226</v>
      </c>
      <c r="I2567" s="1">
        <v>175733.08</v>
      </c>
      <c r="J2567" s="1">
        <v>42880.35</v>
      </c>
      <c r="K2567">
        <v>24.4008413213949</v>
      </c>
      <c r="L2567" s="4">
        <f>VLOOKUP(N2567,rates,VLOOKUP(CONCATENATE('[1]Exposure Report'!$B$11,'[1]Exposure Report'!$B$13),rate_lookup_table,4,FALSE),FALSE)</f>
        <v>777.58283333333338</v>
      </c>
      <c r="M2567" t="s">
        <v>0</v>
      </c>
      <c r="N2567" t="str">
        <f>IF(VLOOKUP(B2567,title_rename,2,FALSE)=0,B2567,VLOOKUP(B2567,title_rename,2,FALSE))</f>
        <v>06-16 New York Yankees @ Washington Nationals</v>
      </c>
      <c r="O2567" s="3" t="str">
        <f>LEFT(IF(VLOOKUP(C2567,brand_rename,2,FALSE)=0,C2567,VLOOKUP(C2567,brand_rename,2,FALSE)),LEN(IF(VLOOKUP(C2567,brand_rename,2,FALSE)=0,C2567,VLOOKUP(C2567,brand_rename,2,FALSE)))-6)</f>
        <v>Maxxis Tires</v>
      </c>
      <c r="P2567" t="str">
        <f>IF(VLOOKUP(D2567,location_rename,2,FALSE)=0,D2567,VLOOKUP(D2567,location_rename,2,FALSE))</f>
        <v>Rotational Field Level Home Plate</v>
      </c>
      <c r="Q2567">
        <f>IF($L2567=0,0,G2567)</f>
        <v>30</v>
      </c>
      <c r="R2567">
        <f>IF($L2567=0,0,H2567)</f>
        <v>226</v>
      </c>
      <c r="S2567" s="1">
        <f>R2567*L2567</f>
        <v>175733.72033333333</v>
      </c>
      <c r="T2567" s="1">
        <f>S2567*(K2567/100)</f>
        <v>42880.50624672055</v>
      </c>
      <c r="U2567" t="str">
        <f t="shared" si="80"/>
        <v>Maxxis TiresRotational Field Level Home Plate</v>
      </c>
      <c r="V2567" t="str">
        <f t="shared" si="81"/>
        <v>06-16 New York Yankees @ Washington NationalsMaxxis TiresRotational Field Level Home Plate</v>
      </c>
      <c r="W2567" t="str">
        <f>CONCATENATE(M2567,O2567)</f>
        <v>Regular SeasonMaxxis Tires</v>
      </c>
      <c r="X2567" t="str">
        <f>CONCATENATE(M2567,P2567)</f>
        <v>Regular SeasonRotational Field Level Home Plate</v>
      </c>
      <c r="Y2567" t="str">
        <f>CONCATENATE(M2567,O2567,P2567)</f>
        <v>Regular SeasonMaxxis TiresRotational Field Level Home Plate</v>
      </c>
    </row>
    <row r="2568" spans="1:25" x14ac:dyDescent="0.25">
      <c r="A2568" s="3">
        <v>366159</v>
      </c>
      <c r="B2568" t="s">
        <v>128</v>
      </c>
      <c r="C2568" t="s">
        <v>46</v>
      </c>
      <c r="D2568" t="s">
        <v>17</v>
      </c>
      <c r="E2568" t="s">
        <v>1</v>
      </c>
      <c r="F2568" s="5">
        <v>41076</v>
      </c>
      <c r="G2568">
        <v>3</v>
      </c>
      <c r="H2568">
        <v>6</v>
      </c>
      <c r="I2568" s="1">
        <v>4665.4799999999996</v>
      </c>
      <c r="J2568" s="1">
        <v>1727.71</v>
      </c>
      <c r="K2568">
        <v>37.031773793907497</v>
      </c>
      <c r="L2568" s="4">
        <f>VLOOKUP(N2568,rates,VLOOKUP(CONCATENATE('[1]Exposure Report'!$B$11,'[1]Exposure Report'!$B$13),rate_lookup_table,4,FALSE),FALSE)</f>
        <v>777.58283333333338</v>
      </c>
      <c r="M2568" t="s">
        <v>0</v>
      </c>
      <c r="N2568" t="str">
        <f>IF(VLOOKUP(B2568,title_rename,2,FALSE)=0,B2568,VLOOKUP(B2568,title_rename,2,FALSE))</f>
        <v>06-16 New York Yankees @ Washington Nationals</v>
      </c>
      <c r="O2568" s="3" t="str">
        <f>LEFT(IF(VLOOKUP(C2568,brand_rename,2,FALSE)=0,C2568,VLOOKUP(C2568,brand_rename,2,FALSE)),LEN(IF(VLOOKUP(C2568,brand_rename,2,FALSE)=0,C2568,VLOOKUP(C2568,brand_rename,2,FALSE)))-6)</f>
        <v>MedStar Health</v>
      </c>
      <c r="P2568" t="str">
        <f>IF(VLOOKUP(D2568,location_rename,2,FALSE)=0,D2568,VLOOKUP(D2568,location_rename,2,FALSE))</f>
        <v>LED Upper Tiered</v>
      </c>
      <c r="Q2568">
        <f>IF($L2568=0,0,G2568)</f>
        <v>3</v>
      </c>
      <c r="R2568">
        <f>IF($L2568=0,0,H2568)</f>
        <v>6</v>
      </c>
      <c r="S2568" s="1">
        <f>R2568*L2568</f>
        <v>4665.4970000000003</v>
      </c>
      <c r="T2568" s="1">
        <f>S2568*(K2568/100)</f>
        <v>1727.7162954015405</v>
      </c>
      <c r="U2568" t="str">
        <f t="shared" si="80"/>
        <v>MedStar HealthLED Upper Tiered</v>
      </c>
      <c r="V2568" t="str">
        <f t="shared" si="81"/>
        <v>06-16 New York Yankees @ Washington NationalsMedStar HealthLED Upper Tiered</v>
      </c>
      <c r="W2568" t="str">
        <f>CONCATENATE(M2568,O2568)</f>
        <v>Regular SeasonMedStar Health</v>
      </c>
      <c r="X2568" t="str">
        <f>CONCATENATE(M2568,P2568)</f>
        <v>Regular SeasonLED Upper Tiered</v>
      </c>
      <c r="Y2568" t="str">
        <f>CONCATENATE(M2568,O2568,P2568)</f>
        <v>Regular SeasonMedStar HealthLED Upper Tiered</v>
      </c>
    </row>
    <row r="2569" spans="1:25" x14ac:dyDescent="0.25">
      <c r="A2569" s="3">
        <v>366159</v>
      </c>
      <c r="B2569" t="s">
        <v>128</v>
      </c>
      <c r="C2569" t="s">
        <v>44</v>
      </c>
      <c r="D2569" t="s">
        <v>17</v>
      </c>
      <c r="E2569" t="s">
        <v>1</v>
      </c>
      <c r="F2569" s="5">
        <v>41076</v>
      </c>
      <c r="G2569">
        <v>3</v>
      </c>
      <c r="H2569">
        <v>15</v>
      </c>
      <c r="I2569" s="1">
        <v>11663.7</v>
      </c>
      <c r="J2569" s="1">
        <v>4001.35</v>
      </c>
      <c r="K2569">
        <v>34.3060092423501</v>
      </c>
      <c r="L2569" s="4">
        <f>VLOOKUP(N2569,rates,VLOOKUP(CONCATENATE('[1]Exposure Report'!$B$11,'[1]Exposure Report'!$B$13),rate_lookup_table,4,FALSE),FALSE)</f>
        <v>777.58283333333338</v>
      </c>
      <c r="M2569" t="s">
        <v>0</v>
      </c>
      <c r="N2569" t="str">
        <f>IF(VLOOKUP(B2569,title_rename,2,FALSE)=0,B2569,VLOOKUP(B2569,title_rename,2,FALSE))</f>
        <v>06-16 New York Yankees @ Washington Nationals</v>
      </c>
      <c r="O2569" s="3" t="str">
        <f>LEFT(IF(VLOOKUP(C2569,brand_rename,2,FALSE)=0,C2569,VLOOKUP(C2569,brand_rename,2,FALSE)),LEN(IF(VLOOKUP(C2569,brand_rename,2,FALSE)=0,C2569,VLOOKUP(C2569,brand_rename,2,FALSE)))-6)</f>
        <v>Miller Lite</v>
      </c>
      <c r="P2569" t="str">
        <f>IF(VLOOKUP(D2569,location_rename,2,FALSE)=0,D2569,VLOOKUP(D2569,location_rename,2,FALSE))</f>
        <v>LED Upper Tiered</v>
      </c>
      <c r="Q2569">
        <f>IF($L2569=0,0,G2569)</f>
        <v>3</v>
      </c>
      <c r="R2569">
        <f>IF($L2569=0,0,H2569)</f>
        <v>15</v>
      </c>
      <c r="S2569" s="1">
        <f>R2569*L2569</f>
        <v>11663.7425</v>
      </c>
      <c r="T2569" s="1">
        <f>S2569*(K2569/100)</f>
        <v>4001.3645800539166</v>
      </c>
      <c r="U2569" t="str">
        <f t="shared" si="80"/>
        <v>Miller LiteLED Upper Tiered</v>
      </c>
      <c r="V2569" t="str">
        <f t="shared" si="81"/>
        <v>06-16 New York Yankees @ Washington NationalsMiller LiteLED Upper Tiered</v>
      </c>
      <c r="W2569" t="str">
        <f>CONCATENATE(M2569,O2569)</f>
        <v>Regular SeasonMiller Lite</v>
      </c>
      <c r="X2569" t="str">
        <f>CONCATENATE(M2569,P2569)</f>
        <v>Regular SeasonLED Upper Tiered</v>
      </c>
      <c r="Y2569" t="str">
        <f>CONCATENATE(M2569,O2569,P2569)</f>
        <v>Regular SeasonMiller LiteLED Upper Tiered</v>
      </c>
    </row>
    <row r="2570" spans="1:25" x14ac:dyDescent="0.25">
      <c r="A2570" s="3">
        <v>366159</v>
      </c>
      <c r="B2570" t="s">
        <v>128</v>
      </c>
      <c r="C2570" t="s">
        <v>44</v>
      </c>
      <c r="D2570" t="s">
        <v>2</v>
      </c>
      <c r="E2570" t="s">
        <v>1</v>
      </c>
      <c r="F2570" s="5">
        <v>41076</v>
      </c>
      <c r="G2570">
        <v>39</v>
      </c>
      <c r="H2570">
        <v>291</v>
      </c>
      <c r="I2570" s="1">
        <v>226275.78</v>
      </c>
      <c r="J2570" s="1">
        <v>54988.67</v>
      </c>
      <c r="K2570">
        <v>24.301615488851699</v>
      </c>
      <c r="L2570" s="4">
        <f>VLOOKUP(N2570,rates,VLOOKUP(CONCATENATE('[1]Exposure Report'!$B$11,'[1]Exposure Report'!$B$13),rate_lookup_table,4,FALSE),FALSE)</f>
        <v>777.58283333333338</v>
      </c>
      <c r="M2570" t="s">
        <v>0</v>
      </c>
      <c r="N2570" t="str">
        <f>IF(VLOOKUP(B2570,title_rename,2,FALSE)=0,B2570,VLOOKUP(B2570,title_rename,2,FALSE))</f>
        <v>06-16 New York Yankees @ Washington Nationals</v>
      </c>
      <c r="O2570" s="3" t="str">
        <f>LEFT(IF(VLOOKUP(C2570,brand_rename,2,FALSE)=0,C2570,VLOOKUP(C2570,brand_rename,2,FALSE)),LEN(IF(VLOOKUP(C2570,brand_rename,2,FALSE)=0,C2570,VLOOKUP(C2570,brand_rename,2,FALSE)))-6)</f>
        <v>Miller Lite</v>
      </c>
      <c r="P2570" t="str">
        <f>IF(VLOOKUP(D2570,location_rename,2,FALSE)=0,D2570,VLOOKUP(D2570,location_rename,2,FALSE))</f>
        <v>Rotational Field Level Home Plate</v>
      </c>
      <c r="Q2570">
        <f>IF($L2570=0,0,G2570)</f>
        <v>39</v>
      </c>
      <c r="R2570">
        <f>IF($L2570=0,0,H2570)</f>
        <v>291</v>
      </c>
      <c r="S2570" s="1">
        <f>R2570*L2570</f>
        <v>226276.60450000002</v>
      </c>
      <c r="T2570" s="1">
        <f>S2570*(K2570/100)</f>
        <v>54988.870366819705</v>
      </c>
      <c r="U2570" t="str">
        <f t="shared" si="80"/>
        <v>Miller LiteRotational Field Level Home Plate</v>
      </c>
      <c r="V2570" t="str">
        <f t="shared" si="81"/>
        <v>06-16 New York Yankees @ Washington NationalsMiller LiteRotational Field Level Home Plate</v>
      </c>
      <c r="W2570" t="str">
        <f>CONCATENATE(M2570,O2570)</f>
        <v>Regular SeasonMiller Lite</v>
      </c>
      <c r="X2570" t="str">
        <f>CONCATENATE(M2570,P2570)</f>
        <v>Regular SeasonRotational Field Level Home Plate</v>
      </c>
      <c r="Y2570" t="str">
        <f>CONCATENATE(M2570,O2570,P2570)</f>
        <v>Regular SeasonMiller LiteRotational Field Level Home Plate</v>
      </c>
    </row>
    <row r="2571" spans="1:25" x14ac:dyDescent="0.25">
      <c r="A2571" s="3">
        <v>366159</v>
      </c>
      <c r="B2571" t="s">
        <v>128</v>
      </c>
      <c r="C2571" t="s">
        <v>44</v>
      </c>
      <c r="D2571" t="s">
        <v>45</v>
      </c>
      <c r="E2571" t="s">
        <v>1</v>
      </c>
      <c r="F2571" s="5">
        <v>41076</v>
      </c>
      <c r="G2571">
        <v>9</v>
      </c>
      <c r="H2571">
        <v>38</v>
      </c>
      <c r="I2571" s="1">
        <v>29548.04</v>
      </c>
      <c r="J2571" s="1">
        <v>7521.45</v>
      </c>
      <c r="K2571">
        <v>25.454987877368499</v>
      </c>
      <c r="L2571" s="4">
        <f>VLOOKUP(N2571,rates,VLOOKUP(CONCATENATE('[1]Exposure Report'!$B$11,'[1]Exposure Report'!$B$13),rate_lookup_table,4,FALSE),FALSE)</f>
        <v>777.58283333333338</v>
      </c>
      <c r="M2571" t="s">
        <v>0</v>
      </c>
      <c r="N2571" t="str">
        <f>IF(VLOOKUP(B2571,title_rename,2,FALSE)=0,B2571,VLOOKUP(B2571,title_rename,2,FALSE))</f>
        <v>06-16 New York Yankees @ Washington Nationals</v>
      </c>
      <c r="O2571" s="3" t="str">
        <f>LEFT(IF(VLOOKUP(C2571,brand_rename,2,FALSE)=0,C2571,VLOOKUP(C2571,brand_rename,2,FALSE)),LEN(IF(VLOOKUP(C2571,brand_rename,2,FALSE)=0,C2571,VLOOKUP(C2571,brand_rename,2,FALSE)))-6)</f>
        <v>Miller Lite</v>
      </c>
      <c r="P2571" t="str">
        <f>IF(VLOOKUP(D2571,location_rename,2,FALSE)=0,D2571,VLOOKUP(D2571,location_rename,2,FALSE))</f>
        <v>Static Field Level Foul Ball Line</v>
      </c>
      <c r="Q2571">
        <f>IF($L2571=0,0,G2571)</f>
        <v>9</v>
      </c>
      <c r="R2571">
        <f>IF($L2571=0,0,H2571)</f>
        <v>38</v>
      </c>
      <c r="S2571" s="1">
        <f>R2571*L2571</f>
        <v>29548.147666666668</v>
      </c>
      <c r="T2571" s="1">
        <f>S2571*(K2571/100)</f>
        <v>7521.4774065369438</v>
      </c>
      <c r="U2571" t="str">
        <f t="shared" si="80"/>
        <v>Miller LiteStatic Field Level Foul Ball Line</v>
      </c>
      <c r="V2571" t="str">
        <f t="shared" si="81"/>
        <v>06-16 New York Yankees @ Washington NationalsMiller LiteStatic Field Level Foul Ball Line</v>
      </c>
      <c r="W2571" t="str">
        <f>CONCATENATE(M2571,O2571)</f>
        <v>Regular SeasonMiller Lite</v>
      </c>
      <c r="X2571" t="str">
        <f>CONCATENATE(M2571,P2571)</f>
        <v>Regular SeasonStatic Field Level Foul Ball Line</v>
      </c>
      <c r="Y2571" t="str">
        <f>CONCATENATE(M2571,O2571,P2571)</f>
        <v>Regular SeasonMiller LiteStatic Field Level Foul Ball Line</v>
      </c>
    </row>
    <row r="2572" spans="1:25" x14ac:dyDescent="0.25">
      <c r="A2572" s="3">
        <v>366159</v>
      </c>
      <c r="B2572" t="s">
        <v>128</v>
      </c>
      <c r="C2572" t="s">
        <v>44</v>
      </c>
      <c r="D2572" t="s">
        <v>10</v>
      </c>
      <c r="E2572" t="s">
        <v>1</v>
      </c>
      <c r="F2572" s="5">
        <v>41076</v>
      </c>
      <c r="G2572">
        <v>2</v>
      </c>
      <c r="H2572">
        <v>4</v>
      </c>
      <c r="I2572" s="1">
        <v>3110.32</v>
      </c>
      <c r="J2572" s="1">
        <v>760.01</v>
      </c>
      <c r="K2572">
        <v>24.435106355616099</v>
      </c>
      <c r="L2572" s="4">
        <f>VLOOKUP(N2572,rates,VLOOKUP(CONCATENATE('[1]Exposure Report'!$B$11,'[1]Exposure Report'!$B$13),rate_lookup_table,4,FALSE),FALSE)</f>
        <v>777.58283333333338</v>
      </c>
      <c r="M2572" t="s">
        <v>0</v>
      </c>
      <c r="N2572" t="str">
        <f>IF(VLOOKUP(B2572,title_rename,2,FALSE)=0,B2572,VLOOKUP(B2572,title_rename,2,FALSE))</f>
        <v>06-16 New York Yankees @ Washington Nationals</v>
      </c>
      <c r="O2572" s="3" t="str">
        <f>LEFT(IF(VLOOKUP(C2572,brand_rename,2,FALSE)=0,C2572,VLOOKUP(C2572,brand_rename,2,FALSE)),LEN(IF(VLOOKUP(C2572,brand_rename,2,FALSE)=0,C2572,VLOOKUP(C2572,brand_rename,2,FALSE)))-6)</f>
        <v>Miller Lite</v>
      </c>
      <c r="P2572" t="str">
        <f>IF(VLOOKUP(D2572,location_rename,2,FALSE)=0,D2572,VLOOKUP(D2572,location_rename,2,FALSE))</f>
        <v>Static Outside Billboard</v>
      </c>
      <c r="Q2572">
        <f>IF($L2572=0,0,G2572)</f>
        <v>2</v>
      </c>
      <c r="R2572">
        <f>IF($L2572=0,0,H2572)</f>
        <v>4</v>
      </c>
      <c r="S2572" s="1">
        <f>R2572*L2572</f>
        <v>3110.3313333333335</v>
      </c>
      <c r="T2572" s="1">
        <f>S2572*(K2572/100)</f>
        <v>760.01276931205234</v>
      </c>
      <c r="U2572" t="str">
        <f t="shared" si="80"/>
        <v>Miller LiteStatic Outside Billboard</v>
      </c>
      <c r="V2572" t="str">
        <f t="shared" si="81"/>
        <v>06-16 New York Yankees @ Washington NationalsMiller LiteStatic Outside Billboard</v>
      </c>
      <c r="W2572" t="str">
        <f>CONCATENATE(M2572,O2572)</f>
        <v>Regular SeasonMiller Lite</v>
      </c>
      <c r="X2572" t="str">
        <f>CONCATENATE(M2572,P2572)</f>
        <v>Regular SeasonStatic Outside Billboard</v>
      </c>
      <c r="Y2572" t="str">
        <f>CONCATENATE(M2572,O2572,P2572)</f>
        <v>Regular SeasonMiller LiteStatic Outside Billboard</v>
      </c>
    </row>
    <row r="2573" spans="1:25" x14ac:dyDescent="0.25">
      <c r="A2573" s="3">
        <v>366159</v>
      </c>
      <c r="B2573" t="s">
        <v>128</v>
      </c>
      <c r="C2573" t="s">
        <v>44</v>
      </c>
      <c r="D2573" t="s">
        <v>9</v>
      </c>
      <c r="E2573" t="s">
        <v>1</v>
      </c>
      <c r="F2573" s="5">
        <v>41076</v>
      </c>
      <c r="G2573">
        <v>39</v>
      </c>
      <c r="H2573">
        <v>184</v>
      </c>
      <c r="I2573" s="1">
        <v>143074.72</v>
      </c>
      <c r="J2573" s="1">
        <v>18104.32</v>
      </c>
      <c r="K2573">
        <v>12.6537518298131</v>
      </c>
      <c r="L2573" s="4">
        <f>VLOOKUP(N2573,rates,VLOOKUP(CONCATENATE('[1]Exposure Report'!$B$11,'[1]Exposure Report'!$B$13),rate_lookup_table,4,FALSE),FALSE)</f>
        <v>777.58283333333338</v>
      </c>
      <c r="M2573" t="s">
        <v>0</v>
      </c>
      <c r="N2573" t="str">
        <f>IF(VLOOKUP(B2573,title_rename,2,FALSE)=0,B2573,VLOOKUP(B2573,title_rename,2,FALSE))</f>
        <v>06-16 New York Yankees @ Washington Nationals</v>
      </c>
      <c r="O2573" s="3" t="str">
        <f>LEFT(IF(VLOOKUP(C2573,brand_rename,2,FALSE)=0,C2573,VLOOKUP(C2573,brand_rename,2,FALSE)),LEN(IF(VLOOKUP(C2573,brand_rename,2,FALSE)=0,C2573,VLOOKUP(C2573,brand_rename,2,FALSE)))-6)</f>
        <v>Miller Lite</v>
      </c>
      <c r="P2573" t="str">
        <f>IF(VLOOKUP(D2573,location_rename,2,FALSE)=0,D2573,VLOOKUP(D2573,location_rename,2,FALSE))</f>
        <v>Static Upper Billboard</v>
      </c>
      <c r="Q2573">
        <f>IF($L2573=0,0,G2573)</f>
        <v>39</v>
      </c>
      <c r="R2573">
        <f>IF($L2573=0,0,H2573)</f>
        <v>184</v>
      </c>
      <c r="S2573" s="1">
        <f>R2573*L2573</f>
        <v>143075.24133333334</v>
      </c>
      <c r="T2573" s="1">
        <f>S2573*(K2573/100)</f>
        <v>18104.385968226175</v>
      </c>
      <c r="U2573" t="str">
        <f t="shared" si="80"/>
        <v>Miller LiteStatic Upper Billboard</v>
      </c>
      <c r="V2573" t="str">
        <f t="shared" si="81"/>
        <v>06-16 New York Yankees @ Washington NationalsMiller LiteStatic Upper Billboard</v>
      </c>
      <c r="W2573" t="str">
        <f>CONCATENATE(M2573,O2573)</f>
        <v>Regular SeasonMiller Lite</v>
      </c>
      <c r="X2573" t="str">
        <f>CONCATENATE(M2573,P2573)</f>
        <v>Regular SeasonStatic Upper Billboard</v>
      </c>
      <c r="Y2573" t="str">
        <f>CONCATENATE(M2573,O2573,P2573)</f>
        <v>Regular SeasonMiller LiteStatic Upper Billboard</v>
      </c>
    </row>
    <row r="2574" spans="1:25" x14ac:dyDescent="0.25">
      <c r="A2574" s="3">
        <v>366159</v>
      </c>
      <c r="B2574" t="s">
        <v>128</v>
      </c>
      <c r="C2574" t="s">
        <v>81</v>
      </c>
      <c r="D2574" t="s">
        <v>9</v>
      </c>
      <c r="E2574" t="s">
        <v>1</v>
      </c>
      <c r="F2574" s="5">
        <v>41076</v>
      </c>
      <c r="G2574">
        <v>1</v>
      </c>
      <c r="H2574">
        <v>2</v>
      </c>
      <c r="I2574" s="1">
        <v>1555.16</v>
      </c>
      <c r="J2574" s="1">
        <v>453.48</v>
      </c>
      <c r="K2574">
        <v>29.159700609583499</v>
      </c>
      <c r="L2574" s="4">
        <f>VLOOKUP(N2574,rates,VLOOKUP(CONCATENATE('[1]Exposure Report'!$B$11,'[1]Exposure Report'!$B$13),rate_lookup_table,4,FALSE),FALSE)</f>
        <v>777.58283333333338</v>
      </c>
      <c r="M2574" t="s">
        <v>0</v>
      </c>
      <c r="N2574" t="str">
        <f>IF(VLOOKUP(B2574,title_rename,2,FALSE)=0,B2574,VLOOKUP(B2574,title_rename,2,FALSE))</f>
        <v>06-16 New York Yankees @ Washington Nationals</v>
      </c>
      <c r="O2574" s="3" t="str">
        <f>LEFT(IF(VLOOKUP(C2574,brand_rename,2,FALSE)=0,C2574,VLOOKUP(C2574,brand_rename,2,FALSE)),LEN(IF(VLOOKUP(C2574,brand_rename,2,FALSE)=0,C2574,VLOOKUP(C2574,brand_rename,2,FALSE)))-6)</f>
        <v>Mobil 1</v>
      </c>
      <c r="P2574" t="str">
        <f>IF(VLOOKUP(D2574,location_rename,2,FALSE)=0,D2574,VLOOKUP(D2574,location_rename,2,FALSE))</f>
        <v>Static Upper Billboard</v>
      </c>
      <c r="Q2574">
        <f>IF($L2574=0,0,G2574)</f>
        <v>1</v>
      </c>
      <c r="R2574">
        <f>IF($L2574=0,0,H2574)</f>
        <v>2</v>
      </c>
      <c r="S2574" s="1">
        <f>R2574*L2574</f>
        <v>1555.1656666666668</v>
      </c>
      <c r="T2574" s="1">
        <f>S2574*(K2574/100)</f>
        <v>453.48165238303335</v>
      </c>
      <c r="U2574" t="str">
        <f t="shared" si="80"/>
        <v>Mobil 1Static Upper Billboard</v>
      </c>
      <c r="V2574" t="str">
        <f t="shared" si="81"/>
        <v>06-16 New York Yankees @ Washington NationalsMobil 1Static Upper Billboard</v>
      </c>
      <c r="W2574" t="str">
        <f>CONCATENATE(M2574,O2574)</f>
        <v>Regular SeasonMobil 1</v>
      </c>
      <c r="X2574" t="str">
        <f>CONCATENATE(M2574,P2574)</f>
        <v>Regular SeasonStatic Upper Billboard</v>
      </c>
      <c r="Y2574" t="str">
        <f>CONCATENATE(M2574,O2574,P2574)</f>
        <v>Regular SeasonMobil 1Static Upper Billboard</v>
      </c>
    </row>
    <row r="2575" spans="1:25" x14ac:dyDescent="0.25">
      <c r="A2575" s="3">
        <v>366159</v>
      </c>
      <c r="B2575" t="s">
        <v>128</v>
      </c>
      <c r="C2575" t="s">
        <v>41</v>
      </c>
      <c r="D2575" t="s">
        <v>14</v>
      </c>
      <c r="E2575" t="s">
        <v>1</v>
      </c>
      <c r="F2575" s="5">
        <v>41076</v>
      </c>
      <c r="G2575">
        <v>7</v>
      </c>
      <c r="H2575">
        <v>29</v>
      </c>
      <c r="I2575" s="1">
        <v>22549.82</v>
      </c>
      <c r="J2575" s="1">
        <v>2986.22</v>
      </c>
      <c r="K2575">
        <v>13.242766461106999</v>
      </c>
      <c r="L2575" s="4">
        <f>VLOOKUP(N2575,rates,VLOOKUP(CONCATENATE('[1]Exposure Report'!$B$11,'[1]Exposure Report'!$B$13),rate_lookup_table,4,FALSE),FALSE)</f>
        <v>777.58283333333338</v>
      </c>
      <c r="M2575" t="s">
        <v>0</v>
      </c>
      <c r="N2575" t="str">
        <f>IF(VLOOKUP(B2575,title_rename,2,FALSE)=0,B2575,VLOOKUP(B2575,title_rename,2,FALSE))</f>
        <v>06-16 New York Yankees @ Washington Nationals</v>
      </c>
      <c r="O2575" s="3" t="str">
        <f>LEFT(IF(VLOOKUP(C2575,brand_rename,2,FALSE)=0,C2575,VLOOKUP(C2575,brand_rename,2,FALSE)),LEN(IF(VLOOKUP(C2575,brand_rename,2,FALSE)=0,C2575,VLOOKUP(C2575,brand_rename,2,FALSE)))-6)</f>
        <v>Nationals Park</v>
      </c>
      <c r="P2575" t="str">
        <f>IF(VLOOKUP(D2575,location_rename,2,FALSE)=0,D2575,VLOOKUP(D2575,location_rename,2,FALSE))</f>
        <v>Static Dugout Roof</v>
      </c>
      <c r="Q2575">
        <f>IF($L2575=0,0,G2575)</f>
        <v>7</v>
      </c>
      <c r="R2575">
        <f>IF($L2575=0,0,H2575)</f>
        <v>29</v>
      </c>
      <c r="S2575" s="1">
        <f>R2575*L2575</f>
        <v>22549.902166666667</v>
      </c>
      <c r="T2575" s="1">
        <f>S2575*(K2575/100)</f>
        <v>2986.2308811397743</v>
      </c>
      <c r="U2575" t="str">
        <f t="shared" si="80"/>
        <v>Nationals ParkStatic Dugout Roof</v>
      </c>
      <c r="V2575" t="str">
        <f t="shared" si="81"/>
        <v>06-16 New York Yankees @ Washington NationalsNationals ParkStatic Dugout Roof</v>
      </c>
      <c r="W2575" t="str">
        <f>CONCATENATE(M2575,O2575)</f>
        <v>Regular SeasonNationals Park</v>
      </c>
      <c r="X2575" t="str">
        <f>CONCATENATE(M2575,P2575)</f>
        <v>Regular SeasonStatic Dugout Roof</v>
      </c>
      <c r="Y2575" t="str">
        <f>CONCATENATE(M2575,O2575,P2575)</f>
        <v>Regular SeasonNationals ParkStatic Dugout Roof</v>
      </c>
    </row>
    <row r="2576" spans="1:25" x14ac:dyDescent="0.25">
      <c r="A2576" s="3">
        <v>366159</v>
      </c>
      <c r="B2576" t="s">
        <v>128</v>
      </c>
      <c r="C2576" t="s">
        <v>41</v>
      </c>
      <c r="D2576" t="s">
        <v>13</v>
      </c>
      <c r="E2576" t="s">
        <v>1</v>
      </c>
      <c r="F2576" s="5">
        <v>41076</v>
      </c>
      <c r="G2576">
        <v>3</v>
      </c>
      <c r="H2576">
        <v>10</v>
      </c>
      <c r="I2576" s="1">
        <v>7775.8</v>
      </c>
      <c r="J2576" s="1">
        <v>1883.53</v>
      </c>
      <c r="K2576">
        <v>24.222973841919799</v>
      </c>
      <c r="L2576" s="4">
        <f>VLOOKUP(N2576,rates,VLOOKUP(CONCATENATE('[1]Exposure Report'!$B$11,'[1]Exposure Report'!$B$13),rate_lookup_table,4,FALSE),FALSE)</f>
        <v>777.58283333333338</v>
      </c>
      <c r="M2576" t="s">
        <v>0</v>
      </c>
      <c r="N2576" t="str">
        <f>IF(VLOOKUP(B2576,title_rename,2,FALSE)=0,B2576,VLOOKUP(B2576,title_rename,2,FALSE))</f>
        <v>06-16 New York Yankees @ Washington Nationals</v>
      </c>
      <c r="O2576" s="3" t="str">
        <f>LEFT(IF(VLOOKUP(C2576,brand_rename,2,FALSE)=0,C2576,VLOOKUP(C2576,brand_rename,2,FALSE)),LEN(IF(VLOOKUP(C2576,brand_rename,2,FALSE)=0,C2576,VLOOKUP(C2576,brand_rename,2,FALSE)))-6)</f>
        <v>Nationals Park</v>
      </c>
      <c r="P2576" t="str">
        <f>IF(VLOOKUP(D2576,location_rename,2,FALSE)=0,D2576,VLOOKUP(D2576,location_rename,2,FALSE))</f>
        <v>Static Dugout Wall</v>
      </c>
      <c r="Q2576">
        <f>IF($L2576=0,0,G2576)</f>
        <v>3</v>
      </c>
      <c r="R2576">
        <f>IF($L2576=0,0,H2576)</f>
        <v>10</v>
      </c>
      <c r="S2576" s="1">
        <f>R2576*L2576</f>
        <v>7775.8283333333338</v>
      </c>
      <c r="T2576" s="1">
        <f>S2576*(K2576/100)</f>
        <v>1883.5368631759216</v>
      </c>
      <c r="U2576" t="str">
        <f t="shared" si="80"/>
        <v>Nationals ParkStatic Dugout Wall</v>
      </c>
      <c r="V2576" t="str">
        <f t="shared" si="81"/>
        <v>06-16 New York Yankees @ Washington NationalsNationals ParkStatic Dugout Wall</v>
      </c>
      <c r="W2576" t="str">
        <f>CONCATENATE(M2576,O2576)</f>
        <v>Regular SeasonNationals Park</v>
      </c>
      <c r="X2576" t="str">
        <f>CONCATENATE(M2576,P2576)</f>
        <v>Regular SeasonStatic Dugout Wall</v>
      </c>
      <c r="Y2576" t="str">
        <f>CONCATENATE(M2576,O2576,P2576)</f>
        <v>Regular SeasonNationals ParkStatic Dugout Wall</v>
      </c>
    </row>
    <row r="2577" spans="1:25" x14ac:dyDescent="0.25">
      <c r="A2577" s="3">
        <v>366159</v>
      </c>
      <c r="B2577" t="s">
        <v>128</v>
      </c>
      <c r="C2577" t="s">
        <v>41</v>
      </c>
      <c r="D2577" t="s">
        <v>12</v>
      </c>
      <c r="E2577" t="s">
        <v>1</v>
      </c>
      <c r="F2577" s="5">
        <v>41076</v>
      </c>
      <c r="G2577">
        <v>557</v>
      </c>
      <c r="H2577">
        <v>3377</v>
      </c>
      <c r="I2577" s="1">
        <v>2625887.66</v>
      </c>
      <c r="J2577" s="1">
        <v>639024.96</v>
      </c>
      <c r="K2577">
        <v>24.3355787733889</v>
      </c>
      <c r="L2577" s="4">
        <f>VLOOKUP(N2577,rates,VLOOKUP(CONCATENATE('[1]Exposure Report'!$B$11,'[1]Exposure Report'!$B$13),rate_lookup_table,4,FALSE),FALSE)</f>
        <v>777.58283333333338</v>
      </c>
      <c r="M2577" t="s">
        <v>0</v>
      </c>
      <c r="N2577" t="str">
        <f>IF(VLOOKUP(B2577,title_rename,2,FALSE)=0,B2577,VLOOKUP(B2577,title_rename,2,FALSE))</f>
        <v>06-16 New York Yankees @ Washington Nationals</v>
      </c>
      <c r="O2577" s="3" t="str">
        <f>LEFT(IF(VLOOKUP(C2577,brand_rename,2,FALSE)=0,C2577,VLOOKUP(C2577,brand_rename,2,FALSE)),LEN(IF(VLOOKUP(C2577,brand_rename,2,FALSE)=0,C2577,VLOOKUP(C2577,brand_rename,2,FALSE)))-6)</f>
        <v>Nationals Park</v>
      </c>
      <c r="P2577" t="str">
        <f>IF(VLOOKUP(D2577,location_rename,2,FALSE)=0,D2577,VLOOKUP(D2577,location_rename,2,FALSE))</f>
        <v>Static Field Level Home Plate</v>
      </c>
      <c r="Q2577">
        <f>IF($L2577=0,0,G2577)</f>
        <v>557</v>
      </c>
      <c r="R2577">
        <f>IF($L2577=0,0,H2577)</f>
        <v>3377</v>
      </c>
      <c r="S2577" s="1">
        <f>R2577*L2577</f>
        <v>2625897.2281666668</v>
      </c>
      <c r="T2577" s="1">
        <f>S2577*(K2577/100)</f>
        <v>639027.28846873483</v>
      </c>
      <c r="U2577" t="str">
        <f t="shared" si="80"/>
        <v>Nationals ParkStatic Field Level Home Plate</v>
      </c>
      <c r="V2577" t="str">
        <f t="shared" si="81"/>
        <v>06-16 New York Yankees @ Washington NationalsNationals ParkStatic Field Level Home Plate</v>
      </c>
      <c r="W2577" t="str">
        <f>CONCATENATE(M2577,O2577)</f>
        <v>Regular SeasonNationals Park</v>
      </c>
      <c r="X2577" t="str">
        <f>CONCATENATE(M2577,P2577)</f>
        <v>Regular SeasonStatic Field Level Home Plate</v>
      </c>
      <c r="Y2577" t="str">
        <f>CONCATENATE(M2577,O2577,P2577)</f>
        <v>Regular SeasonNationals ParkStatic Field Level Home Plate</v>
      </c>
    </row>
    <row r="2578" spans="1:25" x14ac:dyDescent="0.25">
      <c r="A2578" s="3">
        <v>366159</v>
      </c>
      <c r="B2578" t="s">
        <v>128</v>
      </c>
      <c r="C2578" t="s">
        <v>41</v>
      </c>
      <c r="D2578" t="s">
        <v>10</v>
      </c>
      <c r="E2578" t="s">
        <v>1</v>
      </c>
      <c r="F2578" s="5">
        <v>41076</v>
      </c>
      <c r="G2578">
        <v>1</v>
      </c>
      <c r="H2578">
        <v>1</v>
      </c>
      <c r="I2578" s="1">
        <v>777.58</v>
      </c>
      <c r="J2578" s="1">
        <v>227.6</v>
      </c>
      <c r="K2578">
        <v>29.270300162041199</v>
      </c>
      <c r="L2578" s="4">
        <f>VLOOKUP(N2578,rates,VLOOKUP(CONCATENATE('[1]Exposure Report'!$B$11,'[1]Exposure Report'!$B$13),rate_lookup_table,4,FALSE),FALSE)</f>
        <v>777.58283333333338</v>
      </c>
      <c r="M2578" t="s">
        <v>0</v>
      </c>
      <c r="N2578" t="str">
        <f>IF(VLOOKUP(B2578,title_rename,2,FALSE)=0,B2578,VLOOKUP(B2578,title_rename,2,FALSE))</f>
        <v>06-16 New York Yankees @ Washington Nationals</v>
      </c>
      <c r="O2578" s="3" t="str">
        <f>LEFT(IF(VLOOKUP(C2578,brand_rename,2,FALSE)=0,C2578,VLOOKUP(C2578,brand_rename,2,FALSE)),LEN(IF(VLOOKUP(C2578,brand_rename,2,FALSE)=0,C2578,VLOOKUP(C2578,brand_rename,2,FALSE)))-6)</f>
        <v>Nationals Park</v>
      </c>
      <c r="P2578" t="str">
        <f>IF(VLOOKUP(D2578,location_rename,2,FALSE)=0,D2578,VLOOKUP(D2578,location_rename,2,FALSE))</f>
        <v>Static Outside Billboard</v>
      </c>
      <c r="Q2578">
        <f>IF($L2578=0,0,G2578)</f>
        <v>1</v>
      </c>
      <c r="R2578">
        <f>IF($L2578=0,0,H2578)</f>
        <v>1</v>
      </c>
      <c r="S2578" s="1">
        <f>R2578*L2578</f>
        <v>777.58283333333338</v>
      </c>
      <c r="T2578" s="1">
        <f>S2578*(K2578/100)</f>
        <v>227.60082932517122</v>
      </c>
      <c r="U2578" t="str">
        <f t="shared" si="80"/>
        <v>Nationals ParkStatic Outside Billboard</v>
      </c>
      <c r="V2578" t="str">
        <f t="shared" si="81"/>
        <v>06-16 New York Yankees @ Washington NationalsNationals ParkStatic Outside Billboard</v>
      </c>
      <c r="W2578" t="str">
        <f>CONCATENATE(M2578,O2578)</f>
        <v>Regular SeasonNationals Park</v>
      </c>
      <c r="X2578" t="str">
        <f>CONCATENATE(M2578,P2578)</f>
        <v>Regular SeasonStatic Outside Billboard</v>
      </c>
      <c r="Y2578" t="str">
        <f>CONCATENATE(M2578,O2578,P2578)</f>
        <v>Regular SeasonNationals ParkStatic Outside Billboard</v>
      </c>
    </row>
    <row r="2579" spans="1:25" x14ac:dyDescent="0.25">
      <c r="A2579" s="3">
        <v>366159</v>
      </c>
      <c r="B2579" t="s">
        <v>128</v>
      </c>
      <c r="C2579" t="s">
        <v>41</v>
      </c>
      <c r="D2579" t="s">
        <v>9</v>
      </c>
      <c r="E2579" t="s">
        <v>1</v>
      </c>
      <c r="F2579" s="5">
        <v>41076</v>
      </c>
      <c r="G2579">
        <v>32</v>
      </c>
      <c r="H2579">
        <v>169</v>
      </c>
      <c r="I2579" s="1">
        <v>131411.01999999999</v>
      </c>
      <c r="J2579" s="1">
        <v>17239.419999999998</v>
      </c>
      <c r="K2579">
        <v>13.1187019170842</v>
      </c>
      <c r="L2579" s="4">
        <f>VLOOKUP(N2579,rates,VLOOKUP(CONCATENATE('[1]Exposure Report'!$B$11,'[1]Exposure Report'!$B$13),rate_lookup_table,4,FALSE),FALSE)</f>
        <v>777.58283333333338</v>
      </c>
      <c r="M2579" t="s">
        <v>0</v>
      </c>
      <c r="N2579" t="str">
        <f>IF(VLOOKUP(B2579,title_rename,2,FALSE)=0,B2579,VLOOKUP(B2579,title_rename,2,FALSE))</f>
        <v>06-16 New York Yankees @ Washington Nationals</v>
      </c>
      <c r="O2579" s="3" t="str">
        <f>LEFT(IF(VLOOKUP(C2579,brand_rename,2,FALSE)=0,C2579,VLOOKUP(C2579,brand_rename,2,FALSE)),LEN(IF(VLOOKUP(C2579,brand_rename,2,FALSE)=0,C2579,VLOOKUP(C2579,brand_rename,2,FALSE)))-6)</f>
        <v>Nationals Park</v>
      </c>
      <c r="P2579" t="str">
        <f>IF(VLOOKUP(D2579,location_rename,2,FALSE)=0,D2579,VLOOKUP(D2579,location_rename,2,FALSE))</f>
        <v>Static Upper Billboard</v>
      </c>
      <c r="Q2579">
        <f>IF($L2579=0,0,G2579)</f>
        <v>32</v>
      </c>
      <c r="R2579">
        <f>IF($L2579=0,0,H2579)</f>
        <v>169</v>
      </c>
      <c r="S2579" s="1">
        <f>R2579*L2579</f>
        <v>131411.49883333335</v>
      </c>
      <c r="T2579" s="1">
        <f>S2579*(K2579/100)</f>
        <v>17239.482816717584</v>
      </c>
      <c r="U2579" t="str">
        <f t="shared" si="80"/>
        <v>Nationals ParkStatic Upper Billboard</v>
      </c>
      <c r="V2579" t="str">
        <f t="shared" si="81"/>
        <v>06-16 New York Yankees @ Washington NationalsNationals ParkStatic Upper Billboard</v>
      </c>
      <c r="W2579" t="str">
        <f>CONCATENATE(M2579,O2579)</f>
        <v>Regular SeasonNationals Park</v>
      </c>
      <c r="X2579" t="str">
        <f>CONCATENATE(M2579,P2579)</f>
        <v>Regular SeasonStatic Upper Billboard</v>
      </c>
      <c r="Y2579" t="str">
        <f>CONCATENATE(M2579,O2579,P2579)</f>
        <v>Regular SeasonNationals ParkStatic Upper Billboard</v>
      </c>
    </row>
    <row r="2580" spans="1:25" x14ac:dyDescent="0.25">
      <c r="A2580" s="3">
        <v>366159</v>
      </c>
      <c r="B2580" t="s">
        <v>128</v>
      </c>
      <c r="C2580" t="s">
        <v>40</v>
      </c>
      <c r="D2580" t="s">
        <v>11</v>
      </c>
      <c r="E2580" t="s">
        <v>1</v>
      </c>
      <c r="F2580" s="5">
        <v>41076</v>
      </c>
      <c r="G2580">
        <v>4</v>
      </c>
      <c r="H2580">
        <v>8</v>
      </c>
      <c r="I2580" s="1">
        <v>6220.64</v>
      </c>
      <c r="J2580" s="1">
        <v>1331.53</v>
      </c>
      <c r="K2580">
        <v>21.405032279636799</v>
      </c>
      <c r="L2580" s="4">
        <f>VLOOKUP(N2580,rates,VLOOKUP(CONCATENATE('[1]Exposure Report'!$B$11,'[1]Exposure Report'!$B$13),rate_lookup_table,4,FALSE),FALSE)</f>
        <v>777.58283333333338</v>
      </c>
      <c r="M2580" t="s">
        <v>0</v>
      </c>
      <c r="N2580" t="str">
        <f>IF(VLOOKUP(B2580,title_rename,2,FALSE)=0,B2580,VLOOKUP(B2580,title_rename,2,FALSE))</f>
        <v>06-16 New York Yankees @ Washington Nationals</v>
      </c>
      <c r="O2580" s="3" t="str">
        <f>LEFT(IF(VLOOKUP(C2580,brand_rename,2,FALSE)=0,C2580,VLOOKUP(C2580,brand_rename,2,FALSE)),LEN(IF(VLOOKUP(C2580,brand_rename,2,FALSE)=0,C2580,VLOOKUP(C2580,brand_rename,2,FALSE)))-6)</f>
        <v>Nationals Youth Baseball Academy</v>
      </c>
      <c r="P2580" t="str">
        <f>IF(VLOOKUP(D2580,location_rename,2,FALSE)=0,D2580,VLOOKUP(D2580,location_rename,2,FALSE))</f>
        <v>Static Outfield Wall</v>
      </c>
      <c r="Q2580">
        <f>IF($L2580=0,0,G2580)</f>
        <v>4</v>
      </c>
      <c r="R2580">
        <f>IF($L2580=0,0,H2580)</f>
        <v>8</v>
      </c>
      <c r="S2580" s="1">
        <f>R2580*L2580</f>
        <v>6220.6626666666671</v>
      </c>
      <c r="T2580" s="1">
        <f>S2580*(K2580/100)</f>
        <v>1331.5348518073154</v>
      </c>
      <c r="U2580" t="str">
        <f t="shared" si="80"/>
        <v>Nationals Youth Baseball AcademyStatic Outfield Wall</v>
      </c>
      <c r="V2580" t="str">
        <f t="shared" si="81"/>
        <v>06-16 New York Yankees @ Washington NationalsNationals Youth Baseball AcademyStatic Outfield Wall</v>
      </c>
      <c r="W2580" t="str">
        <f>CONCATENATE(M2580,O2580)</f>
        <v>Regular SeasonNationals Youth Baseball Academy</v>
      </c>
      <c r="X2580" t="str">
        <f>CONCATENATE(M2580,P2580)</f>
        <v>Regular SeasonStatic Outfield Wall</v>
      </c>
      <c r="Y2580" t="str">
        <f>CONCATENATE(M2580,O2580,P2580)</f>
        <v>Regular SeasonNationals Youth Baseball AcademyStatic Outfield Wall</v>
      </c>
    </row>
    <row r="2581" spans="1:25" x14ac:dyDescent="0.25">
      <c r="A2581" s="3">
        <v>366159</v>
      </c>
      <c r="B2581" t="s">
        <v>128</v>
      </c>
      <c r="C2581" t="s">
        <v>39</v>
      </c>
      <c r="D2581" t="s">
        <v>6</v>
      </c>
      <c r="E2581" t="s">
        <v>1</v>
      </c>
      <c r="F2581" s="5">
        <v>41076</v>
      </c>
      <c r="G2581">
        <v>2</v>
      </c>
      <c r="H2581">
        <v>8</v>
      </c>
      <c r="I2581" s="1">
        <v>6220.64</v>
      </c>
      <c r="J2581" s="1">
        <v>1283.94</v>
      </c>
      <c r="K2581">
        <v>20.639998456750401</v>
      </c>
      <c r="L2581" s="4">
        <f>VLOOKUP(N2581,rates,VLOOKUP(CONCATENATE('[1]Exposure Report'!$B$11,'[1]Exposure Report'!$B$13),rate_lookup_table,4,FALSE),FALSE)</f>
        <v>777.58283333333338</v>
      </c>
      <c r="M2581" t="s">
        <v>0</v>
      </c>
      <c r="N2581" t="str">
        <f>IF(VLOOKUP(B2581,title_rename,2,FALSE)=0,B2581,VLOOKUP(B2581,title_rename,2,FALSE))</f>
        <v>06-16 New York Yankees @ Washington Nationals</v>
      </c>
      <c r="O2581" s="3" t="str">
        <f>LEFT(IF(VLOOKUP(C2581,brand_rename,2,FALSE)=0,C2581,VLOOKUP(C2581,brand_rename,2,FALSE)),LEN(IF(VLOOKUP(C2581,brand_rename,2,FALSE)=0,C2581,VLOOKUP(C2581,brand_rename,2,FALSE)))-6)</f>
        <v>New Era</v>
      </c>
      <c r="P2581" t="str">
        <f>IF(VLOOKUP(D2581,location_rename,2,FALSE)=0,D2581,VLOOKUP(D2581,location_rename,2,FALSE))</f>
        <v>Rotational Field Level Foul Ball Line</v>
      </c>
      <c r="Q2581">
        <f>IF($L2581=0,0,G2581)</f>
        <v>2</v>
      </c>
      <c r="R2581">
        <f>IF($L2581=0,0,H2581)</f>
        <v>8</v>
      </c>
      <c r="S2581" s="1">
        <f>R2581*L2581</f>
        <v>6220.6626666666671</v>
      </c>
      <c r="T2581" s="1">
        <f>S2581*(K2581/100)</f>
        <v>1283.9446783996484</v>
      </c>
      <c r="U2581" t="str">
        <f t="shared" si="80"/>
        <v>New EraRotational Field Level Foul Ball Line</v>
      </c>
      <c r="V2581" t="str">
        <f t="shared" si="81"/>
        <v>06-16 New York Yankees @ Washington NationalsNew EraRotational Field Level Foul Ball Line</v>
      </c>
      <c r="W2581" t="str">
        <f>CONCATENATE(M2581,O2581)</f>
        <v>Regular SeasonNew Era</v>
      </c>
      <c r="X2581" t="str">
        <f>CONCATENATE(M2581,P2581)</f>
        <v>Regular SeasonRotational Field Level Foul Ball Line</v>
      </c>
      <c r="Y2581" t="str">
        <f>CONCATENATE(M2581,O2581,P2581)</f>
        <v>Regular SeasonNew EraRotational Field Level Foul Ball Line</v>
      </c>
    </row>
    <row r="2582" spans="1:25" x14ac:dyDescent="0.25">
      <c r="A2582" s="3">
        <v>366159</v>
      </c>
      <c r="B2582" t="s">
        <v>128</v>
      </c>
      <c r="C2582" t="s">
        <v>39</v>
      </c>
      <c r="D2582" t="s">
        <v>13</v>
      </c>
      <c r="E2582" t="s">
        <v>1</v>
      </c>
      <c r="F2582" s="5">
        <v>41076</v>
      </c>
      <c r="G2582">
        <v>50</v>
      </c>
      <c r="H2582">
        <v>179</v>
      </c>
      <c r="I2582" s="1">
        <v>139186.82</v>
      </c>
      <c r="J2582" s="1">
        <v>33981.65</v>
      </c>
      <c r="K2582">
        <v>24.414416537427801</v>
      </c>
      <c r="L2582" s="4">
        <f>VLOOKUP(N2582,rates,VLOOKUP(CONCATENATE('[1]Exposure Report'!$B$11,'[1]Exposure Report'!$B$13),rate_lookup_table,4,FALSE),FALSE)</f>
        <v>777.58283333333338</v>
      </c>
      <c r="M2582" t="s">
        <v>0</v>
      </c>
      <c r="N2582" t="str">
        <f>IF(VLOOKUP(B2582,title_rename,2,FALSE)=0,B2582,VLOOKUP(B2582,title_rename,2,FALSE))</f>
        <v>06-16 New York Yankees @ Washington Nationals</v>
      </c>
      <c r="O2582" s="3" t="str">
        <f>LEFT(IF(VLOOKUP(C2582,brand_rename,2,FALSE)=0,C2582,VLOOKUP(C2582,brand_rename,2,FALSE)),LEN(IF(VLOOKUP(C2582,brand_rename,2,FALSE)=0,C2582,VLOOKUP(C2582,brand_rename,2,FALSE)))-6)</f>
        <v>New Era</v>
      </c>
      <c r="P2582" t="str">
        <f>IF(VLOOKUP(D2582,location_rename,2,FALSE)=0,D2582,VLOOKUP(D2582,location_rename,2,FALSE))</f>
        <v>Static Dugout Wall</v>
      </c>
      <c r="Q2582">
        <f>IF($L2582=0,0,G2582)</f>
        <v>50</v>
      </c>
      <c r="R2582">
        <f>IF($L2582=0,0,H2582)</f>
        <v>179</v>
      </c>
      <c r="S2582" s="1">
        <f>R2582*L2582</f>
        <v>139187.32716666668</v>
      </c>
      <c r="T2582" s="1">
        <f>S2582*(K2582/100)</f>
        <v>33981.773821782408</v>
      </c>
      <c r="U2582" t="str">
        <f t="shared" si="80"/>
        <v>New EraStatic Dugout Wall</v>
      </c>
      <c r="V2582" t="str">
        <f t="shared" si="81"/>
        <v>06-16 New York Yankees @ Washington NationalsNew EraStatic Dugout Wall</v>
      </c>
      <c r="W2582" t="str">
        <f>CONCATENATE(M2582,O2582)</f>
        <v>Regular SeasonNew Era</v>
      </c>
      <c r="X2582" t="str">
        <f>CONCATENATE(M2582,P2582)</f>
        <v>Regular SeasonStatic Dugout Wall</v>
      </c>
      <c r="Y2582" t="str">
        <f>CONCATENATE(M2582,O2582,P2582)</f>
        <v>Regular SeasonNew EraStatic Dugout Wall</v>
      </c>
    </row>
    <row r="2583" spans="1:25" x14ac:dyDescent="0.25">
      <c r="A2583" s="3">
        <v>366159</v>
      </c>
      <c r="B2583" t="s">
        <v>128</v>
      </c>
      <c r="C2583" t="s">
        <v>37</v>
      </c>
      <c r="D2583" t="s">
        <v>2</v>
      </c>
      <c r="E2583" t="s">
        <v>1</v>
      </c>
      <c r="F2583" s="5">
        <v>41076</v>
      </c>
      <c r="G2583">
        <v>26</v>
      </c>
      <c r="H2583">
        <v>169</v>
      </c>
      <c r="I2583" s="1">
        <v>131411.01999999999</v>
      </c>
      <c r="J2583" s="1">
        <v>29225.5</v>
      </c>
      <c r="K2583">
        <v>22.2397634536281</v>
      </c>
      <c r="L2583" s="4">
        <f>VLOOKUP(N2583,rates,VLOOKUP(CONCATENATE('[1]Exposure Report'!$B$11,'[1]Exposure Report'!$B$13),rate_lookup_table,4,FALSE),FALSE)</f>
        <v>777.58283333333338</v>
      </c>
      <c r="M2583" t="s">
        <v>0</v>
      </c>
      <c r="N2583" t="str">
        <f>IF(VLOOKUP(B2583,title_rename,2,FALSE)=0,B2583,VLOOKUP(B2583,title_rename,2,FALSE))</f>
        <v>06-16 New York Yankees @ Washington Nationals</v>
      </c>
      <c r="O2583" s="3" t="str">
        <f>LEFT(IF(VLOOKUP(C2583,brand_rename,2,FALSE)=0,C2583,VLOOKUP(C2583,brand_rename,2,FALSE)),LEN(IF(VLOOKUP(C2583,brand_rename,2,FALSE)=0,C2583,VLOOKUP(C2583,brand_rename,2,FALSE)))-6)</f>
        <v>Papa John's</v>
      </c>
      <c r="P2583" t="str">
        <f>IF(VLOOKUP(D2583,location_rename,2,FALSE)=0,D2583,VLOOKUP(D2583,location_rename,2,FALSE))</f>
        <v>Rotational Field Level Home Plate</v>
      </c>
      <c r="Q2583">
        <f>IF($L2583=0,0,G2583)</f>
        <v>26</v>
      </c>
      <c r="R2583">
        <f>IF($L2583=0,0,H2583)</f>
        <v>169</v>
      </c>
      <c r="S2583" s="1">
        <f>R2583*L2583</f>
        <v>131411.49883333335</v>
      </c>
      <c r="T2583" s="1">
        <f>S2583*(K2583/100)</f>
        <v>29225.606491400587</v>
      </c>
      <c r="U2583" t="str">
        <f t="shared" si="80"/>
        <v>Papa John'sRotational Field Level Home Plate</v>
      </c>
      <c r="V2583" t="str">
        <f t="shared" si="81"/>
        <v>06-16 New York Yankees @ Washington NationalsPapa John'sRotational Field Level Home Plate</v>
      </c>
      <c r="W2583" t="str">
        <f>CONCATENATE(M2583,O2583)</f>
        <v>Regular SeasonPapa John's</v>
      </c>
      <c r="X2583" t="str">
        <f>CONCATENATE(M2583,P2583)</f>
        <v>Regular SeasonRotational Field Level Home Plate</v>
      </c>
      <c r="Y2583" t="str">
        <f>CONCATENATE(M2583,O2583,P2583)</f>
        <v>Regular SeasonPapa John'sRotational Field Level Home Plate</v>
      </c>
    </row>
    <row r="2584" spans="1:25" x14ac:dyDescent="0.25">
      <c r="A2584" s="3">
        <v>366159</v>
      </c>
      <c r="B2584" t="s">
        <v>128</v>
      </c>
      <c r="C2584" t="s">
        <v>36</v>
      </c>
      <c r="D2584" t="s">
        <v>17</v>
      </c>
      <c r="E2584" t="s">
        <v>1</v>
      </c>
      <c r="F2584" s="5">
        <v>41076</v>
      </c>
      <c r="G2584">
        <v>12</v>
      </c>
      <c r="H2584">
        <v>35</v>
      </c>
      <c r="I2584" s="1">
        <v>27215.3</v>
      </c>
      <c r="J2584" s="1">
        <v>9669.52</v>
      </c>
      <c r="K2584">
        <v>35.529720414619703</v>
      </c>
      <c r="L2584" s="4">
        <f>VLOOKUP(N2584,rates,VLOOKUP(CONCATENATE('[1]Exposure Report'!$B$11,'[1]Exposure Report'!$B$13),rate_lookup_table,4,FALSE),FALSE)</f>
        <v>777.58283333333338</v>
      </c>
      <c r="M2584" t="s">
        <v>0</v>
      </c>
      <c r="N2584" t="str">
        <f>IF(VLOOKUP(B2584,title_rename,2,FALSE)=0,B2584,VLOOKUP(B2584,title_rename,2,FALSE))</f>
        <v>06-16 New York Yankees @ Washington Nationals</v>
      </c>
      <c r="O2584" s="3" t="str">
        <f>LEFT(IF(VLOOKUP(C2584,brand_rename,2,FALSE)=0,C2584,VLOOKUP(C2584,brand_rename,2,FALSE)),LEN(IF(VLOOKUP(C2584,brand_rename,2,FALSE)=0,C2584,VLOOKUP(C2584,brand_rename,2,FALSE)))-6)</f>
        <v>PNC Bank</v>
      </c>
      <c r="P2584" t="str">
        <f>IF(VLOOKUP(D2584,location_rename,2,FALSE)=0,D2584,VLOOKUP(D2584,location_rename,2,FALSE))</f>
        <v>LED Upper Tiered</v>
      </c>
      <c r="Q2584">
        <f>IF($L2584=0,0,G2584)</f>
        <v>12</v>
      </c>
      <c r="R2584">
        <f>IF($L2584=0,0,H2584)</f>
        <v>35</v>
      </c>
      <c r="S2584" s="1">
        <f>R2584*L2584</f>
        <v>27215.39916666667</v>
      </c>
      <c r="T2584" s="1">
        <f>S2584*(K2584/100)</f>
        <v>9669.5552336394085</v>
      </c>
      <c r="U2584" t="str">
        <f t="shared" si="80"/>
        <v>PNC BankLED Upper Tiered</v>
      </c>
      <c r="V2584" t="str">
        <f t="shared" si="81"/>
        <v>06-16 New York Yankees @ Washington NationalsPNC BankLED Upper Tiered</v>
      </c>
      <c r="W2584" t="str">
        <f>CONCATENATE(M2584,O2584)</f>
        <v>Regular SeasonPNC Bank</v>
      </c>
      <c r="X2584" t="str">
        <f>CONCATENATE(M2584,P2584)</f>
        <v>Regular SeasonLED Upper Tiered</v>
      </c>
      <c r="Y2584" t="str">
        <f>CONCATENATE(M2584,O2584,P2584)</f>
        <v>Regular SeasonPNC BankLED Upper Tiered</v>
      </c>
    </row>
    <row r="2585" spans="1:25" x14ac:dyDescent="0.25">
      <c r="A2585" s="3">
        <v>366159</v>
      </c>
      <c r="B2585" t="s">
        <v>128</v>
      </c>
      <c r="C2585" t="s">
        <v>36</v>
      </c>
      <c r="D2585" t="s">
        <v>2</v>
      </c>
      <c r="E2585" t="s">
        <v>1</v>
      </c>
      <c r="F2585" s="5">
        <v>41076</v>
      </c>
      <c r="G2585">
        <v>51</v>
      </c>
      <c r="H2585">
        <v>372</v>
      </c>
      <c r="I2585" s="1">
        <v>289259.76</v>
      </c>
      <c r="J2585" s="1">
        <v>69211.62</v>
      </c>
      <c r="K2585">
        <v>23.927151152998199</v>
      </c>
      <c r="L2585" s="4">
        <f>VLOOKUP(N2585,rates,VLOOKUP(CONCATENATE('[1]Exposure Report'!$B$11,'[1]Exposure Report'!$B$13),rate_lookup_table,4,FALSE),FALSE)</f>
        <v>777.58283333333338</v>
      </c>
      <c r="M2585" t="s">
        <v>0</v>
      </c>
      <c r="N2585" t="str">
        <f>IF(VLOOKUP(B2585,title_rename,2,FALSE)=0,B2585,VLOOKUP(B2585,title_rename,2,FALSE))</f>
        <v>06-16 New York Yankees @ Washington Nationals</v>
      </c>
      <c r="O2585" s="3" t="str">
        <f>LEFT(IF(VLOOKUP(C2585,brand_rename,2,FALSE)=0,C2585,VLOOKUP(C2585,brand_rename,2,FALSE)),LEN(IF(VLOOKUP(C2585,brand_rename,2,FALSE)=0,C2585,VLOOKUP(C2585,brand_rename,2,FALSE)))-6)</f>
        <v>PNC Bank</v>
      </c>
      <c r="P2585" t="str">
        <f>IF(VLOOKUP(D2585,location_rename,2,FALSE)=0,D2585,VLOOKUP(D2585,location_rename,2,FALSE))</f>
        <v>Rotational Field Level Home Plate</v>
      </c>
      <c r="Q2585">
        <f>IF($L2585=0,0,G2585)</f>
        <v>51</v>
      </c>
      <c r="R2585">
        <f>IF($L2585=0,0,H2585)</f>
        <v>372</v>
      </c>
      <c r="S2585" s="1">
        <f>R2585*L2585</f>
        <v>289260.81400000001</v>
      </c>
      <c r="T2585" s="1">
        <f>S2585*(K2585/100)</f>
        <v>69211.872192172974</v>
      </c>
      <c r="U2585" t="str">
        <f t="shared" si="80"/>
        <v>PNC BankRotational Field Level Home Plate</v>
      </c>
      <c r="V2585" t="str">
        <f t="shared" si="81"/>
        <v>06-16 New York Yankees @ Washington NationalsPNC BankRotational Field Level Home Plate</v>
      </c>
      <c r="W2585" t="str">
        <f>CONCATENATE(M2585,O2585)</f>
        <v>Regular SeasonPNC Bank</v>
      </c>
      <c r="X2585" t="str">
        <f>CONCATENATE(M2585,P2585)</f>
        <v>Regular SeasonRotational Field Level Home Plate</v>
      </c>
      <c r="Y2585" t="str">
        <f>CONCATENATE(M2585,O2585,P2585)</f>
        <v>Regular SeasonPNC BankRotational Field Level Home Plate</v>
      </c>
    </row>
    <row r="2586" spans="1:25" x14ac:dyDescent="0.25">
      <c r="A2586" s="3">
        <v>366159</v>
      </c>
      <c r="B2586" t="s">
        <v>128</v>
      </c>
      <c r="C2586" t="s">
        <v>36</v>
      </c>
      <c r="D2586" t="s">
        <v>9</v>
      </c>
      <c r="E2586" t="s">
        <v>1</v>
      </c>
      <c r="F2586" s="5">
        <v>41076</v>
      </c>
      <c r="G2586">
        <v>35</v>
      </c>
      <c r="H2586">
        <v>145</v>
      </c>
      <c r="I2586" s="1">
        <v>112749.1</v>
      </c>
      <c r="J2586" s="1">
        <v>14779.62</v>
      </c>
      <c r="K2586">
        <v>13.1084150560847</v>
      </c>
      <c r="L2586" s="4">
        <f>VLOOKUP(N2586,rates,VLOOKUP(CONCATENATE('[1]Exposure Report'!$B$11,'[1]Exposure Report'!$B$13),rate_lookup_table,4,FALSE),FALSE)</f>
        <v>777.58283333333338</v>
      </c>
      <c r="M2586" t="s">
        <v>0</v>
      </c>
      <c r="N2586" t="str">
        <f>IF(VLOOKUP(B2586,title_rename,2,FALSE)=0,B2586,VLOOKUP(B2586,title_rename,2,FALSE))</f>
        <v>06-16 New York Yankees @ Washington Nationals</v>
      </c>
      <c r="O2586" s="3" t="str">
        <f>LEFT(IF(VLOOKUP(C2586,brand_rename,2,FALSE)=0,C2586,VLOOKUP(C2586,brand_rename,2,FALSE)),LEN(IF(VLOOKUP(C2586,brand_rename,2,FALSE)=0,C2586,VLOOKUP(C2586,brand_rename,2,FALSE)))-6)</f>
        <v>PNC Bank</v>
      </c>
      <c r="P2586" t="str">
        <f>IF(VLOOKUP(D2586,location_rename,2,FALSE)=0,D2586,VLOOKUP(D2586,location_rename,2,FALSE))</f>
        <v>Static Upper Billboard</v>
      </c>
      <c r="Q2586">
        <f>IF($L2586=0,0,G2586)</f>
        <v>35</v>
      </c>
      <c r="R2586">
        <f>IF($L2586=0,0,H2586)</f>
        <v>145</v>
      </c>
      <c r="S2586" s="1">
        <f>R2586*L2586</f>
        <v>112749.51083333333</v>
      </c>
      <c r="T2586" s="1">
        <f>S2586*(K2586/100)</f>
        <v>14779.673853738515</v>
      </c>
      <c r="U2586" t="str">
        <f t="shared" si="80"/>
        <v>PNC BankStatic Upper Billboard</v>
      </c>
      <c r="V2586" t="str">
        <f t="shared" si="81"/>
        <v>06-16 New York Yankees @ Washington NationalsPNC BankStatic Upper Billboard</v>
      </c>
      <c r="W2586" t="str">
        <f>CONCATENATE(M2586,O2586)</f>
        <v>Regular SeasonPNC Bank</v>
      </c>
      <c r="X2586" t="str">
        <f>CONCATENATE(M2586,P2586)</f>
        <v>Regular SeasonStatic Upper Billboard</v>
      </c>
      <c r="Y2586" t="str">
        <f>CONCATENATE(M2586,O2586,P2586)</f>
        <v>Regular SeasonPNC BankStatic Upper Billboard</v>
      </c>
    </row>
    <row r="2587" spans="1:25" x14ac:dyDescent="0.25">
      <c r="A2587" s="3">
        <v>366159</v>
      </c>
      <c r="B2587" t="s">
        <v>128</v>
      </c>
      <c r="C2587" t="s">
        <v>36</v>
      </c>
      <c r="D2587" t="s">
        <v>71</v>
      </c>
      <c r="E2587" t="s">
        <v>1</v>
      </c>
      <c r="F2587" s="5">
        <v>41076</v>
      </c>
      <c r="G2587">
        <v>1</v>
      </c>
      <c r="H2587">
        <v>8</v>
      </c>
      <c r="I2587" s="1">
        <v>6220.64</v>
      </c>
      <c r="J2587" s="1">
        <v>1320.64</v>
      </c>
      <c r="K2587">
        <v>21.2299699066334</v>
      </c>
      <c r="L2587" s="4">
        <f>VLOOKUP(N2587,rates,VLOOKUP(CONCATENATE('[1]Exposure Report'!$B$11,'[1]Exposure Report'!$B$13),rate_lookup_table,4,FALSE),FALSE)</f>
        <v>777.58283333333338</v>
      </c>
      <c r="M2587" t="s">
        <v>0</v>
      </c>
      <c r="N2587" t="str">
        <f>IF(VLOOKUP(B2587,title_rename,2,FALSE)=0,B2587,VLOOKUP(B2587,title_rename,2,FALSE))</f>
        <v>06-16 New York Yankees @ Washington Nationals</v>
      </c>
      <c r="O2587" s="3" t="str">
        <f>LEFT(IF(VLOOKUP(C2587,brand_rename,2,FALSE)=0,C2587,VLOOKUP(C2587,brand_rename,2,FALSE)),LEN(IF(VLOOKUP(C2587,brand_rename,2,FALSE)=0,C2587,VLOOKUP(C2587,brand_rename,2,FALSE)))-6)</f>
        <v>PNC Bank</v>
      </c>
      <c r="P2587" t="str">
        <f>IF(VLOOKUP(D2587,location_rename,2,FALSE)=0,D2587,VLOOKUP(D2587,location_rename,2,FALSE))</f>
        <v>Static Upper Tiered</v>
      </c>
      <c r="Q2587">
        <f>IF($L2587=0,0,G2587)</f>
        <v>1</v>
      </c>
      <c r="R2587">
        <f>IF($L2587=0,0,H2587)</f>
        <v>8</v>
      </c>
      <c r="S2587" s="1">
        <f>R2587*L2587</f>
        <v>6220.6626666666671</v>
      </c>
      <c r="T2587" s="1">
        <f>S2587*(K2587/100)</f>
        <v>1320.6448121265123</v>
      </c>
      <c r="U2587" t="str">
        <f t="shared" si="80"/>
        <v>PNC BankStatic Upper Tiered</v>
      </c>
      <c r="V2587" t="str">
        <f t="shared" si="81"/>
        <v>06-16 New York Yankees @ Washington NationalsPNC BankStatic Upper Tiered</v>
      </c>
      <c r="W2587" t="str">
        <f>CONCATENATE(M2587,O2587)</f>
        <v>Regular SeasonPNC Bank</v>
      </c>
      <c r="X2587" t="str">
        <f>CONCATENATE(M2587,P2587)</f>
        <v>Regular SeasonStatic Upper Tiered</v>
      </c>
      <c r="Y2587" t="str">
        <f>CONCATENATE(M2587,O2587,P2587)</f>
        <v>Regular SeasonPNC BankStatic Upper Tiered</v>
      </c>
    </row>
    <row r="2588" spans="1:25" x14ac:dyDescent="0.25">
      <c r="A2588" s="3">
        <v>366159</v>
      </c>
      <c r="B2588" t="s">
        <v>128</v>
      </c>
      <c r="C2588" t="s">
        <v>33</v>
      </c>
      <c r="D2588" t="s">
        <v>17</v>
      </c>
      <c r="E2588" t="s">
        <v>1</v>
      </c>
      <c r="F2588" s="5">
        <v>41076</v>
      </c>
      <c r="G2588">
        <v>1</v>
      </c>
      <c r="H2588">
        <v>3</v>
      </c>
      <c r="I2588" s="1">
        <v>2332.7399999999998</v>
      </c>
      <c r="J2588" s="1">
        <v>980.68</v>
      </c>
      <c r="K2588">
        <v>42.039832986102098</v>
      </c>
      <c r="L2588" s="4">
        <f>VLOOKUP(N2588,rates,VLOOKUP(CONCATENATE('[1]Exposure Report'!$B$11,'[1]Exposure Report'!$B$13),rate_lookup_table,4,FALSE),FALSE)</f>
        <v>777.58283333333338</v>
      </c>
      <c r="M2588" t="s">
        <v>0</v>
      </c>
      <c r="N2588" t="str">
        <f>IF(VLOOKUP(B2588,title_rename,2,FALSE)=0,B2588,VLOOKUP(B2588,title_rename,2,FALSE))</f>
        <v>06-16 New York Yankees @ Washington Nationals</v>
      </c>
      <c r="O2588" s="3" t="str">
        <f>LEFT(IF(VLOOKUP(C2588,brand_rename,2,FALSE)=0,C2588,VLOOKUP(C2588,brand_rename,2,FALSE)),LEN(IF(VLOOKUP(C2588,brand_rename,2,FALSE)=0,C2588,VLOOKUP(C2588,brand_rename,2,FALSE)))-6)</f>
        <v>Radio - 106.7 The Fan</v>
      </c>
      <c r="P2588" t="str">
        <f>IF(VLOOKUP(D2588,location_rename,2,FALSE)=0,D2588,VLOOKUP(D2588,location_rename,2,FALSE))</f>
        <v>LED Upper Tiered</v>
      </c>
      <c r="Q2588">
        <f>IF($L2588=0,0,G2588)</f>
        <v>1</v>
      </c>
      <c r="R2588">
        <f>IF($L2588=0,0,H2588)</f>
        <v>3</v>
      </c>
      <c r="S2588" s="1">
        <f>R2588*L2588</f>
        <v>2332.7485000000001</v>
      </c>
      <c r="T2588" s="1">
        <f>S2588*(K2588/100)</f>
        <v>980.68357338580199</v>
      </c>
      <c r="U2588" t="str">
        <f t="shared" si="80"/>
        <v>Radio - 106.7 The FanLED Upper Tiered</v>
      </c>
      <c r="V2588" t="str">
        <f t="shared" si="81"/>
        <v>06-16 New York Yankees @ Washington NationalsRadio - 106.7 The FanLED Upper Tiered</v>
      </c>
      <c r="W2588" t="str">
        <f>CONCATENATE(M2588,O2588)</f>
        <v>Regular SeasonRadio - 106.7 The Fan</v>
      </c>
      <c r="X2588" t="str">
        <f>CONCATENATE(M2588,P2588)</f>
        <v>Regular SeasonLED Upper Tiered</v>
      </c>
      <c r="Y2588" t="str">
        <f>CONCATENATE(M2588,O2588,P2588)</f>
        <v>Regular SeasonRadio - 106.7 The FanLED Upper Tiered</v>
      </c>
    </row>
    <row r="2589" spans="1:25" x14ac:dyDescent="0.25">
      <c r="A2589" s="3">
        <v>366159</v>
      </c>
      <c r="B2589" t="s">
        <v>128</v>
      </c>
      <c r="C2589" t="s">
        <v>33</v>
      </c>
      <c r="D2589" t="s">
        <v>9</v>
      </c>
      <c r="E2589" t="s">
        <v>1</v>
      </c>
      <c r="F2589" s="5">
        <v>41076</v>
      </c>
      <c r="G2589">
        <v>36</v>
      </c>
      <c r="H2589">
        <v>88</v>
      </c>
      <c r="I2589" s="1">
        <v>68427.039999999994</v>
      </c>
      <c r="J2589" s="1">
        <v>13571.57</v>
      </c>
      <c r="K2589">
        <v>19.833635942750099</v>
      </c>
      <c r="L2589" s="4">
        <f>VLOOKUP(N2589,rates,VLOOKUP(CONCATENATE('[1]Exposure Report'!$B$11,'[1]Exposure Report'!$B$13),rate_lookup_table,4,FALSE),FALSE)</f>
        <v>777.58283333333338</v>
      </c>
      <c r="M2589" t="s">
        <v>0</v>
      </c>
      <c r="N2589" t="str">
        <f>IF(VLOOKUP(B2589,title_rename,2,FALSE)=0,B2589,VLOOKUP(B2589,title_rename,2,FALSE))</f>
        <v>06-16 New York Yankees @ Washington Nationals</v>
      </c>
      <c r="O2589" s="3" t="str">
        <f>LEFT(IF(VLOOKUP(C2589,brand_rename,2,FALSE)=0,C2589,VLOOKUP(C2589,brand_rename,2,FALSE)),LEN(IF(VLOOKUP(C2589,brand_rename,2,FALSE)=0,C2589,VLOOKUP(C2589,brand_rename,2,FALSE)))-6)</f>
        <v>Radio - 106.7 The Fan</v>
      </c>
      <c r="P2589" t="str">
        <f>IF(VLOOKUP(D2589,location_rename,2,FALSE)=0,D2589,VLOOKUP(D2589,location_rename,2,FALSE))</f>
        <v>Static Upper Billboard</v>
      </c>
      <c r="Q2589">
        <f>IF($L2589=0,0,G2589)</f>
        <v>36</v>
      </c>
      <c r="R2589">
        <f>IF($L2589=0,0,H2589)</f>
        <v>88</v>
      </c>
      <c r="S2589" s="1">
        <f>R2589*L2589</f>
        <v>68427.289333333334</v>
      </c>
      <c r="T2589" s="1">
        <f>S2589*(K2589/100)</f>
        <v>13571.619451865605</v>
      </c>
      <c r="U2589" t="str">
        <f t="shared" si="80"/>
        <v>Radio - 106.7 The FanStatic Upper Billboard</v>
      </c>
      <c r="V2589" t="str">
        <f t="shared" si="81"/>
        <v>06-16 New York Yankees @ Washington NationalsRadio - 106.7 The FanStatic Upper Billboard</v>
      </c>
      <c r="W2589" t="str">
        <f>CONCATENATE(M2589,O2589)</f>
        <v>Regular SeasonRadio - 106.7 The Fan</v>
      </c>
      <c r="X2589" t="str">
        <f>CONCATENATE(M2589,P2589)</f>
        <v>Regular SeasonStatic Upper Billboard</v>
      </c>
      <c r="Y2589" t="str">
        <f>CONCATENATE(M2589,O2589,P2589)</f>
        <v>Regular SeasonRadio - 106.7 The FanStatic Upper Billboard</v>
      </c>
    </row>
    <row r="2590" spans="1:25" x14ac:dyDescent="0.25">
      <c r="A2590" s="3">
        <v>366159</v>
      </c>
      <c r="B2590" t="s">
        <v>128</v>
      </c>
      <c r="C2590" t="s">
        <v>32</v>
      </c>
      <c r="D2590" t="s">
        <v>17</v>
      </c>
      <c r="E2590" t="s">
        <v>1</v>
      </c>
      <c r="F2590" s="5">
        <v>41076</v>
      </c>
      <c r="G2590">
        <v>6</v>
      </c>
      <c r="H2590">
        <v>11</v>
      </c>
      <c r="I2590" s="1">
        <v>8553.3799999999992</v>
      </c>
      <c r="J2590" s="1">
        <v>3127.89</v>
      </c>
      <c r="K2590">
        <v>36.569052234321397</v>
      </c>
      <c r="L2590" s="4">
        <f>VLOOKUP(N2590,rates,VLOOKUP(CONCATENATE('[1]Exposure Report'!$B$11,'[1]Exposure Report'!$B$13),rate_lookup_table,4,FALSE),FALSE)</f>
        <v>777.58283333333338</v>
      </c>
      <c r="M2590" t="s">
        <v>0</v>
      </c>
      <c r="N2590" t="str">
        <f>IF(VLOOKUP(B2590,title_rename,2,FALSE)=0,B2590,VLOOKUP(B2590,title_rename,2,FALSE))</f>
        <v>06-16 New York Yankees @ Washington Nationals</v>
      </c>
      <c r="O2590" s="3" t="str">
        <f>LEFT(IF(VLOOKUP(C2590,brand_rename,2,FALSE)=0,C2590,VLOOKUP(C2590,brand_rename,2,FALSE)),LEN(IF(VLOOKUP(C2590,brand_rename,2,FALSE)=0,C2590,VLOOKUP(C2590,brand_rename,2,FALSE)))-6)</f>
        <v>Radio - WTOP</v>
      </c>
      <c r="P2590" t="str">
        <f>IF(VLOOKUP(D2590,location_rename,2,FALSE)=0,D2590,VLOOKUP(D2590,location_rename,2,FALSE))</f>
        <v>LED Upper Tiered</v>
      </c>
      <c r="Q2590">
        <f>IF($L2590=0,0,G2590)</f>
        <v>6</v>
      </c>
      <c r="R2590">
        <f>IF($L2590=0,0,H2590)</f>
        <v>11</v>
      </c>
      <c r="S2590" s="1">
        <f>R2590*L2590</f>
        <v>8553.4111666666668</v>
      </c>
      <c r="T2590" s="1">
        <f>S2590*(K2590/100)</f>
        <v>3127.9013973546125</v>
      </c>
      <c r="U2590" t="str">
        <f t="shared" si="80"/>
        <v>Radio - WTOPLED Upper Tiered</v>
      </c>
      <c r="V2590" t="str">
        <f t="shared" si="81"/>
        <v>06-16 New York Yankees @ Washington NationalsRadio - WTOPLED Upper Tiered</v>
      </c>
      <c r="W2590" t="str">
        <f>CONCATENATE(M2590,O2590)</f>
        <v>Regular SeasonRadio - WTOP</v>
      </c>
      <c r="X2590" t="str">
        <f>CONCATENATE(M2590,P2590)</f>
        <v>Regular SeasonLED Upper Tiered</v>
      </c>
      <c r="Y2590" t="str">
        <f>CONCATENATE(M2590,O2590,P2590)</f>
        <v>Regular SeasonRadio - WTOPLED Upper Tiered</v>
      </c>
    </row>
    <row r="2591" spans="1:25" x14ac:dyDescent="0.25">
      <c r="A2591" s="3">
        <v>366159</v>
      </c>
      <c r="B2591" t="s">
        <v>128</v>
      </c>
      <c r="C2591" t="s">
        <v>96</v>
      </c>
      <c r="D2591" t="s">
        <v>9</v>
      </c>
      <c r="E2591" t="s">
        <v>1</v>
      </c>
      <c r="F2591" s="5">
        <v>41076</v>
      </c>
      <c r="G2591">
        <v>2</v>
      </c>
      <c r="H2591">
        <v>2</v>
      </c>
      <c r="I2591" s="1">
        <v>1555.16</v>
      </c>
      <c r="J2591" s="1">
        <v>278.83999999999997</v>
      </c>
      <c r="K2591">
        <v>17.9299879112117</v>
      </c>
      <c r="L2591" s="4">
        <f>VLOOKUP(N2591,rates,VLOOKUP(CONCATENATE('[1]Exposure Report'!$B$11,'[1]Exposure Report'!$B$13),rate_lookup_table,4,FALSE),FALSE)</f>
        <v>777.58283333333338</v>
      </c>
      <c r="M2591" t="s">
        <v>0</v>
      </c>
      <c r="N2591" t="str">
        <f>IF(VLOOKUP(B2591,title_rename,2,FALSE)=0,B2591,VLOOKUP(B2591,title_rename,2,FALSE))</f>
        <v>06-16 New York Yankees @ Washington Nationals</v>
      </c>
      <c r="O2591" s="3" t="str">
        <f>LEFT(IF(VLOOKUP(C2591,brand_rename,2,FALSE)=0,C2591,VLOOKUP(C2591,brand_rename,2,FALSE)),LEN(IF(VLOOKUP(C2591,brand_rename,2,FALSE)=0,C2591,VLOOKUP(C2591,brand_rename,2,FALSE)))-6)</f>
        <v>Red Loft</v>
      </c>
      <c r="P2591" t="str">
        <f>IF(VLOOKUP(D2591,location_rename,2,FALSE)=0,D2591,VLOOKUP(D2591,location_rename,2,FALSE))</f>
        <v>Static Upper Billboard</v>
      </c>
      <c r="Q2591">
        <f>IF($L2591=0,0,G2591)</f>
        <v>2</v>
      </c>
      <c r="R2591">
        <f>IF($L2591=0,0,H2591)</f>
        <v>2</v>
      </c>
      <c r="S2591" s="1">
        <f>R2591*L2591</f>
        <v>1555.1656666666668</v>
      </c>
      <c r="T2591" s="1">
        <f>S2591*(K2591/100)</f>
        <v>278.84101603264821</v>
      </c>
      <c r="U2591" t="str">
        <f t="shared" si="80"/>
        <v>Red LoftStatic Upper Billboard</v>
      </c>
      <c r="V2591" t="str">
        <f t="shared" si="81"/>
        <v>06-16 New York Yankees @ Washington NationalsRed LoftStatic Upper Billboard</v>
      </c>
      <c r="W2591" t="str">
        <f>CONCATENATE(M2591,O2591)</f>
        <v>Regular SeasonRed Loft</v>
      </c>
      <c r="X2591" t="str">
        <f>CONCATENATE(M2591,P2591)</f>
        <v>Regular SeasonStatic Upper Billboard</v>
      </c>
      <c r="Y2591" t="str">
        <f>CONCATENATE(M2591,O2591,P2591)</f>
        <v>Regular SeasonRed LoftStatic Upper Billboard</v>
      </c>
    </row>
    <row r="2592" spans="1:25" x14ac:dyDescent="0.25">
      <c r="A2592" s="3">
        <v>366159</v>
      </c>
      <c r="B2592" t="s">
        <v>128</v>
      </c>
      <c r="C2592" t="s">
        <v>31</v>
      </c>
      <c r="D2592" t="s">
        <v>71</v>
      </c>
      <c r="E2592" t="s">
        <v>1</v>
      </c>
      <c r="F2592" s="5">
        <v>41076</v>
      </c>
      <c r="G2592">
        <v>1</v>
      </c>
      <c r="H2592">
        <v>2</v>
      </c>
      <c r="I2592" s="1">
        <v>1555.16</v>
      </c>
      <c r="J2592" s="1">
        <v>343.07</v>
      </c>
      <c r="K2592">
        <v>22.060109570719401</v>
      </c>
      <c r="L2592" s="4">
        <f>VLOOKUP(N2592,rates,VLOOKUP(CONCATENATE('[1]Exposure Report'!$B$11,'[1]Exposure Report'!$B$13),rate_lookup_table,4,FALSE),FALSE)</f>
        <v>777.58283333333338</v>
      </c>
      <c r="M2592" t="s">
        <v>0</v>
      </c>
      <c r="N2592" t="str">
        <f>IF(VLOOKUP(B2592,title_rename,2,FALSE)=0,B2592,VLOOKUP(B2592,title_rename,2,FALSE))</f>
        <v>06-16 New York Yankees @ Washington Nationals</v>
      </c>
      <c r="O2592" s="3" t="str">
        <f>LEFT(IF(VLOOKUP(C2592,brand_rename,2,FALSE)=0,C2592,VLOOKUP(C2592,brand_rename,2,FALSE)),LEN(IF(VLOOKUP(C2592,brand_rename,2,FALSE)=0,C2592,VLOOKUP(C2592,brand_rename,2,FALSE)))-6)</f>
        <v>Red Porch</v>
      </c>
      <c r="P2592" t="str">
        <f>IF(VLOOKUP(D2592,location_rename,2,FALSE)=0,D2592,VLOOKUP(D2592,location_rename,2,FALSE))</f>
        <v>Static Upper Tiered</v>
      </c>
      <c r="Q2592">
        <f>IF($L2592=0,0,G2592)</f>
        <v>1</v>
      </c>
      <c r="R2592">
        <f>IF($L2592=0,0,H2592)</f>
        <v>2</v>
      </c>
      <c r="S2592" s="1">
        <f>R2592*L2592</f>
        <v>1555.1656666666668</v>
      </c>
      <c r="T2592" s="1">
        <f>S2592*(K2592/100)</f>
        <v>343.07125007287556</v>
      </c>
      <c r="U2592" t="str">
        <f t="shared" si="80"/>
        <v>Red PorchStatic Upper Tiered</v>
      </c>
      <c r="V2592" t="str">
        <f t="shared" si="81"/>
        <v>06-16 New York Yankees @ Washington NationalsRed PorchStatic Upper Tiered</v>
      </c>
      <c r="W2592" t="str">
        <f>CONCATENATE(M2592,O2592)</f>
        <v>Regular SeasonRed Porch</v>
      </c>
      <c r="X2592" t="str">
        <f>CONCATENATE(M2592,P2592)</f>
        <v>Regular SeasonStatic Upper Tiered</v>
      </c>
      <c r="Y2592" t="str">
        <f>CONCATENATE(M2592,O2592,P2592)</f>
        <v>Regular SeasonRed PorchStatic Upper Tiered</v>
      </c>
    </row>
    <row r="2593" spans="1:25" x14ac:dyDescent="0.25">
      <c r="A2593" s="3">
        <v>366159</v>
      </c>
      <c r="B2593" t="s">
        <v>128</v>
      </c>
      <c r="C2593" t="s">
        <v>80</v>
      </c>
      <c r="D2593" t="s">
        <v>11</v>
      </c>
      <c r="E2593" t="s">
        <v>1</v>
      </c>
      <c r="F2593" s="5">
        <v>41076</v>
      </c>
      <c r="G2593">
        <v>16</v>
      </c>
      <c r="H2593">
        <v>30</v>
      </c>
      <c r="I2593" s="1">
        <v>23327.4</v>
      </c>
      <c r="J2593" s="1">
        <v>4581.5</v>
      </c>
      <c r="K2593">
        <v>19.639994169946</v>
      </c>
      <c r="L2593" s="4">
        <f>VLOOKUP(N2593,rates,VLOOKUP(CONCATENATE('[1]Exposure Report'!$B$11,'[1]Exposure Report'!$B$13),rate_lookup_table,4,FALSE),FALSE)</f>
        <v>777.58283333333338</v>
      </c>
      <c r="M2593" t="s">
        <v>0</v>
      </c>
      <c r="N2593" t="str">
        <f>IF(VLOOKUP(B2593,title_rename,2,FALSE)=0,B2593,VLOOKUP(B2593,title_rename,2,FALSE))</f>
        <v>06-16 New York Yankees @ Washington Nationals</v>
      </c>
      <c r="O2593" s="3" t="str">
        <f>LEFT(IF(VLOOKUP(C2593,brand_rename,2,FALSE)=0,C2593,VLOOKUP(C2593,brand_rename,2,FALSE)),LEN(IF(VLOOKUP(C2593,brand_rename,2,FALSE)=0,C2593,VLOOKUP(C2593,brand_rename,2,FALSE)))-6)</f>
        <v>Retired Players Tribute</v>
      </c>
      <c r="P2593" t="str">
        <f>IF(VLOOKUP(D2593,location_rename,2,FALSE)=0,D2593,VLOOKUP(D2593,location_rename,2,FALSE))</f>
        <v>Static Outfield Wall</v>
      </c>
      <c r="Q2593">
        <f>IF($L2593=0,0,G2593)</f>
        <v>16</v>
      </c>
      <c r="R2593">
        <f>IF($L2593=0,0,H2593)</f>
        <v>30</v>
      </c>
      <c r="S2593" s="1">
        <f>R2593*L2593</f>
        <v>23327.485000000001</v>
      </c>
      <c r="T2593" s="1">
        <f>S2593*(K2593/100)</f>
        <v>4581.5166939950277</v>
      </c>
      <c r="U2593" t="str">
        <f t="shared" si="80"/>
        <v>Retired Players TributeStatic Outfield Wall</v>
      </c>
      <c r="V2593" t="str">
        <f t="shared" si="81"/>
        <v>06-16 New York Yankees @ Washington NationalsRetired Players TributeStatic Outfield Wall</v>
      </c>
      <c r="W2593" t="str">
        <f>CONCATENATE(M2593,O2593)</f>
        <v>Regular SeasonRetired Players Tribute</v>
      </c>
      <c r="X2593" t="str">
        <f>CONCATENATE(M2593,P2593)</f>
        <v>Regular SeasonStatic Outfield Wall</v>
      </c>
      <c r="Y2593" t="str">
        <f>CONCATENATE(M2593,O2593,P2593)</f>
        <v>Regular SeasonRetired Players TributeStatic Outfield Wall</v>
      </c>
    </row>
    <row r="2594" spans="1:25" x14ac:dyDescent="0.25">
      <c r="A2594" s="3">
        <v>366159</v>
      </c>
      <c r="B2594" t="s">
        <v>128</v>
      </c>
      <c r="C2594" t="s">
        <v>95</v>
      </c>
      <c r="D2594" t="s">
        <v>19</v>
      </c>
      <c r="E2594" t="s">
        <v>1</v>
      </c>
      <c r="F2594" s="5">
        <v>41076</v>
      </c>
      <c r="G2594">
        <v>1</v>
      </c>
      <c r="H2594">
        <v>5</v>
      </c>
      <c r="I2594" s="1">
        <v>3887.9</v>
      </c>
      <c r="J2594" s="1">
        <v>1382.54</v>
      </c>
      <c r="K2594">
        <v>35.560070989480103</v>
      </c>
      <c r="L2594" s="4">
        <f>VLOOKUP(N2594,rates,VLOOKUP(CONCATENATE('[1]Exposure Report'!$B$11,'[1]Exposure Report'!$B$13),rate_lookup_table,4,FALSE),FALSE)</f>
        <v>777.58283333333338</v>
      </c>
      <c r="M2594" t="s">
        <v>0</v>
      </c>
      <c r="N2594" t="str">
        <f>IF(VLOOKUP(B2594,title_rename,2,FALSE)=0,B2594,VLOOKUP(B2594,title_rename,2,FALSE))</f>
        <v>06-16 New York Yankees @ Washington Nationals</v>
      </c>
      <c r="O2594" s="3" t="str">
        <f>LEFT(IF(VLOOKUP(C2594,brand_rename,2,FALSE)=0,C2594,VLOOKUP(C2594,brand_rename,2,FALSE)),LEN(IF(VLOOKUP(C2594,brand_rename,2,FALSE)=0,C2594,VLOOKUP(C2594,brand_rename,2,FALSE)))-6)</f>
        <v>Seinfeld - Pix</v>
      </c>
      <c r="P2594" t="str">
        <f>IF(VLOOKUP(D2594,location_rename,2,FALSE)=0,D2594,VLOOKUP(D2594,location_rename,2,FALSE))</f>
        <v>LED Outfield Wall</v>
      </c>
      <c r="Q2594">
        <f>IF($L2594=0,0,G2594)</f>
        <v>1</v>
      </c>
      <c r="R2594">
        <f>IF($L2594=0,0,H2594)</f>
        <v>5</v>
      </c>
      <c r="S2594" s="1">
        <f>R2594*L2594</f>
        <v>3887.9141666666669</v>
      </c>
      <c r="T2594" s="1">
        <f>S2594*(K2594/100)</f>
        <v>1382.5450376767205</v>
      </c>
      <c r="U2594" t="str">
        <f t="shared" si="80"/>
        <v>Seinfeld - PixLED Outfield Wall</v>
      </c>
      <c r="V2594" t="str">
        <f t="shared" si="81"/>
        <v>06-16 New York Yankees @ Washington NationalsSeinfeld - PixLED Outfield Wall</v>
      </c>
      <c r="W2594" t="str">
        <f>CONCATENATE(M2594,O2594)</f>
        <v>Regular SeasonSeinfeld - Pix</v>
      </c>
      <c r="X2594" t="str">
        <f>CONCATENATE(M2594,P2594)</f>
        <v>Regular SeasonLED Outfield Wall</v>
      </c>
      <c r="Y2594" t="str">
        <f>CONCATENATE(M2594,O2594,P2594)</f>
        <v>Regular SeasonSeinfeld - PixLED Outfield Wall</v>
      </c>
    </row>
    <row r="2595" spans="1:25" x14ac:dyDescent="0.25">
      <c r="A2595" s="3">
        <v>366159</v>
      </c>
      <c r="B2595" t="s">
        <v>128</v>
      </c>
      <c r="C2595" t="s">
        <v>121</v>
      </c>
      <c r="D2595" t="s">
        <v>2</v>
      </c>
      <c r="E2595" t="s">
        <v>1</v>
      </c>
      <c r="F2595" s="5">
        <v>41076</v>
      </c>
      <c r="G2595">
        <v>33</v>
      </c>
      <c r="H2595">
        <v>326</v>
      </c>
      <c r="I2595" s="1">
        <v>253491.08</v>
      </c>
      <c r="J2595" s="1">
        <v>59216.45</v>
      </c>
      <c r="K2595">
        <v>23.360368341166001</v>
      </c>
      <c r="L2595" s="4">
        <f>VLOOKUP(N2595,rates,VLOOKUP(CONCATENATE('[1]Exposure Report'!$B$11,'[1]Exposure Report'!$B$13),rate_lookup_table,4,FALSE),FALSE)</f>
        <v>777.58283333333338</v>
      </c>
      <c r="M2595" t="s">
        <v>0</v>
      </c>
      <c r="N2595" t="str">
        <f>IF(VLOOKUP(B2595,title_rename,2,FALSE)=0,B2595,VLOOKUP(B2595,title_rename,2,FALSE))</f>
        <v>06-16 New York Yankees @ Washington Nationals</v>
      </c>
      <c r="O2595" s="3" t="str">
        <f>LEFT(IF(VLOOKUP(C2595,brand_rename,2,FALSE)=0,C2595,VLOOKUP(C2595,brand_rename,2,FALSE)),LEN(IF(VLOOKUP(C2595,brand_rename,2,FALSE)=0,C2595,VLOOKUP(C2595,brand_rename,2,FALSE)))-6)</f>
        <v>Team Promotion - Miller Lite Party Night</v>
      </c>
      <c r="P2595" t="str">
        <f>IF(VLOOKUP(D2595,location_rename,2,FALSE)=0,D2595,VLOOKUP(D2595,location_rename,2,FALSE))</f>
        <v>Rotational Field Level Home Plate</v>
      </c>
      <c r="Q2595">
        <f>IF($L2595=0,0,G2595)</f>
        <v>33</v>
      </c>
      <c r="R2595">
        <f>IF($L2595=0,0,H2595)</f>
        <v>326</v>
      </c>
      <c r="S2595" s="1">
        <f>R2595*L2595</f>
        <v>253492.00366666669</v>
      </c>
      <c r="T2595" s="1">
        <f>S2595*(K2595/100)</f>
        <v>59216.665771935368</v>
      </c>
      <c r="U2595" t="str">
        <f t="shared" si="80"/>
        <v>Team Promotion - Miller Lite Party NightRotational Field Level Home Plate</v>
      </c>
      <c r="V2595" t="str">
        <f t="shared" si="81"/>
        <v>06-16 New York Yankees @ Washington NationalsTeam Promotion - Miller Lite Party NightRotational Field Level Home Plate</v>
      </c>
      <c r="W2595" t="str">
        <f>CONCATENATE(M2595,O2595)</f>
        <v>Regular SeasonTeam Promotion - Miller Lite Party Night</v>
      </c>
      <c r="X2595" t="str">
        <f>CONCATENATE(M2595,P2595)</f>
        <v>Regular SeasonRotational Field Level Home Plate</v>
      </c>
      <c r="Y2595" t="str">
        <f>CONCATENATE(M2595,O2595,P2595)</f>
        <v>Regular SeasonTeam Promotion - Miller Lite Party NightRotational Field Level Home Plate</v>
      </c>
    </row>
    <row r="2596" spans="1:25" x14ac:dyDescent="0.25">
      <c r="A2596" s="3">
        <v>366159</v>
      </c>
      <c r="B2596" t="s">
        <v>128</v>
      </c>
      <c r="C2596" t="s">
        <v>79</v>
      </c>
      <c r="D2596" t="s">
        <v>12</v>
      </c>
      <c r="E2596" t="s">
        <v>1</v>
      </c>
      <c r="F2596" s="5">
        <v>41076</v>
      </c>
      <c r="G2596">
        <v>75</v>
      </c>
      <c r="H2596">
        <v>385</v>
      </c>
      <c r="I2596" s="1">
        <v>299368.3</v>
      </c>
      <c r="J2596" s="1">
        <v>44097.18</v>
      </c>
      <c r="K2596">
        <v>14.730076631360101</v>
      </c>
      <c r="L2596" s="4">
        <f>VLOOKUP(N2596,rates,VLOOKUP(CONCATENATE('[1]Exposure Report'!$B$11,'[1]Exposure Report'!$B$13),rate_lookup_table,4,FALSE),FALSE)</f>
        <v>777.58283333333338</v>
      </c>
      <c r="M2596" t="s">
        <v>0</v>
      </c>
      <c r="N2596" t="str">
        <f>IF(VLOOKUP(B2596,title_rename,2,FALSE)=0,B2596,VLOOKUP(B2596,title_rename,2,FALSE))</f>
        <v>06-16 New York Yankees @ Washington Nationals</v>
      </c>
      <c r="O2596" s="3" t="str">
        <f>LEFT(IF(VLOOKUP(C2596,brand_rename,2,FALSE)=0,C2596,VLOOKUP(C2596,brand_rename,2,FALSE)),LEN(IF(VLOOKUP(C2596,brand_rename,2,FALSE)=0,C2596,VLOOKUP(C2596,brand_rename,2,FALSE)))-6)</f>
        <v>Team Promotion - NatsLive Post-Game Concert - The Wallflowers</v>
      </c>
      <c r="P2596" t="str">
        <f>IF(VLOOKUP(D2596,location_rename,2,FALSE)=0,D2596,VLOOKUP(D2596,location_rename,2,FALSE))</f>
        <v>Static Field Level Home Plate</v>
      </c>
      <c r="Q2596">
        <f>IF($L2596=0,0,G2596)</f>
        <v>75</v>
      </c>
      <c r="R2596">
        <f>IF($L2596=0,0,H2596)</f>
        <v>385</v>
      </c>
      <c r="S2596" s="1">
        <f>R2596*L2596</f>
        <v>299369.39083333337</v>
      </c>
      <c r="T2596" s="1">
        <f>S2596*(K2596/100)</f>
        <v>44097.340680585927</v>
      </c>
      <c r="U2596" t="str">
        <f t="shared" si="80"/>
        <v>Team Promotion - NatsLive Post-Game Concert - The WallflowersStatic Field Level Home Plate</v>
      </c>
      <c r="V2596" t="str">
        <f t="shared" si="81"/>
        <v>06-16 New York Yankees @ Washington NationalsTeam Promotion - NatsLive Post-Game Concert - The WallflowersStatic Field Level Home Plate</v>
      </c>
      <c r="W2596" t="str">
        <f>CONCATENATE(M2596,O2596)</f>
        <v>Regular SeasonTeam Promotion - NatsLive Post-Game Concert - The Wallflowers</v>
      </c>
      <c r="X2596" t="str">
        <f>CONCATENATE(M2596,P2596)</f>
        <v>Regular SeasonStatic Field Level Home Plate</v>
      </c>
      <c r="Y2596" t="str">
        <f>CONCATENATE(M2596,O2596,P2596)</f>
        <v>Regular SeasonTeam Promotion - NatsLive Post-Game Concert - The WallflowersStatic Field Level Home Plate</v>
      </c>
    </row>
    <row r="2597" spans="1:25" x14ac:dyDescent="0.25">
      <c r="A2597" s="3">
        <v>366159</v>
      </c>
      <c r="B2597" t="s">
        <v>128</v>
      </c>
      <c r="C2597" t="s">
        <v>78</v>
      </c>
      <c r="D2597" t="s">
        <v>45</v>
      </c>
      <c r="E2597" t="s">
        <v>1</v>
      </c>
      <c r="F2597" s="5">
        <v>41076</v>
      </c>
      <c r="G2597">
        <v>2</v>
      </c>
      <c r="H2597">
        <v>2</v>
      </c>
      <c r="I2597" s="1">
        <v>1555.16</v>
      </c>
      <c r="J2597" s="1">
        <v>405.2</v>
      </c>
      <c r="K2597">
        <v>26.055196892924201</v>
      </c>
      <c r="L2597" s="4">
        <f>VLOOKUP(N2597,rates,VLOOKUP(CONCATENATE('[1]Exposure Report'!$B$11,'[1]Exposure Report'!$B$13),rate_lookup_table,4,FALSE),FALSE)</f>
        <v>777.58283333333338</v>
      </c>
      <c r="M2597" t="s">
        <v>0</v>
      </c>
      <c r="N2597" t="str">
        <f>IF(VLOOKUP(B2597,title_rename,2,FALSE)=0,B2597,VLOOKUP(B2597,title_rename,2,FALSE))</f>
        <v>06-16 New York Yankees @ Washington Nationals</v>
      </c>
      <c r="O2597" s="3" t="str">
        <f>LEFT(IF(VLOOKUP(C2597,brand_rename,2,FALSE)=0,C2597,VLOOKUP(C2597,brand_rename,2,FALSE)),LEN(IF(VLOOKUP(C2597,brand_rename,2,FALSE)=0,C2597,VLOOKUP(C2597,brand_rename,2,FALSE)))-6)</f>
        <v>Team Website - Losnacionales.com</v>
      </c>
      <c r="P2597" t="str">
        <f>IF(VLOOKUP(D2597,location_rename,2,FALSE)=0,D2597,VLOOKUP(D2597,location_rename,2,FALSE))</f>
        <v>Static Field Level Foul Ball Line</v>
      </c>
      <c r="Q2597">
        <f>IF($L2597=0,0,G2597)</f>
        <v>2</v>
      </c>
      <c r="R2597">
        <f>IF($L2597=0,0,H2597)</f>
        <v>2</v>
      </c>
      <c r="S2597" s="1">
        <f>R2597*L2597</f>
        <v>1555.1656666666668</v>
      </c>
      <c r="T2597" s="1">
        <f>S2597*(K2597/100)</f>
        <v>405.20147646115726</v>
      </c>
      <c r="U2597" t="str">
        <f t="shared" si="80"/>
        <v>Team Website - Losnacionales.comStatic Field Level Foul Ball Line</v>
      </c>
      <c r="V2597" t="str">
        <f t="shared" si="81"/>
        <v>06-16 New York Yankees @ Washington NationalsTeam Website - Losnacionales.comStatic Field Level Foul Ball Line</v>
      </c>
      <c r="W2597" t="str">
        <f>CONCATENATE(M2597,O2597)</f>
        <v>Regular SeasonTeam Website - Losnacionales.com</v>
      </c>
      <c r="X2597" t="str">
        <f>CONCATENATE(M2597,P2597)</f>
        <v>Regular SeasonStatic Field Level Foul Ball Line</v>
      </c>
      <c r="Y2597" t="str">
        <f>CONCATENATE(M2597,O2597,P2597)</f>
        <v>Regular SeasonTeam Website - Losnacionales.comStatic Field Level Foul Ball Line</v>
      </c>
    </row>
    <row r="2598" spans="1:25" x14ac:dyDescent="0.25">
      <c r="A2598" s="3">
        <v>366159</v>
      </c>
      <c r="B2598" t="s">
        <v>128</v>
      </c>
      <c r="C2598" t="s">
        <v>27</v>
      </c>
      <c r="D2598" t="s">
        <v>16</v>
      </c>
      <c r="E2598" t="s">
        <v>1</v>
      </c>
      <c r="F2598" s="5">
        <v>41076</v>
      </c>
      <c r="G2598">
        <v>10</v>
      </c>
      <c r="H2598">
        <v>41</v>
      </c>
      <c r="I2598" s="1">
        <v>31880.78</v>
      </c>
      <c r="J2598" s="1">
        <v>7302.8</v>
      </c>
      <c r="K2598">
        <v>22.906591369470799</v>
      </c>
      <c r="L2598" s="4">
        <f>VLOOKUP(N2598,rates,VLOOKUP(CONCATENATE('[1]Exposure Report'!$B$11,'[1]Exposure Report'!$B$13),rate_lookup_table,4,FALSE),FALSE)</f>
        <v>777.58283333333338</v>
      </c>
      <c r="M2598" t="s">
        <v>0</v>
      </c>
      <c r="N2598" t="str">
        <f>IF(VLOOKUP(B2598,title_rename,2,FALSE)=0,B2598,VLOOKUP(B2598,title_rename,2,FALSE))</f>
        <v>06-16 New York Yankees @ Washington Nationals</v>
      </c>
      <c r="O2598" s="3" t="str">
        <f>LEFT(IF(VLOOKUP(C2598,brand_rename,2,FALSE)=0,C2598,VLOOKUP(C2598,brand_rename,2,FALSE)),LEN(IF(VLOOKUP(C2598,brand_rename,2,FALSE)=0,C2598,VLOOKUP(C2598,brand_rename,2,FALSE)))-6)</f>
        <v>Team Website - Nationals.com</v>
      </c>
      <c r="P2598" t="str">
        <f>IF(VLOOKUP(D2598,location_rename,2,FALSE)=0,D2598,VLOOKUP(D2598,location_rename,2,FALSE))</f>
        <v>On Surface Branding</v>
      </c>
      <c r="Q2598">
        <f>IF($L2598=0,0,G2598)</f>
        <v>10</v>
      </c>
      <c r="R2598">
        <f>IF($L2598=0,0,H2598)</f>
        <v>41</v>
      </c>
      <c r="S2598" s="1">
        <f>R2598*L2598</f>
        <v>31880.896166666669</v>
      </c>
      <c r="T2598" s="1">
        <f>S2598*(K2598/100)</f>
        <v>7302.8266098236145</v>
      </c>
      <c r="U2598" t="str">
        <f t="shared" si="80"/>
        <v>Team Website - Nationals.comOn Surface Branding</v>
      </c>
      <c r="V2598" t="str">
        <f t="shared" si="81"/>
        <v>06-16 New York Yankees @ Washington NationalsTeam Website - Nationals.comOn Surface Branding</v>
      </c>
      <c r="W2598" t="str">
        <f>CONCATENATE(M2598,O2598)</f>
        <v>Regular SeasonTeam Website - Nationals.com</v>
      </c>
      <c r="X2598" t="str">
        <f>CONCATENATE(M2598,P2598)</f>
        <v>Regular SeasonOn Surface Branding</v>
      </c>
      <c r="Y2598" t="str">
        <f>CONCATENATE(M2598,O2598,P2598)</f>
        <v>Regular SeasonTeam Website - Nationals.comOn Surface Branding</v>
      </c>
    </row>
    <row r="2599" spans="1:25" x14ac:dyDescent="0.25">
      <c r="A2599" s="3">
        <v>366159</v>
      </c>
      <c r="B2599" t="s">
        <v>128</v>
      </c>
      <c r="C2599" t="s">
        <v>27</v>
      </c>
      <c r="D2599" t="s">
        <v>2</v>
      </c>
      <c r="E2599" t="s">
        <v>1</v>
      </c>
      <c r="F2599" s="5">
        <v>41076</v>
      </c>
      <c r="G2599">
        <v>22</v>
      </c>
      <c r="H2599">
        <v>129</v>
      </c>
      <c r="I2599" s="1">
        <v>100307.82</v>
      </c>
      <c r="J2599" s="1">
        <v>25784.94</v>
      </c>
      <c r="K2599">
        <v>25.705812368367599</v>
      </c>
      <c r="L2599" s="4">
        <f>VLOOKUP(N2599,rates,VLOOKUP(CONCATENATE('[1]Exposure Report'!$B$11,'[1]Exposure Report'!$B$13),rate_lookup_table,4,FALSE),FALSE)</f>
        <v>777.58283333333338</v>
      </c>
      <c r="M2599" t="s">
        <v>0</v>
      </c>
      <c r="N2599" t="str">
        <f>IF(VLOOKUP(B2599,title_rename,2,FALSE)=0,B2599,VLOOKUP(B2599,title_rename,2,FALSE))</f>
        <v>06-16 New York Yankees @ Washington Nationals</v>
      </c>
      <c r="O2599" s="3" t="str">
        <f>LEFT(IF(VLOOKUP(C2599,brand_rename,2,FALSE)=0,C2599,VLOOKUP(C2599,brand_rename,2,FALSE)),LEN(IF(VLOOKUP(C2599,brand_rename,2,FALSE)=0,C2599,VLOOKUP(C2599,brand_rename,2,FALSE)))-6)</f>
        <v>Team Website - Nationals.com</v>
      </c>
      <c r="P2599" t="str">
        <f>IF(VLOOKUP(D2599,location_rename,2,FALSE)=0,D2599,VLOOKUP(D2599,location_rename,2,FALSE))</f>
        <v>Rotational Field Level Home Plate</v>
      </c>
      <c r="Q2599">
        <f>IF($L2599=0,0,G2599)</f>
        <v>22</v>
      </c>
      <c r="R2599">
        <f>IF($L2599=0,0,H2599)</f>
        <v>129</v>
      </c>
      <c r="S2599" s="1">
        <f>R2599*L2599</f>
        <v>100308.18550000001</v>
      </c>
      <c r="T2599" s="1">
        <f>S2599*(K2599/100)</f>
        <v>25785.033954744114</v>
      </c>
      <c r="U2599" t="str">
        <f t="shared" si="80"/>
        <v>Team Website - Nationals.comRotational Field Level Home Plate</v>
      </c>
      <c r="V2599" t="str">
        <f t="shared" si="81"/>
        <v>06-16 New York Yankees @ Washington NationalsTeam Website - Nationals.comRotational Field Level Home Plate</v>
      </c>
      <c r="W2599" t="str">
        <f>CONCATENATE(M2599,O2599)</f>
        <v>Regular SeasonTeam Website - Nationals.com</v>
      </c>
      <c r="X2599" t="str">
        <f>CONCATENATE(M2599,P2599)</f>
        <v>Regular SeasonRotational Field Level Home Plate</v>
      </c>
      <c r="Y2599" t="str">
        <f>CONCATENATE(M2599,O2599,P2599)</f>
        <v>Regular SeasonTeam Website - Nationals.comRotational Field Level Home Plate</v>
      </c>
    </row>
    <row r="2600" spans="1:25" x14ac:dyDescent="0.25">
      <c r="A2600" s="3">
        <v>366159</v>
      </c>
      <c r="B2600" t="s">
        <v>128</v>
      </c>
      <c r="C2600" t="s">
        <v>27</v>
      </c>
      <c r="D2600" t="s">
        <v>28</v>
      </c>
      <c r="E2600" t="s">
        <v>1</v>
      </c>
      <c r="F2600" s="5">
        <v>41076</v>
      </c>
      <c r="G2600">
        <v>46</v>
      </c>
      <c r="H2600">
        <v>153</v>
      </c>
      <c r="I2600" s="1">
        <v>118969.74</v>
      </c>
      <c r="J2600" s="1">
        <v>27705.72</v>
      </c>
      <c r="K2600">
        <v>23.288039462807902</v>
      </c>
      <c r="L2600" s="4">
        <f>VLOOKUP(N2600,rates,VLOOKUP(CONCATENATE('[1]Exposure Report'!$B$11,'[1]Exposure Report'!$B$13),rate_lookup_table,4,FALSE),FALSE)</f>
        <v>777.58283333333338</v>
      </c>
      <c r="M2600" t="s">
        <v>0</v>
      </c>
      <c r="N2600" t="str">
        <f>IF(VLOOKUP(B2600,title_rename,2,FALSE)=0,B2600,VLOOKUP(B2600,title_rename,2,FALSE))</f>
        <v>06-16 New York Yankees @ Washington Nationals</v>
      </c>
      <c r="O2600" s="3" t="str">
        <f>LEFT(IF(VLOOKUP(C2600,brand_rename,2,FALSE)=0,C2600,VLOOKUP(C2600,brand_rename,2,FALSE)),LEN(IF(VLOOKUP(C2600,brand_rename,2,FALSE)=0,C2600,VLOOKUP(C2600,brand_rename,2,FALSE)))-6)</f>
        <v>Team Website - Nationals.com</v>
      </c>
      <c r="P2600" t="str">
        <f>IF(VLOOKUP(D2600,location_rename,2,FALSE)=0,D2600,VLOOKUP(D2600,location_rename,2,FALSE))</f>
        <v>Static Dugout Railing</v>
      </c>
      <c r="Q2600">
        <f>IF($L2600=0,0,G2600)</f>
        <v>46</v>
      </c>
      <c r="R2600">
        <f>IF($L2600=0,0,H2600)</f>
        <v>153</v>
      </c>
      <c r="S2600" s="1">
        <f>R2600*L2600</f>
        <v>118970.1735</v>
      </c>
      <c r="T2600" s="1">
        <f>S2600*(K2600/100)</f>
        <v>27705.820953651029</v>
      </c>
      <c r="U2600" t="str">
        <f t="shared" si="80"/>
        <v>Team Website - Nationals.comStatic Dugout Railing</v>
      </c>
      <c r="V2600" t="str">
        <f t="shared" si="81"/>
        <v>06-16 New York Yankees @ Washington NationalsTeam Website - Nationals.comStatic Dugout Railing</v>
      </c>
      <c r="W2600" t="str">
        <f>CONCATENATE(M2600,O2600)</f>
        <v>Regular SeasonTeam Website - Nationals.com</v>
      </c>
      <c r="X2600" t="str">
        <f>CONCATENATE(M2600,P2600)</f>
        <v>Regular SeasonStatic Dugout Railing</v>
      </c>
      <c r="Y2600" t="str">
        <f>CONCATENATE(M2600,O2600,P2600)</f>
        <v>Regular SeasonTeam Website - Nationals.comStatic Dugout Railing</v>
      </c>
    </row>
    <row r="2601" spans="1:25" x14ac:dyDescent="0.25">
      <c r="A2601" s="3">
        <v>366159</v>
      </c>
      <c r="B2601" t="s">
        <v>128</v>
      </c>
      <c r="C2601" t="s">
        <v>27</v>
      </c>
      <c r="D2601" t="s">
        <v>14</v>
      </c>
      <c r="E2601" t="s">
        <v>1</v>
      </c>
      <c r="F2601" s="5">
        <v>41076</v>
      </c>
      <c r="G2601">
        <v>36</v>
      </c>
      <c r="H2601">
        <v>91</v>
      </c>
      <c r="I2601" s="1">
        <v>70759.78</v>
      </c>
      <c r="J2601" s="1">
        <v>14288.65</v>
      </c>
      <c r="K2601">
        <v>20.193180363195001</v>
      </c>
      <c r="L2601" s="4">
        <f>VLOOKUP(N2601,rates,VLOOKUP(CONCATENATE('[1]Exposure Report'!$B$11,'[1]Exposure Report'!$B$13),rate_lookup_table,4,FALSE),FALSE)</f>
        <v>777.58283333333338</v>
      </c>
      <c r="M2601" t="s">
        <v>0</v>
      </c>
      <c r="N2601" t="str">
        <f>IF(VLOOKUP(B2601,title_rename,2,FALSE)=0,B2601,VLOOKUP(B2601,title_rename,2,FALSE))</f>
        <v>06-16 New York Yankees @ Washington Nationals</v>
      </c>
      <c r="O2601" s="3" t="str">
        <f>LEFT(IF(VLOOKUP(C2601,brand_rename,2,FALSE)=0,C2601,VLOOKUP(C2601,brand_rename,2,FALSE)),LEN(IF(VLOOKUP(C2601,brand_rename,2,FALSE)=0,C2601,VLOOKUP(C2601,brand_rename,2,FALSE)))-6)</f>
        <v>Team Website - Nationals.com</v>
      </c>
      <c r="P2601" t="str">
        <f>IF(VLOOKUP(D2601,location_rename,2,FALSE)=0,D2601,VLOOKUP(D2601,location_rename,2,FALSE))</f>
        <v>Static Dugout Roof</v>
      </c>
      <c r="Q2601">
        <f>IF($L2601=0,0,G2601)</f>
        <v>36</v>
      </c>
      <c r="R2601">
        <f>IF($L2601=0,0,H2601)</f>
        <v>91</v>
      </c>
      <c r="S2601" s="1">
        <f>R2601*L2601</f>
        <v>70760.037833333336</v>
      </c>
      <c r="T2601" s="1">
        <f>S2601*(K2601/100)</f>
        <v>14288.702064750021</v>
      </c>
      <c r="U2601" t="str">
        <f t="shared" si="80"/>
        <v>Team Website - Nationals.comStatic Dugout Roof</v>
      </c>
      <c r="V2601" t="str">
        <f t="shared" si="81"/>
        <v>06-16 New York Yankees @ Washington NationalsTeam Website - Nationals.comStatic Dugout Roof</v>
      </c>
      <c r="W2601" t="str">
        <f>CONCATENATE(M2601,O2601)</f>
        <v>Regular SeasonTeam Website - Nationals.com</v>
      </c>
      <c r="X2601" t="str">
        <f>CONCATENATE(M2601,P2601)</f>
        <v>Regular SeasonStatic Dugout Roof</v>
      </c>
      <c r="Y2601" t="str">
        <f>CONCATENATE(M2601,O2601,P2601)</f>
        <v>Regular SeasonTeam Website - Nationals.comStatic Dugout Roof</v>
      </c>
    </row>
    <row r="2602" spans="1:25" x14ac:dyDescent="0.25">
      <c r="A2602" s="3">
        <v>366159</v>
      </c>
      <c r="B2602" t="s">
        <v>128</v>
      </c>
      <c r="C2602" t="s">
        <v>27</v>
      </c>
      <c r="D2602" t="s">
        <v>9</v>
      </c>
      <c r="E2602" t="s">
        <v>1</v>
      </c>
      <c r="F2602" s="5">
        <v>41076</v>
      </c>
      <c r="G2602">
        <v>7</v>
      </c>
      <c r="H2602">
        <v>13</v>
      </c>
      <c r="I2602" s="1">
        <v>10108.540000000001</v>
      </c>
      <c r="J2602" s="1">
        <v>1864.56</v>
      </c>
      <c r="K2602">
        <v>18.445393696814701</v>
      </c>
      <c r="L2602" s="4">
        <f>VLOOKUP(N2602,rates,VLOOKUP(CONCATENATE('[1]Exposure Report'!$B$11,'[1]Exposure Report'!$B$13),rate_lookup_table,4,FALSE),FALSE)</f>
        <v>777.58283333333338</v>
      </c>
      <c r="M2602" t="s">
        <v>0</v>
      </c>
      <c r="N2602" t="str">
        <f>IF(VLOOKUP(B2602,title_rename,2,FALSE)=0,B2602,VLOOKUP(B2602,title_rename,2,FALSE))</f>
        <v>06-16 New York Yankees @ Washington Nationals</v>
      </c>
      <c r="O2602" s="3" t="str">
        <f>LEFT(IF(VLOOKUP(C2602,brand_rename,2,FALSE)=0,C2602,VLOOKUP(C2602,brand_rename,2,FALSE)),LEN(IF(VLOOKUP(C2602,brand_rename,2,FALSE)=0,C2602,VLOOKUP(C2602,brand_rename,2,FALSE)))-6)</f>
        <v>Team Website - Nationals.com</v>
      </c>
      <c r="P2602" t="str">
        <f>IF(VLOOKUP(D2602,location_rename,2,FALSE)=0,D2602,VLOOKUP(D2602,location_rename,2,FALSE))</f>
        <v>Static Upper Billboard</v>
      </c>
      <c r="Q2602">
        <f>IF($L2602=0,0,G2602)</f>
        <v>7</v>
      </c>
      <c r="R2602">
        <f>IF($L2602=0,0,H2602)</f>
        <v>13</v>
      </c>
      <c r="S2602" s="1">
        <f>R2602*L2602</f>
        <v>10108.576833333334</v>
      </c>
      <c r="T2602" s="1">
        <f>S2602*(K2602/100)</f>
        <v>1864.5667940533381</v>
      </c>
      <c r="U2602" t="str">
        <f t="shared" si="80"/>
        <v>Team Website - Nationals.comStatic Upper Billboard</v>
      </c>
      <c r="V2602" t="str">
        <f t="shared" si="81"/>
        <v>06-16 New York Yankees @ Washington NationalsTeam Website - Nationals.comStatic Upper Billboard</v>
      </c>
      <c r="W2602" t="str">
        <f>CONCATENATE(M2602,O2602)</f>
        <v>Regular SeasonTeam Website - Nationals.com</v>
      </c>
      <c r="X2602" t="str">
        <f>CONCATENATE(M2602,P2602)</f>
        <v>Regular SeasonStatic Upper Billboard</v>
      </c>
      <c r="Y2602" t="str">
        <f>CONCATENATE(M2602,O2602,P2602)</f>
        <v>Regular SeasonTeam Website - Nationals.comStatic Upper Billboard</v>
      </c>
    </row>
    <row r="2603" spans="1:25" x14ac:dyDescent="0.25">
      <c r="A2603" s="3">
        <v>366159</v>
      </c>
      <c r="B2603" t="s">
        <v>128</v>
      </c>
      <c r="C2603" t="s">
        <v>129</v>
      </c>
      <c r="D2603" t="s">
        <v>17</v>
      </c>
      <c r="E2603" t="s">
        <v>1</v>
      </c>
      <c r="F2603" s="5">
        <v>41076</v>
      </c>
      <c r="G2603">
        <v>1</v>
      </c>
      <c r="H2603">
        <v>3</v>
      </c>
      <c r="I2603" s="1">
        <v>2332.7399999999998</v>
      </c>
      <c r="J2603" s="1">
        <v>539.55999999999995</v>
      </c>
      <c r="K2603">
        <v>23.129881598463601</v>
      </c>
      <c r="L2603" s="4">
        <f>VLOOKUP(N2603,rates,VLOOKUP(CONCATENATE('[1]Exposure Report'!$B$11,'[1]Exposure Report'!$B$13),rate_lookup_table,4,FALSE),FALSE)</f>
        <v>777.58283333333338</v>
      </c>
      <c r="M2603" t="s">
        <v>0</v>
      </c>
      <c r="N2603" t="str">
        <f>IF(VLOOKUP(B2603,title_rename,2,FALSE)=0,B2603,VLOOKUP(B2603,title_rename,2,FALSE))</f>
        <v>06-16 New York Yankees @ Washington Nationals</v>
      </c>
      <c r="O2603" s="3" t="str">
        <f>LEFT(IF(VLOOKUP(C2603,brand_rename,2,FALSE)=0,C2603,VLOOKUP(C2603,brand_rename,2,FALSE)),LEN(IF(VLOOKUP(C2603,brand_rename,2,FALSE)=0,C2603,VLOOKUP(C2603,brand_rename,2,FALSE)))-6)</f>
        <v>Team Website - Nationals.com_vote</v>
      </c>
      <c r="P2603" t="str">
        <f>IF(VLOOKUP(D2603,location_rename,2,FALSE)=0,D2603,VLOOKUP(D2603,location_rename,2,FALSE))</f>
        <v>LED Upper Tiered</v>
      </c>
      <c r="Q2603">
        <f>IF($L2603=0,0,G2603)</f>
        <v>1</v>
      </c>
      <c r="R2603">
        <f>IF($L2603=0,0,H2603)</f>
        <v>3</v>
      </c>
      <c r="S2603" s="1">
        <f>R2603*L2603</f>
        <v>2332.7485000000001</v>
      </c>
      <c r="T2603" s="1">
        <f>S2603*(K2603/100)</f>
        <v>539.56196603993567</v>
      </c>
      <c r="U2603" t="str">
        <f t="shared" si="80"/>
        <v>Team Website - Nationals.com_voteLED Upper Tiered</v>
      </c>
      <c r="V2603" t="str">
        <f t="shared" si="81"/>
        <v>06-16 New York Yankees @ Washington NationalsTeam Website - Nationals.com_voteLED Upper Tiered</v>
      </c>
      <c r="W2603" t="str">
        <f>CONCATENATE(M2603,O2603)</f>
        <v>Regular SeasonTeam Website - Nationals.com_vote</v>
      </c>
      <c r="X2603" t="str">
        <f>CONCATENATE(M2603,P2603)</f>
        <v>Regular SeasonLED Upper Tiered</v>
      </c>
      <c r="Y2603" t="str">
        <f>CONCATENATE(M2603,O2603,P2603)</f>
        <v>Regular SeasonTeam Website - Nationals.com_voteLED Upper Tiered</v>
      </c>
    </row>
    <row r="2604" spans="1:25" x14ac:dyDescent="0.25">
      <c r="A2604" s="3">
        <v>366159</v>
      </c>
      <c r="B2604" t="s">
        <v>128</v>
      </c>
      <c r="C2604" t="s">
        <v>26</v>
      </c>
      <c r="D2604" t="s">
        <v>19</v>
      </c>
      <c r="E2604" t="s">
        <v>1</v>
      </c>
      <c r="F2604" s="5">
        <v>41076</v>
      </c>
      <c r="G2604">
        <v>1</v>
      </c>
      <c r="H2604">
        <v>3</v>
      </c>
      <c r="I2604" s="1">
        <v>2332.7399999999998</v>
      </c>
      <c r="J2604" s="1">
        <v>519.5</v>
      </c>
      <c r="K2604">
        <v>22.269948644083701</v>
      </c>
      <c r="L2604" s="4">
        <f>VLOOKUP(N2604,rates,VLOOKUP(CONCATENATE('[1]Exposure Report'!$B$11,'[1]Exposure Report'!$B$13),rate_lookup_table,4,FALSE),FALSE)</f>
        <v>777.58283333333338</v>
      </c>
      <c r="M2604" t="s">
        <v>0</v>
      </c>
      <c r="N2604" t="str">
        <f>IF(VLOOKUP(B2604,title_rename,2,FALSE)=0,B2604,VLOOKUP(B2604,title_rename,2,FALSE))</f>
        <v>06-16 New York Yankees @ Washington Nationals</v>
      </c>
      <c r="O2604" s="3" t="str">
        <f>LEFT(IF(VLOOKUP(C2604,brand_rename,2,FALSE)=0,C2604,VLOOKUP(C2604,brand_rename,2,FALSE)),LEN(IF(VLOOKUP(C2604,brand_rename,2,FALSE)=0,C2604,VLOOKUP(C2604,brand_rename,2,FALSE)))-6)</f>
        <v>Toyota</v>
      </c>
      <c r="P2604" t="str">
        <f>IF(VLOOKUP(D2604,location_rename,2,FALSE)=0,D2604,VLOOKUP(D2604,location_rename,2,FALSE))</f>
        <v>LED Outfield Wall</v>
      </c>
      <c r="Q2604">
        <f>IF($L2604=0,0,G2604)</f>
        <v>1</v>
      </c>
      <c r="R2604">
        <f>IF($L2604=0,0,H2604)</f>
        <v>3</v>
      </c>
      <c r="S2604" s="1">
        <f>R2604*L2604</f>
        <v>2332.7485000000001</v>
      </c>
      <c r="T2604" s="1">
        <f>S2604*(K2604/100)</f>
        <v>519.5018929456329</v>
      </c>
      <c r="U2604" t="str">
        <f t="shared" si="80"/>
        <v>ToyotaLED Outfield Wall</v>
      </c>
      <c r="V2604" t="str">
        <f t="shared" si="81"/>
        <v>06-16 New York Yankees @ Washington NationalsToyotaLED Outfield Wall</v>
      </c>
      <c r="W2604" t="str">
        <f>CONCATENATE(M2604,O2604)</f>
        <v>Regular SeasonToyota</v>
      </c>
      <c r="X2604" t="str">
        <f>CONCATENATE(M2604,P2604)</f>
        <v>Regular SeasonLED Outfield Wall</v>
      </c>
      <c r="Y2604" t="str">
        <f>CONCATENATE(M2604,O2604,P2604)</f>
        <v>Regular SeasonToyotaLED Outfield Wall</v>
      </c>
    </row>
    <row r="2605" spans="1:25" x14ac:dyDescent="0.25">
      <c r="A2605" s="3">
        <v>366159</v>
      </c>
      <c r="B2605" t="s">
        <v>128</v>
      </c>
      <c r="C2605" t="s">
        <v>26</v>
      </c>
      <c r="D2605" t="s">
        <v>18</v>
      </c>
      <c r="E2605" t="s">
        <v>1</v>
      </c>
      <c r="F2605" s="5">
        <v>41076</v>
      </c>
      <c r="G2605">
        <v>1</v>
      </c>
      <c r="H2605">
        <v>2</v>
      </c>
      <c r="I2605" s="1">
        <v>1555.16</v>
      </c>
      <c r="J2605" s="1">
        <v>614.29</v>
      </c>
      <c r="K2605">
        <v>39.5001157437176</v>
      </c>
      <c r="L2605" s="4">
        <f>VLOOKUP(N2605,rates,VLOOKUP(CONCATENATE('[1]Exposure Report'!$B$11,'[1]Exposure Report'!$B$13),rate_lookup_table,4,FALSE),FALSE)</f>
        <v>777.58283333333338</v>
      </c>
      <c r="M2605" t="s">
        <v>0</v>
      </c>
      <c r="N2605" t="str">
        <f>IF(VLOOKUP(B2605,title_rename,2,FALSE)=0,B2605,VLOOKUP(B2605,title_rename,2,FALSE))</f>
        <v>06-16 New York Yankees @ Washington Nationals</v>
      </c>
      <c r="O2605" s="3" t="str">
        <f>LEFT(IF(VLOOKUP(C2605,brand_rename,2,FALSE)=0,C2605,VLOOKUP(C2605,brand_rename,2,FALSE)),LEN(IF(VLOOKUP(C2605,brand_rename,2,FALSE)=0,C2605,VLOOKUP(C2605,brand_rename,2,FALSE)))-6)</f>
        <v>Toyota</v>
      </c>
      <c r="P2605" t="str">
        <f>IF(VLOOKUP(D2605,location_rename,2,FALSE)=0,D2605,VLOOKUP(D2605,location_rename,2,FALSE))</f>
        <v>LED Upper Billboard</v>
      </c>
      <c r="Q2605">
        <f>IF($L2605=0,0,G2605)</f>
        <v>1</v>
      </c>
      <c r="R2605">
        <f>IF($L2605=0,0,H2605)</f>
        <v>2</v>
      </c>
      <c r="S2605" s="1">
        <f>R2605*L2605</f>
        <v>1555.1656666666668</v>
      </c>
      <c r="T2605" s="1">
        <f>S2605*(K2605/100)</f>
        <v>614.29223833989079</v>
      </c>
      <c r="U2605" t="str">
        <f t="shared" si="80"/>
        <v>ToyotaLED Upper Billboard</v>
      </c>
      <c r="V2605" t="str">
        <f t="shared" si="81"/>
        <v>06-16 New York Yankees @ Washington NationalsToyotaLED Upper Billboard</v>
      </c>
      <c r="W2605" t="str">
        <f>CONCATENATE(M2605,O2605)</f>
        <v>Regular SeasonToyota</v>
      </c>
      <c r="X2605" t="str">
        <f>CONCATENATE(M2605,P2605)</f>
        <v>Regular SeasonLED Upper Billboard</v>
      </c>
      <c r="Y2605" t="str">
        <f>CONCATENATE(M2605,O2605,P2605)</f>
        <v>Regular SeasonToyotaLED Upper Billboard</v>
      </c>
    </row>
    <row r="2606" spans="1:25" x14ac:dyDescent="0.25">
      <c r="A2606" s="3">
        <v>366159</v>
      </c>
      <c r="B2606" t="s">
        <v>128</v>
      </c>
      <c r="C2606" t="s">
        <v>26</v>
      </c>
      <c r="D2606" t="s">
        <v>17</v>
      </c>
      <c r="E2606" t="s">
        <v>1</v>
      </c>
      <c r="F2606" s="5">
        <v>41076</v>
      </c>
      <c r="G2606">
        <v>2</v>
      </c>
      <c r="H2606">
        <v>2</v>
      </c>
      <c r="I2606" s="1">
        <v>1555.16</v>
      </c>
      <c r="J2606" s="1">
        <v>444</v>
      </c>
      <c r="K2606">
        <v>28.550117029758901</v>
      </c>
      <c r="L2606" s="4">
        <f>VLOOKUP(N2606,rates,VLOOKUP(CONCATENATE('[1]Exposure Report'!$B$11,'[1]Exposure Report'!$B$13),rate_lookup_table,4,FALSE),FALSE)</f>
        <v>777.58283333333338</v>
      </c>
      <c r="M2606" t="s">
        <v>0</v>
      </c>
      <c r="N2606" t="str">
        <f>IF(VLOOKUP(B2606,title_rename,2,FALSE)=0,B2606,VLOOKUP(B2606,title_rename,2,FALSE))</f>
        <v>06-16 New York Yankees @ Washington Nationals</v>
      </c>
      <c r="O2606" s="3" t="str">
        <f>LEFT(IF(VLOOKUP(C2606,brand_rename,2,FALSE)=0,C2606,VLOOKUP(C2606,brand_rename,2,FALSE)),LEN(IF(VLOOKUP(C2606,brand_rename,2,FALSE)=0,C2606,VLOOKUP(C2606,brand_rename,2,FALSE)))-6)</f>
        <v>Toyota</v>
      </c>
      <c r="P2606" t="str">
        <f>IF(VLOOKUP(D2606,location_rename,2,FALSE)=0,D2606,VLOOKUP(D2606,location_rename,2,FALSE))</f>
        <v>LED Upper Tiered</v>
      </c>
      <c r="Q2606">
        <f>IF($L2606=0,0,G2606)</f>
        <v>2</v>
      </c>
      <c r="R2606">
        <f>IF($L2606=0,0,H2606)</f>
        <v>2</v>
      </c>
      <c r="S2606" s="1">
        <f>R2606*L2606</f>
        <v>1555.1656666666668</v>
      </c>
      <c r="T2606" s="1">
        <f>S2606*(K2606/100)</f>
        <v>444.00161783996361</v>
      </c>
      <c r="U2606" t="str">
        <f t="shared" si="80"/>
        <v>ToyotaLED Upper Tiered</v>
      </c>
      <c r="V2606" t="str">
        <f t="shared" si="81"/>
        <v>06-16 New York Yankees @ Washington NationalsToyotaLED Upper Tiered</v>
      </c>
      <c r="W2606" t="str">
        <f>CONCATENATE(M2606,O2606)</f>
        <v>Regular SeasonToyota</v>
      </c>
      <c r="X2606" t="str">
        <f>CONCATENATE(M2606,P2606)</f>
        <v>Regular SeasonLED Upper Tiered</v>
      </c>
      <c r="Y2606" t="str">
        <f>CONCATENATE(M2606,O2606,P2606)</f>
        <v>Regular SeasonToyotaLED Upper Tiered</v>
      </c>
    </row>
    <row r="2607" spans="1:25" x14ac:dyDescent="0.25">
      <c r="A2607" s="3">
        <v>366159</v>
      </c>
      <c r="B2607" t="s">
        <v>128</v>
      </c>
      <c r="C2607" t="s">
        <v>25</v>
      </c>
      <c r="D2607" t="s">
        <v>6</v>
      </c>
      <c r="E2607" t="s">
        <v>1</v>
      </c>
      <c r="F2607" s="5">
        <v>41076</v>
      </c>
      <c r="G2607">
        <v>3</v>
      </c>
      <c r="H2607">
        <v>7</v>
      </c>
      <c r="I2607" s="1">
        <v>5443.06</v>
      </c>
      <c r="J2607" s="1">
        <v>1044.06</v>
      </c>
      <c r="K2607">
        <v>19.181489823738801</v>
      </c>
      <c r="L2607" s="4">
        <f>VLOOKUP(N2607,rates,VLOOKUP(CONCATENATE('[1]Exposure Report'!$B$11,'[1]Exposure Report'!$B$13),rate_lookup_table,4,FALSE),FALSE)</f>
        <v>777.58283333333338</v>
      </c>
      <c r="M2607" t="s">
        <v>0</v>
      </c>
      <c r="N2607" t="str">
        <f>IF(VLOOKUP(B2607,title_rename,2,FALSE)=0,B2607,VLOOKUP(B2607,title_rename,2,FALSE))</f>
        <v>06-16 New York Yankees @ Washington Nationals</v>
      </c>
      <c r="O2607" s="3" t="str">
        <f>LEFT(IF(VLOOKUP(C2607,brand_rename,2,FALSE)=0,C2607,VLOOKUP(C2607,brand_rename,2,FALSE)),LEN(IF(VLOOKUP(C2607,brand_rename,2,FALSE)=0,C2607,VLOOKUP(C2607,brand_rename,2,FALSE)))-6)</f>
        <v>TV Station - MLB Network</v>
      </c>
      <c r="P2607" t="str">
        <f>IF(VLOOKUP(D2607,location_rename,2,FALSE)=0,D2607,VLOOKUP(D2607,location_rename,2,FALSE))</f>
        <v>Rotational Field Level Foul Ball Line</v>
      </c>
      <c r="Q2607">
        <f>IF($L2607=0,0,G2607)</f>
        <v>3</v>
      </c>
      <c r="R2607">
        <f>IF($L2607=0,0,H2607)</f>
        <v>7</v>
      </c>
      <c r="S2607" s="1">
        <f>R2607*L2607</f>
        <v>5443.0798333333332</v>
      </c>
      <c r="T2607" s="1">
        <f>S2607*(K2607/100)</f>
        <v>1044.0638043288122</v>
      </c>
      <c r="U2607" t="str">
        <f t="shared" si="80"/>
        <v>TV Station - MLB NetworkRotational Field Level Foul Ball Line</v>
      </c>
      <c r="V2607" t="str">
        <f t="shared" si="81"/>
        <v>06-16 New York Yankees @ Washington NationalsTV Station - MLB NetworkRotational Field Level Foul Ball Line</v>
      </c>
      <c r="W2607" t="str">
        <f>CONCATENATE(M2607,O2607)</f>
        <v>Regular SeasonTV Station - MLB Network</v>
      </c>
      <c r="X2607" t="str">
        <f>CONCATENATE(M2607,P2607)</f>
        <v>Regular SeasonRotational Field Level Foul Ball Line</v>
      </c>
      <c r="Y2607" t="str">
        <f>CONCATENATE(M2607,O2607,P2607)</f>
        <v>Regular SeasonTV Station - MLB NetworkRotational Field Level Foul Ball Line</v>
      </c>
    </row>
    <row r="2608" spans="1:25" x14ac:dyDescent="0.25">
      <c r="A2608" s="3">
        <v>366159</v>
      </c>
      <c r="B2608" t="s">
        <v>128</v>
      </c>
      <c r="C2608" t="s">
        <v>25</v>
      </c>
      <c r="D2608" t="s">
        <v>45</v>
      </c>
      <c r="E2608" t="s">
        <v>1</v>
      </c>
      <c r="F2608" s="5">
        <v>41076</v>
      </c>
      <c r="G2608">
        <v>7</v>
      </c>
      <c r="H2608">
        <v>9</v>
      </c>
      <c r="I2608" s="1">
        <v>6998.22</v>
      </c>
      <c r="J2608" s="1">
        <v>1925.6</v>
      </c>
      <c r="K2608">
        <v>27.5155682444964</v>
      </c>
      <c r="L2608" s="4">
        <f>VLOOKUP(N2608,rates,VLOOKUP(CONCATENATE('[1]Exposure Report'!$B$11,'[1]Exposure Report'!$B$13),rate_lookup_table,4,FALSE),FALSE)</f>
        <v>777.58283333333338</v>
      </c>
      <c r="M2608" t="s">
        <v>0</v>
      </c>
      <c r="N2608" t="str">
        <f>IF(VLOOKUP(B2608,title_rename,2,FALSE)=0,B2608,VLOOKUP(B2608,title_rename,2,FALSE))</f>
        <v>06-16 New York Yankees @ Washington Nationals</v>
      </c>
      <c r="O2608" s="3" t="str">
        <f>LEFT(IF(VLOOKUP(C2608,brand_rename,2,FALSE)=0,C2608,VLOOKUP(C2608,brand_rename,2,FALSE)),LEN(IF(VLOOKUP(C2608,brand_rename,2,FALSE)=0,C2608,VLOOKUP(C2608,brand_rename,2,FALSE)))-6)</f>
        <v>TV Station - MLB Network</v>
      </c>
      <c r="P2608" t="str">
        <f>IF(VLOOKUP(D2608,location_rename,2,FALSE)=0,D2608,VLOOKUP(D2608,location_rename,2,FALSE))</f>
        <v>Static Field Level Foul Ball Line</v>
      </c>
      <c r="Q2608">
        <f>IF($L2608=0,0,G2608)</f>
        <v>7</v>
      </c>
      <c r="R2608">
        <f>IF($L2608=0,0,H2608)</f>
        <v>9</v>
      </c>
      <c r="S2608" s="1">
        <f>R2608*L2608</f>
        <v>6998.2455000000009</v>
      </c>
      <c r="T2608" s="1">
        <f>S2608*(K2608/100)</f>
        <v>1925.6070164698988</v>
      </c>
      <c r="U2608" t="str">
        <f t="shared" si="80"/>
        <v>TV Station - MLB NetworkStatic Field Level Foul Ball Line</v>
      </c>
      <c r="V2608" t="str">
        <f t="shared" si="81"/>
        <v>06-16 New York Yankees @ Washington NationalsTV Station - MLB NetworkStatic Field Level Foul Ball Line</v>
      </c>
      <c r="W2608" t="str">
        <f>CONCATENATE(M2608,O2608)</f>
        <v>Regular SeasonTV Station - MLB Network</v>
      </c>
      <c r="X2608" t="str">
        <f>CONCATENATE(M2608,P2608)</f>
        <v>Regular SeasonStatic Field Level Foul Ball Line</v>
      </c>
      <c r="Y2608" t="str">
        <f>CONCATENATE(M2608,O2608,P2608)</f>
        <v>Regular SeasonTV Station - MLB NetworkStatic Field Level Foul Ball Line</v>
      </c>
    </row>
    <row r="2609" spans="1:25" x14ac:dyDescent="0.25">
      <c r="A2609" s="3">
        <v>366159</v>
      </c>
      <c r="B2609" t="s">
        <v>128</v>
      </c>
      <c r="C2609" t="s">
        <v>24</v>
      </c>
      <c r="D2609" t="s">
        <v>19</v>
      </c>
      <c r="E2609" t="s">
        <v>1</v>
      </c>
      <c r="F2609" s="5">
        <v>41076</v>
      </c>
      <c r="G2609">
        <v>1</v>
      </c>
      <c r="H2609">
        <v>2</v>
      </c>
      <c r="I2609" s="1">
        <v>1555.16</v>
      </c>
      <c r="J2609" s="1">
        <v>364.69</v>
      </c>
      <c r="K2609">
        <v>23.450320224285601</v>
      </c>
      <c r="L2609" s="4">
        <f>VLOOKUP(N2609,rates,VLOOKUP(CONCATENATE('[1]Exposure Report'!$B$11,'[1]Exposure Report'!$B$13),rate_lookup_table,4,FALSE),FALSE)</f>
        <v>777.58283333333338</v>
      </c>
      <c r="M2609" t="s">
        <v>0</v>
      </c>
      <c r="N2609" t="str">
        <f>IF(VLOOKUP(B2609,title_rename,2,FALSE)=0,B2609,VLOOKUP(B2609,title_rename,2,FALSE))</f>
        <v>06-16 New York Yankees @ Washington Nationals</v>
      </c>
      <c r="O2609" s="3" t="str">
        <f>LEFT(IF(VLOOKUP(C2609,brand_rename,2,FALSE)=0,C2609,VLOOKUP(C2609,brand_rename,2,FALSE)),LEN(IF(VLOOKUP(C2609,brand_rename,2,FALSE)=0,C2609,VLOOKUP(C2609,brand_rename,2,FALSE)))-6)</f>
        <v>Twisted Tea</v>
      </c>
      <c r="P2609" t="str">
        <f>IF(VLOOKUP(D2609,location_rename,2,FALSE)=0,D2609,VLOOKUP(D2609,location_rename,2,FALSE))</f>
        <v>LED Outfield Wall</v>
      </c>
      <c r="Q2609">
        <f>IF($L2609=0,0,G2609)</f>
        <v>1</v>
      </c>
      <c r="R2609">
        <f>IF($L2609=0,0,H2609)</f>
        <v>2</v>
      </c>
      <c r="S2609" s="1">
        <f>R2609*L2609</f>
        <v>1555.1656666666668</v>
      </c>
      <c r="T2609" s="1">
        <f>S2609*(K2609/100)</f>
        <v>364.69132885147934</v>
      </c>
      <c r="U2609" t="str">
        <f t="shared" si="80"/>
        <v>Twisted TeaLED Outfield Wall</v>
      </c>
      <c r="V2609" t="str">
        <f t="shared" si="81"/>
        <v>06-16 New York Yankees @ Washington NationalsTwisted TeaLED Outfield Wall</v>
      </c>
      <c r="W2609" t="str">
        <f>CONCATENATE(M2609,O2609)</f>
        <v>Regular SeasonTwisted Tea</v>
      </c>
      <c r="X2609" t="str">
        <f>CONCATENATE(M2609,P2609)</f>
        <v>Regular SeasonLED Outfield Wall</v>
      </c>
      <c r="Y2609" t="str">
        <f>CONCATENATE(M2609,O2609,P2609)</f>
        <v>Regular SeasonTwisted TeaLED Outfield Wall</v>
      </c>
    </row>
    <row r="2610" spans="1:25" x14ac:dyDescent="0.25">
      <c r="A2610" s="3">
        <v>366159</v>
      </c>
      <c r="B2610" t="s">
        <v>128</v>
      </c>
      <c r="C2610" t="s">
        <v>24</v>
      </c>
      <c r="D2610" t="s">
        <v>11</v>
      </c>
      <c r="E2610" t="s">
        <v>1</v>
      </c>
      <c r="F2610" s="5">
        <v>41076</v>
      </c>
      <c r="G2610">
        <v>13</v>
      </c>
      <c r="H2610">
        <v>26</v>
      </c>
      <c r="I2610" s="1">
        <v>20217.080000000002</v>
      </c>
      <c r="J2610" s="1">
        <v>4315.49</v>
      </c>
      <c r="K2610">
        <v>21.345763087448798</v>
      </c>
      <c r="L2610" s="4">
        <f>VLOOKUP(N2610,rates,VLOOKUP(CONCATENATE('[1]Exposure Report'!$B$11,'[1]Exposure Report'!$B$13),rate_lookup_table,4,FALSE),FALSE)</f>
        <v>777.58283333333338</v>
      </c>
      <c r="M2610" t="s">
        <v>0</v>
      </c>
      <c r="N2610" t="str">
        <f>IF(VLOOKUP(B2610,title_rename,2,FALSE)=0,B2610,VLOOKUP(B2610,title_rename,2,FALSE))</f>
        <v>06-16 New York Yankees @ Washington Nationals</v>
      </c>
      <c r="O2610" s="3" t="str">
        <f>LEFT(IF(VLOOKUP(C2610,brand_rename,2,FALSE)=0,C2610,VLOOKUP(C2610,brand_rename,2,FALSE)),LEN(IF(VLOOKUP(C2610,brand_rename,2,FALSE)=0,C2610,VLOOKUP(C2610,brand_rename,2,FALSE)))-6)</f>
        <v>Twisted Tea</v>
      </c>
      <c r="P2610" t="str">
        <f>IF(VLOOKUP(D2610,location_rename,2,FALSE)=0,D2610,VLOOKUP(D2610,location_rename,2,FALSE))</f>
        <v>Static Outfield Wall</v>
      </c>
      <c r="Q2610">
        <f>IF($L2610=0,0,G2610)</f>
        <v>13</v>
      </c>
      <c r="R2610">
        <f>IF($L2610=0,0,H2610)</f>
        <v>26</v>
      </c>
      <c r="S2610" s="1">
        <f>R2610*L2610</f>
        <v>20217.153666666669</v>
      </c>
      <c r="T2610" s="1">
        <f>S2610*(K2610/100)</f>
        <v>4315.5057247121349</v>
      </c>
      <c r="U2610" t="str">
        <f t="shared" si="80"/>
        <v>Twisted TeaStatic Outfield Wall</v>
      </c>
      <c r="V2610" t="str">
        <f t="shared" si="81"/>
        <v>06-16 New York Yankees @ Washington NationalsTwisted TeaStatic Outfield Wall</v>
      </c>
      <c r="W2610" t="str">
        <f>CONCATENATE(M2610,O2610)</f>
        <v>Regular SeasonTwisted Tea</v>
      </c>
      <c r="X2610" t="str">
        <f>CONCATENATE(M2610,P2610)</f>
        <v>Regular SeasonStatic Outfield Wall</v>
      </c>
      <c r="Y2610" t="str">
        <f>CONCATENATE(M2610,O2610,P2610)</f>
        <v>Regular SeasonTwisted TeaStatic Outfield Wall</v>
      </c>
    </row>
    <row r="2611" spans="1:25" x14ac:dyDescent="0.25">
      <c r="A2611" s="3">
        <v>366159</v>
      </c>
      <c r="B2611" t="s">
        <v>128</v>
      </c>
      <c r="C2611" t="s">
        <v>23</v>
      </c>
      <c r="D2611" t="s">
        <v>2</v>
      </c>
      <c r="E2611" t="s">
        <v>1</v>
      </c>
      <c r="F2611" s="5">
        <v>41076</v>
      </c>
      <c r="G2611">
        <v>25</v>
      </c>
      <c r="H2611">
        <v>178</v>
      </c>
      <c r="I2611" s="1">
        <v>138409.24</v>
      </c>
      <c r="J2611" s="1">
        <v>34438.629999999997</v>
      </c>
      <c r="K2611">
        <v>24.881741999305799</v>
      </c>
      <c r="L2611" s="4">
        <f>VLOOKUP(N2611,rates,VLOOKUP(CONCATENATE('[1]Exposure Report'!$B$11,'[1]Exposure Report'!$B$13),rate_lookup_table,4,FALSE),FALSE)</f>
        <v>777.58283333333338</v>
      </c>
      <c r="M2611" t="s">
        <v>0</v>
      </c>
      <c r="N2611" t="str">
        <f>IF(VLOOKUP(B2611,title_rename,2,FALSE)=0,B2611,VLOOKUP(B2611,title_rename,2,FALSE))</f>
        <v>06-16 New York Yankees @ Washington Nationals</v>
      </c>
      <c r="O2611" s="3" t="str">
        <f>LEFT(IF(VLOOKUP(C2611,brand_rename,2,FALSE)=0,C2611,VLOOKUP(C2611,brand_rename,2,FALSE)),LEN(IF(VLOOKUP(C2611,brand_rename,2,FALSE)=0,C2611,VLOOKUP(C2611,brand_rename,2,FALSE)))-6)</f>
        <v>U.S. Trust</v>
      </c>
      <c r="P2611" t="str">
        <f>IF(VLOOKUP(D2611,location_rename,2,FALSE)=0,D2611,VLOOKUP(D2611,location_rename,2,FALSE))</f>
        <v>Rotational Field Level Home Plate</v>
      </c>
      <c r="Q2611">
        <f>IF($L2611=0,0,G2611)</f>
        <v>25</v>
      </c>
      <c r="R2611">
        <f>IF($L2611=0,0,H2611)</f>
        <v>178</v>
      </c>
      <c r="S2611" s="1">
        <f>R2611*L2611</f>
        <v>138409.74433333334</v>
      </c>
      <c r="T2611" s="1">
        <f>S2611*(K2611/100)</f>
        <v>34438.755486918781</v>
      </c>
      <c r="U2611" t="str">
        <f t="shared" si="80"/>
        <v>U.S. TrustRotational Field Level Home Plate</v>
      </c>
      <c r="V2611" t="str">
        <f t="shared" si="81"/>
        <v>06-16 New York Yankees @ Washington NationalsU.S. TrustRotational Field Level Home Plate</v>
      </c>
      <c r="W2611" t="str">
        <f>CONCATENATE(M2611,O2611)</f>
        <v>Regular SeasonU.S. Trust</v>
      </c>
      <c r="X2611" t="str">
        <f>CONCATENATE(M2611,P2611)</f>
        <v>Regular SeasonRotational Field Level Home Plate</v>
      </c>
      <c r="Y2611" t="str">
        <f>CONCATENATE(M2611,O2611,P2611)</f>
        <v>Regular SeasonU.S. TrustRotational Field Level Home Plate</v>
      </c>
    </row>
    <row r="2612" spans="1:25" x14ac:dyDescent="0.25">
      <c r="A2612" s="3">
        <v>366159</v>
      </c>
      <c r="B2612" t="s">
        <v>128</v>
      </c>
      <c r="C2612" t="s">
        <v>21</v>
      </c>
      <c r="D2612" t="s">
        <v>17</v>
      </c>
      <c r="E2612" t="s">
        <v>1</v>
      </c>
      <c r="F2612" s="5">
        <v>41076</v>
      </c>
      <c r="G2612">
        <v>6</v>
      </c>
      <c r="H2612">
        <v>19</v>
      </c>
      <c r="I2612" s="1">
        <v>14774.02</v>
      </c>
      <c r="J2612" s="1">
        <v>5130.78</v>
      </c>
      <c r="K2612">
        <v>34.728394844463402</v>
      </c>
      <c r="L2612" s="4">
        <f>VLOOKUP(N2612,rates,VLOOKUP(CONCATENATE('[1]Exposure Report'!$B$11,'[1]Exposure Report'!$B$13),rate_lookup_table,4,FALSE),FALSE)</f>
        <v>777.58283333333338</v>
      </c>
      <c r="M2612" t="s">
        <v>0</v>
      </c>
      <c r="N2612" t="str">
        <f>IF(VLOOKUP(B2612,title_rename,2,FALSE)=0,B2612,VLOOKUP(B2612,title_rename,2,FALSE))</f>
        <v>06-16 New York Yankees @ Washington Nationals</v>
      </c>
      <c r="O2612" s="3" t="str">
        <f>LEFT(IF(VLOOKUP(C2612,brand_rename,2,FALSE)=0,C2612,VLOOKUP(C2612,brand_rename,2,FALSE)),LEN(IF(VLOOKUP(C2612,brand_rename,2,FALSE)=0,C2612,VLOOKUP(C2612,brand_rename,2,FALSE)))-6)</f>
        <v>United Airlines</v>
      </c>
      <c r="P2612" t="str">
        <f>IF(VLOOKUP(D2612,location_rename,2,FALSE)=0,D2612,VLOOKUP(D2612,location_rename,2,FALSE))</f>
        <v>LED Upper Tiered</v>
      </c>
      <c r="Q2612">
        <f>IF($L2612=0,0,G2612)</f>
        <v>6</v>
      </c>
      <c r="R2612">
        <f>IF($L2612=0,0,H2612)</f>
        <v>19</v>
      </c>
      <c r="S2612" s="1">
        <f>R2612*L2612</f>
        <v>14774.073833333334</v>
      </c>
      <c r="T2612" s="1">
        <f>S2612*(K2612/100)</f>
        <v>5130.7986954525495</v>
      </c>
      <c r="U2612" t="str">
        <f t="shared" si="80"/>
        <v>United AirlinesLED Upper Tiered</v>
      </c>
      <c r="V2612" t="str">
        <f t="shared" si="81"/>
        <v>06-16 New York Yankees @ Washington NationalsUnited AirlinesLED Upper Tiered</v>
      </c>
      <c r="W2612" t="str">
        <f>CONCATENATE(M2612,O2612)</f>
        <v>Regular SeasonUnited Airlines</v>
      </c>
      <c r="X2612" t="str">
        <f>CONCATENATE(M2612,P2612)</f>
        <v>Regular SeasonLED Upper Tiered</v>
      </c>
      <c r="Y2612" t="str">
        <f>CONCATENATE(M2612,O2612,P2612)</f>
        <v>Regular SeasonUnited AirlinesLED Upper Tiered</v>
      </c>
    </row>
    <row r="2613" spans="1:25" x14ac:dyDescent="0.25">
      <c r="A2613" s="3">
        <v>366159</v>
      </c>
      <c r="B2613" t="s">
        <v>128</v>
      </c>
      <c r="C2613" t="s">
        <v>21</v>
      </c>
      <c r="D2613" t="s">
        <v>2</v>
      </c>
      <c r="E2613" t="s">
        <v>1</v>
      </c>
      <c r="F2613" s="5">
        <v>41076</v>
      </c>
      <c r="G2613">
        <v>35</v>
      </c>
      <c r="H2613">
        <v>263</v>
      </c>
      <c r="I2613" s="1">
        <v>204503.54</v>
      </c>
      <c r="J2613" s="1">
        <v>49629.120000000003</v>
      </c>
      <c r="K2613">
        <v>24.268098244167302</v>
      </c>
      <c r="L2613" s="4">
        <f>VLOOKUP(N2613,rates,VLOOKUP(CONCATENATE('[1]Exposure Report'!$B$11,'[1]Exposure Report'!$B$13),rate_lookup_table,4,FALSE),FALSE)</f>
        <v>777.58283333333338</v>
      </c>
      <c r="M2613" t="s">
        <v>0</v>
      </c>
      <c r="N2613" t="str">
        <f>IF(VLOOKUP(B2613,title_rename,2,FALSE)=0,B2613,VLOOKUP(B2613,title_rename,2,FALSE))</f>
        <v>06-16 New York Yankees @ Washington Nationals</v>
      </c>
      <c r="O2613" s="3" t="str">
        <f>LEFT(IF(VLOOKUP(C2613,brand_rename,2,FALSE)=0,C2613,VLOOKUP(C2613,brand_rename,2,FALSE)),LEN(IF(VLOOKUP(C2613,brand_rename,2,FALSE)=0,C2613,VLOOKUP(C2613,brand_rename,2,FALSE)))-6)</f>
        <v>United Airlines</v>
      </c>
      <c r="P2613" t="str">
        <f>IF(VLOOKUP(D2613,location_rename,2,FALSE)=0,D2613,VLOOKUP(D2613,location_rename,2,FALSE))</f>
        <v>Rotational Field Level Home Plate</v>
      </c>
      <c r="Q2613">
        <f>IF($L2613=0,0,G2613)</f>
        <v>35</v>
      </c>
      <c r="R2613">
        <f>IF($L2613=0,0,H2613)</f>
        <v>263</v>
      </c>
      <c r="S2613" s="1">
        <f>R2613*L2613</f>
        <v>204504.28516666667</v>
      </c>
      <c r="T2613" s="1">
        <f>S2613*(K2613/100)</f>
        <v>49629.300837778726</v>
      </c>
      <c r="U2613" t="str">
        <f t="shared" si="80"/>
        <v>United AirlinesRotational Field Level Home Plate</v>
      </c>
      <c r="V2613" t="str">
        <f t="shared" si="81"/>
        <v>06-16 New York Yankees @ Washington NationalsUnited AirlinesRotational Field Level Home Plate</v>
      </c>
      <c r="W2613" t="str">
        <f>CONCATENATE(M2613,O2613)</f>
        <v>Regular SeasonUnited Airlines</v>
      </c>
      <c r="X2613" t="str">
        <f>CONCATENATE(M2613,P2613)</f>
        <v>Regular SeasonRotational Field Level Home Plate</v>
      </c>
      <c r="Y2613" t="str">
        <f>CONCATENATE(M2613,O2613,P2613)</f>
        <v>Regular SeasonUnited AirlinesRotational Field Level Home Plate</v>
      </c>
    </row>
    <row r="2614" spans="1:25" x14ac:dyDescent="0.25">
      <c r="A2614" s="3">
        <v>366159</v>
      </c>
      <c r="B2614" t="s">
        <v>128</v>
      </c>
      <c r="C2614" t="s">
        <v>21</v>
      </c>
      <c r="D2614" t="s">
        <v>11</v>
      </c>
      <c r="E2614" t="s">
        <v>1</v>
      </c>
      <c r="F2614" s="5">
        <v>41076</v>
      </c>
      <c r="G2614">
        <v>13</v>
      </c>
      <c r="H2614">
        <v>30</v>
      </c>
      <c r="I2614" s="1">
        <v>23327.4</v>
      </c>
      <c r="J2614" s="1">
        <v>4616.96</v>
      </c>
      <c r="K2614">
        <v>19.792004252509901</v>
      </c>
      <c r="L2614" s="4">
        <f>VLOOKUP(N2614,rates,VLOOKUP(CONCATENATE('[1]Exposure Report'!$B$11,'[1]Exposure Report'!$B$13),rate_lookup_table,4,FALSE),FALSE)</f>
        <v>777.58283333333338</v>
      </c>
      <c r="M2614" t="s">
        <v>0</v>
      </c>
      <c r="N2614" t="str">
        <f>IF(VLOOKUP(B2614,title_rename,2,FALSE)=0,B2614,VLOOKUP(B2614,title_rename,2,FALSE))</f>
        <v>06-16 New York Yankees @ Washington Nationals</v>
      </c>
      <c r="O2614" s="3" t="str">
        <f>LEFT(IF(VLOOKUP(C2614,brand_rename,2,FALSE)=0,C2614,VLOOKUP(C2614,brand_rename,2,FALSE)),LEN(IF(VLOOKUP(C2614,brand_rename,2,FALSE)=0,C2614,VLOOKUP(C2614,brand_rename,2,FALSE)))-6)</f>
        <v>United Airlines</v>
      </c>
      <c r="P2614" t="str">
        <f>IF(VLOOKUP(D2614,location_rename,2,FALSE)=0,D2614,VLOOKUP(D2614,location_rename,2,FALSE))</f>
        <v>Static Outfield Wall</v>
      </c>
      <c r="Q2614">
        <f>IF($L2614=0,0,G2614)</f>
        <v>13</v>
      </c>
      <c r="R2614">
        <f>IF($L2614=0,0,H2614)</f>
        <v>30</v>
      </c>
      <c r="S2614" s="1">
        <f>R2614*L2614</f>
        <v>23327.485000000001</v>
      </c>
      <c r="T2614" s="1">
        <f>S2614*(K2614/100)</f>
        <v>4616.9768232036095</v>
      </c>
      <c r="U2614" t="str">
        <f t="shared" si="80"/>
        <v>United AirlinesStatic Outfield Wall</v>
      </c>
      <c r="V2614" t="str">
        <f t="shared" si="81"/>
        <v>06-16 New York Yankees @ Washington NationalsUnited AirlinesStatic Outfield Wall</v>
      </c>
      <c r="W2614" t="str">
        <f>CONCATENATE(M2614,O2614)</f>
        <v>Regular SeasonUnited Airlines</v>
      </c>
      <c r="X2614" t="str">
        <f>CONCATENATE(M2614,P2614)</f>
        <v>Regular SeasonStatic Outfield Wall</v>
      </c>
      <c r="Y2614" t="str">
        <f>CONCATENATE(M2614,O2614,P2614)</f>
        <v>Regular SeasonUnited AirlinesStatic Outfield Wall</v>
      </c>
    </row>
    <row r="2615" spans="1:25" x14ac:dyDescent="0.25">
      <c r="A2615" s="3">
        <v>366159</v>
      </c>
      <c r="B2615" t="s">
        <v>128</v>
      </c>
      <c r="C2615" t="s">
        <v>20</v>
      </c>
      <c r="D2615" t="s">
        <v>11</v>
      </c>
      <c r="E2615" t="s">
        <v>1</v>
      </c>
      <c r="F2615" s="5">
        <v>41076</v>
      </c>
      <c r="G2615">
        <v>36</v>
      </c>
      <c r="H2615">
        <v>94</v>
      </c>
      <c r="I2615" s="1">
        <v>73092.52</v>
      </c>
      <c r="J2615" s="1">
        <v>15977.25</v>
      </c>
      <c r="K2615">
        <v>21.858939875106199</v>
      </c>
      <c r="L2615" s="4">
        <f>VLOOKUP(N2615,rates,VLOOKUP(CONCATENATE('[1]Exposure Report'!$B$11,'[1]Exposure Report'!$B$13),rate_lookup_table,4,FALSE),FALSE)</f>
        <v>777.58283333333338</v>
      </c>
      <c r="M2615" t="s">
        <v>0</v>
      </c>
      <c r="N2615" t="str">
        <f>IF(VLOOKUP(B2615,title_rename,2,FALSE)=0,B2615,VLOOKUP(B2615,title_rename,2,FALSE))</f>
        <v>06-16 New York Yankees @ Washington Nationals</v>
      </c>
      <c r="O2615" s="3" t="str">
        <f>LEFT(IF(VLOOKUP(C2615,brand_rename,2,FALSE)=0,C2615,VLOOKUP(C2615,brand_rename,2,FALSE)),LEN(IF(VLOOKUP(C2615,brand_rename,2,FALSE)=0,C2615,VLOOKUP(C2615,brand_rename,2,FALSE)))-6)</f>
        <v>W.B. Mason</v>
      </c>
      <c r="P2615" t="str">
        <f>IF(VLOOKUP(D2615,location_rename,2,FALSE)=0,D2615,VLOOKUP(D2615,location_rename,2,FALSE))</f>
        <v>Static Outfield Wall</v>
      </c>
      <c r="Q2615">
        <f>IF($L2615=0,0,G2615)</f>
        <v>36</v>
      </c>
      <c r="R2615">
        <f>IF($L2615=0,0,H2615)</f>
        <v>94</v>
      </c>
      <c r="S2615" s="1">
        <f>R2615*L2615</f>
        <v>73092.786333333337</v>
      </c>
      <c r="T2615" s="1">
        <f>S2615*(K2615/100)</f>
        <v>15977.308217643174</v>
      </c>
      <c r="U2615" t="str">
        <f t="shared" si="80"/>
        <v>W.B. MasonStatic Outfield Wall</v>
      </c>
      <c r="V2615" t="str">
        <f t="shared" si="81"/>
        <v>06-16 New York Yankees @ Washington NationalsW.B. MasonStatic Outfield Wall</v>
      </c>
      <c r="W2615" t="str">
        <f>CONCATENATE(M2615,O2615)</f>
        <v>Regular SeasonW.B. Mason</v>
      </c>
      <c r="X2615" t="str">
        <f>CONCATENATE(M2615,P2615)</f>
        <v>Regular SeasonStatic Outfield Wall</v>
      </c>
      <c r="Y2615" t="str">
        <f>CONCATENATE(M2615,O2615,P2615)</f>
        <v>Regular SeasonW.B. MasonStatic Outfield Wall</v>
      </c>
    </row>
    <row r="2616" spans="1:25" x14ac:dyDescent="0.25">
      <c r="A2616" s="3">
        <v>366159</v>
      </c>
      <c r="B2616" t="s">
        <v>128</v>
      </c>
      <c r="C2616" t="s">
        <v>8</v>
      </c>
      <c r="D2616" t="s">
        <v>19</v>
      </c>
      <c r="E2616" t="s">
        <v>1</v>
      </c>
      <c r="F2616" s="5">
        <v>41076</v>
      </c>
      <c r="G2616">
        <v>11</v>
      </c>
      <c r="H2616">
        <v>43</v>
      </c>
      <c r="I2616" s="1">
        <v>33435.94</v>
      </c>
      <c r="J2616" s="1">
        <v>7023.49</v>
      </c>
      <c r="K2616">
        <v>21.005809915916799</v>
      </c>
      <c r="L2616" s="4">
        <f>VLOOKUP(N2616,rates,VLOOKUP(CONCATENATE('[1]Exposure Report'!$B$11,'[1]Exposure Report'!$B$13),rate_lookup_table,4,FALSE),FALSE)</f>
        <v>777.58283333333338</v>
      </c>
      <c r="M2616" t="s">
        <v>0</v>
      </c>
      <c r="N2616" t="str">
        <f>IF(VLOOKUP(B2616,title_rename,2,FALSE)=0,B2616,VLOOKUP(B2616,title_rename,2,FALSE))</f>
        <v>06-16 New York Yankees @ Washington Nationals</v>
      </c>
      <c r="O2616" s="3" t="str">
        <f>LEFT(IF(VLOOKUP(C2616,brand_rename,2,FALSE)=0,C2616,VLOOKUP(C2616,brand_rename,2,FALSE)),LEN(IF(VLOOKUP(C2616,brand_rename,2,FALSE)=0,C2616,VLOOKUP(C2616,brand_rename,2,FALSE)))-6)</f>
        <v>Washington National Logo</v>
      </c>
      <c r="P2616" t="str">
        <f>IF(VLOOKUP(D2616,location_rename,2,FALSE)=0,D2616,VLOOKUP(D2616,location_rename,2,FALSE))</f>
        <v>LED Outfield Wall</v>
      </c>
      <c r="Q2616">
        <f>IF($L2616=0,0,G2616)</f>
        <v>11</v>
      </c>
      <c r="R2616">
        <f>IF($L2616=0,0,H2616)</f>
        <v>43</v>
      </c>
      <c r="S2616" s="1">
        <f>R2616*L2616</f>
        <v>33436.061833333333</v>
      </c>
      <c r="T2616" s="1">
        <f>S2616*(K2616/100)</f>
        <v>7023.5155920784055</v>
      </c>
      <c r="U2616" t="str">
        <f t="shared" si="80"/>
        <v>Washington National LogoLED Outfield Wall</v>
      </c>
      <c r="V2616" t="str">
        <f t="shared" si="81"/>
        <v>06-16 New York Yankees @ Washington NationalsWashington National LogoLED Outfield Wall</v>
      </c>
      <c r="W2616" t="str">
        <f>CONCATENATE(M2616,O2616)</f>
        <v>Regular SeasonWashington National Logo</v>
      </c>
      <c r="X2616" t="str">
        <f>CONCATENATE(M2616,P2616)</f>
        <v>Regular SeasonLED Outfield Wall</v>
      </c>
      <c r="Y2616" t="str">
        <f>CONCATENATE(M2616,O2616,P2616)</f>
        <v>Regular SeasonWashington National LogoLED Outfield Wall</v>
      </c>
    </row>
    <row r="2617" spans="1:25" x14ac:dyDescent="0.25">
      <c r="A2617" s="3">
        <v>366159</v>
      </c>
      <c r="B2617" t="s">
        <v>128</v>
      </c>
      <c r="C2617" t="s">
        <v>8</v>
      </c>
      <c r="D2617" t="s">
        <v>18</v>
      </c>
      <c r="E2617" t="s">
        <v>1</v>
      </c>
      <c r="F2617" s="5">
        <v>41076</v>
      </c>
      <c r="G2617">
        <v>3</v>
      </c>
      <c r="H2617">
        <v>4</v>
      </c>
      <c r="I2617" s="1">
        <v>3110.32</v>
      </c>
      <c r="J2617" s="1">
        <v>688.16</v>
      </c>
      <c r="K2617">
        <v>22.125054656755498</v>
      </c>
      <c r="L2617" s="4">
        <f>VLOOKUP(N2617,rates,VLOOKUP(CONCATENATE('[1]Exposure Report'!$B$11,'[1]Exposure Report'!$B$13),rate_lookup_table,4,FALSE),FALSE)</f>
        <v>777.58283333333338</v>
      </c>
      <c r="M2617" t="s">
        <v>0</v>
      </c>
      <c r="N2617" t="str">
        <f>IF(VLOOKUP(B2617,title_rename,2,FALSE)=0,B2617,VLOOKUP(B2617,title_rename,2,FALSE))</f>
        <v>06-16 New York Yankees @ Washington Nationals</v>
      </c>
      <c r="O2617" s="3" t="str">
        <f>LEFT(IF(VLOOKUP(C2617,brand_rename,2,FALSE)=0,C2617,VLOOKUP(C2617,brand_rename,2,FALSE)),LEN(IF(VLOOKUP(C2617,brand_rename,2,FALSE)=0,C2617,VLOOKUP(C2617,brand_rename,2,FALSE)))-6)</f>
        <v>Washington National Logo</v>
      </c>
      <c r="P2617" t="str">
        <f>IF(VLOOKUP(D2617,location_rename,2,FALSE)=0,D2617,VLOOKUP(D2617,location_rename,2,FALSE))</f>
        <v>LED Upper Billboard</v>
      </c>
      <c r="Q2617">
        <f>IF($L2617=0,0,G2617)</f>
        <v>3</v>
      </c>
      <c r="R2617">
        <f>IF($L2617=0,0,H2617)</f>
        <v>4</v>
      </c>
      <c r="S2617" s="1">
        <f>R2617*L2617</f>
        <v>3110.3313333333335</v>
      </c>
      <c r="T2617" s="1">
        <f>S2617*(K2617/100)</f>
        <v>688.16250750619213</v>
      </c>
      <c r="U2617" t="str">
        <f t="shared" si="80"/>
        <v>Washington National LogoLED Upper Billboard</v>
      </c>
      <c r="V2617" t="str">
        <f t="shared" si="81"/>
        <v>06-16 New York Yankees @ Washington NationalsWashington National LogoLED Upper Billboard</v>
      </c>
      <c r="W2617" t="str">
        <f>CONCATENATE(M2617,O2617)</f>
        <v>Regular SeasonWashington National Logo</v>
      </c>
      <c r="X2617" t="str">
        <f>CONCATENATE(M2617,P2617)</f>
        <v>Regular SeasonLED Upper Billboard</v>
      </c>
      <c r="Y2617" t="str">
        <f>CONCATENATE(M2617,O2617,P2617)</f>
        <v>Regular SeasonWashington National LogoLED Upper Billboard</v>
      </c>
    </row>
    <row r="2618" spans="1:25" x14ac:dyDescent="0.25">
      <c r="A2618" s="3">
        <v>366159</v>
      </c>
      <c r="B2618" t="s">
        <v>128</v>
      </c>
      <c r="C2618" t="s">
        <v>8</v>
      </c>
      <c r="D2618" t="s">
        <v>17</v>
      </c>
      <c r="E2618" t="s">
        <v>1</v>
      </c>
      <c r="F2618" s="5">
        <v>41076</v>
      </c>
      <c r="G2618">
        <v>13</v>
      </c>
      <c r="H2618">
        <v>49</v>
      </c>
      <c r="I2618" s="1">
        <v>38101.42</v>
      </c>
      <c r="J2618" s="1">
        <v>8489.7000000000007</v>
      </c>
      <c r="K2618">
        <v>22.281846713324502</v>
      </c>
      <c r="L2618" s="4">
        <f>VLOOKUP(N2618,rates,VLOOKUP(CONCATENATE('[1]Exposure Report'!$B$11,'[1]Exposure Report'!$B$13),rate_lookup_table,4,FALSE),FALSE)</f>
        <v>777.58283333333338</v>
      </c>
      <c r="M2618" t="s">
        <v>0</v>
      </c>
      <c r="N2618" t="str">
        <f>IF(VLOOKUP(B2618,title_rename,2,FALSE)=0,B2618,VLOOKUP(B2618,title_rename,2,FALSE))</f>
        <v>06-16 New York Yankees @ Washington Nationals</v>
      </c>
      <c r="O2618" s="3" t="str">
        <f>LEFT(IF(VLOOKUP(C2618,brand_rename,2,FALSE)=0,C2618,VLOOKUP(C2618,brand_rename,2,FALSE)),LEN(IF(VLOOKUP(C2618,brand_rename,2,FALSE)=0,C2618,VLOOKUP(C2618,brand_rename,2,FALSE)))-6)</f>
        <v>Washington National Logo</v>
      </c>
      <c r="P2618" t="str">
        <f>IF(VLOOKUP(D2618,location_rename,2,FALSE)=0,D2618,VLOOKUP(D2618,location_rename,2,FALSE))</f>
        <v>LED Upper Tiered</v>
      </c>
      <c r="Q2618">
        <f>IF($L2618=0,0,G2618)</f>
        <v>13</v>
      </c>
      <c r="R2618">
        <f>IF($L2618=0,0,H2618)</f>
        <v>49</v>
      </c>
      <c r="S2618" s="1">
        <f>R2618*L2618</f>
        <v>38101.558833333336</v>
      </c>
      <c r="T2618" s="1">
        <f>S2618*(K2618/100)</f>
        <v>8489.7309346304846</v>
      </c>
      <c r="U2618" t="str">
        <f t="shared" si="80"/>
        <v>Washington National LogoLED Upper Tiered</v>
      </c>
      <c r="V2618" t="str">
        <f t="shared" si="81"/>
        <v>06-16 New York Yankees @ Washington NationalsWashington National LogoLED Upper Tiered</v>
      </c>
      <c r="W2618" t="str">
        <f>CONCATENATE(M2618,O2618)</f>
        <v>Regular SeasonWashington National Logo</v>
      </c>
      <c r="X2618" t="str">
        <f>CONCATENATE(M2618,P2618)</f>
        <v>Regular SeasonLED Upper Tiered</v>
      </c>
      <c r="Y2618" t="str">
        <f>CONCATENATE(M2618,O2618,P2618)</f>
        <v>Regular SeasonWashington National LogoLED Upper Tiered</v>
      </c>
    </row>
    <row r="2619" spans="1:25" x14ac:dyDescent="0.25">
      <c r="A2619" s="3">
        <v>366159</v>
      </c>
      <c r="B2619" t="s">
        <v>128</v>
      </c>
      <c r="C2619" t="s">
        <v>8</v>
      </c>
      <c r="D2619" t="s">
        <v>16</v>
      </c>
      <c r="E2619" t="s">
        <v>1</v>
      </c>
      <c r="F2619" s="5">
        <v>41076</v>
      </c>
      <c r="G2619">
        <v>482</v>
      </c>
      <c r="H2619">
        <v>3601</v>
      </c>
      <c r="I2619" s="1">
        <v>2800065.58</v>
      </c>
      <c r="J2619" s="1">
        <v>421697.89</v>
      </c>
      <c r="K2619">
        <v>15.060286195153999</v>
      </c>
      <c r="L2619" s="4">
        <f>VLOOKUP(N2619,rates,VLOOKUP(CONCATENATE('[1]Exposure Report'!$B$11,'[1]Exposure Report'!$B$13),rate_lookup_table,4,FALSE),FALSE)</f>
        <v>777.58283333333338</v>
      </c>
      <c r="M2619" t="s">
        <v>0</v>
      </c>
      <c r="N2619" t="str">
        <f>IF(VLOOKUP(B2619,title_rename,2,FALSE)=0,B2619,VLOOKUP(B2619,title_rename,2,FALSE))</f>
        <v>06-16 New York Yankees @ Washington Nationals</v>
      </c>
      <c r="O2619" s="3" t="str">
        <f>LEFT(IF(VLOOKUP(C2619,brand_rename,2,FALSE)=0,C2619,VLOOKUP(C2619,brand_rename,2,FALSE)),LEN(IF(VLOOKUP(C2619,brand_rename,2,FALSE)=0,C2619,VLOOKUP(C2619,brand_rename,2,FALSE)))-6)</f>
        <v>Washington National Logo</v>
      </c>
      <c r="P2619" t="str">
        <f>IF(VLOOKUP(D2619,location_rename,2,FALSE)=0,D2619,VLOOKUP(D2619,location_rename,2,FALSE))</f>
        <v>On Surface Branding</v>
      </c>
      <c r="Q2619">
        <f>IF($L2619=0,0,G2619)</f>
        <v>482</v>
      </c>
      <c r="R2619">
        <f>IF($L2619=0,0,H2619)</f>
        <v>3601</v>
      </c>
      <c r="S2619" s="1">
        <f>R2619*L2619</f>
        <v>2800075.7828333336</v>
      </c>
      <c r="T2619" s="1">
        <f>S2619*(K2619/100)</f>
        <v>421699.42657589883</v>
      </c>
      <c r="U2619" t="str">
        <f t="shared" si="80"/>
        <v>Washington National LogoOn Surface Branding</v>
      </c>
      <c r="V2619" t="str">
        <f t="shared" si="81"/>
        <v>06-16 New York Yankees @ Washington NationalsWashington National LogoOn Surface Branding</v>
      </c>
      <c r="W2619" t="str">
        <f>CONCATENATE(M2619,O2619)</f>
        <v>Regular SeasonWashington National Logo</v>
      </c>
      <c r="X2619" t="str">
        <f>CONCATENATE(M2619,P2619)</f>
        <v>Regular SeasonOn Surface Branding</v>
      </c>
      <c r="Y2619" t="str">
        <f>CONCATENATE(M2619,O2619,P2619)</f>
        <v>Regular SeasonWashington National LogoOn Surface Branding</v>
      </c>
    </row>
    <row r="2620" spans="1:25" x14ac:dyDescent="0.25">
      <c r="A2620" s="3">
        <v>366159</v>
      </c>
      <c r="B2620" t="s">
        <v>128</v>
      </c>
      <c r="C2620" t="s">
        <v>8</v>
      </c>
      <c r="D2620" t="s">
        <v>14</v>
      </c>
      <c r="E2620" t="s">
        <v>1</v>
      </c>
      <c r="F2620" s="5">
        <v>41076</v>
      </c>
      <c r="G2620">
        <v>4</v>
      </c>
      <c r="H2620">
        <v>25</v>
      </c>
      <c r="I2620" s="1">
        <v>19439.5</v>
      </c>
      <c r="J2620" s="1">
        <v>1731.36</v>
      </c>
      <c r="K2620">
        <v>8.9064019136294608</v>
      </c>
      <c r="L2620" s="4">
        <f>VLOOKUP(N2620,rates,VLOOKUP(CONCATENATE('[1]Exposure Report'!$B$11,'[1]Exposure Report'!$B$13),rate_lookup_table,4,FALSE),FALSE)</f>
        <v>777.58283333333338</v>
      </c>
      <c r="M2620" t="s">
        <v>0</v>
      </c>
      <c r="N2620" t="str">
        <f>IF(VLOOKUP(B2620,title_rename,2,FALSE)=0,B2620,VLOOKUP(B2620,title_rename,2,FALSE))</f>
        <v>06-16 New York Yankees @ Washington Nationals</v>
      </c>
      <c r="O2620" s="3" t="str">
        <f>LEFT(IF(VLOOKUP(C2620,brand_rename,2,FALSE)=0,C2620,VLOOKUP(C2620,brand_rename,2,FALSE)),LEN(IF(VLOOKUP(C2620,brand_rename,2,FALSE)=0,C2620,VLOOKUP(C2620,brand_rename,2,FALSE)))-6)</f>
        <v>Washington National Logo</v>
      </c>
      <c r="P2620" t="str">
        <f>IF(VLOOKUP(D2620,location_rename,2,FALSE)=0,D2620,VLOOKUP(D2620,location_rename,2,FALSE))</f>
        <v>Static Dugout Roof</v>
      </c>
      <c r="Q2620">
        <f>IF($L2620=0,0,G2620)</f>
        <v>4</v>
      </c>
      <c r="R2620">
        <f>IF($L2620=0,0,H2620)</f>
        <v>25</v>
      </c>
      <c r="S2620" s="1">
        <f>R2620*L2620</f>
        <v>19439.570833333335</v>
      </c>
      <c r="T2620" s="1">
        <f>S2620*(K2620/100)</f>
        <v>1731.3663087013547</v>
      </c>
      <c r="U2620" t="str">
        <f t="shared" si="80"/>
        <v>Washington National LogoStatic Dugout Roof</v>
      </c>
      <c r="V2620" t="str">
        <f t="shared" si="81"/>
        <v>06-16 New York Yankees @ Washington NationalsWashington National LogoStatic Dugout Roof</v>
      </c>
      <c r="W2620" t="str">
        <f>CONCATENATE(M2620,O2620)</f>
        <v>Regular SeasonWashington National Logo</v>
      </c>
      <c r="X2620" t="str">
        <f>CONCATENATE(M2620,P2620)</f>
        <v>Regular SeasonStatic Dugout Roof</v>
      </c>
      <c r="Y2620" t="str">
        <f>CONCATENATE(M2620,O2620,P2620)</f>
        <v>Regular SeasonWashington National LogoStatic Dugout Roof</v>
      </c>
    </row>
    <row r="2621" spans="1:25" x14ac:dyDescent="0.25">
      <c r="A2621" s="3">
        <v>366159</v>
      </c>
      <c r="B2621" t="s">
        <v>128</v>
      </c>
      <c r="C2621" t="s">
        <v>8</v>
      </c>
      <c r="D2621" t="s">
        <v>13</v>
      </c>
      <c r="E2621" t="s">
        <v>1</v>
      </c>
      <c r="F2621" s="5">
        <v>41076</v>
      </c>
      <c r="G2621">
        <v>16</v>
      </c>
      <c r="H2621">
        <v>45</v>
      </c>
      <c r="I2621" s="1">
        <v>34991.1</v>
      </c>
      <c r="J2621" s="1">
        <v>7607.38</v>
      </c>
      <c r="K2621">
        <v>21.7408998288136</v>
      </c>
      <c r="L2621" s="4">
        <f>VLOOKUP(N2621,rates,VLOOKUP(CONCATENATE('[1]Exposure Report'!$B$11,'[1]Exposure Report'!$B$13),rate_lookup_table,4,FALSE),FALSE)</f>
        <v>777.58283333333338</v>
      </c>
      <c r="M2621" t="s">
        <v>0</v>
      </c>
      <c r="N2621" t="str">
        <f>IF(VLOOKUP(B2621,title_rename,2,FALSE)=0,B2621,VLOOKUP(B2621,title_rename,2,FALSE))</f>
        <v>06-16 New York Yankees @ Washington Nationals</v>
      </c>
      <c r="O2621" s="3" t="str">
        <f>LEFT(IF(VLOOKUP(C2621,brand_rename,2,FALSE)=0,C2621,VLOOKUP(C2621,brand_rename,2,FALSE)),LEN(IF(VLOOKUP(C2621,brand_rename,2,FALSE)=0,C2621,VLOOKUP(C2621,brand_rename,2,FALSE)))-6)</f>
        <v>Washington National Logo</v>
      </c>
      <c r="P2621" t="str">
        <f>IF(VLOOKUP(D2621,location_rename,2,FALSE)=0,D2621,VLOOKUP(D2621,location_rename,2,FALSE))</f>
        <v>Static Dugout Wall</v>
      </c>
      <c r="Q2621">
        <f>IF($L2621=0,0,G2621)</f>
        <v>16</v>
      </c>
      <c r="R2621">
        <f>IF($L2621=0,0,H2621)</f>
        <v>45</v>
      </c>
      <c r="S2621" s="1">
        <f>R2621*L2621</f>
        <v>34991.227500000001</v>
      </c>
      <c r="T2621" s="1">
        <f>S2621*(K2621/100)</f>
        <v>7607.4077196472781</v>
      </c>
      <c r="U2621" t="str">
        <f t="shared" si="80"/>
        <v>Washington National LogoStatic Dugout Wall</v>
      </c>
      <c r="V2621" t="str">
        <f t="shared" si="81"/>
        <v>06-16 New York Yankees @ Washington NationalsWashington National LogoStatic Dugout Wall</v>
      </c>
      <c r="W2621" t="str">
        <f>CONCATENATE(M2621,O2621)</f>
        <v>Regular SeasonWashington National Logo</v>
      </c>
      <c r="X2621" t="str">
        <f>CONCATENATE(M2621,P2621)</f>
        <v>Regular SeasonStatic Dugout Wall</v>
      </c>
      <c r="Y2621" t="str">
        <f>CONCATENATE(M2621,O2621,P2621)</f>
        <v>Regular SeasonWashington National LogoStatic Dugout Wall</v>
      </c>
    </row>
    <row r="2622" spans="1:25" x14ac:dyDescent="0.25">
      <c r="A2622" s="3">
        <v>366159</v>
      </c>
      <c r="B2622" t="s">
        <v>128</v>
      </c>
      <c r="C2622" t="s">
        <v>8</v>
      </c>
      <c r="D2622" t="s">
        <v>12</v>
      </c>
      <c r="E2622" t="s">
        <v>1</v>
      </c>
      <c r="F2622" s="5">
        <v>41076</v>
      </c>
      <c r="G2622">
        <v>274</v>
      </c>
      <c r="H2622">
        <v>973</v>
      </c>
      <c r="I2622" s="1">
        <v>756585.34</v>
      </c>
      <c r="J2622" s="1">
        <v>163957.72</v>
      </c>
      <c r="K2622">
        <v>21.670750321437598</v>
      </c>
      <c r="L2622" s="4">
        <f>VLOOKUP(N2622,rates,VLOOKUP(CONCATENATE('[1]Exposure Report'!$B$11,'[1]Exposure Report'!$B$13),rate_lookup_table,4,FALSE),FALSE)</f>
        <v>777.58283333333338</v>
      </c>
      <c r="M2622" t="s">
        <v>0</v>
      </c>
      <c r="N2622" t="str">
        <f>IF(VLOOKUP(B2622,title_rename,2,FALSE)=0,B2622,VLOOKUP(B2622,title_rename,2,FALSE))</f>
        <v>06-16 New York Yankees @ Washington Nationals</v>
      </c>
      <c r="O2622" s="3" t="str">
        <f>LEFT(IF(VLOOKUP(C2622,brand_rename,2,FALSE)=0,C2622,VLOOKUP(C2622,brand_rename,2,FALSE)),LEN(IF(VLOOKUP(C2622,brand_rename,2,FALSE)=0,C2622,VLOOKUP(C2622,brand_rename,2,FALSE)))-6)</f>
        <v>Washington National Logo</v>
      </c>
      <c r="P2622" t="str">
        <f>IF(VLOOKUP(D2622,location_rename,2,FALSE)=0,D2622,VLOOKUP(D2622,location_rename,2,FALSE))</f>
        <v>Static Field Level Home Plate</v>
      </c>
      <c r="Q2622">
        <f>IF($L2622=0,0,G2622)</f>
        <v>274</v>
      </c>
      <c r="R2622">
        <f>IF($L2622=0,0,H2622)</f>
        <v>973</v>
      </c>
      <c r="S2622" s="1">
        <f>R2622*L2622</f>
        <v>756588.09683333337</v>
      </c>
      <c r="T2622" s="1">
        <f>S2622*(K2622/100)</f>
        <v>163958.31742646819</v>
      </c>
      <c r="U2622" t="str">
        <f t="shared" si="80"/>
        <v>Washington National LogoStatic Field Level Home Plate</v>
      </c>
      <c r="V2622" t="str">
        <f t="shared" si="81"/>
        <v>06-16 New York Yankees @ Washington NationalsWashington National LogoStatic Field Level Home Plate</v>
      </c>
      <c r="W2622" t="str">
        <f>CONCATENATE(M2622,O2622)</f>
        <v>Regular SeasonWashington National Logo</v>
      </c>
      <c r="X2622" t="str">
        <f>CONCATENATE(M2622,P2622)</f>
        <v>Regular SeasonStatic Field Level Home Plate</v>
      </c>
      <c r="Y2622" t="str">
        <f>CONCATENATE(M2622,O2622,P2622)</f>
        <v>Regular SeasonWashington National LogoStatic Field Level Home Plate</v>
      </c>
    </row>
    <row r="2623" spans="1:25" x14ac:dyDescent="0.25">
      <c r="A2623" s="3">
        <v>366159</v>
      </c>
      <c r="B2623" t="s">
        <v>128</v>
      </c>
      <c r="C2623" t="s">
        <v>8</v>
      </c>
      <c r="D2623" t="s">
        <v>11</v>
      </c>
      <c r="E2623" t="s">
        <v>1</v>
      </c>
      <c r="F2623" s="5">
        <v>41076</v>
      </c>
      <c r="G2623">
        <v>61</v>
      </c>
      <c r="H2623">
        <v>309</v>
      </c>
      <c r="I2623" s="1">
        <v>240272.22</v>
      </c>
      <c r="J2623" s="1">
        <v>29878.04</v>
      </c>
      <c r="K2623">
        <v>12.4350788451532</v>
      </c>
      <c r="L2623" s="4">
        <f>VLOOKUP(N2623,rates,VLOOKUP(CONCATENATE('[1]Exposure Report'!$B$11,'[1]Exposure Report'!$B$13),rate_lookup_table,4,FALSE),FALSE)</f>
        <v>777.58283333333338</v>
      </c>
      <c r="M2623" t="s">
        <v>0</v>
      </c>
      <c r="N2623" t="str">
        <f>IF(VLOOKUP(B2623,title_rename,2,FALSE)=0,B2623,VLOOKUP(B2623,title_rename,2,FALSE))</f>
        <v>06-16 New York Yankees @ Washington Nationals</v>
      </c>
      <c r="O2623" s="3" t="str">
        <f>LEFT(IF(VLOOKUP(C2623,brand_rename,2,FALSE)=0,C2623,VLOOKUP(C2623,brand_rename,2,FALSE)),LEN(IF(VLOOKUP(C2623,brand_rename,2,FALSE)=0,C2623,VLOOKUP(C2623,brand_rename,2,FALSE)))-6)</f>
        <v>Washington National Logo</v>
      </c>
      <c r="P2623" t="str">
        <f>IF(VLOOKUP(D2623,location_rename,2,FALSE)=0,D2623,VLOOKUP(D2623,location_rename,2,FALSE))</f>
        <v>Static Outfield Wall</v>
      </c>
      <c r="Q2623">
        <f>IF($L2623=0,0,G2623)</f>
        <v>61</v>
      </c>
      <c r="R2623">
        <f>IF($L2623=0,0,H2623)</f>
        <v>309</v>
      </c>
      <c r="S2623" s="1">
        <f>R2623*L2623</f>
        <v>240273.09550000002</v>
      </c>
      <c r="T2623" s="1">
        <f>S2623*(K2623/100)</f>
        <v>29878.148869115248</v>
      </c>
      <c r="U2623" t="str">
        <f t="shared" si="80"/>
        <v>Washington National LogoStatic Outfield Wall</v>
      </c>
      <c r="V2623" t="str">
        <f t="shared" si="81"/>
        <v>06-16 New York Yankees @ Washington NationalsWashington National LogoStatic Outfield Wall</v>
      </c>
      <c r="W2623" t="str">
        <f>CONCATENATE(M2623,O2623)</f>
        <v>Regular SeasonWashington National Logo</v>
      </c>
      <c r="X2623" t="str">
        <f>CONCATENATE(M2623,P2623)</f>
        <v>Regular SeasonStatic Outfield Wall</v>
      </c>
      <c r="Y2623" t="str">
        <f>CONCATENATE(M2623,O2623,P2623)</f>
        <v>Regular SeasonWashington National LogoStatic Outfield Wall</v>
      </c>
    </row>
    <row r="2624" spans="1:25" x14ac:dyDescent="0.25">
      <c r="A2624" s="3">
        <v>366159</v>
      </c>
      <c r="B2624" t="s">
        <v>128</v>
      </c>
      <c r="C2624" t="s">
        <v>8</v>
      </c>
      <c r="D2624" t="s">
        <v>10</v>
      </c>
      <c r="E2624" t="s">
        <v>1</v>
      </c>
      <c r="F2624" s="5">
        <v>41076</v>
      </c>
      <c r="G2624">
        <v>1</v>
      </c>
      <c r="H2624">
        <v>1</v>
      </c>
      <c r="I2624" s="1">
        <v>777.58</v>
      </c>
      <c r="J2624" s="1">
        <v>167.72</v>
      </c>
      <c r="K2624">
        <v>21.569484811852099</v>
      </c>
      <c r="L2624" s="4">
        <f>VLOOKUP(N2624,rates,VLOOKUP(CONCATENATE('[1]Exposure Report'!$B$11,'[1]Exposure Report'!$B$13),rate_lookup_table,4,FALSE),FALSE)</f>
        <v>777.58283333333338</v>
      </c>
      <c r="M2624" t="s">
        <v>0</v>
      </c>
      <c r="N2624" t="str">
        <f>IF(VLOOKUP(B2624,title_rename,2,FALSE)=0,B2624,VLOOKUP(B2624,title_rename,2,FALSE))</f>
        <v>06-16 New York Yankees @ Washington Nationals</v>
      </c>
      <c r="O2624" s="3" t="str">
        <f>LEFT(IF(VLOOKUP(C2624,brand_rename,2,FALSE)=0,C2624,VLOOKUP(C2624,brand_rename,2,FALSE)),LEN(IF(VLOOKUP(C2624,brand_rename,2,FALSE)=0,C2624,VLOOKUP(C2624,brand_rename,2,FALSE)))-6)</f>
        <v>Washington National Logo</v>
      </c>
      <c r="P2624" t="str">
        <f>IF(VLOOKUP(D2624,location_rename,2,FALSE)=0,D2624,VLOOKUP(D2624,location_rename,2,FALSE))</f>
        <v>Static Outside Billboard</v>
      </c>
      <c r="Q2624">
        <f>IF($L2624=0,0,G2624)</f>
        <v>1</v>
      </c>
      <c r="R2624">
        <f>IF($L2624=0,0,H2624)</f>
        <v>1</v>
      </c>
      <c r="S2624" s="1">
        <f>R2624*L2624</f>
        <v>777.58283333333338</v>
      </c>
      <c r="T2624" s="1">
        <f>S2624*(K2624/100)</f>
        <v>167.72061113540258</v>
      </c>
      <c r="U2624" t="str">
        <f t="shared" si="80"/>
        <v>Washington National LogoStatic Outside Billboard</v>
      </c>
      <c r="V2624" t="str">
        <f t="shared" si="81"/>
        <v>06-16 New York Yankees @ Washington NationalsWashington National LogoStatic Outside Billboard</v>
      </c>
      <c r="W2624" t="str">
        <f>CONCATENATE(M2624,O2624)</f>
        <v>Regular SeasonWashington National Logo</v>
      </c>
      <c r="X2624" t="str">
        <f>CONCATENATE(M2624,P2624)</f>
        <v>Regular SeasonStatic Outside Billboard</v>
      </c>
      <c r="Y2624" t="str">
        <f>CONCATENATE(M2624,O2624,P2624)</f>
        <v>Regular SeasonWashington National LogoStatic Outside Billboard</v>
      </c>
    </row>
    <row r="2625" spans="1:25" x14ac:dyDescent="0.25">
      <c r="A2625" s="3">
        <v>366159</v>
      </c>
      <c r="B2625" t="s">
        <v>128</v>
      </c>
      <c r="C2625" t="s">
        <v>8</v>
      </c>
      <c r="D2625" t="s">
        <v>9</v>
      </c>
      <c r="E2625" t="s">
        <v>1</v>
      </c>
      <c r="F2625" s="5">
        <v>41076</v>
      </c>
      <c r="G2625">
        <v>39</v>
      </c>
      <c r="H2625">
        <v>200</v>
      </c>
      <c r="I2625" s="1">
        <v>155516</v>
      </c>
      <c r="J2625" s="1">
        <v>22110.880000000001</v>
      </c>
      <c r="K2625">
        <v>14.2177525142107</v>
      </c>
      <c r="L2625" s="4">
        <f>VLOOKUP(N2625,rates,VLOOKUP(CONCATENATE('[1]Exposure Report'!$B$11,'[1]Exposure Report'!$B$13),rate_lookup_table,4,FALSE),FALSE)</f>
        <v>777.58283333333338</v>
      </c>
      <c r="M2625" t="s">
        <v>0</v>
      </c>
      <c r="N2625" t="str">
        <f>IF(VLOOKUP(B2625,title_rename,2,FALSE)=0,B2625,VLOOKUP(B2625,title_rename,2,FALSE))</f>
        <v>06-16 New York Yankees @ Washington Nationals</v>
      </c>
      <c r="O2625" s="3" t="str">
        <f>LEFT(IF(VLOOKUP(C2625,brand_rename,2,FALSE)=0,C2625,VLOOKUP(C2625,brand_rename,2,FALSE)),LEN(IF(VLOOKUP(C2625,brand_rename,2,FALSE)=0,C2625,VLOOKUP(C2625,brand_rename,2,FALSE)))-6)</f>
        <v>Washington National Logo</v>
      </c>
      <c r="P2625" t="str">
        <f>IF(VLOOKUP(D2625,location_rename,2,FALSE)=0,D2625,VLOOKUP(D2625,location_rename,2,FALSE))</f>
        <v>Static Upper Billboard</v>
      </c>
      <c r="Q2625">
        <f>IF($L2625=0,0,G2625)</f>
        <v>39</v>
      </c>
      <c r="R2625">
        <f>IF($L2625=0,0,H2625)</f>
        <v>200</v>
      </c>
      <c r="S2625" s="1">
        <f>R2625*L2625</f>
        <v>155516.56666666668</v>
      </c>
      <c r="T2625" s="1">
        <f>S2625*(K2625/100)</f>
        <v>22110.960567264159</v>
      </c>
      <c r="U2625" t="str">
        <f t="shared" si="80"/>
        <v>Washington National LogoStatic Upper Billboard</v>
      </c>
      <c r="V2625" t="str">
        <f t="shared" si="81"/>
        <v>06-16 New York Yankees @ Washington NationalsWashington National LogoStatic Upper Billboard</v>
      </c>
      <c r="W2625" t="str">
        <f>CONCATENATE(M2625,O2625)</f>
        <v>Regular SeasonWashington National Logo</v>
      </c>
      <c r="X2625" t="str">
        <f>CONCATENATE(M2625,P2625)</f>
        <v>Regular SeasonStatic Upper Billboard</v>
      </c>
      <c r="Y2625" t="str">
        <f>CONCATENATE(M2625,O2625,P2625)</f>
        <v>Regular SeasonWashington National LogoStatic Upper Billboard</v>
      </c>
    </row>
    <row r="2626" spans="1:25" x14ac:dyDescent="0.25">
      <c r="A2626" s="3">
        <v>366159</v>
      </c>
      <c r="B2626" t="s">
        <v>128</v>
      </c>
      <c r="C2626" t="s">
        <v>77</v>
      </c>
      <c r="D2626" t="s">
        <v>19</v>
      </c>
      <c r="E2626" t="s">
        <v>1</v>
      </c>
      <c r="F2626" s="5">
        <v>41076</v>
      </c>
      <c r="G2626">
        <v>1</v>
      </c>
      <c r="H2626">
        <v>1</v>
      </c>
      <c r="I2626" s="1">
        <v>777.58</v>
      </c>
      <c r="J2626" s="1">
        <v>226.82</v>
      </c>
      <c r="K2626">
        <v>29.1699889400447</v>
      </c>
      <c r="L2626" s="4">
        <f>VLOOKUP(N2626,rates,VLOOKUP(CONCATENATE('[1]Exposure Report'!$B$11,'[1]Exposure Report'!$B$13),rate_lookup_table,4,FALSE),FALSE)</f>
        <v>777.58283333333338</v>
      </c>
      <c r="M2626" t="s">
        <v>0</v>
      </c>
      <c r="N2626" t="str">
        <f>IF(VLOOKUP(B2626,title_rename,2,FALSE)=0,B2626,VLOOKUP(B2626,title_rename,2,FALSE))</f>
        <v>06-16 New York Yankees @ Washington Nationals</v>
      </c>
      <c r="O2626" s="3" t="str">
        <f>LEFT(IF(VLOOKUP(C2626,brand_rename,2,FALSE)=0,C2626,VLOOKUP(C2626,brand_rename,2,FALSE)),LEN(IF(VLOOKUP(C2626,brand_rename,2,FALSE)=0,C2626,VLOOKUP(C2626,brand_rename,2,FALSE)))-6)</f>
        <v>Waste Management</v>
      </c>
      <c r="P2626" t="str">
        <f>IF(VLOOKUP(D2626,location_rename,2,FALSE)=0,D2626,VLOOKUP(D2626,location_rename,2,FALSE))</f>
        <v>LED Outfield Wall</v>
      </c>
      <c r="Q2626">
        <f>IF($L2626=0,0,G2626)</f>
        <v>1</v>
      </c>
      <c r="R2626">
        <f>IF($L2626=0,0,H2626)</f>
        <v>1</v>
      </c>
      <c r="S2626" s="1">
        <f>R2626*L2626</f>
        <v>777.58283333333338</v>
      </c>
      <c r="T2626" s="1">
        <f>S2626*(K2626/100)</f>
        <v>226.82082648301957</v>
      </c>
      <c r="U2626" t="str">
        <f t="shared" ref="U2626:U2689" si="82">CONCATENATE(O2626,P2626)</f>
        <v>Waste ManagementLED Outfield Wall</v>
      </c>
      <c r="V2626" t="str">
        <f t="shared" ref="V2626:V2689" si="83">CONCATENATE(N2626,U2626)</f>
        <v>06-16 New York Yankees @ Washington NationalsWaste ManagementLED Outfield Wall</v>
      </c>
      <c r="W2626" t="str">
        <f>CONCATENATE(M2626,O2626)</f>
        <v>Regular SeasonWaste Management</v>
      </c>
      <c r="X2626" t="str">
        <f>CONCATENATE(M2626,P2626)</f>
        <v>Regular SeasonLED Outfield Wall</v>
      </c>
      <c r="Y2626" t="str">
        <f>CONCATENATE(M2626,O2626,P2626)</f>
        <v>Regular SeasonWaste ManagementLED Outfield Wall</v>
      </c>
    </row>
    <row r="2627" spans="1:25" x14ac:dyDescent="0.25">
      <c r="A2627" s="3">
        <v>366159</v>
      </c>
      <c r="B2627" t="s">
        <v>128</v>
      </c>
      <c r="C2627" t="s">
        <v>5</v>
      </c>
      <c r="D2627" t="s">
        <v>45</v>
      </c>
      <c r="E2627" t="s">
        <v>1</v>
      </c>
      <c r="F2627" s="5">
        <v>41076</v>
      </c>
      <c r="G2627">
        <v>6</v>
      </c>
      <c r="H2627">
        <v>19</v>
      </c>
      <c r="I2627" s="1">
        <v>14774.02</v>
      </c>
      <c r="J2627" s="1">
        <v>3808.98</v>
      </c>
      <c r="K2627">
        <v>25.781608526318401</v>
      </c>
      <c r="L2627" s="4">
        <f>VLOOKUP(N2627,rates,VLOOKUP(CONCATENATE('[1]Exposure Report'!$B$11,'[1]Exposure Report'!$B$13),rate_lookup_table,4,FALSE),FALSE)</f>
        <v>777.58283333333338</v>
      </c>
      <c r="M2627" t="s">
        <v>0</v>
      </c>
      <c r="N2627" t="str">
        <f>IF(VLOOKUP(B2627,title_rename,2,FALSE)=0,B2627,VLOOKUP(B2627,title_rename,2,FALSE))</f>
        <v>06-16 New York Yankees @ Washington Nationals</v>
      </c>
      <c r="O2627" s="3" t="str">
        <f>LEFT(IF(VLOOKUP(C2627,brand_rename,2,FALSE)=0,C2627,VLOOKUP(C2627,brand_rename,2,FALSE)),LEN(IF(VLOOKUP(C2627,brand_rename,2,FALSE)=0,C2627,VLOOKUP(C2627,brand_rename,2,FALSE)))-6)</f>
        <v>Website - Washingtonnationalsdreamfoundation.org</v>
      </c>
      <c r="P2627" t="str">
        <f>IF(VLOOKUP(D2627,location_rename,2,FALSE)=0,D2627,VLOOKUP(D2627,location_rename,2,FALSE))</f>
        <v>Static Field Level Foul Ball Line</v>
      </c>
      <c r="Q2627">
        <f>IF($L2627=0,0,G2627)</f>
        <v>6</v>
      </c>
      <c r="R2627">
        <f>IF($L2627=0,0,H2627)</f>
        <v>19</v>
      </c>
      <c r="S2627" s="1">
        <f>R2627*L2627</f>
        <v>14774.073833333334</v>
      </c>
      <c r="T2627" s="1">
        <f>S2627*(K2627/100)</f>
        <v>3808.9938790992423</v>
      </c>
      <c r="U2627" t="str">
        <f t="shared" si="82"/>
        <v>Website - Washingtonnationalsdreamfoundation.orgStatic Field Level Foul Ball Line</v>
      </c>
      <c r="V2627" t="str">
        <f t="shared" si="83"/>
        <v>06-16 New York Yankees @ Washington NationalsWebsite - Washingtonnationalsdreamfoundation.orgStatic Field Level Foul Ball Line</v>
      </c>
      <c r="W2627" t="str">
        <f>CONCATENATE(M2627,O2627)</f>
        <v>Regular SeasonWebsite - Washingtonnationalsdreamfoundation.org</v>
      </c>
      <c r="X2627" t="str">
        <f>CONCATENATE(M2627,P2627)</f>
        <v>Regular SeasonStatic Field Level Foul Ball Line</v>
      </c>
      <c r="Y2627" t="str">
        <f>CONCATENATE(M2627,O2627,P2627)</f>
        <v>Regular SeasonWebsite - Washingtonnationalsdreamfoundation.orgStatic Field Level Foul Ball Line</v>
      </c>
    </row>
    <row r="2628" spans="1:25" x14ac:dyDescent="0.25">
      <c r="A2628" s="3">
        <v>366159</v>
      </c>
      <c r="B2628" t="s">
        <v>128</v>
      </c>
      <c r="C2628" t="s">
        <v>3</v>
      </c>
      <c r="D2628" t="s">
        <v>2</v>
      </c>
      <c r="E2628" t="s">
        <v>1</v>
      </c>
      <c r="F2628" s="5">
        <v>41076</v>
      </c>
      <c r="G2628">
        <v>32</v>
      </c>
      <c r="H2628">
        <v>206</v>
      </c>
      <c r="I2628" s="1">
        <v>160181.48000000001</v>
      </c>
      <c r="J2628" s="1">
        <v>40076.86</v>
      </c>
      <c r="K2628">
        <v>25.019658951833801</v>
      </c>
      <c r="L2628" s="4">
        <f>VLOOKUP(N2628,rates,VLOOKUP(CONCATENATE('[1]Exposure Report'!$B$11,'[1]Exposure Report'!$B$13),rate_lookup_table,4,FALSE),FALSE)</f>
        <v>777.58283333333338</v>
      </c>
      <c r="M2628" t="s">
        <v>0</v>
      </c>
      <c r="N2628" t="str">
        <f>IF(VLOOKUP(B2628,title_rename,2,FALSE)=0,B2628,VLOOKUP(B2628,title_rename,2,FALSE))</f>
        <v>06-16 New York Yankees @ Washington Nationals</v>
      </c>
      <c r="O2628" s="3" t="str">
        <f>LEFT(IF(VLOOKUP(C2628,brand_rename,2,FALSE)=0,C2628,VLOOKUP(C2628,brand_rename,2,FALSE)),LEN(IF(VLOOKUP(C2628,brand_rename,2,FALSE)=0,C2628,VLOOKUP(C2628,brand_rename,2,FALSE)))-6)</f>
        <v>Windstream</v>
      </c>
      <c r="P2628" t="str">
        <f>IF(VLOOKUP(D2628,location_rename,2,FALSE)=0,D2628,VLOOKUP(D2628,location_rename,2,FALSE))</f>
        <v>Rotational Field Level Home Plate</v>
      </c>
      <c r="Q2628">
        <f>IF($L2628=0,0,G2628)</f>
        <v>32</v>
      </c>
      <c r="R2628">
        <f>IF($L2628=0,0,H2628)</f>
        <v>206</v>
      </c>
      <c r="S2628" s="1">
        <f>R2628*L2628</f>
        <v>160182.06366666668</v>
      </c>
      <c r="T2628" s="1">
        <f>S2628*(K2628/100)</f>
        <v>40077.006031409292</v>
      </c>
      <c r="U2628" t="str">
        <f t="shared" si="82"/>
        <v>WindstreamRotational Field Level Home Plate</v>
      </c>
      <c r="V2628" t="str">
        <f t="shared" si="83"/>
        <v>06-16 New York Yankees @ Washington NationalsWindstreamRotational Field Level Home Plate</v>
      </c>
      <c r="W2628" t="str">
        <f>CONCATENATE(M2628,O2628)</f>
        <v>Regular SeasonWindstream</v>
      </c>
      <c r="X2628" t="str">
        <f>CONCATENATE(M2628,P2628)</f>
        <v>Regular SeasonRotational Field Level Home Plate</v>
      </c>
      <c r="Y2628" t="str">
        <f>CONCATENATE(M2628,O2628,P2628)</f>
        <v>Regular SeasonWindstreamRotational Field Level Home Plate</v>
      </c>
    </row>
    <row r="2629" spans="1:25" x14ac:dyDescent="0.25">
      <c r="A2629" s="3">
        <v>366209</v>
      </c>
      <c r="B2629" t="s">
        <v>125</v>
      </c>
      <c r="C2629" t="s">
        <v>75</v>
      </c>
      <c r="D2629" t="s">
        <v>6</v>
      </c>
      <c r="E2629" t="s">
        <v>1</v>
      </c>
      <c r="F2629" s="5">
        <v>41077</v>
      </c>
      <c r="G2629">
        <v>1</v>
      </c>
      <c r="H2629">
        <v>2</v>
      </c>
      <c r="I2629" s="1">
        <v>1759.08</v>
      </c>
      <c r="J2629" s="1">
        <v>491.66</v>
      </c>
      <c r="K2629">
        <v>27.949837415012301</v>
      </c>
      <c r="L2629" s="4">
        <f>VLOOKUP(N2629,rates,VLOOKUP(CONCATENATE('[1]Exposure Report'!$B$11,'[1]Exposure Report'!$B$13),rate_lookup_table,4,FALSE),FALSE)</f>
        <v>879.5440000000001</v>
      </c>
      <c r="M2629" t="s">
        <v>0</v>
      </c>
      <c r="N2629" t="str">
        <f>IF(VLOOKUP(B2629,title_rename,2,FALSE)=0,B2629,VLOOKUP(B2629,title_rename,2,FALSE))</f>
        <v>06-17 New York Yankees @ Washington Nationals</v>
      </c>
      <c r="O2629" s="3" t="str">
        <f>LEFT(IF(VLOOKUP(C2629,brand_rename,2,FALSE)=0,C2629,VLOOKUP(C2629,brand_rename,2,FALSE)),LEN(IF(VLOOKUP(C2629,brand_rename,2,FALSE)=0,C2629,VLOOKUP(C2629,brand_rename,2,FALSE)))-6)</f>
        <v>American University</v>
      </c>
      <c r="P2629" t="str">
        <f>IF(VLOOKUP(D2629,location_rename,2,FALSE)=0,D2629,VLOOKUP(D2629,location_rename,2,FALSE))</f>
        <v>Rotational Field Level Foul Ball Line</v>
      </c>
      <c r="Q2629">
        <f>IF($L2629=0,0,G2629)</f>
        <v>1</v>
      </c>
      <c r="R2629">
        <f>IF($L2629=0,0,H2629)</f>
        <v>2</v>
      </c>
      <c r="S2629" s="1">
        <f>R2629*L2629</f>
        <v>1759.0880000000002</v>
      </c>
      <c r="T2629" s="1">
        <f>S2629*(K2629/100)</f>
        <v>491.66223598699167</v>
      </c>
      <c r="U2629" t="str">
        <f t="shared" si="82"/>
        <v>American UniversityRotational Field Level Foul Ball Line</v>
      </c>
      <c r="V2629" t="str">
        <f t="shared" si="83"/>
        <v>06-17 New York Yankees @ Washington NationalsAmerican UniversityRotational Field Level Foul Ball Line</v>
      </c>
      <c r="W2629" t="str">
        <f>CONCATENATE(M2629,O2629)</f>
        <v>Regular SeasonAmerican University</v>
      </c>
      <c r="X2629" t="str">
        <f>CONCATENATE(M2629,P2629)</f>
        <v>Regular SeasonRotational Field Level Foul Ball Line</v>
      </c>
      <c r="Y2629" t="str">
        <f>CONCATENATE(M2629,O2629,P2629)</f>
        <v>Regular SeasonAmerican UniversityRotational Field Level Foul Ball Line</v>
      </c>
    </row>
    <row r="2630" spans="1:25" x14ac:dyDescent="0.25">
      <c r="A2630" s="3">
        <v>366209</v>
      </c>
      <c r="B2630" t="s">
        <v>125</v>
      </c>
      <c r="C2630" t="s">
        <v>75</v>
      </c>
      <c r="D2630" t="s">
        <v>2</v>
      </c>
      <c r="E2630" t="s">
        <v>1</v>
      </c>
      <c r="F2630" s="5">
        <v>41077</v>
      </c>
      <c r="G2630">
        <v>15</v>
      </c>
      <c r="H2630">
        <v>93</v>
      </c>
      <c r="I2630" s="1">
        <v>81797.22</v>
      </c>
      <c r="J2630" s="1">
        <v>19769.77</v>
      </c>
      <c r="K2630">
        <v>24.169244382633</v>
      </c>
      <c r="L2630" s="4">
        <f>VLOOKUP(N2630,rates,VLOOKUP(CONCATENATE('[1]Exposure Report'!$B$11,'[1]Exposure Report'!$B$13),rate_lookup_table,4,FALSE),FALSE)</f>
        <v>879.5440000000001</v>
      </c>
      <c r="M2630" t="s">
        <v>0</v>
      </c>
      <c r="N2630" t="str">
        <f>IF(VLOOKUP(B2630,title_rename,2,FALSE)=0,B2630,VLOOKUP(B2630,title_rename,2,FALSE))</f>
        <v>06-17 New York Yankees @ Washington Nationals</v>
      </c>
      <c r="O2630" s="3" t="str">
        <f>LEFT(IF(VLOOKUP(C2630,brand_rename,2,FALSE)=0,C2630,VLOOKUP(C2630,brand_rename,2,FALSE)),LEN(IF(VLOOKUP(C2630,brand_rename,2,FALSE)=0,C2630,VLOOKUP(C2630,brand_rename,2,FALSE)))-6)</f>
        <v>American University</v>
      </c>
      <c r="P2630" t="str">
        <f>IF(VLOOKUP(D2630,location_rename,2,FALSE)=0,D2630,VLOOKUP(D2630,location_rename,2,FALSE))</f>
        <v>Rotational Field Level Home Plate</v>
      </c>
      <c r="Q2630">
        <f>IF($L2630=0,0,G2630)</f>
        <v>15</v>
      </c>
      <c r="R2630">
        <f>IF($L2630=0,0,H2630)</f>
        <v>93</v>
      </c>
      <c r="S2630" s="1">
        <f>R2630*L2630</f>
        <v>81797.592000000004</v>
      </c>
      <c r="T2630" s="1">
        <f>S2630*(K2630/100)</f>
        <v>19769.85990958906</v>
      </c>
      <c r="U2630" t="str">
        <f t="shared" si="82"/>
        <v>American UniversityRotational Field Level Home Plate</v>
      </c>
      <c r="V2630" t="str">
        <f t="shared" si="83"/>
        <v>06-17 New York Yankees @ Washington NationalsAmerican UniversityRotational Field Level Home Plate</v>
      </c>
      <c r="W2630" t="str">
        <f>CONCATENATE(M2630,O2630)</f>
        <v>Regular SeasonAmerican University</v>
      </c>
      <c r="X2630" t="str">
        <f>CONCATENATE(M2630,P2630)</f>
        <v>Regular SeasonRotational Field Level Home Plate</v>
      </c>
      <c r="Y2630" t="str">
        <f>CONCATENATE(M2630,O2630,P2630)</f>
        <v>Regular SeasonAmerican UniversityRotational Field Level Home Plate</v>
      </c>
    </row>
    <row r="2631" spans="1:25" x14ac:dyDescent="0.25">
      <c r="A2631" s="3">
        <v>366209</v>
      </c>
      <c r="B2631" t="s">
        <v>125</v>
      </c>
      <c r="C2631" t="s">
        <v>74</v>
      </c>
      <c r="D2631" t="s">
        <v>45</v>
      </c>
      <c r="E2631" t="s">
        <v>1</v>
      </c>
      <c r="F2631" s="5">
        <v>41077</v>
      </c>
      <c r="G2631">
        <v>1</v>
      </c>
      <c r="H2631">
        <v>3</v>
      </c>
      <c r="I2631" s="1">
        <v>2638.62</v>
      </c>
      <c r="J2631" s="1">
        <v>494.48</v>
      </c>
      <c r="K2631">
        <v>18.740098991139298</v>
      </c>
      <c r="L2631" s="4">
        <f>VLOOKUP(N2631,rates,VLOOKUP(CONCATENATE('[1]Exposure Report'!$B$11,'[1]Exposure Report'!$B$13),rate_lookup_table,4,FALSE),FALSE)</f>
        <v>879.5440000000001</v>
      </c>
      <c r="M2631" t="s">
        <v>0</v>
      </c>
      <c r="N2631" t="str">
        <f>IF(VLOOKUP(B2631,title_rename,2,FALSE)=0,B2631,VLOOKUP(B2631,title_rename,2,FALSE))</f>
        <v>06-17 New York Yankees @ Washington Nationals</v>
      </c>
      <c r="O2631" s="3" t="str">
        <f>LEFT(IF(VLOOKUP(C2631,brand_rename,2,FALSE)=0,C2631,VLOOKUP(C2631,brand_rename,2,FALSE)),LEN(IF(VLOOKUP(C2631,brand_rename,2,FALSE)=0,C2631,VLOOKUP(C2631,brand_rename,2,FALSE)))-6)</f>
        <v>ANC</v>
      </c>
      <c r="P2631" t="str">
        <f>IF(VLOOKUP(D2631,location_rename,2,FALSE)=0,D2631,VLOOKUP(D2631,location_rename,2,FALSE))</f>
        <v>Static Field Level Foul Ball Line</v>
      </c>
      <c r="Q2631">
        <f>IF($L2631=0,0,G2631)</f>
        <v>1</v>
      </c>
      <c r="R2631">
        <f>IF($L2631=0,0,H2631)</f>
        <v>3</v>
      </c>
      <c r="S2631" s="1">
        <f>R2631*L2631</f>
        <v>2638.6320000000005</v>
      </c>
      <c r="T2631" s="1">
        <f>S2631*(K2631/100)</f>
        <v>494.48224881187878</v>
      </c>
      <c r="U2631" t="str">
        <f t="shared" si="82"/>
        <v>ANCStatic Field Level Foul Ball Line</v>
      </c>
      <c r="V2631" t="str">
        <f t="shared" si="83"/>
        <v>06-17 New York Yankees @ Washington NationalsANCStatic Field Level Foul Ball Line</v>
      </c>
      <c r="W2631" t="str">
        <f>CONCATENATE(M2631,O2631)</f>
        <v>Regular SeasonANC</v>
      </c>
      <c r="X2631" t="str">
        <f>CONCATENATE(M2631,P2631)</f>
        <v>Regular SeasonStatic Field Level Foul Ball Line</v>
      </c>
      <c r="Y2631" t="str">
        <f>CONCATENATE(M2631,O2631,P2631)</f>
        <v>Regular SeasonANCStatic Field Level Foul Ball Line</v>
      </c>
    </row>
    <row r="2632" spans="1:25" x14ac:dyDescent="0.25">
      <c r="A2632" s="3">
        <v>366209</v>
      </c>
      <c r="B2632" t="s">
        <v>125</v>
      </c>
      <c r="C2632" t="s">
        <v>74</v>
      </c>
      <c r="D2632" t="s">
        <v>12</v>
      </c>
      <c r="E2632" t="s">
        <v>1</v>
      </c>
      <c r="F2632" s="5">
        <v>41077</v>
      </c>
      <c r="G2632">
        <v>4</v>
      </c>
      <c r="H2632">
        <v>4</v>
      </c>
      <c r="I2632" s="1">
        <v>3518.16</v>
      </c>
      <c r="J2632" s="1">
        <v>505.82</v>
      </c>
      <c r="K2632">
        <v>14.377401823680501</v>
      </c>
      <c r="L2632" s="4">
        <f>VLOOKUP(N2632,rates,VLOOKUP(CONCATENATE('[1]Exposure Report'!$B$11,'[1]Exposure Report'!$B$13),rate_lookup_table,4,FALSE),FALSE)</f>
        <v>879.5440000000001</v>
      </c>
      <c r="M2632" t="s">
        <v>0</v>
      </c>
      <c r="N2632" t="str">
        <f>IF(VLOOKUP(B2632,title_rename,2,FALSE)=0,B2632,VLOOKUP(B2632,title_rename,2,FALSE))</f>
        <v>06-17 New York Yankees @ Washington Nationals</v>
      </c>
      <c r="O2632" s="3" t="str">
        <f>LEFT(IF(VLOOKUP(C2632,brand_rename,2,FALSE)=0,C2632,VLOOKUP(C2632,brand_rename,2,FALSE)),LEN(IF(VLOOKUP(C2632,brand_rename,2,FALSE)=0,C2632,VLOOKUP(C2632,brand_rename,2,FALSE)))-6)</f>
        <v>ANC</v>
      </c>
      <c r="P2632" t="str">
        <f>IF(VLOOKUP(D2632,location_rename,2,FALSE)=0,D2632,VLOOKUP(D2632,location_rename,2,FALSE))</f>
        <v>Static Field Level Home Plate</v>
      </c>
      <c r="Q2632">
        <f>IF($L2632=0,0,G2632)</f>
        <v>4</v>
      </c>
      <c r="R2632">
        <f>IF($L2632=0,0,H2632)</f>
        <v>4</v>
      </c>
      <c r="S2632" s="1">
        <f>R2632*L2632</f>
        <v>3518.1760000000004</v>
      </c>
      <c r="T2632" s="1">
        <f>S2632*(K2632/100)</f>
        <v>505.82230038428969</v>
      </c>
      <c r="U2632" t="str">
        <f t="shared" si="82"/>
        <v>ANCStatic Field Level Home Plate</v>
      </c>
      <c r="V2632" t="str">
        <f t="shared" si="83"/>
        <v>06-17 New York Yankees @ Washington NationalsANCStatic Field Level Home Plate</v>
      </c>
      <c r="W2632" t="str">
        <f>CONCATENATE(M2632,O2632)</f>
        <v>Regular SeasonANC</v>
      </c>
      <c r="X2632" t="str">
        <f>CONCATENATE(M2632,P2632)</f>
        <v>Regular SeasonStatic Field Level Home Plate</v>
      </c>
      <c r="Y2632" t="str">
        <f>CONCATENATE(M2632,O2632,P2632)</f>
        <v>Regular SeasonANCStatic Field Level Home Plate</v>
      </c>
    </row>
    <row r="2633" spans="1:25" x14ac:dyDescent="0.25">
      <c r="A2633" s="3">
        <v>366209</v>
      </c>
      <c r="B2633" t="s">
        <v>125</v>
      </c>
      <c r="C2633" t="s">
        <v>70</v>
      </c>
      <c r="D2633" t="s">
        <v>2</v>
      </c>
      <c r="E2633" t="s">
        <v>1</v>
      </c>
      <c r="F2633" s="5">
        <v>41077</v>
      </c>
      <c r="G2633">
        <v>30</v>
      </c>
      <c r="H2633">
        <v>247</v>
      </c>
      <c r="I2633" s="1">
        <v>217246.38</v>
      </c>
      <c r="J2633" s="1">
        <v>50442.41</v>
      </c>
      <c r="K2633">
        <v>23.218987584511101</v>
      </c>
      <c r="L2633" s="4">
        <f>VLOOKUP(N2633,rates,VLOOKUP(CONCATENATE('[1]Exposure Report'!$B$11,'[1]Exposure Report'!$B$13),rate_lookup_table,4,FALSE),FALSE)</f>
        <v>879.5440000000001</v>
      </c>
      <c r="M2633" t="s">
        <v>0</v>
      </c>
      <c r="N2633" t="str">
        <f>IF(VLOOKUP(B2633,title_rename,2,FALSE)=0,B2633,VLOOKUP(B2633,title_rename,2,FALSE))</f>
        <v>06-17 New York Yankees @ Washington Nationals</v>
      </c>
      <c r="O2633" s="3" t="str">
        <f>LEFT(IF(VLOOKUP(C2633,brand_rename,2,FALSE)=0,C2633,VLOOKUP(C2633,brand_rename,2,FALSE)),LEN(IF(VLOOKUP(C2633,brand_rename,2,FALSE)=0,C2633,VLOOKUP(C2633,brand_rename,2,FALSE)))-6)</f>
        <v>Capital One</v>
      </c>
      <c r="P2633" t="str">
        <f>IF(VLOOKUP(D2633,location_rename,2,FALSE)=0,D2633,VLOOKUP(D2633,location_rename,2,FALSE))</f>
        <v>Rotational Field Level Home Plate</v>
      </c>
      <c r="Q2633">
        <f>IF($L2633=0,0,G2633)</f>
        <v>30</v>
      </c>
      <c r="R2633">
        <f>IF($L2633=0,0,H2633)</f>
        <v>247</v>
      </c>
      <c r="S2633" s="1">
        <f>R2633*L2633</f>
        <v>217247.36800000002</v>
      </c>
      <c r="T2633" s="1">
        <f>S2633*(K2633/100)</f>
        <v>50442.639403597146</v>
      </c>
      <c r="U2633" t="str">
        <f t="shared" si="82"/>
        <v>Capital OneRotational Field Level Home Plate</v>
      </c>
      <c r="V2633" t="str">
        <f t="shared" si="83"/>
        <v>06-17 New York Yankees @ Washington NationalsCapital OneRotational Field Level Home Plate</v>
      </c>
      <c r="W2633" t="str">
        <f>CONCATENATE(M2633,O2633)</f>
        <v>Regular SeasonCapital One</v>
      </c>
      <c r="X2633" t="str">
        <f>CONCATENATE(M2633,P2633)</f>
        <v>Regular SeasonRotational Field Level Home Plate</v>
      </c>
      <c r="Y2633" t="str">
        <f>CONCATENATE(M2633,O2633,P2633)</f>
        <v>Regular SeasonCapital OneRotational Field Level Home Plate</v>
      </c>
    </row>
    <row r="2634" spans="1:25" x14ac:dyDescent="0.25">
      <c r="A2634" s="3">
        <v>366209</v>
      </c>
      <c r="B2634" t="s">
        <v>125</v>
      </c>
      <c r="C2634" t="s">
        <v>68</v>
      </c>
      <c r="D2634" t="s">
        <v>11</v>
      </c>
      <c r="E2634" t="s">
        <v>1</v>
      </c>
      <c r="F2634" s="5">
        <v>41077</v>
      </c>
      <c r="G2634">
        <v>5</v>
      </c>
      <c r="H2634">
        <v>14</v>
      </c>
      <c r="I2634" s="1">
        <v>12313.56</v>
      </c>
      <c r="J2634" s="1">
        <v>2864.75</v>
      </c>
      <c r="K2634">
        <v>23.265002160220099</v>
      </c>
      <c r="L2634" s="4">
        <f>VLOOKUP(N2634,rates,VLOOKUP(CONCATENATE('[1]Exposure Report'!$B$11,'[1]Exposure Report'!$B$13),rate_lookup_table,4,FALSE),FALSE)</f>
        <v>879.5440000000001</v>
      </c>
      <c r="M2634" t="s">
        <v>0</v>
      </c>
      <c r="N2634" t="str">
        <f>IF(VLOOKUP(B2634,title_rename,2,FALSE)=0,B2634,VLOOKUP(B2634,title_rename,2,FALSE))</f>
        <v>06-17 New York Yankees @ Washington Nationals</v>
      </c>
      <c r="O2634" s="3" t="str">
        <f>LEFT(IF(VLOOKUP(C2634,brand_rename,2,FALSE)=0,C2634,VLOOKUP(C2634,brand_rename,2,FALSE)),LEN(IF(VLOOKUP(C2634,brand_rename,2,FALSE)=0,C2634,VLOOKUP(C2634,brand_rename,2,FALSE)))-6)</f>
        <v>Charity - Washington Nationals Dream Foundation</v>
      </c>
      <c r="P2634" t="str">
        <f>IF(VLOOKUP(D2634,location_rename,2,FALSE)=0,D2634,VLOOKUP(D2634,location_rename,2,FALSE))</f>
        <v>Static Outfield Wall</v>
      </c>
      <c r="Q2634">
        <f>IF($L2634=0,0,G2634)</f>
        <v>5</v>
      </c>
      <c r="R2634">
        <f>IF($L2634=0,0,H2634)</f>
        <v>14</v>
      </c>
      <c r="S2634" s="1">
        <f>R2634*L2634</f>
        <v>12313.616000000002</v>
      </c>
      <c r="T2634" s="1">
        <f>S2634*(K2634/100)</f>
        <v>2864.7630284012084</v>
      </c>
      <c r="U2634" t="str">
        <f t="shared" si="82"/>
        <v>Charity - Washington Nationals Dream FoundationStatic Outfield Wall</v>
      </c>
      <c r="V2634" t="str">
        <f t="shared" si="83"/>
        <v>06-17 New York Yankees @ Washington NationalsCharity - Washington Nationals Dream FoundationStatic Outfield Wall</v>
      </c>
      <c r="W2634" t="str">
        <f>CONCATENATE(M2634,O2634)</f>
        <v>Regular SeasonCharity - Washington Nationals Dream Foundation</v>
      </c>
      <c r="X2634" t="str">
        <f>CONCATENATE(M2634,P2634)</f>
        <v>Regular SeasonStatic Outfield Wall</v>
      </c>
      <c r="Y2634" t="str">
        <f>CONCATENATE(M2634,O2634,P2634)</f>
        <v>Regular SeasonCharity - Washington Nationals Dream FoundationStatic Outfield Wall</v>
      </c>
    </row>
    <row r="2635" spans="1:25" x14ac:dyDescent="0.25">
      <c r="A2635" s="3">
        <v>366209</v>
      </c>
      <c r="B2635" t="s">
        <v>125</v>
      </c>
      <c r="C2635" t="s">
        <v>68</v>
      </c>
      <c r="D2635" t="s">
        <v>9</v>
      </c>
      <c r="E2635" t="s">
        <v>1</v>
      </c>
      <c r="F2635" s="5">
        <v>41077</v>
      </c>
      <c r="G2635">
        <v>3</v>
      </c>
      <c r="H2635">
        <v>8</v>
      </c>
      <c r="I2635" s="1">
        <v>7036.32</v>
      </c>
      <c r="J2635" s="1">
        <v>1460.12</v>
      </c>
      <c r="K2635">
        <v>20.751188121063201</v>
      </c>
      <c r="L2635" s="4">
        <f>VLOOKUP(N2635,rates,VLOOKUP(CONCATENATE('[1]Exposure Report'!$B$11,'[1]Exposure Report'!$B$13),rate_lookup_table,4,FALSE),FALSE)</f>
        <v>879.5440000000001</v>
      </c>
      <c r="M2635" t="s">
        <v>0</v>
      </c>
      <c r="N2635" t="str">
        <f>IF(VLOOKUP(B2635,title_rename,2,FALSE)=0,B2635,VLOOKUP(B2635,title_rename,2,FALSE))</f>
        <v>06-17 New York Yankees @ Washington Nationals</v>
      </c>
      <c r="O2635" s="3" t="str">
        <f>LEFT(IF(VLOOKUP(C2635,brand_rename,2,FALSE)=0,C2635,VLOOKUP(C2635,brand_rename,2,FALSE)),LEN(IF(VLOOKUP(C2635,brand_rename,2,FALSE)=0,C2635,VLOOKUP(C2635,brand_rename,2,FALSE)))-6)</f>
        <v>Charity - Washington Nationals Dream Foundation</v>
      </c>
      <c r="P2635" t="str">
        <f>IF(VLOOKUP(D2635,location_rename,2,FALSE)=0,D2635,VLOOKUP(D2635,location_rename,2,FALSE))</f>
        <v>Static Upper Billboard</v>
      </c>
      <c r="Q2635">
        <f>IF($L2635=0,0,G2635)</f>
        <v>3</v>
      </c>
      <c r="R2635">
        <f>IF($L2635=0,0,H2635)</f>
        <v>8</v>
      </c>
      <c r="S2635" s="1">
        <f>R2635*L2635</f>
        <v>7036.3520000000008</v>
      </c>
      <c r="T2635" s="1">
        <f>S2635*(K2635/100)</f>
        <v>1460.1266403801933</v>
      </c>
      <c r="U2635" t="str">
        <f t="shared" si="82"/>
        <v>Charity - Washington Nationals Dream FoundationStatic Upper Billboard</v>
      </c>
      <c r="V2635" t="str">
        <f t="shared" si="83"/>
        <v>06-17 New York Yankees @ Washington NationalsCharity - Washington Nationals Dream FoundationStatic Upper Billboard</v>
      </c>
      <c r="W2635" t="str">
        <f>CONCATENATE(M2635,O2635)</f>
        <v>Regular SeasonCharity - Washington Nationals Dream Foundation</v>
      </c>
      <c r="X2635" t="str">
        <f>CONCATENATE(M2635,P2635)</f>
        <v>Regular SeasonStatic Upper Billboard</v>
      </c>
      <c r="Y2635" t="str">
        <f>CONCATENATE(M2635,O2635,P2635)</f>
        <v>Regular SeasonCharity - Washington Nationals Dream FoundationStatic Upper Billboard</v>
      </c>
    </row>
    <row r="2636" spans="1:25" x14ac:dyDescent="0.25">
      <c r="A2636" s="3">
        <v>366209</v>
      </c>
      <c r="B2636" t="s">
        <v>125</v>
      </c>
      <c r="C2636" t="s">
        <v>67</v>
      </c>
      <c r="D2636" t="s">
        <v>19</v>
      </c>
      <c r="E2636" t="s">
        <v>1</v>
      </c>
      <c r="F2636" s="5">
        <v>41077</v>
      </c>
      <c r="G2636">
        <v>2</v>
      </c>
      <c r="H2636">
        <v>4</v>
      </c>
      <c r="I2636" s="1">
        <v>3518.16</v>
      </c>
      <c r="J2636" s="1">
        <v>1252.29</v>
      </c>
      <c r="K2636">
        <v>35.595026945903498</v>
      </c>
      <c r="L2636" s="4">
        <f>VLOOKUP(N2636,rates,VLOOKUP(CONCATENATE('[1]Exposure Report'!$B$11,'[1]Exposure Report'!$B$13),rate_lookup_table,4,FALSE),FALSE)</f>
        <v>879.5440000000001</v>
      </c>
      <c r="M2636" t="s">
        <v>0</v>
      </c>
      <c r="N2636" t="str">
        <f>IF(VLOOKUP(B2636,title_rename,2,FALSE)=0,B2636,VLOOKUP(B2636,title_rename,2,FALSE))</f>
        <v>06-17 New York Yankees @ Washington Nationals</v>
      </c>
      <c r="O2636" s="3" t="str">
        <f>LEFT(IF(VLOOKUP(C2636,brand_rename,2,FALSE)=0,C2636,VLOOKUP(C2636,brand_rename,2,FALSE)),LEN(IF(VLOOKUP(C2636,brand_rename,2,FALSE)=0,C2636,VLOOKUP(C2636,brand_rename,2,FALSE)))-6)</f>
        <v>Cholula Hot Sauce</v>
      </c>
      <c r="P2636" t="str">
        <f>IF(VLOOKUP(D2636,location_rename,2,FALSE)=0,D2636,VLOOKUP(D2636,location_rename,2,FALSE))</f>
        <v>LED Outfield Wall</v>
      </c>
      <c r="Q2636">
        <f>IF($L2636=0,0,G2636)</f>
        <v>2</v>
      </c>
      <c r="R2636">
        <f>IF($L2636=0,0,H2636)</f>
        <v>4</v>
      </c>
      <c r="S2636" s="1">
        <f>R2636*L2636</f>
        <v>3518.1760000000004</v>
      </c>
      <c r="T2636" s="1">
        <f>S2636*(K2636/100)</f>
        <v>1252.2956952043098</v>
      </c>
      <c r="U2636" t="str">
        <f t="shared" si="82"/>
        <v>Cholula Hot SauceLED Outfield Wall</v>
      </c>
      <c r="V2636" t="str">
        <f t="shared" si="83"/>
        <v>06-17 New York Yankees @ Washington NationalsCholula Hot SauceLED Outfield Wall</v>
      </c>
      <c r="W2636" t="str">
        <f>CONCATENATE(M2636,O2636)</f>
        <v>Regular SeasonCholula Hot Sauce</v>
      </c>
      <c r="X2636" t="str">
        <f>CONCATENATE(M2636,P2636)</f>
        <v>Regular SeasonLED Outfield Wall</v>
      </c>
      <c r="Y2636" t="str">
        <f>CONCATENATE(M2636,O2636,P2636)</f>
        <v>Regular SeasonCholula Hot SauceLED Outfield Wall</v>
      </c>
    </row>
    <row r="2637" spans="1:25" x14ac:dyDescent="0.25">
      <c r="A2637" s="3">
        <v>366209</v>
      </c>
      <c r="B2637" t="s">
        <v>125</v>
      </c>
      <c r="C2637" t="s">
        <v>67</v>
      </c>
      <c r="D2637" t="s">
        <v>2</v>
      </c>
      <c r="E2637" t="s">
        <v>1</v>
      </c>
      <c r="F2637" s="5">
        <v>41077</v>
      </c>
      <c r="G2637">
        <v>10</v>
      </c>
      <c r="H2637">
        <v>60</v>
      </c>
      <c r="I2637" s="1">
        <v>52772.4</v>
      </c>
      <c r="J2637" s="1">
        <v>12712.43</v>
      </c>
      <c r="K2637">
        <v>24.089164032713999</v>
      </c>
      <c r="L2637" s="4">
        <f>VLOOKUP(N2637,rates,VLOOKUP(CONCATENATE('[1]Exposure Report'!$B$11,'[1]Exposure Report'!$B$13),rate_lookup_table,4,FALSE),FALSE)</f>
        <v>879.5440000000001</v>
      </c>
      <c r="M2637" t="s">
        <v>0</v>
      </c>
      <c r="N2637" t="str">
        <f>IF(VLOOKUP(B2637,title_rename,2,FALSE)=0,B2637,VLOOKUP(B2637,title_rename,2,FALSE))</f>
        <v>06-17 New York Yankees @ Washington Nationals</v>
      </c>
      <c r="O2637" s="3" t="str">
        <f>LEFT(IF(VLOOKUP(C2637,brand_rename,2,FALSE)=0,C2637,VLOOKUP(C2637,brand_rename,2,FALSE)),LEN(IF(VLOOKUP(C2637,brand_rename,2,FALSE)=0,C2637,VLOOKUP(C2637,brand_rename,2,FALSE)))-6)</f>
        <v>Cholula Hot Sauce</v>
      </c>
      <c r="P2637" t="str">
        <f>IF(VLOOKUP(D2637,location_rename,2,FALSE)=0,D2637,VLOOKUP(D2637,location_rename,2,FALSE))</f>
        <v>Rotational Field Level Home Plate</v>
      </c>
      <c r="Q2637">
        <f>IF($L2637=0,0,G2637)</f>
        <v>10</v>
      </c>
      <c r="R2637">
        <f>IF($L2637=0,0,H2637)</f>
        <v>60</v>
      </c>
      <c r="S2637" s="1">
        <f>R2637*L2637</f>
        <v>52772.640000000007</v>
      </c>
      <c r="T2637" s="1">
        <f>S2637*(K2637/100)</f>
        <v>12712.487813993643</v>
      </c>
      <c r="U2637" t="str">
        <f t="shared" si="82"/>
        <v>Cholula Hot SauceRotational Field Level Home Plate</v>
      </c>
      <c r="V2637" t="str">
        <f t="shared" si="83"/>
        <v>06-17 New York Yankees @ Washington NationalsCholula Hot SauceRotational Field Level Home Plate</v>
      </c>
      <c r="W2637" t="str">
        <f>CONCATENATE(M2637,O2637)</f>
        <v>Regular SeasonCholula Hot Sauce</v>
      </c>
      <c r="X2637" t="str">
        <f>CONCATENATE(M2637,P2637)</f>
        <v>Regular SeasonRotational Field Level Home Plate</v>
      </c>
      <c r="Y2637" t="str">
        <f>CONCATENATE(M2637,O2637,P2637)</f>
        <v>Regular SeasonCholula Hot SauceRotational Field Level Home Plate</v>
      </c>
    </row>
    <row r="2638" spans="1:25" x14ac:dyDescent="0.25">
      <c r="A2638" s="3">
        <v>366209</v>
      </c>
      <c r="B2638" t="s">
        <v>125</v>
      </c>
      <c r="C2638" t="s">
        <v>65</v>
      </c>
      <c r="D2638" t="s">
        <v>34</v>
      </c>
      <c r="E2638" t="s">
        <v>1</v>
      </c>
      <c r="F2638" s="5">
        <v>41077</v>
      </c>
      <c r="G2638">
        <v>1</v>
      </c>
      <c r="H2638">
        <v>5</v>
      </c>
      <c r="I2638" s="1">
        <v>4397.7</v>
      </c>
      <c r="J2638" s="1">
        <v>1066</v>
      </c>
      <c r="K2638">
        <v>24.239943606885401</v>
      </c>
      <c r="L2638" s="4">
        <f>VLOOKUP(N2638,rates,VLOOKUP(CONCATENATE('[1]Exposure Report'!$B$11,'[1]Exposure Report'!$B$13),rate_lookup_table,4,FALSE),FALSE)</f>
        <v>879.5440000000001</v>
      </c>
      <c r="M2638" t="s">
        <v>0</v>
      </c>
      <c r="N2638" t="str">
        <f>IF(VLOOKUP(B2638,title_rename,2,FALSE)=0,B2638,VLOOKUP(B2638,title_rename,2,FALSE))</f>
        <v>06-17 New York Yankees @ Washington Nationals</v>
      </c>
      <c r="O2638" s="3" t="str">
        <f>LEFT(IF(VLOOKUP(C2638,brand_rename,2,FALSE)=0,C2638,VLOOKUP(C2638,brand_rename,2,FALSE)),LEN(IF(VLOOKUP(C2638,brand_rename,2,FALSE)=0,C2638,VLOOKUP(C2638,brand_rename,2,FALSE)))-6)</f>
        <v>Coca-Cola</v>
      </c>
      <c r="P2638" t="str">
        <f>IF(VLOOKUP(D2638,location_rename,2,FALSE)=0,D2638,VLOOKUP(D2638,location_rename,2,FALSE))</f>
        <v>General Merchandise</v>
      </c>
      <c r="Q2638">
        <f>IF($L2638=0,0,G2638)</f>
        <v>1</v>
      </c>
      <c r="R2638">
        <f>IF($L2638=0,0,H2638)</f>
        <v>5</v>
      </c>
      <c r="S2638" s="1">
        <f>R2638*L2638</f>
        <v>4397.72</v>
      </c>
      <c r="T2638" s="1">
        <f>S2638*(K2638/100)</f>
        <v>1066.0048479887207</v>
      </c>
      <c r="U2638" t="str">
        <f t="shared" si="82"/>
        <v>Coca-ColaGeneral Merchandise</v>
      </c>
      <c r="V2638" t="str">
        <f t="shared" si="83"/>
        <v>06-17 New York Yankees @ Washington NationalsCoca-ColaGeneral Merchandise</v>
      </c>
      <c r="W2638" t="str">
        <f>CONCATENATE(M2638,O2638)</f>
        <v>Regular SeasonCoca-Cola</v>
      </c>
      <c r="X2638" t="str">
        <f>CONCATENATE(M2638,P2638)</f>
        <v>Regular SeasonGeneral Merchandise</v>
      </c>
      <c r="Y2638" t="str">
        <f>CONCATENATE(M2638,O2638,P2638)</f>
        <v>Regular SeasonCoca-ColaGeneral Merchandise</v>
      </c>
    </row>
    <row r="2639" spans="1:25" x14ac:dyDescent="0.25">
      <c r="A2639" s="3">
        <v>366209</v>
      </c>
      <c r="B2639" t="s">
        <v>125</v>
      </c>
      <c r="C2639" t="s">
        <v>65</v>
      </c>
      <c r="D2639" t="s">
        <v>9</v>
      </c>
      <c r="E2639" t="s">
        <v>1</v>
      </c>
      <c r="F2639" s="5">
        <v>41077</v>
      </c>
      <c r="G2639">
        <v>26</v>
      </c>
      <c r="H2639">
        <v>121</v>
      </c>
      <c r="I2639" s="1">
        <v>106424.34</v>
      </c>
      <c r="J2639" s="1">
        <v>13572.45</v>
      </c>
      <c r="K2639">
        <v>12.753144628380999</v>
      </c>
      <c r="L2639" s="4">
        <f>VLOOKUP(N2639,rates,VLOOKUP(CONCATENATE('[1]Exposure Report'!$B$11,'[1]Exposure Report'!$B$13),rate_lookup_table,4,FALSE),FALSE)</f>
        <v>879.5440000000001</v>
      </c>
      <c r="M2639" t="s">
        <v>0</v>
      </c>
      <c r="N2639" t="str">
        <f>IF(VLOOKUP(B2639,title_rename,2,FALSE)=0,B2639,VLOOKUP(B2639,title_rename,2,FALSE))</f>
        <v>06-17 New York Yankees @ Washington Nationals</v>
      </c>
      <c r="O2639" s="3" t="str">
        <f>LEFT(IF(VLOOKUP(C2639,brand_rename,2,FALSE)=0,C2639,VLOOKUP(C2639,brand_rename,2,FALSE)),LEN(IF(VLOOKUP(C2639,brand_rename,2,FALSE)=0,C2639,VLOOKUP(C2639,brand_rename,2,FALSE)))-6)</f>
        <v>Coca-Cola</v>
      </c>
      <c r="P2639" t="str">
        <f>IF(VLOOKUP(D2639,location_rename,2,FALSE)=0,D2639,VLOOKUP(D2639,location_rename,2,FALSE))</f>
        <v>Static Upper Billboard</v>
      </c>
      <c r="Q2639">
        <f>IF($L2639=0,0,G2639)</f>
        <v>26</v>
      </c>
      <c r="R2639">
        <f>IF($L2639=0,0,H2639)</f>
        <v>121</v>
      </c>
      <c r="S2639" s="1">
        <f>R2639*L2639</f>
        <v>106424.82400000001</v>
      </c>
      <c r="T2639" s="1">
        <f>S2639*(K2639/100)</f>
        <v>13572.511725219934</v>
      </c>
      <c r="U2639" t="str">
        <f t="shared" si="82"/>
        <v>Coca-ColaStatic Upper Billboard</v>
      </c>
      <c r="V2639" t="str">
        <f t="shared" si="83"/>
        <v>06-17 New York Yankees @ Washington NationalsCoca-ColaStatic Upper Billboard</v>
      </c>
      <c r="W2639" t="str">
        <f>CONCATENATE(M2639,O2639)</f>
        <v>Regular SeasonCoca-Cola</v>
      </c>
      <c r="X2639" t="str">
        <f>CONCATENATE(M2639,P2639)</f>
        <v>Regular SeasonStatic Upper Billboard</v>
      </c>
      <c r="Y2639" t="str">
        <f>CONCATENATE(M2639,O2639,P2639)</f>
        <v>Regular SeasonCoca-ColaStatic Upper Billboard</v>
      </c>
    </row>
    <row r="2640" spans="1:25" x14ac:dyDescent="0.25">
      <c r="A2640" s="3">
        <v>366209</v>
      </c>
      <c r="B2640" t="s">
        <v>125</v>
      </c>
      <c r="C2640" t="s">
        <v>64</v>
      </c>
      <c r="D2640" t="s">
        <v>17</v>
      </c>
      <c r="E2640" t="s">
        <v>1</v>
      </c>
      <c r="F2640" s="5">
        <v>41077</v>
      </c>
      <c r="G2640">
        <v>1</v>
      </c>
      <c r="H2640">
        <v>2</v>
      </c>
      <c r="I2640" s="1">
        <v>1759.08</v>
      </c>
      <c r="J2640" s="1">
        <v>640.13</v>
      </c>
      <c r="K2640">
        <v>36.3900447961434</v>
      </c>
      <c r="L2640" s="4">
        <f>VLOOKUP(N2640,rates,VLOOKUP(CONCATENATE('[1]Exposure Report'!$B$11,'[1]Exposure Report'!$B$13),rate_lookup_table,4,FALSE),FALSE)</f>
        <v>879.5440000000001</v>
      </c>
      <c r="M2640" t="s">
        <v>0</v>
      </c>
      <c r="N2640" t="str">
        <f>IF(VLOOKUP(B2640,title_rename,2,FALSE)=0,B2640,VLOOKUP(B2640,title_rename,2,FALSE))</f>
        <v>06-17 New York Yankees @ Washington Nationals</v>
      </c>
      <c r="O2640" s="3" t="str">
        <f>LEFT(IF(VLOOKUP(C2640,brand_rename,2,FALSE)=0,C2640,VLOOKUP(C2640,brand_rename,2,FALSE)),LEN(IF(VLOOKUP(C2640,brand_rename,2,FALSE)=0,C2640,VLOOKUP(C2640,brand_rename,2,FALSE)))-6)</f>
        <v>Coke Zero</v>
      </c>
      <c r="P2640" t="str">
        <f>IF(VLOOKUP(D2640,location_rename,2,FALSE)=0,D2640,VLOOKUP(D2640,location_rename,2,FALSE))</f>
        <v>LED Upper Tiered</v>
      </c>
      <c r="Q2640">
        <f>IF($L2640=0,0,G2640)</f>
        <v>1</v>
      </c>
      <c r="R2640">
        <f>IF($L2640=0,0,H2640)</f>
        <v>2</v>
      </c>
      <c r="S2640" s="1">
        <f>R2640*L2640</f>
        <v>1759.0880000000002</v>
      </c>
      <c r="T2640" s="1">
        <f>S2640*(K2640/100)</f>
        <v>640.13291120358303</v>
      </c>
      <c r="U2640" t="str">
        <f t="shared" si="82"/>
        <v>Coke ZeroLED Upper Tiered</v>
      </c>
      <c r="V2640" t="str">
        <f t="shared" si="83"/>
        <v>06-17 New York Yankees @ Washington NationalsCoke ZeroLED Upper Tiered</v>
      </c>
      <c r="W2640" t="str">
        <f>CONCATENATE(M2640,O2640)</f>
        <v>Regular SeasonCoke Zero</v>
      </c>
      <c r="X2640" t="str">
        <f>CONCATENATE(M2640,P2640)</f>
        <v>Regular SeasonLED Upper Tiered</v>
      </c>
      <c r="Y2640" t="str">
        <f>CONCATENATE(M2640,O2640,P2640)</f>
        <v>Regular SeasonCoke ZeroLED Upper Tiered</v>
      </c>
    </row>
    <row r="2641" spans="1:25" x14ac:dyDescent="0.25">
      <c r="A2641" s="3">
        <v>366209</v>
      </c>
      <c r="B2641" t="s">
        <v>125</v>
      </c>
      <c r="C2641" t="s">
        <v>107</v>
      </c>
      <c r="D2641" t="s">
        <v>19</v>
      </c>
      <c r="E2641" t="s">
        <v>1</v>
      </c>
      <c r="F2641" s="5">
        <v>41077</v>
      </c>
      <c r="G2641">
        <v>1</v>
      </c>
      <c r="H2641">
        <v>1</v>
      </c>
      <c r="I2641" s="1">
        <v>879.54</v>
      </c>
      <c r="J2641" s="1">
        <v>212.67</v>
      </c>
      <c r="K2641">
        <v>24.179684835254701</v>
      </c>
      <c r="L2641" s="4">
        <f>VLOOKUP(N2641,rates,VLOOKUP(CONCATENATE('[1]Exposure Report'!$B$11,'[1]Exposure Report'!$B$13),rate_lookup_table,4,FALSE),FALSE)</f>
        <v>879.5440000000001</v>
      </c>
      <c r="M2641" t="s">
        <v>0</v>
      </c>
      <c r="N2641" t="str">
        <f>IF(VLOOKUP(B2641,title_rename,2,FALSE)=0,B2641,VLOOKUP(B2641,title_rename,2,FALSE))</f>
        <v>06-17 New York Yankees @ Washington Nationals</v>
      </c>
      <c r="O2641" s="3" t="str">
        <f>LEFT(IF(VLOOKUP(C2641,brand_rename,2,FALSE)=0,C2641,VLOOKUP(C2641,brand_rename,2,FALSE)),LEN(IF(VLOOKUP(C2641,brand_rename,2,FALSE)=0,C2641,VLOOKUP(C2641,brand_rename,2,FALSE)))-6)</f>
        <v>Cropp-Metcalfe</v>
      </c>
      <c r="P2641" t="str">
        <f>IF(VLOOKUP(D2641,location_rename,2,FALSE)=0,D2641,VLOOKUP(D2641,location_rename,2,FALSE))</f>
        <v>LED Outfield Wall</v>
      </c>
      <c r="Q2641">
        <f>IF($L2641=0,0,G2641)</f>
        <v>1</v>
      </c>
      <c r="R2641">
        <f>IF($L2641=0,0,H2641)</f>
        <v>1</v>
      </c>
      <c r="S2641" s="1">
        <f>R2641*L2641</f>
        <v>879.5440000000001</v>
      </c>
      <c r="T2641" s="1">
        <f>S2641*(K2641/100)</f>
        <v>212.67096718739262</v>
      </c>
      <c r="U2641" t="str">
        <f t="shared" si="82"/>
        <v>Cropp-MetcalfeLED Outfield Wall</v>
      </c>
      <c r="V2641" t="str">
        <f t="shared" si="83"/>
        <v>06-17 New York Yankees @ Washington NationalsCropp-MetcalfeLED Outfield Wall</v>
      </c>
      <c r="W2641" t="str">
        <f>CONCATENATE(M2641,O2641)</f>
        <v>Regular SeasonCropp-Metcalfe</v>
      </c>
      <c r="X2641" t="str">
        <f>CONCATENATE(M2641,P2641)</f>
        <v>Regular SeasonLED Outfield Wall</v>
      </c>
      <c r="Y2641" t="str">
        <f>CONCATENATE(M2641,O2641,P2641)</f>
        <v>Regular SeasonCropp-MetcalfeLED Outfield Wall</v>
      </c>
    </row>
    <row r="2642" spans="1:25" x14ac:dyDescent="0.25">
      <c r="A2642" s="3">
        <v>366209</v>
      </c>
      <c r="B2642" t="s">
        <v>125</v>
      </c>
      <c r="C2642" t="s">
        <v>63</v>
      </c>
      <c r="D2642" t="s">
        <v>19</v>
      </c>
      <c r="E2642" t="s">
        <v>1</v>
      </c>
      <c r="F2642" s="5">
        <v>41077</v>
      </c>
      <c r="G2642">
        <v>3</v>
      </c>
      <c r="H2642">
        <v>10</v>
      </c>
      <c r="I2642" s="1">
        <v>8795.4</v>
      </c>
      <c r="J2642" s="1">
        <v>2653.92</v>
      </c>
      <c r="K2642">
        <v>30.173954567160099</v>
      </c>
      <c r="L2642" s="4">
        <f>VLOOKUP(N2642,rates,VLOOKUP(CONCATENATE('[1]Exposure Report'!$B$11,'[1]Exposure Report'!$B$13),rate_lookup_table,4,FALSE),FALSE)</f>
        <v>879.5440000000001</v>
      </c>
      <c r="M2642" t="s">
        <v>0</v>
      </c>
      <c r="N2642" t="str">
        <f>IF(VLOOKUP(B2642,title_rename,2,FALSE)=0,B2642,VLOOKUP(B2642,title_rename,2,FALSE))</f>
        <v>06-17 New York Yankees @ Washington Nationals</v>
      </c>
      <c r="O2642" s="3" t="str">
        <f>LEFT(IF(VLOOKUP(C2642,brand_rename,2,FALSE)=0,C2642,VLOOKUP(C2642,brand_rename,2,FALSE)),LEN(IF(VLOOKUP(C2642,brand_rename,2,FALSE)=0,C2642,VLOOKUP(C2642,brand_rename,2,FALSE)))-6)</f>
        <v>CSX</v>
      </c>
      <c r="P2642" t="str">
        <f>IF(VLOOKUP(D2642,location_rename,2,FALSE)=0,D2642,VLOOKUP(D2642,location_rename,2,FALSE))</f>
        <v>LED Outfield Wall</v>
      </c>
      <c r="Q2642">
        <f>IF($L2642=0,0,G2642)</f>
        <v>3</v>
      </c>
      <c r="R2642">
        <f>IF($L2642=0,0,H2642)</f>
        <v>10</v>
      </c>
      <c r="S2642" s="1">
        <f>R2642*L2642</f>
        <v>8795.44</v>
      </c>
      <c r="T2642" s="1">
        <f>S2642*(K2642/100)</f>
        <v>2653.9320695818265</v>
      </c>
      <c r="U2642" t="str">
        <f t="shared" si="82"/>
        <v>CSXLED Outfield Wall</v>
      </c>
      <c r="V2642" t="str">
        <f t="shared" si="83"/>
        <v>06-17 New York Yankees @ Washington NationalsCSXLED Outfield Wall</v>
      </c>
      <c r="W2642" t="str">
        <f>CONCATENATE(M2642,O2642)</f>
        <v>Regular SeasonCSX</v>
      </c>
      <c r="X2642" t="str">
        <f>CONCATENATE(M2642,P2642)</f>
        <v>Regular SeasonLED Outfield Wall</v>
      </c>
      <c r="Y2642" t="str">
        <f>CONCATENATE(M2642,O2642,P2642)</f>
        <v>Regular SeasonCSXLED Outfield Wall</v>
      </c>
    </row>
    <row r="2643" spans="1:25" x14ac:dyDescent="0.25">
      <c r="A2643" s="3">
        <v>366209</v>
      </c>
      <c r="B2643" t="s">
        <v>125</v>
      </c>
      <c r="C2643" t="s">
        <v>63</v>
      </c>
      <c r="D2643" t="s">
        <v>17</v>
      </c>
      <c r="E2643" t="s">
        <v>1</v>
      </c>
      <c r="F2643" s="5">
        <v>41077</v>
      </c>
      <c r="G2643">
        <v>1</v>
      </c>
      <c r="H2643">
        <v>2</v>
      </c>
      <c r="I2643" s="1">
        <v>1759.08</v>
      </c>
      <c r="J2643" s="1">
        <v>561.32000000000005</v>
      </c>
      <c r="K2643">
        <v>31.909861973304199</v>
      </c>
      <c r="L2643" s="4">
        <f>VLOOKUP(N2643,rates,VLOOKUP(CONCATENATE('[1]Exposure Report'!$B$11,'[1]Exposure Report'!$B$13),rate_lookup_table,4,FALSE),FALSE)</f>
        <v>879.5440000000001</v>
      </c>
      <c r="M2643" t="s">
        <v>0</v>
      </c>
      <c r="N2643" t="str">
        <f>IF(VLOOKUP(B2643,title_rename,2,FALSE)=0,B2643,VLOOKUP(B2643,title_rename,2,FALSE))</f>
        <v>06-17 New York Yankees @ Washington Nationals</v>
      </c>
      <c r="O2643" s="3" t="str">
        <f>LEFT(IF(VLOOKUP(C2643,brand_rename,2,FALSE)=0,C2643,VLOOKUP(C2643,brand_rename,2,FALSE)),LEN(IF(VLOOKUP(C2643,brand_rename,2,FALSE)=0,C2643,VLOOKUP(C2643,brand_rename,2,FALSE)))-6)</f>
        <v>CSX</v>
      </c>
      <c r="P2643" t="str">
        <f>IF(VLOOKUP(D2643,location_rename,2,FALSE)=0,D2643,VLOOKUP(D2643,location_rename,2,FALSE))</f>
        <v>LED Upper Tiered</v>
      </c>
      <c r="Q2643">
        <f>IF($L2643=0,0,G2643)</f>
        <v>1</v>
      </c>
      <c r="R2643">
        <f>IF($L2643=0,0,H2643)</f>
        <v>2</v>
      </c>
      <c r="S2643" s="1">
        <f>R2643*L2643</f>
        <v>1759.0880000000002</v>
      </c>
      <c r="T2643" s="1">
        <f>S2643*(K2643/100)</f>
        <v>561.32255278895741</v>
      </c>
      <c r="U2643" t="str">
        <f t="shared" si="82"/>
        <v>CSXLED Upper Tiered</v>
      </c>
      <c r="V2643" t="str">
        <f t="shared" si="83"/>
        <v>06-17 New York Yankees @ Washington NationalsCSXLED Upper Tiered</v>
      </c>
      <c r="W2643" t="str">
        <f>CONCATENATE(M2643,O2643)</f>
        <v>Regular SeasonCSX</v>
      </c>
      <c r="X2643" t="str">
        <f>CONCATENATE(M2643,P2643)</f>
        <v>Regular SeasonLED Upper Tiered</v>
      </c>
      <c r="Y2643" t="str">
        <f>CONCATENATE(M2643,O2643,P2643)</f>
        <v>Regular SeasonCSXLED Upper Tiered</v>
      </c>
    </row>
    <row r="2644" spans="1:25" x14ac:dyDescent="0.25">
      <c r="A2644" s="3">
        <v>366209</v>
      </c>
      <c r="B2644" t="s">
        <v>125</v>
      </c>
      <c r="C2644" t="s">
        <v>62</v>
      </c>
      <c r="D2644" t="s">
        <v>34</v>
      </c>
      <c r="E2644" t="s">
        <v>1</v>
      </c>
      <c r="F2644" s="5">
        <v>41077</v>
      </c>
      <c r="G2644">
        <v>4</v>
      </c>
      <c r="H2644">
        <v>12</v>
      </c>
      <c r="I2644" s="1">
        <v>10554.48</v>
      </c>
      <c r="J2644" s="1">
        <v>3091.32</v>
      </c>
      <c r="K2644">
        <v>29.289173886349602</v>
      </c>
      <c r="L2644" s="4">
        <f>VLOOKUP(N2644,rates,VLOOKUP(CONCATENATE('[1]Exposure Report'!$B$11,'[1]Exposure Report'!$B$13),rate_lookup_table,4,FALSE),FALSE)</f>
        <v>879.5440000000001</v>
      </c>
      <c r="M2644" t="s">
        <v>0</v>
      </c>
      <c r="N2644" t="str">
        <f>IF(VLOOKUP(B2644,title_rename,2,FALSE)=0,B2644,VLOOKUP(B2644,title_rename,2,FALSE))</f>
        <v>06-17 New York Yankees @ Washington Nationals</v>
      </c>
      <c r="O2644" s="3" t="str">
        <f>LEFT(IF(VLOOKUP(C2644,brand_rename,2,FALSE)=0,C2644,VLOOKUP(C2644,brand_rename,2,FALSE)),LEN(IF(VLOOKUP(C2644,brand_rename,2,FALSE)=0,C2644,VLOOKUP(C2644,brand_rename,2,FALSE)))-6)</f>
        <v>Dubble Bubble</v>
      </c>
      <c r="P2644" t="str">
        <f>IF(VLOOKUP(D2644,location_rename,2,FALSE)=0,D2644,VLOOKUP(D2644,location_rename,2,FALSE))</f>
        <v>General Merchandise</v>
      </c>
      <c r="Q2644">
        <f>IF($L2644=0,0,G2644)</f>
        <v>4</v>
      </c>
      <c r="R2644">
        <f>IF($L2644=0,0,H2644)</f>
        <v>12</v>
      </c>
      <c r="S2644" s="1">
        <f>R2644*L2644</f>
        <v>10554.528000000002</v>
      </c>
      <c r="T2644" s="1">
        <f>S2644*(K2644/100)</f>
        <v>3091.3340588034575</v>
      </c>
      <c r="U2644" t="str">
        <f t="shared" si="82"/>
        <v>Dubble BubbleGeneral Merchandise</v>
      </c>
      <c r="V2644" t="str">
        <f t="shared" si="83"/>
        <v>06-17 New York Yankees @ Washington NationalsDubble BubbleGeneral Merchandise</v>
      </c>
      <c r="W2644" t="str">
        <f>CONCATENATE(M2644,O2644)</f>
        <v>Regular SeasonDubble Bubble</v>
      </c>
      <c r="X2644" t="str">
        <f>CONCATENATE(M2644,P2644)</f>
        <v>Regular SeasonGeneral Merchandise</v>
      </c>
      <c r="Y2644" t="str">
        <f>CONCATENATE(M2644,O2644,P2644)</f>
        <v>Regular SeasonDubble BubbleGeneral Merchandise</v>
      </c>
    </row>
    <row r="2645" spans="1:25" x14ac:dyDescent="0.25">
      <c r="A2645" s="3">
        <v>366209</v>
      </c>
      <c r="B2645" t="s">
        <v>125</v>
      </c>
      <c r="C2645" t="s">
        <v>61</v>
      </c>
      <c r="D2645" t="s">
        <v>2</v>
      </c>
      <c r="E2645" t="s">
        <v>1</v>
      </c>
      <c r="F2645" s="5">
        <v>41077</v>
      </c>
      <c r="G2645">
        <v>13</v>
      </c>
      <c r="H2645">
        <v>67</v>
      </c>
      <c r="I2645" s="1">
        <v>58929.18</v>
      </c>
      <c r="J2645" s="1">
        <v>15295.46</v>
      </c>
      <c r="K2645">
        <v>25.955664069990402</v>
      </c>
      <c r="L2645" s="4">
        <f>VLOOKUP(N2645,rates,VLOOKUP(CONCATENATE('[1]Exposure Report'!$B$11,'[1]Exposure Report'!$B$13),rate_lookup_table,4,FALSE),FALSE)</f>
        <v>879.5440000000001</v>
      </c>
      <c r="M2645" t="s">
        <v>0</v>
      </c>
      <c r="N2645" t="str">
        <f>IF(VLOOKUP(B2645,title_rename,2,FALSE)=0,B2645,VLOOKUP(B2645,title_rename,2,FALSE))</f>
        <v>06-17 New York Yankees @ Washington Nationals</v>
      </c>
      <c r="O2645" s="3" t="str">
        <f>LEFT(IF(VLOOKUP(C2645,brand_rename,2,FALSE)=0,C2645,VLOOKUP(C2645,brand_rename,2,FALSE)),LEN(IF(VLOOKUP(C2645,brand_rename,2,FALSE)=0,C2645,VLOOKUP(C2645,brand_rename,2,FALSE)))-6)</f>
        <v>Exxonmobil</v>
      </c>
      <c r="P2645" t="str">
        <f>IF(VLOOKUP(D2645,location_rename,2,FALSE)=0,D2645,VLOOKUP(D2645,location_rename,2,FALSE))</f>
        <v>Rotational Field Level Home Plate</v>
      </c>
      <c r="Q2645">
        <f>IF($L2645=0,0,G2645)</f>
        <v>13</v>
      </c>
      <c r="R2645">
        <f>IF($L2645=0,0,H2645)</f>
        <v>67</v>
      </c>
      <c r="S2645" s="1">
        <f>R2645*L2645</f>
        <v>58929.448000000004</v>
      </c>
      <c r="T2645" s="1">
        <f>S2645*(K2645/100)</f>
        <v>15295.529561179679</v>
      </c>
      <c r="U2645" t="str">
        <f t="shared" si="82"/>
        <v>ExxonmobilRotational Field Level Home Plate</v>
      </c>
      <c r="V2645" t="str">
        <f t="shared" si="83"/>
        <v>06-17 New York Yankees @ Washington NationalsExxonmobilRotational Field Level Home Plate</v>
      </c>
      <c r="W2645" t="str">
        <f>CONCATENATE(M2645,O2645)</f>
        <v>Regular SeasonExxonmobil</v>
      </c>
      <c r="X2645" t="str">
        <f>CONCATENATE(M2645,P2645)</f>
        <v>Regular SeasonRotational Field Level Home Plate</v>
      </c>
      <c r="Y2645" t="str">
        <f>CONCATENATE(M2645,O2645,P2645)</f>
        <v>Regular SeasonExxonmobilRotational Field Level Home Plate</v>
      </c>
    </row>
    <row r="2646" spans="1:25" x14ac:dyDescent="0.25">
      <c r="A2646" s="3">
        <v>366209</v>
      </c>
      <c r="B2646" t="s">
        <v>125</v>
      </c>
      <c r="C2646" t="s">
        <v>61</v>
      </c>
      <c r="D2646" t="s">
        <v>11</v>
      </c>
      <c r="E2646" t="s">
        <v>1</v>
      </c>
      <c r="F2646" s="5">
        <v>41077</v>
      </c>
      <c r="G2646">
        <v>12</v>
      </c>
      <c r="H2646">
        <v>34</v>
      </c>
      <c r="I2646" s="1">
        <v>29904.36</v>
      </c>
      <c r="J2646" s="1">
        <v>7350.76</v>
      </c>
      <c r="K2646">
        <v>24.580897233714399</v>
      </c>
      <c r="L2646" s="4">
        <f>VLOOKUP(N2646,rates,VLOOKUP(CONCATENATE('[1]Exposure Report'!$B$11,'[1]Exposure Report'!$B$13),rate_lookup_table,4,FALSE),FALSE)</f>
        <v>879.5440000000001</v>
      </c>
      <c r="M2646" t="s">
        <v>0</v>
      </c>
      <c r="N2646" t="str">
        <f>IF(VLOOKUP(B2646,title_rename,2,FALSE)=0,B2646,VLOOKUP(B2646,title_rename,2,FALSE))</f>
        <v>06-17 New York Yankees @ Washington Nationals</v>
      </c>
      <c r="O2646" s="3" t="str">
        <f>LEFT(IF(VLOOKUP(C2646,brand_rename,2,FALSE)=0,C2646,VLOOKUP(C2646,brand_rename,2,FALSE)),LEN(IF(VLOOKUP(C2646,brand_rename,2,FALSE)=0,C2646,VLOOKUP(C2646,brand_rename,2,FALSE)))-6)</f>
        <v>Exxonmobil</v>
      </c>
      <c r="P2646" t="str">
        <f>IF(VLOOKUP(D2646,location_rename,2,FALSE)=0,D2646,VLOOKUP(D2646,location_rename,2,FALSE))</f>
        <v>Static Outfield Wall</v>
      </c>
      <c r="Q2646">
        <f>IF($L2646=0,0,G2646)</f>
        <v>12</v>
      </c>
      <c r="R2646">
        <f>IF($L2646=0,0,H2646)</f>
        <v>34</v>
      </c>
      <c r="S2646" s="1">
        <f>R2646*L2646</f>
        <v>29904.496000000003</v>
      </c>
      <c r="T2646" s="1">
        <f>S2646*(K2646/100)</f>
        <v>7350.7934300202342</v>
      </c>
      <c r="U2646" t="str">
        <f t="shared" si="82"/>
        <v>ExxonmobilStatic Outfield Wall</v>
      </c>
      <c r="V2646" t="str">
        <f t="shared" si="83"/>
        <v>06-17 New York Yankees @ Washington NationalsExxonmobilStatic Outfield Wall</v>
      </c>
      <c r="W2646" t="str">
        <f>CONCATENATE(M2646,O2646)</f>
        <v>Regular SeasonExxonmobil</v>
      </c>
      <c r="X2646" t="str">
        <f>CONCATENATE(M2646,P2646)</f>
        <v>Regular SeasonStatic Outfield Wall</v>
      </c>
      <c r="Y2646" t="str">
        <f>CONCATENATE(M2646,O2646,P2646)</f>
        <v>Regular SeasonExxonmobilStatic Outfield Wall</v>
      </c>
    </row>
    <row r="2647" spans="1:25" x14ac:dyDescent="0.25">
      <c r="A2647" s="3">
        <v>366209</v>
      </c>
      <c r="B2647" t="s">
        <v>125</v>
      </c>
      <c r="C2647" t="s">
        <v>60</v>
      </c>
      <c r="D2647" t="s">
        <v>34</v>
      </c>
      <c r="E2647" t="s">
        <v>1</v>
      </c>
      <c r="F2647" s="5">
        <v>41077</v>
      </c>
      <c r="G2647">
        <v>6</v>
      </c>
      <c r="H2647">
        <v>14</v>
      </c>
      <c r="I2647" s="1">
        <v>12313.56</v>
      </c>
      <c r="J2647" s="1">
        <v>2959.21</v>
      </c>
      <c r="K2647">
        <v>24.032123934914001</v>
      </c>
      <c r="L2647" s="4">
        <f>VLOOKUP(N2647,rates,VLOOKUP(CONCATENATE('[1]Exposure Report'!$B$11,'[1]Exposure Report'!$B$13),rate_lookup_table,4,FALSE),FALSE)</f>
        <v>879.5440000000001</v>
      </c>
      <c r="M2647" t="s">
        <v>0</v>
      </c>
      <c r="N2647" t="str">
        <f>IF(VLOOKUP(B2647,title_rename,2,FALSE)=0,B2647,VLOOKUP(B2647,title_rename,2,FALSE))</f>
        <v>06-17 New York Yankees @ Washington Nationals</v>
      </c>
      <c r="O2647" s="3" t="str">
        <f>LEFT(IF(VLOOKUP(C2647,brand_rename,2,FALSE)=0,C2647,VLOOKUP(C2647,brand_rename,2,FALSE)),LEN(IF(VLOOKUP(C2647,brand_rename,2,FALSE)=0,C2647,VLOOKUP(C2647,brand_rename,2,FALSE)))-6)</f>
        <v>Frito-Lay</v>
      </c>
      <c r="P2647" t="str">
        <f>IF(VLOOKUP(D2647,location_rename,2,FALSE)=0,D2647,VLOOKUP(D2647,location_rename,2,FALSE))</f>
        <v>General Merchandise</v>
      </c>
      <c r="Q2647">
        <f>IF($L2647=0,0,G2647)</f>
        <v>6</v>
      </c>
      <c r="R2647">
        <f>IF($L2647=0,0,H2647)</f>
        <v>14</v>
      </c>
      <c r="S2647" s="1">
        <f>R2647*L2647</f>
        <v>12313.616000000002</v>
      </c>
      <c r="T2647" s="1">
        <f>S2647*(K2647/100)</f>
        <v>2959.2234579894007</v>
      </c>
      <c r="U2647" t="str">
        <f t="shared" si="82"/>
        <v>Frito-LayGeneral Merchandise</v>
      </c>
      <c r="V2647" t="str">
        <f t="shared" si="83"/>
        <v>06-17 New York Yankees @ Washington NationalsFrito-LayGeneral Merchandise</v>
      </c>
      <c r="W2647" t="str">
        <f>CONCATENATE(M2647,O2647)</f>
        <v>Regular SeasonFrito-Lay</v>
      </c>
      <c r="X2647" t="str">
        <f>CONCATENATE(M2647,P2647)</f>
        <v>Regular SeasonGeneral Merchandise</v>
      </c>
      <c r="Y2647" t="str">
        <f>CONCATENATE(M2647,O2647,P2647)</f>
        <v>Regular SeasonFrito-LayGeneral Merchandise</v>
      </c>
    </row>
    <row r="2648" spans="1:25" x14ac:dyDescent="0.25">
      <c r="A2648" s="3">
        <v>366209</v>
      </c>
      <c r="B2648" t="s">
        <v>125</v>
      </c>
      <c r="C2648" t="s">
        <v>55</v>
      </c>
      <c r="D2648" t="s">
        <v>59</v>
      </c>
      <c r="E2648" t="s">
        <v>1</v>
      </c>
      <c r="F2648" s="5">
        <v>41077</v>
      </c>
      <c r="G2648">
        <v>4</v>
      </c>
      <c r="H2648">
        <v>7</v>
      </c>
      <c r="I2648" s="1">
        <v>6156.78</v>
      </c>
      <c r="J2648" s="1">
        <v>1423.27</v>
      </c>
      <c r="K2648">
        <v>23.117116414749201</v>
      </c>
      <c r="L2648" s="4">
        <f>VLOOKUP(N2648,rates,VLOOKUP(CONCATENATE('[1]Exposure Report'!$B$11,'[1]Exposure Report'!$B$13),rate_lookup_table,4,FALSE),FALSE)</f>
        <v>879.5440000000001</v>
      </c>
      <c r="M2648" t="s">
        <v>0</v>
      </c>
      <c r="N2648" t="str">
        <f>IF(VLOOKUP(B2648,title_rename,2,FALSE)=0,B2648,VLOOKUP(B2648,title_rename,2,FALSE))</f>
        <v>06-17 New York Yankees @ Washington Nationals</v>
      </c>
      <c r="O2648" s="3" t="str">
        <f>LEFT(IF(VLOOKUP(C2648,brand_rename,2,FALSE)=0,C2648,VLOOKUP(C2648,brand_rename,2,FALSE)),LEN(IF(VLOOKUP(C2648,brand_rename,2,FALSE)=0,C2648,VLOOKUP(C2648,brand_rename,2,FALSE)))-6)</f>
        <v>Gatorade</v>
      </c>
      <c r="P2648" t="str">
        <f>IF(VLOOKUP(D2648,location_rename,2,FALSE)=0,D2648,VLOOKUP(D2648,location_rename,2,FALSE))</f>
        <v>Active Cup</v>
      </c>
      <c r="Q2648">
        <f>IF($L2648=0,0,G2648)</f>
        <v>4</v>
      </c>
      <c r="R2648">
        <f>IF($L2648=0,0,H2648)</f>
        <v>7</v>
      </c>
      <c r="S2648" s="1">
        <f>R2648*L2648</f>
        <v>6156.8080000000009</v>
      </c>
      <c r="T2648" s="1">
        <f>S2648*(K2648/100)</f>
        <v>1423.2764727925921</v>
      </c>
      <c r="U2648" t="str">
        <f t="shared" si="82"/>
        <v>GatoradeActive Cup</v>
      </c>
      <c r="V2648" t="str">
        <f t="shared" si="83"/>
        <v>06-17 New York Yankees @ Washington NationalsGatoradeActive Cup</v>
      </c>
      <c r="W2648" t="str">
        <f>CONCATENATE(M2648,O2648)</f>
        <v>Regular SeasonGatorade</v>
      </c>
      <c r="X2648" t="str">
        <f>CONCATENATE(M2648,P2648)</f>
        <v>Regular SeasonActive Cup</v>
      </c>
      <c r="Y2648" t="str">
        <f>CONCATENATE(M2648,O2648,P2648)</f>
        <v>Regular SeasonGatoradeActive Cup</v>
      </c>
    </row>
    <row r="2649" spans="1:25" x14ac:dyDescent="0.25">
      <c r="A2649" s="3">
        <v>366209</v>
      </c>
      <c r="B2649" t="s">
        <v>125</v>
      </c>
      <c r="C2649" t="s">
        <v>55</v>
      </c>
      <c r="D2649" t="s">
        <v>59</v>
      </c>
      <c r="E2649" t="s">
        <v>1</v>
      </c>
      <c r="F2649" s="5">
        <v>41077</v>
      </c>
      <c r="G2649">
        <v>2</v>
      </c>
      <c r="H2649">
        <v>4</v>
      </c>
      <c r="I2649" s="1">
        <v>3518.16</v>
      </c>
      <c r="J2649" s="1">
        <v>809.62</v>
      </c>
      <c r="K2649">
        <v>23.0125974941446</v>
      </c>
      <c r="L2649" s="4">
        <f>VLOOKUP(N2649,rates,VLOOKUP(CONCATENATE('[1]Exposure Report'!$B$11,'[1]Exposure Report'!$B$13),rate_lookup_table,4,FALSE),FALSE)</f>
        <v>879.5440000000001</v>
      </c>
      <c r="M2649" t="s">
        <v>0</v>
      </c>
      <c r="N2649" t="str">
        <f>IF(VLOOKUP(B2649,title_rename,2,FALSE)=0,B2649,VLOOKUP(B2649,title_rename,2,FALSE))</f>
        <v>06-17 New York Yankees @ Washington Nationals</v>
      </c>
      <c r="O2649" s="3" t="str">
        <f>LEFT(IF(VLOOKUP(C2649,brand_rename,2,FALSE)=0,C2649,VLOOKUP(C2649,brand_rename,2,FALSE)),LEN(IF(VLOOKUP(C2649,brand_rename,2,FALSE)=0,C2649,VLOOKUP(C2649,brand_rename,2,FALSE)))-6)</f>
        <v>Gatorade</v>
      </c>
      <c r="P2649" t="str">
        <f>IF(VLOOKUP(D2649,location_rename,2,FALSE)=0,D2649,VLOOKUP(D2649,location_rename,2,FALSE))</f>
        <v>Active Cup</v>
      </c>
      <c r="Q2649">
        <f>IF($L2649=0,0,G2649)</f>
        <v>2</v>
      </c>
      <c r="R2649">
        <f>IF($L2649=0,0,H2649)</f>
        <v>4</v>
      </c>
      <c r="S2649" s="1">
        <f>R2649*L2649</f>
        <v>3518.1760000000004</v>
      </c>
      <c r="T2649" s="1">
        <f>S2649*(K2649/100)</f>
        <v>809.62368201559684</v>
      </c>
      <c r="U2649" t="str">
        <f t="shared" si="82"/>
        <v>GatoradeActive Cup</v>
      </c>
      <c r="V2649" t="str">
        <f t="shared" si="83"/>
        <v>06-17 New York Yankees @ Washington NationalsGatoradeActive Cup</v>
      </c>
      <c r="W2649" t="str">
        <f>CONCATENATE(M2649,O2649)</f>
        <v>Regular SeasonGatorade</v>
      </c>
      <c r="X2649" t="str">
        <f>CONCATENATE(M2649,P2649)</f>
        <v>Regular SeasonActive Cup</v>
      </c>
      <c r="Y2649" t="str">
        <f>CONCATENATE(M2649,O2649,P2649)</f>
        <v>Regular SeasonGatoradeActive Cup</v>
      </c>
    </row>
    <row r="2650" spans="1:25" x14ac:dyDescent="0.25">
      <c r="A2650" s="3">
        <v>366209</v>
      </c>
      <c r="B2650" t="s">
        <v>125</v>
      </c>
      <c r="C2650" t="s">
        <v>55</v>
      </c>
      <c r="D2650" t="s">
        <v>103</v>
      </c>
      <c r="E2650" t="s">
        <v>1</v>
      </c>
      <c r="F2650" s="5">
        <v>41077</v>
      </c>
      <c r="G2650">
        <v>1</v>
      </c>
      <c r="H2650">
        <v>1</v>
      </c>
      <c r="I2650" s="1">
        <v>879.54</v>
      </c>
      <c r="J2650" s="1">
        <v>361.67</v>
      </c>
      <c r="K2650">
        <v>41.120358369147503</v>
      </c>
      <c r="L2650" s="4">
        <f>VLOOKUP(N2650,rates,VLOOKUP(CONCATENATE('[1]Exposure Report'!$B$11,'[1]Exposure Report'!$B$13),rate_lookup_table,4,FALSE),FALSE)</f>
        <v>879.5440000000001</v>
      </c>
      <c r="M2650" t="s">
        <v>0</v>
      </c>
      <c r="N2650" t="str">
        <f>IF(VLOOKUP(B2650,title_rename,2,FALSE)=0,B2650,VLOOKUP(B2650,title_rename,2,FALSE))</f>
        <v>06-17 New York Yankees @ Washington Nationals</v>
      </c>
      <c r="O2650" s="3" t="str">
        <f>LEFT(IF(VLOOKUP(C2650,brand_rename,2,FALSE)=0,C2650,VLOOKUP(C2650,brand_rename,2,FALSE)),LEN(IF(VLOOKUP(C2650,brand_rename,2,FALSE)=0,C2650,VLOOKUP(C2650,brand_rename,2,FALSE)))-6)</f>
        <v>Gatorade</v>
      </c>
      <c r="P2650" t="str">
        <f>IF(VLOOKUP(D2650,location_rename,2,FALSE)=0,D2650,VLOOKUP(D2650,location_rename,2,FALSE))</f>
        <v>Cooler Full Branded</v>
      </c>
      <c r="Q2650">
        <f>IF($L2650=0,0,G2650)</f>
        <v>1</v>
      </c>
      <c r="R2650">
        <f>IF($L2650=0,0,H2650)</f>
        <v>1</v>
      </c>
      <c r="S2650" s="1">
        <f>R2650*L2650</f>
        <v>879.5440000000001</v>
      </c>
      <c r="T2650" s="1">
        <f>S2650*(K2650/100)</f>
        <v>361.67164481433474</v>
      </c>
      <c r="U2650" t="str">
        <f t="shared" si="82"/>
        <v>GatoradeCooler Full Branded</v>
      </c>
      <c r="V2650" t="str">
        <f t="shared" si="83"/>
        <v>06-17 New York Yankees @ Washington NationalsGatoradeCooler Full Branded</v>
      </c>
      <c r="W2650" t="str">
        <f>CONCATENATE(M2650,O2650)</f>
        <v>Regular SeasonGatorade</v>
      </c>
      <c r="X2650" t="str">
        <f>CONCATENATE(M2650,P2650)</f>
        <v>Regular SeasonCooler Full Branded</v>
      </c>
      <c r="Y2650" t="str">
        <f>CONCATENATE(M2650,O2650,P2650)</f>
        <v>Regular SeasonGatoradeCooler Full Branded</v>
      </c>
    </row>
    <row r="2651" spans="1:25" x14ac:dyDescent="0.25">
      <c r="A2651" s="3">
        <v>366209</v>
      </c>
      <c r="B2651" t="s">
        <v>125</v>
      </c>
      <c r="C2651" t="s">
        <v>55</v>
      </c>
      <c r="D2651" t="s">
        <v>58</v>
      </c>
      <c r="E2651" t="s">
        <v>1</v>
      </c>
      <c r="F2651" s="5">
        <v>41077</v>
      </c>
      <c r="G2651">
        <v>11</v>
      </c>
      <c r="H2651">
        <v>76</v>
      </c>
      <c r="I2651" s="1">
        <v>66845.039999999994</v>
      </c>
      <c r="J2651" s="1">
        <v>21177.39</v>
      </c>
      <c r="K2651">
        <v>31.681318464316799</v>
      </c>
      <c r="L2651" s="4">
        <f>VLOOKUP(N2651,rates,VLOOKUP(CONCATENATE('[1]Exposure Report'!$B$11,'[1]Exposure Report'!$B$13),rate_lookup_table,4,FALSE),FALSE)</f>
        <v>879.5440000000001</v>
      </c>
      <c r="M2651" t="s">
        <v>0</v>
      </c>
      <c r="N2651" t="str">
        <f>IF(VLOOKUP(B2651,title_rename,2,FALSE)=0,B2651,VLOOKUP(B2651,title_rename,2,FALSE))</f>
        <v>06-17 New York Yankees @ Washington Nationals</v>
      </c>
      <c r="O2651" s="3" t="str">
        <f>LEFT(IF(VLOOKUP(C2651,brand_rename,2,FALSE)=0,C2651,VLOOKUP(C2651,brand_rename,2,FALSE)),LEN(IF(VLOOKUP(C2651,brand_rename,2,FALSE)=0,C2651,VLOOKUP(C2651,brand_rename,2,FALSE)))-6)</f>
        <v>Gatorade</v>
      </c>
      <c r="P2651" t="str">
        <f>IF(VLOOKUP(D2651,location_rename,2,FALSE)=0,D2651,VLOOKUP(D2651,location_rename,2,FALSE))</f>
        <v>Cooler Partial Branded</v>
      </c>
      <c r="Q2651">
        <f>IF($L2651=0,0,G2651)</f>
        <v>11</v>
      </c>
      <c r="R2651">
        <f>IF($L2651=0,0,H2651)</f>
        <v>76</v>
      </c>
      <c r="S2651" s="1">
        <f>R2651*L2651</f>
        <v>66845.344000000012</v>
      </c>
      <c r="T2651" s="1">
        <f>S2651*(K2651/100)</f>
        <v>21177.486311208086</v>
      </c>
      <c r="U2651" t="str">
        <f t="shared" si="82"/>
        <v>GatoradeCooler Partial Branded</v>
      </c>
      <c r="V2651" t="str">
        <f t="shared" si="83"/>
        <v>06-17 New York Yankees @ Washington NationalsGatoradeCooler Partial Branded</v>
      </c>
      <c r="W2651" t="str">
        <f>CONCATENATE(M2651,O2651)</f>
        <v>Regular SeasonGatorade</v>
      </c>
      <c r="X2651" t="str">
        <f>CONCATENATE(M2651,P2651)</f>
        <v>Regular SeasonCooler Partial Branded</v>
      </c>
      <c r="Y2651" t="str">
        <f>CONCATENATE(M2651,O2651,P2651)</f>
        <v>Regular SeasonGatoradeCooler Partial Branded</v>
      </c>
    </row>
    <row r="2652" spans="1:25" x14ac:dyDescent="0.25">
      <c r="A2652" s="3">
        <v>366209</v>
      </c>
      <c r="B2652" t="s">
        <v>125</v>
      </c>
      <c r="C2652" t="s">
        <v>55</v>
      </c>
      <c r="D2652" t="s">
        <v>58</v>
      </c>
      <c r="E2652" t="s">
        <v>1</v>
      </c>
      <c r="F2652" s="5">
        <v>41077</v>
      </c>
      <c r="G2652">
        <v>7</v>
      </c>
      <c r="H2652">
        <v>12</v>
      </c>
      <c r="I2652" s="1">
        <v>10554.48</v>
      </c>
      <c r="J2652" s="1">
        <v>2960.97</v>
      </c>
      <c r="K2652">
        <v>28.054153307410601</v>
      </c>
      <c r="L2652" s="4">
        <f>VLOOKUP(N2652,rates,VLOOKUP(CONCATENATE('[1]Exposure Report'!$B$11,'[1]Exposure Report'!$B$13),rate_lookup_table,4,FALSE),FALSE)</f>
        <v>879.5440000000001</v>
      </c>
      <c r="M2652" t="s">
        <v>0</v>
      </c>
      <c r="N2652" t="str">
        <f>IF(VLOOKUP(B2652,title_rename,2,FALSE)=0,B2652,VLOOKUP(B2652,title_rename,2,FALSE))</f>
        <v>06-17 New York Yankees @ Washington Nationals</v>
      </c>
      <c r="O2652" s="3" t="str">
        <f>LEFT(IF(VLOOKUP(C2652,brand_rename,2,FALSE)=0,C2652,VLOOKUP(C2652,brand_rename,2,FALSE)),LEN(IF(VLOOKUP(C2652,brand_rename,2,FALSE)=0,C2652,VLOOKUP(C2652,brand_rename,2,FALSE)))-6)</f>
        <v>Gatorade</v>
      </c>
      <c r="P2652" t="str">
        <f>IF(VLOOKUP(D2652,location_rename,2,FALSE)=0,D2652,VLOOKUP(D2652,location_rename,2,FALSE))</f>
        <v>Cooler Partial Branded</v>
      </c>
      <c r="Q2652">
        <f>IF($L2652=0,0,G2652)</f>
        <v>7</v>
      </c>
      <c r="R2652">
        <f>IF($L2652=0,0,H2652)</f>
        <v>12</v>
      </c>
      <c r="S2652" s="1">
        <f>R2652*L2652</f>
        <v>10554.528000000002</v>
      </c>
      <c r="T2652" s="1">
        <f>S2652*(K2652/100)</f>
        <v>2960.9834659935786</v>
      </c>
      <c r="U2652" t="str">
        <f t="shared" si="82"/>
        <v>GatoradeCooler Partial Branded</v>
      </c>
      <c r="V2652" t="str">
        <f t="shared" si="83"/>
        <v>06-17 New York Yankees @ Washington NationalsGatoradeCooler Partial Branded</v>
      </c>
      <c r="W2652" t="str">
        <f>CONCATENATE(M2652,O2652)</f>
        <v>Regular SeasonGatorade</v>
      </c>
      <c r="X2652" t="str">
        <f>CONCATENATE(M2652,P2652)</f>
        <v>Regular SeasonCooler Partial Branded</v>
      </c>
      <c r="Y2652" t="str">
        <f>CONCATENATE(M2652,O2652,P2652)</f>
        <v>Regular SeasonGatoradeCooler Partial Branded</v>
      </c>
    </row>
    <row r="2653" spans="1:25" x14ac:dyDescent="0.25">
      <c r="A2653" s="3">
        <v>366209</v>
      </c>
      <c r="B2653" t="s">
        <v>125</v>
      </c>
      <c r="C2653" t="s">
        <v>55</v>
      </c>
      <c r="D2653" t="s">
        <v>57</v>
      </c>
      <c r="E2653" t="s">
        <v>1</v>
      </c>
      <c r="F2653" s="5">
        <v>41077</v>
      </c>
      <c r="G2653">
        <v>25</v>
      </c>
      <c r="H2653">
        <v>131</v>
      </c>
      <c r="I2653" s="1">
        <v>115219.74</v>
      </c>
      <c r="J2653" s="1">
        <v>26736.080000000002</v>
      </c>
      <c r="K2653">
        <v>23.2044266025943</v>
      </c>
      <c r="L2653" s="4">
        <f>VLOOKUP(N2653,rates,VLOOKUP(CONCATENATE('[1]Exposure Report'!$B$11,'[1]Exposure Report'!$B$13),rate_lookup_table,4,FALSE),FALSE)</f>
        <v>879.5440000000001</v>
      </c>
      <c r="M2653" t="s">
        <v>0</v>
      </c>
      <c r="N2653" t="str">
        <f>IF(VLOOKUP(B2653,title_rename,2,FALSE)=0,B2653,VLOOKUP(B2653,title_rename,2,FALSE))</f>
        <v>06-17 New York Yankees @ Washington Nationals</v>
      </c>
      <c r="O2653" s="3" t="str">
        <f>LEFT(IF(VLOOKUP(C2653,brand_rename,2,FALSE)=0,C2653,VLOOKUP(C2653,brand_rename,2,FALSE)),LEN(IF(VLOOKUP(C2653,brand_rename,2,FALSE)=0,C2653,VLOOKUP(C2653,brand_rename,2,FALSE)))-6)</f>
        <v>Gatorade</v>
      </c>
      <c r="P2653" t="str">
        <f>IF(VLOOKUP(D2653,location_rename,2,FALSE)=0,D2653,VLOOKUP(D2653,location_rename,2,FALSE))</f>
        <v>Ice Chest Partial Branded</v>
      </c>
      <c r="Q2653">
        <f>IF($L2653=0,0,G2653)</f>
        <v>25</v>
      </c>
      <c r="R2653">
        <f>IF($L2653=0,0,H2653)</f>
        <v>131</v>
      </c>
      <c r="S2653" s="1">
        <f>R2653*L2653</f>
        <v>115220.26400000001</v>
      </c>
      <c r="T2653" s="1">
        <f>S2653*(K2653/100)</f>
        <v>26736.201591195386</v>
      </c>
      <c r="U2653" t="str">
        <f t="shared" si="82"/>
        <v>GatoradeIce Chest Partial Branded</v>
      </c>
      <c r="V2653" t="str">
        <f t="shared" si="83"/>
        <v>06-17 New York Yankees @ Washington NationalsGatoradeIce Chest Partial Branded</v>
      </c>
      <c r="W2653" t="str">
        <f>CONCATENATE(M2653,O2653)</f>
        <v>Regular SeasonGatorade</v>
      </c>
      <c r="X2653" t="str">
        <f>CONCATENATE(M2653,P2653)</f>
        <v>Regular SeasonIce Chest Partial Branded</v>
      </c>
      <c r="Y2653" t="str">
        <f>CONCATENATE(M2653,O2653,P2653)</f>
        <v>Regular SeasonGatoradeIce Chest Partial Branded</v>
      </c>
    </row>
    <row r="2654" spans="1:25" x14ac:dyDescent="0.25">
      <c r="A2654" s="3">
        <v>366209</v>
      </c>
      <c r="B2654" t="s">
        <v>125</v>
      </c>
      <c r="C2654" t="s">
        <v>55</v>
      </c>
      <c r="D2654" t="s">
        <v>56</v>
      </c>
      <c r="E2654" t="s">
        <v>1</v>
      </c>
      <c r="F2654" s="5">
        <v>41077</v>
      </c>
      <c r="G2654">
        <v>4</v>
      </c>
      <c r="H2654">
        <v>20</v>
      </c>
      <c r="I2654" s="1">
        <v>17590.8</v>
      </c>
      <c r="J2654" s="1">
        <v>2814</v>
      </c>
      <c r="K2654">
        <v>15.996998430998</v>
      </c>
      <c r="L2654" s="4">
        <f>VLOOKUP(N2654,rates,VLOOKUP(CONCATENATE('[1]Exposure Report'!$B$11,'[1]Exposure Report'!$B$13),rate_lookup_table,4,FALSE),FALSE)</f>
        <v>879.5440000000001</v>
      </c>
      <c r="M2654" t="s">
        <v>0</v>
      </c>
      <c r="N2654" t="str">
        <f>IF(VLOOKUP(B2654,title_rename,2,FALSE)=0,B2654,VLOOKUP(B2654,title_rename,2,FALSE))</f>
        <v>06-17 New York Yankees @ Washington Nationals</v>
      </c>
      <c r="O2654" s="3" t="str">
        <f>LEFT(IF(VLOOKUP(C2654,brand_rename,2,FALSE)=0,C2654,VLOOKUP(C2654,brand_rename,2,FALSE)),LEN(IF(VLOOKUP(C2654,brand_rename,2,FALSE)=0,C2654,VLOOKUP(C2654,brand_rename,2,FALSE)))-6)</f>
        <v>Gatorade</v>
      </c>
      <c r="P2654" t="str">
        <f>IF(VLOOKUP(D2654,location_rename,2,FALSE)=0,D2654,VLOOKUP(D2654,location_rename,2,FALSE))</f>
        <v>Passive Cup</v>
      </c>
      <c r="Q2654">
        <f>IF($L2654=0,0,G2654)</f>
        <v>4</v>
      </c>
      <c r="R2654">
        <f>IF($L2654=0,0,H2654)</f>
        <v>20</v>
      </c>
      <c r="S2654" s="1">
        <f>R2654*L2654</f>
        <v>17590.88</v>
      </c>
      <c r="T2654" s="1">
        <f>S2654*(K2654/100)</f>
        <v>2814.0127975987411</v>
      </c>
      <c r="U2654" t="str">
        <f t="shared" si="82"/>
        <v>GatoradePassive Cup</v>
      </c>
      <c r="V2654" t="str">
        <f t="shared" si="83"/>
        <v>06-17 New York Yankees @ Washington NationalsGatoradePassive Cup</v>
      </c>
      <c r="W2654" t="str">
        <f>CONCATENATE(M2654,O2654)</f>
        <v>Regular SeasonGatorade</v>
      </c>
      <c r="X2654" t="str">
        <f>CONCATENATE(M2654,P2654)</f>
        <v>Regular SeasonPassive Cup</v>
      </c>
      <c r="Y2654" t="str">
        <f>CONCATENATE(M2654,O2654,P2654)</f>
        <v>Regular SeasonGatoradePassive Cup</v>
      </c>
    </row>
    <row r="2655" spans="1:25" x14ac:dyDescent="0.25">
      <c r="A2655" s="3">
        <v>366209</v>
      </c>
      <c r="B2655" t="s">
        <v>125</v>
      </c>
      <c r="C2655" t="s">
        <v>55</v>
      </c>
      <c r="D2655" t="s">
        <v>56</v>
      </c>
      <c r="E2655" t="s">
        <v>1</v>
      </c>
      <c r="F2655" s="5">
        <v>41077</v>
      </c>
      <c r="G2655">
        <v>14</v>
      </c>
      <c r="H2655">
        <v>49</v>
      </c>
      <c r="I2655" s="1">
        <v>43097.46</v>
      </c>
      <c r="J2655" s="1">
        <v>8962.42</v>
      </c>
      <c r="K2655">
        <v>20.795703505496601</v>
      </c>
      <c r="L2655" s="4">
        <f>VLOOKUP(N2655,rates,VLOOKUP(CONCATENATE('[1]Exposure Report'!$B$11,'[1]Exposure Report'!$B$13),rate_lookup_table,4,FALSE),FALSE)</f>
        <v>879.5440000000001</v>
      </c>
      <c r="M2655" t="s">
        <v>0</v>
      </c>
      <c r="N2655" t="str">
        <f>IF(VLOOKUP(B2655,title_rename,2,FALSE)=0,B2655,VLOOKUP(B2655,title_rename,2,FALSE))</f>
        <v>06-17 New York Yankees @ Washington Nationals</v>
      </c>
      <c r="O2655" s="3" t="str">
        <f>LEFT(IF(VLOOKUP(C2655,brand_rename,2,FALSE)=0,C2655,VLOOKUP(C2655,brand_rename,2,FALSE)),LEN(IF(VLOOKUP(C2655,brand_rename,2,FALSE)=0,C2655,VLOOKUP(C2655,brand_rename,2,FALSE)))-6)</f>
        <v>Gatorade</v>
      </c>
      <c r="P2655" t="str">
        <f>IF(VLOOKUP(D2655,location_rename,2,FALSE)=0,D2655,VLOOKUP(D2655,location_rename,2,FALSE))</f>
        <v>Passive Cup</v>
      </c>
      <c r="Q2655">
        <f>IF($L2655=0,0,G2655)</f>
        <v>14</v>
      </c>
      <c r="R2655">
        <f>IF($L2655=0,0,H2655)</f>
        <v>49</v>
      </c>
      <c r="S2655" s="1">
        <f>R2655*L2655</f>
        <v>43097.656000000003</v>
      </c>
      <c r="T2655" s="1">
        <f>S2655*(K2655/100)</f>
        <v>8962.4607595788675</v>
      </c>
      <c r="U2655" t="str">
        <f t="shared" si="82"/>
        <v>GatoradePassive Cup</v>
      </c>
      <c r="V2655" t="str">
        <f t="shared" si="83"/>
        <v>06-17 New York Yankees @ Washington NationalsGatoradePassive Cup</v>
      </c>
      <c r="W2655" t="str">
        <f>CONCATENATE(M2655,O2655)</f>
        <v>Regular SeasonGatorade</v>
      </c>
      <c r="X2655" t="str">
        <f>CONCATENATE(M2655,P2655)</f>
        <v>Regular SeasonPassive Cup</v>
      </c>
      <c r="Y2655" t="str">
        <f>CONCATENATE(M2655,O2655,P2655)</f>
        <v>Regular SeasonGatoradePassive Cup</v>
      </c>
    </row>
    <row r="2656" spans="1:25" x14ac:dyDescent="0.25">
      <c r="A2656" s="3">
        <v>366209</v>
      </c>
      <c r="B2656" t="s">
        <v>125</v>
      </c>
      <c r="C2656" t="s">
        <v>55</v>
      </c>
      <c r="D2656" t="s">
        <v>127</v>
      </c>
      <c r="E2656" t="s">
        <v>1</v>
      </c>
      <c r="F2656" s="5">
        <v>41077</v>
      </c>
      <c r="G2656">
        <v>2</v>
      </c>
      <c r="H2656">
        <v>6</v>
      </c>
      <c r="I2656" s="1">
        <v>5277.24</v>
      </c>
      <c r="J2656" s="1">
        <v>814.81</v>
      </c>
      <c r="K2656">
        <v>15.4400785258961</v>
      </c>
      <c r="L2656" s="4">
        <f>VLOOKUP(N2656,rates,VLOOKUP(CONCATENATE('[1]Exposure Report'!$B$11,'[1]Exposure Report'!$B$13),rate_lookup_table,4,FALSE),FALSE)</f>
        <v>879.5440000000001</v>
      </c>
      <c r="M2656" t="s">
        <v>0</v>
      </c>
      <c r="N2656" t="str">
        <f>IF(VLOOKUP(B2656,title_rename,2,FALSE)=0,B2656,VLOOKUP(B2656,title_rename,2,FALSE))</f>
        <v>06-17 New York Yankees @ Washington Nationals</v>
      </c>
      <c r="O2656" s="3" t="str">
        <f>LEFT(IF(VLOOKUP(C2656,brand_rename,2,FALSE)=0,C2656,VLOOKUP(C2656,brand_rename,2,FALSE)),LEN(IF(VLOOKUP(C2656,brand_rename,2,FALSE)=0,C2656,VLOOKUP(C2656,brand_rename,2,FALSE)))-6)</f>
        <v>Gatorade</v>
      </c>
      <c r="P2656" t="str">
        <f>IF(VLOOKUP(D2656,location_rename,2,FALSE)=0,D2656,VLOOKUP(D2656,location_rename,2,FALSE))</f>
        <v>Sideline Setup Full Branded</v>
      </c>
      <c r="Q2656">
        <f>IF($L2656=0,0,G2656)</f>
        <v>2</v>
      </c>
      <c r="R2656">
        <f>IF($L2656=0,0,H2656)</f>
        <v>6</v>
      </c>
      <c r="S2656" s="1">
        <f>R2656*L2656</f>
        <v>5277.264000000001</v>
      </c>
      <c r="T2656" s="1">
        <f>S2656*(K2656/100)</f>
        <v>814.81370561884569</v>
      </c>
      <c r="U2656" t="str">
        <f t="shared" si="82"/>
        <v>GatoradeSideline Setup Full Branded</v>
      </c>
      <c r="V2656" t="str">
        <f t="shared" si="83"/>
        <v>06-17 New York Yankees @ Washington NationalsGatoradeSideline Setup Full Branded</v>
      </c>
      <c r="W2656" t="str">
        <f>CONCATENATE(M2656,O2656)</f>
        <v>Regular SeasonGatorade</v>
      </c>
      <c r="X2656" t="str">
        <f>CONCATENATE(M2656,P2656)</f>
        <v>Regular SeasonSideline Setup Full Branded</v>
      </c>
      <c r="Y2656" t="str">
        <f>CONCATENATE(M2656,O2656,P2656)</f>
        <v>Regular SeasonGatoradeSideline Setup Full Branded</v>
      </c>
    </row>
    <row r="2657" spans="1:25" x14ac:dyDescent="0.25">
      <c r="A2657" s="3">
        <v>366209</v>
      </c>
      <c r="B2657" t="s">
        <v>125</v>
      </c>
      <c r="C2657" t="s">
        <v>53</v>
      </c>
      <c r="D2657" t="s">
        <v>19</v>
      </c>
      <c r="E2657" t="s">
        <v>1</v>
      </c>
      <c r="F2657" s="5">
        <v>41077</v>
      </c>
      <c r="G2657">
        <v>2</v>
      </c>
      <c r="H2657">
        <v>4</v>
      </c>
      <c r="I2657" s="1">
        <v>3518.16</v>
      </c>
      <c r="J2657" s="1">
        <v>818.06</v>
      </c>
      <c r="K2657">
        <v>23.252495622711798</v>
      </c>
      <c r="L2657" s="4">
        <f>VLOOKUP(N2657,rates,VLOOKUP(CONCATENATE('[1]Exposure Report'!$B$11,'[1]Exposure Report'!$B$13),rate_lookup_table,4,FALSE),FALSE)</f>
        <v>879.5440000000001</v>
      </c>
      <c r="M2657" t="s">
        <v>0</v>
      </c>
      <c r="N2657" t="str">
        <f>IF(VLOOKUP(B2657,title_rename,2,FALSE)=0,B2657,VLOOKUP(B2657,title_rename,2,FALSE))</f>
        <v>06-17 New York Yankees @ Washington Nationals</v>
      </c>
      <c r="O2657" s="3" t="str">
        <f>LEFT(IF(VLOOKUP(C2657,brand_rename,2,FALSE)=0,C2657,VLOOKUP(C2657,brand_rename,2,FALSE)),LEN(IF(VLOOKUP(C2657,brand_rename,2,FALSE)=0,C2657,VLOOKUP(C2657,brand_rename,2,FALSE)))-6)</f>
        <v>GEICO</v>
      </c>
      <c r="P2657" t="str">
        <f>IF(VLOOKUP(D2657,location_rename,2,FALSE)=0,D2657,VLOOKUP(D2657,location_rename,2,FALSE))</f>
        <v>LED Outfield Wall</v>
      </c>
      <c r="Q2657">
        <f>IF($L2657=0,0,G2657)</f>
        <v>2</v>
      </c>
      <c r="R2657">
        <f>IF($L2657=0,0,H2657)</f>
        <v>4</v>
      </c>
      <c r="S2657" s="1">
        <f>R2657*L2657</f>
        <v>3518.1760000000004</v>
      </c>
      <c r="T2657" s="1">
        <f>S2657*(K2657/100)</f>
        <v>818.06372039929715</v>
      </c>
      <c r="U2657" t="str">
        <f t="shared" si="82"/>
        <v>GEICOLED Outfield Wall</v>
      </c>
      <c r="V2657" t="str">
        <f t="shared" si="83"/>
        <v>06-17 New York Yankees @ Washington NationalsGEICOLED Outfield Wall</v>
      </c>
      <c r="W2657" t="str">
        <f>CONCATENATE(M2657,O2657)</f>
        <v>Regular SeasonGEICO</v>
      </c>
      <c r="X2657" t="str">
        <f>CONCATENATE(M2657,P2657)</f>
        <v>Regular SeasonLED Outfield Wall</v>
      </c>
      <c r="Y2657" t="str">
        <f>CONCATENATE(M2657,O2657,P2657)</f>
        <v>Regular SeasonGEICOLED Outfield Wall</v>
      </c>
    </row>
    <row r="2658" spans="1:25" x14ac:dyDescent="0.25">
      <c r="A2658" s="3">
        <v>366209</v>
      </c>
      <c r="B2658" t="s">
        <v>125</v>
      </c>
      <c r="C2658" t="s">
        <v>53</v>
      </c>
      <c r="D2658" t="s">
        <v>6</v>
      </c>
      <c r="E2658" t="s">
        <v>1</v>
      </c>
      <c r="F2658" s="5">
        <v>41077</v>
      </c>
      <c r="G2658">
        <v>1</v>
      </c>
      <c r="H2658">
        <v>3</v>
      </c>
      <c r="I2658" s="1">
        <v>2638.62</v>
      </c>
      <c r="J2658" s="1">
        <v>567.57000000000005</v>
      </c>
      <c r="K2658">
        <v>21.510107556222501</v>
      </c>
      <c r="L2658" s="4">
        <f>VLOOKUP(N2658,rates,VLOOKUP(CONCATENATE('[1]Exposure Report'!$B$11,'[1]Exposure Report'!$B$13),rate_lookup_table,4,FALSE),FALSE)</f>
        <v>879.5440000000001</v>
      </c>
      <c r="M2658" t="s">
        <v>0</v>
      </c>
      <c r="N2658" t="str">
        <f>IF(VLOOKUP(B2658,title_rename,2,FALSE)=0,B2658,VLOOKUP(B2658,title_rename,2,FALSE))</f>
        <v>06-17 New York Yankees @ Washington Nationals</v>
      </c>
      <c r="O2658" s="3" t="str">
        <f>LEFT(IF(VLOOKUP(C2658,brand_rename,2,FALSE)=0,C2658,VLOOKUP(C2658,brand_rename,2,FALSE)),LEN(IF(VLOOKUP(C2658,brand_rename,2,FALSE)=0,C2658,VLOOKUP(C2658,brand_rename,2,FALSE)))-6)</f>
        <v>GEICO</v>
      </c>
      <c r="P2658" t="str">
        <f>IF(VLOOKUP(D2658,location_rename,2,FALSE)=0,D2658,VLOOKUP(D2658,location_rename,2,FALSE))</f>
        <v>Rotational Field Level Foul Ball Line</v>
      </c>
      <c r="Q2658">
        <f>IF($L2658=0,0,G2658)</f>
        <v>1</v>
      </c>
      <c r="R2658">
        <f>IF($L2658=0,0,H2658)</f>
        <v>3</v>
      </c>
      <c r="S2658" s="1">
        <f>R2658*L2658</f>
        <v>2638.6320000000005</v>
      </c>
      <c r="T2658" s="1">
        <f>S2658*(K2658/100)</f>
        <v>567.57258121290499</v>
      </c>
      <c r="U2658" t="str">
        <f t="shared" si="82"/>
        <v>GEICORotational Field Level Foul Ball Line</v>
      </c>
      <c r="V2658" t="str">
        <f t="shared" si="83"/>
        <v>06-17 New York Yankees @ Washington NationalsGEICORotational Field Level Foul Ball Line</v>
      </c>
      <c r="W2658" t="str">
        <f>CONCATENATE(M2658,O2658)</f>
        <v>Regular SeasonGEICO</v>
      </c>
      <c r="X2658" t="str">
        <f>CONCATENATE(M2658,P2658)</f>
        <v>Regular SeasonRotational Field Level Foul Ball Line</v>
      </c>
      <c r="Y2658" t="str">
        <f>CONCATENATE(M2658,O2658,P2658)</f>
        <v>Regular SeasonGEICORotational Field Level Foul Ball Line</v>
      </c>
    </row>
    <row r="2659" spans="1:25" x14ac:dyDescent="0.25">
      <c r="A2659" s="3">
        <v>366209</v>
      </c>
      <c r="B2659" t="s">
        <v>125</v>
      </c>
      <c r="C2659" t="s">
        <v>53</v>
      </c>
      <c r="D2659" t="s">
        <v>2</v>
      </c>
      <c r="E2659" t="s">
        <v>1</v>
      </c>
      <c r="F2659" s="5">
        <v>41077</v>
      </c>
      <c r="G2659">
        <v>7</v>
      </c>
      <c r="H2659">
        <v>49</v>
      </c>
      <c r="I2659" s="1">
        <v>43097.46</v>
      </c>
      <c r="J2659" s="1">
        <v>10312.34</v>
      </c>
      <c r="K2659">
        <v>23.927953062663001</v>
      </c>
      <c r="L2659" s="4">
        <f>VLOOKUP(N2659,rates,VLOOKUP(CONCATENATE('[1]Exposure Report'!$B$11,'[1]Exposure Report'!$B$13),rate_lookup_table,4,FALSE),FALSE)</f>
        <v>879.5440000000001</v>
      </c>
      <c r="M2659" t="s">
        <v>0</v>
      </c>
      <c r="N2659" t="str">
        <f>IF(VLOOKUP(B2659,title_rename,2,FALSE)=0,B2659,VLOOKUP(B2659,title_rename,2,FALSE))</f>
        <v>06-17 New York Yankees @ Washington Nationals</v>
      </c>
      <c r="O2659" s="3" t="str">
        <f>LEFT(IF(VLOOKUP(C2659,brand_rename,2,FALSE)=0,C2659,VLOOKUP(C2659,brand_rename,2,FALSE)),LEN(IF(VLOOKUP(C2659,brand_rename,2,FALSE)=0,C2659,VLOOKUP(C2659,brand_rename,2,FALSE)))-6)</f>
        <v>GEICO</v>
      </c>
      <c r="P2659" t="str">
        <f>IF(VLOOKUP(D2659,location_rename,2,FALSE)=0,D2659,VLOOKUP(D2659,location_rename,2,FALSE))</f>
        <v>Rotational Field Level Home Plate</v>
      </c>
      <c r="Q2659">
        <f>IF($L2659=0,0,G2659)</f>
        <v>7</v>
      </c>
      <c r="R2659">
        <f>IF($L2659=0,0,H2659)</f>
        <v>49</v>
      </c>
      <c r="S2659" s="1">
        <f>R2659*L2659</f>
        <v>43097.656000000003</v>
      </c>
      <c r="T2659" s="1">
        <f>S2659*(K2659/100)</f>
        <v>10312.386898787965</v>
      </c>
      <c r="U2659" t="str">
        <f t="shared" si="82"/>
        <v>GEICORotational Field Level Home Plate</v>
      </c>
      <c r="V2659" t="str">
        <f t="shared" si="83"/>
        <v>06-17 New York Yankees @ Washington NationalsGEICORotational Field Level Home Plate</v>
      </c>
      <c r="W2659" t="str">
        <f>CONCATENATE(M2659,O2659)</f>
        <v>Regular SeasonGEICO</v>
      </c>
      <c r="X2659" t="str">
        <f>CONCATENATE(M2659,P2659)</f>
        <v>Regular SeasonRotational Field Level Home Plate</v>
      </c>
      <c r="Y2659" t="str">
        <f>CONCATENATE(M2659,O2659,P2659)</f>
        <v>Regular SeasonGEICORotational Field Level Home Plate</v>
      </c>
    </row>
    <row r="2660" spans="1:25" x14ac:dyDescent="0.25">
      <c r="A2660" s="3">
        <v>366209</v>
      </c>
      <c r="B2660" t="s">
        <v>125</v>
      </c>
      <c r="C2660" t="s">
        <v>53</v>
      </c>
      <c r="D2660" t="s">
        <v>11</v>
      </c>
      <c r="E2660" t="s">
        <v>1</v>
      </c>
      <c r="F2660" s="5">
        <v>41077</v>
      </c>
      <c r="G2660">
        <v>60</v>
      </c>
      <c r="H2660">
        <v>212</v>
      </c>
      <c r="I2660" s="1">
        <v>186462.48</v>
      </c>
      <c r="J2660" s="1">
        <v>24598.71</v>
      </c>
      <c r="K2660">
        <v>13.192310860608499</v>
      </c>
      <c r="L2660" s="4">
        <f>VLOOKUP(N2660,rates,VLOOKUP(CONCATENATE('[1]Exposure Report'!$B$11,'[1]Exposure Report'!$B$13),rate_lookup_table,4,FALSE),FALSE)</f>
        <v>879.5440000000001</v>
      </c>
      <c r="M2660" t="s">
        <v>0</v>
      </c>
      <c r="N2660" t="str">
        <f>IF(VLOOKUP(B2660,title_rename,2,FALSE)=0,B2660,VLOOKUP(B2660,title_rename,2,FALSE))</f>
        <v>06-17 New York Yankees @ Washington Nationals</v>
      </c>
      <c r="O2660" s="3" t="str">
        <f>LEFT(IF(VLOOKUP(C2660,brand_rename,2,FALSE)=0,C2660,VLOOKUP(C2660,brand_rename,2,FALSE)),LEN(IF(VLOOKUP(C2660,brand_rename,2,FALSE)=0,C2660,VLOOKUP(C2660,brand_rename,2,FALSE)))-6)</f>
        <v>GEICO</v>
      </c>
      <c r="P2660" t="str">
        <f>IF(VLOOKUP(D2660,location_rename,2,FALSE)=0,D2660,VLOOKUP(D2660,location_rename,2,FALSE))</f>
        <v>Static Outfield Wall</v>
      </c>
      <c r="Q2660">
        <f>IF($L2660=0,0,G2660)</f>
        <v>60</v>
      </c>
      <c r="R2660">
        <f>IF($L2660=0,0,H2660)</f>
        <v>212</v>
      </c>
      <c r="S2660" s="1">
        <f>R2660*L2660</f>
        <v>186463.32800000001</v>
      </c>
      <c r="T2660" s="1">
        <f>S2660*(K2660/100)</f>
        <v>24598.821870796051</v>
      </c>
      <c r="U2660" t="str">
        <f t="shared" si="82"/>
        <v>GEICOStatic Outfield Wall</v>
      </c>
      <c r="V2660" t="str">
        <f t="shared" si="83"/>
        <v>06-17 New York Yankees @ Washington NationalsGEICOStatic Outfield Wall</v>
      </c>
      <c r="W2660" t="str">
        <f>CONCATENATE(M2660,O2660)</f>
        <v>Regular SeasonGEICO</v>
      </c>
      <c r="X2660" t="str">
        <f>CONCATENATE(M2660,P2660)</f>
        <v>Regular SeasonStatic Outfield Wall</v>
      </c>
      <c r="Y2660" t="str">
        <f>CONCATENATE(M2660,O2660,P2660)</f>
        <v>Regular SeasonGEICOStatic Outfield Wall</v>
      </c>
    </row>
    <row r="2661" spans="1:25" x14ac:dyDescent="0.25">
      <c r="A2661" s="3">
        <v>366209</v>
      </c>
      <c r="B2661" t="s">
        <v>125</v>
      </c>
      <c r="C2661" t="s">
        <v>53</v>
      </c>
      <c r="D2661" t="s">
        <v>9</v>
      </c>
      <c r="E2661" t="s">
        <v>1</v>
      </c>
      <c r="F2661" s="5">
        <v>41077</v>
      </c>
      <c r="G2661">
        <v>6</v>
      </c>
      <c r="H2661">
        <v>14</v>
      </c>
      <c r="I2661" s="1">
        <v>12313.56</v>
      </c>
      <c r="J2661" s="1">
        <v>2124.5300000000002</v>
      </c>
      <c r="K2661">
        <v>17.253580605446299</v>
      </c>
      <c r="L2661" s="4">
        <f>VLOOKUP(N2661,rates,VLOOKUP(CONCATENATE('[1]Exposure Report'!$B$11,'[1]Exposure Report'!$B$13),rate_lookup_table,4,FALSE),FALSE)</f>
        <v>879.5440000000001</v>
      </c>
      <c r="M2661" t="s">
        <v>0</v>
      </c>
      <c r="N2661" t="str">
        <f>IF(VLOOKUP(B2661,title_rename,2,FALSE)=0,B2661,VLOOKUP(B2661,title_rename,2,FALSE))</f>
        <v>06-17 New York Yankees @ Washington Nationals</v>
      </c>
      <c r="O2661" s="3" t="str">
        <f>LEFT(IF(VLOOKUP(C2661,brand_rename,2,FALSE)=0,C2661,VLOOKUP(C2661,brand_rename,2,FALSE)),LEN(IF(VLOOKUP(C2661,brand_rename,2,FALSE)=0,C2661,VLOOKUP(C2661,brand_rename,2,FALSE)))-6)</f>
        <v>GEICO</v>
      </c>
      <c r="P2661" t="str">
        <f>IF(VLOOKUP(D2661,location_rename,2,FALSE)=0,D2661,VLOOKUP(D2661,location_rename,2,FALSE))</f>
        <v>Static Upper Billboard</v>
      </c>
      <c r="Q2661">
        <f>IF($L2661=0,0,G2661)</f>
        <v>6</v>
      </c>
      <c r="R2661">
        <f>IF($L2661=0,0,H2661)</f>
        <v>14</v>
      </c>
      <c r="S2661" s="1">
        <f>R2661*L2661</f>
        <v>12313.616000000002</v>
      </c>
      <c r="T2661" s="1">
        <f>S2661*(K2661/100)</f>
        <v>2124.5396620051324</v>
      </c>
      <c r="U2661" t="str">
        <f t="shared" si="82"/>
        <v>GEICOStatic Upper Billboard</v>
      </c>
      <c r="V2661" t="str">
        <f t="shared" si="83"/>
        <v>06-17 New York Yankees @ Washington NationalsGEICOStatic Upper Billboard</v>
      </c>
      <c r="W2661" t="str">
        <f>CONCATENATE(M2661,O2661)</f>
        <v>Regular SeasonGEICO</v>
      </c>
      <c r="X2661" t="str">
        <f>CONCATENATE(M2661,P2661)</f>
        <v>Regular SeasonStatic Upper Billboard</v>
      </c>
      <c r="Y2661" t="str">
        <f>CONCATENATE(M2661,O2661,P2661)</f>
        <v>Regular SeasonGEICOStatic Upper Billboard</v>
      </c>
    </row>
    <row r="2662" spans="1:25" x14ac:dyDescent="0.25">
      <c r="A2662" s="3">
        <v>366209</v>
      </c>
      <c r="B2662" t="s">
        <v>125</v>
      </c>
      <c r="C2662" t="s">
        <v>123</v>
      </c>
      <c r="D2662" t="s">
        <v>34</v>
      </c>
      <c r="E2662" t="s">
        <v>1</v>
      </c>
      <c r="F2662" s="5">
        <v>41077</v>
      </c>
      <c r="G2662">
        <v>9</v>
      </c>
      <c r="H2662">
        <v>66</v>
      </c>
      <c r="I2662" s="1">
        <v>58049.64</v>
      </c>
      <c r="J2662" s="1">
        <v>11392.24</v>
      </c>
      <c r="K2662">
        <v>19.6249968130723</v>
      </c>
      <c r="L2662" s="4">
        <f>VLOOKUP(N2662,rates,VLOOKUP(CONCATENATE('[1]Exposure Report'!$B$11,'[1]Exposure Report'!$B$13),rate_lookup_table,4,FALSE),FALSE)</f>
        <v>879.5440000000001</v>
      </c>
      <c r="M2662" t="s">
        <v>0</v>
      </c>
      <c r="N2662" t="str">
        <f>IF(VLOOKUP(B2662,title_rename,2,FALSE)=0,B2662,VLOOKUP(B2662,title_rename,2,FALSE))</f>
        <v>06-17 New York Yankees @ Washington Nationals</v>
      </c>
      <c r="O2662" s="3" t="str">
        <f>LEFT(IF(VLOOKUP(C2662,brand_rename,2,FALSE)=0,C2662,VLOOKUP(C2662,brand_rename,2,FALSE)),LEN(IF(VLOOKUP(C2662,brand_rename,2,FALSE)=0,C2662,VLOOKUP(C2662,brand_rename,2,FALSE)))-6)</f>
        <v>Giants Sunflower Seeds</v>
      </c>
      <c r="P2662" t="str">
        <f>IF(VLOOKUP(D2662,location_rename,2,FALSE)=0,D2662,VLOOKUP(D2662,location_rename,2,FALSE))</f>
        <v>General Merchandise</v>
      </c>
      <c r="Q2662">
        <f>IF($L2662=0,0,G2662)</f>
        <v>9</v>
      </c>
      <c r="R2662">
        <f>IF($L2662=0,0,H2662)</f>
        <v>66</v>
      </c>
      <c r="S2662" s="1">
        <f>R2662*L2662</f>
        <v>58049.90400000001</v>
      </c>
      <c r="T2662" s="1">
        <f>S2662*(K2662/100)</f>
        <v>11392.291809991531</v>
      </c>
      <c r="U2662" t="str">
        <f t="shared" si="82"/>
        <v>Giants Sunflower SeedsGeneral Merchandise</v>
      </c>
      <c r="V2662" t="str">
        <f t="shared" si="83"/>
        <v>06-17 New York Yankees @ Washington NationalsGiants Sunflower SeedsGeneral Merchandise</v>
      </c>
      <c r="W2662" t="str">
        <f>CONCATENATE(M2662,O2662)</f>
        <v>Regular SeasonGiants Sunflower Seeds</v>
      </c>
      <c r="X2662" t="str">
        <f>CONCATENATE(M2662,P2662)</f>
        <v>Regular SeasonGeneral Merchandise</v>
      </c>
      <c r="Y2662" t="str">
        <f>CONCATENATE(M2662,O2662,P2662)</f>
        <v>Regular SeasonGiants Sunflower SeedsGeneral Merchandise</v>
      </c>
    </row>
    <row r="2663" spans="1:25" x14ac:dyDescent="0.25">
      <c r="A2663" s="3">
        <v>366209</v>
      </c>
      <c r="B2663" t="s">
        <v>125</v>
      </c>
      <c r="C2663" t="s">
        <v>52</v>
      </c>
      <c r="D2663" t="s">
        <v>2</v>
      </c>
      <c r="E2663" t="s">
        <v>1</v>
      </c>
      <c r="F2663" s="5">
        <v>41077</v>
      </c>
      <c r="G2663">
        <v>19</v>
      </c>
      <c r="H2663">
        <v>151</v>
      </c>
      <c r="I2663" s="1">
        <v>132810.54</v>
      </c>
      <c r="J2663" s="1">
        <v>30360.14</v>
      </c>
      <c r="K2663">
        <v>22.859736885340499</v>
      </c>
      <c r="L2663" s="4">
        <f>VLOOKUP(N2663,rates,VLOOKUP(CONCATENATE('[1]Exposure Report'!$B$11,'[1]Exposure Report'!$B$13),rate_lookup_table,4,FALSE),FALSE)</f>
        <v>879.5440000000001</v>
      </c>
      <c r="M2663" t="s">
        <v>0</v>
      </c>
      <c r="N2663" t="str">
        <f>IF(VLOOKUP(B2663,title_rename,2,FALSE)=0,B2663,VLOOKUP(B2663,title_rename,2,FALSE))</f>
        <v>06-17 New York Yankees @ Washington Nationals</v>
      </c>
      <c r="O2663" s="3" t="str">
        <f>LEFT(IF(VLOOKUP(C2663,brand_rename,2,FALSE)=0,C2663,VLOOKUP(C2663,brand_rename,2,FALSE)),LEN(IF(VLOOKUP(C2663,brand_rename,2,FALSE)=0,C2663,VLOOKUP(C2663,brand_rename,2,FALSE)))-6)</f>
        <v>Hankook Tire</v>
      </c>
      <c r="P2663" t="str">
        <f>IF(VLOOKUP(D2663,location_rename,2,FALSE)=0,D2663,VLOOKUP(D2663,location_rename,2,FALSE))</f>
        <v>Rotational Field Level Home Plate</v>
      </c>
      <c r="Q2663">
        <f>IF($L2663=0,0,G2663)</f>
        <v>19</v>
      </c>
      <c r="R2663">
        <f>IF($L2663=0,0,H2663)</f>
        <v>151</v>
      </c>
      <c r="S2663" s="1">
        <f>R2663*L2663</f>
        <v>132811.144</v>
      </c>
      <c r="T2663" s="1">
        <f>S2663*(K2663/100)</f>
        <v>30360.278072810685</v>
      </c>
      <c r="U2663" t="str">
        <f t="shared" si="82"/>
        <v>Hankook TireRotational Field Level Home Plate</v>
      </c>
      <c r="V2663" t="str">
        <f t="shared" si="83"/>
        <v>06-17 New York Yankees @ Washington NationalsHankook TireRotational Field Level Home Plate</v>
      </c>
      <c r="W2663" t="str">
        <f>CONCATENATE(M2663,O2663)</f>
        <v>Regular SeasonHankook Tire</v>
      </c>
      <c r="X2663" t="str">
        <f>CONCATENATE(M2663,P2663)</f>
        <v>Regular SeasonRotational Field Level Home Plate</v>
      </c>
      <c r="Y2663" t="str">
        <f>CONCATENATE(M2663,O2663,P2663)</f>
        <v>Regular SeasonHankook TireRotational Field Level Home Plate</v>
      </c>
    </row>
    <row r="2664" spans="1:25" x14ac:dyDescent="0.25">
      <c r="A2664" s="3">
        <v>366209</v>
      </c>
      <c r="B2664" t="s">
        <v>125</v>
      </c>
      <c r="C2664" t="s">
        <v>51</v>
      </c>
      <c r="D2664" t="s">
        <v>9</v>
      </c>
      <c r="E2664" t="s">
        <v>1</v>
      </c>
      <c r="F2664" s="5">
        <v>41077</v>
      </c>
      <c r="G2664">
        <v>12</v>
      </c>
      <c r="H2664">
        <v>25</v>
      </c>
      <c r="I2664" s="1">
        <v>21988.5</v>
      </c>
      <c r="J2664" s="1">
        <v>5335.99</v>
      </c>
      <c r="K2664">
        <v>24.267185119494201</v>
      </c>
      <c r="L2664" s="4">
        <f>VLOOKUP(N2664,rates,VLOOKUP(CONCATENATE('[1]Exposure Report'!$B$11,'[1]Exposure Report'!$B$13),rate_lookup_table,4,FALSE),FALSE)</f>
        <v>879.5440000000001</v>
      </c>
      <c r="M2664" t="s">
        <v>0</v>
      </c>
      <c r="N2664" t="str">
        <f>IF(VLOOKUP(B2664,title_rename,2,FALSE)=0,B2664,VLOOKUP(B2664,title_rename,2,FALSE))</f>
        <v>06-17 New York Yankees @ Washington Nationals</v>
      </c>
      <c r="O2664" s="3" t="str">
        <f>LEFT(IF(VLOOKUP(C2664,brand_rename,2,FALSE)=0,C2664,VLOOKUP(C2664,brand_rename,2,FALSE)),LEN(IF(VLOOKUP(C2664,brand_rename,2,FALSE)=0,C2664,VLOOKUP(C2664,brand_rename,2,FALSE)))-6)</f>
        <v>Harris Teeter</v>
      </c>
      <c r="P2664" t="str">
        <f>IF(VLOOKUP(D2664,location_rename,2,FALSE)=0,D2664,VLOOKUP(D2664,location_rename,2,FALSE))</f>
        <v>Static Upper Billboard</v>
      </c>
      <c r="Q2664">
        <f>IF($L2664=0,0,G2664)</f>
        <v>12</v>
      </c>
      <c r="R2664">
        <f>IF($L2664=0,0,H2664)</f>
        <v>25</v>
      </c>
      <c r="S2664" s="1">
        <f>R2664*L2664</f>
        <v>21988.600000000002</v>
      </c>
      <c r="T2664" s="1">
        <f>S2664*(K2664/100)</f>
        <v>5336.0142671851027</v>
      </c>
      <c r="U2664" t="str">
        <f t="shared" si="82"/>
        <v>Harris TeeterStatic Upper Billboard</v>
      </c>
      <c r="V2664" t="str">
        <f t="shared" si="83"/>
        <v>06-17 New York Yankees @ Washington NationalsHarris TeeterStatic Upper Billboard</v>
      </c>
      <c r="W2664" t="str">
        <f>CONCATENATE(M2664,O2664)</f>
        <v>Regular SeasonHarris Teeter</v>
      </c>
      <c r="X2664" t="str">
        <f>CONCATENATE(M2664,P2664)</f>
        <v>Regular SeasonStatic Upper Billboard</v>
      </c>
      <c r="Y2664" t="str">
        <f>CONCATENATE(M2664,O2664,P2664)</f>
        <v>Regular SeasonHarris TeeterStatic Upper Billboard</v>
      </c>
    </row>
    <row r="2665" spans="1:25" x14ac:dyDescent="0.25">
      <c r="A2665" s="3">
        <v>366209</v>
      </c>
      <c r="B2665" t="s">
        <v>125</v>
      </c>
      <c r="C2665" t="s">
        <v>49</v>
      </c>
      <c r="D2665" t="s">
        <v>7</v>
      </c>
      <c r="E2665" t="s">
        <v>1</v>
      </c>
      <c r="F2665" s="5">
        <v>41077</v>
      </c>
      <c r="G2665">
        <v>342</v>
      </c>
      <c r="H2665">
        <v>2558</v>
      </c>
      <c r="I2665" s="1">
        <v>2249863.3199999998</v>
      </c>
      <c r="J2665" s="1">
        <v>374300.56</v>
      </c>
      <c r="K2665">
        <v>16.636591061896102</v>
      </c>
      <c r="L2665" s="4">
        <f>VLOOKUP(N2665,rates,VLOOKUP(CONCATENATE('[1]Exposure Report'!$B$11,'[1]Exposure Report'!$B$13),rate_lookup_table,4,FALSE),FALSE)</f>
        <v>879.5440000000001</v>
      </c>
      <c r="M2665" t="s">
        <v>0</v>
      </c>
      <c r="N2665" t="str">
        <f>IF(VLOOKUP(B2665,title_rename,2,FALSE)=0,B2665,VLOOKUP(B2665,title_rename,2,FALSE))</f>
        <v>06-17 New York Yankees @ Washington Nationals</v>
      </c>
      <c r="O2665" s="3" t="str">
        <f>LEFT(IF(VLOOKUP(C2665,brand_rename,2,FALSE)=0,C2665,VLOOKUP(C2665,brand_rename,2,FALSE)),LEN(IF(VLOOKUP(C2665,brand_rename,2,FALSE)=0,C2665,VLOOKUP(C2665,brand_rename,2,FALSE)))-6)</f>
        <v>Lexus</v>
      </c>
      <c r="P2665" t="str">
        <f>IF(VLOOKUP(D2665,location_rename,2,FALSE)=0,D2665,VLOOKUP(D2665,location_rename,2,FALSE))</f>
        <v>Static Upper Home Plate</v>
      </c>
      <c r="Q2665">
        <f>IF($L2665=0,0,G2665)</f>
        <v>342</v>
      </c>
      <c r="R2665">
        <f>IF($L2665=0,0,H2665)</f>
        <v>2558</v>
      </c>
      <c r="S2665" s="1">
        <f>R2665*L2665</f>
        <v>2249873.5520000001</v>
      </c>
      <c r="T2665" s="1">
        <f>S2665*(K2665/100)</f>
        <v>374302.26225599641</v>
      </c>
      <c r="U2665" t="str">
        <f t="shared" si="82"/>
        <v>LexusStatic Upper Home Plate</v>
      </c>
      <c r="V2665" t="str">
        <f t="shared" si="83"/>
        <v>06-17 New York Yankees @ Washington NationalsLexusStatic Upper Home Plate</v>
      </c>
      <c r="W2665" t="str">
        <f>CONCATENATE(M2665,O2665)</f>
        <v>Regular SeasonLexus</v>
      </c>
      <c r="X2665" t="str">
        <f>CONCATENATE(M2665,P2665)</f>
        <v>Regular SeasonStatic Upper Home Plate</v>
      </c>
      <c r="Y2665" t="str">
        <f>CONCATENATE(M2665,O2665,P2665)</f>
        <v>Regular SeasonLexusStatic Upper Home Plate</v>
      </c>
    </row>
    <row r="2666" spans="1:25" x14ac:dyDescent="0.25">
      <c r="A2666" s="3">
        <v>366209</v>
      </c>
      <c r="B2666" t="s">
        <v>125</v>
      </c>
      <c r="C2666" t="s">
        <v>47</v>
      </c>
      <c r="D2666" t="s">
        <v>2</v>
      </c>
      <c r="E2666" t="s">
        <v>1</v>
      </c>
      <c r="F2666" s="5">
        <v>41077</v>
      </c>
      <c r="G2666">
        <v>16</v>
      </c>
      <c r="H2666">
        <v>121</v>
      </c>
      <c r="I2666" s="1">
        <v>106424.34</v>
      </c>
      <c r="J2666" s="1">
        <v>24249.8</v>
      </c>
      <c r="K2666">
        <v>22.7859529126513</v>
      </c>
      <c r="L2666" s="4">
        <f>VLOOKUP(N2666,rates,VLOOKUP(CONCATENATE('[1]Exposure Report'!$B$11,'[1]Exposure Report'!$B$13),rate_lookup_table,4,FALSE),FALSE)</f>
        <v>879.5440000000001</v>
      </c>
      <c r="M2666" t="s">
        <v>0</v>
      </c>
      <c r="N2666" t="str">
        <f>IF(VLOOKUP(B2666,title_rename,2,FALSE)=0,B2666,VLOOKUP(B2666,title_rename,2,FALSE))</f>
        <v>06-17 New York Yankees @ Washington Nationals</v>
      </c>
      <c r="O2666" s="3" t="str">
        <f>LEFT(IF(VLOOKUP(C2666,brand_rename,2,FALSE)=0,C2666,VLOOKUP(C2666,brand_rename,2,FALSE)),LEN(IF(VLOOKUP(C2666,brand_rename,2,FALSE)=0,C2666,VLOOKUP(C2666,brand_rename,2,FALSE)))-6)</f>
        <v>Maxxis Tires</v>
      </c>
      <c r="P2666" t="str">
        <f>IF(VLOOKUP(D2666,location_rename,2,FALSE)=0,D2666,VLOOKUP(D2666,location_rename,2,FALSE))</f>
        <v>Rotational Field Level Home Plate</v>
      </c>
      <c r="Q2666">
        <f>IF($L2666=0,0,G2666)</f>
        <v>16</v>
      </c>
      <c r="R2666">
        <f>IF($L2666=0,0,H2666)</f>
        <v>121</v>
      </c>
      <c r="S2666" s="1">
        <f>R2666*L2666</f>
        <v>106424.82400000001</v>
      </c>
      <c r="T2666" s="1">
        <f>S2666*(K2666/100)</f>
        <v>24249.910284012021</v>
      </c>
      <c r="U2666" t="str">
        <f t="shared" si="82"/>
        <v>Maxxis TiresRotational Field Level Home Plate</v>
      </c>
      <c r="V2666" t="str">
        <f t="shared" si="83"/>
        <v>06-17 New York Yankees @ Washington NationalsMaxxis TiresRotational Field Level Home Plate</v>
      </c>
      <c r="W2666" t="str">
        <f>CONCATENATE(M2666,O2666)</f>
        <v>Regular SeasonMaxxis Tires</v>
      </c>
      <c r="X2666" t="str">
        <f>CONCATENATE(M2666,P2666)</f>
        <v>Regular SeasonRotational Field Level Home Plate</v>
      </c>
      <c r="Y2666" t="str">
        <f>CONCATENATE(M2666,O2666,P2666)</f>
        <v>Regular SeasonMaxxis TiresRotational Field Level Home Plate</v>
      </c>
    </row>
    <row r="2667" spans="1:25" x14ac:dyDescent="0.25">
      <c r="A2667" s="3">
        <v>366209</v>
      </c>
      <c r="B2667" t="s">
        <v>125</v>
      </c>
      <c r="C2667" t="s">
        <v>44</v>
      </c>
      <c r="D2667" t="s">
        <v>6</v>
      </c>
      <c r="E2667" t="s">
        <v>1</v>
      </c>
      <c r="F2667" s="5">
        <v>41077</v>
      </c>
      <c r="G2667">
        <v>1</v>
      </c>
      <c r="H2667">
        <v>3</v>
      </c>
      <c r="I2667" s="1">
        <v>2638.62</v>
      </c>
      <c r="J2667" s="1">
        <v>699.23</v>
      </c>
      <c r="K2667">
        <v>26.499837036026399</v>
      </c>
      <c r="L2667" s="4">
        <f>VLOOKUP(N2667,rates,VLOOKUP(CONCATENATE('[1]Exposure Report'!$B$11,'[1]Exposure Report'!$B$13),rate_lookup_table,4,FALSE),FALSE)</f>
        <v>879.5440000000001</v>
      </c>
      <c r="M2667" t="s">
        <v>0</v>
      </c>
      <c r="N2667" t="str">
        <f>IF(VLOOKUP(B2667,title_rename,2,FALSE)=0,B2667,VLOOKUP(B2667,title_rename,2,FALSE))</f>
        <v>06-17 New York Yankees @ Washington Nationals</v>
      </c>
      <c r="O2667" s="3" t="str">
        <f>LEFT(IF(VLOOKUP(C2667,brand_rename,2,FALSE)=0,C2667,VLOOKUP(C2667,brand_rename,2,FALSE)),LEN(IF(VLOOKUP(C2667,brand_rename,2,FALSE)=0,C2667,VLOOKUP(C2667,brand_rename,2,FALSE)))-6)</f>
        <v>Miller Lite</v>
      </c>
      <c r="P2667" t="str">
        <f>IF(VLOOKUP(D2667,location_rename,2,FALSE)=0,D2667,VLOOKUP(D2667,location_rename,2,FALSE))</f>
        <v>Rotational Field Level Foul Ball Line</v>
      </c>
      <c r="Q2667">
        <f>IF($L2667=0,0,G2667)</f>
        <v>1</v>
      </c>
      <c r="R2667">
        <f>IF($L2667=0,0,H2667)</f>
        <v>3</v>
      </c>
      <c r="S2667" s="1">
        <f>R2667*L2667</f>
        <v>2638.6320000000005</v>
      </c>
      <c r="T2667" s="1">
        <f>S2667*(K2667/100)</f>
        <v>699.23317998044422</v>
      </c>
      <c r="U2667" t="str">
        <f t="shared" si="82"/>
        <v>Miller LiteRotational Field Level Foul Ball Line</v>
      </c>
      <c r="V2667" t="str">
        <f t="shared" si="83"/>
        <v>06-17 New York Yankees @ Washington NationalsMiller LiteRotational Field Level Foul Ball Line</v>
      </c>
      <c r="W2667" t="str">
        <f>CONCATENATE(M2667,O2667)</f>
        <v>Regular SeasonMiller Lite</v>
      </c>
      <c r="X2667" t="str">
        <f>CONCATENATE(M2667,P2667)</f>
        <v>Regular SeasonRotational Field Level Foul Ball Line</v>
      </c>
      <c r="Y2667" t="str">
        <f>CONCATENATE(M2667,O2667,P2667)</f>
        <v>Regular SeasonMiller LiteRotational Field Level Foul Ball Line</v>
      </c>
    </row>
    <row r="2668" spans="1:25" x14ac:dyDescent="0.25">
      <c r="A2668" s="3">
        <v>366209</v>
      </c>
      <c r="B2668" t="s">
        <v>125</v>
      </c>
      <c r="C2668" t="s">
        <v>44</v>
      </c>
      <c r="D2668" t="s">
        <v>2</v>
      </c>
      <c r="E2668" t="s">
        <v>1</v>
      </c>
      <c r="F2668" s="5">
        <v>41077</v>
      </c>
      <c r="G2668">
        <v>60</v>
      </c>
      <c r="H2668">
        <v>497</v>
      </c>
      <c r="I2668" s="1">
        <v>437131.38</v>
      </c>
      <c r="J2668" s="1">
        <v>100027.18</v>
      </c>
      <c r="K2668">
        <v>22.882635421872401</v>
      </c>
      <c r="L2668" s="4">
        <f>VLOOKUP(N2668,rates,VLOOKUP(CONCATENATE('[1]Exposure Report'!$B$11,'[1]Exposure Report'!$B$13),rate_lookup_table,4,FALSE),FALSE)</f>
        <v>879.5440000000001</v>
      </c>
      <c r="M2668" t="s">
        <v>0</v>
      </c>
      <c r="N2668" t="str">
        <f>IF(VLOOKUP(B2668,title_rename,2,FALSE)=0,B2668,VLOOKUP(B2668,title_rename,2,FALSE))</f>
        <v>06-17 New York Yankees @ Washington Nationals</v>
      </c>
      <c r="O2668" s="3" t="str">
        <f>LEFT(IF(VLOOKUP(C2668,brand_rename,2,FALSE)=0,C2668,VLOOKUP(C2668,brand_rename,2,FALSE)),LEN(IF(VLOOKUP(C2668,brand_rename,2,FALSE)=0,C2668,VLOOKUP(C2668,brand_rename,2,FALSE)))-6)</f>
        <v>Miller Lite</v>
      </c>
      <c r="P2668" t="str">
        <f>IF(VLOOKUP(D2668,location_rename,2,FALSE)=0,D2668,VLOOKUP(D2668,location_rename,2,FALSE))</f>
        <v>Rotational Field Level Home Plate</v>
      </c>
      <c r="Q2668">
        <f>IF($L2668=0,0,G2668)</f>
        <v>60</v>
      </c>
      <c r="R2668">
        <f>IF($L2668=0,0,H2668)</f>
        <v>497</v>
      </c>
      <c r="S2668" s="1">
        <f>R2668*L2668</f>
        <v>437133.36800000007</v>
      </c>
      <c r="T2668" s="1">
        <f>S2668*(K2668/100)</f>
        <v>100027.63490679185</v>
      </c>
      <c r="U2668" t="str">
        <f t="shared" si="82"/>
        <v>Miller LiteRotational Field Level Home Plate</v>
      </c>
      <c r="V2668" t="str">
        <f t="shared" si="83"/>
        <v>06-17 New York Yankees @ Washington NationalsMiller LiteRotational Field Level Home Plate</v>
      </c>
      <c r="W2668" t="str">
        <f>CONCATENATE(M2668,O2668)</f>
        <v>Regular SeasonMiller Lite</v>
      </c>
      <c r="X2668" t="str">
        <f>CONCATENATE(M2668,P2668)</f>
        <v>Regular SeasonRotational Field Level Home Plate</v>
      </c>
      <c r="Y2668" t="str">
        <f>CONCATENATE(M2668,O2668,P2668)</f>
        <v>Regular SeasonMiller LiteRotational Field Level Home Plate</v>
      </c>
    </row>
    <row r="2669" spans="1:25" x14ac:dyDescent="0.25">
      <c r="A2669" s="3">
        <v>366209</v>
      </c>
      <c r="B2669" t="s">
        <v>125</v>
      </c>
      <c r="C2669" t="s">
        <v>44</v>
      </c>
      <c r="D2669" t="s">
        <v>45</v>
      </c>
      <c r="E2669" t="s">
        <v>1</v>
      </c>
      <c r="F2669" s="5">
        <v>41077</v>
      </c>
      <c r="G2669">
        <v>2</v>
      </c>
      <c r="H2669">
        <v>3</v>
      </c>
      <c r="I2669" s="1">
        <v>2638.62</v>
      </c>
      <c r="J2669" s="1">
        <v>655.7</v>
      </c>
      <c r="K2669">
        <v>24.850111042893602</v>
      </c>
      <c r="L2669" s="4">
        <f>VLOOKUP(N2669,rates,VLOOKUP(CONCATENATE('[1]Exposure Report'!$B$11,'[1]Exposure Report'!$B$13),rate_lookup_table,4,FALSE),FALSE)</f>
        <v>879.5440000000001</v>
      </c>
      <c r="M2669" t="s">
        <v>0</v>
      </c>
      <c r="N2669" t="str">
        <f>IF(VLOOKUP(B2669,title_rename,2,FALSE)=0,B2669,VLOOKUP(B2669,title_rename,2,FALSE))</f>
        <v>06-17 New York Yankees @ Washington Nationals</v>
      </c>
      <c r="O2669" s="3" t="str">
        <f>LEFT(IF(VLOOKUP(C2669,brand_rename,2,FALSE)=0,C2669,VLOOKUP(C2669,brand_rename,2,FALSE)),LEN(IF(VLOOKUP(C2669,brand_rename,2,FALSE)=0,C2669,VLOOKUP(C2669,brand_rename,2,FALSE)))-6)</f>
        <v>Miller Lite</v>
      </c>
      <c r="P2669" t="str">
        <f>IF(VLOOKUP(D2669,location_rename,2,FALSE)=0,D2669,VLOOKUP(D2669,location_rename,2,FALSE))</f>
        <v>Static Field Level Foul Ball Line</v>
      </c>
      <c r="Q2669">
        <f>IF($L2669=0,0,G2669)</f>
        <v>2</v>
      </c>
      <c r="R2669">
        <f>IF($L2669=0,0,H2669)</f>
        <v>3</v>
      </c>
      <c r="S2669" s="1">
        <f>R2669*L2669</f>
        <v>2638.6320000000005</v>
      </c>
      <c r="T2669" s="1">
        <f>S2669*(K2669/100)</f>
        <v>655.70298201332446</v>
      </c>
      <c r="U2669" t="str">
        <f t="shared" si="82"/>
        <v>Miller LiteStatic Field Level Foul Ball Line</v>
      </c>
      <c r="V2669" t="str">
        <f t="shared" si="83"/>
        <v>06-17 New York Yankees @ Washington NationalsMiller LiteStatic Field Level Foul Ball Line</v>
      </c>
      <c r="W2669" t="str">
        <f>CONCATENATE(M2669,O2669)</f>
        <v>Regular SeasonMiller Lite</v>
      </c>
      <c r="X2669" t="str">
        <f>CONCATENATE(M2669,P2669)</f>
        <v>Regular SeasonStatic Field Level Foul Ball Line</v>
      </c>
      <c r="Y2669" t="str">
        <f>CONCATENATE(M2669,O2669,P2669)</f>
        <v>Regular SeasonMiller LiteStatic Field Level Foul Ball Line</v>
      </c>
    </row>
    <row r="2670" spans="1:25" x14ac:dyDescent="0.25">
      <c r="A2670" s="3">
        <v>366209</v>
      </c>
      <c r="B2670" t="s">
        <v>125</v>
      </c>
      <c r="C2670" t="s">
        <v>44</v>
      </c>
      <c r="D2670" t="s">
        <v>9</v>
      </c>
      <c r="E2670" t="s">
        <v>1</v>
      </c>
      <c r="F2670" s="5">
        <v>41077</v>
      </c>
      <c r="G2670">
        <v>20</v>
      </c>
      <c r="H2670">
        <v>116</v>
      </c>
      <c r="I2670" s="1">
        <v>102026.64</v>
      </c>
      <c r="J2670" s="1">
        <v>15734.35</v>
      </c>
      <c r="K2670">
        <v>15.421805520597299</v>
      </c>
      <c r="L2670" s="4">
        <f>VLOOKUP(N2670,rates,VLOOKUP(CONCATENATE('[1]Exposure Report'!$B$11,'[1]Exposure Report'!$B$13),rate_lookup_table,4,FALSE),FALSE)</f>
        <v>879.5440000000001</v>
      </c>
      <c r="M2670" t="s">
        <v>0</v>
      </c>
      <c r="N2670" t="str">
        <f>IF(VLOOKUP(B2670,title_rename,2,FALSE)=0,B2670,VLOOKUP(B2670,title_rename,2,FALSE))</f>
        <v>06-17 New York Yankees @ Washington Nationals</v>
      </c>
      <c r="O2670" s="3" t="str">
        <f>LEFT(IF(VLOOKUP(C2670,brand_rename,2,FALSE)=0,C2670,VLOOKUP(C2670,brand_rename,2,FALSE)),LEN(IF(VLOOKUP(C2670,brand_rename,2,FALSE)=0,C2670,VLOOKUP(C2670,brand_rename,2,FALSE)))-6)</f>
        <v>Miller Lite</v>
      </c>
      <c r="P2670" t="str">
        <f>IF(VLOOKUP(D2670,location_rename,2,FALSE)=0,D2670,VLOOKUP(D2670,location_rename,2,FALSE))</f>
        <v>Static Upper Billboard</v>
      </c>
      <c r="Q2670">
        <f>IF($L2670=0,0,G2670)</f>
        <v>20</v>
      </c>
      <c r="R2670">
        <f>IF($L2670=0,0,H2670)</f>
        <v>116</v>
      </c>
      <c r="S2670" s="1">
        <f>R2670*L2670</f>
        <v>102027.10400000001</v>
      </c>
      <c r="T2670" s="1">
        <f>S2670*(K2670/100)</f>
        <v>15734.421557177548</v>
      </c>
      <c r="U2670" t="str">
        <f t="shared" si="82"/>
        <v>Miller LiteStatic Upper Billboard</v>
      </c>
      <c r="V2670" t="str">
        <f t="shared" si="83"/>
        <v>06-17 New York Yankees @ Washington NationalsMiller LiteStatic Upper Billboard</v>
      </c>
      <c r="W2670" t="str">
        <f>CONCATENATE(M2670,O2670)</f>
        <v>Regular SeasonMiller Lite</v>
      </c>
      <c r="X2670" t="str">
        <f>CONCATENATE(M2670,P2670)</f>
        <v>Regular SeasonStatic Upper Billboard</v>
      </c>
      <c r="Y2670" t="str">
        <f>CONCATENATE(M2670,O2670,P2670)</f>
        <v>Regular SeasonMiller LiteStatic Upper Billboard</v>
      </c>
    </row>
    <row r="2671" spans="1:25" x14ac:dyDescent="0.25">
      <c r="A2671" s="3">
        <v>366209</v>
      </c>
      <c r="B2671" t="s">
        <v>125</v>
      </c>
      <c r="C2671" t="s">
        <v>81</v>
      </c>
      <c r="D2671" t="s">
        <v>9</v>
      </c>
      <c r="E2671" t="s">
        <v>1</v>
      </c>
      <c r="F2671" s="5">
        <v>41077</v>
      </c>
      <c r="G2671">
        <v>5</v>
      </c>
      <c r="H2671">
        <v>13</v>
      </c>
      <c r="I2671" s="1">
        <v>11434.02</v>
      </c>
      <c r="J2671" s="1">
        <v>2749.27</v>
      </c>
      <c r="K2671">
        <v>24.0446492134874</v>
      </c>
      <c r="L2671" s="4">
        <f>VLOOKUP(N2671,rates,VLOOKUP(CONCATENATE('[1]Exposure Report'!$B$11,'[1]Exposure Report'!$B$13),rate_lookup_table,4,FALSE),FALSE)</f>
        <v>879.5440000000001</v>
      </c>
      <c r="M2671" t="s">
        <v>0</v>
      </c>
      <c r="N2671" t="str">
        <f>IF(VLOOKUP(B2671,title_rename,2,FALSE)=0,B2671,VLOOKUP(B2671,title_rename,2,FALSE))</f>
        <v>06-17 New York Yankees @ Washington Nationals</v>
      </c>
      <c r="O2671" s="3" t="str">
        <f>LEFT(IF(VLOOKUP(C2671,brand_rename,2,FALSE)=0,C2671,VLOOKUP(C2671,brand_rename,2,FALSE)),LEN(IF(VLOOKUP(C2671,brand_rename,2,FALSE)=0,C2671,VLOOKUP(C2671,brand_rename,2,FALSE)))-6)</f>
        <v>Mobil 1</v>
      </c>
      <c r="P2671" t="str">
        <f>IF(VLOOKUP(D2671,location_rename,2,FALSE)=0,D2671,VLOOKUP(D2671,location_rename,2,FALSE))</f>
        <v>Static Upper Billboard</v>
      </c>
      <c r="Q2671">
        <f>IF($L2671=0,0,G2671)</f>
        <v>5</v>
      </c>
      <c r="R2671">
        <f>IF($L2671=0,0,H2671)</f>
        <v>13</v>
      </c>
      <c r="S2671" s="1">
        <f>R2671*L2671</f>
        <v>11434.072000000002</v>
      </c>
      <c r="T2671" s="1">
        <f>S2671*(K2671/100)</f>
        <v>2749.2825032175838</v>
      </c>
      <c r="U2671" t="str">
        <f t="shared" si="82"/>
        <v>Mobil 1Static Upper Billboard</v>
      </c>
      <c r="V2671" t="str">
        <f t="shared" si="83"/>
        <v>06-17 New York Yankees @ Washington NationalsMobil 1Static Upper Billboard</v>
      </c>
      <c r="W2671" t="str">
        <f>CONCATENATE(M2671,O2671)</f>
        <v>Regular SeasonMobil 1</v>
      </c>
      <c r="X2671" t="str">
        <f>CONCATENATE(M2671,P2671)</f>
        <v>Regular SeasonStatic Upper Billboard</v>
      </c>
      <c r="Y2671" t="str">
        <f>CONCATENATE(M2671,O2671,P2671)</f>
        <v>Regular SeasonMobil 1Static Upper Billboard</v>
      </c>
    </row>
    <row r="2672" spans="1:25" x14ac:dyDescent="0.25">
      <c r="A2672" s="3">
        <v>366209</v>
      </c>
      <c r="B2672" t="s">
        <v>125</v>
      </c>
      <c r="C2672" t="s">
        <v>41</v>
      </c>
      <c r="D2672" t="s">
        <v>14</v>
      </c>
      <c r="E2672" t="s">
        <v>1</v>
      </c>
      <c r="F2672" s="5">
        <v>41077</v>
      </c>
      <c r="G2672">
        <v>26</v>
      </c>
      <c r="H2672">
        <v>152</v>
      </c>
      <c r="I2672" s="1">
        <v>133690.07999999999</v>
      </c>
      <c r="J2672" s="1">
        <v>20594.78</v>
      </c>
      <c r="K2672">
        <v>15.4048677358858</v>
      </c>
      <c r="L2672" s="4">
        <f>VLOOKUP(N2672,rates,VLOOKUP(CONCATENATE('[1]Exposure Report'!$B$11,'[1]Exposure Report'!$B$13),rate_lookup_table,4,FALSE),FALSE)</f>
        <v>879.5440000000001</v>
      </c>
      <c r="M2672" t="s">
        <v>0</v>
      </c>
      <c r="N2672" t="str">
        <f>IF(VLOOKUP(B2672,title_rename,2,FALSE)=0,B2672,VLOOKUP(B2672,title_rename,2,FALSE))</f>
        <v>06-17 New York Yankees @ Washington Nationals</v>
      </c>
      <c r="O2672" s="3" t="str">
        <f>LEFT(IF(VLOOKUP(C2672,brand_rename,2,FALSE)=0,C2672,VLOOKUP(C2672,brand_rename,2,FALSE)),LEN(IF(VLOOKUP(C2672,brand_rename,2,FALSE)=0,C2672,VLOOKUP(C2672,brand_rename,2,FALSE)))-6)</f>
        <v>Nationals Park</v>
      </c>
      <c r="P2672" t="str">
        <f>IF(VLOOKUP(D2672,location_rename,2,FALSE)=0,D2672,VLOOKUP(D2672,location_rename,2,FALSE))</f>
        <v>Static Dugout Roof</v>
      </c>
      <c r="Q2672">
        <f>IF($L2672=0,0,G2672)</f>
        <v>26</v>
      </c>
      <c r="R2672">
        <f>IF($L2672=0,0,H2672)</f>
        <v>152</v>
      </c>
      <c r="S2672" s="1">
        <f>R2672*L2672</f>
        <v>133690.68800000002</v>
      </c>
      <c r="T2672" s="1">
        <f>S2672*(K2672/100)</f>
        <v>20594.873661595753</v>
      </c>
      <c r="U2672" t="str">
        <f t="shared" si="82"/>
        <v>Nationals ParkStatic Dugout Roof</v>
      </c>
      <c r="V2672" t="str">
        <f t="shared" si="83"/>
        <v>06-17 New York Yankees @ Washington NationalsNationals ParkStatic Dugout Roof</v>
      </c>
      <c r="W2672" t="str">
        <f>CONCATENATE(M2672,O2672)</f>
        <v>Regular SeasonNationals Park</v>
      </c>
      <c r="X2672" t="str">
        <f>CONCATENATE(M2672,P2672)</f>
        <v>Regular SeasonStatic Dugout Roof</v>
      </c>
      <c r="Y2672" t="str">
        <f>CONCATENATE(M2672,O2672,P2672)</f>
        <v>Regular SeasonNationals ParkStatic Dugout Roof</v>
      </c>
    </row>
    <row r="2673" spans="1:25" x14ac:dyDescent="0.25">
      <c r="A2673" s="3">
        <v>366209</v>
      </c>
      <c r="B2673" t="s">
        <v>125</v>
      </c>
      <c r="C2673" t="s">
        <v>41</v>
      </c>
      <c r="D2673" t="s">
        <v>12</v>
      </c>
      <c r="E2673" t="s">
        <v>1</v>
      </c>
      <c r="F2673" s="5">
        <v>41077</v>
      </c>
      <c r="G2673">
        <v>250</v>
      </c>
      <c r="H2673">
        <v>1247</v>
      </c>
      <c r="I2673" s="1">
        <v>1096786.3799999999</v>
      </c>
      <c r="J2673" s="1">
        <v>256364.54</v>
      </c>
      <c r="K2673">
        <v>23.374154226824</v>
      </c>
      <c r="L2673" s="4">
        <f>VLOOKUP(N2673,rates,VLOOKUP(CONCATENATE('[1]Exposure Report'!$B$11,'[1]Exposure Report'!$B$13),rate_lookup_table,4,FALSE),FALSE)</f>
        <v>879.5440000000001</v>
      </c>
      <c r="M2673" t="s">
        <v>0</v>
      </c>
      <c r="N2673" t="str">
        <f>IF(VLOOKUP(B2673,title_rename,2,FALSE)=0,B2673,VLOOKUP(B2673,title_rename,2,FALSE))</f>
        <v>06-17 New York Yankees @ Washington Nationals</v>
      </c>
      <c r="O2673" s="3" t="str">
        <f>LEFT(IF(VLOOKUP(C2673,brand_rename,2,FALSE)=0,C2673,VLOOKUP(C2673,brand_rename,2,FALSE)),LEN(IF(VLOOKUP(C2673,brand_rename,2,FALSE)=0,C2673,VLOOKUP(C2673,brand_rename,2,FALSE)))-6)</f>
        <v>Nationals Park</v>
      </c>
      <c r="P2673" t="str">
        <f>IF(VLOOKUP(D2673,location_rename,2,FALSE)=0,D2673,VLOOKUP(D2673,location_rename,2,FALSE))</f>
        <v>Static Field Level Home Plate</v>
      </c>
      <c r="Q2673">
        <f>IF($L2673=0,0,G2673)</f>
        <v>250</v>
      </c>
      <c r="R2673">
        <f>IF($L2673=0,0,H2673)</f>
        <v>1247</v>
      </c>
      <c r="S2673" s="1">
        <f>R2673*L2673</f>
        <v>1096791.368</v>
      </c>
      <c r="T2673" s="1">
        <f>S2673*(K2673/100)</f>
        <v>256365.7059028128</v>
      </c>
      <c r="U2673" t="str">
        <f t="shared" si="82"/>
        <v>Nationals ParkStatic Field Level Home Plate</v>
      </c>
      <c r="V2673" t="str">
        <f t="shared" si="83"/>
        <v>06-17 New York Yankees @ Washington NationalsNationals ParkStatic Field Level Home Plate</v>
      </c>
      <c r="W2673" t="str">
        <f>CONCATENATE(M2673,O2673)</f>
        <v>Regular SeasonNationals Park</v>
      </c>
      <c r="X2673" t="str">
        <f>CONCATENATE(M2673,P2673)</f>
        <v>Regular SeasonStatic Field Level Home Plate</v>
      </c>
      <c r="Y2673" t="str">
        <f>CONCATENATE(M2673,O2673,P2673)</f>
        <v>Regular SeasonNationals ParkStatic Field Level Home Plate</v>
      </c>
    </row>
    <row r="2674" spans="1:25" x14ac:dyDescent="0.25">
      <c r="A2674" s="3">
        <v>366209</v>
      </c>
      <c r="B2674" t="s">
        <v>125</v>
      </c>
      <c r="C2674" t="s">
        <v>41</v>
      </c>
      <c r="D2674" t="s">
        <v>9</v>
      </c>
      <c r="E2674" t="s">
        <v>1</v>
      </c>
      <c r="F2674" s="5">
        <v>41077</v>
      </c>
      <c r="G2674">
        <v>8</v>
      </c>
      <c r="H2674">
        <v>63</v>
      </c>
      <c r="I2674" s="1">
        <v>55411.02</v>
      </c>
      <c r="J2674" s="1">
        <v>8651.33</v>
      </c>
      <c r="K2674">
        <v>15.6130134402867</v>
      </c>
      <c r="L2674" s="4">
        <f>VLOOKUP(N2674,rates,VLOOKUP(CONCATENATE('[1]Exposure Report'!$B$11,'[1]Exposure Report'!$B$13),rate_lookup_table,4,FALSE),FALSE)</f>
        <v>879.5440000000001</v>
      </c>
      <c r="M2674" t="s">
        <v>0</v>
      </c>
      <c r="N2674" t="str">
        <f>IF(VLOOKUP(B2674,title_rename,2,FALSE)=0,B2674,VLOOKUP(B2674,title_rename,2,FALSE))</f>
        <v>06-17 New York Yankees @ Washington Nationals</v>
      </c>
      <c r="O2674" s="3" t="str">
        <f>LEFT(IF(VLOOKUP(C2674,brand_rename,2,FALSE)=0,C2674,VLOOKUP(C2674,brand_rename,2,FALSE)),LEN(IF(VLOOKUP(C2674,brand_rename,2,FALSE)=0,C2674,VLOOKUP(C2674,brand_rename,2,FALSE)))-6)</f>
        <v>Nationals Park</v>
      </c>
      <c r="P2674" t="str">
        <f>IF(VLOOKUP(D2674,location_rename,2,FALSE)=0,D2674,VLOOKUP(D2674,location_rename,2,FALSE))</f>
        <v>Static Upper Billboard</v>
      </c>
      <c r="Q2674">
        <f>IF($L2674=0,0,G2674)</f>
        <v>8</v>
      </c>
      <c r="R2674">
        <f>IF($L2674=0,0,H2674)</f>
        <v>63</v>
      </c>
      <c r="S2674" s="1">
        <f>R2674*L2674</f>
        <v>55411.272000000004</v>
      </c>
      <c r="T2674" s="1">
        <f>S2674*(K2674/100)</f>
        <v>8651.3693447938222</v>
      </c>
      <c r="U2674" t="str">
        <f t="shared" si="82"/>
        <v>Nationals ParkStatic Upper Billboard</v>
      </c>
      <c r="V2674" t="str">
        <f t="shared" si="83"/>
        <v>06-17 New York Yankees @ Washington NationalsNationals ParkStatic Upper Billboard</v>
      </c>
      <c r="W2674" t="str">
        <f>CONCATENATE(M2674,O2674)</f>
        <v>Regular SeasonNationals Park</v>
      </c>
      <c r="X2674" t="str">
        <f>CONCATENATE(M2674,P2674)</f>
        <v>Regular SeasonStatic Upper Billboard</v>
      </c>
      <c r="Y2674" t="str">
        <f>CONCATENATE(M2674,O2674,P2674)</f>
        <v>Regular SeasonNationals ParkStatic Upper Billboard</v>
      </c>
    </row>
    <row r="2675" spans="1:25" x14ac:dyDescent="0.25">
      <c r="A2675" s="3">
        <v>366209</v>
      </c>
      <c r="B2675" t="s">
        <v>125</v>
      </c>
      <c r="C2675" t="s">
        <v>40</v>
      </c>
      <c r="D2675" t="s">
        <v>11</v>
      </c>
      <c r="E2675" t="s">
        <v>1</v>
      </c>
      <c r="F2675" s="5">
        <v>41077</v>
      </c>
      <c r="G2675">
        <v>8</v>
      </c>
      <c r="H2675">
        <v>13</v>
      </c>
      <c r="I2675" s="1">
        <v>11434.02</v>
      </c>
      <c r="J2675" s="1">
        <v>2617.25</v>
      </c>
      <c r="K2675">
        <v>22.890024680733401</v>
      </c>
      <c r="L2675" s="4">
        <f>VLOOKUP(N2675,rates,VLOOKUP(CONCATENATE('[1]Exposure Report'!$B$11,'[1]Exposure Report'!$B$13),rate_lookup_table,4,FALSE),FALSE)</f>
        <v>879.5440000000001</v>
      </c>
      <c r="M2675" t="s">
        <v>0</v>
      </c>
      <c r="N2675" t="str">
        <f>IF(VLOOKUP(B2675,title_rename,2,FALSE)=0,B2675,VLOOKUP(B2675,title_rename,2,FALSE))</f>
        <v>06-17 New York Yankees @ Washington Nationals</v>
      </c>
      <c r="O2675" s="3" t="str">
        <f>LEFT(IF(VLOOKUP(C2675,brand_rename,2,FALSE)=0,C2675,VLOOKUP(C2675,brand_rename,2,FALSE)),LEN(IF(VLOOKUP(C2675,brand_rename,2,FALSE)=0,C2675,VLOOKUP(C2675,brand_rename,2,FALSE)))-6)</f>
        <v>Nationals Youth Baseball Academy</v>
      </c>
      <c r="P2675" t="str">
        <f>IF(VLOOKUP(D2675,location_rename,2,FALSE)=0,D2675,VLOOKUP(D2675,location_rename,2,FALSE))</f>
        <v>Static Outfield Wall</v>
      </c>
      <c r="Q2675">
        <f>IF($L2675=0,0,G2675)</f>
        <v>8</v>
      </c>
      <c r="R2675">
        <f>IF($L2675=0,0,H2675)</f>
        <v>13</v>
      </c>
      <c r="S2675" s="1">
        <f>R2675*L2675</f>
        <v>11434.072000000002</v>
      </c>
      <c r="T2675" s="1">
        <f>S2675*(K2675/100)</f>
        <v>2617.2619028128274</v>
      </c>
      <c r="U2675" t="str">
        <f t="shared" si="82"/>
        <v>Nationals Youth Baseball AcademyStatic Outfield Wall</v>
      </c>
      <c r="V2675" t="str">
        <f t="shared" si="83"/>
        <v>06-17 New York Yankees @ Washington NationalsNationals Youth Baseball AcademyStatic Outfield Wall</v>
      </c>
      <c r="W2675" t="str">
        <f>CONCATENATE(M2675,O2675)</f>
        <v>Regular SeasonNationals Youth Baseball Academy</v>
      </c>
      <c r="X2675" t="str">
        <f>CONCATENATE(M2675,P2675)</f>
        <v>Regular SeasonStatic Outfield Wall</v>
      </c>
      <c r="Y2675" t="str">
        <f>CONCATENATE(M2675,O2675,P2675)</f>
        <v>Regular SeasonNationals Youth Baseball AcademyStatic Outfield Wall</v>
      </c>
    </row>
    <row r="2676" spans="1:25" x14ac:dyDescent="0.25">
      <c r="A2676" s="3">
        <v>366209</v>
      </c>
      <c r="B2676" t="s">
        <v>125</v>
      </c>
      <c r="C2676" t="s">
        <v>39</v>
      </c>
      <c r="D2676" t="s">
        <v>13</v>
      </c>
      <c r="E2676" t="s">
        <v>1</v>
      </c>
      <c r="F2676" s="5">
        <v>41077</v>
      </c>
      <c r="G2676">
        <v>67</v>
      </c>
      <c r="H2676">
        <v>362</v>
      </c>
      <c r="I2676" s="1">
        <v>318393.48</v>
      </c>
      <c r="J2676" s="1">
        <v>65412.18</v>
      </c>
      <c r="K2676">
        <v>20.544447078501701</v>
      </c>
      <c r="L2676" s="4">
        <f>VLOOKUP(N2676,rates,VLOOKUP(CONCATENATE('[1]Exposure Report'!$B$11,'[1]Exposure Report'!$B$13),rate_lookup_table,4,FALSE),FALSE)</f>
        <v>879.5440000000001</v>
      </c>
      <c r="M2676" t="s">
        <v>0</v>
      </c>
      <c r="N2676" t="str">
        <f>IF(VLOOKUP(B2676,title_rename,2,FALSE)=0,B2676,VLOOKUP(B2676,title_rename,2,FALSE))</f>
        <v>06-17 New York Yankees @ Washington Nationals</v>
      </c>
      <c r="O2676" s="3" t="str">
        <f>LEFT(IF(VLOOKUP(C2676,brand_rename,2,FALSE)=0,C2676,VLOOKUP(C2676,brand_rename,2,FALSE)),LEN(IF(VLOOKUP(C2676,brand_rename,2,FALSE)=0,C2676,VLOOKUP(C2676,brand_rename,2,FALSE)))-6)</f>
        <v>New Era</v>
      </c>
      <c r="P2676" t="str">
        <f>IF(VLOOKUP(D2676,location_rename,2,FALSE)=0,D2676,VLOOKUP(D2676,location_rename,2,FALSE))</f>
        <v>Static Dugout Wall</v>
      </c>
      <c r="Q2676">
        <f>IF($L2676=0,0,G2676)</f>
        <v>67</v>
      </c>
      <c r="R2676">
        <f>IF($L2676=0,0,H2676)</f>
        <v>362</v>
      </c>
      <c r="S2676" s="1">
        <f>R2676*L2676</f>
        <v>318394.92800000001</v>
      </c>
      <c r="T2676" s="1">
        <f>S2676*(K2676/100)</f>
        <v>65412.477483593597</v>
      </c>
      <c r="U2676" t="str">
        <f t="shared" si="82"/>
        <v>New EraStatic Dugout Wall</v>
      </c>
      <c r="V2676" t="str">
        <f t="shared" si="83"/>
        <v>06-17 New York Yankees @ Washington NationalsNew EraStatic Dugout Wall</v>
      </c>
      <c r="W2676" t="str">
        <f>CONCATENATE(M2676,O2676)</f>
        <v>Regular SeasonNew Era</v>
      </c>
      <c r="X2676" t="str">
        <f>CONCATENATE(M2676,P2676)</f>
        <v>Regular SeasonStatic Dugout Wall</v>
      </c>
      <c r="Y2676" t="str">
        <f>CONCATENATE(M2676,O2676,P2676)</f>
        <v>Regular SeasonNew EraStatic Dugout Wall</v>
      </c>
    </row>
    <row r="2677" spans="1:25" x14ac:dyDescent="0.25">
      <c r="A2677" s="3">
        <v>366209</v>
      </c>
      <c r="B2677" t="s">
        <v>125</v>
      </c>
      <c r="C2677" t="s">
        <v>37</v>
      </c>
      <c r="D2677" t="s">
        <v>19</v>
      </c>
      <c r="E2677" t="s">
        <v>1</v>
      </c>
      <c r="F2677" s="5">
        <v>41077</v>
      </c>
      <c r="G2677">
        <v>5</v>
      </c>
      <c r="H2677">
        <v>7</v>
      </c>
      <c r="I2677" s="1">
        <v>6156.78</v>
      </c>
      <c r="J2677" s="1">
        <v>1414.74</v>
      </c>
      <c r="K2677">
        <v>22.978569966768301</v>
      </c>
      <c r="L2677" s="4">
        <f>VLOOKUP(N2677,rates,VLOOKUP(CONCATENATE('[1]Exposure Report'!$B$11,'[1]Exposure Report'!$B$13),rate_lookup_table,4,FALSE),FALSE)</f>
        <v>879.5440000000001</v>
      </c>
      <c r="M2677" t="s">
        <v>0</v>
      </c>
      <c r="N2677" t="str">
        <f>IF(VLOOKUP(B2677,title_rename,2,FALSE)=0,B2677,VLOOKUP(B2677,title_rename,2,FALSE))</f>
        <v>06-17 New York Yankees @ Washington Nationals</v>
      </c>
      <c r="O2677" s="3" t="str">
        <f>LEFT(IF(VLOOKUP(C2677,brand_rename,2,FALSE)=0,C2677,VLOOKUP(C2677,brand_rename,2,FALSE)),LEN(IF(VLOOKUP(C2677,brand_rename,2,FALSE)=0,C2677,VLOOKUP(C2677,brand_rename,2,FALSE)))-6)</f>
        <v>Papa John's</v>
      </c>
      <c r="P2677" t="str">
        <f>IF(VLOOKUP(D2677,location_rename,2,FALSE)=0,D2677,VLOOKUP(D2677,location_rename,2,FALSE))</f>
        <v>LED Outfield Wall</v>
      </c>
      <c r="Q2677">
        <f>IF($L2677=0,0,G2677)</f>
        <v>5</v>
      </c>
      <c r="R2677">
        <f>IF($L2677=0,0,H2677)</f>
        <v>7</v>
      </c>
      <c r="S2677" s="1">
        <f>R2677*L2677</f>
        <v>6156.8080000000009</v>
      </c>
      <c r="T2677" s="1">
        <f>S2677*(K2677/100)</f>
        <v>1414.7464339995884</v>
      </c>
      <c r="U2677" t="str">
        <f t="shared" si="82"/>
        <v>Papa John'sLED Outfield Wall</v>
      </c>
      <c r="V2677" t="str">
        <f t="shared" si="83"/>
        <v>06-17 New York Yankees @ Washington NationalsPapa John'sLED Outfield Wall</v>
      </c>
      <c r="W2677" t="str">
        <f>CONCATENATE(M2677,O2677)</f>
        <v>Regular SeasonPapa John's</v>
      </c>
      <c r="X2677" t="str">
        <f>CONCATENATE(M2677,P2677)</f>
        <v>Regular SeasonLED Outfield Wall</v>
      </c>
      <c r="Y2677" t="str">
        <f>CONCATENATE(M2677,O2677,P2677)</f>
        <v>Regular SeasonPapa John'sLED Outfield Wall</v>
      </c>
    </row>
    <row r="2678" spans="1:25" x14ac:dyDescent="0.25">
      <c r="A2678" s="3">
        <v>366209</v>
      </c>
      <c r="B2678" t="s">
        <v>125</v>
      </c>
      <c r="C2678" t="s">
        <v>37</v>
      </c>
      <c r="D2678" t="s">
        <v>17</v>
      </c>
      <c r="E2678" t="s">
        <v>1</v>
      </c>
      <c r="F2678" s="5">
        <v>41077</v>
      </c>
      <c r="G2678">
        <v>4</v>
      </c>
      <c r="H2678">
        <v>7</v>
      </c>
      <c r="I2678" s="1">
        <v>6156.78</v>
      </c>
      <c r="J2678" s="1">
        <v>2265.87</v>
      </c>
      <c r="K2678">
        <v>36.802841745197902</v>
      </c>
      <c r="L2678" s="4">
        <f>VLOOKUP(N2678,rates,VLOOKUP(CONCATENATE('[1]Exposure Report'!$B$11,'[1]Exposure Report'!$B$13),rate_lookup_table,4,FALSE),FALSE)</f>
        <v>879.5440000000001</v>
      </c>
      <c r="M2678" t="s">
        <v>0</v>
      </c>
      <c r="N2678" t="str">
        <f>IF(VLOOKUP(B2678,title_rename,2,FALSE)=0,B2678,VLOOKUP(B2678,title_rename,2,FALSE))</f>
        <v>06-17 New York Yankees @ Washington Nationals</v>
      </c>
      <c r="O2678" s="3" t="str">
        <f>LEFT(IF(VLOOKUP(C2678,brand_rename,2,FALSE)=0,C2678,VLOOKUP(C2678,brand_rename,2,FALSE)),LEN(IF(VLOOKUP(C2678,brand_rename,2,FALSE)=0,C2678,VLOOKUP(C2678,brand_rename,2,FALSE)))-6)</f>
        <v>Papa John's</v>
      </c>
      <c r="P2678" t="str">
        <f>IF(VLOOKUP(D2678,location_rename,2,FALSE)=0,D2678,VLOOKUP(D2678,location_rename,2,FALSE))</f>
        <v>LED Upper Tiered</v>
      </c>
      <c r="Q2678">
        <f>IF($L2678=0,0,G2678)</f>
        <v>4</v>
      </c>
      <c r="R2678">
        <f>IF($L2678=0,0,H2678)</f>
        <v>7</v>
      </c>
      <c r="S2678" s="1">
        <f>R2678*L2678</f>
        <v>6156.8080000000009</v>
      </c>
      <c r="T2678" s="1">
        <f>S2678*(K2678/100)</f>
        <v>2265.8803047956844</v>
      </c>
      <c r="U2678" t="str">
        <f t="shared" si="82"/>
        <v>Papa John'sLED Upper Tiered</v>
      </c>
      <c r="V2678" t="str">
        <f t="shared" si="83"/>
        <v>06-17 New York Yankees @ Washington NationalsPapa John'sLED Upper Tiered</v>
      </c>
      <c r="W2678" t="str">
        <f>CONCATENATE(M2678,O2678)</f>
        <v>Regular SeasonPapa John's</v>
      </c>
      <c r="X2678" t="str">
        <f>CONCATENATE(M2678,P2678)</f>
        <v>Regular SeasonLED Upper Tiered</v>
      </c>
      <c r="Y2678" t="str">
        <f>CONCATENATE(M2678,O2678,P2678)</f>
        <v>Regular SeasonPapa John'sLED Upper Tiered</v>
      </c>
    </row>
    <row r="2679" spans="1:25" x14ac:dyDescent="0.25">
      <c r="A2679" s="3">
        <v>366209</v>
      </c>
      <c r="B2679" t="s">
        <v>125</v>
      </c>
      <c r="C2679" t="s">
        <v>37</v>
      </c>
      <c r="D2679" t="s">
        <v>2</v>
      </c>
      <c r="E2679" t="s">
        <v>1</v>
      </c>
      <c r="F2679" s="5">
        <v>41077</v>
      </c>
      <c r="G2679">
        <v>23</v>
      </c>
      <c r="H2679">
        <v>135</v>
      </c>
      <c r="I2679" s="1">
        <v>118737.9</v>
      </c>
      <c r="J2679" s="1">
        <v>28283.63</v>
      </c>
      <c r="K2679">
        <v>23.820220839344401</v>
      </c>
      <c r="L2679" s="4">
        <f>VLOOKUP(N2679,rates,VLOOKUP(CONCATENATE('[1]Exposure Report'!$B$11,'[1]Exposure Report'!$B$13),rate_lookup_table,4,FALSE),FALSE)</f>
        <v>879.5440000000001</v>
      </c>
      <c r="M2679" t="s">
        <v>0</v>
      </c>
      <c r="N2679" t="str">
        <f>IF(VLOOKUP(B2679,title_rename,2,FALSE)=0,B2679,VLOOKUP(B2679,title_rename,2,FALSE))</f>
        <v>06-17 New York Yankees @ Washington Nationals</v>
      </c>
      <c r="O2679" s="3" t="str">
        <f>LEFT(IF(VLOOKUP(C2679,brand_rename,2,FALSE)=0,C2679,VLOOKUP(C2679,brand_rename,2,FALSE)),LEN(IF(VLOOKUP(C2679,brand_rename,2,FALSE)=0,C2679,VLOOKUP(C2679,brand_rename,2,FALSE)))-6)</f>
        <v>Papa John's</v>
      </c>
      <c r="P2679" t="str">
        <f>IF(VLOOKUP(D2679,location_rename,2,FALSE)=0,D2679,VLOOKUP(D2679,location_rename,2,FALSE))</f>
        <v>Rotational Field Level Home Plate</v>
      </c>
      <c r="Q2679">
        <f>IF($L2679=0,0,G2679)</f>
        <v>23</v>
      </c>
      <c r="R2679">
        <f>IF($L2679=0,0,H2679)</f>
        <v>135</v>
      </c>
      <c r="S2679" s="1">
        <f>R2679*L2679</f>
        <v>118738.44000000002</v>
      </c>
      <c r="T2679" s="1">
        <f>S2679*(K2679/100)</f>
        <v>28283.758629192449</v>
      </c>
      <c r="U2679" t="str">
        <f t="shared" si="82"/>
        <v>Papa John'sRotational Field Level Home Plate</v>
      </c>
      <c r="V2679" t="str">
        <f t="shared" si="83"/>
        <v>06-17 New York Yankees @ Washington NationalsPapa John'sRotational Field Level Home Plate</v>
      </c>
      <c r="W2679" t="str">
        <f>CONCATENATE(M2679,O2679)</f>
        <v>Regular SeasonPapa John's</v>
      </c>
      <c r="X2679" t="str">
        <f>CONCATENATE(M2679,P2679)</f>
        <v>Regular SeasonRotational Field Level Home Plate</v>
      </c>
      <c r="Y2679" t="str">
        <f>CONCATENATE(M2679,O2679,P2679)</f>
        <v>Regular SeasonPapa John'sRotational Field Level Home Plate</v>
      </c>
    </row>
    <row r="2680" spans="1:25" x14ac:dyDescent="0.25">
      <c r="A2680" s="3">
        <v>366209</v>
      </c>
      <c r="B2680" t="s">
        <v>125</v>
      </c>
      <c r="C2680" t="s">
        <v>36</v>
      </c>
      <c r="D2680" t="s">
        <v>17</v>
      </c>
      <c r="E2680" t="s">
        <v>1</v>
      </c>
      <c r="F2680" s="5">
        <v>41077</v>
      </c>
      <c r="G2680">
        <v>2</v>
      </c>
      <c r="H2680">
        <v>5</v>
      </c>
      <c r="I2680" s="1">
        <v>4397.7</v>
      </c>
      <c r="J2680" s="1">
        <v>1094.5</v>
      </c>
      <c r="K2680">
        <v>24.8880096414034</v>
      </c>
      <c r="L2680" s="4">
        <f>VLOOKUP(N2680,rates,VLOOKUP(CONCATENATE('[1]Exposure Report'!$B$11,'[1]Exposure Report'!$B$13),rate_lookup_table,4,FALSE),FALSE)</f>
        <v>879.5440000000001</v>
      </c>
      <c r="M2680" t="s">
        <v>0</v>
      </c>
      <c r="N2680" t="str">
        <f>IF(VLOOKUP(B2680,title_rename,2,FALSE)=0,B2680,VLOOKUP(B2680,title_rename,2,FALSE))</f>
        <v>06-17 New York Yankees @ Washington Nationals</v>
      </c>
      <c r="O2680" s="3" t="str">
        <f>LEFT(IF(VLOOKUP(C2680,brand_rename,2,FALSE)=0,C2680,VLOOKUP(C2680,brand_rename,2,FALSE)),LEN(IF(VLOOKUP(C2680,brand_rename,2,FALSE)=0,C2680,VLOOKUP(C2680,brand_rename,2,FALSE)))-6)</f>
        <v>PNC Bank</v>
      </c>
      <c r="P2680" t="str">
        <f>IF(VLOOKUP(D2680,location_rename,2,FALSE)=0,D2680,VLOOKUP(D2680,location_rename,2,FALSE))</f>
        <v>LED Upper Tiered</v>
      </c>
      <c r="Q2680">
        <f>IF($L2680=0,0,G2680)</f>
        <v>2</v>
      </c>
      <c r="R2680">
        <f>IF($L2680=0,0,H2680)</f>
        <v>5</v>
      </c>
      <c r="S2680" s="1">
        <f>R2680*L2680</f>
        <v>4397.72</v>
      </c>
      <c r="T2680" s="1">
        <f>S2680*(K2680/100)</f>
        <v>1094.5049776019257</v>
      </c>
      <c r="U2680" t="str">
        <f t="shared" si="82"/>
        <v>PNC BankLED Upper Tiered</v>
      </c>
      <c r="V2680" t="str">
        <f t="shared" si="83"/>
        <v>06-17 New York Yankees @ Washington NationalsPNC BankLED Upper Tiered</v>
      </c>
      <c r="W2680" t="str">
        <f>CONCATENATE(M2680,O2680)</f>
        <v>Regular SeasonPNC Bank</v>
      </c>
      <c r="X2680" t="str">
        <f>CONCATENATE(M2680,P2680)</f>
        <v>Regular SeasonLED Upper Tiered</v>
      </c>
      <c r="Y2680" t="str">
        <f>CONCATENATE(M2680,O2680,P2680)</f>
        <v>Regular SeasonPNC BankLED Upper Tiered</v>
      </c>
    </row>
    <row r="2681" spans="1:25" x14ac:dyDescent="0.25">
      <c r="A2681" s="3">
        <v>366209</v>
      </c>
      <c r="B2681" t="s">
        <v>125</v>
      </c>
      <c r="C2681" t="s">
        <v>36</v>
      </c>
      <c r="D2681" t="s">
        <v>2</v>
      </c>
      <c r="E2681" t="s">
        <v>1</v>
      </c>
      <c r="F2681" s="5">
        <v>41077</v>
      </c>
      <c r="G2681">
        <v>36</v>
      </c>
      <c r="H2681">
        <v>375</v>
      </c>
      <c r="I2681" s="1">
        <v>329827.5</v>
      </c>
      <c r="J2681" s="1">
        <v>71948.039999999994</v>
      </c>
      <c r="K2681">
        <v>21.813839052231799</v>
      </c>
      <c r="L2681" s="4">
        <f>VLOOKUP(N2681,rates,VLOOKUP(CONCATENATE('[1]Exposure Report'!$B$11,'[1]Exposure Report'!$B$13),rate_lookup_table,4,FALSE),FALSE)</f>
        <v>879.5440000000001</v>
      </c>
      <c r="M2681" t="s">
        <v>0</v>
      </c>
      <c r="N2681" t="str">
        <f>IF(VLOOKUP(B2681,title_rename,2,FALSE)=0,B2681,VLOOKUP(B2681,title_rename,2,FALSE))</f>
        <v>06-17 New York Yankees @ Washington Nationals</v>
      </c>
      <c r="O2681" s="3" t="str">
        <f>LEFT(IF(VLOOKUP(C2681,brand_rename,2,FALSE)=0,C2681,VLOOKUP(C2681,brand_rename,2,FALSE)),LEN(IF(VLOOKUP(C2681,brand_rename,2,FALSE)=0,C2681,VLOOKUP(C2681,brand_rename,2,FALSE)))-6)</f>
        <v>PNC Bank</v>
      </c>
      <c r="P2681" t="str">
        <f>IF(VLOOKUP(D2681,location_rename,2,FALSE)=0,D2681,VLOOKUP(D2681,location_rename,2,FALSE))</f>
        <v>Rotational Field Level Home Plate</v>
      </c>
      <c r="Q2681">
        <f>IF($L2681=0,0,G2681)</f>
        <v>36</v>
      </c>
      <c r="R2681">
        <f>IF($L2681=0,0,H2681)</f>
        <v>375</v>
      </c>
      <c r="S2681" s="1">
        <f>R2681*L2681</f>
        <v>329829.00000000006</v>
      </c>
      <c r="T2681" s="1">
        <f>S2681*(K2681/100)</f>
        <v>71948.36720758563</v>
      </c>
      <c r="U2681" t="str">
        <f t="shared" si="82"/>
        <v>PNC BankRotational Field Level Home Plate</v>
      </c>
      <c r="V2681" t="str">
        <f t="shared" si="83"/>
        <v>06-17 New York Yankees @ Washington NationalsPNC BankRotational Field Level Home Plate</v>
      </c>
      <c r="W2681" t="str">
        <f>CONCATENATE(M2681,O2681)</f>
        <v>Regular SeasonPNC Bank</v>
      </c>
      <c r="X2681" t="str">
        <f>CONCATENATE(M2681,P2681)</f>
        <v>Regular SeasonRotational Field Level Home Plate</v>
      </c>
      <c r="Y2681" t="str">
        <f>CONCATENATE(M2681,O2681,P2681)</f>
        <v>Regular SeasonPNC BankRotational Field Level Home Plate</v>
      </c>
    </row>
    <row r="2682" spans="1:25" x14ac:dyDescent="0.25">
      <c r="A2682" s="3">
        <v>366209</v>
      </c>
      <c r="B2682" t="s">
        <v>125</v>
      </c>
      <c r="C2682" t="s">
        <v>36</v>
      </c>
      <c r="D2682" t="s">
        <v>9</v>
      </c>
      <c r="E2682" t="s">
        <v>1</v>
      </c>
      <c r="F2682" s="5">
        <v>41077</v>
      </c>
      <c r="G2682">
        <v>17</v>
      </c>
      <c r="H2682">
        <v>105</v>
      </c>
      <c r="I2682" s="1">
        <v>92351.7</v>
      </c>
      <c r="J2682" s="1">
        <v>12025.33</v>
      </c>
      <c r="K2682">
        <v>13.0212329605194</v>
      </c>
      <c r="L2682" s="4">
        <f>VLOOKUP(N2682,rates,VLOOKUP(CONCATENATE('[1]Exposure Report'!$B$11,'[1]Exposure Report'!$B$13),rate_lookup_table,4,FALSE),FALSE)</f>
        <v>879.5440000000001</v>
      </c>
      <c r="M2682" t="s">
        <v>0</v>
      </c>
      <c r="N2682" t="str">
        <f>IF(VLOOKUP(B2682,title_rename,2,FALSE)=0,B2682,VLOOKUP(B2682,title_rename,2,FALSE))</f>
        <v>06-17 New York Yankees @ Washington Nationals</v>
      </c>
      <c r="O2682" s="3" t="str">
        <f>LEFT(IF(VLOOKUP(C2682,brand_rename,2,FALSE)=0,C2682,VLOOKUP(C2682,brand_rename,2,FALSE)),LEN(IF(VLOOKUP(C2682,brand_rename,2,FALSE)=0,C2682,VLOOKUP(C2682,brand_rename,2,FALSE)))-6)</f>
        <v>PNC Bank</v>
      </c>
      <c r="P2682" t="str">
        <f>IF(VLOOKUP(D2682,location_rename,2,FALSE)=0,D2682,VLOOKUP(D2682,location_rename,2,FALSE))</f>
        <v>Static Upper Billboard</v>
      </c>
      <c r="Q2682">
        <f>IF($L2682=0,0,G2682)</f>
        <v>17</v>
      </c>
      <c r="R2682">
        <f>IF($L2682=0,0,H2682)</f>
        <v>105</v>
      </c>
      <c r="S2682" s="1">
        <f>R2682*L2682</f>
        <v>92352.12000000001</v>
      </c>
      <c r="T2682" s="1">
        <f>S2682*(K2682/100)</f>
        <v>12025.384689178429</v>
      </c>
      <c r="U2682" t="str">
        <f t="shared" si="82"/>
        <v>PNC BankStatic Upper Billboard</v>
      </c>
      <c r="V2682" t="str">
        <f t="shared" si="83"/>
        <v>06-17 New York Yankees @ Washington NationalsPNC BankStatic Upper Billboard</v>
      </c>
      <c r="W2682" t="str">
        <f>CONCATENATE(M2682,O2682)</f>
        <v>Regular SeasonPNC Bank</v>
      </c>
      <c r="X2682" t="str">
        <f>CONCATENATE(M2682,P2682)</f>
        <v>Regular SeasonStatic Upper Billboard</v>
      </c>
      <c r="Y2682" t="str">
        <f>CONCATENATE(M2682,O2682,P2682)</f>
        <v>Regular SeasonPNC BankStatic Upper Billboard</v>
      </c>
    </row>
    <row r="2683" spans="1:25" x14ac:dyDescent="0.25">
      <c r="A2683" s="3">
        <v>366209</v>
      </c>
      <c r="B2683" t="s">
        <v>125</v>
      </c>
      <c r="C2683" t="s">
        <v>36</v>
      </c>
      <c r="D2683" t="s">
        <v>71</v>
      </c>
      <c r="E2683" t="s">
        <v>1</v>
      </c>
      <c r="F2683" s="5">
        <v>41077</v>
      </c>
      <c r="G2683">
        <v>2</v>
      </c>
      <c r="H2683">
        <v>7</v>
      </c>
      <c r="I2683" s="1">
        <v>6156.78</v>
      </c>
      <c r="J2683" s="1">
        <v>845.15</v>
      </c>
      <c r="K2683">
        <v>13.727143084534401</v>
      </c>
      <c r="L2683" s="4">
        <f>VLOOKUP(N2683,rates,VLOOKUP(CONCATENATE('[1]Exposure Report'!$B$11,'[1]Exposure Report'!$B$13),rate_lookup_table,4,FALSE),FALSE)</f>
        <v>879.5440000000001</v>
      </c>
      <c r="M2683" t="s">
        <v>0</v>
      </c>
      <c r="N2683" t="str">
        <f>IF(VLOOKUP(B2683,title_rename,2,FALSE)=0,B2683,VLOOKUP(B2683,title_rename,2,FALSE))</f>
        <v>06-17 New York Yankees @ Washington Nationals</v>
      </c>
      <c r="O2683" s="3" t="str">
        <f>LEFT(IF(VLOOKUP(C2683,brand_rename,2,FALSE)=0,C2683,VLOOKUP(C2683,brand_rename,2,FALSE)),LEN(IF(VLOOKUP(C2683,brand_rename,2,FALSE)=0,C2683,VLOOKUP(C2683,brand_rename,2,FALSE)))-6)</f>
        <v>PNC Bank</v>
      </c>
      <c r="P2683" t="str">
        <f>IF(VLOOKUP(D2683,location_rename,2,FALSE)=0,D2683,VLOOKUP(D2683,location_rename,2,FALSE))</f>
        <v>Static Upper Tiered</v>
      </c>
      <c r="Q2683">
        <f>IF($L2683=0,0,G2683)</f>
        <v>2</v>
      </c>
      <c r="R2683">
        <f>IF($L2683=0,0,H2683)</f>
        <v>7</v>
      </c>
      <c r="S2683" s="1">
        <f>R2683*L2683</f>
        <v>6156.8080000000009</v>
      </c>
      <c r="T2683" s="1">
        <f>S2683*(K2683/100)</f>
        <v>845.1538436000609</v>
      </c>
      <c r="U2683" t="str">
        <f t="shared" si="82"/>
        <v>PNC BankStatic Upper Tiered</v>
      </c>
      <c r="V2683" t="str">
        <f t="shared" si="83"/>
        <v>06-17 New York Yankees @ Washington NationalsPNC BankStatic Upper Tiered</v>
      </c>
      <c r="W2683" t="str">
        <f>CONCATENATE(M2683,O2683)</f>
        <v>Regular SeasonPNC Bank</v>
      </c>
      <c r="X2683" t="str">
        <f>CONCATENATE(M2683,P2683)</f>
        <v>Regular SeasonStatic Upper Tiered</v>
      </c>
      <c r="Y2683" t="str">
        <f>CONCATENATE(M2683,O2683,P2683)</f>
        <v>Regular SeasonPNC BankStatic Upper Tiered</v>
      </c>
    </row>
    <row r="2684" spans="1:25" x14ac:dyDescent="0.25">
      <c r="A2684" s="3">
        <v>366209</v>
      </c>
      <c r="B2684" t="s">
        <v>125</v>
      </c>
      <c r="C2684" t="s">
        <v>122</v>
      </c>
      <c r="D2684" t="s">
        <v>16</v>
      </c>
      <c r="E2684" t="s">
        <v>1</v>
      </c>
      <c r="F2684" s="5">
        <v>41077</v>
      </c>
      <c r="G2684">
        <v>113</v>
      </c>
      <c r="H2684">
        <v>555</v>
      </c>
      <c r="I2684" s="1">
        <v>488144.7</v>
      </c>
      <c r="J2684" s="1">
        <v>109539.67</v>
      </c>
      <c r="K2684">
        <v>22.439999860697</v>
      </c>
      <c r="L2684" s="4">
        <f>VLOOKUP(N2684,rates,VLOOKUP(CONCATENATE('[1]Exposure Report'!$B$11,'[1]Exposure Report'!$B$13),rate_lookup_table,4,FALSE),FALSE)</f>
        <v>879.5440000000001</v>
      </c>
      <c r="M2684" t="s">
        <v>0</v>
      </c>
      <c r="N2684" t="str">
        <f>IF(VLOOKUP(B2684,title_rename,2,FALSE)=0,B2684,VLOOKUP(B2684,title_rename,2,FALSE))</f>
        <v>06-17 New York Yankees @ Washington Nationals</v>
      </c>
      <c r="O2684" s="3" t="str">
        <f>LEFT(IF(VLOOKUP(C2684,brand_rename,2,FALSE)=0,C2684,VLOOKUP(C2684,brand_rename,2,FALSE)),LEN(IF(VLOOKUP(C2684,brand_rename,2,FALSE)=0,C2684,VLOOKUP(C2684,brand_rename,2,FALSE)))-6)</f>
        <v>Prostate Cancer Awareness</v>
      </c>
      <c r="P2684" t="str">
        <f>IF(VLOOKUP(D2684,location_rename,2,FALSE)=0,D2684,VLOOKUP(D2684,location_rename,2,FALSE))</f>
        <v>On Surface Branding</v>
      </c>
      <c r="Q2684">
        <f>IF($L2684=0,0,G2684)</f>
        <v>113</v>
      </c>
      <c r="R2684">
        <f>IF($L2684=0,0,H2684)</f>
        <v>555</v>
      </c>
      <c r="S2684" s="1">
        <f>R2684*L2684</f>
        <v>488146.92000000004</v>
      </c>
      <c r="T2684" s="1">
        <f>S2684*(K2684/100)</f>
        <v>109540.1681679967</v>
      </c>
      <c r="U2684" t="str">
        <f t="shared" si="82"/>
        <v>Prostate Cancer AwarenessOn Surface Branding</v>
      </c>
      <c r="V2684" t="str">
        <f t="shared" si="83"/>
        <v>06-17 New York Yankees @ Washington NationalsProstate Cancer AwarenessOn Surface Branding</v>
      </c>
      <c r="W2684" t="str">
        <f>CONCATENATE(M2684,O2684)</f>
        <v>Regular SeasonProstate Cancer Awareness</v>
      </c>
      <c r="X2684" t="str">
        <f>CONCATENATE(M2684,P2684)</f>
        <v>Regular SeasonOn Surface Branding</v>
      </c>
      <c r="Y2684" t="str">
        <f>CONCATENATE(M2684,O2684,P2684)</f>
        <v>Regular SeasonProstate Cancer AwarenessOn Surface Branding</v>
      </c>
    </row>
    <row r="2685" spans="1:25" x14ac:dyDescent="0.25">
      <c r="A2685" s="3">
        <v>366209</v>
      </c>
      <c r="B2685" t="s">
        <v>125</v>
      </c>
      <c r="C2685" t="s">
        <v>33</v>
      </c>
      <c r="D2685" t="s">
        <v>17</v>
      </c>
      <c r="E2685" t="s">
        <v>1</v>
      </c>
      <c r="F2685" s="5">
        <v>41077</v>
      </c>
      <c r="G2685">
        <v>1</v>
      </c>
      <c r="H2685">
        <v>1</v>
      </c>
      <c r="I2685" s="1">
        <v>879.54</v>
      </c>
      <c r="J2685" s="1">
        <v>296.14</v>
      </c>
      <c r="K2685">
        <v>33.6698728881005</v>
      </c>
      <c r="L2685" s="4">
        <f>VLOOKUP(N2685,rates,VLOOKUP(CONCATENATE('[1]Exposure Report'!$B$11,'[1]Exposure Report'!$B$13),rate_lookup_table,4,FALSE),FALSE)</f>
        <v>879.5440000000001</v>
      </c>
      <c r="M2685" t="s">
        <v>0</v>
      </c>
      <c r="N2685" t="str">
        <f>IF(VLOOKUP(B2685,title_rename,2,FALSE)=0,B2685,VLOOKUP(B2685,title_rename,2,FALSE))</f>
        <v>06-17 New York Yankees @ Washington Nationals</v>
      </c>
      <c r="O2685" s="3" t="str">
        <f>LEFT(IF(VLOOKUP(C2685,brand_rename,2,FALSE)=0,C2685,VLOOKUP(C2685,brand_rename,2,FALSE)),LEN(IF(VLOOKUP(C2685,brand_rename,2,FALSE)=0,C2685,VLOOKUP(C2685,brand_rename,2,FALSE)))-6)</f>
        <v>Radio - 106.7 The Fan</v>
      </c>
      <c r="P2685" t="str">
        <f>IF(VLOOKUP(D2685,location_rename,2,FALSE)=0,D2685,VLOOKUP(D2685,location_rename,2,FALSE))</f>
        <v>LED Upper Tiered</v>
      </c>
      <c r="Q2685">
        <f>IF($L2685=0,0,G2685)</f>
        <v>1</v>
      </c>
      <c r="R2685">
        <f>IF($L2685=0,0,H2685)</f>
        <v>1</v>
      </c>
      <c r="S2685" s="1">
        <f>R2685*L2685</f>
        <v>879.5440000000001</v>
      </c>
      <c r="T2685" s="1">
        <f>S2685*(K2685/100)</f>
        <v>296.14134679491468</v>
      </c>
      <c r="U2685" t="str">
        <f t="shared" si="82"/>
        <v>Radio - 106.7 The FanLED Upper Tiered</v>
      </c>
      <c r="V2685" t="str">
        <f t="shared" si="83"/>
        <v>06-17 New York Yankees @ Washington NationalsRadio - 106.7 The FanLED Upper Tiered</v>
      </c>
      <c r="W2685" t="str">
        <f>CONCATENATE(M2685,O2685)</f>
        <v>Regular SeasonRadio - 106.7 The Fan</v>
      </c>
      <c r="X2685" t="str">
        <f>CONCATENATE(M2685,P2685)</f>
        <v>Regular SeasonLED Upper Tiered</v>
      </c>
      <c r="Y2685" t="str">
        <f>CONCATENATE(M2685,O2685,P2685)</f>
        <v>Regular SeasonRadio - 106.7 The FanLED Upper Tiered</v>
      </c>
    </row>
    <row r="2686" spans="1:25" x14ac:dyDescent="0.25">
      <c r="A2686" s="3">
        <v>366209</v>
      </c>
      <c r="B2686" t="s">
        <v>125</v>
      </c>
      <c r="C2686" t="s">
        <v>33</v>
      </c>
      <c r="D2686" t="s">
        <v>9</v>
      </c>
      <c r="E2686" t="s">
        <v>1</v>
      </c>
      <c r="F2686" s="5">
        <v>41077</v>
      </c>
      <c r="G2686">
        <v>12</v>
      </c>
      <c r="H2686">
        <v>26</v>
      </c>
      <c r="I2686" s="1">
        <v>22868.04</v>
      </c>
      <c r="J2686" s="1">
        <v>3775.43</v>
      </c>
      <c r="K2686">
        <v>16.509635281379602</v>
      </c>
      <c r="L2686" s="4">
        <f>VLOOKUP(N2686,rates,VLOOKUP(CONCATENATE('[1]Exposure Report'!$B$11,'[1]Exposure Report'!$B$13),rate_lookup_table,4,FALSE),FALSE)</f>
        <v>879.5440000000001</v>
      </c>
      <c r="M2686" t="s">
        <v>0</v>
      </c>
      <c r="N2686" t="str">
        <f>IF(VLOOKUP(B2686,title_rename,2,FALSE)=0,B2686,VLOOKUP(B2686,title_rename,2,FALSE))</f>
        <v>06-17 New York Yankees @ Washington Nationals</v>
      </c>
      <c r="O2686" s="3" t="str">
        <f>LEFT(IF(VLOOKUP(C2686,brand_rename,2,FALSE)=0,C2686,VLOOKUP(C2686,brand_rename,2,FALSE)),LEN(IF(VLOOKUP(C2686,brand_rename,2,FALSE)=0,C2686,VLOOKUP(C2686,brand_rename,2,FALSE)))-6)</f>
        <v>Radio - 106.7 The Fan</v>
      </c>
      <c r="P2686" t="str">
        <f>IF(VLOOKUP(D2686,location_rename,2,FALSE)=0,D2686,VLOOKUP(D2686,location_rename,2,FALSE))</f>
        <v>Static Upper Billboard</v>
      </c>
      <c r="Q2686">
        <f>IF($L2686=0,0,G2686)</f>
        <v>12</v>
      </c>
      <c r="R2686">
        <f>IF($L2686=0,0,H2686)</f>
        <v>26</v>
      </c>
      <c r="S2686" s="1">
        <f>R2686*L2686</f>
        <v>22868.144000000004</v>
      </c>
      <c r="T2686" s="1">
        <f>S2686*(K2686/100)</f>
        <v>3775.4471700206927</v>
      </c>
      <c r="U2686" t="str">
        <f t="shared" si="82"/>
        <v>Radio - 106.7 The FanStatic Upper Billboard</v>
      </c>
      <c r="V2686" t="str">
        <f t="shared" si="83"/>
        <v>06-17 New York Yankees @ Washington NationalsRadio - 106.7 The FanStatic Upper Billboard</v>
      </c>
      <c r="W2686" t="str">
        <f>CONCATENATE(M2686,O2686)</f>
        <v>Regular SeasonRadio - 106.7 The Fan</v>
      </c>
      <c r="X2686" t="str">
        <f>CONCATENATE(M2686,P2686)</f>
        <v>Regular SeasonStatic Upper Billboard</v>
      </c>
      <c r="Y2686" t="str">
        <f>CONCATENATE(M2686,O2686,P2686)</f>
        <v>Regular SeasonRadio - 106.7 The FanStatic Upper Billboard</v>
      </c>
    </row>
    <row r="2687" spans="1:25" x14ac:dyDescent="0.25">
      <c r="A2687" s="3">
        <v>366209</v>
      </c>
      <c r="B2687" t="s">
        <v>125</v>
      </c>
      <c r="C2687" t="s">
        <v>80</v>
      </c>
      <c r="D2687" t="s">
        <v>11</v>
      </c>
      <c r="E2687" t="s">
        <v>1</v>
      </c>
      <c r="F2687" s="5">
        <v>41077</v>
      </c>
      <c r="G2687">
        <v>1</v>
      </c>
      <c r="H2687">
        <v>2</v>
      </c>
      <c r="I2687" s="1">
        <v>1759.08</v>
      </c>
      <c r="J2687" s="1">
        <v>296.76</v>
      </c>
      <c r="K2687">
        <v>16.870182140664401</v>
      </c>
      <c r="L2687" s="4">
        <f>VLOOKUP(N2687,rates,VLOOKUP(CONCATENATE('[1]Exposure Report'!$B$11,'[1]Exposure Report'!$B$13),rate_lookup_table,4,FALSE),FALSE)</f>
        <v>879.5440000000001</v>
      </c>
      <c r="M2687" t="s">
        <v>0</v>
      </c>
      <c r="N2687" t="str">
        <f>IF(VLOOKUP(B2687,title_rename,2,FALSE)=0,B2687,VLOOKUP(B2687,title_rename,2,FALSE))</f>
        <v>06-17 New York Yankees @ Washington Nationals</v>
      </c>
      <c r="O2687" s="3" t="str">
        <f>LEFT(IF(VLOOKUP(C2687,brand_rename,2,FALSE)=0,C2687,VLOOKUP(C2687,brand_rename,2,FALSE)),LEN(IF(VLOOKUP(C2687,brand_rename,2,FALSE)=0,C2687,VLOOKUP(C2687,brand_rename,2,FALSE)))-6)</f>
        <v>Retired Players Tribute</v>
      </c>
      <c r="P2687" t="str">
        <f>IF(VLOOKUP(D2687,location_rename,2,FALSE)=0,D2687,VLOOKUP(D2687,location_rename,2,FALSE))</f>
        <v>Static Outfield Wall</v>
      </c>
      <c r="Q2687">
        <f>IF($L2687=0,0,G2687)</f>
        <v>1</v>
      </c>
      <c r="R2687">
        <f>IF($L2687=0,0,H2687)</f>
        <v>2</v>
      </c>
      <c r="S2687" s="1">
        <f>R2687*L2687</f>
        <v>1759.0880000000002</v>
      </c>
      <c r="T2687" s="1">
        <f>S2687*(K2687/100)</f>
        <v>296.76134961457063</v>
      </c>
      <c r="U2687" t="str">
        <f t="shared" si="82"/>
        <v>Retired Players TributeStatic Outfield Wall</v>
      </c>
      <c r="V2687" t="str">
        <f t="shared" si="83"/>
        <v>06-17 New York Yankees @ Washington NationalsRetired Players TributeStatic Outfield Wall</v>
      </c>
      <c r="W2687" t="str">
        <f>CONCATENATE(M2687,O2687)</f>
        <v>Regular SeasonRetired Players Tribute</v>
      </c>
      <c r="X2687" t="str">
        <f>CONCATENATE(M2687,P2687)</f>
        <v>Regular SeasonStatic Outfield Wall</v>
      </c>
      <c r="Y2687" t="str">
        <f>CONCATENATE(M2687,O2687,P2687)</f>
        <v>Regular SeasonRetired Players TributeStatic Outfield Wall</v>
      </c>
    </row>
    <row r="2688" spans="1:25" x14ac:dyDescent="0.25">
      <c r="A2688" s="3">
        <v>366209</v>
      </c>
      <c r="B2688" t="s">
        <v>125</v>
      </c>
      <c r="C2688" t="s">
        <v>121</v>
      </c>
      <c r="D2688" t="s">
        <v>2</v>
      </c>
      <c r="E2688" t="s">
        <v>1</v>
      </c>
      <c r="F2688" s="5">
        <v>41077</v>
      </c>
      <c r="G2688">
        <v>12</v>
      </c>
      <c r="H2688">
        <v>83</v>
      </c>
      <c r="I2688" s="1">
        <v>73001.820000000007</v>
      </c>
      <c r="J2688" s="1">
        <v>16625.5</v>
      </c>
      <c r="K2688">
        <v>22.7740897418721</v>
      </c>
      <c r="L2688" s="4">
        <f>VLOOKUP(N2688,rates,VLOOKUP(CONCATENATE('[1]Exposure Report'!$B$11,'[1]Exposure Report'!$B$13),rate_lookup_table,4,FALSE),FALSE)</f>
        <v>879.5440000000001</v>
      </c>
      <c r="M2688" t="s">
        <v>0</v>
      </c>
      <c r="N2688" t="str">
        <f>IF(VLOOKUP(B2688,title_rename,2,FALSE)=0,B2688,VLOOKUP(B2688,title_rename,2,FALSE))</f>
        <v>06-17 New York Yankees @ Washington Nationals</v>
      </c>
      <c r="O2688" s="3" t="str">
        <f>LEFT(IF(VLOOKUP(C2688,brand_rename,2,FALSE)=0,C2688,VLOOKUP(C2688,brand_rename,2,FALSE)),LEN(IF(VLOOKUP(C2688,brand_rename,2,FALSE)=0,C2688,VLOOKUP(C2688,brand_rename,2,FALSE)))-6)</f>
        <v>Team Promotion - Miller Lite Party Night</v>
      </c>
      <c r="P2688" t="str">
        <f>IF(VLOOKUP(D2688,location_rename,2,FALSE)=0,D2688,VLOOKUP(D2688,location_rename,2,FALSE))</f>
        <v>Rotational Field Level Home Plate</v>
      </c>
      <c r="Q2688">
        <f>IF($L2688=0,0,G2688)</f>
        <v>12</v>
      </c>
      <c r="R2688">
        <f>IF($L2688=0,0,H2688)</f>
        <v>83</v>
      </c>
      <c r="S2688" s="1">
        <f>R2688*L2688</f>
        <v>73002.152000000002</v>
      </c>
      <c r="T2688" s="1">
        <f>S2688*(K2688/100)</f>
        <v>16625.575609977877</v>
      </c>
      <c r="U2688" t="str">
        <f t="shared" si="82"/>
        <v>Team Promotion - Miller Lite Party NightRotational Field Level Home Plate</v>
      </c>
      <c r="V2688" t="str">
        <f t="shared" si="83"/>
        <v>06-17 New York Yankees @ Washington NationalsTeam Promotion - Miller Lite Party NightRotational Field Level Home Plate</v>
      </c>
      <c r="W2688" t="str">
        <f>CONCATENATE(M2688,O2688)</f>
        <v>Regular SeasonTeam Promotion - Miller Lite Party Night</v>
      </c>
      <c r="X2688" t="str">
        <f>CONCATENATE(M2688,P2688)</f>
        <v>Regular SeasonRotational Field Level Home Plate</v>
      </c>
      <c r="Y2688" t="str">
        <f>CONCATENATE(M2688,O2688,P2688)</f>
        <v>Regular SeasonTeam Promotion - Miller Lite Party NightRotational Field Level Home Plate</v>
      </c>
    </row>
    <row r="2689" spans="1:25" x14ac:dyDescent="0.25">
      <c r="A2689" s="3">
        <v>366209</v>
      </c>
      <c r="B2689" t="s">
        <v>125</v>
      </c>
      <c r="C2689" t="s">
        <v>79</v>
      </c>
      <c r="D2689" t="s">
        <v>12</v>
      </c>
      <c r="E2689" t="s">
        <v>1</v>
      </c>
      <c r="F2689" s="5">
        <v>41077</v>
      </c>
      <c r="G2689">
        <v>89</v>
      </c>
      <c r="H2689">
        <v>196</v>
      </c>
      <c r="I2689" s="1">
        <v>172389.84</v>
      </c>
      <c r="J2689" s="1">
        <v>30285.73</v>
      </c>
      <c r="K2689">
        <v>17.5681641099034</v>
      </c>
      <c r="L2689" s="4">
        <f>VLOOKUP(N2689,rates,VLOOKUP(CONCATENATE('[1]Exposure Report'!$B$11,'[1]Exposure Report'!$B$13),rate_lookup_table,4,FALSE),FALSE)</f>
        <v>879.5440000000001</v>
      </c>
      <c r="M2689" t="s">
        <v>0</v>
      </c>
      <c r="N2689" t="str">
        <f>IF(VLOOKUP(B2689,title_rename,2,FALSE)=0,B2689,VLOOKUP(B2689,title_rename,2,FALSE))</f>
        <v>06-17 New York Yankees @ Washington Nationals</v>
      </c>
      <c r="O2689" s="3" t="str">
        <f>LEFT(IF(VLOOKUP(C2689,brand_rename,2,FALSE)=0,C2689,VLOOKUP(C2689,brand_rename,2,FALSE)),LEN(IF(VLOOKUP(C2689,brand_rename,2,FALSE)=0,C2689,VLOOKUP(C2689,brand_rename,2,FALSE)))-6)</f>
        <v>Team Promotion - NatsLive Post-Game Concert - The Wallflowers</v>
      </c>
      <c r="P2689" t="str">
        <f>IF(VLOOKUP(D2689,location_rename,2,FALSE)=0,D2689,VLOOKUP(D2689,location_rename,2,FALSE))</f>
        <v>Static Field Level Home Plate</v>
      </c>
      <c r="Q2689">
        <f>IF($L2689=0,0,G2689)</f>
        <v>89</v>
      </c>
      <c r="R2689">
        <f>IF($L2689=0,0,H2689)</f>
        <v>196</v>
      </c>
      <c r="S2689" s="1">
        <f>R2689*L2689</f>
        <v>172390.62400000001</v>
      </c>
      <c r="T2689" s="1">
        <f>S2689*(K2689/100)</f>
        <v>30285.867734406518</v>
      </c>
      <c r="U2689" t="str">
        <f t="shared" si="82"/>
        <v>Team Promotion - NatsLive Post-Game Concert - The WallflowersStatic Field Level Home Plate</v>
      </c>
      <c r="V2689" t="str">
        <f t="shared" si="83"/>
        <v>06-17 New York Yankees @ Washington NationalsTeam Promotion - NatsLive Post-Game Concert - The WallflowersStatic Field Level Home Plate</v>
      </c>
      <c r="W2689" t="str">
        <f>CONCATENATE(M2689,O2689)</f>
        <v>Regular SeasonTeam Promotion - NatsLive Post-Game Concert - The Wallflowers</v>
      </c>
      <c r="X2689" t="str">
        <f>CONCATENATE(M2689,P2689)</f>
        <v>Regular SeasonStatic Field Level Home Plate</v>
      </c>
      <c r="Y2689" t="str">
        <f>CONCATENATE(M2689,O2689,P2689)</f>
        <v>Regular SeasonTeam Promotion - NatsLive Post-Game Concert - The WallflowersStatic Field Level Home Plate</v>
      </c>
    </row>
    <row r="2690" spans="1:25" x14ac:dyDescent="0.25">
      <c r="A2690" s="3">
        <v>366209</v>
      </c>
      <c r="B2690" t="s">
        <v>125</v>
      </c>
      <c r="C2690" t="s">
        <v>78</v>
      </c>
      <c r="D2690" t="s">
        <v>45</v>
      </c>
      <c r="E2690" t="s">
        <v>1</v>
      </c>
      <c r="F2690" s="5">
        <v>41077</v>
      </c>
      <c r="G2690">
        <v>1</v>
      </c>
      <c r="H2690">
        <v>4</v>
      </c>
      <c r="I2690" s="1">
        <v>3518.16</v>
      </c>
      <c r="J2690" s="1">
        <v>774.35</v>
      </c>
      <c r="K2690">
        <v>22.010084817063401</v>
      </c>
      <c r="L2690" s="4">
        <f>VLOOKUP(N2690,rates,VLOOKUP(CONCATENATE('[1]Exposure Report'!$B$11,'[1]Exposure Report'!$B$13),rate_lookup_table,4,FALSE),FALSE)</f>
        <v>879.5440000000001</v>
      </c>
      <c r="M2690" t="s">
        <v>0</v>
      </c>
      <c r="N2690" t="str">
        <f>IF(VLOOKUP(B2690,title_rename,2,FALSE)=0,B2690,VLOOKUP(B2690,title_rename,2,FALSE))</f>
        <v>06-17 New York Yankees @ Washington Nationals</v>
      </c>
      <c r="O2690" s="3" t="str">
        <f>LEFT(IF(VLOOKUP(C2690,brand_rename,2,FALSE)=0,C2690,VLOOKUP(C2690,brand_rename,2,FALSE)),LEN(IF(VLOOKUP(C2690,brand_rename,2,FALSE)=0,C2690,VLOOKUP(C2690,brand_rename,2,FALSE)))-6)</f>
        <v>Team Website - Losnacionales.com</v>
      </c>
      <c r="P2690" t="str">
        <f>IF(VLOOKUP(D2690,location_rename,2,FALSE)=0,D2690,VLOOKUP(D2690,location_rename,2,FALSE))</f>
        <v>Static Field Level Foul Ball Line</v>
      </c>
      <c r="Q2690">
        <f>IF($L2690=0,0,G2690)</f>
        <v>1</v>
      </c>
      <c r="R2690">
        <f>IF($L2690=0,0,H2690)</f>
        <v>4</v>
      </c>
      <c r="S2690" s="1">
        <f>R2690*L2690</f>
        <v>3518.1760000000004</v>
      </c>
      <c r="T2690" s="1">
        <f>S2690*(K2690/100)</f>
        <v>774.35352161356866</v>
      </c>
      <c r="U2690" t="str">
        <f t="shared" ref="U2690:U2753" si="84">CONCATENATE(O2690,P2690)</f>
        <v>Team Website - Losnacionales.comStatic Field Level Foul Ball Line</v>
      </c>
      <c r="V2690" t="str">
        <f t="shared" ref="V2690:V2753" si="85">CONCATENATE(N2690,U2690)</f>
        <v>06-17 New York Yankees @ Washington NationalsTeam Website - Losnacionales.comStatic Field Level Foul Ball Line</v>
      </c>
      <c r="W2690" t="str">
        <f>CONCATENATE(M2690,O2690)</f>
        <v>Regular SeasonTeam Website - Losnacionales.com</v>
      </c>
      <c r="X2690" t="str">
        <f>CONCATENATE(M2690,P2690)</f>
        <v>Regular SeasonStatic Field Level Foul Ball Line</v>
      </c>
      <c r="Y2690" t="str">
        <f>CONCATENATE(M2690,O2690,P2690)</f>
        <v>Regular SeasonTeam Website - Losnacionales.comStatic Field Level Foul Ball Line</v>
      </c>
    </row>
    <row r="2691" spans="1:25" x14ac:dyDescent="0.25">
      <c r="A2691" s="3">
        <v>366209</v>
      </c>
      <c r="B2691" t="s">
        <v>125</v>
      </c>
      <c r="C2691" t="s">
        <v>27</v>
      </c>
      <c r="D2691" t="s">
        <v>16</v>
      </c>
      <c r="E2691" t="s">
        <v>1</v>
      </c>
      <c r="F2691" s="5">
        <v>41077</v>
      </c>
      <c r="G2691">
        <v>8</v>
      </c>
      <c r="H2691">
        <v>14</v>
      </c>
      <c r="I2691" s="1">
        <v>12313.56</v>
      </c>
      <c r="J2691" s="1">
        <v>2830.45</v>
      </c>
      <c r="K2691">
        <v>22.986447461172801</v>
      </c>
      <c r="L2691" s="4">
        <f>VLOOKUP(N2691,rates,VLOOKUP(CONCATENATE('[1]Exposure Report'!$B$11,'[1]Exposure Report'!$B$13),rate_lookup_table,4,FALSE),FALSE)</f>
        <v>879.5440000000001</v>
      </c>
      <c r="M2691" t="s">
        <v>0</v>
      </c>
      <c r="N2691" t="str">
        <f>IF(VLOOKUP(B2691,title_rename,2,FALSE)=0,B2691,VLOOKUP(B2691,title_rename,2,FALSE))</f>
        <v>06-17 New York Yankees @ Washington Nationals</v>
      </c>
      <c r="O2691" s="3" t="str">
        <f>LEFT(IF(VLOOKUP(C2691,brand_rename,2,FALSE)=0,C2691,VLOOKUP(C2691,brand_rename,2,FALSE)),LEN(IF(VLOOKUP(C2691,brand_rename,2,FALSE)=0,C2691,VLOOKUP(C2691,brand_rename,2,FALSE)))-6)</f>
        <v>Team Website - Nationals.com</v>
      </c>
      <c r="P2691" t="str">
        <f>IF(VLOOKUP(D2691,location_rename,2,FALSE)=0,D2691,VLOOKUP(D2691,location_rename,2,FALSE))</f>
        <v>On Surface Branding</v>
      </c>
      <c r="Q2691">
        <f>IF($L2691=0,0,G2691)</f>
        <v>8</v>
      </c>
      <c r="R2691">
        <f>IF($L2691=0,0,H2691)</f>
        <v>14</v>
      </c>
      <c r="S2691" s="1">
        <f>R2691*L2691</f>
        <v>12313.616000000002</v>
      </c>
      <c r="T2691" s="1">
        <f>S2691*(K2691/100)</f>
        <v>2830.4628724105683</v>
      </c>
      <c r="U2691" t="str">
        <f t="shared" si="84"/>
        <v>Team Website - Nationals.comOn Surface Branding</v>
      </c>
      <c r="V2691" t="str">
        <f t="shared" si="85"/>
        <v>06-17 New York Yankees @ Washington NationalsTeam Website - Nationals.comOn Surface Branding</v>
      </c>
      <c r="W2691" t="str">
        <f>CONCATENATE(M2691,O2691)</f>
        <v>Regular SeasonTeam Website - Nationals.com</v>
      </c>
      <c r="X2691" t="str">
        <f>CONCATENATE(M2691,P2691)</f>
        <v>Regular SeasonOn Surface Branding</v>
      </c>
      <c r="Y2691" t="str">
        <f>CONCATENATE(M2691,O2691,P2691)</f>
        <v>Regular SeasonTeam Website - Nationals.comOn Surface Branding</v>
      </c>
    </row>
    <row r="2692" spans="1:25" x14ac:dyDescent="0.25">
      <c r="A2692" s="3">
        <v>366209</v>
      </c>
      <c r="B2692" t="s">
        <v>125</v>
      </c>
      <c r="C2692" t="s">
        <v>27</v>
      </c>
      <c r="D2692" t="s">
        <v>2</v>
      </c>
      <c r="E2692" t="s">
        <v>1</v>
      </c>
      <c r="F2692" s="5">
        <v>41077</v>
      </c>
      <c r="G2692">
        <v>4</v>
      </c>
      <c r="H2692">
        <v>33</v>
      </c>
      <c r="I2692" s="1">
        <v>29024.82</v>
      </c>
      <c r="J2692" s="1">
        <v>6649.15</v>
      </c>
      <c r="K2692">
        <v>22.908496934692401</v>
      </c>
      <c r="L2692" s="4">
        <f>VLOOKUP(N2692,rates,VLOOKUP(CONCATENATE('[1]Exposure Report'!$B$11,'[1]Exposure Report'!$B$13),rate_lookup_table,4,FALSE),FALSE)</f>
        <v>879.5440000000001</v>
      </c>
      <c r="M2692" t="s">
        <v>0</v>
      </c>
      <c r="N2692" t="str">
        <f>IF(VLOOKUP(B2692,title_rename,2,FALSE)=0,B2692,VLOOKUP(B2692,title_rename,2,FALSE))</f>
        <v>06-17 New York Yankees @ Washington Nationals</v>
      </c>
      <c r="O2692" s="3" t="str">
        <f>LEFT(IF(VLOOKUP(C2692,brand_rename,2,FALSE)=0,C2692,VLOOKUP(C2692,brand_rename,2,FALSE)),LEN(IF(VLOOKUP(C2692,brand_rename,2,FALSE)=0,C2692,VLOOKUP(C2692,brand_rename,2,FALSE)))-6)</f>
        <v>Team Website - Nationals.com</v>
      </c>
      <c r="P2692" t="str">
        <f>IF(VLOOKUP(D2692,location_rename,2,FALSE)=0,D2692,VLOOKUP(D2692,location_rename,2,FALSE))</f>
        <v>Rotational Field Level Home Plate</v>
      </c>
      <c r="Q2692">
        <f>IF($L2692=0,0,G2692)</f>
        <v>4</v>
      </c>
      <c r="R2692">
        <f>IF($L2692=0,0,H2692)</f>
        <v>33</v>
      </c>
      <c r="S2692" s="1">
        <f>R2692*L2692</f>
        <v>29024.952000000005</v>
      </c>
      <c r="T2692" s="1">
        <f>S2692*(K2692/100)</f>
        <v>6649.1802392159416</v>
      </c>
      <c r="U2692" t="str">
        <f t="shared" si="84"/>
        <v>Team Website - Nationals.comRotational Field Level Home Plate</v>
      </c>
      <c r="V2692" t="str">
        <f t="shared" si="85"/>
        <v>06-17 New York Yankees @ Washington NationalsTeam Website - Nationals.comRotational Field Level Home Plate</v>
      </c>
      <c r="W2692" t="str">
        <f>CONCATENATE(M2692,O2692)</f>
        <v>Regular SeasonTeam Website - Nationals.com</v>
      </c>
      <c r="X2692" t="str">
        <f>CONCATENATE(M2692,P2692)</f>
        <v>Regular SeasonRotational Field Level Home Plate</v>
      </c>
      <c r="Y2692" t="str">
        <f>CONCATENATE(M2692,O2692,P2692)</f>
        <v>Regular SeasonTeam Website - Nationals.comRotational Field Level Home Plate</v>
      </c>
    </row>
    <row r="2693" spans="1:25" x14ac:dyDescent="0.25">
      <c r="A2693" s="3">
        <v>366209</v>
      </c>
      <c r="B2693" t="s">
        <v>125</v>
      </c>
      <c r="C2693" t="s">
        <v>27</v>
      </c>
      <c r="D2693" t="s">
        <v>28</v>
      </c>
      <c r="E2693" t="s">
        <v>1</v>
      </c>
      <c r="F2693" s="5">
        <v>41077</v>
      </c>
      <c r="G2693">
        <v>33</v>
      </c>
      <c r="H2693">
        <v>122</v>
      </c>
      <c r="I2693" s="1">
        <v>107303.88</v>
      </c>
      <c r="J2693" s="1">
        <v>26871.27</v>
      </c>
      <c r="K2693">
        <v>25.042216553585899</v>
      </c>
      <c r="L2693" s="4">
        <f>VLOOKUP(N2693,rates,VLOOKUP(CONCATENATE('[1]Exposure Report'!$B$11,'[1]Exposure Report'!$B$13),rate_lookup_table,4,FALSE),FALSE)</f>
        <v>879.5440000000001</v>
      </c>
      <c r="M2693" t="s">
        <v>0</v>
      </c>
      <c r="N2693" t="str">
        <f>IF(VLOOKUP(B2693,title_rename,2,FALSE)=0,B2693,VLOOKUP(B2693,title_rename,2,FALSE))</f>
        <v>06-17 New York Yankees @ Washington Nationals</v>
      </c>
      <c r="O2693" s="3" t="str">
        <f>LEFT(IF(VLOOKUP(C2693,brand_rename,2,FALSE)=0,C2693,VLOOKUP(C2693,brand_rename,2,FALSE)),LEN(IF(VLOOKUP(C2693,brand_rename,2,FALSE)=0,C2693,VLOOKUP(C2693,brand_rename,2,FALSE)))-6)</f>
        <v>Team Website - Nationals.com</v>
      </c>
      <c r="P2693" t="str">
        <f>IF(VLOOKUP(D2693,location_rename,2,FALSE)=0,D2693,VLOOKUP(D2693,location_rename,2,FALSE))</f>
        <v>Static Dugout Railing</v>
      </c>
      <c r="Q2693">
        <f>IF($L2693=0,0,G2693)</f>
        <v>33</v>
      </c>
      <c r="R2693">
        <f>IF($L2693=0,0,H2693)</f>
        <v>122</v>
      </c>
      <c r="S2693" s="1">
        <f>R2693*L2693</f>
        <v>107304.36800000002</v>
      </c>
      <c r="T2693" s="1">
        <f>S2693*(K2693/100)</f>
        <v>26871.392206016735</v>
      </c>
      <c r="U2693" t="str">
        <f t="shared" si="84"/>
        <v>Team Website - Nationals.comStatic Dugout Railing</v>
      </c>
      <c r="V2693" t="str">
        <f t="shared" si="85"/>
        <v>06-17 New York Yankees @ Washington NationalsTeam Website - Nationals.comStatic Dugout Railing</v>
      </c>
      <c r="W2693" t="str">
        <f>CONCATENATE(M2693,O2693)</f>
        <v>Regular SeasonTeam Website - Nationals.com</v>
      </c>
      <c r="X2693" t="str">
        <f>CONCATENATE(M2693,P2693)</f>
        <v>Regular SeasonStatic Dugout Railing</v>
      </c>
      <c r="Y2693" t="str">
        <f>CONCATENATE(M2693,O2693,P2693)</f>
        <v>Regular SeasonTeam Website - Nationals.comStatic Dugout Railing</v>
      </c>
    </row>
    <row r="2694" spans="1:25" x14ac:dyDescent="0.25">
      <c r="A2694" s="3">
        <v>366209</v>
      </c>
      <c r="B2694" t="s">
        <v>125</v>
      </c>
      <c r="C2694" t="s">
        <v>27</v>
      </c>
      <c r="D2694" t="s">
        <v>14</v>
      </c>
      <c r="E2694" t="s">
        <v>1</v>
      </c>
      <c r="F2694" s="5">
        <v>41077</v>
      </c>
      <c r="G2694">
        <v>49</v>
      </c>
      <c r="H2694">
        <v>112</v>
      </c>
      <c r="I2694" s="1">
        <v>98508.479999999996</v>
      </c>
      <c r="J2694" s="1">
        <v>17283.580000000002</v>
      </c>
      <c r="K2694">
        <v>17.545271229441301</v>
      </c>
      <c r="L2694" s="4">
        <f>VLOOKUP(N2694,rates,VLOOKUP(CONCATENATE('[1]Exposure Report'!$B$11,'[1]Exposure Report'!$B$13),rate_lookup_table,4,FALSE),FALSE)</f>
        <v>879.5440000000001</v>
      </c>
      <c r="M2694" t="s">
        <v>0</v>
      </c>
      <c r="N2694" t="str">
        <f>IF(VLOOKUP(B2694,title_rename,2,FALSE)=0,B2694,VLOOKUP(B2694,title_rename,2,FALSE))</f>
        <v>06-17 New York Yankees @ Washington Nationals</v>
      </c>
      <c r="O2694" s="3" t="str">
        <f>LEFT(IF(VLOOKUP(C2694,brand_rename,2,FALSE)=0,C2694,VLOOKUP(C2694,brand_rename,2,FALSE)),LEN(IF(VLOOKUP(C2694,brand_rename,2,FALSE)=0,C2694,VLOOKUP(C2694,brand_rename,2,FALSE)))-6)</f>
        <v>Team Website - Nationals.com</v>
      </c>
      <c r="P2694" t="str">
        <f>IF(VLOOKUP(D2694,location_rename,2,FALSE)=0,D2694,VLOOKUP(D2694,location_rename,2,FALSE))</f>
        <v>Static Dugout Roof</v>
      </c>
      <c r="Q2694">
        <f>IF($L2694=0,0,G2694)</f>
        <v>49</v>
      </c>
      <c r="R2694">
        <f>IF($L2694=0,0,H2694)</f>
        <v>112</v>
      </c>
      <c r="S2694" s="1">
        <f>R2694*L2694</f>
        <v>98508.928000000014</v>
      </c>
      <c r="T2694" s="1">
        <f>S2694*(K2694/100)</f>
        <v>17283.658602815049</v>
      </c>
      <c r="U2694" t="str">
        <f t="shared" si="84"/>
        <v>Team Website - Nationals.comStatic Dugout Roof</v>
      </c>
      <c r="V2694" t="str">
        <f t="shared" si="85"/>
        <v>06-17 New York Yankees @ Washington NationalsTeam Website - Nationals.comStatic Dugout Roof</v>
      </c>
      <c r="W2694" t="str">
        <f>CONCATENATE(M2694,O2694)</f>
        <v>Regular SeasonTeam Website - Nationals.com</v>
      </c>
      <c r="X2694" t="str">
        <f>CONCATENATE(M2694,P2694)</f>
        <v>Regular SeasonStatic Dugout Roof</v>
      </c>
      <c r="Y2694" t="str">
        <f>CONCATENATE(M2694,O2694,P2694)</f>
        <v>Regular SeasonTeam Website - Nationals.comStatic Dugout Roof</v>
      </c>
    </row>
    <row r="2695" spans="1:25" x14ac:dyDescent="0.25">
      <c r="A2695" s="3">
        <v>366209</v>
      </c>
      <c r="B2695" t="s">
        <v>125</v>
      </c>
      <c r="C2695" t="s">
        <v>27</v>
      </c>
      <c r="D2695" t="s">
        <v>45</v>
      </c>
      <c r="E2695" t="s">
        <v>1</v>
      </c>
      <c r="F2695" s="5">
        <v>41077</v>
      </c>
      <c r="G2695">
        <v>1</v>
      </c>
      <c r="H2695">
        <v>3</v>
      </c>
      <c r="I2695" s="1">
        <v>2638.62</v>
      </c>
      <c r="J2695" s="1">
        <v>401.33</v>
      </c>
      <c r="K2695">
        <v>15.2098445399489</v>
      </c>
      <c r="L2695" s="4">
        <f>VLOOKUP(N2695,rates,VLOOKUP(CONCATENATE('[1]Exposure Report'!$B$11,'[1]Exposure Report'!$B$13),rate_lookup_table,4,FALSE),FALSE)</f>
        <v>879.5440000000001</v>
      </c>
      <c r="M2695" t="s">
        <v>0</v>
      </c>
      <c r="N2695" t="str">
        <f>IF(VLOOKUP(B2695,title_rename,2,FALSE)=0,B2695,VLOOKUP(B2695,title_rename,2,FALSE))</f>
        <v>06-17 New York Yankees @ Washington Nationals</v>
      </c>
      <c r="O2695" s="3" t="str">
        <f>LEFT(IF(VLOOKUP(C2695,brand_rename,2,FALSE)=0,C2695,VLOOKUP(C2695,brand_rename,2,FALSE)),LEN(IF(VLOOKUP(C2695,brand_rename,2,FALSE)=0,C2695,VLOOKUP(C2695,brand_rename,2,FALSE)))-6)</f>
        <v>Team Website - Nationals.com</v>
      </c>
      <c r="P2695" t="str">
        <f>IF(VLOOKUP(D2695,location_rename,2,FALSE)=0,D2695,VLOOKUP(D2695,location_rename,2,FALSE))</f>
        <v>Static Field Level Foul Ball Line</v>
      </c>
      <c r="Q2695">
        <f>IF($L2695=0,0,G2695)</f>
        <v>1</v>
      </c>
      <c r="R2695">
        <f>IF($L2695=0,0,H2695)</f>
        <v>3</v>
      </c>
      <c r="S2695" s="1">
        <f>R2695*L2695</f>
        <v>2638.6320000000005</v>
      </c>
      <c r="T2695" s="1">
        <f>S2695*(K2695/100)</f>
        <v>401.33182518134453</v>
      </c>
      <c r="U2695" t="str">
        <f t="shared" si="84"/>
        <v>Team Website - Nationals.comStatic Field Level Foul Ball Line</v>
      </c>
      <c r="V2695" t="str">
        <f t="shared" si="85"/>
        <v>06-17 New York Yankees @ Washington NationalsTeam Website - Nationals.comStatic Field Level Foul Ball Line</v>
      </c>
      <c r="W2695" t="str">
        <f>CONCATENATE(M2695,O2695)</f>
        <v>Regular SeasonTeam Website - Nationals.com</v>
      </c>
      <c r="X2695" t="str">
        <f>CONCATENATE(M2695,P2695)</f>
        <v>Regular SeasonStatic Field Level Foul Ball Line</v>
      </c>
      <c r="Y2695" t="str">
        <f>CONCATENATE(M2695,O2695,P2695)</f>
        <v>Regular SeasonTeam Website - Nationals.comStatic Field Level Foul Ball Line</v>
      </c>
    </row>
    <row r="2696" spans="1:25" x14ac:dyDescent="0.25">
      <c r="A2696" s="3">
        <v>366209</v>
      </c>
      <c r="B2696" t="s">
        <v>125</v>
      </c>
      <c r="C2696" t="s">
        <v>27</v>
      </c>
      <c r="D2696" t="s">
        <v>9</v>
      </c>
      <c r="E2696" t="s">
        <v>1</v>
      </c>
      <c r="F2696" s="5">
        <v>41077</v>
      </c>
      <c r="G2696">
        <v>26</v>
      </c>
      <c r="H2696">
        <v>91</v>
      </c>
      <c r="I2696" s="1">
        <v>80038.14</v>
      </c>
      <c r="J2696" s="1">
        <v>10182.35</v>
      </c>
      <c r="K2696">
        <v>12.7218723473583</v>
      </c>
      <c r="L2696" s="4">
        <f>VLOOKUP(N2696,rates,VLOOKUP(CONCATENATE('[1]Exposure Report'!$B$11,'[1]Exposure Report'!$B$13),rate_lookup_table,4,FALSE),FALSE)</f>
        <v>879.5440000000001</v>
      </c>
      <c r="M2696" t="s">
        <v>0</v>
      </c>
      <c r="N2696" t="str">
        <f>IF(VLOOKUP(B2696,title_rename,2,FALSE)=0,B2696,VLOOKUP(B2696,title_rename,2,FALSE))</f>
        <v>06-17 New York Yankees @ Washington Nationals</v>
      </c>
      <c r="O2696" s="3" t="str">
        <f>LEFT(IF(VLOOKUP(C2696,brand_rename,2,FALSE)=0,C2696,VLOOKUP(C2696,brand_rename,2,FALSE)),LEN(IF(VLOOKUP(C2696,brand_rename,2,FALSE)=0,C2696,VLOOKUP(C2696,brand_rename,2,FALSE)))-6)</f>
        <v>Team Website - Nationals.com</v>
      </c>
      <c r="P2696" t="str">
        <f>IF(VLOOKUP(D2696,location_rename,2,FALSE)=0,D2696,VLOOKUP(D2696,location_rename,2,FALSE))</f>
        <v>Static Upper Billboard</v>
      </c>
      <c r="Q2696">
        <f>IF($L2696=0,0,G2696)</f>
        <v>26</v>
      </c>
      <c r="R2696">
        <f>IF($L2696=0,0,H2696)</f>
        <v>91</v>
      </c>
      <c r="S2696" s="1">
        <f>R2696*L2696</f>
        <v>80038.504000000015</v>
      </c>
      <c r="T2696" s="1">
        <f>S2696*(K2696/100)</f>
        <v>10182.396307615267</v>
      </c>
      <c r="U2696" t="str">
        <f t="shared" si="84"/>
        <v>Team Website - Nationals.comStatic Upper Billboard</v>
      </c>
      <c r="V2696" t="str">
        <f t="shared" si="85"/>
        <v>06-17 New York Yankees @ Washington NationalsTeam Website - Nationals.comStatic Upper Billboard</v>
      </c>
      <c r="W2696" t="str">
        <f>CONCATENATE(M2696,O2696)</f>
        <v>Regular SeasonTeam Website - Nationals.com</v>
      </c>
      <c r="X2696" t="str">
        <f>CONCATENATE(M2696,P2696)</f>
        <v>Regular SeasonStatic Upper Billboard</v>
      </c>
      <c r="Y2696" t="str">
        <f>CONCATENATE(M2696,O2696,P2696)</f>
        <v>Regular SeasonTeam Website - Nationals.comStatic Upper Billboard</v>
      </c>
    </row>
    <row r="2697" spans="1:25" x14ac:dyDescent="0.25">
      <c r="A2697" s="3">
        <v>366209</v>
      </c>
      <c r="B2697" t="s">
        <v>125</v>
      </c>
      <c r="C2697" t="s">
        <v>93</v>
      </c>
      <c r="D2697" t="s">
        <v>9</v>
      </c>
      <c r="E2697" t="s">
        <v>1</v>
      </c>
      <c r="F2697" s="5">
        <v>41077</v>
      </c>
      <c r="G2697">
        <v>3</v>
      </c>
      <c r="H2697">
        <v>7</v>
      </c>
      <c r="I2697" s="1">
        <v>6156.78</v>
      </c>
      <c r="J2697" s="1">
        <v>1199.08</v>
      </c>
      <c r="K2697">
        <v>19.475764929069999</v>
      </c>
      <c r="L2697" s="4">
        <f>VLOOKUP(N2697,rates,VLOOKUP(CONCATENATE('[1]Exposure Report'!$B$11,'[1]Exposure Report'!$B$13),rate_lookup_table,4,FALSE),FALSE)</f>
        <v>879.5440000000001</v>
      </c>
      <c r="M2697" t="s">
        <v>0</v>
      </c>
      <c r="N2697" t="str">
        <f>IF(VLOOKUP(B2697,title_rename,2,FALSE)=0,B2697,VLOOKUP(B2697,title_rename,2,FALSE))</f>
        <v>06-17 New York Yankees @ Washington Nationals</v>
      </c>
      <c r="O2697" s="3" t="str">
        <f>LEFT(IF(VLOOKUP(C2697,brand_rename,2,FALSE)=0,C2697,VLOOKUP(C2697,brand_rename,2,FALSE)),LEN(IF(VLOOKUP(C2697,brand_rename,2,FALSE)=0,C2697,VLOOKUP(C2697,brand_rename,2,FALSE)))-6)</f>
        <v>The Washington Post</v>
      </c>
      <c r="P2697" t="str">
        <f>IF(VLOOKUP(D2697,location_rename,2,FALSE)=0,D2697,VLOOKUP(D2697,location_rename,2,FALSE))</f>
        <v>Static Upper Billboard</v>
      </c>
      <c r="Q2697">
        <f>IF($L2697=0,0,G2697)</f>
        <v>3</v>
      </c>
      <c r="R2697">
        <f>IF($L2697=0,0,H2697)</f>
        <v>7</v>
      </c>
      <c r="S2697" s="1">
        <f>R2697*L2697</f>
        <v>6156.8080000000009</v>
      </c>
      <c r="T2697" s="1">
        <f>S2697*(K2697/100)</f>
        <v>1199.0854532141761</v>
      </c>
      <c r="U2697" t="str">
        <f t="shared" si="84"/>
        <v>The Washington PostStatic Upper Billboard</v>
      </c>
      <c r="V2697" t="str">
        <f t="shared" si="85"/>
        <v>06-17 New York Yankees @ Washington NationalsThe Washington PostStatic Upper Billboard</v>
      </c>
      <c r="W2697" t="str">
        <f>CONCATENATE(M2697,O2697)</f>
        <v>Regular SeasonThe Washington Post</v>
      </c>
      <c r="X2697" t="str">
        <f>CONCATENATE(M2697,P2697)</f>
        <v>Regular SeasonStatic Upper Billboard</v>
      </c>
      <c r="Y2697" t="str">
        <f>CONCATENATE(M2697,O2697,P2697)</f>
        <v>Regular SeasonThe Washington PostStatic Upper Billboard</v>
      </c>
    </row>
    <row r="2698" spans="1:25" x14ac:dyDescent="0.25">
      <c r="A2698" s="3">
        <v>366209</v>
      </c>
      <c r="B2698" t="s">
        <v>125</v>
      </c>
      <c r="C2698" t="s">
        <v>26</v>
      </c>
      <c r="D2698" t="s">
        <v>19</v>
      </c>
      <c r="E2698" t="s">
        <v>1</v>
      </c>
      <c r="F2698" s="5">
        <v>41077</v>
      </c>
      <c r="G2698">
        <v>2</v>
      </c>
      <c r="H2698">
        <v>7</v>
      </c>
      <c r="I2698" s="1">
        <v>6156.78</v>
      </c>
      <c r="J2698" s="1">
        <v>1433.39</v>
      </c>
      <c r="K2698">
        <v>23.281488050571799</v>
      </c>
      <c r="L2698" s="4">
        <f>VLOOKUP(N2698,rates,VLOOKUP(CONCATENATE('[1]Exposure Report'!$B$11,'[1]Exposure Report'!$B$13),rate_lookup_table,4,FALSE),FALSE)</f>
        <v>879.5440000000001</v>
      </c>
      <c r="M2698" t="s">
        <v>0</v>
      </c>
      <c r="N2698" t="str">
        <f>IF(VLOOKUP(B2698,title_rename,2,FALSE)=0,B2698,VLOOKUP(B2698,title_rename,2,FALSE))</f>
        <v>06-17 New York Yankees @ Washington Nationals</v>
      </c>
      <c r="O2698" s="3" t="str">
        <f>LEFT(IF(VLOOKUP(C2698,brand_rename,2,FALSE)=0,C2698,VLOOKUP(C2698,brand_rename,2,FALSE)),LEN(IF(VLOOKUP(C2698,brand_rename,2,FALSE)=0,C2698,VLOOKUP(C2698,brand_rename,2,FALSE)))-6)</f>
        <v>Toyota</v>
      </c>
      <c r="P2698" t="str">
        <f>IF(VLOOKUP(D2698,location_rename,2,FALSE)=0,D2698,VLOOKUP(D2698,location_rename,2,FALSE))</f>
        <v>LED Outfield Wall</v>
      </c>
      <c r="Q2698">
        <f>IF($L2698=0,0,G2698)</f>
        <v>2</v>
      </c>
      <c r="R2698">
        <f>IF($L2698=0,0,H2698)</f>
        <v>7</v>
      </c>
      <c r="S2698" s="1">
        <f>R2698*L2698</f>
        <v>6156.8080000000009</v>
      </c>
      <c r="T2698" s="1">
        <f>S2698*(K2698/100)</f>
        <v>1433.3965188166487</v>
      </c>
      <c r="U2698" t="str">
        <f t="shared" si="84"/>
        <v>ToyotaLED Outfield Wall</v>
      </c>
      <c r="V2698" t="str">
        <f t="shared" si="85"/>
        <v>06-17 New York Yankees @ Washington NationalsToyotaLED Outfield Wall</v>
      </c>
      <c r="W2698" t="str">
        <f>CONCATENATE(M2698,O2698)</f>
        <v>Regular SeasonToyota</v>
      </c>
      <c r="X2698" t="str">
        <f>CONCATENATE(M2698,P2698)</f>
        <v>Regular SeasonLED Outfield Wall</v>
      </c>
      <c r="Y2698" t="str">
        <f>CONCATENATE(M2698,O2698,P2698)</f>
        <v>Regular SeasonToyotaLED Outfield Wall</v>
      </c>
    </row>
    <row r="2699" spans="1:25" x14ac:dyDescent="0.25">
      <c r="A2699" s="3">
        <v>366209</v>
      </c>
      <c r="B2699" t="s">
        <v>125</v>
      </c>
      <c r="C2699" t="s">
        <v>26</v>
      </c>
      <c r="D2699" t="s">
        <v>17</v>
      </c>
      <c r="E2699" t="s">
        <v>1</v>
      </c>
      <c r="F2699" s="5">
        <v>41077</v>
      </c>
      <c r="G2699">
        <v>1</v>
      </c>
      <c r="H2699">
        <v>2</v>
      </c>
      <c r="I2699" s="1">
        <v>1759.08</v>
      </c>
      <c r="J2699" s="1">
        <v>366.59</v>
      </c>
      <c r="K2699">
        <v>20.8398708415762</v>
      </c>
      <c r="L2699" s="4">
        <f>VLOOKUP(N2699,rates,VLOOKUP(CONCATENATE('[1]Exposure Report'!$B$11,'[1]Exposure Report'!$B$13),rate_lookup_table,4,FALSE),FALSE)</f>
        <v>879.5440000000001</v>
      </c>
      <c r="M2699" t="s">
        <v>0</v>
      </c>
      <c r="N2699" t="str">
        <f>IF(VLOOKUP(B2699,title_rename,2,FALSE)=0,B2699,VLOOKUP(B2699,title_rename,2,FALSE))</f>
        <v>06-17 New York Yankees @ Washington Nationals</v>
      </c>
      <c r="O2699" s="3" t="str">
        <f>LEFT(IF(VLOOKUP(C2699,brand_rename,2,FALSE)=0,C2699,VLOOKUP(C2699,brand_rename,2,FALSE)),LEN(IF(VLOOKUP(C2699,brand_rename,2,FALSE)=0,C2699,VLOOKUP(C2699,brand_rename,2,FALSE)))-6)</f>
        <v>Toyota</v>
      </c>
      <c r="P2699" t="str">
        <f>IF(VLOOKUP(D2699,location_rename,2,FALSE)=0,D2699,VLOOKUP(D2699,location_rename,2,FALSE))</f>
        <v>LED Upper Tiered</v>
      </c>
      <c r="Q2699">
        <f>IF($L2699=0,0,G2699)</f>
        <v>1</v>
      </c>
      <c r="R2699">
        <f>IF($L2699=0,0,H2699)</f>
        <v>2</v>
      </c>
      <c r="S2699" s="1">
        <f>R2699*L2699</f>
        <v>1759.0880000000002</v>
      </c>
      <c r="T2699" s="1">
        <f>S2699*(K2699/100)</f>
        <v>366.591667189666</v>
      </c>
      <c r="U2699" t="str">
        <f t="shared" si="84"/>
        <v>ToyotaLED Upper Tiered</v>
      </c>
      <c r="V2699" t="str">
        <f t="shared" si="85"/>
        <v>06-17 New York Yankees @ Washington NationalsToyotaLED Upper Tiered</v>
      </c>
      <c r="W2699" t="str">
        <f>CONCATENATE(M2699,O2699)</f>
        <v>Regular SeasonToyota</v>
      </c>
      <c r="X2699" t="str">
        <f>CONCATENATE(M2699,P2699)</f>
        <v>Regular SeasonLED Upper Tiered</v>
      </c>
      <c r="Y2699" t="str">
        <f>CONCATENATE(M2699,O2699,P2699)</f>
        <v>Regular SeasonToyotaLED Upper Tiered</v>
      </c>
    </row>
    <row r="2700" spans="1:25" x14ac:dyDescent="0.25">
      <c r="A2700" s="3">
        <v>366209</v>
      </c>
      <c r="B2700" t="s">
        <v>125</v>
      </c>
      <c r="C2700" t="s">
        <v>92</v>
      </c>
      <c r="D2700" t="s">
        <v>9</v>
      </c>
      <c r="E2700" t="s">
        <v>1</v>
      </c>
      <c r="F2700" s="5">
        <v>41077</v>
      </c>
      <c r="G2700">
        <v>1</v>
      </c>
      <c r="H2700">
        <v>4</v>
      </c>
      <c r="I2700" s="1">
        <v>3518.16</v>
      </c>
      <c r="J2700" s="1">
        <v>634.67999999999995</v>
      </c>
      <c r="K2700">
        <v>18.040111876662799</v>
      </c>
      <c r="L2700" s="4">
        <f>VLOOKUP(N2700,rates,VLOOKUP(CONCATENATE('[1]Exposure Report'!$B$11,'[1]Exposure Report'!$B$13),rate_lookup_table,4,FALSE),FALSE)</f>
        <v>879.5440000000001</v>
      </c>
      <c r="M2700" t="s">
        <v>0</v>
      </c>
      <c r="N2700" t="str">
        <f>IF(VLOOKUP(B2700,title_rename,2,FALSE)=0,B2700,VLOOKUP(B2700,title_rename,2,FALSE))</f>
        <v>06-17 New York Yankees @ Washington Nationals</v>
      </c>
      <c r="O2700" s="3" t="str">
        <f>LEFT(IF(VLOOKUP(C2700,brand_rename,2,FALSE)=0,C2700,VLOOKUP(C2700,brand_rename,2,FALSE)),LEN(IF(VLOOKUP(C2700,brand_rename,2,FALSE)=0,C2700,VLOOKUP(C2700,brand_rename,2,FALSE)))-6)</f>
        <v>TV Station - MASN</v>
      </c>
      <c r="P2700" t="str">
        <f>IF(VLOOKUP(D2700,location_rename,2,FALSE)=0,D2700,VLOOKUP(D2700,location_rename,2,FALSE))</f>
        <v>Static Upper Billboard</v>
      </c>
      <c r="Q2700">
        <f>IF($L2700=0,0,G2700)</f>
        <v>1</v>
      </c>
      <c r="R2700">
        <f>IF($L2700=0,0,H2700)</f>
        <v>4</v>
      </c>
      <c r="S2700" s="1">
        <f>R2700*L2700</f>
        <v>3518.1760000000004</v>
      </c>
      <c r="T2700" s="1">
        <f>S2700*(K2700/100)</f>
        <v>634.68288641790025</v>
      </c>
      <c r="U2700" t="str">
        <f t="shared" si="84"/>
        <v>TV Station - MASNStatic Upper Billboard</v>
      </c>
      <c r="V2700" t="str">
        <f t="shared" si="85"/>
        <v>06-17 New York Yankees @ Washington NationalsTV Station - MASNStatic Upper Billboard</v>
      </c>
      <c r="W2700" t="str">
        <f>CONCATENATE(M2700,O2700)</f>
        <v>Regular SeasonTV Station - MASN</v>
      </c>
      <c r="X2700" t="str">
        <f>CONCATENATE(M2700,P2700)</f>
        <v>Regular SeasonStatic Upper Billboard</v>
      </c>
      <c r="Y2700" t="str">
        <f>CONCATENATE(M2700,O2700,P2700)</f>
        <v>Regular SeasonTV Station - MASNStatic Upper Billboard</v>
      </c>
    </row>
    <row r="2701" spans="1:25" x14ac:dyDescent="0.25">
      <c r="A2701" s="3">
        <v>366209</v>
      </c>
      <c r="B2701" t="s">
        <v>125</v>
      </c>
      <c r="C2701" t="s">
        <v>25</v>
      </c>
      <c r="D2701" t="s">
        <v>45</v>
      </c>
      <c r="E2701" t="s">
        <v>1</v>
      </c>
      <c r="F2701" s="5">
        <v>41077</v>
      </c>
      <c r="G2701">
        <v>1</v>
      </c>
      <c r="H2701">
        <v>2</v>
      </c>
      <c r="I2701" s="1">
        <v>1759.08</v>
      </c>
      <c r="J2701" s="1">
        <v>353.05</v>
      </c>
      <c r="K2701">
        <v>20.070150305841601</v>
      </c>
      <c r="L2701" s="4">
        <f>VLOOKUP(N2701,rates,VLOOKUP(CONCATENATE('[1]Exposure Report'!$B$11,'[1]Exposure Report'!$B$13),rate_lookup_table,4,FALSE),FALSE)</f>
        <v>879.5440000000001</v>
      </c>
      <c r="M2701" t="s">
        <v>0</v>
      </c>
      <c r="N2701" t="str">
        <f>IF(VLOOKUP(B2701,title_rename,2,FALSE)=0,B2701,VLOOKUP(B2701,title_rename,2,FALSE))</f>
        <v>06-17 New York Yankees @ Washington Nationals</v>
      </c>
      <c r="O2701" s="3" t="str">
        <f>LEFT(IF(VLOOKUP(C2701,brand_rename,2,FALSE)=0,C2701,VLOOKUP(C2701,brand_rename,2,FALSE)),LEN(IF(VLOOKUP(C2701,brand_rename,2,FALSE)=0,C2701,VLOOKUP(C2701,brand_rename,2,FALSE)))-6)</f>
        <v>TV Station - MLB Network</v>
      </c>
      <c r="P2701" t="str">
        <f>IF(VLOOKUP(D2701,location_rename,2,FALSE)=0,D2701,VLOOKUP(D2701,location_rename,2,FALSE))</f>
        <v>Static Field Level Foul Ball Line</v>
      </c>
      <c r="Q2701">
        <f>IF($L2701=0,0,G2701)</f>
        <v>1</v>
      </c>
      <c r="R2701">
        <f>IF($L2701=0,0,H2701)</f>
        <v>2</v>
      </c>
      <c r="S2701" s="1">
        <f>R2701*L2701</f>
        <v>1759.0880000000002</v>
      </c>
      <c r="T2701" s="1">
        <f>S2701*(K2701/100)</f>
        <v>353.05160561202291</v>
      </c>
      <c r="U2701" t="str">
        <f t="shared" si="84"/>
        <v>TV Station - MLB NetworkStatic Field Level Foul Ball Line</v>
      </c>
      <c r="V2701" t="str">
        <f t="shared" si="85"/>
        <v>06-17 New York Yankees @ Washington NationalsTV Station - MLB NetworkStatic Field Level Foul Ball Line</v>
      </c>
      <c r="W2701" t="str">
        <f>CONCATENATE(M2701,O2701)</f>
        <v>Regular SeasonTV Station - MLB Network</v>
      </c>
      <c r="X2701" t="str">
        <f>CONCATENATE(M2701,P2701)</f>
        <v>Regular SeasonStatic Field Level Foul Ball Line</v>
      </c>
      <c r="Y2701" t="str">
        <f>CONCATENATE(M2701,O2701,P2701)</f>
        <v>Regular SeasonTV Station - MLB NetworkStatic Field Level Foul Ball Line</v>
      </c>
    </row>
    <row r="2702" spans="1:25" x14ac:dyDescent="0.25">
      <c r="A2702" s="3">
        <v>366209</v>
      </c>
      <c r="B2702" t="s">
        <v>125</v>
      </c>
      <c r="C2702" t="s">
        <v>24</v>
      </c>
      <c r="D2702" t="s">
        <v>19</v>
      </c>
      <c r="E2702" t="s">
        <v>1</v>
      </c>
      <c r="F2702" s="5">
        <v>41077</v>
      </c>
      <c r="G2702">
        <v>1</v>
      </c>
      <c r="H2702">
        <v>9</v>
      </c>
      <c r="I2702" s="1">
        <v>7915.86</v>
      </c>
      <c r="J2702" s="1">
        <v>968.11</v>
      </c>
      <c r="K2702">
        <v>12.2300040677829</v>
      </c>
      <c r="L2702" s="4">
        <f>VLOOKUP(N2702,rates,VLOOKUP(CONCATENATE('[1]Exposure Report'!$B$11,'[1]Exposure Report'!$B$13),rate_lookup_table,4,FALSE),FALSE)</f>
        <v>879.5440000000001</v>
      </c>
      <c r="M2702" t="s">
        <v>0</v>
      </c>
      <c r="N2702" t="str">
        <f>IF(VLOOKUP(B2702,title_rename,2,FALSE)=0,B2702,VLOOKUP(B2702,title_rename,2,FALSE))</f>
        <v>06-17 New York Yankees @ Washington Nationals</v>
      </c>
      <c r="O2702" s="3" t="str">
        <f>LEFT(IF(VLOOKUP(C2702,brand_rename,2,FALSE)=0,C2702,VLOOKUP(C2702,brand_rename,2,FALSE)),LEN(IF(VLOOKUP(C2702,brand_rename,2,FALSE)=0,C2702,VLOOKUP(C2702,brand_rename,2,FALSE)))-6)</f>
        <v>Twisted Tea</v>
      </c>
      <c r="P2702" t="str">
        <f>IF(VLOOKUP(D2702,location_rename,2,FALSE)=0,D2702,VLOOKUP(D2702,location_rename,2,FALSE))</f>
        <v>LED Outfield Wall</v>
      </c>
      <c r="Q2702">
        <f>IF($L2702=0,0,G2702)</f>
        <v>1</v>
      </c>
      <c r="R2702">
        <f>IF($L2702=0,0,H2702)</f>
        <v>9</v>
      </c>
      <c r="S2702" s="1">
        <f>R2702*L2702</f>
        <v>7915.8960000000006</v>
      </c>
      <c r="T2702" s="1">
        <f>S2702*(K2702/100)</f>
        <v>968.11440280146394</v>
      </c>
      <c r="U2702" t="str">
        <f t="shared" si="84"/>
        <v>Twisted TeaLED Outfield Wall</v>
      </c>
      <c r="V2702" t="str">
        <f t="shared" si="85"/>
        <v>06-17 New York Yankees @ Washington NationalsTwisted TeaLED Outfield Wall</v>
      </c>
      <c r="W2702" t="str">
        <f>CONCATENATE(M2702,O2702)</f>
        <v>Regular SeasonTwisted Tea</v>
      </c>
      <c r="X2702" t="str">
        <f>CONCATENATE(M2702,P2702)</f>
        <v>Regular SeasonLED Outfield Wall</v>
      </c>
      <c r="Y2702" t="str">
        <f>CONCATENATE(M2702,O2702,P2702)</f>
        <v>Regular SeasonTwisted TeaLED Outfield Wall</v>
      </c>
    </row>
    <row r="2703" spans="1:25" x14ac:dyDescent="0.25">
      <c r="A2703" s="3">
        <v>366209</v>
      </c>
      <c r="B2703" t="s">
        <v>125</v>
      </c>
      <c r="C2703" t="s">
        <v>24</v>
      </c>
      <c r="D2703" t="s">
        <v>11</v>
      </c>
      <c r="E2703" t="s">
        <v>1</v>
      </c>
      <c r="F2703" s="5">
        <v>41077</v>
      </c>
      <c r="G2703">
        <v>4</v>
      </c>
      <c r="H2703">
        <v>9</v>
      </c>
      <c r="I2703" s="1">
        <v>7915.86</v>
      </c>
      <c r="J2703" s="1">
        <v>1392.31</v>
      </c>
      <c r="K2703">
        <v>17.588865897072399</v>
      </c>
      <c r="L2703" s="4">
        <f>VLOOKUP(N2703,rates,VLOOKUP(CONCATENATE('[1]Exposure Report'!$B$11,'[1]Exposure Report'!$B$13),rate_lookup_table,4,FALSE),FALSE)</f>
        <v>879.5440000000001</v>
      </c>
      <c r="M2703" t="s">
        <v>0</v>
      </c>
      <c r="N2703" t="str">
        <f>IF(VLOOKUP(B2703,title_rename,2,FALSE)=0,B2703,VLOOKUP(B2703,title_rename,2,FALSE))</f>
        <v>06-17 New York Yankees @ Washington Nationals</v>
      </c>
      <c r="O2703" s="3" t="str">
        <f>LEFT(IF(VLOOKUP(C2703,brand_rename,2,FALSE)=0,C2703,VLOOKUP(C2703,brand_rename,2,FALSE)),LEN(IF(VLOOKUP(C2703,brand_rename,2,FALSE)=0,C2703,VLOOKUP(C2703,brand_rename,2,FALSE)))-6)</f>
        <v>Twisted Tea</v>
      </c>
      <c r="P2703" t="str">
        <f>IF(VLOOKUP(D2703,location_rename,2,FALSE)=0,D2703,VLOOKUP(D2703,location_rename,2,FALSE))</f>
        <v>Static Outfield Wall</v>
      </c>
      <c r="Q2703">
        <f>IF($L2703=0,0,G2703)</f>
        <v>4</v>
      </c>
      <c r="R2703">
        <f>IF($L2703=0,0,H2703)</f>
        <v>9</v>
      </c>
      <c r="S2703" s="1">
        <f>R2703*L2703</f>
        <v>7915.8960000000006</v>
      </c>
      <c r="T2703" s="1">
        <f>S2703*(K2703/100)</f>
        <v>1392.3163319917182</v>
      </c>
      <c r="U2703" t="str">
        <f t="shared" si="84"/>
        <v>Twisted TeaStatic Outfield Wall</v>
      </c>
      <c r="V2703" t="str">
        <f t="shared" si="85"/>
        <v>06-17 New York Yankees @ Washington NationalsTwisted TeaStatic Outfield Wall</v>
      </c>
      <c r="W2703" t="str">
        <f>CONCATENATE(M2703,O2703)</f>
        <v>Regular SeasonTwisted Tea</v>
      </c>
      <c r="X2703" t="str">
        <f>CONCATENATE(M2703,P2703)</f>
        <v>Regular SeasonStatic Outfield Wall</v>
      </c>
      <c r="Y2703" t="str">
        <f>CONCATENATE(M2703,O2703,P2703)</f>
        <v>Regular SeasonTwisted TeaStatic Outfield Wall</v>
      </c>
    </row>
    <row r="2704" spans="1:25" x14ac:dyDescent="0.25">
      <c r="A2704" s="3">
        <v>366209</v>
      </c>
      <c r="B2704" t="s">
        <v>125</v>
      </c>
      <c r="C2704" t="s">
        <v>23</v>
      </c>
      <c r="D2704" t="s">
        <v>2</v>
      </c>
      <c r="E2704" t="s">
        <v>1</v>
      </c>
      <c r="F2704" s="5">
        <v>41077</v>
      </c>
      <c r="G2704">
        <v>29</v>
      </c>
      <c r="H2704">
        <v>243</v>
      </c>
      <c r="I2704" s="1">
        <v>213728.22</v>
      </c>
      <c r="J2704" s="1">
        <v>48742.879999999997</v>
      </c>
      <c r="K2704">
        <v>22.806010362131801</v>
      </c>
      <c r="L2704" s="4">
        <f>VLOOKUP(N2704,rates,VLOOKUP(CONCATENATE('[1]Exposure Report'!$B$11,'[1]Exposure Report'!$B$13),rate_lookup_table,4,FALSE),FALSE)</f>
        <v>879.5440000000001</v>
      </c>
      <c r="M2704" t="s">
        <v>0</v>
      </c>
      <c r="N2704" t="str">
        <f>IF(VLOOKUP(B2704,title_rename,2,FALSE)=0,B2704,VLOOKUP(B2704,title_rename,2,FALSE))</f>
        <v>06-17 New York Yankees @ Washington Nationals</v>
      </c>
      <c r="O2704" s="3" t="str">
        <f>LEFT(IF(VLOOKUP(C2704,brand_rename,2,FALSE)=0,C2704,VLOOKUP(C2704,brand_rename,2,FALSE)),LEN(IF(VLOOKUP(C2704,brand_rename,2,FALSE)=0,C2704,VLOOKUP(C2704,brand_rename,2,FALSE)))-6)</f>
        <v>U.S. Trust</v>
      </c>
      <c r="P2704" t="str">
        <f>IF(VLOOKUP(D2704,location_rename,2,FALSE)=0,D2704,VLOOKUP(D2704,location_rename,2,FALSE))</f>
        <v>Rotational Field Level Home Plate</v>
      </c>
      <c r="Q2704">
        <f>IF($L2704=0,0,G2704)</f>
        <v>29</v>
      </c>
      <c r="R2704">
        <f>IF($L2704=0,0,H2704)</f>
        <v>243</v>
      </c>
      <c r="S2704" s="1">
        <f>R2704*L2704</f>
        <v>213729.19200000001</v>
      </c>
      <c r="T2704" s="1">
        <f>S2704*(K2704/100)</f>
        <v>48743.101674420577</v>
      </c>
      <c r="U2704" t="str">
        <f t="shared" si="84"/>
        <v>U.S. TrustRotational Field Level Home Plate</v>
      </c>
      <c r="V2704" t="str">
        <f t="shared" si="85"/>
        <v>06-17 New York Yankees @ Washington NationalsU.S. TrustRotational Field Level Home Plate</v>
      </c>
      <c r="W2704" t="str">
        <f>CONCATENATE(M2704,O2704)</f>
        <v>Regular SeasonU.S. Trust</v>
      </c>
      <c r="X2704" t="str">
        <f>CONCATENATE(M2704,P2704)</f>
        <v>Regular SeasonRotational Field Level Home Plate</v>
      </c>
      <c r="Y2704" t="str">
        <f>CONCATENATE(M2704,O2704,P2704)</f>
        <v>Regular SeasonU.S. TrustRotational Field Level Home Plate</v>
      </c>
    </row>
    <row r="2705" spans="1:25" x14ac:dyDescent="0.25">
      <c r="A2705" s="3">
        <v>366209</v>
      </c>
      <c r="B2705" t="s">
        <v>125</v>
      </c>
      <c r="C2705" t="s">
        <v>21</v>
      </c>
      <c r="D2705" t="s">
        <v>17</v>
      </c>
      <c r="E2705" t="s">
        <v>1</v>
      </c>
      <c r="F2705" s="5">
        <v>41077</v>
      </c>
      <c r="G2705">
        <v>2</v>
      </c>
      <c r="H2705">
        <v>5</v>
      </c>
      <c r="I2705" s="1">
        <v>4397.7</v>
      </c>
      <c r="J2705" s="1">
        <v>1243.58</v>
      </c>
      <c r="K2705">
        <v>28.277963480910401</v>
      </c>
      <c r="L2705" s="4">
        <f>VLOOKUP(N2705,rates,VLOOKUP(CONCATENATE('[1]Exposure Report'!$B$11,'[1]Exposure Report'!$B$13),rate_lookup_table,4,FALSE),FALSE)</f>
        <v>879.5440000000001</v>
      </c>
      <c r="M2705" t="s">
        <v>0</v>
      </c>
      <c r="N2705" t="str">
        <f>IF(VLOOKUP(B2705,title_rename,2,FALSE)=0,B2705,VLOOKUP(B2705,title_rename,2,FALSE))</f>
        <v>06-17 New York Yankees @ Washington Nationals</v>
      </c>
      <c r="O2705" s="3" t="str">
        <f>LEFT(IF(VLOOKUP(C2705,brand_rename,2,FALSE)=0,C2705,VLOOKUP(C2705,brand_rename,2,FALSE)),LEN(IF(VLOOKUP(C2705,brand_rename,2,FALSE)=0,C2705,VLOOKUP(C2705,brand_rename,2,FALSE)))-6)</f>
        <v>United Airlines</v>
      </c>
      <c r="P2705" t="str">
        <f>IF(VLOOKUP(D2705,location_rename,2,FALSE)=0,D2705,VLOOKUP(D2705,location_rename,2,FALSE))</f>
        <v>LED Upper Tiered</v>
      </c>
      <c r="Q2705">
        <f>IF($L2705=0,0,G2705)</f>
        <v>2</v>
      </c>
      <c r="R2705">
        <f>IF($L2705=0,0,H2705)</f>
        <v>5</v>
      </c>
      <c r="S2705" s="1">
        <f>R2705*L2705</f>
        <v>4397.72</v>
      </c>
      <c r="T2705" s="1">
        <f>S2705*(K2705/100)</f>
        <v>1243.585655592693</v>
      </c>
      <c r="U2705" t="str">
        <f t="shared" si="84"/>
        <v>United AirlinesLED Upper Tiered</v>
      </c>
      <c r="V2705" t="str">
        <f t="shared" si="85"/>
        <v>06-17 New York Yankees @ Washington NationalsUnited AirlinesLED Upper Tiered</v>
      </c>
      <c r="W2705" t="str">
        <f>CONCATENATE(M2705,O2705)</f>
        <v>Regular SeasonUnited Airlines</v>
      </c>
      <c r="X2705" t="str">
        <f>CONCATENATE(M2705,P2705)</f>
        <v>Regular SeasonLED Upper Tiered</v>
      </c>
      <c r="Y2705" t="str">
        <f>CONCATENATE(M2705,O2705,P2705)</f>
        <v>Regular SeasonUnited AirlinesLED Upper Tiered</v>
      </c>
    </row>
    <row r="2706" spans="1:25" x14ac:dyDescent="0.25">
      <c r="A2706" s="3">
        <v>366209</v>
      </c>
      <c r="B2706" t="s">
        <v>125</v>
      </c>
      <c r="C2706" t="s">
        <v>21</v>
      </c>
      <c r="D2706" t="s">
        <v>2</v>
      </c>
      <c r="E2706" t="s">
        <v>1</v>
      </c>
      <c r="F2706" s="5">
        <v>41077</v>
      </c>
      <c r="G2706">
        <v>15</v>
      </c>
      <c r="H2706">
        <v>111</v>
      </c>
      <c r="I2706" s="1">
        <v>97628.94</v>
      </c>
      <c r="J2706" s="1">
        <v>22287.72</v>
      </c>
      <c r="K2706">
        <v>22.829009512957899</v>
      </c>
      <c r="L2706" s="4">
        <f>VLOOKUP(N2706,rates,VLOOKUP(CONCATENATE('[1]Exposure Report'!$B$11,'[1]Exposure Report'!$B$13),rate_lookup_table,4,FALSE),FALSE)</f>
        <v>879.5440000000001</v>
      </c>
      <c r="M2706" t="s">
        <v>0</v>
      </c>
      <c r="N2706" t="str">
        <f>IF(VLOOKUP(B2706,title_rename,2,FALSE)=0,B2706,VLOOKUP(B2706,title_rename,2,FALSE))</f>
        <v>06-17 New York Yankees @ Washington Nationals</v>
      </c>
      <c r="O2706" s="3" t="str">
        <f>LEFT(IF(VLOOKUP(C2706,brand_rename,2,FALSE)=0,C2706,VLOOKUP(C2706,brand_rename,2,FALSE)),LEN(IF(VLOOKUP(C2706,brand_rename,2,FALSE)=0,C2706,VLOOKUP(C2706,brand_rename,2,FALSE)))-6)</f>
        <v>United Airlines</v>
      </c>
      <c r="P2706" t="str">
        <f>IF(VLOOKUP(D2706,location_rename,2,FALSE)=0,D2706,VLOOKUP(D2706,location_rename,2,FALSE))</f>
        <v>Rotational Field Level Home Plate</v>
      </c>
      <c r="Q2706">
        <f>IF($L2706=0,0,G2706)</f>
        <v>15</v>
      </c>
      <c r="R2706">
        <f>IF($L2706=0,0,H2706)</f>
        <v>111</v>
      </c>
      <c r="S2706" s="1">
        <f>R2706*L2706</f>
        <v>97629.384000000005</v>
      </c>
      <c r="T2706" s="1">
        <f>S2706*(K2706/100)</f>
        <v>22287.821360802198</v>
      </c>
      <c r="U2706" t="str">
        <f t="shared" si="84"/>
        <v>United AirlinesRotational Field Level Home Plate</v>
      </c>
      <c r="V2706" t="str">
        <f t="shared" si="85"/>
        <v>06-17 New York Yankees @ Washington NationalsUnited AirlinesRotational Field Level Home Plate</v>
      </c>
      <c r="W2706" t="str">
        <f>CONCATENATE(M2706,O2706)</f>
        <v>Regular SeasonUnited Airlines</v>
      </c>
      <c r="X2706" t="str">
        <f>CONCATENATE(M2706,P2706)</f>
        <v>Regular SeasonRotational Field Level Home Plate</v>
      </c>
      <c r="Y2706" t="str">
        <f>CONCATENATE(M2706,O2706,P2706)</f>
        <v>Regular SeasonUnited AirlinesRotational Field Level Home Plate</v>
      </c>
    </row>
    <row r="2707" spans="1:25" x14ac:dyDescent="0.25">
      <c r="A2707" s="3">
        <v>366209</v>
      </c>
      <c r="B2707" t="s">
        <v>125</v>
      </c>
      <c r="C2707" t="s">
        <v>21</v>
      </c>
      <c r="D2707" t="s">
        <v>11</v>
      </c>
      <c r="E2707" t="s">
        <v>1</v>
      </c>
      <c r="F2707" s="5">
        <v>41077</v>
      </c>
      <c r="G2707">
        <v>47</v>
      </c>
      <c r="H2707">
        <v>157</v>
      </c>
      <c r="I2707" s="1">
        <v>138087.78</v>
      </c>
      <c r="J2707" s="1">
        <v>21465.88</v>
      </c>
      <c r="K2707">
        <v>15.545097473505599</v>
      </c>
      <c r="L2707" s="4">
        <f>VLOOKUP(N2707,rates,VLOOKUP(CONCATENATE('[1]Exposure Report'!$B$11,'[1]Exposure Report'!$B$13),rate_lookup_table,4,FALSE),FALSE)</f>
        <v>879.5440000000001</v>
      </c>
      <c r="M2707" t="s">
        <v>0</v>
      </c>
      <c r="N2707" t="str">
        <f>IF(VLOOKUP(B2707,title_rename,2,FALSE)=0,B2707,VLOOKUP(B2707,title_rename,2,FALSE))</f>
        <v>06-17 New York Yankees @ Washington Nationals</v>
      </c>
      <c r="O2707" s="3" t="str">
        <f>LEFT(IF(VLOOKUP(C2707,brand_rename,2,FALSE)=0,C2707,VLOOKUP(C2707,brand_rename,2,FALSE)),LEN(IF(VLOOKUP(C2707,brand_rename,2,FALSE)=0,C2707,VLOOKUP(C2707,brand_rename,2,FALSE)))-6)</f>
        <v>United Airlines</v>
      </c>
      <c r="P2707" t="str">
        <f>IF(VLOOKUP(D2707,location_rename,2,FALSE)=0,D2707,VLOOKUP(D2707,location_rename,2,FALSE))</f>
        <v>Static Outfield Wall</v>
      </c>
      <c r="Q2707">
        <f>IF($L2707=0,0,G2707)</f>
        <v>47</v>
      </c>
      <c r="R2707">
        <f>IF($L2707=0,0,H2707)</f>
        <v>157</v>
      </c>
      <c r="S2707" s="1">
        <f>R2707*L2707</f>
        <v>138088.40800000002</v>
      </c>
      <c r="T2707" s="1">
        <f>S2707*(K2707/100)</f>
        <v>21465.977623212108</v>
      </c>
      <c r="U2707" t="str">
        <f t="shared" si="84"/>
        <v>United AirlinesStatic Outfield Wall</v>
      </c>
      <c r="V2707" t="str">
        <f t="shared" si="85"/>
        <v>06-17 New York Yankees @ Washington NationalsUnited AirlinesStatic Outfield Wall</v>
      </c>
      <c r="W2707" t="str">
        <f>CONCATENATE(M2707,O2707)</f>
        <v>Regular SeasonUnited Airlines</v>
      </c>
      <c r="X2707" t="str">
        <f>CONCATENATE(M2707,P2707)</f>
        <v>Regular SeasonStatic Outfield Wall</v>
      </c>
      <c r="Y2707" t="str">
        <f>CONCATENATE(M2707,O2707,P2707)</f>
        <v>Regular SeasonUnited AirlinesStatic Outfield Wall</v>
      </c>
    </row>
    <row r="2708" spans="1:25" x14ac:dyDescent="0.25">
      <c r="A2708" s="3">
        <v>366209</v>
      </c>
      <c r="B2708" t="s">
        <v>125</v>
      </c>
      <c r="C2708" t="s">
        <v>126</v>
      </c>
      <c r="D2708" t="s">
        <v>9</v>
      </c>
      <c r="E2708" t="s">
        <v>1</v>
      </c>
      <c r="F2708" s="5">
        <v>41077</v>
      </c>
      <c r="G2708">
        <v>1</v>
      </c>
      <c r="H2708">
        <v>4</v>
      </c>
      <c r="I2708" s="1">
        <v>3518.16</v>
      </c>
      <c r="J2708" s="1">
        <v>695.54</v>
      </c>
      <c r="K2708">
        <v>19.769993405643799</v>
      </c>
      <c r="L2708" s="4">
        <f>VLOOKUP(N2708,rates,VLOOKUP(CONCATENATE('[1]Exposure Report'!$B$11,'[1]Exposure Report'!$B$13),rate_lookup_table,4,FALSE),FALSE)</f>
        <v>879.5440000000001</v>
      </c>
      <c r="M2708" t="s">
        <v>0</v>
      </c>
      <c r="N2708" t="str">
        <f>IF(VLOOKUP(B2708,title_rename,2,FALSE)=0,B2708,VLOOKUP(B2708,title_rename,2,FALSE))</f>
        <v>06-17 New York Yankees @ Washington Nationals</v>
      </c>
      <c r="O2708" s="3" t="str">
        <f>LEFT(IF(VLOOKUP(C2708,brand_rename,2,FALSE)=0,C2708,VLOOKUP(C2708,brand_rename,2,FALSE)),LEN(IF(VLOOKUP(C2708,brand_rename,2,FALSE)=0,C2708,VLOOKUP(C2708,brand_rename,2,FALSE)))-6)</f>
        <v>Verizon</v>
      </c>
      <c r="P2708" t="str">
        <f>IF(VLOOKUP(D2708,location_rename,2,FALSE)=0,D2708,VLOOKUP(D2708,location_rename,2,FALSE))</f>
        <v>Static Upper Billboard</v>
      </c>
      <c r="Q2708">
        <f>IF($L2708=0,0,G2708)</f>
        <v>1</v>
      </c>
      <c r="R2708">
        <f>IF($L2708=0,0,H2708)</f>
        <v>4</v>
      </c>
      <c r="S2708" s="1">
        <f>R2708*L2708</f>
        <v>3518.1760000000004</v>
      </c>
      <c r="T2708" s="1">
        <f>S2708*(K2708/100)</f>
        <v>695.54316319894281</v>
      </c>
      <c r="U2708" t="str">
        <f t="shared" si="84"/>
        <v>VerizonStatic Upper Billboard</v>
      </c>
      <c r="V2708" t="str">
        <f t="shared" si="85"/>
        <v>06-17 New York Yankees @ Washington NationalsVerizonStatic Upper Billboard</v>
      </c>
      <c r="W2708" t="str">
        <f>CONCATENATE(M2708,O2708)</f>
        <v>Regular SeasonVerizon</v>
      </c>
      <c r="X2708" t="str">
        <f>CONCATENATE(M2708,P2708)</f>
        <v>Regular SeasonStatic Upper Billboard</v>
      </c>
      <c r="Y2708" t="str">
        <f>CONCATENATE(M2708,O2708,P2708)</f>
        <v>Regular SeasonVerizonStatic Upper Billboard</v>
      </c>
    </row>
    <row r="2709" spans="1:25" x14ac:dyDescent="0.25">
      <c r="A2709" s="3">
        <v>366209</v>
      </c>
      <c r="B2709" t="s">
        <v>125</v>
      </c>
      <c r="C2709" t="s">
        <v>20</v>
      </c>
      <c r="D2709" t="s">
        <v>11</v>
      </c>
      <c r="E2709" t="s">
        <v>1</v>
      </c>
      <c r="F2709" s="5">
        <v>41077</v>
      </c>
      <c r="G2709">
        <v>28</v>
      </c>
      <c r="H2709">
        <v>77</v>
      </c>
      <c r="I2709" s="1">
        <v>67724.58</v>
      </c>
      <c r="J2709" s="1">
        <v>12589.3</v>
      </c>
      <c r="K2709">
        <v>18.588967255315499</v>
      </c>
      <c r="L2709" s="4">
        <f>VLOOKUP(N2709,rates,VLOOKUP(CONCATENATE('[1]Exposure Report'!$B$11,'[1]Exposure Report'!$B$13),rate_lookup_table,4,FALSE),FALSE)</f>
        <v>879.5440000000001</v>
      </c>
      <c r="M2709" t="s">
        <v>0</v>
      </c>
      <c r="N2709" t="str">
        <f>IF(VLOOKUP(B2709,title_rename,2,FALSE)=0,B2709,VLOOKUP(B2709,title_rename,2,FALSE))</f>
        <v>06-17 New York Yankees @ Washington Nationals</v>
      </c>
      <c r="O2709" s="3" t="str">
        <f>LEFT(IF(VLOOKUP(C2709,brand_rename,2,FALSE)=0,C2709,VLOOKUP(C2709,brand_rename,2,FALSE)),LEN(IF(VLOOKUP(C2709,brand_rename,2,FALSE)=0,C2709,VLOOKUP(C2709,brand_rename,2,FALSE)))-6)</f>
        <v>W.B. Mason</v>
      </c>
      <c r="P2709" t="str">
        <f>IF(VLOOKUP(D2709,location_rename,2,FALSE)=0,D2709,VLOOKUP(D2709,location_rename,2,FALSE))</f>
        <v>Static Outfield Wall</v>
      </c>
      <c r="Q2709">
        <f>IF($L2709=0,0,G2709)</f>
        <v>28</v>
      </c>
      <c r="R2709">
        <f>IF($L2709=0,0,H2709)</f>
        <v>77</v>
      </c>
      <c r="S2709" s="1">
        <f>R2709*L2709</f>
        <v>67724.888000000006</v>
      </c>
      <c r="T2709" s="1">
        <f>S2709*(K2709/100)</f>
        <v>12589.357254019098</v>
      </c>
      <c r="U2709" t="str">
        <f t="shared" si="84"/>
        <v>W.B. MasonStatic Outfield Wall</v>
      </c>
      <c r="V2709" t="str">
        <f t="shared" si="85"/>
        <v>06-17 New York Yankees @ Washington NationalsW.B. MasonStatic Outfield Wall</v>
      </c>
      <c r="W2709" t="str">
        <f>CONCATENATE(M2709,O2709)</f>
        <v>Regular SeasonW.B. Mason</v>
      </c>
      <c r="X2709" t="str">
        <f>CONCATENATE(M2709,P2709)</f>
        <v>Regular SeasonStatic Outfield Wall</v>
      </c>
      <c r="Y2709" t="str">
        <f>CONCATENATE(M2709,O2709,P2709)</f>
        <v>Regular SeasonW.B. MasonStatic Outfield Wall</v>
      </c>
    </row>
    <row r="2710" spans="1:25" x14ac:dyDescent="0.25">
      <c r="A2710" s="3">
        <v>366209</v>
      </c>
      <c r="B2710" t="s">
        <v>125</v>
      </c>
      <c r="C2710" t="s">
        <v>8</v>
      </c>
      <c r="D2710" t="s">
        <v>19</v>
      </c>
      <c r="E2710" t="s">
        <v>1</v>
      </c>
      <c r="F2710" s="5">
        <v>41077</v>
      </c>
      <c r="G2710">
        <v>5</v>
      </c>
      <c r="H2710">
        <v>10</v>
      </c>
      <c r="I2710" s="1">
        <v>8795.4</v>
      </c>
      <c r="J2710" s="1">
        <v>2070.17</v>
      </c>
      <c r="K2710">
        <v>23.536962503126599</v>
      </c>
      <c r="L2710" s="4">
        <f>VLOOKUP(N2710,rates,VLOOKUP(CONCATENATE('[1]Exposure Report'!$B$11,'[1]Exposure Report'!$B$13),rate_lookup_table,4,FALSE),FALSE)</f>
        <v>879.5440000000001</v>
      </c>
      <c r="M2710" t="s">
        <v>0</v>
      </c>
      <c r="N2710" t="str">
        <f>IF(VLOOKUP(B2710,title_rename,2,FALSE)=0,B2710,VLOOKUP(B2710,title_rename,2,FALSE))</f>
        <v>06-17 New York Yankees @ Washington Nationals</v>
      </c>
      <c r="O2710" s="3" t="str">
        <f>LEFT(IF(VLOOKUP(C2710,brand_rename,2,FALSE)=0,C2710,VLOOKUP(C2710,brand_rename,2,FALSE)),LEN(IF(VLOOKUP(C2710,brand_rename,2,FALSE)=0,C2710,VLOOKUP(C2710,brand_rename,2,FALSE)))-6)</f>
        <v>Washington National Logo</v>
      </c>
      <c r="P2710" t="str">
        <f>IF(VLOOKUP(D2710,location_rename,2,FALSE)=0,D2710,VLOOKUP(D2710,location_rename,2,FALSE))</f>
        <v>LED Outfield Wall</v>
      </c>
      <c r="Q2710">
        <f>IF($L2710=0,0,G2710)</f>
        <v>5</v>
      </c>
      <c r="R2710">
        <f>IF($L2710=0,0,H2710)</f>
        <v>10</v>
      </c>
      <c r="S2710" s="1">
        <f>R2710*L2710</f>
        <v>8795.44</v>
      </c>
      <c r="T2710" s="1">
        <f>S2710*(K2710/100)</f>
        <v>2070.1794147849982</v>
      </c>
      <c r="U2710" t="str">
        <f t="shared" si="84"/>
        <v>Washington National LogoLED Outfield Wall</v>
      </c>
      <c r="V2710" t="str">
        <f t="shared" si="85"/>
        <v>06-17 New York Yankees @ Washington NationalsWashington National LogoLED Outfield Wall</v>
      </c>
      <c r="W2710" t="str">
        <f>CONCATENATE(M2710,O2710)</f>
        <v>Regular SeasonWashington National Logo</v>
      </c>
      <c r="X2710" t="str">
        <f>CONCATENATE(M2710,P2710)</f>
        <v>Regular SeasonLED Outfield Wall</v>
      </c>
      <c r="Y2710" t="str">
        <f>CONCATENATE(M2710,O2710,P2710)</f>
        <v>Regular SeasonWashington National LogoLED Outfield Wall</v>
      </c>
    </row>
    <row r="2711" spans="1:25" x14ac:dyDescent="0.25">
      <c r="A2711" s="3">
        <v>366209</v>
      </c>
      <c r="B2711" t="s">
        <v>125</v>
      </c>
      <c r="C2711" t="s">
        <v>8</v>
      </c>
      <c r="D2711" t="s">
        <v>18</v>
      </c>
      <c r="E2711" t="s">
        <v>1</v>
      </c>
      <c r="F2711" s="5">
        <v>41077</v>
      </c>
      <c r="G2711">
        <v>12</v>
      </c>
      <c r="H2711">
        <v>26</v>
      </c>
      <c r="I2711" s="1">
        <v>22868.04</v>
      </c>
      <c r="J2711" s="1">
        <v>5046.54</v>
      </c>
      <c r="K2711">
        <v>22.0680915373595</v>
      </c>
      <c r="L2711" s="4">
        <f>VLOOKUP(N2711,rates,VLOOKUP(CONCATENATE('[1]Exposure Report'!$B$11,'[1]Exposure Report'!$B$13),rate_lookup_table,4,FALSE),FALSE)</f>
        <v>879.5440000000001</v>
      </c>
      <c r="M2711" t="s">
        <v>0</v>
      </c>
      <c r="N2711" t="str">
        <f>IF(VLOOKUP(B2711,title_rename,2,FALSE)=0,B2711,VLOOKUP(B2711,title_rename,2,FALSE))</f>
        <v>06-17 New York Yankees @ Washington Nationals</v>
      </c>
      <c r="O2711" s="3" t="str">
        <f>LEFT(IF(VLOOKUP(C2711,brand_rename,2,FALSE)=0,C2711,VLOOKUP(C2711,brand_rename,2,FALSE)),LEN(IF(VLOOKUP(C2711,brand_rename,2,FALSE)=0,C2711,VLOOKUP(C2711,brand_rename,2,FALSE)))-6)</f>
        <v>Washington National Logo</v>
      </c>
      <c r="P2711" t="str">
        <f>IF(VLOOKUP(D2711,location_rename,2,FALSE)=0,D2711,VLOOKUP(D2711,location_rename,2,FALSE))</f>
        <v>LED Upper Billboard</v>
      </c>
      <c r="Q2711">
        <f>IF($L2711=0,0,G2711)</f>
        <v>12</v>
      </c>
      <c r="R2711">
        <f>IF($L2711=0,0,H2711)</f>
        <v>26</v>
      </c>
      <c r="S2711" s="1">
        <f>R2711*L2711</f>
        <v>22868.144000000004</v>
      </c>
      <c r="T2711" s="1">
        <f>S2711*(K2711/100)</f>
        <v>5046.5629508151851</v>
      </c>
      <c r="U2711" t="str">
        <f t="shared" si="84"/>
        <v>Washington National LogoLED Upper Billboard</v>
      </c>
      <c r="V2711" t="str">
        <f t="shared" si="85"/>
        <v>06-17 New York Yankees @ Washington NationalsWashington National LogoLED Upper Billboard</v>
      </c>
      <c r="W2711" t="str">
        <f>CONCATENATE(M2711,O2711)</f>
        <v>Regular SeasonWashington National Logo</v>
      </c>
      <c r="X2711" t="str">
        <f>CONCATENATE(M2711,P2711)</f>
        <v>Regular SeasonLED Upper Billboard</v>
      </c>
      <c r="Y2711" t="str">
        <f>CONCATENATE(M2711,O2711,P2711)</f>
        <v>Regular SeasonWashington National LogoLED Upper Billboard</v>
      </c>
    </row>
    <row r="2712" spans="1:25" x14ac:dyDescent="0.25">
      <c r="A2712" s="3">
        <v>366209</v>
      </c>
      <c r="B2712" t="s">
        <v>125</v>
      </c>
      <c r="C2712" t="s">
        <v>8</v>
      </c>
      <c r="D2712" t="s">
        <v>17</v>
      </c>
      <c r="E2712" t="s">
        <v>1</v>
      </c>
      <c r="F2712" s="5">
        <v>41077</v>
      </c>
      <c r="G2712">
        <v>3</v>
      </c>
      <c r="H2712">
        <v>7</v>
      </c>
      <c r="I2712" s="1">
        <v>6156.78</v>
      </c>
      <c r="J2712" s="1">
        <v>1335.32</v>
      </c>
      <c r="K2712">
        <v>21.688609955203798</v>
      </c>
      <c r="L2712" s="4">
        <f>VLOOKUP(N2712,rates,VLOOKUP(CONCATENATE('[1]Exposure Report'!$B$11,'[1]Exposure Report'!$B$13),rate_lookup_table,4,FALSE),FALSE)</f>
        <v>879.5440000000001</v>
      </c>
      <c r="M2712" t="s">
        <v>0</v>
      </c>
      <c r="N2712" t="str">
        <f>IF(VLOOKUP(B2712,title_rename,2,FALSE)=0,B2712,VLOOKUP(B2712,title_rename,2,FALSE))</f>
        <v>06-17 New York Yankees @ Washington Nationals</v>
      </c>
      <c r="O2712" s="3" t="str">
        <f>LEFT(IF(VLOOKUP(C2712,brand_rename,2,FALSE)=0,C2712,VLOOKUP(C2712,brand_rename,2,FALSE)),LEN(IF(VLOOKUP(C2712,brand_rename,2,FALSE)=0,C2712,VLOOKUP(C2712,brand_rename,2,FALSE)))-6)</f>
        <v>Washington National Logo</v>
      </c>
      <c r="P2712" t="str">
        <f>IF(VLOOKUP(D2712,location_rename,2,FALSE)=0,D2712,VLOOKUP(D2712,location_rename,2,FALSE))</f>
        <v>LED Upper Tiered</v>
      </c>
      <c r="Q2712">
        <f>IF($L2712=0,0,G2712)</f>
        <v>3</v>
      </c>
      <c r="R2712">
        <f>IF($L2712=0,0,H2712)</f>
        <v>7</v>
      </c>
      <c r="S2712" s="1">
        <f>R2712*L2712</f>
        <v>6156.8080000000009</v>
      </c>
      <c r="T2712" s="1">
        <f>S2712*(K2712/100)</f>
        <v>1335.3260728107839</v>
      </c>
      <c r="U2712" t="str">
        <f t="shared" si="84"/>
        <v>Washington National LogoLED Upper Tiered</v>
      </c>
      <c r="V2712" t="str">
        <f t="shared" si="85"/>
        <v>06-17 New York Yankees @ Washington NationalsWashington National LogoLED Upper Tiered</v>
      </c>
      <c r="W2712" t="str">
        <f>CONCATENATE(M2712,O2712)</f>
        <v>Regular SeasonWashington National Logo</v>
      </c>
      <c r="X2712" t="str">
        <f>CONCATENATE(M2712,P2712)</f>
        <v>Regular SeasonLED Upper Tiered</v>
      </c>
      <c r="Y2712" t="str">
        <f>CONCATENATE(M2712,O2712,P2712)</f>
        <v>Regular SeasonWashington National LogoLED Upper Tiered</v>
      </c>
    </row>
    <row r="2713" spans="1:25" x14ac:dyDescent="0.25">
      <c r="A2713" s="3">
        <v>366209</v>
      </c>
      <c r="B2713" t="s">
        <v>125</v>
      </c>
      <c r="C2713" t="s">
        <v>8</v>
      </c>
      <c r="D2713" t="s">
        <v>16</v>
      </c>
      <c r="E2713" t="s">
        <v>1</v>
      </c>
      <c r="F2713" s="5">
        <v>41077</v>
      </c>
      <c r="G2713">
        <v>276</v>
      </c>
      <c r="H2713">
        <v>2039</v>
      </c>
      <c r="I2713" s="1">
        <v>1793382.06</v>
      </c>
      <c r="J2713" s="1">
        <v>272114.71999999997</v>
      </c>
      <c r="K2713">
        <v>15.173270998372701</v>
      </c>
      <c r="L2713" s="4">
        <f>VLOOKUP(N2713,rates,VLOOKUP(CONCATENATE('[1]Exposure Report'!$B$11,'[1]Exposure Report'!$B$13),rate_lookup_table,4,FALSE),FALSE)</f>
        <v>879.5440000000001</v>
      </c>
      <c r="M2713" t="s">
        <v>0</v>
      </c>
      <c r="N2713" t="str">
        <f>IF(VLOOKUP(B2713,title_rename,2,FALSE)=0,B2713,VLOOKUP(B2713,title_rename,2,FALSE))</f>
        <v>06-17 New York Yankees @ Washington Nationals</v>
      </c>
      <c r="O2713" s="3" t="str">
        <f>LEFT(IF(VLOOKUP(C2713,brand_rename,2,FALSE)=0,C2713,VLOOKUP(C2713,brand_rename,2,FALSE)),LEN(IF(VLOOKUP(C2713,brand_rename,2,FALSE)=0,C2713,VLOOKUP(C2713,brand_rename,2,FALSE)))-6)</f>
        <v>Washington National Logo</v>
      </c>
      <c r="P2713" t="str">
        <f>IF(VLOOKUP(D2713,location_rename,2,FALSE)=0,D2713,VLOOKUP(D2713,location_rename,2,FALSE))</f>
        <v>On Surface Branding</v>
      </c>
      <c r="Q2713">
        <f>IF($L2713=0,0,G2713)</f>
        <v>276</v>
      </c>
      <c r="R2713">
        <f>IF($L2713=0,0,H2713)</f>
        <v>2039</v>
      </c>
      <c r="S2713" s="1">
        <f>R2713*L2713</f>
        <v>1793390.2160000002</v>
      </c>
      <c r="T2713" s="1">
        <f>S2713*(K2713/100)</f>
        <v>272115.95753198158</v>
      </c>
      <c r="U2713" t="str">
        <f t="shared" si="84"/>
        <v>Washington National LogoOn Surface Branding</v>
      </c>
      <c r="V2713" t="str">
        <f t="shared" si="85"/>
        <v>06-17 New York Yankees @ Washington NationalsWashington National LogoOn Surface Branding</v>
      </c>
      <c r="W2713" t="str">
        <f>CONCATENATE(M2713,O2713)</f>
        <v>Regular SeasonWashington National Logo</v>
      </c>
      <c r="X2713" t="str">
        <f>CONCATENATE(M2713,P2713)</f>
        <v>Regular SeasonOn Surface Branding</v>
      </c>
      <c r="Y2713" t="str">
        <f>CONCATENATE(M2713,O2713,P2713)</f>
        <v>Regular SeasonWashington National LogoOn Surface Branding</v>
      </c>
    </row>
    <row r="2714" spans="1:25" x14ac:dyDescent="0.25">
      <c r="A2714" s="3">
        <v>366209</v>
      </c>
      <c r="B2714" t="s">
        <v>125</v>
      </c>
      <c r="C2714" t="s">
        <v>8</v>
      </c>
      <c r="D2714" t="s">
        <v>15</v>
      </c>
      <c r="E2714" t="s">
        <v>1</v>
      </c>
      <c r="F2714" s="5">
        <v>41077</v>
      </c>
      <c r="G2714">
        <v>8</v>
      </c>
      <c r="H2714">
        <v>53</v>
      </c>
      <c r="I2714" s="1">
        <v>46615.62</v>
      </c>
      <c r="J2714" s="1">
        <v>5193.8599999999997</v>
      </c>
      <c r="K2714">
        <v>11.141887633372599</v>
      </c>
      <c r="L2714" s="4">
        <f>VLOOKUP(N2714,rates,VLOOKUP(CONCATENATE('[1]Exposure Report'!$B$11,'[1]Exposure Report'!$B$13),rate_lookup_table,4,FALSE),FALSE)</f>
        <v>879.5440000000001</v>
      </c>
      <c r="M2714" t="s">
        <v>0</v>
      </c>
      <c r="N2714" t="str">
        <f>IF(VLOOKUP(B2714,title_rename,2,FALSE)=0,B2714,VLOOKUP(B2714,title_rename,2,FALSE))</f>
        <v>06-17 New York Yankees @ Washington Nationals</v>
      </c>
      <c r="O2714" s="3" t="str">
        <f>LEFT(IF(VLOOKUP(C2714,brand_rename,2,FALSE)=0,C2714,VLOOKUP(C2714,brand_rename,2,FALSE)),LEN(IF(VLOOKUP(C2714,brand_rename,2,FALSE)=0,C2714,VLOOKUP(C2714,brand_rename,2,FALSE)))-6)</f>
        <v>Washington National Logo</v>
      </c>
      <c r="P2714" t="str">
        <f>IF(VLOOKUP(D2714,location_rename,2,FALSE)=0,D2714,VLOOKUP(D2714,location_rename,2,FALSE))</f>
        <v>Special Structure Signage</v>
      </c>
      <c r="Q2714">
        <f>IF($L2714=0,0,G2714)</f>
        <v>8</v>
      </c>
      <c r="R2714">
        <f>IF($L2714=0,0,H2714)</f>
        <v>53</v>
      </c>
      <c r="S2714" s="1">
        <f>R2714*L2714</f>
        <v>46615.832000000002</v>
      </c>
      <c r="T2714" s="1">
        <f>S2714*(K2714/100)</f>
        <v>5193.8836208017474</v>
      </c>
      <c r="U2714" t="str">
        <f t="shared" si="84"/>
        <v>Washington National LogoSpecial Structure Signage</v>
      </c>
      <c r="V2714" t="str">
        <f t="shared" si="85"/>
        <v>06-17 New York Yankees @ Washington NationalsWashington National LogoSpecial Structure Signage</v>
      </c>
      <c r="W2714" t="str">
        <f>CONCATENATE(M2714,O2714)</f>
        <v>Regular SeasonWashington National Logo</v>
      </c>
      <c r="X2714" t="str">
        <f>CONCATENATE(M2714,P2714)</f>
        <v>Regular SeasonSpecial Structure Signage</v>
      </c>
      <c r="Y2714" t="str">
        <f>CONCATENATE(M2714,O2714,P2714)</f>
        <v>Regular SeasonWashington National LogoSpecial Structure Signage</v>
      </c>
    </row>
    <row r="2715" spans="1:25" x14ac:dyDescent="0.25">
      <c r="A2715" s="3">
        <v>366209</v>
      </c>
      <c r="B2715" t="s">
        <v>125</v>
      </c>
      <c r="C2715" t="s">
        <v>8</v>
      </c>
      <c r="D2715" t="s">
        <v>14</v>
      </c>
      <c r="E2715" t="s">
        <v>1</v>
      </c>
      <c r="F2715" s="5">
        <v>41077</v>
      </c>
      <c r="G2715">
        <v>29</v>
      </c>
      <c r="H2715">
        <v>158</v>
      </c>
      <c r="I2715" s="1">
        <v>138967.32</v>
      </c>
      <c r="J2715" s="1">
        <v>15830.75</v>
      </c>
      <c r="K2715">
        <v>11.391707057457801</v>
      </c>
      <c r="L2715" s="4">
        <f>VLOOKUP(N2715,rates,VLOOKUP(CONCATENATE('[1]Exposure Report'!$B$11,'[1]Exposure Report'!$B$13),rate_lookup_table,4,FALSE),FALSE)</f>
        <v>879.5440000000001</v>
      </c>
      <c r="M2715" t="s">
        <v>0</v>
      </c>
      <c r="N2715" t="str">
        <f>IF(VLOOKUP(B2715,title_rename,2,FALSE)=0,B2715,VLOOKUP(B2715,title_rename,2,FALSE))</f>
        <v>06-17 New York Yankees @ Washington Nationals</v>
      </c>
      <c r="O2715" s="3" t="str">
        <f>LEFT(IF(VLOOKUP(C2715,brand_rename,2,FALSE)=0,C2715,VLOOKUP(C2715,brand_rename,2,FALSE)),LEN(IF(VLOOKUP(C2715,brand_rename,2,FALSE)=0,C2715,VLOOKUP(C2715,brand_rename,2,FALSE)))-6)</f>
        <v>Washington National Logo</v>
      </c>
      <c r="P2715" t="str">
        <f>IF(VLOOKUP(D2715,location_rename,2,FALSE)=0,D2715,VLOOKUP(D2715,location_rename,2,FALSE))</f>
        <v>Static Dugout Roof</v>
      </c>
      <c r="Q2715">
        <f>IF($L2715=0,0,G2715)</f>
        <v>29</v>
      </c>
      <c r="R2715">
        <f>IF($L2715=0,0,H2715)</f>
        <v>158</v>
      </c>
      <c r="S2715" s="1">
        <f>R2715*L2715</f>
        <v>138967.95200000002</v>
      </c>
      <c r="T2715" s="1">
        <f>S2715*(K2715/100)</f>
        <v>15830.821995588571</v>
      </c>
      <c r="U2715" t="str">
        <f t="shared" si="84"/>
        <v>Washington National LogoStatic Dugout Roof</v>
      </c>
      <c r="V2715" t="str">
        <f t="shared" si="85"/>
        <v>06-17 New York Yankees @ Washington NationalsWashington National LogoStatic Dugout Roof</v>
      </c>
      <c r="W2715" t="str">
        <f>CONCATENATE(M2715,O2715)</f>
        <v>Regular SeasonWashington National Logo</v>
      </c>
      <c r="X2715" t="str">
        <f>CONCATENATE(M2715,P2715)</f>
        <v>Regular SeasonStatic Dugout Roof</v>
      </c>
      <c r="Y2715" t="str">
        <f>CONCATENATE(M2715,O2715,P2715)</f>
        <v>Regular SeasonWashington National LogoStatic Dugout Roof</v>
      </c>
    </row>
    <row r="2716" spans="1:25" x14ac:dyDescent="0.25">
      <c r="A2716" s="3">
        <v>366209</v>
      </c>
      <c r="B2716" t="s">
        <v>125</v>
      </c>
      <c r="C2716" t="s">
        <v>8</v>
      </c>
      <c r="D2716" t="s">
        <v>13</v>
      </c>
      <c r="E2716" t="s">
        <v>1</v>
      </c>
      <c r="F2716" s="5">
        <v>41077</v>
      </c>
      <c r="G2716">
        <v>9</v>
      </c>
      <c r="H2716">
        <v>36</v>
      </c>
      <c r="I2716" s="1">
        <v>31663.439999999999</v>
      </c>
      <c r="J2716" s="1">
        <v>4404.82</v>
      </c>
      <c r="K2716">
        <v>13.911375390671299</v>
      </c>
      <c r="L2716" s="4">
        <f>VLOOKUP(N2716,rates,VLOOKUP(CONCATENATE('[1]Exposure Report'!$B$11,'[1]Exposure Report'!$B$13),rate_lookup_table,4,FALSE),FALSE)</f>
        <v>879.5440000000001</v>
      </c>
      <c r="M2716" t="s">
        <v>0</v>
      </c>
      <c r="N2716" t="str">
        <f>IF(VLOOKUP(B2716,title_rename,2,FALSE)=0,B2716,VLOOKUP(B2716,title_rename,2,FALSE))</f>
        <v>06-17 New York Yankees @ Washington Nationals</v>
      </c>
      <c r="O2716" s="3" t="str">
        <f>LEFT(IF(VLOOKUP(C2716,brand_rename,2,FALSE)=0,C2716,VLOOKUP(C2716,brand_rename,2,FALSE)),LEN(IF(VLOOKUP(C2716,brand_rename,2,FALSE)=0,C2716,VLOOKUP(C2716,brand_rename,2,FALSE)))-6)</f>
        <v>Washington National Logo</v>
      </c>
      <c r="P2716" t="str">
        <f>IF(VLOOKUP(D2716,location_rename,2,FALSE)=0,D2716,VLOOKUP(D2716,location_rename,2,FALSE))</f>
        <v>Static Dugout Wall</v>
      </c>
      <c r="Q2716">
        <f>IF($L2716=0,0,G2716)</f>
        <v>9</v>
      </c>
      <c r="R2716">
        <f>IF($L2716=0,0,H2716)</f>
        <v>36</v>
      </c>
      <c r="S2716" s="1">
        <f>R2716*L2716</f>
        <v>31663.584000000003</v>
      </c>
      <c r="T2716" s="1">
        <f>S2716*(K2716/100)</f>
        <v>4404.8400323805354</v>
      </c>
      <c r="U2716" t="str">
        <f t="shared" si="84"/>
        <v>Washington National LogoStatic Dugout Wall</v>
      </c>
      <c r="V2716" t="str">
        <f t="shared" si="85"/>
        <v>06-17 New York Yankees @ Washington NationalsWashington National LogoStatic Dugout Wall</v>
      </c>
      <c r="W2716" t="str">
        <f>CONCATENATE(M2716,O2716)</f>
        <v>Regular SeasonWashington National Logo</v>
      </c>
      <c r="X2716" t="str">
        <f>CONCATENATE(M2716,P2716)</f>
        <v>Regular SeasonStatic Dugout Wall</v>
      </c>
      <c r="Y2716" t="str">
        <f>CONCATENATE(M2716,O2716,P2716)</f>
        <v>Regular SeasonWashington National LogoStatic Dugout Wall</v>
      </c>
    </row>
    <row r="2717" spans="1:25" x14ac:dyDescent="0.25">
      <c r="A2717" s="3">
        <v>366209</v>
      </c>
      <c r="B2717" t="s">
        <v>125</v>
      </c>
      <c r="C2717" t="s">
        <v>8</v>
      </c>
      <c r="D2717" t="s">
        <v>12</v>
      </c>
      <c r="E2717" t="s">
        <v>1</v>
      </c>
      <c r="F2717" s="5">
        <v>41077</v>
      </c>
      <c r="G2717">
        <v>320</v>
      </c>
      <c r="H2717">
        <v>1354</v>
      </c>
      <c r="I2717" s="1">
        <v>1190897.1599999999</v>
      </c>
      <c r="J2717" s="1">
        <v>238262.37</v>
      </c>
      <c r="K2717">
        <v>20.006964329312801</v>
      </c>
      <c r="L2717" s="4">
        <f>VLOOKUP(N2717,rates,VLOOKUP(CONCATENATE('[1]Exposure Report'!$B$11,'[1]Exposure Report'!$B$13),rate_lookup_table,4,FALSE),FALSE)</f>
        <v>879.5440000000001</v>
      </c>
      <c r="M2717" t="s">
        <v>0</v>
      </c>
      <c r="N2717" t="str">
        <f>IF(VLOOKUP(B2717,title_rename,2,FALSE)=0,B2717,VLOOKUP(B2717,title_rename,2,FALSE))</f>
        <v>06-17 New York Yankees @ Washington Nationals</v>
      </c>
      <c r="O2717" s="3" t="str">
        <f>LEFT(IF(VLOOKUP(C2717,brand_rename,2,FALSE)=0,C2717,VLOOKUP(C2717,brand_rename,2,FALSE)),LEN(IF(VLOOKUP(C2717,brand_rename,2,FALSE)=0,C2717,VLOOKUP(C2717,brand_rename,2,FALSE)))-6)</f>
        <v>Washington National Logo</v>
      </c>
      <c r="P2717" t="str">
        <f>IF(VLOOKUP(D2717,location_rename,2,FALSE)=0,D2717,VLOOKUP(D2717,location_rename,2,FALSE))</f>
        <v>Static Field Level Home Plate</v>
      </c>
      <c r="Q2717">
        <f>IF($L2717=0,0,G2717)</f>
        <v>320</v>
      </c>
      <c r="R2717">
        <f>IF($L2717=0,0,H2717)</f>
        <v>1354</v>
      </c>
      <c r="S2717" s="1">
        <f>R2717*L2717</f>
        <v>1190902.5760000001</v>
      </c>
      <c r="T2717" s="1">
        <f>S2717*(K2717/100)</f>
        <v>238263.45357718729</v>
      </c>
      <c r="U2717" t="str">
        <f t="shared" si="84"/>
        <v>Washington National LogoStatic Field Level Home Plate</v>
      </c>
      <c r="V2717" t="str">
        <f t="shared" si="85"/>
        <v>06-17 New York Yankees @ Washington NationalsWashington National LogoStatic Field Level Home Plate</v>
      </c>
      <c r="W2717" t="str">
        <f>CONCATENATE(M2717,O2717)</f>
        <v>Regular SeasonWashington National Logo</v>
      </c>
      <c r="X2717" t="str">
        <f>CONCATENATE(M2717,P2717)</f>
        <v>Regular SeasonStatic Field Level Home Plate</v>
      </c>
      <c r="Y2717" t="str">
        <f>CONCATENATE(M2717,O2717,P2717)</f>
        <v>Regular SeasonWashington National LogoStatic Field Level Home Plate</v>
      </c>
    </row>
    <row r="2718" spans="1:25" x14ac:dyDescent="0.25">
      <c r="A2718" s="3">
        <v>366209</v>
      </c>
      <c r="B2718" t="s">
        <v>125</v>
      </c>
      <c r="C2718" t="s">
        <v>8</v>
      </c>
      <c r="D2718" t="s">
        <v>11</v>
      </c>
      <c r="E2718" t="s">
        <v>1</v>
      </c>
      <c r="F2718" s="5">
        <v>41077</v>
      </c>
      <c r="G2718">
        <v>105</v>
      </c>
      <c r="H2718">
        <v>495</v>
      </c>
      <c r="I2718" s="1">
        <v>435372.3</v>
      </c>
      <c r="J2718" s="1">
        <v>64463.42</v>
      </c>
      <c r="K2718">
        <v>14.8065046857597</v>
      </c>
      <c r="L2718" s="4">
        <f>VLOOKUP(N2718,rates,VLOOKUP(CONCATENATE('[1]Exposure Report'!$B$11,'[1]Exposure Report'!$B$13),rate_lookup_table,4,FALSE),FALSE)</f>
        <v>879.5440000000001</v>
      </c>
      <c r="M2718" t="s">
        <v>0</v>
      </c>
      <c r="N2718" t="str">
        <f>IF(VLOOKUP(B2718,title_rename,2,FALSE)=0,B2718,VLOOKUP(B2718,title_rename,2,FALSE))</f>
        <v>06-17 New York Yankees @ Washington Nationals</v>
      </c>
      <c r="O2718" s="3" t="str">
        <f>LEFT(IF(VLOOKUP(C2718,brand_rename,2,FALSE)=0,C2718,VLOOKUP(C2718,brand_rename,2,FALSE)),LEN(IF(VLOOKUP(C2718,brand_rename,2,FALSE)=0,C2718,VLOOKUP(C2718,brand_rename,2,FALSE)))-6)</f>
        <v>Washington National Logo</v>
      </c>
      <c r="P2718" t="str">
        <f>IF(VLOOKUP(D2718,location_rename,2,FALSE)=0,D2718,VLOOKUP(D2718,location_rename,2,FALSE))</f>
        <v>Static Outfield Wall</v>
      </c>
      <c r="Q2718">
        <f>IF($L2718=0,0,G2718)</f>
        <v>105</v>
      </c>
      <c r="R2718">
        <f>IF($L2718=0,0,H2718)</f>
        <v>495</v>
      </c>
      <c r="S2718" s="1">
        <f>R2718*L2718</f>
        <v>435374.28</v>
      </c>
      <c r="T2718" s="1">
        <f>S2718*(K2718/100)</f>
        <v>64463.713168792558</v>
      </c>
      <c r="U2718" t="str">
        <f t="shared" si="84"/>
        <v>Washington National LogoStatic Outfield Wall</v>
      </c>
      <c r="V2718" t="str">
        <f t="shared" si="85"/>
        <v>06-17 New York Yankees @ Washington NationalsWashington National LogoStatic Outfield Wall</v>
      </c>
      <c r="W2718" t="str">
        <f>CONCATENATE(M2718,O2718)</f>
        <v>Regular SeasonWashington National Logo</v>
      </c>
      <c r="X2718" t="str">
        <f>CONCATENATE(M2718,P2718)</f>
        <v>Regular SeasonStatic Outfield Wall</v>
      </c>
      <c r="Y2718" t="str">
        <f>CONCATENATE(M2718,O2718,P2718)</f>
        <v>Regular SeasonWashington National LogoStatic Outfield Wall</v>
      </c>
    </row>
    <row r="2719" spans="1:25" x14ac:dyDescent="0.25">
      <c r="A2719" s="3">
        <v>366209</v>
      </c>
      <c r="B2719" t="s">
        <v>125</v>
      </c>
      <c r="C2719" t="s">
        <v>8</v>
      </c>
      <c r="D2719" t="s">
        <v>9</v>
      </c>
      <c r="E2719" t="s">
        <v>1</v>
      </c>
      <c r="F2719" s="5">
        <v>41077</v>
      </c>
      <c r="G2719">
        <v>23</v>
      </c>
      <c r="H2719">
        <v>98</v>
      </c>
      <c r="I2719" s="1">
        <v>86194.92</v>
      </c>
      <c r="J2719" s="1">
        <v>12027.53</v>
      </c>
      <c r="K2719">
        <v>13.953873383721399</v>
      </c>
      <c r="L2719" s="4">
        <f>VLOOKUP(N2719,rates,VLOOKUP(CONCATENATE('[1]Exposure Report'!$B$11,'[1]Exposure Report'!$B$13),rate_lookup_table,4,FALSE),FALSE)</f>
        <v>879.5440000000001</v>
      </c>
      <c r="M2719" t="s">
        <v>0</v>
      </c>
      <c r="N2719" t="str">
        <f>IF(VLOOKUP(B2719,title_rename,2,FALSE)=0,B2719,VLOOKUP(B2719,title_rename,2,FALSE))</f>
        <v>06-17 New York Yankees @ Washington Nationals</v>
      </c>
      <c r="O2719" s="3" t="str">
        <f>LEFT(IF(VLOOKUP(C2719,brand_rename,2,FALSE)=0,C2719,VLOOKUP(C2719,brand_rename,2,FALSE)),LEN(IF(VLOOKUP(C2719,brand_rename,2,FALSE)=0,C2719,VLOOKUP(C2719,brand_rename,2,FALSE)))-6)</f>
        <v>Washington National Logo</v>
      </c>
      <c r="P2719" t="str">
        <f>IF(VLOOKUP(D2719,location_rename,2,FALSE)=0,D2719,VLOOKUP(D2719,location_rename,2,FALSE))</f>
        <v>Static Upper Billboard</v>
      </c>
      <c r="Q2719">
        <f>IF($L2719=0,0,G2719)</f>
        <v>23</v>
      </c>
      <c r="R2719">
        <f>IF($L2719=0,0,H2719)</f>
        <v>98</v>
      </c>
      <c r="S2719" s="1">
        <f>R2719*L2719</f>
        <v>86195.312000000005</v>
      </c>
      <c r="T2719" s="1">
        <f>S2719*(K2719/100)</f>
        <v>12027.584699183619</v>
      </c>
      <c r="U2719" t="str">
        <f t="shared" si="84"/>
        <v>Washington National LogoStatic Upper Billboard</v>
      </c>
      <c r="V2719" t="str">
        <f t="shared" si="85"/>
        <v>06-17 New York Yankees @ Washington NationalsWashington National LogoStatic Upper Billboard</v>
      </c>
      <c r="W2719" t="str">
        <f>CONCATENATE(M2719,O2719)</f>
        <v>Regular SeasonWashington National Logo</v>
      </c>
      <c r="X2719" t="str">
        <f>CONCATENATE(M2719,P2719)</f>
        <v>Regular SeasonStatic Upper Billboard</v>
      </c>
      <c r="Y2719" t="str">
        <f>CONCATENATE(M2719,O2719,P2719)</f>
        <v>Regular SeasonWashington National LogoStatic Upper Billboard</v>
      </c>
    </row>
    <row r="2720" spans="1:25" x14ac:dyDescent="0.25">
      <c r="A2720" s="3">
        <v>366209</v>
      </c>
      <c r="B2720" t="s">
        <v>125</v>
      </c>
      <c r="C2720" t="s">
        <v>77</v>
      </c>
      <c r="D2720" t="s">
        <v>19</v>
      </c>
      <c r="E2720" t="s">
        <v>1</v>
      </c>
      <c r="F2720" s="5">
        <v>41077</v>
      </c>
      <c r="G2720">
        <v>1</v>
      </c>
      <c r="H2720">
        <v>3</v>
      </c>
      <c r="I2720" s="1">
        <v>2638.62</v>
      </c>
      <c r="J2720" s="1">
        <v>563.87</v>
      </c>
      <c r="K2720">
        <v>21.369882741736198</v>
      </c>
      <c r="L2720" s="4">
        <f>VLOOKUP(N2720,rates,VLOOKUP(CONCATENATE('[1]Exposure Report'!$B$11,'[1]Exposure Report'!$B$13),rate_lookup_table,4,FALSE),FALSE)</f>
        <v>879.5440000000001</v>
      </c>
      <c r="M2720" t="s">
        <v>0</v>
      </c>
      <c r="N2720" t="str">
        <f>IF(VLOOKUP(B2720,title_rename,2,FALSE)=0,B2720,VLOOKUP(B2720,title_rename,2,FALSE))</f>
        <v>06-17 New York Yankees @ Washington Nationals</v>
      </c>
      <c r="O2720" s="3" t="str">
        <f>LEFT(IF(VLOOKUP(C2720,brand_rename,2,FALSE)=0,C2720,VLOOKUP(C2720,brand_rename,2,FALSE)),LEN(IF(VLOOKUP(C2720,brand_rename,2,FALSE)=0,C2720,VLOOKUP(C2720,brand_rename,2,FALSE)))-6)</f>
        <v>Waste Management</v>
      </c>
      <c r="P2720" t="str">
        <f>IF(VLOOKUP(D2720,location_rename,2,FALSE)=0,D2720,VLOOKUP(D2720,location_rename,2,FALSE))</f>
        <v>LED Outfield Wall</v>
      </c>
      <c r="Q2720">
        <f>IF($L2720=0,0,G2720)</f>
        <v>1</v>
      </c>
      <c r="R2720">
        <f>IF($L2720=0,0,H2720)</f>
        <v>3</v>
      </c>
      <c r="S2720" s="1">
        <f>R2720*L2720</f>
        <v>2638.6320000000005</v>
      </c>
      <c r="T2720" s="1">
        <f>S2720*(K2720/100)</f>
        <v>563.87256438592885</v>
      </c>
      <c r="U2720" t="str">
        <f t="shared" si="84"/>
        <v>Waste ManagementLED Outfield Wall</v>
      </c>
      <c r="V2720" t="str">
        <f t="shared" si="85"/>
        <v>06-17 New York Yankees @ Washington NationalsWaste ManagementLED Outfield Wall</v>
      </c>
      <c r="W2720" t="str">
        <f>CONCATENATE(M2720,O2720)</f>
        <v>Regular SeasonWaste Management</v>
      </c>
      <c r="X2720" t="str">
        <f>CONCATENATE(M2720,P2720)</f>
        <v>Regular SeasonLED Outfield Wall</v>
      </c>
      <c r="Y2720" t="str">
        <f>CONCATENATE(M2720,O2720,P2720)</f>
        <v>Regular SeasonWaste ManagementLED Outfield Wall</v>
      </c>
    </row>
    <row r="2721" spans="1:25" x14ac:dyDescent="0.25">
      <c r="A2721" s="3">
        <v>366209</v>
      </c>
      <c r="B2721" t="s">
        <v>125</v>
      </c>
      <c r="C2721" t="s">
        <v>5</v>
      </c>
      <c r="D2721" t="s">
        <v>6</v>
      </c>
      <c r="E2721" t="s">
        <v>1</v>
      </c>
      <c r="F2721" s="5">
        <v>41077</v>
      </c>
      <c r="G2721">
        <v>1</v>
      </c>
      <c r="H2721">
        <v>4</v>
      </c>
      <c r="I2721" s="1">
        <v>3518.16</v>
      </c>
      <c r="J2721" s="1">
        <v>889.39</v>
      </c>
      <c r="K2721">
        <v>25.279975896491301</v>
      </c>
      <c r="L2721" s="4">
        <f>VLOOKUP(N2721,rates,VLOOKUP(CONCATENATE('[1]Exposure Report'!$B$11,'[1]Exposure Report'!$B$13),rate_lookup_table,4,FALSE),FALSE)</f>
        <v>879.5440000000001</v>
      </c>
      <c r="M2721" t="s">
        <v>0</v>
      </c>
      <c r="N2721" t="str">
        <f>IF(VLOOKUP(B2721,title_rename,2,FALSE)=0,B2721,VLOOKUP(B2721,title_rename,2,FALSE))</f>
        <v>06-17 New York Yankees @ Washington Nationals</v>
      </c>
      <c r="O2721" s="3" t="str">
        <f>LEFT(IF(VLOOKUP(C2721,brand_rename,2,FALSE)=0,C2721,VLOOKUP(C2721,brand_rename,2,FALSE)),LEN(IF(VLOOKUP(C2721,brand_rename,2,FALSE)=0,C2721,VLOOKUP(C2721,brand_rename,2,FALSE)))-6)</f>
        <v>Website - Washingtonnationalsdreamfoundation.org</v>
      </c>
      <c r="P2721" t="str">
        <f>IF(VLOOKUP(D2721,location_rename,2,FALSE)=0,D2721,VLOOKUP(D2721,location_rename,2,FALSE))</f>
        <v>Rotational Field Level Foul Ball Line</v>
      </c>
      <c r="Q2721">
        <f>IF($L2721=0,0,G2721)</f>
        <v>1</v>
      </c>
      <c r="R2721">
        <f>IF($L2721=0,0,H2721)</f>
        <v>4</v>
      </c>
      <c r="S2721" s="1">
        <f>R2721*L2721</f>
        <v>3518.1760000000004</v>
      </c>
      <c r="T2721" s="1">
        <f>S2721*(K2721/100)</f>
        <v>889.39404479614188</v>
      </c>
      <c r="U2721" t="str">
        <f t="shared" si="84"/>
        <v>Website - Washingtonnationalsdreamfoundation.orgRotational Field Level Foul Ball Line</v>
      </c>
      <c r="V2721" t="str">
        <f t="shared" si="85"/>
        <v>06-17 New York Yankees @ Washington NationalsWebsite - Washingtonnationalsdreamfoundation.orgRotational Field Level Foul Ball Line</v>
      </c>
      <c r="W2721" t="str">
        <f>CONCATENATE(M2721,O2721)</f>
        <v>Regular SeasonWebsite - Washingtonnationalsdreamfoundation.org</v>
      </c>
      <c r="X2721" t="str">
        <f>CONCATENATE(M2721,P2721)</f>
        <v>Regular SeasonRotational Field Level Foul Ball Line</v>
      </c>
      <c r="Y2721" t="str">
        <f>CONCATENATE(M2721,O2721,P2721)</f>
        <v>Regular SeasonWebsite - Washingtonnationalsdreamfoundation.orgRotational Field Level Foul Ball Line</v>
      </c>
    </row>
    <row r="2722" spans="1:25" x14ac:dyDescent="0.25">
      <c r="A2722" s="3">
        <v>366209</v>
      </c>
      <c r="B2722" t="s">
        <v>125</v>
      </c>
      <c r="C2722" t="s">
        <v>5</v>
      </c>
      <c r="D2722" t="s">
        <v>45</v>
      </c>
      <c r="E2722" t="s">
        <v>1</v>
      </c>
      <c r="F2722" s="5">
        <v>41077</v>
      </c>
      <c r="G2722">
        <v>3</v>
      </c>
      <c r="H2722">
        <v>7</v>
      </c>
      <c r="I2722" s="1">
        <v>6156.78</v>
      </c>
      <c r="J2722" s="1">
        <v>1563.82</v>
      </c>
      <c r="K2722">
        <v>25.399965566416199</v>
      </c>
      <c r="L2722" s="4">
        <f>VLOOKUP(N2722,rates,VLOOKUP(CONCATENATE('[1]Exposure Report'!$B$11,'[1]Exposure Report'!$B$13),rate_lookup_table,4,FALSE),FALSE)</f>
        <v>879.5440000000001</v>
      </c>
      <c r="M2722" t="s">
        <v>0</v>
      </c>
      <c r="N2722" t="str">
        <f>IF(VLOOKUP(B2722,title_rename,2,FALSE)=0,B2722,VLOOKUP(B2722,title_rename,2,FALSE))</f>
        <v>06-17 New York Yankees @ Washington Nationals</v>
      </c>
      <c r="O2722" s="3" t="str">
        <f>LEFT(IF(VLOOKUP(C2722,brand_rename,2,FALSE)=0,C2722,VLOOKUP(C2722,brand_rename,2,FALSE)),LEN(IF(VLOOKUP(C2722,brand_rename,2,FALSE)=0,C2722,VLOOKUP(C2722,brand_rename,2,FALSE)))-6)</f>
        <v>Website - Washingtonnationalsdreamfoundation.org</v>
      </c>
      <c r="P2722" t="str">
        <f>IF(VLOOKUP(D2722,location_rename,2,FALSE)=0,D2722,VLOOKUP(D2722,location_rename,2,FALSE))</f>
        <v>Static Field Level Foul Ball Line</v>
      </c>
      <c r="Q2722">
        <f>IF($L2722=0,0,G2722)</f>
        <v>3</v>
      </c>
      <c r="R2722">
        <f>IF($L2722=0,0,H2722)</f>
        <v>7</v>
      </c>
      <c r="S2722" s="1">
        <f>R2722*L2722</f>
        <v>6156.8080000000009</v>
      </c>
      <c r="T2722" s="1">
        <f>S2722*(K2722/100)</f>
        <v>1563.8271119903582</v>
      </c>
      <c r="U2722" t="str">
        <f t="shared" si="84"/>
        <v>Website - Washingtonnationalsdreamfoundation.orgStatic Field Level Foul Ball Line</v>
      </c>
      <c r="V2722" t="str">
        <f t="shared" si="85"/>
        <v>06-17 New York Yankees @ Washington NationalsWebsite - Washingtonnationalsdreamfoundation.orgStatic Field Level Foul Ball Line</v>
      </c>
      <c r="W2722" t="str">
        <f>CONCATENATE(M2722,O2722)</f>
        <v>Regular SeasonWebsite - Washingtonnationalsdreamfoundation.org</v>
      </c>
      <c r="X2722" t="str">
        <f>CONCATENATE(M2722,P2722)</f>
        <v>Regular SeasonStatic Field Level Foul Ball Line</v>
      </c>
      <c r="Y2722" t="str">
        <f>CONCATENATE(M2722,O2722,P2722)</f>
        <v>Regular SeasonWebsite - Washingtonnationalsdreamfoundation.orgStatic Field Level Foul Ball Line</v>
      </c>
    </row>
    <row r="2723" spans="1:25" x14ac:dyDescent="0.25">
      <c r="A2723" s="3">
        <v>366209</v>
      </c>
      <c r="B2723" t="s">
        <v>125</v>
      </c>
      <c r="C2723" t="s">
        <v>3</v>
      </c>
      <c r="D2723" t="s">
        <v>2</v>
      </c>
      <c r="E2723" t="s">
        <v>1</v>
      </c>
      <c r="F2723" s="5">
        <v>41077</v>
      </c>
      <c r="G2723">
        <v>14</v>
      </c>
      <c r="H2723">
        <v>102</v>
      </c>
      <c r="I2723" s="1">
        <v>89713.08</v>
      </c>
      <c r="J2723" s="1">
        <v>21100.87</v>
      </c>
      <c r="K2723">
        <v>23.5203941275898</v>
      </c>
      <c r="L2723" s="4">
        <f>VLOOKUP(N2723,rates,VLOOKUP(CONCATENATE('[1]Exposure Report'!$B$11,'[1]Exposure Report'!$B$13),rate_lookup_table,4,FALSE),FALSE)</f>
        <v>879.5440000000001</v>
      </c>
      <c r="M2723" t="s">
        <v>0</v>
      </c>
      <c r="N2723" t="str">
        <f>IF(VLOOKUP(B2723,title_rename,2,FALSE)=0,B2723,VLOOKUP(B2723,title_rename,2,FALSE))</f>
        <v>06-17 New York Yankees @ Washington Nationals</v>
      </c>
      <c r="O2723" s="3" t="str">
        <f>LEFT(IF(VLOOKUP(C2723,brand_rename,2,FALSE)=0,C2723,VLOOKUP(C2723,brand_rename,2,FALSE)),LEN(IF(VLOOKUP(C2723,brand_rename,2,FALSE)=0,C2723,VLOOKUP(C2723,brand_rename,2,FALSE)))-6)</f>
        <v>Windstream</v>
      </c>
      <c r="P2723" t="str">
        <f>IF(VLOOKUP(D2723,location_rename,2,FALSE)=0,D2723,VLOOKUP(D2723,location_rename,2,FALSE))</f>
        <v>Rotational Field Level Home Plate</v>
      </c>
      <c r="Q2723">
        <f>IF($L2723=0,0,G2723)</f>
        <v>14</v>
      </c>
      <c r="R2723">
        <f>IF($L2723=0,0,H2723)</f>
        <v>102</v>
      </c>
      <c r="S2723" s="1">
        <f>R2723*L2723</f>
        <v>89713.488000000012</v>
      </c>
      <c r="T2723" s="1">
        <f>S2723*(K2723/100)</f>
        <v>21100.965963207982</v>
      </c>
      <c r="U2723" t="str">
        <f t="shared" si="84"/>
        <v>WindstreamRotational Field Level Home Plate</v>
      </c>
      <c r="V2723" t="str">
        <f t="shared" si="85"/>
        <v>06-17 New York Yankees @ Washington NationalsWindstreamRotational Field Level Home Plate</v>
      </c>
      <c r="W2723" t="str">
        <f>CONCATENATE(M2723,O2723)</f>
        <v>Regular SeasonWindstream</v>
      </c>
      <c r="X2723" t="str">
        <f>CONCATENATE(M2723,P2723)</f>
        <v>Regular SeasonRotational Field Level Home Plate</v>
      </c>
      <c r="Y2723" t="str">
        <f>CONCATENATE(M2723,O2723,P2723)</f>
        <v>Regular SeasonWindstreamRotational Field Level Home Plate</v>
      </c>
    </row>
    <row r="2724" spans="1:25" x14ac:dyDescent="0.25">
      <c r="A2724" s="3">
        <v>367047</v>
      </c>
      <c r="B2724" t="s">
        <v>119</v>
      </c>
      <c r="C2724" t="s">
        <v>75</v>
      </c>
      <c r="D2724" t="s">
        <v>2</v>
      </c>
      <c r="E2724" t="s">
        <v>1</v>
      </c>
      <c r="F2724" s="5">
        <v>41079</v>
      </c>
      <c r="G2724">
        <v>8</v>
      </c>
      <c r="H2724">
        <v>55</v>
      </c>
      <c r="I2724" s="1">
        <v>14487</v>
      </c>
      <c r="J2724" s="1">
        <v>3505.12</v>
      </c>
      <c r="K2724">
        <v>24.194933388555199</v>
      </c>
      <c r="L2724" s="4">
        <f>VLOOKUP(N2724,rates,VLOOKUP(CONCATENATE('[1]Exposure Report'!$B$11,'[1]Exposure Report'!$B$13),rate_lookup_table,4,FALSE),FALSE)</f>
        <v>263.40100000000001</v>
      </c>
      <c r="M2724" t="s">
        <v>0</v>
      </c>
      <c r="N2724" t="str">
        <f>IF(VLOOKUP(B2724,title_rename,2,FALSE)=0,B2724,VLOOKUP(B2724,title_rename,2,FALSE))</f>
        <v>06-19 Tampa Bay Rays @ Washington Nationals</v>
      </c>
      <c r="O2724" s="3" t="str">
        <f>LEFT(IF(VLOOKUP(C2724,brand_rename,2,FALSE)=0,C2724,VLOOKUP(C2724,brand_rename,2,FALSE)),LEN(IF(VLOOKUP(C2724,brand_rename,2,FALSE)=0,C2724,VLOOKUP(C2724,brand_rename,2,FALSE)))-6)</f>
        <v>American University</v>
      </c>
      <c r="P2724" t="str">
        <f>IF(VLOOKUP(D2724,location_rename,2,FALSE)=0,D2724,VLOOKUP(D2724,location_rename,2,FALSE))</f>
        <v>Rotational Field Level Home Plate</v>
      </c>
      <c r="Q2724">
        <f>IF($L2724=0,0,G2724)</f>
        <v>8</v>
      </c>
      <c r="R2724">
        <f>IF($L2724=0,0,H2724)</f>
        <v>55</v>
      </c>
      <c r="S2724" s="1">
        <f>R2724*L2724</f>
        <v>14487.055</v>
      </c>
      <c r="T2724" s="1">
        <f>S2724*(K2724/100)</f>
        <v>3505.1333072133552</v>
      </c>
      <c r="U2724" t="str">
        <f t="shared" si="84"/>
        <v>American UniversityRotational Field Level Home Plate</v>
      </c>
      <c r="V2724" t="str">
        <f t="shared" si="85"/>
        <v>06-19 Tampa Bay Rays @ Washington NationalsAmerican UniversityRotational Field Level Home Plate</v>
      </c>
      <c r="W2724" t="str">
        <f>CONCATENATE(M2724,O2724)</f>
        <v>Regular SeasonAmerican University</v>
      </c>
      <c r="X2724" t="str">
        <f>CONCATENATE(M2724,P2724)</f>
        <v>Regular SeasonRotational Field Level Home Plate</v>
      </c>
      <c r="Y2724" t="str">
        <f>CONCATENATE(M2724,O2724,P2724)</f>
        <v>Regular SeasonAmerican UniversityRotational Field Level Home Plate</v>
      </c>
    </row>
    <row r="2725" spans="1:25" x14ac:dyDescent="0.25">
      <c r="A2725" s="3">
        <v>367047</v>
      </c>
      <c r="B2725" t="s">
        <v>119</v>
      </c>
      <c r="C2725" t="s">
        <v>74</v>
      </c>
      <c r="D2725" t="s">
        <v>12</v>
      </c>
      <c r="E2725" t="s">
        <v>1</v>
      </c>
      <c r="F2725" s="5">
        <v>41079</v>
      </c>
      <c r="G2725">
        <v>25</v>
      </c>
      <c r="H2725">
        <v>51</v>
      </c>
      <c r="I2725" s="1">
        <v>13433.4</v>
      </c>
      <c r="J2725" s="1">
        <v>2726.64</v>
      </c>
      <c r="K2725">
        <v>20.297467506364701</v>
      </c>
      <c r="L2725" s="4">
        <f>VLOOKUP(N2725,rates,VLOOKUP(CONCATENATE('[1]Exposure Report'!$B$11,'[1]Exposure Report'!$B$13),rate_lookup_table,4,FALSE),FALSE)</f>
        <v>263.40100000000001</v>
      </c>
      <c r="M2725" t="s">
        <v>0</v>
      </c>
      <c r="N2725" t="str">
        <f>IF(VLOOKUP(B2725,title_rename,2,FALSE)=0,B2725,VLOOKUP(B2725,title_rename,2,FALSE))</f>
        <v>06-19 Tampa Bay Rays @ Washington Nationals</v>
      </c>
      <c r="O2725" s="3" t="str">
        <f>LEFT(IF(VLOOKUP(C2725,brand_rename,2,FALSE)=0,C2725,VLOOKUP(C2725,brand_rename,2,FALSE)),LEN(IF(VLOOKUP(C2725,brand_rename,2,FALSE)=0,C2725,VLOOKUP(C2725,brand_rename,2,FALSE)))-6)</f>
        <v>ANC</v>
      </c>
      <c r="P2725" t="str">
        <f>IF(VLOOKUP(D2725,location_rename,2,FALSE)=0,D2725,VLOOKUP(D2725,location_rename,2,FALSE))</f>
        <v>Static Field Level Home Plate</v>
      </c>
      <c r="Q2725">
        <f>IF($L2725=0,0,G2725)</f>
        <v>25</v>
      </c>
      <c r="R2725">
        <f>IF($L2725=0,0,H2725)</f>
        <v>51</v>
      </c>
      <c r="S2725" s="1">
        <f>R2725*L2725</f>
        <v>13433.451000000001</v>
      </c>
      <c r="T2725" s="1">
        <f>S2725*(K2725/100)</f>
        <v>2726.6503517084238</v>
      </c>
      <c r="U2725" t="str">
        <f t="shared" si="84"/>
        <v>ANCStatic Field Level Home Plate</v>
      </c>
      <c r="V2725" t="str">
        <f t="shared" si="85"/>
        <v>06-19 Tampa Bay Rays @ Washington NationalsANCStatic Field Level Home Plate</v>
      </c>
      <c r="W2725" t="str">
        <f>CONCATENATE(M2725,O2725)</f>
        <v>Regular SeasonANC</v>
      </c>
      <c r="X2725" t="str">
        <f>CONCATENATE(M2725,P2725)</f>
        <v>Regular SeasonStatic Field Level Home Plate</v>
      </c>
      <c r="Y2725" t="str">
        <f>CONCATENATE(M2725,O2725,P2725)</f>
        <v>Regular SeasonANCStatic Field Level Home Plate</v>
      </c>
    </row>
    <row r="2726" spans="1:25" x14ac:dyDescent="0.25">
      <c r="A2726" s="3">
        <v>367047</v>
      </c>
      <c r="B2726" t="s">
        <v>119</v>
      </c>
      <c r="C2726" t="s">
        <v>88</v>
      </c>
      <c r="D2726" t="s">
        <v>34</v>
      </c>
      <c r="E2726" t="s">
        <v>1</v>
      </c>
      <c r="F2726" s="5">
        <v>41079</v>
      </c>
      <c r="G2726">
        <v>2</v>
      </c>
      <c r="H2726">
        <v>9</v>
      </c>
      <c r="I2726" s="1">
        <v>2370.6</v>
      </c>
      <c r="J2726" s="1">
        <v>667.22</v>
      </c>
      <c r="K2726">
        <v>28.145617143339202</v>
      </c>
      <c r="L2726" s="4">
        <f>VLOOKUP(N2726,rates,VLOOKUP(CONCATENATE('[1]Exposure Report'!$B$11,'[1]Exposure Report'!$B$13),rate_lookup_table,4,FALSE),FALSE)</f>
        <v>263.40100000000001</v>
      </c>
      <c r="M2726" t="s">
        <v>0</v>
      </c>
      <c r="N2726" t="str">
        <f>IF(VLOOKUP(B2726,title_rename,2,FALSE)=0,B2726,VLOOKUP(B2726,title_rename,2,FALSE))</f>
        <v>06-19 Tampa Bay Rays @ Washington Nationals</v>
      </c>
      <c r="O2726" s="3" t="str">
        <f>LEFT(IF(VLOOKUP(C2726,brand_rename,2,FALSE)=0,C2726,VLOOKUP(C2726,brand_rename,2,FALSE)),LEN(IF(VLOOKUP(C2726,brand_rename,2,FALSE)=0,C2726,VLOOKUP(C2726,brand_rename,2,FALSE)))-6)</f>
        <v>Bazooka Joe</v>
      </c>
      <c r="P2726" t="str">
        <f>IF(VLOOKUP(D2726,location_rename,2,FALSE)=0,D2726,VLOOKUP(D2726,location_rename,2,FALSE))</f>
        <v>General Merchandise</v>
      </c>
      <c r="Q2726">
        <f>IF($L2726=0,0,G2726)</f>
        <v>2</v>
      </c>
      <c r="R2726">
        <f>IF($L2726=0,0,H2726)</f>
        <v>9</v>
      </c>
      <c r="S2726" s="1">
        <f>R2726*L2726</f>
        <v>2370.6089999999999</v>
      </c>
      <c r="T2726" s="1">
        <f>S2726*(K2726/100)</f>
        <v>667.22253310554197</v>
      </c>
      <c r="U2726" t="str">
        <f t="shared" si="84"/>
        <v>Bazooka JoeGeneral Merchandise</v>
      </c>
      <c r="V2726" t="str">
        <f t="shared" si="85"/>
        <v>06-19 Tampa Bay Rays @ Washington NationalsBazooka JoeGeneral Merchandise</v>
      </c>
      <c r="W2726" t="str">
        <f>CONCATENATE(M2726,O2726)</f>
        <v>Regular SeasonBazooka Joe</v>
      </c>
      <c r="X2726" t="str">
        <f>CONCATENATE(M2726,P2726)</f>
        <v>Regular SeasonGeneral Merchandise</v>
      </c>
      <c r="Y2726" t="str">
        <f>CONCATENATE(M2726,O2726,P2726)</f>
        <v>Regular SeasonBazooka JoeGeneral Merchandise</v>
      </c>
    </row>
    <row r="2727" spans="1:25" x14ac:dyDescent="0.25">
      <c r="A2727" s="3">
        <v>367047</v>
      </c>
      <c r="B2727" t="s">
        <v>119</v>
      </c>
      <c r="C2727" t="s">
        <v>72</v>
      </c>
      <c r="D2727" t="s">
        <v>71</v>
      </c>
      <c r="E2727" t="s">
        <v>1</v>
      </c>
      <c r="F2727" s="5">
        <v>41079</v>
      </c>
      <c r="G2727">
        <v>43</v>
      </c>
      <c r="H2727">
        <v>219</v>
      </c>
      <c r="I2727" s="1">
        <v>57684.6</v>
      </c>
      <c r="J2727" s="1">
        <v>9740.14</v>
      </c>
      <c r="K2727">
        <v>16.885165191402901</v>
      </c>
      <c r="L2727" s="4">
        <f>VLOOKUP(N2727,rates,VLOOKUP(CONCATENATE('[1]Exposure Report'!$B$11,'[1]Exposure Report'!$B$13),rate_lookup_table,4,FALSE),FALSE)</f>
        <v>263.40100000000001</v>
      </c>
      <c r="M2727" t="s">
        <v>0</v>
      </c>
      <c r="N2727" t="str">
        <f>IF(VLOOKUP(B2727,title_rename,2,FALSE)=0,B2727,VLOOKUP(B2727,title_rename,2,FALSE))</f>
        <v>06-19 Tampa Bay Rays @ Washington Nationals</v>
      </c>
      <c r="O2727" s="3" t="str">
        <f>LEFT(IF(VLOOKUP(C2727,brand_rename,2,FALSE)=0,C2727,VLOOKUP(C2727,brand_rename,2,FALSE)),LEN(IF(VLOOKUP(C2727,brand_rename,2,FALSE)=0,C2727,VLOOKUP(C2727,brand_rename,2,FALSE)))-6)</f>
        <v>Bens Chili Bowl</v>
      </c>
      <c r="P2727" t="str">
        <f>IF(VLOOKUP(D2727,location_rename,2,FALSE)=0,D2727,VLOOKUP(D2727,location_rename,2,FALSE))</f>
        <v>Static Upper Tiered</v>
      </c>
      <c r="Q2727">
        <f>IF($L2727=0,0,G2727)</f>
        <v>43</v>
      </c>
      <c r="R2727">
        <f>IF($L2727=0,0,H2727)</f>
        <v>219</v>
      </c>
      <c r="S2727" s="1">
        <f>R2727*L2727</f>
        <v>57684.819000000003</v>
      </c>
      <c r="T2727" s="1">
        <f>S2727*(K2727/100)</f>
        <v>9740.1769785117667</v>
      </c>
      <c r="U2727" t="str">
        <f t="shared" si="84"/>
        <v>Bens Chili BowlStatic Upper Tiered</v>
      </c>
      <c r="V2727" t="str">
        <f t="shared" si="85"/>
        <v>06-19 Tampa Bay Rays @ Washington NationalsBens Chili BowlStatic Upper Tiered</v>
      </c>
      <c r="W2727" t="str">
        <f>CONCATENATE(M2727,O2727)</f>
        <v>Regular SeasonBens Chili Bowl</v>
      </c>
      <c r="X2727" t="str">
        <f>CONCATENATE(M2727,P2727)</f>
        <v>Regular SeasonStatic Upper Tiered</v>
      </c>
      <c r="Y2727" t="str">
        <f>CONCATENATE(M2727,O2727,P2727)</f>
        <v>Regular SeasonBens Chili BowlStatic Upper Tiered</v>
      </c>
    </row>
    <row r="2728" spans="1:25" x14ac:dyDescent="0.25">
      <c r="A2728" s="3">
        <v>367047</v>
      </c>
      <c r="B2728" t="s">
        <v>119</v>
      </c>
      <c r="C2728" t="s">
        <v>87</v>
      </c>
      <c r="D2728" t="s">
        <v>17</v>
      </c>
      <c r="E2728" t="s">
        <v>1</v>
      </c>
      <c r="F2728" s="5">
        <v>41079</v>
      </c>
      <c r="G2728">
        <v>2</v>
      </c>
      <c r="H2728">
        <v>4</v>
      </c>
      <c r="I2728" s="1">
        <v>1053.5999999999999</v>
      </c>
      <c r="J2728" s="1">
        <v>242.51</v>
      </c>
      <c r="K2728">
        <v>23.0172741078208</v>
      </c>
      <c r="L2728" s="4">
        <f>VLOOKUP(N2728,rates,VLOOKUP(CONCATENATE('[1]Exposure Report'!$B$11,'[1]Exposure Report'!$B$13),rate_lookup_table,4,FALSE),FALSE)</f>
        <v>263.40100000000001</v>
      </c>
      <c r="M2728" t="s">
        <v>0</v>
      </c>
      <c r="N2728" t="str">
        <f>IF(VLOOKUP(B2728,title_rename,2,FALSE)=0,B2728,VLOOKUP(B2728,title_rename,2,FALSE))</f>
        <v>06-19 Tampa Bay Rays @ Washington Nationals</v>
      </c>
      <c r="O2728" s="3" t="str">
        <f>LEFT(IF(VLOOKUP(C2728,brand_rename,2,FALSE)=0,C2728,VLOOKUP(C2728,brand_rename,2,FALSE)),LEN(IF(VLOOKUP(C2728,brand_rename,2,FALSE)=0,C2728,VLOOKUP(C2728,brand_rename,2,FALSE)))-6)</f>
        <v>Breyers</v>
      </c>
      <c r="P2728" t="str">
        <f>IF(VLOOKUP(D2728,location_rename,2,FALSE)=0,D2728,VLOOKUP(D2728,location_rename,2,FALSE))</f>
        <v>LED Upper Tiered</v>
      </c>
      <c r="Q2728">
        <f>IF($L2728=0,0,G2728)</f>
        <v>2</v>
      </c>
      <c r="R2728">
        <f>IF($L2728=0,0,H2728)</f>
        <v>4</v>
      </c>
      <c r="S2728" s="1">
        <f>R2728*L2728</f>
        <v>1053.604</v>
      </c>
      <c r="T2728" s="1">
        <f>S2728*(K2728/100)</f>
        <v>242.51092069096427</v>
      </c>
      <c r="U2728" t="str">
        <f t="shared" si="84"/>
        <v>BreyersLED Upper Tiered</v>
      </c>
      <c r="V2728" t="str">
        <f t="shared" si="85"/>
        <v>06-19 Tampa Bay Rays @ Washington NationalsBreyersLED Upper Tiered</v>
      </c>
      <c r="W2728" t="str">
        <f>CONCATENATE(M2728,O2728)</f>
        <v>Regular SeasonBreyers</v>
      </c>
      <c r="X2728" t="str">
        <f>CONCATENATE(M2728,P2728)</f>
        <v>Regular SeasonLED Upper Tiered</v>
      </c>
      <c r="Y2728" t="str">
        <f>CONCATENATE(M2728,O2728,P2728)</f>
        <v>Regular SeasonBreyersLED Upper Tiered</v>
      </c>
    </row>
    <row r="2729" spans="1:25" x14ac:dyDescent="0.25">
      <c r="A2729" s="3">
        <v>367047</v>
      </c>
      <c r="B2729" t="s">
        <v>119</v>
      </c>
      <c r="C2729" t="s">
        <v>70</v>
      </c>
      <c r="D2729" t="s">
        <v>2</v>
      </c>
      <c r="E2729" t="s">
        <v>1</v>
      </c>
      <c r="F2729" s="5">
        <v>41079</v>
      </c>
      <c r="G2729">
        <v>18</v>
      </c>
      <c r="H2729">
        <v>131</v>
      </c>
      <c r="I2729" s="1">
        <v>34505.4</v>
      </c>
      <c r="J2729" s="1">
        <v>8610.39</v>
      </c>
      <c r="K2729">
        <v>24.953746370133299</v>
      </c>
      <c r="L2729" s="4">
        <f>VLOOKUP(N2729,rates,VLOOKUP(CONCATENATE('[1]Exposure Report'!$B$11,'[1]Exposure Report'!$B$13),rate_lookup_table,4,FALSE),FALSE)</f>
        <v>263.40100000000001</v>
      </c>
      <c r="M2729" t="s">
        <v>0</v>
      </c>
      <c r="N2729" t="str">
        <f>IF(VLOOKUP(B2729,title_rename,2,FALSE)=0,B2729,VLOOKUP(B2729,title_rename,2,FALSE))</f>
        <v>06-19 Tampa Bay Rays @ Washington Nationals</v>
      </c>
      <c r="O2729" s="3" t="str">
        <f>LEFT(IF(VLOOKUP(C2729,brand_rename,2,FALSE)=0,C2729,VLOOKUP(C2729,brand_rename,2,FALSE)),LEN(IF(VLOOKUP(C2729,brand_rename,2,FALSE)=0,C2729,VLOOKUP(C2729,brand_rename,2,FALSE)))-6)</f>
        <v>Capital One</v>
      </c>
      <c r="P2729" t="str">
        <f>IF(VLOOKUP(D2729,location_rename,2,FALSE)=0,D2729,VLOOKUP(D2729,location_rename,2,FALSE))</f>
        <v>Rotational Field Level Home Plate</v>
      </c>
      <c r="Q2729">
        <f>IF($L2729=0,0,G2729)</f>
        <v>18</v>
      </c>
      <c r="R2729">
        <f>IF($L2729=0,0,H2729)</f>
        <v>131</v>
      </c>
      <c r="S2729" s="1">
        <f>R2729*L2729</f>
        <v>34505.531000000003</v>
      </c>
      <c r="T2729" s="1">
        <f>S2729*(K2729/100)</f>
        <v>8610.4226894077201</v>
      </c>
      <c r="U2729" t="str">
        <f t="shared" si="84"/>
        <v>Capital OneRotational Field Level Home Plate</v>
      </c>
      <c r="V2729" t="str">
        <f t="shared" si="85"/>
        <v>06-19 Tampa Bay Rays @ Washington NationalsCapital OneRotational Field Level Home Plate</v>
      </c>
      <c r="W2729" t="str">
        <f>CONCATENATE(M2729,O2729)</f>
        <v>Regular SeasonCapital One</v>
      </c>
      <c r="X2729" t="str">
        <f>CONCATENATE(M2729,P2729)</f>
        <v>Regular SeasonRotational Field Level Home Plate</v>
      </c>
      <c r="Y2729" t="str">
        <f>CONCATENATE(M2729,O2729,P2729)</f>
        <v>Regular SeasonCapital OneRotational Field Level Home Plate</v>
      </c>
    </row>
    <row r="2730" spans="1:25" x14ac:dyDescent="0.25">
      <c r="A2730" s="3">
        <v>367047</v>
      </c>
      <c r="B2730" t="s">
        <v>119</v>
      </c>
      <c r="C2730" t="s">
        <v>69</v>
      </c>
      <c r="D2730" t="s">
        <v>19</v>
      </c>
      <c r="E2730" t="s">
        <v>1</v>
      </c>
      <c r="F2730" s="5">
        <v>41079</v>
      </c>
      <c r="G2730">
        <v>1</v>
      </c>
      <c r="H2730">
        <v>3</v>
      </c>
      <c r="I2730" s="1">
        <v>790.2</v>
      </c>
      <c r="J2730" s="1">
        <v>196.92</v>
      </c>
      <c r="K2730">
        <v>24.920273348519299</v>
      </c>
      <c r="L2730" s="4">
        <f>VLOOKUP(N2730,rates,VLOOKUP(CONCATENATE('[1]Exposure Report'!$B$11,'[1]Exposure Report'!$B$13),rate_lookup_table,4,FALSE),FALSE)</f>
        <v>263.40100000000001</v>
      </c>
      <c r="M2730" t="s">
        <v>0</v>
      </c>
      <c r="N2730" t="str">
        <f>IF(VLOOKUP(B2730,title_rename,2,FALSE)=0,B2730,VLOOKUP(B2730,title_rename,2,FALSE))</f>
        <v>06-19 Tampa Bay Rays @ Washington Nationals</v>
      </c>
      <c r="O2730" s="3" t="str">
        <f>LEFT(IF(VLOOKUP(C2730,brand_rename,2,FALSE)=0,C2730,VLOOKUP(C2730,brand_rename,2,FALSE)),LEN(IF(VLOOKUP(C2730,brand_rename,2,FALSE)=0,C2730,VLOOKUP(C2730,brand_rename,2,FALSE)))-6)</f>
        <v>CareFirst BlueCross BlueShield</v>
      </c>
      <c r="P2730" t="str">
        <f>IF(VLOOKUP(D2730,location_rename,2,FALSE)=0,D2730,VLOOKUP(D2730,location_rename,2,FALSE))</f>
        <v>LED Outfield Wall</v>
      </c>
      <c r="Q2730">
        <f>IF($L2730=0,0,G2730)</f>
        <v>1</v>
      </c>
      <c r="R2730">
        <f>IF($L2730=0,0,H2730)</f>
        <v>3</v>
      </c>
      <c r="S2730" s="1">
        <f>R2730*L2730</f>
        <v>790.20299999999997</v>
      </c>
      <c r="T2730" s="1">
        <f>S2730*(K2730/100)</f>
        <v>196.92074760819995</v>
      </c>
      <c r="U2730" t="str">
        <f t="shared" si="84"/>
        <v>CareFirst BlueCross BlueShieldLED Outfield Wall</v>
      </c>
      <c r="V2730" t="str">
        <f t="shared" si="85"/>
        <v>06-19 Tampa Bay Rays @ Washington NationalsCareFirst BlueCross BlueShieldLED Outfield Wall</v>
      </c>
      <c r="W2730" t="str">
        <f>CONCATENATE(M2730,O2730)</f>
        <v>Regular SeasonCareFirst BlueCross BlueShield</v>
      </c>
      <c r="X2730" t="str">
        <f>CONCATENATE(M2730,P2730)</f>
        <v>Regular SeasonLED Outfield Wall</v>
      </c>
      <c r="Y2730" t="str">
        <f>CONCATENATE(M2730,O2730,P2730)</f>
        <v>Regular SeasonCareFirst BlueCross BlueShieldLED Outfield Wall</v>
      </c>
    </row>
    <row r="2731" spans="1:25" x14ac:dyDescent="0.25">
      <c r="A2731" s="3">
        <v>367047</v>
      </c>
      <c r="B2731" t="s">
        <v>119</v>
      </c>
      <c r="C2731" t="s">
        <v>69</v>
      </c>
      <c r="D2731" t="s">
        <v>17</v>
      </c>
      <c r="E2731" t="s">
        <v>1</v>
      </c>
      <c r="F2731" s="5">
        <v>41079</v>
      </c>
      <c r="G2731">
        <v>3</v>
      </c>
      <c r="H2731">
        <v>14</v>
      </c>
      <c r="I2731" s="1">
        <v>3687.6</v>
      </c>
      <c r="J2731" s="1">
        <v>1246.57</v>
      </c>
      <c r="K2731">
        <v>33.804371406877102</v>
      </c>
      <c r="L2731" s="4">
        <f>VLOOKUP(N2731,rates,VLOOKUP(CONCATENATE('[1]Exposure Report'!$B$11,'[1]Exposure Report'!$B$13),rate_lookup_table,4,FALSE),FALSE)</f>
        <v>263.40100000000001</v>
      </c>
      <c r="M2731" t="s">
        <v>0</v>
      </c>
      <c r="N2731" t="str">
        <f>IF(VLOOKUP(B2731,title_rename,2,FALSE)=0,B2731,VLOOKUP(B2731,title_rename,2,FALSE))</f>
        <v>06-19 Tampa Bay Rays @ Washington Nationals</v>
      </c>
      <c r="O2731" s="3" t="str">
        <f>LEFT(IF(VLOOKUP(C2731,brand_rename,2,FALSE)=0,C2731,VLOOKUP(C2731,brand_rename,2,FALSE)),LEN(IF(VLOOKUP(C2731,brand_rename,2,FALSE)=0,C2731,VLOOKUP(C2731,brand_rename,2,FALSE)))-6)</f>
        <v>CareFirst BlueCross BlueShield</v>
      </c>
      <c r="P2731" t="str">
        <f>IF(VLOOKUP(D2731,location_rename,2,FALSE)=0,D2731,VLOOKUP(D2731,location_rename,2,FALSE))</f>
        <v>LED Upper Tiered</v>
      </c>
      <c r="Q2731">
        <f>IF($L2731=0,0,G2731)</f>
        <v>3</v>
      </c>
      <c r="R2731">
        <f>IF($L2731=0,0,H2731)</f>
        <v>14</v>
      </c>
      <c r="S2731" s="1">
        <f>R2731*L2731</f>
        <v>3687.614</v>
      </c>
      <c r="T2731" s="1">
        <f>S2731*(K2731/100)</f>
        <v>1246.574732611997</v>
      </c>
      <c r="U2731" t="str">
        <f t="shared" si="84"/>
        <v>CareFirst BlueCross BlueShieldLED Upper Tiered</v>
      </c>
      <c r="V2731" t="str">
        <f t="shared" si="85"/>
        <v>06-19 Tampa Bay Rays @ Washington NationalsCareFirst BlueCross BlueShieldLED Upper Tiered</v>
      </c>
      <c r="W2731" t="str">
        <f>CONCATENATE(M2731,O2731)</f>
        <v>Regular SeasonCareFirst BlueCross BlueShield</v>
      </c>
      <c r="X2731" t="str">
        <f>CONCATENATE(M2731,P2731)</f>
        <v>Regular SeasonLED Upper Tiered</v>
      </c>
      <c r="Y2731" t="str">
        <f>CONCATENATE(M2731,O2731,P2731)</f>
        <v>Regular SeasonCareFirst BlueCross BlueShieldLED Upper Tiered</v>
      </c>
    </row>
    <row r="2732" spans="1:25" x14ac:dyDescent="0.25">
      <c r="A2732" s="3">
        <v>367047</v>
      </c>
      <c r="B2732" t="s">
        <v>119</v>
      </c>
      <c r="C2732" t="s">
        <v>68</v>
      </c>
      <c r="D2732" t="s">
        <v>11</v>
      </c>
      <c r="E2732" t="s">
        <v>1</v>
      </c>
      <c r="F2732" s="5">
        <v>41079</v>
      </c>
      <c r="G2732">
        <v>3</v>
      </c>
      <c r="H2732">
        <v>5</v>
      </c>
      <c r="I2732" s="1">
        <v>1317</v>
      </c>
      <c r="J2732" s="1">
        <v>234.53</v>
      </c>
      <c r="K2732">
        <v>17.807896735003698</v>
      </c>
      <c r="L2732" s="4">
        <f>VLOOKUP(N2732,rates,VLOOKUP(CONCATENATE('[1]Exposure Report'!$B$11,'[1]Exposure Report'!$B$13),rate_lookup_table,4,FALSE),FALSE)</f>
        <v>263.40100000000001</v>
      </c>
      <c r="M2732" t="s">
        <v>0</v>
      </c>
      <c r="N2732" t="str">
        <f>IF(VLOOKUP(B2732,title_rename,2,FALSE)=0,B2732,VLOOKUP(B2732,title_rename,2,FALSE))</f>
        <v>06-19 Tampa Bay Rays @ Washington Nationals</v>
      </c>
      <c r="O2732" s="3" t="str">
        <f>LEFT(IF(VLOOKUP(C2732,brand_rename,2,FALSE)=0,C2732,VLOOKUP(C2732,brand_rename,2,FALSE)),LEN(IF(VLOOKUP(C2732,brand_rename,2,FALSE)=0,C2732,VLOOKUP(C2732,brand_rename,2,FALSE)))-6)</f>
        <v>Charity - Washington Nationals Dream Foundation</v>
      </c>
      <c r="P2732" t="str">
        <f>IF(VLOOKUP(D2732,location_rename,2,FALSE)=0,D2732,VLOOKUP(D2732,location_rename,2,FALSE))</f>
        <v>Static Outfield Wall</v>
      </c>
      <c r="Q2732">
        <f>IF($L2732=0,0,G2732)</f>
        <v>3</v>
      </c>
      <c r="R2732">
        <f>IF($L2732=0,0,H2732)</f>
        <v>5</v>
      </c>
      <c r="S2732" s="1">
        <f>R2732*L2732</f>
        <v>1317.0050000000001</v>
      </c>
      <c r="T2732" s="1">
        <f>S2732*(K2732/100)</f>
        <v>234.53089039483547</v>
      </c>
      <c r="U2732" t="str">
        <f t="shared" si="84"/>
        <v>Charity - Washington Nationals Dream FoundationStatic Outfield Wall</v>
      </c>
      <c r="V2732" t="str">
        <f t="shared" si="85"/>
        <v>06-19 Tampa Bay Rays @ Washington NationalsCharity - Washington Nationals Dream FoundationStatic Outfield Wall</v>
      </c>
      <c r="W2732" t="str">
        <f>CONCATENATE(M2732,O2732)</f>
        <v>Regular SeasonCharity - Washington Nationals Dream Foundation</v>
      </c>
      <c r="X2732" t="str">
        <f>CONCATENATE(M2732,P2732)</f>
        <v>Regular SeasonStatic Outfield Wall</v>
      </c>
      <c r="Y2732" t="str">
        <f>CONCATENATE(M2732,O2732,P2732)</f>
        <v>Regular SeasonCharity - Washington Nationals Dream FoundationStatic Outfield Wall</v>
      </c>
    </row>
    <row r="2733" spans="1:25" x14ac:dyDescent="0.25">
      <c r="A2733" s="3">
        <v>367047</v>
      </c>
      <c r="B2733" t="s">
        <v>119</v>
      </c>
      <c r="C2733" t="s">
        <v>68</v>
      </c>
      <c r="D2733" t="s">
        <v>9</v>
      </c>
      <c r="E2733" t="s">
        <v>1</v>
      </c>
      <c r="F2733" s="5">
        <v>41079</v>
      </c>
      <c r="G2733">
        <v>1</v>
      </c>
      <c r="H2733">
        <v>2</v>
      </c>
      <c r="I2733" s="1">
        <v>526.79999999999995</v>
      </c>
      <c r="J2733" s="1">
        <v>100.99</v>
      </c>
      <c r="K2733">
        <v>19.170463173880002</v>
      </c>
      <c r="L2733" s="4">
        <f>VLOOKUP(N2733,rates,VLOOKUP(CONCATENATE('[1]Exposure Report'!$B$11,'[1]Exposure Report'!$B$13),rate_lookup_table,4,FALSE),FALSE)</f>
        <v>263.40100000000001</v>
      </c>
      <c r="M2733" t="s">
        <v>0</v>
      </c>
      <c r="N2733" t="str">
        <f>IF(VLOOKUP(B2733,title_rename,2,FALSE)=0,B2733,VLOOKUP(B2733,title_rename,2,FALSE))</f>
        <v>06-19 Tampa Bay Rays @ Washington Nationals</v>
      </c>
      <c r="O2733" s="3" t="str">
        <f>LEFT(IF(VLOOKUP(C2733,brand_rename,2,FALSE)=0,C2733,VLOOKUP(C2733,brand_rename,2,FALSE)),LEN(IF(VLOOKUP(C2733,brand_rename,2,FALSE)=0,C2733,VLOOKUP(C2733,brand_rename,2,FALSE)))-6)</f>
        <v>Charity - Washington Nationals Dream Foundation</v>
      </c>
      <c r="P2733" t="str">
        <f>IF(VLOOKUP(D2733,location_rename,2,FALSE)=0,D2733,VLOOKUP(D2733,location_rename,2,FALSE))</f>
        <v>Static Upper Billboard</v>
      </c>
      <c r="Q2733">
        <f>IF($L2733=0,0,G2733)</f>
        <v>1</v>
      </c>
      <c r="R2733">
        <f>IF($L2733=0,0,H2733)</f>
        <v>2</v>
      </c>
      <c r="S2733" s="1">
        <f>R2733*L2733</f>
        <v>526.80200000000002</v>
      </c>
      <c r="T2733" s="1">
        <f>S2733*(K2733/100)</f>
        <v>100.99038340926333</v>
      </c>
      <c r="U2733" t="str">
        <f t="shared" si="84"/>
        <v>Charity - Washington Nationals Dream FoundationStatic Upper Billboard</v>
      </c>
      <c r="V2733" t="str">
        <f t="shared" si="85"/>
        <v>06-19 Tampa Bay Rays @ Washington NationalsCharity - Washington Nationals Dream FoundationStatic Upper Billboard</v>
      </c>
      <c r="W2733" t="str">
        <f>CONCATENATE(M2733,O2733)</f>
        <v>Regular SeasonCharity - Washington Nationals Dream Foundation</v>
      </c>
      <c r="X2733" t="str">
        <f>CONCATENATE(M2733,P2733)</f>
        <v>Regular SeasonStatic Upper Billboard</v>
      </c>
      <c r="Y2733" t="str">
        <f>CONCATENATE(M2733,O2733,P2733)</f>
        <v>Regular SeasonCharity - Washington Nationals Dream FoundationStatic Upper Billboard</v>
      </c>
    </row>
    <row r="2734" spans="1:25" x14ac:dyDescent="0.25">
      <c r="A2734" s="3">
        <v>367047</v>
      </c>
      <c r="B2734" t="s">
        <v>119</v>
      </c>
      <c r="C2734" t="s">
        <v>67</v>
      </c>
      <c r="D2734" t="s">
        <v>17</v>
      </c>
      <c r="E2734" t="s">
        <v>1</v>
      </c>
      <c r="F2734" s="5">
        <v>41079</v>
      </c>
      <c r="G2734">
        <v>3</v>
      </c>
      <c r="H2734">
        <v>11</v>
      </c>
      <c r="I2734" s="1">
        <v>2897.4</v>
      </c>
      <c r="J2734" s="1">
        <v>629.45000000000005</v>
      </c>
      <c r="K2734">
        <v>21.7246496859253</v>
      </c>
      <c r="L2734" s="4">
        <f>VLOOKUP(N2734,rates,VLOOKUP(CONCATENATE('[1]Exposure Report'!$B$11,'[1]Exposure Report'!$B$13),rate_lookup_table,4,FALSE),FALSE)</f>
        <v>263.40100000000001</v>
      </c>
      <c r="M2734" t="s">
        <v>0</v>
      </c>
      <c r="N2734" t="str">
        <f>IF(VLOOKUP(B2734,title_rename,2,FALSE)=0,B2734,VLOOKUP(B2734,title_rename,2,FALSE))</f>
        <v>06-19 Tampa Bay Rays @ Washington Nationals</v>
      </c>
      <c r="O2734" s="3" t="str">
        <f>LEFT(IF(VLOOKUP(C2734,brand_rename,2,FALSE)=0,C2734,VLOOKUP(C2734,brand_rename,2,FALSE)),LEN(IF(VLOOKUP(C2734,brand_rename,2,FALSE)=0,C2734,VLOOKUP(C2734,brand_rename,2,FALSE)))-6)</f>
        <v>Cholula Hot Sauce</v>
      </c>
      <c r="P2734" t="str">
        <f>IF(VLOOKUP(D2734,location_rename,2,FALSE)=0,D2734,VLOOKUP(D2734,location_rename,2,FALSE))</f>
        <v>LED Upper Tiered</v>
      </c>
      <c r="Q2734">
        <f>IF($L2734=0,0,G2734)</f>
        <v>3</v>
      </c>
      <c r="R2734">
        <f>IF($L2734=0,0,H2734)</f>
        <v>11</v>
      </c>
      <c r="S2734" s="1">
        <f>R2734*L2734</f>
        <v>2897.4110000000001</v>
      </c>
      <c r="T2734" s="1">
        <f>S2734*(K2734/100)</f>
        <v>629.45238971146512</v>
      </c>
      <c r="U2734" t="str">
        <f t="shared" si="84"/>
        <v>Cholula Hot SauceLED Upper Tiered</v>
      </c>
      <c r="V2734" t="str">
        <f t="shared" si="85"/>
        <v>06-19 Tampa Bay Rays @ Washington NationalsCholula Hot SauceLED Upper Tiered</v>
      </c>
      <c r="W2734" t="str">
        <f>CONCATENATE(M2734,O2734)</f>
        <v>Regular SeasonCholula Hot Sauce</v>
      </c>
      <c r="X2734" t="str">
        <f>CONCATENATE(M2734,P2734)</f>
        <v>Regular SeasonLED Upper Tiered</v>
      </c>
      <c r="Y2734" t="str">
        <f>CONCATENATE(M2734,O2734,P2734)</f>
        <v>Regular SeasonCholula Hot SauceLED Upper Tiered</v>
      </c>
    </row>
    <row r="2735" spans="1:25" x14ac:dyDescent="0.25">
      <c r="A2735" s="3">
        <v>367047</v>
      </c>
      <c r="B2735" t="s">
        <v>119</v>
      </c>
      <c r="C2735" t="s">
        <v>67</v>
      </c>
      <c r="D2735" t="s">
        <v>2</v>
      </c>
      <c r="E2735" t="s">
        <v>1</v>
      </c>
      <c r="F2735" s="5">
        <v>41079</v>
      </c>
      <c r="G2735">
        <v>23</v>
      </c>
      <c r="H2735">
        <v>181</v>
      </c>
      <c r="I2735" s="1">
        <v>47675.4</v>
      </c>
      <c r="J2735" s="1">
        <v>11467.04</v>
      </c>
      <c r="K2735">
        <v>24.052320483939301</v>
      </c>
      <c r="L2735" s="4">
        <f>VLOOKUP(N2735,rates,VLOOKUP(CONCATENATE('[1]Exposure Report'!$B$11,'[1]Exposure Report'!$B$13),rate_lookup_table,4,FALSE),FALSE)</f>
        <v>263.40100000000001</v>
      </c>
      <c r="M2735" t="s">
        <v>0</v>
      </c>
      <c r="N2735" t="str">
        <f>IF(VLOOKUP(B2735,title_rename,2,FALSE)=0,B2735,VLOOKUP(B2735,title_rename,2,FALSE))</f>
        <v>06-19 Tampa Bay Rays @ Washington Nationals</v>
      </c>
      <c r="O2735" s="3" t="str">
        <f>LEFT(IF(VLOOKUP(C2735,brand_rename,2,FALSE)=0,C2735,VLOOKUP(C2735,brand_rename,2,FALSE)),LEN(IF(VLOOKUP(C2735,brand_rename,2,FALSE)=0,C2735,VLOOKUP(C2735,brand_rename,2,FALSE)))-6)</f>
        <v>Cholula Hot Sauce</v>
      </c>
      <c r="P2735" t="str">
        <f>IF(VLOOKUP(D2735,location_rename,2,FALSE)=0,D2735,VLOOKUP(D2735,location_rename,2,FALSE))</f>
        <v>Rotational Field Level Home Plate</v>
      </c>
      <c r="Q2735">
        <f>IF($L2735=0,0,G2735)</f>
        <v>23</v>
      </c>
      <c r="R2735">
        <f>IF($L2735=0,0,H2735)</f>
        <v>181</v>
      </c>
      <c r="S2735" s="1">
        <f>R2735*L2735</f>
        <v>47675.580999999998</v>
      </c>
      <c r="T2735" s="1">
        <f>S2735*(K2735/100)</f>
        <v>11467.083534700074</v>
      </c>
      <c r="U2735" t="str">
        <f t="shared" si="84"/>
        <v>Cholula Hot SauceRotational Field Level Home Plate</v>
      </c>
      <c r="V2735" t="str">
        <f t="shared" si="85"/>
        <v>06-19 Tampa Bay Rays @ Washington NationalsCholula Hot SauceRotational Field Level Home Plate</v>
      </c>
      <c r="W2735" t="str">
        <f>CONCATENATE(M2735,O2735)</f>
        <v>Regular SeasonCholula Hot Sauce</v>
      </c>
      <c r="X2735" t="str">
        <f>CONCATENATE(M2735,P2735)</f>
        <v>Regular SeasonRotational Field Level Home Plate</v>
      </c>
      <c r="Y2735" t="str">
        <f>CONCATENATE(M2735,O2735,P2735)</f>
        <v>Regular SeasonCholula Hot SauceRotational Field Level Home Plate</v>
      </c>
    </row>
    <row r="2736" spans="1:25" x14ac:dyDescent="0.25">
      <c r="A2736" s="3">
        <v>367047</v>
      </c>
      <c r="B2736" t="s">
        <v>119</v>
      </c>
      <c r="C2736" t="s">
        <v>65</v>
      </c>
      <c r="D2736" t="s">
        <v>17</v>
      </c>
      <c r="E2736" t="s">
        <v>1</v>
      </c>
      <c r="F2736" s="5">
        <v>41079</v>
      </c>
      <c r="G2736">
        <v>3</v>
      </c>
      <c r="H2736">
        <v>8</v>
      </c>
      <c r="I2736" s="1">
        <v>2107.1999999999998</v>
      </c>
      <c r="J2736" s="1">
        <v>472.28</v>
      </c>
      <c r="K2736">
        <v>22.412680334092599</v>
      </c>
      <c r="L2736" s="4">
        <f>VLOOKUP(N2736,rates,VLOOKUP(CONCATENATE('[1]Exposure Report'!$B$11,'[1]Exposure Report'!$B$13),rate_lookup_table,4,FALSE),FALSE)</f>
        <v>263.40100000000001</v>
      </c>
      <c r="M2736" t="s">
        <v>0</v>
      </c>
      <c r="N2736" t="str">
        <f>IF(VLOOKUP(B2736,title_rename,2,FALSE)=0,B2736,VLOOKUP(B2736,title_rename,2,FALSE))</f>
        <v>06-19 Tampa Bay Rays @ Washington Nationals</v>
      </c>
      <c r="O2736" s="3" t="str">
        <f>LEFT(IF(VLOOKUP(C2736,brand_rename,2,FALSE)=0,C2736,VLOOKUP(C2736,brand_rename,2,FALSE)),LEN(IF(VLOOKUP(C2736,brand_rename,2,FALSE)=0,C2736,VLOOKUP(C2736,brand_rename,2,FALSE)))-6)</f>
        <v>Coca-Cola</v>
      </c>
      <c r="P2736" t="str">
        <f>IF(VLOOKUP(D2736,location_rename,2,FALSE)=0,D2736,VLOOKUP(D2736,location_rename,2,FALSE))</f>
        <v>LED Upper Tiered</v>
      </c>
      <c r="Q2736">
        <f>IF($L2736=0,0,G2736)</f>
        <v>3</v>
      </c>
      <c r="R2736">
        <f>IF($L2736=0,0,H2736)</f>
        <v>8</v>
      </c>
      <c r="S2736" s="1">
        <f>R2736*L2736</f>
        <v>2107.2080000000001</v>
      </c>
      <c r="T2736" s="1">
        <f>S2736*(K2736/100)</f>
        <v>472.281793014426</v>
      </c>
      <c r="U2736" t="str">
        <f t="shared" si="84"/>
        <v>Coca-ColaLED Upper Tiered</v>
      </c>
      <c r="V2736" t="str">
        <f t="shared" si="85"/>
        <v>06-19 Tampa Bay Rays @ Washington NationalsCoca-ColaLED Upper Tiered</v>
      </c>
      <c r="W2736" t="str">
        <f>CONCATENATE(M2736,O2736)</f>
        <v>Regular SeasonCoca-Cola</v>
      </c>
      <c r="X2736" t="str">
        <f>CONCATENATE(M2736,P2736)</f>
        <v>Regular SeasonLED Upper Tiered</v>
      </c>
      <c r="Y2736" t="str">
        <f>CONCATENATE(M2736,O2736,P2736)</f>
        <v>Regular SeasonCoca-ColaLED Upper Tiered</v>
      </c>
    </row>
    <row r="2737" spans="1:25" x14ac:dyDescent="0.25">
      <c r="A2737" s="3">
        <v>367047</v>
      </c>
      <c r="B2737" t="s">
        <v>119</v>
      </c>
      <c r="C2737" t="s">
        <v>65</v>
      </c>
      <c r="D2737" t="s">
        <v>9</v>
      </c>
      <c r="E2737" t="s">
        <v>1</v>
      </c>
      <c r="F2737" s="5">
        <v>41079</v>
      </c>
      <c r="G2737">
        <v>27</v>
      </c>
      <c r="H2737">
        <v>204</v>
      </c>
      <c r="I2737" s="1">
        <v>53733.599999999999</v>
      </c>
      <c r="J2737" s="1">
        <v>6463.07</v>
      </c>
      <c r="K2737">
        <v>12.0279862134679</v>
      </c>
      <c r="L2737" s="4">
        <f>VLOOKUP(N2737,rates,VLOOKUP(CONCATENATE('[1]Exposure Report'!$B$11,'[1]Exposure Report'!$B$13),rate_lookup_table,4,FALSE),FALSE)</f>
        <v>263.40100000000001</v>
      </c>
      <c r="M2737" t="s">
        <v>0</v>
      </c>
      <c r="N2737" t="str">
        <f>IF(VLOOKUP(B2737,title_rename,2,FALSE)=0,B2737,VLOOKUP(B2737,title_rename,2,FALSE))</f>
        <v>06-19 Tampa Bay Rays @ Washington Nationals</v>
      </c>
      <c r="O2737" s="3" t="str">
        <f>LEFT(IF(VLOOKUP(C2737,brand_rename,2,FALSE)=0,C2737,VLOOKUP(C2737,brand_rename,2,FALSE)),LEN(IF(VLOOKUP(C2737,brand_rename,2,FALSE)=0,C2737,VLOOKUP(C2737,brand_rename,2,FALSE)))-6)</f>
        <v>Coca-Cola</v>
      </c>
      <c r="P2737" t="str">
        <f>IF(VLOOKUP(D2737,location_rename,2,FALSE)=0,D2737,VLOOKUP(D2737,location_rename,2,FALSE))</f>
        <v>Static Upper Billboard</v>
      </c>
      <c r="Q2737">
        <f>IF($L2737=0,0,G2737)</f>
        <v>27</v>
      </c>
      <c r="R2737">
        <f>IF($L2737=0,0,H2737)</f>
        <v>204</v>
      </c>
      <c r="S2737" s="1">
        <f>R2737*L2737</f>
        <v>53733.804000000004</v>
      </c>
      <c r="T2737" s="1">
        <f>S2737*(K2737/100)</f>
        <v>6463.0945370918625</v>
      </c>
      <c r="U2737" t="str">
        <f t="shared" si="84"/>
        <v>Coca-ColaStatic Upper Billboard</v>
      </c>
      <c r="V2737" t="str">
        <f t="shared" si="85"/>
        <v>06-19 Tampa Bay Rays @ Washington NationalsCoca-ColaStatic Upper Billboard</v>
      </c>
      <c r="W2737" t="str">
        <f>CONCATENATE(M2737,O2737)</f>
        <v>Regular SeasonCoca-Cola</v>
      </c>
      <c r="X2737" t="str">
        <f>CONCATENATE(M2737,P2737)</f>
        <v>Regular SeasonStatic Upper Billboard</v>
      </c>
      <c r="Y2737" t="str">
        <f>CONCATENATE(M2737,O2737,P2737)</f>
        <v>Regular SeasonCoca-ColaStatic Upper Billboard</v>
      </c>
    </row>
    <row r="2738" spans="1:25" x14ac:dyDescent="0.25">
      <c r="A2738" s="3">
        <v>367047</v>
      </c>
      <c r="B2738" t="s">
        <v>119</v>
      </c>
      <c r="C2738" t="s">
        <v>64</v>
      </c>
      <c r="D2738" t="s">
        <v>17</v>
      </c>
      <c r="E2738" t="s">
        <v>1</v>
      </c>
      <c r="F2738" s="5">
        <v>41079</v>
      </c>
      <c r="G2738">
        <v>6</v>
      </c>
      <c r="H2738">
        <v>18</v>
      </c>
      <c r="I2738" s="1">
        <v>4741.2</v>
      </c>
      <c r="J2738" s="1">
        <v>1351.56</v>
      </c>
      <c r="K2738">
        <v>28.506707162743599</v>
      </c>
      <c r="L2738" s="4">
        <f>VLOOKUP(N2738,rates,VLOOKUP(CONCATENATE('[1]Exposure Report'!$B$11,'[1]Exposure Report'!$B$13),rate_lookup_table,4,FALSE),FALSE)</f>
        <v>263.40100000000001</v>
      </c>
      <c r="M2738" t="s">
        <v>0</v>
      </c>
      <c r="N2738" t="str">
        <f>IF(VLOOKUP(B2738,title_rename,2,FALSE)=0,B2738,VLOOKUP(B2738,title_rename,2,FALSE))</f>
        <v>06-19 Tampa Bay Rays @ Washington Nationals</v>
      </c>
      <c r="O2738" s="3" t="str">
        <f>LEFT(IF(VLOOKUP(C2738,brand_rename,2,FALSE)=0,C2738,VLOOKUP(C2738,brand_rename,2,FALSE)),LEN(IF(VLOOKUP(C2738,brand_rename,2,FALSE)=0,C2738,VLOOKUP(C2738,brand_rename,2,FALSE)))-6)</f>
        <v>Coke Zero</v>
      </c>
      <c r="P2738" t="str">
        <f>IF(VLOOKUP(D2738,location_rename,2,FALSE)=0,D2738,VLOOKUP(D2738,location_rename,2,FALSE))</f>
        <v>LED Upper Tiered</v>
      </c>
      <c r="Q2738">
        <f>IF($L2738=0,0,G2738)</f>
        <v>6</v>
      </c>
      <c r="R2738">
        <f>IF($L2738=0,0,H2738)</f>
        <v>18</v>
      </c>
      <c r="S2738" s="1">
        <f>R2738*L2738</f>
        <v>4741.2179999999998</v>
      </c>
      <c r="T2738" s="1">
        <f>S2738*(K2738/100)</f>
        <v>1351.5651312072889</v>
      </c>
      <c r="U2738" t="str">
        <f t="shared" si="84"/>
        <v>Coke ZeroLED Upper Tiered</v>
      </c>
      <c r="V2738" t="str">
        <f t="shared" si="85"/>
        <v>06-19 Tampa Bay Rays @ Washington NationalsCoke ZeroLED Upper Tiered</v>
      </c>
      <c r="W2738" t="str">
        <f>CONCATENATE(M2738,O2738)</f>
        <v>Regular SeasonCoke Zero</v>
      </c>
      <c r="X2738" t="str">
        <f>CONCATENATE(M2738,P2738)</f>
        <v>Regular SeasonLED Upper Tiered</v>
      </c>
      <c r="Y2738" t="str">
        <f>CONCATENATE(M2738,O2738,P2738)</f>
        <v>Regular SeasonCoke ZeroLED Upper Tiered</v>
      </c>
    </row>
    <row r="2739" spans="1:25" x14ac:dyDescent="0.25">
      <c r="A2739" s="3">
        <v>367047</v>
      </c>
      <c r="B2739" t="s">
        <v>119</v>
      </c>
      <c r="C2739" t="s">
        <v>124</v>
      </c>
      <c r="D2739" t="s">
        <v>34</v>
      </c>
      <c r="E2739" t="s">
        <v>1</v>
      </c>
      <c r="F2739" s="5">
        <v>41079</v>
      </c>
      <c r="G2739">
        <v>1</v>
      </c>
      <c r="H2739">
        <v>1</v>
      </c>
      <c r="I2739" s="1">
        <v>263.39999999999998</v>
      </c>
      <c r="J2739" s="1">
        <v>63.93</v>
      </c>
      <c r="K2739">
        <v>24.271070615034098</v>
      </c>
      <c r="L2739" s="4">
        <f>VLOOKUP(N2739,rates,VLOOKUP(CONCATENATE('[1]Exposure Report'!$B$11,'[1]Exposure Report'!$B$13),rate_lookup_table,4,FALSE),FALSE)</f>
        <v>263.40100000000001</v>
      </c>
      <c r="M2739" t="s">
        <v>0</v>
      </c>
      <c r="N2739" t="str">
        <f>IF(VLOOKUP(B2739,title_rename,2,FALSE)=0,B2739,VLOOKUP(B2739,title_rename,2,FALSE))</f>
        <v>06-19 Tampa Bay Rays @ Washington Nationals</v>
      </c>
      <c r="O2739" s="3" t="str">
        <f>LEFT(IF(VLOOKUP(C2739,brand_rename,2,FALSE)=0,C2739,VLOOKUP(C2739,brand_rename,2,FALSE)),LEN(IF(VLOOKUP(C2739,brand_rename,2,FALSE)=0,C2739,VLOOKUP(C2739,brand_rename,2,FALSE)))-6)</f>
        <v>Coors Light</v>
      </c>
      <c r="P2739" t="str">
        <f>IF(VLOOKUP(D2739,location_rename,2,FALSE)=0,D2739,VLOOKUP(D2739,location_rename,2,FALSE))</f>
        <v>General Merchandise</v>
      </c>
      <c r="Q2739">
        <f>IF($L2739=0,0,G2739)</f>
        <v>1</v>
      </c>
      <c r="R2739">
        <f>IF($L2739=0,0,H2739)</f>
        <v>1</v>
      </c>
      <c r="S2739" s="1">
        <f>R2739*L2739</f>
        <v>263.40100000000001</v>
      </c>
      <c r="T2739" s="1">
        <f>S2739*(K2739/100)</f>
        <v>63.930242710705969</v>
      </c>
      <c r="U2739" t="str">
        <f t="shared" si="84"/>
        <v>Coors LightGeneral Merchandise</v>
      </c>
      <c r="V2739" t="str">
        <f t="shared" si="85"/>
        <v>06-19 Tampa Bay Rays @ Washington NationalsCoors LightGeneral Merchandise</v>
      </c>
      <c r="W2739" t="str">
        <f>CONCATENATE(M2739,O2739)</f>
        <v>Regular SeasonCoors Light</v>
      </c>
      <c r="X2739" t="str">
        <f>CONCATENATE(M2739,P2739)</f>
        <v>Regular SeasonGeneral Merchandise</v>
      </c>
      <c r="Y2739" t="str">
        <f>CONCATENATE(M2739,O2739,P2739)</f>
        <v>Regular SeasonCoors LightGeneral Merchandise</v>
      </c>
    </row>
    <row r="2740" spans="1:25" x14ac:dyDescent="0.25">
      <c r="A2740" s="3">
        <v>367047</v>
      </c>
      <c r="B2740" t="s">
        <v>119</v>
      </c>
      <c r="C2740" t="s">
        <v>63</v>
      </c>
      <c r="D2740" t="s">
        <v>17</v>
      </c>
      <c r="E2740" t="s">
        <v>1</v>
      </c>
      <c r="F2740" s="5">
        <v>41079</v>
      </c>
      <c r="G2740">
        <v>3</v>
      </c>
      <c r="H2740">
        <v>15</v>
      </c>
      <c r="I2740" s="1">
        <v>3951</v>
      </c>
      <c r="J2740" s="1">
        <v>1150.27</v>
      </c>
      <c r="K2740">
        <v>29.1133890154391</v>
      </c>
      <c r="L2740" s="4">
        <f>VLOOKUP(N2740,rates,VLOOKUP(CONCATENATE('[1]Exposure Report'!$B$11,'[1]Exposure Report'!$B$13),rate_lookup_table,4,FALSE),FALSE)</f>
        <v>263.40100000000001</v>
      </c>
      <c r="M2740" t="s">
        <v>0</v>
      </c>
      <c r="N2740" t="str">
        <f>IF(VLOOKUP(B2740,title_rename,2,FALSE)=0,B2740,VLOOKUP(B2740,title_rename,2,FALSE))</f>
        <v>06-19 Tampa Bay Rays @ Washington Nationals</v>
      </c>
      <c r="O2740" s="3" t="str">
        <f>LEFT(IF(VLOOKUP(C2740,brand_rename,2,FALSE)=0,C2740,VLOOKUP(C2740,brand_rename,2,FALSE)),LEN(IF(VLOOKUP(C2740,brand_rename,2,FALSE)=0,C2740,VLOOKUP(C2740,brand_rename,2,FALSE)))-6)</f>
        <v>CSX</v>
      </c>
      <c r="P2740" t="str">
        <f>IF(VLOOKUP(D2740,location_rename,2,FALSE)=0,D2740,VLOOKUP(D2740,location_rename,2,FALSE))</f>
        <v>LED Upper Tiered</v>
      </c>
      <c r="Q2740">
        <f>IF($L2740=0,0,G2740)</f>
        <v>3</v>
      </c>
      <c r="R2740">
        <f>IF($L2740=0,0,H2740)</f>
        <v>15</v>
      </c>
      <c r="S2740" s="1">
        <f>R2740*L2740</f>
        <v>3951.0150000000003</v>
      </c>
      <c r="T2740" s="1">
        <f>S2740*(K2740/100)</f>
        <v>1150.2743670083512</v>
      </c>
      <c r="U2740" t="str">
        <f t="shared" si="84"/>
        <v>CSXLED Upper Tiered</v>
      </c>
      <c r="V2740" t="str">
        <f t="shared" si="85"/>
        <v>06-19 Tampa Bay Rays @ Washington NationalsCSXLED Upper Tiered</v>
      </c>
      <c r="W2740" t="str">
        <f>CONCATENATE(M2740,O2740)</f>
        <v>Regular SeasonCSX</v>
      </c>
      <c r="X2740" t="str">
        <f>CONCATENATE(M2740,P2740)</f>
        <v>Regular SeasonLED Upper Tiered</v>
      </c>
      <c r="Y2740" t="str">
        <f>CONCATENATE(M2740,O2740,P2740)</f>
        <v>Regular SeasonCSXLED Upper Tiered</v>
      </c>
    </row>
    <row r="2741" spans="1:25" x14ac:dyDescent="0.25">
      <c r="A2741" s="3">
        <v>367047</v>
      </c>
      <c r="B2741" t="s">
        <v>119</v>
      </c>
      <c r="C2741" t="s">
        <v>86</v>
      </c>
      <c r="D2741" t="s">
        <v>17</v>
      </c>
      <c r="E2741" t="s">
        <v>1</v>
      </c>
      <c r="F2741" s="5">
        <v>41079</v>
      </c>
      <c r="G2741">
        <v>3</v>
      </c>
      <c r="H2741">
        <v>9</v>
      </c>
      <c r="I2741" s="1">
        <v>2370.6</v>
      </c>
      <c r="J2741" s="1">
        <v>546.29</v>
      </c>
      <c r="K2741">
        <v>23.044376950982802</v>
      </c>
      <c r="L2741" s="4">
        <f>VLOOKUP(N2741,rates,VLOOKUP(CONCATENATE('[1]Exposure Report'!$B$11,'[1]Exposure Report'!$B$13),rate_lookup_table,4,FALSE),FALSE)</f>
        <v>263.40100000000001</v>
      </c>
      <c r="M2741" t="s">
        <v>0</v>
      </c>
      <c r="N2741" t="str">
        <f>IF(VLOOKUP(B2741,title_rename,2,FALSE)=0,B2741,VLOOKUP(B2741,title_rename,2,FALSE))</f>
        <v>06-19 Tampa Bay Rays @ Washington Nationals</v>
      </c>
      <c r="O2741" s="3" t="str">
        <f>LEFT(IF(VLOOKUP(C2741,brand_rename,2,FALSE)=0,C2741,VLOOKUP(C2741,brand_rename,2,FALSE)),LEN(IF(VLOOKUP(C2741,brand_rename,2,FALSE)=0,C2741,VLOOKUP(C2741,brand_rename,2,FALSE)))-6)</f>
        <v>Dippin Dots</v>
      </c>
      <c r="P2741" t="str">
        <f>IF(VLOOKUP(D2741,location_rename,2,FALSE)=0,D2741,VLOOKUP(D2741,location_rename,2,FALSE))</f>
        <v>LED Upper Tiered</v>
      </c>
      <c r="Q2741">
        <f>IF($L2741=0,0,G2741)</f>
        <v>3</v>
      </c>
      <c r="R2741">
        <f>IF($L2741=0,0,H2741)</f>
        <v>9</v>
      </c>
      <c r="S2741" s="1">
        <f>R2741*L2741</f>
        <v>2370.6089999999999</v>
      </c>
      <c r="T2741" s="1">
        <f>S2741*(K2741/100)</f>
        <v>546.29207399392385</v>
      </c>
      <c r="U2741" t="str">
        <f t="shared" si="84"/>
        <v>Dippin DotsLED Upper Tiered</v>
      </c>
      <c r="V2741" t="str">
        <f t="shared" si="85"/>
        <v>06-19 Tampa Bay Rays @ Washington NationalsDippin DotsLED Upper Tiered</v>
      </c>
      <c r="W2741" t="str">
        <f>CONCATENATE(M2741,O2741)</f>
        <v>Regular SeasonDippin Dots</v>
      </c>
      <c r="X2741" t="str">
        <f>CONCATENATE(M2741,P2741)</f>
        <v>Regular SeasonLED Upper Tiered</v>
      </c>
      <c r="Y2741" t="str">
        <f>CONCATENATE(M2741,O2741,P2741)</f>
        <v>Regular SeasonDippin DotsLED Upper Tiered</v>
      </c>
    </row>
    <row r="2742" spans="1:25" x14ac:dyDescent="0.25">
      <c r="A2742" s="3">
        <v>367047</v>
      </c>
      <c r="B2742" t="s">
        <v>119</v>
      </c>
      <c r="C2742" t="s">
        <v>61</v>
      </c>
      <c r="D2742" t="s">
        <v>17</v>
      </c>
      <c r="E2742" t="s">
        <v>1</v>
      </c>
      <c r="F2742" s="5">
        <v>41079</v>
      </c>
      <c r="G2742">
        <v>5</v>
      </c>
      <c r="H2742">
        <v>19</v>
      </c>
      <c r="I2742" s="1">
        <v>5004.6000000000004</v>
      </c>
      <c r="J2742" s="1">
        <v>1615.85</v>
      </c>
      <c r="K2742">
        <v>32.287295687967003</v>
      </c>
      <c r="L2742" s="4">
        <f>VLOOKUP(N2742,rates,VLOOKUP(CONCATENATE('[1]Exposure Report'!$B$11,'[1]Exposure Report'!$B$13),rate_lookup_table,4,FALSE),FALSE)</f>
        <v>263.40100000000001</v>
      </c>
      <c r="M2742" t="s">
        <v>0</v>
      </c>
      <c r="N2742" t="str">
        <f>IF(VLOOKUP(B2742,title_rename,2,FALSE)=0,B2742,VLOOKUP(B2742,title_rename,2,FALSE))</f>
        <v>06-19 Tampa Bay Rays @ Washington Nationals</v>
      </c>
      <c r="O2742" s="3" t="str">
        <f>LEFT(IF(VLOOKUP(C2742,brand_rename,2,FALSE)=0,C2742,VLOOKUP(C2742,brand_rename,2,FALSE)),LEN(IF(VLOOKUP(C2742,brand_rename,2,FALSE)=0,C2742,VLOOKUP(C2742,brand_rename,2,FALSE)))-6)</f>
        <v>Exxonmobil</v>
      </c>
      <c r="P2742" t="str">
        <f>IF(VLOOKUP(D2742,location_rename,2,FALSE)=0,D2742,VLOOKUP(D2742,location_rename,2,FALSE))</f>
        <v>LED Upper Tiered</v>
      </c>
      <c r="Q2742">
        <f>IF($L2742=0,0,G2742)</f>
        <v>5</v>
      </c>
      <c r="R2742">
        <f>IF($L2742=0,0,H2742)</f>
        <v>19</v>
      </c>
      <c r="S2742" s="1">
        <f>R2742*L2742</f>
        <v>5004.6190000000006</v>
      </c>
      <c r="T2742" s="1">
        <f>S2742*(K2742/100)</f>
        <v>1615.8561345861776</v>
      </c>
      <c r="U2742" t="str">
        <f t="shared" si="84"/>
        <v>ExxonmobilLED Upper Tiered</v>
      </c>
      <c r="V2742" t="str">
        <f t="shared" si="85"/>
        <v>06-19 Tampa Bay Rays @ Washington NationalsExxonmobilLED Upper Tiered</v>
      </c>
      <c r="W2742" t="str">
        <f>CONCATENATE(M2742,O2742)</f>
        <v>Regular SeasonExxonmobil</v>
      </c>
      <c r="X2742" t="str">
        <f>CONCATENATE(M2742,P2742)</f>
        <v>Regular SeasonLED Upper Tiered</v>
      </c>
      <c r="Y2742" t="str">
        <f>CONCATENATE(M2742,O2742,P2742)</f>
        <v>Regular SeasonExxonmobilLED Upper Tiered</v>
      </c>
    </row>
    <row r="2743" spans="1:25" x14ac:dyDescent="0.25">
      <c r="A2743" s="3">
        <v>367047</v>
      </c>
      <c r="B2743" t="s">
        <v>119</v>
      </c>
      <c r="C2743" t="s">
        <v>61</v>
      </c>
      <c r="D2743" t="s">
        <v>2</v>
      </c>
      <c r="E2743" t="s">
        <v>1</v>
      </c>
      <c r="F2743" s="5">
        <v>41079</v>
      </c>
      <c r="G2743">
        <v>32</v>
      </c>
      <c r="H2743">
        <v>246</v>
      </c>
      <c r="I2743" s="1">
        <v>64796.4</v>
      </c>
      <c r="J2743" s="1">
        <v>15764.54</v>
      </c>
      <c r="K2743">
        <v>24.329345457463599</v>
      </c>
      <c r="L2743" s="4">
        <f>VLOOKUP(N2743,rates,VLOOKUP(CONCATENATE('[1]Exposure Report'!$B$11,'[1]Exposure Report'!$B$13),rate_lookup_table,4,FALSE),FALSE)</f>
        <v>263.40100000000001</v>
      </c>
      <c r="M2743" t="s">
        <v>0</v>
      </c>
      <c r="N2743" t="str">
        <f>IF(VLOOKUP(B2743,title_rename,2,FALSE)=0,B2743,VLOOKUP(B2743,title_rename,2,FALSE))</f>
        <v>06-19 Tampa Bay Rays @ Washington Nationals</v>
      </c>
      <c r="O2743" s="3" t="str">
        <f>LEFT(IF(VLOOKUP(C2743,brand_rename,2,FALSE)=0,C2743,VLOOKUP(C2743,brand_rename,2,FALSE)),LEN(IF(VLOOKUP(C2743,brand_rename,2,FALSE)=0,C2743,VLOOKUP(C2743,brand_rename,2,FALSE)))-6)</f>
        <v>Exxonmobil</v>
      </c>
      <c r="P2743" t="str">
        <f>IF(VLOOKUP(D2743,location_rename,2,FALSE)=0,D2743,VLOOKUP(D2743,location_rename,2,FALSE))</f>
        <v>Rotational Field Level Home Plate</v>
      </c>
      <c r="Q2743">
        <f>IF($L2743=0,0,G2743)</f>
        <v>32</v>
      </c>
      <c r="R2743">
        <f>IF($L2743=0,0,H2743)</f>
        <v>246</v>
      </c>
      <c r="S2743" s="1">
        <f>R2743*L2743</f>
        <v>64796.646000000001</v>
      </c>
      <c r="T2743" s="1">
        <f>S2743*(K2743/100)</f>
        <v>15764.59985018977</v>
      </c>
      <c r="U2743" t="str">
        <f t="shared" si="84"/>
        <v>ExxonmobilRotational Field Level Home Plate</v>
      </c>
      <c r="V2743" t="str">
        <f t="shared" si="85"/>
        <v>06-19 Tampa Bay Rays @ Washington NationalsExxonmobilRotational Field Level Home Plate</v>
      </c>
      <c r="W2743" t="str">
        <f>CONCATENATE(M2743,O2743)</f>
        <v>Regular SeasonExxonmobil</v>
      </c>
      <c r="X2743" t="str">
        <f>CONCATENATE(M2743,P2743)</f>
        <v>Regular SeasonRotational Field Level Home Plate</v>
      </c>
      <c r="Y2743" t="str">
        <f>CONCATENATE(M2743,O2743,P2743)</f>
        <v>Regular SeasonExxonmobilRotational Field Level Home Plate</v>
      </c>
    </row>
    <row r="2744" spans="1:25" x14ac:dyDescent="0.25">
      <c r="A2744" s="3">
        <v>367047</v>
      </c>
      <c r="B2744" t="s">
        <v>119</v>
      </c>
      <c r="C2744" t="s">
        <v>61</v>
      </c>
      <c r="D2744" t="s">
        <v>11</v>
      </c>
      <c r="E2744" t="s">
        <v>1</v>
      </c>
      <c r="F2744" s="5">
        <v>41079</v>
      </c>
      <c r="G2744">
        <v>7</v>
      </c>
      <c r="H2744">
        <v>15</v>
      </c>
      <c r="I2744" s="1">
        <v>3951</v>
      </c>
      <c r="J2744" s="1">
        <v>732.52</v>
      </c>
      <c r="K2744">
        <v>18.5401164262212</v>
      </c>
      <c r="L2744" s="4">
        <f>VLOOKUP(N2744,rates,VLOOKUP(CONCATENATE('[1]Exposure Report'!$B$11,'[1]Exposure Report'!$B$13),rate_lookup_table,4,FALSE),FALSE)</f>
        <v>263.40100000000001</v>
      </c>
      <c r="M2744" t="s">
        <v>0</v>
      </c>
      <c r="N2744" t="str">
        <f>IF(VLOOKUP(B2744,title_rename,2,FALSE)=0,B2744,VLOOKUP(B2744,title_rename,2,FALSE))</f>
        <v>06-19 Tampa Bay Rays @ Washington Nationals</v>
      </c>
      <c r="O2744" s="3" t="str">
        <f>LEFT(IF(VLOOKUP(C2744,brand_rename,2,FALSE)=0,C2744,VLOOKUP(C2744,brand_rename,2,FALSE)),LEN(IF(VLOOKUP(C2744,brand_rename,2,FALSE)=0,C2744,VLOOKUP(C2744,brand_rename,2,FALSE)))-6)</f>
        <v>Exxonmobil</v>
      </c>
      <c r="P2744" t="str">
        <f>IF(VLOOKUP(D2744,location_rename,2,FALSE)=0,D2744,VLOOKUP(D2744,location_rename,2,FALSE))</f>
        <v>Static Outfield Wall</v>
      </c>
      <c r="Q2744">
        <f>IF($L2744=0,0,G2744)</f>
        <v>7</v>
      </c>
      <c r="R2744">
        <f>IF($L2744=0,0,H2744)</f>
        <v>15</v>
      </c>
      <c r="S2744" s="1">
        <f>R2744*L2744</f>
        <v>3951.0150000000003</v>
      </c>
      <c r="T2744" s="1">
        <f>S2744*(K2744/100)</f>
        <v>732.52278101746367</v>
      </c>
      <c r="U2744" t="str">
        <f t="shared" si="84"/>
        <v>ExxonmobilStatic Outfield Wall</v>
      </c>
      <c r="V2744" t="str">
        <f t="shared" si="85"/>
        <v>06-19 Tampa Bay Rays @ Washington NationalsExxonmobilStatic Outfield Wall</v>
      </c>
      <c r="W2744" t="str">
        <f>CONCATENATE(M2744,O2744)</f>
        <v>Regular SeasonExxonmobil</v>
      </c>
      <c r="X2744" t="str">
        <f>CONCATENATE(M2744,P2744)</f>
        <v>Regular SeasonStatic Outfield Wall</v>
      </c>
      <c r="Y2744" t="str">
        <f>CONCATENATE(M2744,O2744,P2744)</f>
        <v>Regular SeasonExxonmobilStatic Outfield Wall</v>
      </c>
    </row>
    <row r="2745" spans="1:25" x14ac:dyDescent="0.25">
      <c r="A2745" s="3">
        <v>367047</v>
      </c>
      <c r="B2745" t="s">
        <v>119</v>
      </c>
      <c r="C2745" t="s">
        <v>60</v>
      </c>
      <c r="D2745" t="s">
        <v>34</v>
      </c>
      <c r="E2745" t="s">
        <v>1</v>
      </c>
      <c r="F2745" s="5">
        <v>41079</v>
      </c>
      <c r="G2745">
        <v>2</v>
      </c>
      <c r="H2745">
        <v>7</v>
      </c>
      <c r="I2745" s="1">
        <v>1843.8</v>
      </c>
      <c r="J2745" s="1">
        <v>482.07</v>
      </c>
      <c r="K2745">
        <v>26.145460462089101</v>
      </c>
      <c r="L2745" s="4">
        <f>VLOOKUP(N2745,rates,VLOOKUP(CONCATENATE('[1]Exposure Report'!$B$11,'[1]Exposure Report'!$B$13),rate_lookup_table,4,FALSE),FALSE)</f>
        <v>263.40100000000001</v>
      </c>
      <c r="M2745" t="s">
        <v>0</v>
      </c>
      <c r="N2745" t="str">
        <f>IF(VLOOKUP(B2745,title_rename,2,FALSE)=0,B2745,VLOOKUP(B2745,title_rename,2,FALSE))</f>
        <v>06-19 Tampa Bay Rays @ Washington Nationals</v>
      </c>
      <c r="O2745" s="3" t="str">
        <f>LEFT(IF(VLOOKUP(C2745,brand_rename,2,FALSE)=0,C2745,VLOOKUP(C2745,brand_rename,2,FALSE)),LEN(IF(VLOOKUP(C2745,brand_rename,2,FALSE)=0,C2745,VLOOKUP(C2745,brand_rename,2,FALSE)))-6)</f>
        <v>Frito-Lay</v>
      </c>
      <c r="P2745" t="str">
        <f>IF(VLOOKUP(D2745,location_rename,2,FALSE)=0,D2745,VLOOKUP(D2745,location_rename,2,FALSE))</f>
        <v>General Merchandise</v>
      </c>
      <c r="Q2745">
        <f>IF($L2745=0,0,G2745)</f>
        <v>2</v>
      </c>
      <c r="R2745">
        <f>IF($L2745=0,0,H2745)</f>
        <v>7</v>
      </c>
      <c r="S2745" s="1">
        <f>R2745*L2745</f>
        <v>1843.807</v>
      </c>
      <c r="T2745" s="1">
        <f>S2745*(K2745/100)</f>
        <v>482.07183018223117</v>
      </c>
      <c r="U2745" t="str">
        <f t="shared" si="84"/>
        <v>Frito-LayGeneral Merchandise</v>
      </c>
      <c r="V2745" t="str">
        <f t="shared" si="85"/>
        <v>06-19 Tampa Bay Rays @ Washington NationalsFrito-LayGeneral Merchandise</v>
      </c>
      <c r="W2745" t="str">
        <f>CONCATENATE(M2745,O2745)</f>
        <v>Regular SeasonFrito-Lay</v>
      </c>
      <c r="X2745" t="str">
        <f>CONCATENATE(M2745,P2745)</f>
        <v>Regular SeasonGeneral Merchandise</v>
      </c>
      <c r="Y2745" t="str">
        <f>CONCATENATE(M2745,O2745,P2745)</f>
        <v>Regular SeasonFrito-LayGeneral Merchandise</v>
      </c>
    </row>
    <row r="2746" spans="1:25" x14ac:dyDescent="0.25">
      <c r="A2746" s="3">
        <v>367047</v>
      </c>
      <c r="B2746" t="s">
        <v>119</v>
      </c>
      <c r="C2746" t="s">
        <v>55</v>
      </c>
      <c r="D2746" t="s">
        <v>59</v>
      </c>
      <c r="E2746" t="s">
        <v>1</v>
      </c>
      <c r="F2746" s="5">
        <v>41079</v>
      </c>
      <c r="G2746">
        <v>5</v>
      </c>
      <c r="H2746">
        <v>14</v>
      </c>
      <c r="I2746" s="1">
        <v>3687.6</v>
      </c>
      <c r="J2746" s="1">
        <v>857.21</v>
      </c>
      <c r="K2746">
        <v>23.2457424883392</v>
      </c>
      <c r="L2746" s="4">
        <f>VLOOKUP(N2746,rates,VLOOKUP(CONCATENATE('[1]Exposure Report'!$B$11,'[1]Exposure Report'!$B$13),rate_lookup_table,4,FALSE),FALSE)</f>
        <v>263.40100000000001</v>
      </c>
      <c r="M2746" t="s">
        <v>0</v>
      </c>
      <c r="N2746" t="str">
        <f>IF(VLOOKUP(B2746,title_rename,2,FALSE)=0,B2746,VLOOKUP(B2746,title_rename,2,FALSE))</f>
        <v>06-19 Tampa Bay Rays @ Washington Nationals</v>
      </c>
      <c r="O2746" s="3" t="str">
        <f>LEFT(IF(VLOOKUP(C2746,brand_rename,2,FALSE)=0,C2746,VLOOKUP(C2746,brand_rename,2,FALSE)),LEN(IF(VLOOKUP(C2746,brand_rename,2,FALSE)=0,C2746,VLOOKUP(C2746,brand_rename,2,FALSE)))-6)</f>
        <v>Gatorade</v>
      </c>
      <c r="P2746" t="str">
        <f>IF(VLOOKUP(D2746,location_rename,2,FALSE)=0,D2746,VLOOKUP(D2746,location_rename,2,FALSE))</f>
        <v>Active Cup</v>
      </c>
      <c r="Q2746">
        <f>IF($L2746=0,0,G2746)</f>
        <v>5</v>
      </c>
      <c r="R2746">
        <f>IF($L2746=0,0,H2746)</f>
        <v>14</v>
      </c>
      <c r="S2746" s="1">
        <f>R2746*L2746</f>
        <v>3687.614</v>
      </c>
      <c r="T2746" s="1">
        <f>S2746*(K2746/100)</f>
        <v>857.21325440394469</v>
      </c>
      <c r="U2746" t="str">
        <f t="shared" si="84"/>
        <v>GatoradeActive Cup</v>
      </c>
      <c r="V2746" t="str">
        <f t="shared" si="85"/>
        <v>06-19 Tampa Bay Rays @ Washington NationalsGatoradeActive Cup</v>
      </c>
      <c r="W2746" t="str">
        <f>CONCATENATE(M2746,O2746)</f>
        <v>Regular SeasonGatorade</v>
      </c>
      <c r="X2746" t="str">
        <f>CONCATENATE(M2746,P2746)</f>
        <v>Regular SeasonActive Cup</v>
      </c>
      <c r="Y2746" t="str">
        <f>CONCATENATE(M2746,O2746,P2746)</f>
        <v>Regular SeasonGatoradeActive Cup</v>
      </c>
    </row>
    <row r="2747" spans="1:25" x14ac:dyDescent="0.25">
      <c r="A2747" s="3">
        <v>367047</v>
      </c>
      <c r="B2747" t="s">
        <v>119</v>
      </c>
      <c r="C2747" t="s">
        <v>55</v>
      </c>
      <c r="D2747" t="s">
        <v>58</v>
      </c>
      <c r="E2747" t="s">
        <v>1</v>
      </c>
      <c r="F2747" s="5">
        <v>41079</v>
      </c>
      <c r="G2747">
        <v>4</v>
      </c>
      <c r="H2747">
        <v>5</v>
      </c>
      <c r="I2747" s="1">
        <v>1317</v>
      </c>
      <c r="J2747" s="1">
        <v>299.91000000000003</v>
      </c>
      <c r="K2747">
        <v>22.7722095671981</v>
      </c>
      <c r="L2747" s="4">
        <f>VLOOKUP(N2747,rates,VLOOKUP(CONCATENATE('[1]Exposure Report'!$B$11,'[1]Exposure Report'!$B$13),rate_lookup_table,4,FALSE),FALSE)</f>
        <v>263.40100000000001</v>
      </c>
      <c r="M2747" t="s">
        <v>0</v>
      </c>
      <c r="N2747" t="str">
        <f>IF(VLOOKUP(B2747,title_rename,2,FALSE)=0,B2747,VLOOKUP(B2747,title_rename,2,FALSE))</f>
        <v>06-19 Tampa Bay Rays @ Washington Nationals</v>
      </c>
      <c r="O2747" s="3" t="str">
        <f>LEFT(IF(VLOOKUP(C2747,brand_rename,2,FALSE)=0,C2747,VLOOKUP(C2747,brand_rename,2,FALSE)),LEN(IF(VLOOKUP(C2747,brand_rename,2,FALSE)=0,C2747,VLOOKUP(C2747,brand_rename,2,FALSE)))-6)</f>
        <v>Gatorade</v>
      </c>
      <c r="P2747" t="str">
        <f>IF(VLOOKUP(D2747,location_rename,2,FALSE)=0,D2747,VLOOKUP(D2747,location_rename,2,FALSE))</f>
        <v>Cooler Partial Branded</v>
      </c>
      <c r="Q2747">
        <f>IF($L2747=0,0,G2747)</f>
        <v>4</v>
      </c>
      <c r="R2747">
        <f>IF($L2747=0,0,H2747)</f>
        <v>5</v>
      </c>
      <c r="S2747" s="1">
        <f>R2747*L2747</f>
        <v>1317.0050000000001</v>
      </c>
      <c r="T2747" s="1">
        <f>S2747*(K2747/100)</f>
        <v>299.91113861047739</v>
      </c>
      <c r="U2747" t="str">
        <f t="shared" si="84"/>
        <v>GatoradeCooler Partial Branded</v>
      </c>
      <c r="V2747" t="str">
        <f t="shared" si="85"/>
        <v>06-19 Tampa Bay Rays @ Washington NationalsGatoradeCooler Partial Branded</v>
      </c>
      <c r="W2747" t="str">
        <f>CONCATENATE(M2747,O2747)</f>
        <v>Regular SeasonGatorade</v>
      </c>
      <c r="X2747" t="str">
        <f>CONCATENATE(M2747,P2747)</f>
        <v>Regular SeasonCooler Partial Branded</v>
      </c>
      <c r="Y2747" t="str">
        <f>CONCATENATE(M2747,O2747,P2747)</f>
        <v>Regular SeasonGatoradeCooler Partial Branded</v>
      </c>
    </row>
    <row r="2748" spans="1:25" x14ac:dyDescent="0.25">
      <c r="A2748" s="3">
        <v>367047</v>
      </c>
      <c r="B2748" t="s">
        <v>119</v>
      </c>
      <c r="C2748" t="s">
        <v>55</v>
      </c>
      <c r="D2748" t="s">
        <v>58</v>
      </c>
      <c r="E2748" t="s">
        <v>1</v>
      </c>
      <c r="F2748" s="5">
        <v>41079</v>
      </c>
      <c r="G2748">
        <v>6</v>
      </c>
      <c r="H2748">
        <v>15</v>
      </c>
      <c r="I2748" s="1">
        <v>3951</v>
      </c>
      <c r="J2748" s="1">
        <v>1108.97</v>
      </c>
      <c r="K2748">
        <v>28.0680840293596</v>
      </c>
      <c r="L2748" s="4">
        <f>VLOOKUP(N2748,rates,VLOOKUP(CONCATENATE('[1]Exposure Report'!$B$11,'[1]Exposure Report'!$B$13),rate_lookup_table,4,FALSE),FALSE)</f>
        <v>263.40100000000001</v>
      </c>
      <c r="M2748" t="s">
        <v>0</v>
      </c>
      <c r="N2748" t="str">
        <f>IF(VLOOKUP(B2748,title_rename,2,FALSE)=0,B2748,VLOOKUP(B2748,title_rename,2,FALSE))</f>
        <v>06-19 Tampa Bay Rays @ Washington Nationals</v>
      </c>
      <c r="O2748" s="3" t="str">
        <f>LEFT(IF(VLOOKUP(C2748,brand_rename,2,FALSE)=0,C2748,VLOOKUP(C2748,brand_rename,2,FALSE)),LEN(IF(VLOOKUP(C2748,brand_rename,2,FALSE)=0,C2748,VLOOKUP(C2748,brand_rename,2,FALSE)))-6)</f>
        <v>Gatorade</v>
      </c>
      <c r="P2748" t="str">
        <f>IF(VLOOKUP(D2748,location_rename,2,FALSE)=0,D2748,VLOOKUP(D2748,location_rename,2,FALSE))</f>
        <v>Cooler Partial Branded</v>
      </c>
      <c r="Q2748">
        <f>IF($L2748=0,0,G2748)</f>
        <v>6</v>
      </c>
      <c r="R2748">
        <f>IF($L2748=0,0,H2748)</f>
        <v>15</v>
      </c>
      <c r="S2748" s="1">
        <f>R2748*L2748</f>
        <v>3951.0150000000003</v>
      </c>
      <c r="T2748" s="1">
        <f>S2748*(K2748/100)</f>
        <v>1108.9742102126024</v>
      </c>
      <c r="U2748" t="str">
        <f t="shared" si="84"/>
        <v>GatoradeCooler Partial Branded</v>
      </c>
      <c r="V2748" t="str">
        <f t="shared" si="85"/>
        <v>06-19 Tampa Bay Rays @ Washington NationalsGatoradeCooler Partial Branded</v>
      </c>
      <c r="W2748" t="str">
        <f>CONCATENATE(M2748,O2748)</f>
        <v>Regular SeasonGatorade</v>
      </c>
      <c r="X2748" t="str">
        <f>CONCATENATE(M2748,P2748)</f>
        <v>Regular SeasonCooler Partial Branded</v>
      </c>
      <c r="Y2748" t="str">
        <f>CONCATENATE(M2748,O2748,P2748)</f>
        <v>Regular SeasonGatoradeCooler Partial Branded</v>
      </c>
    </row>
    <row r="2749" spans="1:25" x14ac:dyDescent="0.25">
      <c r="A2749" s="3">
        <v>367047</v>
      </c>
      <c r="B2749" t="s">
        <v>119</v>
      </c>
      <c r="C2749" t="s">
        <v>55</v>
      </c>
      <c r="D2749" t="s">
        <v>57</v>
      </c>
      <c r="E2749" t="s">
        <v>1</v>
      </c>
      <c r="F2749" s="5">
        <v>41079</v>
      </c>
      <c r="G2749">
        <v>18</v>
      </c>
      <c r="H2749">
        <v>45</v>
      </c>
      <c r="I2749" s="1">
        <v>11853</v>
      </c>
      <c r="J2749" s="1">
        <v>3465.42</v>
      </c>
      <c r="K2749">
        <v>29.236648949633</v>
      </c>
      <c r="L2749" s="4">
        <f>VLOOKUP(N2749,rates,VLOOKUP(CONCATENATE('[1]Exposure Report'!$B$11,'[1]Exposure Report'!$B$13),rate_lookup_table,4,FALSE),FALSE)</f>
        <v>263.40100000000001</v>
      </c>
      <c r="M2749" t="s">
        <v>0</v>
      </c>
      <c r="N2749" t="str">
        <f>IF(VLOOKUP(B2749,title_rename,2,FALSE)=0,B2749,VLOOKUP(B2749,title_rename,2,FALSE))</f>
        <v>06-19 Tampa Bay Rays @ Washington Nationals</v>
      </c>
      <c r="O2749" s="3" t="str">
        <f>LEFT(IF(VLOOKUP(C2749,brand_rename,2,FALSE)=0,C2749,VLOOKUP(C2749,brand_rename,2,FALSE)),LEN(IF(VLOOKUP(C2749,brand_rename,2,FALSE)=0,C2749,VLOOKUP(C2749,brand_rename,2,FALSE)))-6)</f>
        <v>Gatorade</v>
      </c>
      <c r="P2749" t="str">
        <f>IF(VLOOKUP(D2749,location_rename,2,FALSE)=0,D2749,VLOOKUP(D2749,location_rename,2,FALSE))</f>
        <v>Ice Chest Partial Branded</v>
      </c>
      <c r="Q2749">
        <f>IF($L2749=0,0,G2749)</f>
        <v>18</v>
      </c>
      <c r="R2749">
        <f>IF($L2749=0,0,H2749)</f>
        <v>45</v>
      </c>
      <c r="S2749" s="1">
        <f>R2749*L2749</f>
        <v>11853.045</v>
      </c>
      <c r="T2749" s="1">
        <f>S2749*(K2749/100)</f>
        <v>3465.4331564920267</v>
      </c>
      <c r="U2749" t="str">
        <f t="shared" si="84"/>
        <v>GatoradeIce Chest Partial Branded</v>
      </c>
      <c r="V2749" t="str">
        <f t="shared" si="85"/>
        <v>06-19 Tampa Bay Rays @ Washington NationalsGatoradeIce Chest Partial Branded</v>
      </c>
      <c r="W2749" t="str">
        <f>CONCATENATE(M2749,O2749)</f>
        <v>Regular SeasonGatorade</v>
      </c>
      <c r="X2749" t="str">
        <f>CONCATENATE(M2749,P2749)</f>
        <v>Regular SeasonIce Chest Partial Branded</v>
      </c>
      <c r="Y2749" t="str">
        <f>CONCATENATE(M2749,O2749,P2749)</f>
        <v>Regular SeasonGatoradeIce Chest Partial Branded</v>
      </c>
    </row>
    <row r="2750" spans="1:25" x14ac:dyDescent="0.25">
      <c r="A2750" s="3">
        <v>367047</v>
      </c>
      <c r="B2750" t="s">
        <v>119</v>
      </c>
      <c r="C2750" t="s">
        <v>55</v>
      </c>
      <c r="D2750" t="s">
        <v>56</v>
      </c>
      <c r="E2750" t="s">
        <v>1</v>
      </c>
      <c r="F2750" s="5">
        <v>41079</v>
      </c>
      <c r="G2750">
        <v>1</v>
      </c>
      <c r="H2750">
        <v>8</v>
      </c>
      <c r="I2750" s="1">
        <v>2107.1999999999998</v>
      </c>
      <c r="J2750" s="1">
        <v>396.79</v>
      </c>
      <c r="K2750">
        <v>18.830201214882301</v>
      </c>
      <c r="L2750" s="4">
        <f>VLOOKUP(N2750,rates,VLOOKUP(CONCATENATE('[1]Exposure Report'!$B$11,'[1]Exposure Report'!$B$13),rate_lookup_table,4,FALSE),FALSE)</f>
        <v>263.40100000000001</v>
      </c>
      <c r="M2750" t="s">
        <v>0</v>
      </c>
      <c r="N2750" t="str">
        <f>IF(VLOOKUP(B2750,title_rename,2,FALSE)=0,B2750,VLOOKUP(B2750,title_rename,2,FALSE))</f>
        <v>06-19 Tampa Bay Rays @ Washington Nationals</v>
      </c>
      <c r="O2750" s="3" t="str">
        <f>LEFT(IF(VLOOKUP(C2750,brand_rename,2,FALSE)=0,C2750,VLOOKUP(C2750,brand_rename,2,FALSE)),LEN(IF(VLOOKUP(C2750,brand_rename,2,FALSE)=0,C2750,VLOOKUP(C2750,brand_rename,2,FALSE)))-6)</f>
        <v>Gatorade</v>
      </c>
      <c r="P2750" t="str">
        <f>IF(VLOOKUP(D2750,location_rename,2,FALSE)=0,D2750,VLOOKUP(D2750,location_rename,2,FALSE))</f>
        <v>Passive Cup</v>
      </c>
      <c r="Q2750">
        <f>IF($L2750=0,0,G2750)</f>
        <v>1</v>
      </c>
      <c r="R2750">
        <f>IF($L2750=0,0,H2750)</f>
        <v>8</v>
      </c>
      <c r="S2750" s="1">
        <f>R2750*L2750</f>
        <v>2107.2080000000001</v>
      </c>
      <c r="T2750" s="1">
        <f>S2750*(K2750/100)</f>
        <v>396.79150641609704</v>
      </c>
      <c r="U2750" t="str">
        <f t="shared" si="84"/>
        <v>GatoradePassive Cup</v>
      </c>
      <c r="V2750" t="str">
        <f t="shared" si="85"/>
        <v>06-19 Tampa Bay Rays @ Washington NationalsGatoradePassive Cup</v>
      </c>
      <c r="W2750" t="str">
        <f>CONCATENATE(M2750,O2750)</f>
        <v>Regular SeasonGatorade</v>
      </c>
      <c r="X2750" t="str">
        <f>CONCATENATE(M2750,P2750)</f>
        <v>Regular SeasonPassive Cup</v>
      </c>
      <c r="Y2750" t="str">
        <f>CONCATENATE(M2750,O2750,P2750)</f>
        <v>Regular SeasonGatoradePassive Cup</v>
      </c>
    </row>
    <row r="2751" spans="1:25" x14ac:dyDescent="0.25">
      <c r="A2751" s="3">
        <v>367047</v>
      </c>
      <c r="B2751" t="s">
        <v>119</v>
      </c>
      <c r="C2751" t="s">
        <v>55</v>
      </c>
      <c r="D2751" t="s">
        <v>56</v>
      </c>
      <c r="E2751" t="s">
        <v>1</v>
      </c>
      <c r="F2751" s="5">
        <v>41079</v>
      </c>
      <c r="G2751">
        <v>13</v>
      </c>
      <c r="H2751">
        <v>59</v>
      </c>
      <c r="I2751" s="1">
        <v>15540.6</v>
      </c>
      <c r="J2751" s="1">
        <v>2399.63</v>
      </c>
      <c r="K2751">
        <v>15.441038312549001</v>
      </c>
      <c r="L2751" s="4">
        <f>VLOOKUP(N2751,rates,VLOOKUP(CONCATENATE('[1]Exposure Report'!$B$11,'[1]Exposure Report'!$B$13),rate_lookup_table,4,FALSE),FALSE)</f>
        <v>263.40100000000001</v>
      </c>
      <c r="M2751" t="s">
        <v>0</v>
      </c>
      <c r="N2751" t="str">
        <f>IF(VLOOKUP(B2751,title_rename,2,FALSE)=0,B2751,VLOOKUP(B2751,title_rename,2,FALSE))</f>
        <v>06-19 Tampa Bay Rays @ Washington Nationals</v>
      </c>
      <c r="O2751" s="3" t="str">
        <f>LEFT(IF(VLOOKUP(C2751,brand_rename,2,FALSE)=0,C2751,VLOOKUP(C2751,brand_rename,2,FALSE)),LEN(IF(VLOOKUP(C2751,brand_rename,2,FALSE)=0,C2751,VLOOKUP(C2751,brand_rename,2,FALSE)))-6)</f>
        <v>Gatorade</v>
      </c>
      <c r="P2751" t="str">
        <f>IF(VLOOKUP(D2751,location_rename,2,FALSE)=0,D2751,VLOOKUP(D2751,location_rename,2,FALSE))</f>
        <v>Passive Cup</v>
      </c>
      <c r="Q2751">
        <f>IF($L2751=0,0,G2751)</f>
        <v>13</v>
      </c>
      <c r="R2751">
        <f>IF($L2751=0,0,H2751)</f>
        <v>59</v>
      </c>
      <c r="S2751" s="1">
        <f>R2751*L2751</f>
        <v>15540.659000000001</v>
      </c>
      <c r="T2751" s="1">
        <f>S2751*(K2751/100)</f>
        <v>2399.6391102125949</v>
      </c>
      <c r="U2751" t="str">
        <f t="shared" si="84"/>
        <v>GatoradePassive Cup</v>
      </c>
      <c r="V2751" t="str">
        <f t="shared" si="85"/>
        <v>06-19 Tampa Bay Rays @ Washington NationalsGatoradePassive Cup</v>
      </c>
      <c r="W2751" t="str">
        <f>CONCATENATE(M2751,O2751)</f>
        <v>Regular SeasonGatorade</v>
      </c>
      <c r="X2751" t="str">
        <f>CONCATENATE(M2751,P2751)</f>
        <v>Regular SeasonPassive Cup</v>
      </c>
      <c r="Y2751" t="str">
        <f>CONCATENATE(M2751,O2751,P2751)</f>
        <v>Regular SeasonGatoradePassive Cup</v>
      </c>
    </row>
    <row r="2752" spans="1:25" x14ac:dyDescent="0.25">
      <c r="A2752" s="3">
        <v>367047</v>
      </c>
      <c r="B2752" t="s">
        <v>119</v>
      </c>
      <c r="C2752" t="s">
        <v>85</v>
      </c>
      <c r="D2752" t="s">
        <v>17</v>
      </c>
      <c r="E2752" t="s">
        <v>1</v>
      </c>
      <c r="F2752" s="5">
        <v>41079</v>
      </c>
      <c r="G2752">
        <v>2</v>
      </c>
      <c r="H2752">
        <v>10</v>
      </c>
      <c r="I2752" s="1">
        <v>2634</v>
      </c>
      <c r="J2752" s="1">
        <v>909.52</v>
      </c>
      <c r="K2752">
        <v>34.5299924069855</v>
      </c>
      <c r="L2752" s="4">
        <f>VLOOKUP(N2752,rates,VLOOKUP(CONCATENATE('[1]Exposure Report'!$B$11,'[1]Exposure Report'!$B$13),rate_lookup_table,4,FALSE),FALSE)</f>
        <v>263.40100000000001</v>
      </c>
      <c r="M2752" t="s">
        <v>0</v>
      </c>
      <c r="N2752" t="str">
        <f>IF(VLOOKUP(B2752,title_rename,2,FALSE)=0,B2752,VLOOKUP(B2752,title_rename,2,FALSE))</f>
        <v>06-19 Tampa Bay Rays @ Washington Nationals</v>
      </c>
      <c r="O2752" s="3" t="str">
        <f>LEFT(IF(VLOOKUP(C2752,brand_rename,2,FALSE)=0,C2752,VLOOKUP(C2752,brand_rename,2,FALSE)),LEN(IF(VLOOKUP(C2752,brand_rename,2,FALSE)=0,C2752,VLOOKUP(C2752,brand_rename,2,FALSE)))-6)</f>
        <v>Gaylord National Resort</v>
      </c>
      <c r="P2752" t="str">
        <f>IF(VLOOKUP(D2752,location_rename,2,FALSE)=0,D2752,VLOOKUP(D2752,location_rename,2,FALSE))</f>
        <v>LED Upper Tiered</v>
      </c>
      <c r="Q2752">
        <f>IF($L2752=0,0,G2752)</f>
        <v>2</v>
      </c>
      <c r="R2752">
        <f>IF($L2752=0,0,H2752)</f>
        <v>10</v>
      </c>
      <c r="S2752" s="1">
        <f>R2752*L2752</f>
        <v>2634.01</v>
      </c>
      <c r="T2752" s="1">
        <f>S2752*(K2752/100)</f>
        <v>909.52345299923877</v>
      </c>
      <c r="U2752" t="str">
        <f t="shared" si="84"/>
        <v>Gaylord National ResortLED Upper Tiered</v>
      </c>
      <c r="V2752" t="str">
        <f t="shared" si="85"/>
        <v>06-19 Tampa Bay Rays @ Washington NationalsGaylord National ResortLED Upper Tiered</v>
      </c>
      <c r="W2752" t="str">
        <f>CONCATENATE(M2752,O2752)</f>
        <v>Regular SeasonGaylord National Resort</v>
      </c>
      <c r="X2752" t="str">
        <f>CONCATENATE(M2752,P2752)</f>
        <v>Regular SeasonLED Upper Tiered</v>
      </c>
      <c r="Y2752" t="str">
        <f>CONCATENATE(M2752,O2752,P2752)</f>
        <v>Regular SeasonGaylord National ResortLED Upper Tiered</v>
      </c>
    </row>
    <row r="2753" spans="1:25" x14ac:dyDescent="0.25">
      <c r="A2753" s="3">
        <v>367047</v>
      </c>
      <c r="B2753" t="s">
        <v>119</v>
      </c>
      <c r="C2753" t="s">
        <v>53</v>
      </c>
      <c r="D2753" t="s">
        <v>17</v>
      </c>
      <c r="E2753" t="s">
        <v>1</v>
      </c>
      <c r="F2753" s="5">
        <v>41079</v>
      </c>
      <c r="G2753">
        <v>4</v>
      </c>
      <c r="H2753">
        <v>10</v>
      </c>
      <c r="I2753" s="1">
        <v>2634</v>
      </c>
      <c r="J2753" s="1">
        <v>976.56</v>
      </c>
      <c r="K2753">
        <v>37.075170842824598</v>
      </c>
      <c r="L2753" s="4">
        <f>VLOOKUP(N2753,rates,VLOOKUP(CONCATENATE('[1]Exposure Report'!$B$11,'[1]Exposure Report'!$B$13),rate_lookup_table,4,FALSE),FALSE)</f>
        <v>263.40100000000001</v>
      </c>
      <c r="M2753" t="s">
        <v>0</v>
      </c>
      <c r="N2753" t="str">
        <f>IF(VLOOKUP(B2753,title_rename,2,FALSE)=0,B2753,VLOOKUP(B2753,title_rename,2,FALSE))</f>
        <v>06-19 Tampa Bay Rays @ Washington Nationals</v>
      </c>
      <c r="O2753" s="3" t="str">
        <f>LEFT(IF(VLOOKUP(C2753,brand_rename,2,FALSE)=0,C2753,VLOOKUP(C2753,brand_rename,2,FALSE)),LEN(IF(VLOOKUP(C2753,brand_rename,2,FALSE)=0,C2753,VLOOKUP(C2753,brand_rename,2,FALSE)))-6)</f>
        <v>GEICO</v>
      </c>
      <c r="P2753" t="str">
        <f>IF(VLOOKUP(D2753,location_rename,2,FALSE)=0,D2753,VLOOKUP(D2753,location_rename,2,FALSE))</f>
        <v>LED Upper Tiered</v>
      </c>
      <c r="Q2753">
        <f>IF($L2753=0,0,G2753)</f>
        <v>4</v>
      </c>
      <c r="R2753">
        <f>IF($L2753=0,0,H2753)</f>
        <v>10</v>
      </c>
      <c r="S2753" s="1">
        <f>R2753*L2753</f>
        <v>2634.01</v>
      </c>
      <c r="T2753" s="1">
        <f>S2753*(K2753/100)</f>
        <v>976.56370751708425</v>
      </c>
      <c r="U2753" t="str">
        <f t="shared" si="84"/>
        <v>GEICOLED Upper Tiered</v>
      </c>
      <c r="V2753" t="str">
        <f t="shared" si="85"/>
        <v>06-19 Tampa Bay Rays @ Washington NationalsGEICOLED Upper Tiered</v>
      </c>
      <c r="W2753" t="str">
        <f>CONCATENATE(M2753,O2753)</f>
        <v>Regular SeasonGEICO</v>
      </c>
      <c r="X2753" t="str">
        <f>CONCATENATE(M2753,P2753)</f>
        <v>Regular SeasonLED Upper Tiered</v>
      </c>
      <c r="Y2753" t="str">
        <f>CONCATENATE(M2753,O2753,P2753)</f>
        <v>Regular SeasonGEICOLED Upper Tiered</v>
      </c>
    </row>
    <row r="2754" spans="1:25" x14ac:dyDescent="0.25">
      <c r="A2754" s="3">
        <v>367047</v>
      </c>
      <c r="B2754" t="s">
        <v>119</v>
      </c>
      <c r="C2754" t="s">
        <v>53</v>
      </c>
      <c r="D2754" t="s">
        <v>6</v>
      </c>
      <c r="E2754" t="s">
        <v>1</v>
      </c>
      <c r="F2754" s="5">
        <v>41079</v>
      </c>
      <c r="G2754">
        <v>2</v>
      </c>
      <c r="H2754">
        <v>5</v>
      </c>
      <c r="I2754" s="1">
        <v>1317</v>
      </c>
      <c r="J2754" s="1">
        <v>235.64</v>
      </c>
      <c r="K2754">
        <v>17.8921791951404</v>
      </c>
      <c r="L2754" s="4">
        <f>VLOOKUP(N2754,rates,VLOOKUP(CONCATENATE('[1]Exposure Report'!$B$11,'[1]Exposure Report'!$B$13),rate_lookup_table,4,FALSE),FALSE)</f>
        <v>263.40100000000001</v>
      </c>
      <c r="M2754" t="s">
        <v>0</v>
      </c>
      <c r="N2754" t="str">
        <f>IF(VLOOKUP(B2754,title_rename,2,FALSE)=0,B2754,VLOOKUP(B2754,title_rename,2,FALSE))</f>
        <v>06-19 Tampa Bay Rays @ Washington Nationals</v>
      </c>
      <c r="O2754" s="3" t="str">
        <f>LEFT(IF(VLOOKUP(C2754,brand_rename,2,FALSE)=0,C2754,VLOOKUP(C2754,brand_rename,2,FALSE)),LEN(IF(VLOOKUP(C2754,brand_rename,2,FALSE)=0,C2754,VLOOKUP(C2754,brand_rename,2,FALSE)))-6)</f>
        <v>GEICO</v>
      </c>
      <c r="P2754" t="str">
        <f>IF(VLOOKUP(D2754,location_rename,2,FALSE)=0,D2754,VLOOKUP(D2754,location_rename,2,FALSE))</f>
        <v>Rotational Field Level Foul Ball Line</v>
      </c>
      <c r="Q2754">
        <f>IF($L2754=0,0,G2754)</f>
        <v>2</v>
      </c>
      <c r="R2754">
        <f>IF($L2754=0,0,H2754)</f>
        <v>5</v>
      </c>
      <c r="S2754" s="1">
        <f>R2754*L2754</f>
        <v>1317.0050000000001</v>
      </c>
      <c r="T2754" s="1">
        <f>S2754*(K2754/100)</f>
        <v>235.64089460895886</v>
      </c>
      <c r="U2754" t="str">
        <f t="shared" ref="U2754:U2817" si="86">CONCATENATE(O2754,P2754)</f>
        <v>GEICORotational Field Level Foul Ball Line</v>
      </c>
      <c r="V2754" t="str">
        <f t="shared" ref="V2754:V2817" si="87">CONCATENATE(N2754,U2754)</f>
        <v>06-19 Tampa Bay Rays @ Washington NationalsGEICORotational Field Level Foul Ball Line</v>
      </c>
      <c r="W2754" t="str">
        <f>CONCATENATE(M2754,O2754)</f>
        <v>Regular SeasonGEICO</v>
      </c>
      <c r="X2754" t="str">
        <f>CONCATENATE(M2754,P2754)</f>
        <v>Regular SeasonRotational Field Level Foul Ball Line</v>
      </c>
      <c r="Y2754" t="str">
        <f>CONCATENATE(M2754,O2754,P2754)</f>
        <v>Regular SeasonGEICORotational Field Level Foul Ball Line</v>
      </c>
    </row>
    <row r="2755" spans="1:25" x14ac:dyDescent="0.25">
      <c r="A2755" s="3">
        <v>367047</v>
      </c>
      <c r="B2755" t="s">
        <v>119</v>
      </c>
      <c r="C2755" t="s">
        <v>53</v>
      </c>
      <c r="D2755" t="s">
        <v>2</v>
      </c>
      <c r="E2755" t="s">
        <v>1</v>
      </c>
      <c r="F2755" s="5">
        <v>41079</v>
      </c>
      <c r="G2755">
        <v>31</v>
      </c>
      <c r="H2755">
        <v>170</v>
      </c>
      <c r="I2755" s="1">
        <v>44778</v>
      </c>
      <c r="J2755" s="1">
        <v>11161.81</v>
      </c>
      <c r="K2755">
        <v>24.926995399526501</v>
      </c>
      <c r="L2755" s="4">
        <f>VLOOKUP(N2755,rates,VLOOKUP(CONCATENATE('[1]Exposure Report'!$B$11,'[1]Exposure Report'!$B$13),rate_lookup_table,4,FALSE),FALSE)</f>
        <v>263.40100000000001</v>
      </c>
      <c r="M2755" t="s">
        <v>0</v>
      </c>
      <c r="N2755" t="str">
        <f>IF(VLOOKUP(B2755,title_rename,2,FALSE)=0,B2755,VLOOKUP(B2755,title_rename,2,FALSE))</f>
        <v>06-19 Tampa Bay Rays @ Washington Nationals</v>
      </c>
      <c r="O2755" s="3" t="str">
        <f>LEFT(IF(VLOOKUP(C2755,brand_rename,2,FALSE)=0,C2755,VLOOKUP(C2755,brand_rename,2,FALSE)),LEN(IF(VLOOKUP(C2755,brand_rename,2,FALSE)=0,C2755,VLOOKUP(C2755,brand_rename,2,FALSE)))-6)</f>
        <v>GEICO</v>
      </c>
      <c r="P2755" t="str">
        <f>IF(VLOOKUP(D2755,location_rename,2,FALSE)=0,D2755,VLOOKUP(D2755,location_rename,2,FALSE))</f>
        <v>Rotational Field Level Home Plate</v>
      </c>
      <c r="Q2755">
        <f>IF($L2755=0,0,G2755)</f>
        <v>31</v>
      </c>
      <c r="R2755">
        <f>IF($L2755=0,0,H2755)</f>
        <v>170</v>
      </c>
      <c r="S2755" s="1">
        <f>R2755*L2755</f>
        <v>44778.17</v>
      </c>
      <c r="T2755" s="1">
        <f>S2755*(K2755/100)</f>
        <v>11161.852375892155</v>
      </c>
      <c r="U2755" t="str">
        <f t="shared" si="86"/>
        <v>GEICORotational Field Level Home Plate</v>
      </c>
      <c r="V2755" t="str">
        <f t="shared" si="87"/>
        <v>06-19 Tampa Bay Rays @ Washington NationalsGEICORotational Field Level Home Plate</v>
      </c>
      <c r="W2755" t="str">
        <f>CONCATENATE(M2755,O2755)</f>
        <v>Regular SeasonGEICO</v>
      </c>
      <c r="X2755" t="str">
        <f>CONCATENATE(M2755,P2755)</f>
        <v>Regular SeasonRotational Field Level Home Plate</v>
      </c>
      <c r="Y2755" t="str">
        <f>CONCATENATE(M2755,O2755,P2755)</f>
        <v>Regular SeasonGEICORotational Field Level Home Plate</v>
      </c>
    </row>
    <row r="2756" spans="1:25" x14ac:dyDescent="0.25">
      <c r="A2756" s="3">
        <v>367047</v>
      </c>
      <c r="B2756" t="s">
        <v>119</v>
      </c>
      <c r="C2756" t="s">
        <v>53</v>
      </c>
      <c r="D2756" t="s">
        <v>11</v>
      </c>
      <c r="E2756" t="s">
        <v>1</v>
      </c>
      <c r="F2756" s="5">
        <v>41079</v>
      </c>
      <c r="G2756">
        <v>55</v>
      </c>
      <c r="H2756">
        <v>286</v>
      </c>
      <c r="I2756" s="1">
        <v>75332.399999999994</v>
      </c>
      <c r="J2756" s="1">
        <v>10617.79</v>
      </c>
      <c r="K2756">
        <v>14.094586127615701</v>
      </c>
      <c r="L2756" s="4">
        <f>VLOOKUP(N2756,rates,VLOOKUP(CONCATENATE('[1]Exposure Report'!$B$11,'[1]Exposure Report'!$B$13),rate_lookup_table,4,FALSE),FALSE)</f>
        <v>263.40100000000001</v>
      </c>
      <c r="M2756" t="s">
        <v>0</v>
      </c>
      <c r="N2756" t="str">
        <f>IF(VLOOKUP(B2756,title_rename,2,FALSE)=0,B2756,VLOOKUP(B2756,title_rename,2,FALSE))</f>
        <v>06-19 Tampa Bay Rays @ Washington Nationals</v>
      </c>
      <c r="O2756" s="3" t="str">
        <f>LEFT(IF(VLOOKUP(C2756,brand_rename,2,FALSE)=0,C2756,VLOOKUP(C2756,brand_rename,2,FALSE)),LEN(IF(VLOOKUP(C2756,brand_rename,2,FALSE)=0,C2756,VLOOKUP(C2756,brand_rename,2,FALSE)))-6)</f>
        <v>GEICO</v>
      </c>
      <c r="P2756" t="str">
        <f>IF(VLOOKUP(D2756,location_rename,2,FALSE)=0,D2756,VLOOKUP(D2756,location_rename,2,FALSE))</f>
        <v>Static Outfield Wall</v>
      </c>
      <c r="Q2756">
        <f>IF($L2756=0,0,G2756)</f>
        <v>55</v>
      </c>
      <c r="R2756">
        <f>IF($L2756=0,0,H2756)</f>
        <v>286</v>
      </c>
      <c r="S2756" s="1">
        <f>R2756*L2756</f>
        <v>75332.686000000002</v>
      </c>
      <c r="T2756" s="1">
        <f>S2756*(K2756/100)</f>
        <v>10617.830310516296</v>
      </c>
      <c r="U2756" t="str">
        <f t="shared" si="86"/>
        <v>GEICOStatic Outfield Wall</v>
      </c>
      <c r="V2756" t="str">
        <f t="shared" si="87"/>
        <v>06-19 Tampa Bay Rays @ Washington NationalsGEICOStatic Outfield Wall</v>
      </c>
      <c r="W2756" t="str">
        <f>CONCATENATE(M2756,O2756)</f>
        <v>Regular SeasonGEICO</v>
      </c>
      <c r="X2756" t="str">
        <f>CONCATENATE(M2756,P2756)</f>
        <v>Regular SeasonStatic Outfield Wall</v>
      </c>
      <c r="Y2756" t="str">
        <f>CONCATENATE(M2756,O2756,P2756)</f>
        <v>Regular SeasonGEICOStatic Outfield Wall</v>
      </c>
    </row>
    <row r="2757" spans="1:25" x14ac:dyDescent="0.25">
      <c r="A2757" s="3">
        <v>367047</v>
      </c>
      <c r="B2757" t="s">
        <v>119</v>
      </c>
      <c r="C2757" t="s">
        <v>53</v>
      </c>
      <c r="D2757" t="s">
        <v>9</v>
      </c>
      <c r="E2757" t="s">
        <v>1</v>
      </c>
      <c r="F2757" s="5">
        <v>41079</v>
      </c>
      <c r="G2757">
        <v>1</v>
      </c>
      <c r="H2757">
        <v>16</v>
      </c>
      <c r="I2757" s="1">
        <v>4214.3999999999996</v>
      </c>
      <c r="J2757" s="1">
        <v>543.24</v>
      </c>
      <c r="K2757">
        <v>12.8900911161731</v>
      </c>
      <c r="L2757" s="4">
        <f>VLOOKUP(N2757,rates,VLOOKUP(CONCATENATE('[1]Exposure Report'!$B$11,'[1]Exposure Report'!$B$13),rate_lookup_table,4,FALSE),FALSE)</f>
        <v>263.40100000000001</v>
      </c>
      <c r="M2757" t="s">
        <v>0</v>
      </c>
      <c r="N2757" t="str">
        <f>IF(VLOOKUP(B2757,title_rename,2,FALSE)=0,B2757,VLOOKUP(B2757,title_rename,2,FALSE))</f>
        <v>06-19 Tampa Bay Rays @ Washington Nationals</v>
      </c>
      <c r="O2757" s="3" t="str">
        <f>LEFT(IF(VLOOKUP(C2757,brand_rename,2,FALSE)=0,C2757,VLOOKUP(C2757,brand_rename,2,FALSE)),LEN(IF(VLOOKUP(C2757,brand_rename,2,FALSE)=0,C2757,VLOOKUP(C2757,brand_rename,2,FALSE)))-6)</f>
        <v>GEICO</v>
      </c>
      <c r="P2757" t="str">
        <f>IF(VLOOKUP(D2757,location_rename,2,FALSE)=0,D2757,VLOOKUP(D2757,location_rename,2,FALSE))</f>
        <v>Static Upper Billboard</v>
      </c>
      <c r="Q2757">
        <f>IF($L2757=0,0,G2757)</f>
        <v>1</v>
      </c>
      <c r="R2757">
        <f>IF($L2757=0,0,H2757)</f>
        <v>16</v>
      </c>
      <c r="S2757" s="1">
        <f>R2757*L2757</f>
        <v>4214.4160000000002</v>
      </c>
      <c r="T2757" s="1">
        <f>S2757*(K2757/100)</f>
        <v>543.24206241457773</v>
      </c>
      <c r="U2757" t="str">
        <f t="shared" si="86"/>
        <v>GEICOStatic Upper Billboard</v>
      </c>
      <c r="V2757" t="str">
        <f t="shared" si="87"/>
        <v>06-19 Tampa Bay Rays @ Washington NationalsGEICOStatic Upper Billboard</v>
      </c>
      <c r="W2757" t="str">
        <f>CONCATENATE(M2757,O2757)</f>
        <v>Regular SeasonGEICO</v>
      </c>
      <c r="X2757" t="str">
        <f>CONCATENATE(M2757,P2757)</f>
        <v>Regular SeasonStatic Upper Billboard</v>
      </c>
      <c r="Y2757" t="str">
        <f>CONCATENATE(M2757,O2757,P2757)</f>
        <v>Regular SeasonGEICOStatic Upper Billboard</v>
      </c>
    </row>
    <row r="2758" spans="1:25" x14ac:dyDescent="0.25">
      <c r="A2758" s="3">
        <v>367047</v>
      </c>
      <c r="B2758" t="s">
        <v>119</v>
      </c>
      <c r="C2758" t="s">
        <v>123</v>
      </c>
      <c r="D2758" t="s">
        <v>34</v>
      </c>
      <c r="E2758" t="s">
        <v>1</v>
      </c>
      <c r="F2758" s="5">
        <v>41079</v>
      </c>
      <c r="G2758">
        <v>1</v>
      </c>
      <c r="H2758">
        <v>14</v>
      </c>
      <c r="I2758" s="1">
        <v>3687.6</v>
      </c>
      <c r="J2758" s="1">
        <v>1145.74</v>
      </c>
      <c r="K2758">
        <v>31.070072675995199</v>
      </c>
      <c r="L2758" s="4">
        <f>VLOOKUP(N2758,rates,VLOOKUP(CONCATENATE('[1]Exposure Report'!$B$11,'[1]Exposure Report'!$B$13),rate_lookup_table,4,FALSE),FALSE)</f>
        <v>263.40100000000001</v>
      </c>
      <c r="M2758" t="s">
        <v>0</v>
      </c>
      <c r="N2758" t="str">
        <f>IF(VLOOKUP(B2758,title_rename,2,FALSE)=0,B2758,VLOOKUP(B2758,title_rename,2,FALSE))</f>
        <v>06-19 Tampa Bay Rays @ Washington Nationals</v>
      </c>
      <c r="O2758" s="3" t="str">
        <f>LEFT(IF(VLOOKUP(C2758,brand_rename,2,FALSE)=0,C2758,VLOOKUP(C2758,brand_rename,2,FALSE)),LEN(IF(VLOOKUP(C2758,brand_rename,2,FALSE)=0,C2758,VLOOKUP(C2758,brand_rename,2,FALSE)))-6)</f>
        <v>Giants Sunflower Seeds</v>
      </c>
      <c r="P2758" t="str">
        <f>IF(VLOOKUP(D2758,location_rename,2,FALSE)=0,D2758,VLOOKUP(D2758,location_rename,2,FALSE))</f>
        <v>General Merchandise</v>
      </c>
      <c r="Q2758">
        <f>IF($L2758=0,0,G2758)</f>
        <v>1</v>
      </c>
      <c r="R2758">
        <f>IF($L2758=0,0,H2758)</f>
        <v>14</v>
      </c>
      <c r="S2758" s="1">
        <f>R2758*L2758</f>
        <v>3687.614</v>
      </c>
      <c r="T2758" s="1">
        <f>S2758*(K2758/100)</f>
        <v>1145.7443498101736</v>
      </c>
      <c r="U2758" t="str">
        <f t="shared" si="86"/>
        <v>Giants Sunflower SeedsGeneral Merchandise</v>
      </c>
      <c r="V2758" t="str">
        <f t="shared" si="87"/>
        <v>06-19 Tampa Bay Rays @ Washington NationalsGiants Sunflower SeedsGeneral Merchandise</v>
      </c>
      <c r="W2758" t="str">
        <f>CONCATENATE(M2758,O2758)</f>
        <v>Regular SeasonGiants Sunflower Seeds</v>
      </c>
      <c r="X2758" t="str">
        <f>CONCATENATE(M2758,P2758)</f>
        <v>Regular SeasonGeneral Merchandise</v>
      </c>
      <c r="Y2758" t="str">
        <f>CONCATENATE(M2758,O2758,P2758)</f>
        <v>Regular SeasonGiants Sunflower SeedsGeneral Merchandise</v>
      </c>
    </row>
    <row r="2759" spans="1:25" x14ac:dyDescent="0.25">
      <c r="A2759" s="3">
        <v>367047</v>
      </c>
      <c r="B2759" t="s">
        <v>119</v>
      </c>
      <c r="C2759" t="s">
        <v>52</v>
      </c>
      <c r="D2759" t="s">
        <v>2</v>
      </c>
      <c r="E2759" t="s">
        <v>1</v>
      </c>
      <c r="F2759" s="5">
        <v>41079</v>
      </c>
      <c r="G2759">
        <v>8</v>
      </c>
      <c r="H2759">
        <v>48</v>
      </c>
      <c r="I2759" s="1">
        <v>12643.2</v>
      </c>
      <c r="J2759" s="1">
        <v>3252.7</v>
      </c>
      <c r="K2759">
        <v>25.726872943558501</v>
      </c>
      <c r="L2759" s="4">
        <f>VLOOKUP(N2759,rates,VLOOKUP(CONCATENATE('[1]Exposure Report'!$B$11,'[1]Exposure Report'!$B$13),rate_lookup_table,4,FALSE),FALSE)</f>
        <v>263.40100000000001</v>
      </c>
      <c r="M2759" t="s">
        <v>0</v>
      </c>
      <c r="N2759" t="str">
        <f>IF(VLOOKUP(B2759,title_rename,2,FALSE)=0,B2759,VLOOKUP(B2759,title_rename,2,FALSE))</f>
        <v>06-19 Tampa Bay Rays @ Washington Nationals</v>
      </c>
      <c r="O2759" s="3" t="str">
        <f>LEFT(IF(VLOOKUP(C2759,brand_rename,2,FALSE)=0,C2759,VLOOKUP(C2759,brand_rename,2,FALSE)),LEN(IF(VLOOKUP(C2759,brand_rename,2,FALSE)=0,C2759,VLOOKUP(C2759,brand_rename,2,FALSE)))-6)</f>
        <v>Hankook Tire</v>
      </c>
      <c r="P2759" t="str">
        <f>IF(VLOOKUP(D2759,location_rename,2,FALSE)=0,D2759,VLOOKUP(D2759,location_rename,2,FALSE))</f>
        <v>Rotational Field Level Home Plate</v>
      </c>
      <c r="Q2759">
        <f>IF($L2759=0,0,G2759)</f>
        <v>8</v>
      </c>
      <c r="R2759">
        <f>IF($L2759=0,0,H2759)</f>
        <v>48</v>
      </c>
      <c r="S2759" s="1">
        <f>R2759*L2759</f>
        <v>12643.248</v>
      </c>
      <c r="T2759" s="1">
        <f>S2759*(K2759/100)</f>
        <v>3252.712348899001</v>
      </c>
      <c r="U2759" t="str">
        <f t="shared" si="86"/>
        <v>Hankook TireRotational Field Level Home Plate</v>
      </c>
      <c r="V2759" t="str">
        <f t="shared" si="87"/>
        <v>06-19 Tampa Bay Rays @ Washington NationalsHankook TireRotational Field Level Home Plate</v>
      </c>
      <c r="W2759" t="str">
        <f>CONCATENATE(M2759,O2759)</f>
        <v>Regular SeasonHankook Tire</v>
      </c>
      <c r="X2759" t="str">
        <f>CONCATENATE(M2759,P2759)</f>
        <v>Regular SeasonRotational Field Level Home Plate</v>
      </c>
      <c r="Y2759" t="str">
        <f>CONCATENATE(M2759,O2759,P2759)</f>
        <v>Regular SeasonHankook TireRotational Field Level Home Plate</v>
      </c>
    </row>
    <row r="2760" spans="1:25" x14ac:dyDescent="0.25">
      <c r="A2760" s="3">
        <v>367047</v>
      </c>
      <c r="B2760" t="s">
        <v>119</v>
      </c>
      <c r="C2760" t="s">
        <v>51</v>
      </c>
      <c r="D2760" t="s">
        <v>9</v>
      </c>
      <c r="E2760" t="s">
        <v>1</v>
      </c>
      <c r="F2760" s="5">
        <v>41079</v>
      </c>
      <c r="G2760">
        <v>12</v>
      </c>
      <c r="H2760">
        <v>32</v>
      </c>
      <c r="I2760" s="1">
        <v>8428.7999999999993</v>
      </c>
      <c r="J2760" s="1">
        <v>1888.34</v>
      </c>
      <c r="K2760">
        <v>22.40342634776</v>
      </c>
      <c r="L2760" s="4">
        <f>VLOOKUP(N2760,rates,VLOOKUP(CONCATENATE('[1]Exposure Report'!$B$11,'[1]Exposure Report'!$B$13),rate_lookup_table,4,FALSE),FALSE)</f>
        <v>263.40100000000001</v>
      </c>
      <c r="M2760" t="s">
        <v>0</v>
      </c>
      <c r="N2760" t="str">
        <f>IF(VLOOKUP(B2760,title_rename,2,FALSE)=0,B2760,VLOOKUP(B2760,title_rename,2,FALSE))</f>
        <v>06-19 Tampa Bay Rays @ Washington Nationals</v>
      </c>
      <c r="O2760" s="3" t="str">
        <f>LEFT(IF(VLOOKUP(C2760,brand_rename,2,FALSE)=0,C2760,VLOOKUP(C2760,brand_rename,2,FALSE)),LEN(IF(VLOOKUP(C2760,brand_rename,2,FALSE)=0,C2760,VLOOKUP(C2760,brand_rename,2,FALSE)))-6)</f>
        <v>Harris Teeter</v>
      </c>
      <c r="P2760" t="str">
        <f>IF(VLOOKUP(D2760,location_rename,2,FALSE)=0,D2760,VLOOKUP(D2760,location_rename,2,FALSE))</f>
        <v>Static Upper Billboard</v>
      </c>
      <c r="Q2760">
        <f>IF($L2760=0,0,G2760)</f>
        <v>12</v>
      </c>
      <c r="R2760">
        <f>IF($L2760=0,0,H2760)</f>
        <v>32</v>
      </c>
      <c r="S2760" s="1">
        <f>R2760*L2760</f>
        <v>8428.8320000000003</v>
      </c>
      <c r="T2760" s="1">
        <f>S2760*(K2760/100)</f>
        <v>1888.3471690964261</v>
      </c>
      <c r="U2760" t="str">
        <f t="shared" si="86"/>
        <v>Harris TeeterStatic Upper Billboard</v>
      </c>
      <c r="V2760" t="str">
        <f t="shared" si="87"/>
        <v>06-19 Tampa Bay Rays @ Washington NationalsHarris TeeterStatic Upper Billboard</v>
      </c>
      <c r="W2760" t="str">
        <f>CONCATENATE(M2760,O2760)</f>
        <v>Regular SeasonHarris Teeter</v>
      </c>
      <c r="X2760" t="str">
        <f>CONCATENATE(M2760,P2760)</f>
        <v>Regular SeasonStatic Upper Billboard</v>
      </c>
      <c r="Y2760" t="str">
        <f>CONCATENATE(M2760,O2760,P2760)</f>
        <v>Regular SeasonHarris TeeterStatic Upper Billboard</v>
      </c>
    </row>
    <row r="2761" spans="1:25" x14ac:dyDescent="0.25">
      <c r="A2761" s="3">
        <v>367047</v>
      </c>
      <c r="B2761" t="s">
        <v>119</v>
      </c>
      <c r="C2761" t="s">
        <v>84</v>
      </c>
      <c r="D2761" t="s">
        <v>17</v>
      </c>
      <c r="E2761" t="s">
        <v>1</v>
      </c>
      <c r="F2761" s="5">
        <v>41079</v>
      </c>
      <c r="G2761">
        <v>2</v>
      </c>
      <c r="H2761">
        <v>7</v>
      </c>
      <c r="I2761" s="1">
        <v>1843.8</v>
      </c>
      <c r="J2761" s="1">
        <v>380.64</v>
      </c>
      <c r="K2761">
        <v>20.644321509925099</v>
      </c>
      <c r="L2761" s="4">
        <f>VLOOKUP(N2761,rates,VLOOKUP(CONCATENATE('[1]Exposure Report'!$B$11,'[1]Exposure Report'!$B$13),rate_lookup_table,4,FALSE),FALSE)</f>
        <v>263.40100000000001</v>
      </c>
      <c r="M2761" t="s">
        <v>0</v>
      </c>
      <c r="N2761" t="str">
        <f>IF(VLOOKUP(B2761,title_rename,2,FALSE)=0,B2761,VLOOKUP(B2761,title_rename,2,FALSE))</f>
        <v>06-19 Tampa Bay Rays @ Washington Nationals</v>
      </c>
      <c r="O2761" s="3" t="str">
        <f>LEFT(IF(VLOOKUP(C2761,brand_rename,2,FALSE)=0,C2761,VLOOKUP(C2761,brand_rename,2,FALSE)),LEN(IF(VLOOKUP(C2761,brand_rename,2,FALSE)=0,C2761,VLOOKUP(C2761,brand_rename,2,FALSE)))-6)</f>
        <v>Hebrew National</v>
      </c>
      <c r="P2761" t="str">
        <f>IF(VLOOKUP(D2761,location_rename,2,FALSE)=0,D2761,VLOOKUP(D2761,location_rename,2,FALSE))</f>
        <v>LED Upper Tiered</v>
      </c>
      <c r="Q2761">
        <f>IF($L2761=0,0,G2761)</f>
        <v>2</v>
      </c>
      <c r="R2761">
        <f>IF($L2761=0,0,H2761)</f>
        <v>7</v>
      </c>
      <c r="S2761" s="1">
        <f>R2761*L2761</f>
        <v>1843.807</v>
      </c>
      <c r="T2761" s="1">
        <f>S2761*(K2761/100)</f>
        <v>380.64144510250463</v>
      </c>
      <c r="U2761" t="str">
        <f t="shared" si="86"/>
        <v>Hebrew NationalLED Upper Tiered</v>
      </c>
      <c r="V2761" t="str">
        <f t="shared" si="87"/>
        <v>06-19 Tampa Bay Rays @ Washington NationalsHebrew NationalLED Upper Tiered</v>
      </c>
      <c r="W2761" t="str">
        <f>CONCATENATE(M2761,O2761)</f>
        <v>Regular SeasonHebrew National</v>
      </c>
      <c r="X2761" t="str">
        <f>CONCATENATE(M2761,P2761)</f>
        <v>Regular SeasonLED Upper Tiered</v>
      </c>
      <c r="Y2761" t="str">
        <f>CONCATENATE(M2761,O2761,P2761)</f>
        <v>Regular SeasonHebrew NationalLED Upper Tiered</v>
      </c>
    </row>
    <row r="2762" spans="1:25" x14ac:dyDescent="0.25">
      <c r="A2762" s="3">
        <v>367047</v>
      </c>
      <c r="B2762" t="s">
        <v>119</v>
      </c>
      <c r="C2762" t="s">
        <v>116</v>
      </c>
      <c r="D2762" t="s">
        <v>19</v>
      </c>
      <c r="E2762" t="s">
        <v>1</v>
      </c>
      <c r="F2762" s="5">
        <v>41079</v>
      </c>
      <c r="G2762">
        <v>7</v>
      </c>
      <c r="H2762">
        <v>45</v>
      </c>
      <c r="I2762" s="1">
        <v>11853</v>
      </c>
      <c r="J2762" s="1">
        <v>3780.5</v>
      </c>
      <c r="K2762">
        <v>31.894878933603302</v>
      </c>
      <c r="L2762" s="4">
        <f>VLOOKUP(N2762,rates,VLOOKUP(CONCATENATE('[1]Exposure Report'!$B$11,'[1]Exposure Report'!$B$13),rate_lookup_table,4,FALSE),FALSE)</f>
        <v>263.40100000000001</v>
      </c>
      <c r="M2762" t="s">
        <v>0</v>
      </c>
      <c r="N2762" t="str">
        <f>IF(VLOOKUP(B2762,title_rename,2,FALSE)=0,B2762,VLOOKUP(B2762,title_rename,2,FALSE))</f>
        <v>06-19 Tampa Bay Rays @ Washington Nationals</v>
      </c>
      <c r="O2762" s="3" t="str">
        <f>LEFT(IF(VLOOKUP(C2762,brand_rename,2,FALSE)=0,C2762,VLOOKUP(C2762,brand_rename,2,FALSE)),LEN(IF(VLOOKUP(C2762,brand_rename,2,FALSE)=0,C2762,VLOOKUP(C2762,brand_rename,2,FALSE)))-6)</f>
        <v>Inova Blood Donor Services</v>
      </c>
      <c r="P2762" t="str">
        <f>IF(VLOOKUP(D2762,location_rename,2,FALSE)=0,D2762,VLOOKUP(D2762,location_rename,2,FALSE))</f>
        <v>LED Outfield Wall</v>
      </c>
      <c r="Q2762">
        <f>IF($L2762=0,0,G2762)</f>
        <v>7</v>
      </c>
      <c r="R2762">
        <f>IF($L2762=0,0,H2762)</f>
        <v>45</v>
      </c>
      <c r="S2762" s="1">
        <f>R2762*L2762</f>
        <v>11853.045</v>
      </c>
      <c r="T2762" s="1">
        <f>S2762*(K2762/100)</f>
        <v>3780.5143526955194</v>
      </c>
      <c r="U2762" t="str">
        <f t="shared" si="86"/>
        <v>Inova Blood Donor ServicesLED Outfield Wall</v>
      </c>
      <c r="V2762" t="str">
        <f t="shared" si="87"/>
        <v>06-19 Tampa Bay Rays @ Washington NationalsInova Blood Donor ServicesLED Outfield Wall</v>
      </c>
      <c r="W2762" t="str">
        <f>CONCATENATE(M2762,O2762)</f>
        <v>Regular SeasonInova Blood Donor Services</v>
      </c>
      <c r="X2762" t="str">
        <f>CONCATENATE(M2762,P2762)</f>
        <v>Regular SeasonLED Outfield Wall</v>
      </c>
      <c r="Y2762" t="str">
        <f>CONCATENATE(M2762,O2762,P2762)</f>
        <v>Regular SeasonInova Blood Donor ServicesLED Outfield Wall</v>
      </c>
    </row>
    <row r="2763" spans="1:25" x14ac:dyDescent="0.25">
      <c r="A2763" s="3">
        <v>367047</v>
      </c>
      <c r="B2763" t="s">
        <v>119</v>
      </c>
      <c r="C2763" t="s">
        <v>50</v>
      </c>
      <c r="D2763" t="s">
        <v>19</v>
      </c>
      <c r="E2763" t="s">
        <v>1</v>
      </c>
      <c r="F2763" s="5">
        <v>41079</v>
      </c>
      <c r="G2763">
        <v>1</v>
      </c>
      <c r="H2763">
        <v>2</v>
      </c>
      <c r="I2763" s="1">
        <v>526.79999999999995</v>
      </c>
      <c r="J2763" s="1">
        <v>128.07</v>
      </c>
      <c r="K2763">
        <v>24.310933940774401</v>
      </c>
      <c r="L2763" s="4">
        <f>VLOOKUP(N2763,rates,VLOOKUP(CONCATENATE('[1]Exposure Report'!$B$11,'[1]Exposure Report'!$B$13),rate_lookup_table,4,FALSE),FALSE)</f>
        <v>263.40100000000001</v>
      </c>
      <c r="M2763" t="s">
        <v>0</v>
      </c>
      <c r="N2763" t="str">
        <f>IF(VLOOKUP(B2763,title_rename,2,FALSE)=0,B2763,VLOOKUP(B2763,title_rename,2,FALSE))</f>
        <v>06-19 Tampa Bay Rays @ Washington Nationals</v>
      </c>
      <c r="O2763" s="3" t="str">
        <f>LEFT(IF(VLOOKUP(C2763,brand_rename,2,FALSE)=0,C2763,VLOOKUP(C2763,brand_rename,2,FALSE)),LEN(IF(VLOOKUP(C2763,brand_rename,2,FALSE)=0,C2763,VLOOKUP(C2763,brand_rename,2,FALSE)))-6)</f>
        <v>JK Moving and Storage Inc</v>
      </c>
      <c r="P2763" t="str">
        <f>IF(VLOOKUP(D2763,location_rename,2,FALSE)=0,D2763,VLOOKUP(D2763,location_rename,2,FALSE))</f>
        <v>LED Outfield Wall</v>
      </c>
      <c r="Q2763">
        <f>IF($L2763=0,0,G2763)</f>
        <v>1</v>
      </c>
      <c r="R2763">
        <f>IF($L2763=0,0,H2763)</f>
        <v>2</v>
      </c>
      <c r="S2763" s="1">
        <f>R2763*L2763</f>
        <v>526.80200000000002</v>
      </c>
      <c r="T2763" s="1">
        <f>S2763*(K2763/100)</f>
        <v>128.07048621867835</v>
      </c>
      <c r="U2763" t="str">
        <f t="shared" si="86"/>
        <v>JK Moving and Storage IncLED Outfield Wall</v>
      </c>
      <c r="V2763" t="str">
        <f t="shared" si="87"/>
        <v>06-19 Tampa Bay Rays @ Washington NationalsJK Moving and Storage IncLED Outfield Wall</v>
      </c>
      <c r="W2763" t="str">
        <f>CONCATENATE(M2763,O2763)</f>
        <v>Regular SeasonJK Moving and Storage Inc</v>
      </c>
      <c r="X2763" t="str">
        <f>CONCATENATE(M2763,P2763)</f>
        <v>Regular SeasonLED Outfield Wall</v>
      </c>
      <c r="Y2763" t="str">
        <f>CONCATENATE(M2763,O2763,P2763)</f>
        <v>Regular SeasonJK Moving and Storage IncLED Outfield Wall</v>
      </c>
    </row>
    <row r="2764" spans="1:25" x14ac:dyDescent="0.25">
      <c r="A2764" s="3">
        <v>367047</v>
      </c>
      <c r="B2764" t="s">
        <v>119</v>
      </c>
      <c r="C2764" t="s">
        <v>49</v>
      </c>
      <c r="D2764" t="s">
        <v>17</v>
      </c>
      <c r="E2764" t="s">
        <v>1</v>
      </c>
      <c r="F2764" s="5">
        <v>41079</v>
      </c>
      <c r="G2764">
        <v>5</v>
      </c>
      <c r="H2764">
        <v>11</v>
      </c>
      <c r="I2764" s="1">
        <v>2897.4</v>
      </c>
      <c r="J2764" s="1">
        <v>924.11</v>
      </c>
      <c r="K2764">
        <v>31.894457099468401</v>
      </c>
      <c r="L2764" s="4">
        <f>VLOOKUP(N2764,rates,VLOOKUP(CONCATENATE('[1]Exposure Report'!$B$11,'[1]Exposure Report'!$B$13),rate_lookup_table,4,FALSE),FALSE)</f>
        <v>263.40100000000001</v>
      </c>
      <c r="M2764" t="s">
        <v>0</v>
      </c>
      <c r="N2764" t="str">
        <f>IF(VLOOKUP(B2764,title_rename,2,FALSE)=0,B2764,VLOOKUP(B2764,title_rename,2,FALSE))</f>
        <v>06-19 Tampa Bay Rays @ Washington Nationals</v>
      </c>
      <c r="O2764" s="3" t="str">
        <f>LEFT(IF(VLOOKUP(C2764,brand_rename,2,FALSE)=0,C2764,VLOOKUP(C2764,brand_rename,2,FALSE)),LEN(IF(VLOOKUP(C2764,brand_rename,2,FALSE)=0,C2764,VLOOKUP(C2764,brand_rename,2,FALSE)))-6)</f>
        <v>Lexus</v>
      </c>
      <c r="P2764" t="str">
        <f>IF(VLOOKUP(D2764,location_rename,2,FALSE)=0,D2764,VLOOKUP(D2764,location_rename,2,FALSE))</f>
        <v>LED Upper Tiered</v>
      </c>
      <c r="Q2764">
        <f>IF($L2764=0,0,G2764)</f>
        <v>5</v>
      </c>
      <c r="R2764">
        <f>IF($L2764=0,0,H2764)</f>
        <v>11</v>
      </c>
      <c r="S2764" s="1">
        <f>R2764*L2764</f>
        <v>2897.4110000000001</v>
      </c>
      <c r="T2764" s="1">
        <f>S2764*(K2764/100)</f>
        <v>924.1135083902783</v>
      </c>
      <c r="U2764" t="str">
        <f t="shared" si="86"/>
        <v>LexusLED Upper Tiered</v>
      </c>
      <c r="V2764" t="str">
        <f t="shared" si="87"/>
        <v>06-19 Tampa Bay Rays @ Washington NationalsLexusLED Upper Tiered</v>
      </c>
      <c r="W2764" t="str">
        <f>CONCATENATE(M2764,O2764)</f>
        <v>Regular SeasonLexus</v>
      </c>
      <c r="X2764" t="str">
        <f>CONCATENATE(M2764,P2764)</f>
        <v>Regular SeasonLED Upper Tiered</v>
      </c>
      <c r="Y2764" t="str">
        <f>CONCATENATE(M2764,O2764,P2764)</f>
        <v>Regular SeasonLexusLED Upper Tiered</v>
      </c>
    </row>
    <row r="2765" spans="1:25" x14ac:dyDescent="0.25">
      <c r="A2765" s="3">
        <v>367047</v>
      </c>
      <c r="B2765" t="s">
        <v>119</v>
      </c>
      <c r="C2765" t="s">
        <v>49</v>
      </c>
      <c r="D2765" t="s">
        <v>7</v>
      </c>
      <c r="E2765" t="s">
        <v>1</v>
      </c>
      <c r="F2765" s="5">
        <v>41079</v>
      </c>
      <c r="G2765">
        <v>376</v>
      </c>
      <c r="H2765">
        <v>2467</v>
      </c>
      <c r="I2765" s="1">
        <v>649807.80000000005</v>
      </c>
      <c r="J2765" s="1">
        <v>110187.91</v>
      </c>
      <c r="K2765">
        <v>16.957000208369301</v>
      </c>
      <c r="L2765" s="4">
        <f>VLOOKUP(N2765,rates,VLOOKUP(CONCATENATE('[1]Exposure Report'!$B$11,'[1]Exposure Report'!$B$13),rate_lookup_table,4,FALSE),FALSE)</f>
        <v>263.40100000000001</v>
      </c>
      <c r="M2765" t="s">
        <v>0</v>
      </c>
      <c r="N2765" t="str">
        <f>IF(VLOOKUP(B2765,title_rename,2,FALSE)=0,B2765,VLOOKUP(B2765,title_rename,2,FALSE))</f>
        <v>06-19 Tampa Bay Rays @ Washington Nationals</v>
      </c>
      <c r="O2765" s="3" t="str">
        <f>LEFT(IF(VLOOKUP(C2765,brand_rename,2,FALSE)=0,C2765,VLOOKUP(C2765,brand_rename,2,FALSE)),LEN(IF(VLOOKUP(C2765,brand_rename,2,FALSE)=0,C2765,VLOOKUP(C2765,brand_rename,2,FALSE)))-6)</f>
        <v>Lexus</v>
      </c>
      <c r="P2765" t="str">
        <f>IF(VLOOKUP(D2765,location_rename,2,FALSE)=0,D2765,VLOOKUP(D2765,location_rename,2,FALSE))</f>
        <v>Static Upper Home Plate</v>
      </c>
      <c r="Q2765">
        <f>IF($L2765=0,0,G2765)</f>
        <v>376</v>
      </c>
      <c r="R2765">
        <f>IF($L2765=0,0,H2765)</f>
        <v>2467</v>
      </c>
      <c r="S2765" s="1">
        <f>R2765*L2765</f>
        <v>649810.26699999999</v>
      </c>
      <c r="T2765" s="1">
        <f>S2765*(K2765/100)</f>
        <v>110188.32832919512</v>
      </c>
      <c r="U2765" t="str">
        <f t="shared" si="86"/>
        <v>LexusStatic Upper Home Plate</v>
      </c>
      <c r="V2765" t="str">
        <f t="shared" si="87"/>
        <v>06-19 Tampa Bay Rays @ Washington NationalsLexusStatic Upper Home Plate</v>
      </c>
      <c r="W2765" t="str">
        <f>CONCATENATE(M2765,O2765)</f>
        <v>Regular SeasonLexus</v>
      </c>
      <c r="X2765" t="str">
        <f>CONCATENATE(M2765,P2765)</f>
        <v>Regular SeasonStatic Upper Home Plate</v>
      </c>
      <c r="Y2765" t="str">
        <f>CONCATENATE(M2765,O2765,P2765)</f>
        <v>Regular SeasonLexusStatic Upper Home Plate</v>
      </c>
    </row>
    <row r="2766" spans="1:25" x14ac:dyDescent="0.25">
      <c r="A2766" s="3">
        <v>367047</v>
      </c>
      <c r="B2766" t="s">
        <v>119</v>
      </c>
      <c r="C2766" t="s">
        <v>47</v>
      </c>
      <c r="D2766" t="s">
        <v>2</v>
      </c>
      <c r="E2766" t="s">
        <v>1</v>
      </c>
      <c r="F2766" s="5">
        <v>41079</v>
      </c>
      <c r="G2766">
        <v>32</v>
      </c>
      <c r="H2766">
        <v>235</v>
      </c>
      <c r="I2766" s="1">
        <v>61899</v>
      </c>
      <c r="J2766" s="1">
        <v>14974.71</v>
      </c>
      <c r="K2766">
        <v>24.192167886395499</v>
      </c>
      <c r="L2766" s="4">
        <f>VLOOKUP(N2766,rates,VLOOKUP(CONCATENATE('[1]Exposure Report'!$B$11,'[1]Exposure Report'!$B$13),rate_lookup_table,4,FALSE),FALSE)</f>
        <v>263.40100000000001</v>
      </c>
      <c r="M2766" t="s">
        <v>0</v>
      </c>
      <c r="N2766" t="str">
        <f>IF(VLOOKUP(B2766,title_rename,2,FALSE)=0,B2766,VLOOKUP(B2766,title_rename,2,FALSE))</f>
        <v>06-19 Tampa Bay Rays @ Washington Nationals</v>
      </c>
      <c r="O2766" s="3" t="str">
        <f>LEFT(IF(VLOOKUP(C2766,brand_rename,2,FALSE)=0,C2766,VLOOKUP(C2766,brand_rename,2,FALSE)),LEN(IF(VLOOKUP(C2766,brand_rename,2,FALSE)=0,C2766,VLOOKUP(C2766,brand_rename,2,FALSE)))-6)</f>
        <v>Maxxis Tires</v>
      </c>
      <c r="P2766" t="str">
        <f>IF(VLOOKUP(D2766,location_rename,2,FALSE)=0,D2766,VLOOKUP(D2766,location_rename,2,FALSE))</f>
        <v>Rotational Field Level Home Plate</v>
      </c>
      <c r="Q2766">
        <f>IF($L2766=0,0,G2766)</f>
        <v>32</v>
      </c>
      <c r="R2766">
        <f>IF($L2766=0,0,H2766)</f>
        <v>235</v>
      </c>
      <c r="S2766" s="1">
        <f>R2766*L2766</f>
        <v>61899.235000000001</v>
      </c>
      <c r="T2766" s="1">
        <f>S2766*(K2766/100)</f>
        <v>14974.766851594482</v>
      </c>
      <c r="U2766" t="str">
        <f t="shared" si="86"/>
        <v>Maxxis TiresRotational Field Level Home Plate</v>
      </c>
      <c r="V2766" t="str">
        <f t="shared" si="87"/>
        <v>06-19 Tampa Bay Rays @ Washington NationalsMaxxis TiresRotational Field Level Home Plate</v>
      </c>
      <c r="W2766" t="str">
        <f>CONCATENATE(M2766,O2766)</f>
        <v>Regular SeasonMaxxis Tires</v>
      </c>
      <c r="X2766" t="str">
        <f>CONCATENATE(M2766,P2766)</f>
        <v>Regular SeasonRotational Field Level Home Plate</v>
      </c>
      <c r="Y2766" t="str">
        <f>CONCATENATE(M2766,O2766,P2766)</f>
        <v>Regular SeasonMaxxis TiresRotational Field Level Home Plate</v>
      </c>
    </row>
    <row r="2767" spans="1:25" x14ac:dyDescent="0.25">
      <c r="A2767" s="3">
        <v>367047</v>
      </c>
      <c r="B2767" t="s">
        <v>119</v>
      </c>
      <c r="C2767" t="s">
        <v>46</v>
      </c>
      <c r="D2767" t="s">
        <v>17</v>
      </c>
      <c r="E2767" t="s">
        <v>1</v>
      </c>
      <c r="F2767" s="5">
        <v>41079</v>
      </c>
      <c r="G2767">
        <v>1</v>
      </c>
      <c r="H2767">
        <v>7</v>
      </c>
      <c r="I2767" s="1">
        <v>1843.8</v>
      </c>
      <c r="J2767" s="1">
        <v>548.53</v>
      </c>
      <c r="K2767">
        <v>29.749972882091299</v>
      </c>
      <c r="L2767" s="4">
        <f>VLOOKUP(N2767,rates,VLOOKUP(CONCATENATE('[1]Exposure Report'!$B$11,'[1]Exposure Report'!$B$13),rate_lookup_table,4,FALSE),FALSE)</f>
        <v>263.40100000000001</v>
      </c>
      <c r="M2767" t="s">
        <v>0</v>
      </c>
      <c r="N2767" t="str">
        <f>IF(VLOOKUP(B2767,title_rename,2,FALSE)=0,B2767,VLOOKUP(B2767,title_rename,2,FALSE))</f>
        <v>06-19 Tampa Bay Rays @ Washington Nationals</v>
      </c>
      <c r="O2767" s="3" t="str">
        <f>LEFT(IF(VLOOKUP(C2767,brand_rename,2,FALSE)=0,C2767,VLOOKUP(C2767,brand_rename,2,FALSE)),LEN(IF(VLOOKUP(C2767,brand_rename,2,FALSE)=0,C2767,VLOOKUP(C2767,brand_rename,2,FALSE)))-6)</f>
        <v>MedStar Health</v>
      </c>
      <c r="P2767" t="str">
        <f>IF(VLOOKUP(D2767,location_rename,2,FALSE)=0,D2767,VLOOKUP(D2767,location_rename,2,FALSE))</f>
        <v>LED Upper Tiered</v>
      </c>
      <c r="Q2767">
        <f>IF($L2767=0,0,G2767)</f>
        <v>1</v>
      </c>
      <c r="R2767">
        <f>IF($L2767=0,0,H2767)</f>
        <v>7</v>
      </c>
      <c r="S2767" s="1">
        <f>R2767*L2767</f>
        <v>1843.807</v>
      </c>
      <c r="T2767" s="1">
        <f>S2767*(K2767/100)</f>
        <v>548.53208249810109</v>
      </c>
      <c r="U2767" t="str">
        <f t="shared" si="86"/>
        <v>MedStar HealthLED Upper Tiered</v>
      </c>
      <c r="V2767" t="str">
        <f t="shared" si="87"/>
        <v>06-19 Tampa Bay Rays @ Washington NationalsMedStar HealthLED Upper Tiered</v>
      </c>
      <c r="W2767" t="str">
        <f>CONCATENATE(M2767,O2767)</f>
        <v>Regular SeasonMedStar Health</v>
      </c>
      <c r="X2767" t="str">
        <f>CONCATENATE(M2767,P2767)</f>
        <v>Regular SeasonLED Upper Tiered</v>
      </c>
      <c r="Y2767" t="str">
        <f>CONCATENATE(M2767,O2767,P2767)</f>
        <v>Regular SeasonMedStar HealthLED Upper Tiered</v>
      </c>
    </row>
    <row r="2768" spans="1:25" x14ac:dyDescent="0.25">
      <c r="A2768" s="3">
        <v>367047</v>
      </c>
      <c r="B2768" t="s">
        <v>119</v>
      </c>
      <c r="C2768" t="s">
        <v>44</v>
      </c>
      <c r="D2768" t="s">
        <v>34</v>
      </c>
      <c r="E2768" t="s">
        <v>1</v>
      </c>
      <c r="F2768" s="5">
        <v>41079</v>
      </c>
      <c r="G2768">
        <v>3</v>
      </c>
      <c r="H2768">
        <v>10</v>
      </c>
      <c r="I2768" s="1">
        <v>2634</v>
      </c>
      <c r="J2768" s="1">
        <v>511.84</v>
      </c>
      <c r="K2768">
        <v>19.432042520880699</v>
      </c>
      <c r="L2768" s="4">
        <f>VLOOKUP(N2768,rates,VLOOKUP(CONCATENATE('[1]Exposure Report'!$B$11,'[1]Exposure Report'!$B$13),rate_lookup_table,4,FALSE),FALSE)</f>
        <v>263.40100000000001</v>
      </c>
      <c r="M2768" t="s">
        <v>0</v>
      </c>
      <c r="N2768" t="str">
        <f>IF(VLOOKUP(B2768,title_rename,2,FALSE)=0,B2768,VLOOKUP(B2768,title_rename,2,FALSE))</f>
        <v>06-19 Tampa Bay Rays @ Washington Nationals</v>
      </c>
      <c r="O2768" s="3" t="str">
        <f>LEFT(IF(VLOOKUP(C2768,brand_rename,2,FALSE)=0,C2768,VLOOKUP(C2768,brand_rename,2,FALSE)),LEN(IF(VLOOKUP(C2768,brand_rename,2,FALSE)=0,C2768,VLOOKUP(C2768,brand_rename,2,FALSE)))-6)</f>
        <v>Miller Lite</v>
      </c>
      <c r="P2768" t="str">
        <f>IF(VLOOKUP(D2768,location_rename,2,FALSE)=0,D2768,VLOOKUP(D2768,location_rename,2,FALSE))</f>
        <v>General Merchandise</v>
      </c>
      <c r="Q2768">
        <f>IF($L2768=0,0,G2768)</f>
        <v>3</v>
      </c>
      <c r="R2768">
        <f>IF($L2768=0,0,H2768)</f>
        <v>10</v>
      </c>
      <c r="S2768" s="1">
        <f>R2768*L2768</f>
        <v>2634.01</v>
      </c>
      <c r="T2768" s="1">
        <f>S2768*(K2768/100)</f>
        <v>511.84194320424973</v>
      </c>
      <c r="U2768" t="str">
        <f t="shared" si="86"/>
        <v>Miller LiteGeneral Merchandise</v>
      </c>
      <c r="V2768" t="str">
        <f t="shared" si="87"/>
        <v>06-19 Tampa Bay Rays @ Washington NationalsMiller LiteGeneral Merchandise</v>
      </c>
      <c r="W2768" t="str">
        <f>CONCATENATE(M2768,O2768)</f>
        <v>Regular SeasonMiller Lite</v>
      </c>
      <c r="X2768" t="str">
        <f>CONCATENATE(M2768,P2768)</f>
        <v>Regular SeasonGeneral Merchandise</v>
      </c>
      <c r="Y2768" t="str">
        <f>CONCATENATE(M2768,O2768,P2768)</f>
        <v>Regular SeasonMiller LiteGeneral Merchandise</v>
      </c>
    </row>
    <row r="2769" spans="1:25" x14ac:dyDescent="0.25">
      <c r="A2769" s="3">
        <v>367047</v>
      </c>
      <c r="B2769" t="s">
        <v>119</v>
      </c>
      <c r="C2769" t="s">
        <v>44</v>
      </c>
      <c r="D2769" t="s">
        <v>17</v>
      </c>
      <c r="E2769" t="s">
        <v>1</v>
      </c>
      <c r="F2769" s="5">
        <v>41079</v>
      </c>
      <c r="G2769">
        <v>1</v>
      </c>
      <c r="H2769">
        <v>1</v>
      </c>
      <c r="I2769" s="1">
        <v>263.39999999999998</v>
      </c>
      <c r="J2769" s="1">
        <v>87.84</v>
      </c>
      <c r="K2769">
        <v>33.3485193621867</v>
      </c>
      <c r="L2769" s="4">
        <f>VLOOKUP(N2769,rates,VLOOKUP(CONCATENATE('[1]Exposure Report'!$B$11,'[1]Exposure Report'!$B$13),rate_lookup_table,4,FALSE),FALSE)</f>
        <v>263.40100000000001</v>
      </c>
      <c r="M2769" t="s">
        <v>0</v>
      </c>
      <c r="N2769" t="str">
        <f>IF(VLOOKUP(B2769,title_rename,2,FALSE)=0,B2769,VLOOKUP(B2769,title_rename,2,FALSE))</f>
        <v>06-19 Tampa Bay Rays @ Washington Nationals</v>
      </c>
      <c r="O2769" s="3" t="str">
        <f>LEFT(IF(VLOOKUP(C2769,brand_rename,2,FALSE)=0,C2769,VLOOKUP(C2769,brand_rename,2,FALSE)),LEN(IF(VLOOKUP(C2769,brand_rename,2,FALSE)=0,C2769,VLOOKUP(C2769,brand_rename,2,FALSE)))-6)</f>
        <v>Miller Lite</v>
      </c>
      <c r="P2769" t="str">
        <f>IF(VLOOKUP(D2769,location_rename,2,FALSE)=0,D2769,VLOOKUP(D2769,location_rename,2,FALSE))</f>
        <v>LED Upper Tiered</v>
      </c>
      <c r="Q2769">
        <f>IF($L2769=0,0,G2769)</f>
        <v>1</v>
      </c>
      <c r="R2769">
        <f>IF($L2769=0,0,H2769)</f>
        <v>1</v>
      </c>
      <c r="S2769" s="1">
        <f>R2769*L2769</f>
        <v>263.40100000000001</v>
      </c>
      <c r="T2769" s="1">
        <f>S2769*(K2769/100)</f>
        <v>87.840333485193398</v>
      </c>
      <c r="U2769" t="str">
        <f t="shared" si="86"/>
        <v>Miller LiteLED Upper Tiered</v>
      </c>
      <c r="V2769" t="str">
        <f t="shared" si="87"/>
        <v>06-19 Tampa Bay Rays @ Washington NationalsMiller LiteLED Upper Tiered</v>
      </c>
      <c r="W2769" t="str">
        <f>CONCATENATE(M2769,O2769)</f>
        <v>Regular SeasonMiller Lite</v>
      </c>
      <c r="X2769" t="str">
        <f>CONCATENATE(M2769,P2769)</f>
        <v>Regular SeasonLED Upper Tiered</v>
      </c>
      <c r="Y2769" t="str">
        <f>CONCATENATE(M2769,O2769,P2769)</f>
        <v>Regular SeasonMiller LiteLED Upper Tiered</v>
      </c>
    </row>
    <row r="2770" spans="1:25" x14ac:dyDescent="0.25">
      <c r="A2770" s="3">
        <v>367047</v>
      </c>
      <c r="B2770" t="s">
        <v>119</v>
      </c>
      <c r="C2770" t="s">
        <v>44</v>
      </c>
      <c r="D2770" t="s">
        <v>6</v>
      </c>
      <c r="E2770" t="s">
        <v>1</v>
      </c>
      <c r="F2770" s="5">
        <v>41079</v>
      </c>
      <c r="G2770">
        <v>1</v>
      </c>
      <c r="H2770">
        <v>3</v>
      </c>
      <c r="I2770" s="1">
        <v>790.2</v>
      </c>
      <c r="J2770" s="1">
        <v>249.7</v>
      </c>
      <c r="K2770">
        <v>31.599595039230501</v>
      </c>
      <c r="L2770" s="4">
        <f>VLOOKUP(N2770,rates,VLOOKUP(CONCATENATE('[1]Exposure Report'!$B$11,'[1]Exposure Report'!$B$13),rate_lookup_table,4,FALSE),FALSE)</f>
        <v>263.40100000000001</v>
      </c>
      <c r="M2770" t="s">
        <v>0</v>
      </c>
      <c r="N2770" t="str">
        <f>IF(VLOOKUP(B2770,title_rename,2,FALSE)=0,B2770,VLOOKUP(B2770,title_rename,2,FALSE))</f>
        <v>06-19 Tampa Bay Rays @ Washington Nationals</v>
      </c>
      <c r="O2770" s="3" t="str">
        <f>LEFT(IF(VLOOKUP(C2770,brand_rename,2,FALSE)=0,C2770,VLOOKUP(C2770,brand_rename,2,FALSE)),LEN(IF(VLOOKUP(C2770,brand_rename,2,FALSE)=0,C2770,VLOOKUP(C2770,brand_rename,2,FALSE)))-6)</f>
        <v>Miller Lite</v>
      </c>
      <c r="P2770" t="str">
        <f>IF(VLOOKUP(D2770,location_rename,2,FALSE)=0,D2770,VLOOKUP(D2770,location_rename,2,FALSE))</f>
        <v>Rotational Field Level Foul Ball Line</v>
      </c>
      <c r="Q2770">
        <f>IF($L2770=0,0,G2770)</f>
        <v>1</v>
      </c>
      <c r="R2770">
        <f>IF($L2770=0,0,H2770)</f>
        <v>3</v>
      </c>
      <c r="S2770" s="1">
        <f>R2770*L2770</f>
        <v>790.20299999999997</v>
      </c>
      <c r="T2770" s="1">
        <f>S2770*(K2770/100)</f>
        <v>249.70094798785058</v>
      </c>
      <c r="U2770" t="str">
        <f t="shared" si="86"/>
        <v>Miller LiteRotational Field Level Foul Ball Line</v>
      </c>
      <c r="V2770" t="str">
        <f t="shared" si="87"/>
        <v>06-19 Tampa Bay Rays @ Washington NationalsMiller LiteRotational Field Level Foul Ball Line</v>
      </c>
      <c r="W2770" t="str">
        <f>CONCATENATE(M2770,O2770)</f>
        <v>Regular SeasonMiller Lite</v>
      </c>
      <c r="X2770" t="str">
        <f>CONCATENATE(M2770,P2770)</f>
        <v>Regular SeasonRotational Field Level Foul Ball Line</v>
      </c>
      <c r="Y2770" t="str">
        <f>CONCATENATE(M2770,O2770,P2770)</f>
        <v>Regular SeasonMiller LiteRotational Field Level Foul Ball Line</v>
      </c>
    </row>
    <row r="2771" spans="1:25" x14ac:dyDescent="0.25">
      <c r="A2771" s="3">
        <v>367047</v>
      </c>
      <c r="B2771" t="s">
        <v>119</v>
      </c>
      <c r="C2771" t="s">
        <v>44</v>
      </c>
      <c r="D2771" t="s">
        <v>2</v>
      </c>
      <c r="E2771" t="s">
        <v>1</v>
      </c>
      <c r="F2771" s="5">
        <v>41079</v>
      </c>
      <c r="G2771">
        <v>26</v>
      </c>
      <c r="H2771">
        <v>181</v>
      </c>
      <c r="I2771" s="1">
        <v>47675.4</v>
      </c>
      <c r="J2771" s="1">
        <v>11712.48</v>
      </c>
      <c r="K2771">
        <v>24.567135252142599</v>
      </c>
      <c r="L2771" s="4">
        <f>VLOOKUP(N2771,rates,VLOOKUP(CONCATENATE('[1]Exposure Report'!$B$11,'[1]Exposure Report'!$B$13),rate_lookup_table,4,FALSE),FALSE)</f>
        <v>263.40100000000001</v>
      </c>
      <c r="M2771" t="s">
        <v>0</v>
      </c>
      <c r="N2771" t="str">
        <f>IF(VLOOKUP(B2771,title_rename,2,FALSE)=0,B2771,VLOOKUP(B2771,title_rename,2,FALSE))</f>
        <v>06-19 Tampa Bay Rays @ Washington Nationals</v>
      </c>
      <c r="O2771" s="3" t="str">
        <f>LEFT(IF(VLOOKUP(C2771,brand_rename,2,FALSE)=0,C2771,VLOOKUP(C2771,brand_rename,2,FALSE)),LEN(IF(VLOOKUP(C2771,brand_rename,2,FALSE)=0,C2771,VLOOKUP(C2771,brand_rename,2,FALSE)))-6)</f>
        <v>Miller Lite</v>
      </c>
      <c r="P2771" t="str">
        <f>IF(VLOOKUP(D2771,location_rename,2,FALSE)=0,D2771,VLOOKUP(D2771,location_rename,2,FALSE))</f>
        <v>Rotational Field Level Home Plate</v>
      </c>
      <c r="Q2771">
        <f>IF($L2771=0,0,G2771)</f>
        <v>26</v>
      </c>
      <c r="R2771">
        <f>IF($L2771=0,0,H2771)</f>
        <v>181</v>
      </c>
      <c r="S2771" s="1">
        <f>R2771*L2771</f>
        <v>47675.580999999998</v>
      </c>
      <c r="T2771" s="1">
        <f>S2771*(K2771/100)</f>
        <v>11712.524466514798</v>
      </c>
      <c r="U2771" t="str">
        <f t="shared" si="86"/>
        <v>Miller LiteRotational Field Level Home Plate</v>
      </c>
      <c r="V2771" t="str">
        <f t="shared" si="87"/>
        <v>06-19 Tampa Bay Rays @ Washington NationalsMiller LiteRotational Field Level Home Plate</v>
      </c>
      <c r="W2771" t="str">
        <f>CONCATENATE(M2771,O2771)</f>
        <v>Regular SeasonMiller Lite</v>
      </c>
      <c r="X2771" t="str">
        <f>CONCATENATE(M2771,P2771)</f>
        <v>Regular SeasonRotational Field Level Home Plate</v>
      </c>
      <c r="Y2771" t="str">
        <f>CONCATENATE(M2771,O2771,P2771)</f>
        <v>Regular SeasonMiller LiteRotational Field Level Home Plate</v>
      </c>
    </row>
    <row r="2772" spans="1:25" x14ac:dyDescent="0.25">
      <c r="A2772" s="3">
        <v>367047</v>
      </c>
      <c r="B2772" t="s">
        <v>119</v>
      </c>
      <c r="C2772" t="s">
        <v>44</v>
      </c>
      <c r="D2772" t="s">
        <v>45</v>
      </c>
      <c r="E2772" t="s">
        <v>1</v>
      </c>
      <c r="F2772" s="5">
        <v>41079</v>
      </c>
      <c r="G2772">
        <v>6</v>
      </c>
      <c r="H2772">
        <v>11</v>
      </c>
      <c r="I2772" s="1">
        <v>2897.4</v>
      </c>
      <c r="J2772" s="1">
        <v>816.7</v>
      </c>
      <c r="K2772">
        <v>28.1873403741285</v>
      </c>
      <c r="L2772" s="4">
        <f>VLOOKUP(N2772,rates,VLOOKUP(CONCATENATE('[1]Exposure Report'!$B$11,'[1]Exposure Report'!$B$13),rate_lookup_table,4,FALSE),FALSE)</f>
        <v>263.40100000000001</v>
      </c>
      <c r="M2772" t="s">
        <v>0</v>
      </c>
      <c r="N2772" t="str">
        <f>IF(VLOOKUP(B2772,title_rename,2,FALSE)=0,B2772,VLOOKUP(B2772,title_rename,2,FALSE))</f>
        <v>06-19 Tampa Bay Rays @ Washington Nationals</v>
      </c>
      <c r="O2772" s="3" t="str">
        <f>LEFT(IF(VLOOKUP(C2772,brand_rename,2,FALSE)=0,C2772,VLOOKUP(C2772,brand_rename,2,FALSE)),LEN(IF(VLOOKUP(C2772,brand_rename,2,FALSE)=0,C2772,VLOOKUP(C2772,brand_rename,2,FALSE)))-6)</f>
        <v>Miller Lite</v>
      </c>
      <c r="P2772" t="str">
        <f>IF(VLOOKUP(D2772,location_rename,2,FALSE)=0,D2772,VLOOKUP(D2772,location_rename,2,FALSE))</f>
        <v>Static Field Level Foul Ball Line</v>
      </c>
      <c r="Q2772">
        <f>IF($L2772=0,0,G2772)</f>
        <v>6</v>
      </c>
      <c r="R2772">
        <f>IF($L2772=0,0,H2772)</f>
        <v>11</v>
      </c>
      <c r="S2772" s="1">
        <f>R2772*L2772</f>
        <v>2897.4110000000001</v>
      </c>
      <c r="T2772" s="1">
        <f>S2772*(K2772/100)</f>
        <v>816.70310060744032</v>
      </c>
      <c r="U2772" t="str">
        <f t="shared" si="86"/>
        <v>Miller LiteStatic Field Level Foul Ball Line</v>
      </c>
      <c r="V2772" t="str">
        <f t="shared" si="87"/>
        <v>06-19 Tampa Bay Rays @ Washington NationalsMiller LiteStatic Field Level Foul Ball Line</v>
      </c>
      <c r="W2772" t="str">
        <f>CONCATENATE(M2772,O2772)</f>
        <v>Regular SeasonMiller Lite</v>
      </c>
      <c r="X2772" t="str">
        <f>CONCATENATE(M2772,P2772)</f>
        <v>Regular SeasonStatic Field Level Foul Ball Line</v>
      </c>
      <c r="Y2772" t="str">
        <f>CONCATENATE(M2772,O2772,P2772)</f>
        <v>Regular SeasonMiller LiteStatic Field Level Foul Ball Line</v>
      </c>
    </row>
    <row r="2773" spans="1:25" x14ac:dyDescent="0.25">
      <c r="A2773" s="3">
        <v>367047</v>
      </c>
      <c r="B2773" t="s">
        <v>119</v>
      </c>
      <c r="C2773" t="s">
        <v>44</v>
      </c>
      <c r="D2773" t="s">
        <v>9</v>
      </c>
      <c r="E2773" t="s">
        <v>1</v>
      </c>
      <c r="F2773" s="5">
        <v>41079</v>
      </c>
      <c r="G2773">
        <v>21</v>
      </c>
      <c r="H2773">
        <v>193</v>
      </c>
      <c r="I2773" s="1">
        <v>50836.2</v>
      </c>
      <c r="J2773" s="1">
        <v>6154.31</v>
      </c>
      <c r="K2773">
        <v>12.106156636412599</v>
      </c>
      <c r="L2773" s="4">
        <f>VLOOKUP(N2773,rates,VLOOKUP(CONCATENATE('[1]Exposure Report'!$B$11,'[1]Exposure Report'!$B$13),rate_lookup_table,4,FALSE),FALSE)</f>
        <v>263.40100000000001</v>
      </c>
      <c r="M2773" t="s">
        <v>0</v>
      </c>
      <c r="N2773" t="str">
        <f>IF(VLOOKUP(B2773,title_rename,2,FALSE)=0,B2773,VLOOKUP(B2773,title_rename,2,FALSE))</f>
        <v>06-19 Tampa Bay Rays @ Washington Nationals</v>
      </c>
      <c r="O2773" s="3" t="str">
        <f>LEFT(IF(VLOOKUP(C2773,brand_rename,2,FALSE)=0,C2773,VLOOKUP(C2773,brand_rename,2,FALSE)),LEN(IF(VLOOKUP(C2773,brand_rename,2,FALSE)=0,C2773,VLOOKUP(C2773,brand_rename,2,FALSE)))-6)</f>
        <v>Miller Lite</v>
      </c>
      <c r="P2773" t="str">
        <f>IF(VLOOKUP(D2773,location_rename,2,FALSE)=0,D2773,VLOOKUP(D2773,location_rename,2,FALSE))</f>
        <v>Static Upper Billboard</v>
      </c>
      <c r="Q2773">
        <f>IF($L2773=0,0,G2773)</f>
        <v>21</v>
      </c>
      <c r="R2773">
        <f>IF($L2773=0,0,H2773)</f>
        <v>193</v>
      </c>
      <c r="S2773" s="1">
        <f>R2773*L2773</f>
        <v>50836.393000000004</v>
      </c>
      <c r="T2773" s="1">
        <f>S2773*(K2773/100)</f>
        <v>6154.33336488229</v>
      </c>
      <c r="U2773" t="str">
        <f t="shared" si="86"/>
        <v>Miller LiteStatic Upper Billboard</v>
      </c>
      <c r="V2773" t="str">
        <f t="shared" si="87"/>
        <v>06-19 Tampa Bay Rays @ Washington NationalsMiller LiteStatic Upper Billboard</v>
      </c>
      <c r="W2773" t="str">
        <f>CONCATENATE(M2773,O2773)</f>
        <v>Regular SeasonMiller Lite</v>
      </c>
      <c r="X2773" t="str">
        <f>CONCATENATE(M2773,P2773)</f>
        <v>Regular SeasonStatic Upper Billboard</v>
      </c>
      <c r="Y2773" t="str">
        <f>CONCATENATE(M2773,O2773,P2773)</f>
        <v>Regular SeasonMiller LiteStatic Upper Billboard</v>
      </c>
    </row>
    <row r="2774" spans="1:25" x14ac:dyDescent="0.25">
      <c r="A2774" s="3">
        <v>367047</v>
      </c>
      <c r="B2774" t="s">
        <v>119</v>
      </c>
      <c r="C2774" t="s">
        <v>81</v>
      </c>
      <c r="D2774" t="s">
        <v>9</v>
      </c>
      <c r="E2774" t="s">
        <v>1</v>
      </c>
      <c r="F2774" s="5">
        <v>41079</v>
      </c>
      <c r="G2774">
        <v>1</v>
      </c>
      <c r="H2774">
        <v>17</v>
      </c>
      <c r="I2774" s="1">
        <v>4477.8</v>
      </c>
      <c r="J2774" s="1">
        <v>526.59</v>
      </c>
      <c r="K2774">
        <v>11.7600160793246</v>
      </c>
      <c r="L2774" s="4">
        <f>VLOOKUP(N2774,rates,VLOOKUP(CONCATENATE('[1]Exposure Report'!$B$11,'[1]Exposure Report'!$B$13),rate_lookup_table,4,FALSE),FALSE)</f>
        <v>263.40100000000001</v>
      </c>
      <c r="M2774" t="s">
        <v>0</v>
      </c>
      <c r="N2774" t="str">
        <f>IF(VLOOKUP(B2774,title_rename,2,FALSE)=0,B2774,VLOOKUP(B2774,title_rename,2,FALSE))</f>
        <v>06-19 Tampa Bay Rays @ Washington Nationals</v>
      </c>
      <c r="O2774" s="3" t="str">
        <f>LEFT(IF(VLOOKUP(C2774,brand_rename,2,FALSE)=0,C2774,VLOOKUP(C2774,brand_rename,2,FALSE)),LEN(IF(VLOOKUP(C2774,brand_rename,2,FALSE)=0,C2774,VLOOKUP(C2774,brand_rename,2,FALSE)))-6)</f>
        <v>Mobil 1</v>
      </c>
      <c r="P2774" t="str">
        <f>IF(VLOOKUP(D2774,location_rename,2,FALSE)=0,D2774,VLOOKUP(D2774,location_rename,2,FALSE))</f>
        <v>Static Upper Billboard</v>
      </c>
      <c r="Q2774">
        <f>IF($L2774=0,0,G2774)</f>
        <v>1</v>
      </c>
      <c r="R2774">
        <f>IF($L2774=0,0,H2774)</f>
        <v>17</v>
      </c>
      <c r="S2774" s="1">
        <f>R2774*L2774</f>
        <v>4477.817</v>
      </c>
      <c r="T2774" s="1">
        <f>S2774*(K2774/100)</f>
        <v>526.59199920273045</v>
      </c>
      <c r="U2774" t="str">
        <f t="shared" si="86"/>
        <v>Mobil 1Static Upper Billboard</v>
      </c>
      <c r="V2774" t="str">
        <f t="shared" si="87"/>
        <v>06-19 Tampa Bay Rays @ Washington NationalsMobil 1Static Upper Billboard</v>
      </c>
      <c r="W2774" t="str">
        <f>CONCATENATE(M2774,O2774)</f>
        <v>Regular SeasonMobil 1</v>
      </c>
      <c r="X2774" t="str">
        <f>CONCATENATE(M2774,P2774)</f>
        <v>Regular SeasonStatic Upper Billboard</v>
      </c>
      <c r="Y2774" t="str">
        <f>CONCATENATE(M2774,O2774,P2774)</f>
        <v>Regular SeasonMobil 1Static Upper Billboard</v>
      </c>
    </row>
    <row r="2775" spans="1:25" x14ac:dyDescent="0.25">
      <c r="A2775" s="3">
        <v>367047</v>
      </c>
      <c r="B2775" t="s">
        <v>119</v>
      </c>
      <c r="C2775" t="s">
        <v>41</v>
      </c>
      <c r="D2775" t="s">
        <v>14</v>
      </c>
      <c r="E2775" t="s">
        <v>1</v>
      </c>
      <c r="F2775" s="5">
        <v>41079</v>
      </c>
      <c r="G2775">
        <v>11</v>
      </c>
      <c r="H2775">
        <v>105</v>
      </c>
      <c r="I2775" s="1">
        <v>27657</v>
      </c>
      <c r="J2775" s="1">
        <v>2701.61</v>
      </c>
      <c r="K2775">
        <v>9.7682684311385906</v>
      </c>
      <c r="L2775" s="4">
        <f>VLOOKUP(N2775,rates,VLOOKUP(CONCATENATE('[1]Exposure Report'!$B$11,'[1]Exposure Report'!$B$13),rate_lookup_table,4,FALSE),FALSE)</f>
        <v>263.40100000000001</v>
      </c>
      <c r="M2775" t="s">
        <v>0</v>
      </c>
      <c r="N2775" t="str">
        <f>IF(VLOOKUP(B2775,title_rename,2,FALSE)=0,B2775,VLOOKUP(B2775,title_rename,2,FALSE))</f>
        <v>06-19 Tampa Bay Rays @ Washington Nationals</v>
      </c>
      <c r="O2775" s="3" t="str">
        <f>LEFT(IF(VLOOKUP(C2775,brand_rename,2,FALSE)=0,C2775,VLOOKUP(C2775,brand_rename,2,FALSE)),LEN(IF(VLOOKUP(C2775,brand_rename,2,FALSE)=0,C2775,VLOOKUP(C2775,brand_rename,2,FALSE)))-6)</f>
        <v>Nationals Park</v>
      </c>
      <c r="P2775" t="str">
        <f>IF(VLOOKUP(D2775,location_rename,2,FALSE)=0,D2775,VLOOKUP(D2775,location_rename,2,FALSE))</f>
        <v>Static Dugout Roof</v>
      </c>
      <c r="Q2775">
        <f>IF($L2775=0,0,G2775)</f>
        <v>11</v>
      </c>
      <c r="R2775">
        <f>IF($L2775=0,0,H2775)</f>
        <v>105</v>
      </c>
      <c r="S2775" s="1">
        <f>R2775*L2775</f>
        <v>27657.105</v>
      </c>
      <c r="T2775" s="1">
        <f>S2775*(K2775/100)</f>
        <v>2701.6202566818529</v>
      </c>
      <c r="U2775" t="str">
        <f t="shared" si="86"/>
        <v>Nationals ParkStatic Dugout Roof</v>
      </c>
      <c r="V2775" t="str">
        <f t="shared" si="87"/>
        <v>06-19 Tampa Bay Rays @ Washington NationalsNationals ParkStatic Dugout Roof</v>
      </c>
      <c r="W2775" t="str">
        <f>CONCATENATE(M2775,O2775)</f>
        <v>Regular SeasonNationals Park</v>
      </c>
      <c r="X2775" t="str">
        <f>CONCATENATE(M2775,P2775)</f>
        <v>Regular SeasonStatic Dugout Roof</v>
      </c>
      <c r="Y2775" t="str">
        <f>CONCATENATE(M2775,O2775,P2775)</f>
        <v>Regular SeasonNationals ParkStatic Dugout Roof</v>
      </c>
    </row>
    <row r="2776" spans="1:25" x14ac:dyDescent="0.25">
      <c r="A2776" s="3">
        <v>367047</v>
      </c>
      <c r="B2776" t="s">
        <v>119</v>
      </c>
      <c r="C2776" t="s">
        <v>41</v>
      </c>
      <c r="D2776" t="s">
        <v>13</v>
      </c>
      <c r="E2776" t="s">
        <v>1</v>
      </c>
      <c r="F2776" s="5">
        <v>41079</v>
      </c>
      <c r="G2776">
        <v>2</v>
      </c>
      <c r="H2776">
        <v>2</v>
      </c>
      <c r="I2776" s="1">
        <v>526.79999999999995</v>
      </c>
      <c r="J2776" s="1">
        <v>148.85</v>
      </c>
      <c r="K2776">
        <v>28.2555049354593</v>
      </c>
      <c r="L2776" s="4">
        <f>VLOOKUP(N2776,rates,VLOOKUP(CONCATENATE('[1]Exposure Report'!$B$11,'[1]Exposure Report'!$B$13),rate_lookup_table,4,FALSE),FALSE)</f>
        <v>263.40100000000001</v>
      </c>
      <c r="M2776" t="s">
        <v>0</v>
      </c>
      <c r="N2776" t="str">
        <f>IF(VLOOKUP(B2776,title_rename,2,FALSE)=0,B2776,VLOOKUP(B2776,title_rename,2,FALSE))</f>
        <v>06-19 Tampa Bay Rays @ Washington Nationals</v>
      </c>
      <c r="O2776" s="3" t="str">
        <f>LEFT(IF(VLOOKUP(C2776,brand_rename,2,FALSE)=0,C2776,VLOOKUP(C2776,brand_rename,2,FALSE)),LEN(IF(VLOOKUP(C2776,brand_rename,2,FALSE)=0,C2776,VLOOKUP(C2776,brand_rename,2,FALSE)))-6)</f>
        <v>Nationals Park</v>
      </c>
      <c r="P2776" t="str">
        <f>IF(VLOOKUP(D2776,location_rename,2,FALSE)=0,D2776,VLOOKUP(D2776,location_rename,2,FALSE))</f>
        <v>Static Dugout Wall</v>
      </c>
      <c r="Q2776">
        <f>IF($L2776=0,0,G2776)</f>
        <v>2</v>
      </c>
      <c r="R2776">
        <f>IF($L2776=0,0,H2776)</f>
        <v>2</v>
      </c>
      <c r="S2776" s="1">
        <f>R2776*L2776</f>
        <v>526.80200000000002</v>
      </c>
      <c r="T2776" s="1">
        <f>S2776*(K2776/100)</f>
        <v>148.8505651100983</v>
      </c>
      <c r="U2776" t="str">
        <f t="shared" si="86"/>
        <v>Nationals ParkStatic Dugout Wall</v>
      </c>
      <c r="V2776" t="str">
        <f t="shared" si="87"/>
        <v>06-19 Tampa Bay Rays @ Washington NationalsNationals ParkStatic Dugout Wall</v>
      </c>
      <c r="W2776" t="str">
        <f>CONCATENATE(M2776,O2776)</f>
        <v>Regular SeasonNationals Park</v>
      </c>
      <c r="X2776" t="str">
        <f>CONCATENATE(M2776,P2776)</f>
        <v>Regular SeasonStatic Dugout Wall</v>
      </c>
      <c r="Y2776" t="str">
        <f>CONCATENATE(M2776,O2776,P2776)</f>
        <v>Regular SeasonNationals ParkStatic Dugout Wall</v>
      </c>
    </row>
    <row r="2777" spans="1:25" x14ac:dyDescent="0.25">
      <c r="A2777" s="3">
        <v>367047</v>
      </c>
      <c r="B2777" t="s">
        <v>119</v>
      </c>
      <c r="C2777" t="s">
        <v>41</v>
      </c>
      <c r="D2777" t="s">
        <v>12</v>
      </c>
      <c r="E2777" t="s">
        <v>1</v>
      </c>
      <c r="F2777" s="5">
        <v>41079</v>
      </c>
      <c r="G2777">
        <v>203</v>
      </c>
      <c r="H2777">
        <v>1064</v>
      </c>
      <c r="I2777" s="1">
        <v>280257.59999999998</v>
      </c>
      <c r="J2777" s="1">
        <v>67883.37</v>
      </c>
      <c r="K2777">
        <v>24.221776679740302</v>
      </c>
      <c r="L2777" s="4">
        <f>VLOOKUP(N2777,rates,VLOOKUP(CONCATENATE('[1]Exposure Report'!$B$11,'[1]Exposure Report'!$B$13),rate_lookup_table,4,FALSE),FALSE)</f>
        <v>263.40100000000001</v>
      </c>
      <c r="M2777" t="s">
        <v>0</v>
      </c>
      <c r="N2777" t="str">
        <f>IF(VLOOKUP(B2777,title_rename,2,FALSE)=0,B2777,VLOOKUP(B2777,title_rename,2,FALSE))</f>
        <v>06-19 Tampa Bay Rays @ Washington Nationals</v>
      </c>
      <c r="O2777" s="3" t="str">
        <f>LEFT(IF(VLOOKUP(C2777,brand_rename,2,FALSE)=0,C2777,VLOOKUP(C2777,brand_rename,2,FALSE)),LEN(IF(VLOOKUP(C2777,brand_rename,2,FALSE)=0,C2777,VLOOKUP(C2777,brand_rename,2,FALSE)))-6)</f>
        <v>Nationals Park</v>
      </c>
      <c r="P2777" t="str">
        <f>IF(VLOOKUP(D2777,location_rename,2,FALSE)=0,D2777,VLOOKUP(D2777,location_rename,2,FALSE))</f>
        <v>Static Field Level Home Plate</v>
      </c>
      <c r="Q2777">
        <f>IF($L2777=0,0,G2777)</f>
        <v>203</v>
      </c>
      <c r="R2777">
        <f>IF($L2777=0,0,H2777)</f>
        <v>1064</v>
      </c>
      <c r="S2777" s="1">
        <f>R2777*L2777</f>
        <v>280258.66399999999</v>
      </c>
      <c r="T2777" s="1">
        <f>S2777*(K2777/100)</f>
        <v>67883.627719703727</v>
      </c>
      <c r="U2777" t="str">
        <f t="shared" si="86"/>
        <v>Nationals ParkStatic Field Level Home Plate</v>
      </c>
      <c r="V2777" t="str">
        <f t="shared" si="87"/>
        <v>06-19 Tampa Bay Rays @ Washington NationalsNationals ParkStatic Field Level Home Plate</v>
      </c>
      <c r="W2777" t="str">
        <f>CONCATENATE(M2777,O2777)</f>
        <v>Regular SeasonNationals Park</v>
      </c>
      <c r="X2777" t="str">
        <f>CONCATENATE(M2777,P2777)</f>
        <v>Regular SeasonStatic Field Level Home Plate</v>
      </c>
      <c r="Y2777" t="str">
        <f>CONCATENATE(M2777,O2777,P2777)</f>
        <v>Regular SeasonNationals ParkStatic Field Level Home Plate</v>
      </c>
    </row>
    <row r="2778" spans="1:25" x14ac:dyDescent="0.25">
      <c r="A2778" s="3">
        <v>367047</v>
      </c>
      <c r="B2778" t="s">
        <v>119</v>
      </c>
      <c r="C2778" t="s">
        <v>41</v>
      </c>
      <c r="D2778" t="s">
        <v>9</v>
      </c>
      <c r="E2778" t="s">
        <v>1</v>
      </c>
      <c r="F2778" s="5">
        <v>41079</v>
      </c>
      <c r="G2778">
        <v>23</v>
      </c>
      <c r="H2778">
        <v>153</v>
      </c>
      <c r="I2778" s="1">
        <v>40300.199999999997</v>
      </c>
      <c r="J2778" s="1">
        <v>5608.73</v>
      </c>
      <c r="K2778">
        <v>13.9173750998754</v>
      </c>
      <c r="L2778" s="4">
        <f>VLOOKUP(N2778,rates,VLOOKUP(CONCATENATE('[1]Exposure Report'!$B$11,'[1]Exposure Report'!$B$13),rate_lookup_table,4,FALSE),FALSE)</f>
        <v>263.40100000000001</v>
      </c>
      <c r="M2778" t="s">
        <v>0</v>
      </c>
      <c r="N2778" t="str">
        <f>IF(VLOOKUP(B2778,title_rename,2,FALSE)=0,B2778,VLOOKUP(B2778,title_rename,2,FALSE))</f>
        <v>06-19 Tampa Bay Rays @ Washington Nationals</v>
      </c>
      <c r="O2778" s="3" t="str">
        <f>LEFT(IF(VLOOKUP(C2778,brand_rename,2,FALSE)=0,C2778,VLOOKUP(C2778,brand_rename,2,FALSE)),LEN(IF(VLOOKUP(C2778,brand_rename,2,FALSE)=0,C2778,VLOOKUP(C2778,brand_rename,2,FALSE)))-6)</f>
        <v>Nationals Park</v>
      </c>
      <c r="P2778" t="str">
        <f>IF(VLOOKUP(D2778,location_rename,2,FALSE)=0,D2778,VLOOKUP(D2778,location_rename,2,FALSE))</f>
        <v>Static Upper Billboard</v>
      </c>
      <c r="Q2778">
        <f>IF($L2778=0,0,G2778)</f>
        <v>23</v>
      </c>
      <c r="R2778">
        <f>IF($L2778=0,0,H2778)</f>
        <v>153</v>
      </c>
      <c r="S2778" s="1">
        <f>R2778*L2778</f>
        <v>40300.353000000003</v>
      </c>
      <c r="T2778" s="1">
        <f>S2778*(K2778/100)</f>
        <v>5608.7512935838895</v>
      </c>
      <c r="U2778" t="str">
        <f t="shared" si="86"/>
        <v>Nationals ParkStatic Upper Billboard</v>
      </c>
      <c r="V2778" t="str">
        <f t="shared" si="87"/>
        <v>06-19 Tampa Bay Rays @ Washington NationalsNationals ParkStatic Upper Billboard</v>
      </c>
      <c r="W2778" t="str">
        <f>CONCATENATE(M2778,O2778)</f>
        <v>Regular SeasonNationals Park</v>
      </c>
      <c r="X2778" t="str">
        <f>CONCATENATE(M2778,P2778)</f>
        <v>Regular SeasonStatic Upper Billboard</v>
      </c>
      <c r="Y2778" t="str">
        <f>CONCATENATE(M2778,O2778,P2778)</f>
        <v>Regular SeasonNationals ParkStatic Upper Billboard</v>
      </c>
    </row>
    <row r="2779" spans="1:25" x14ac:dyDescent="0.25">
      <c r="A2779" s="3">
        <v>367047</v>
      </c>
      <c r="B2779" t="s">
        <v>119</v>
      </c>
      <c r="C2779" t="s">
        <v>40</v>
      </c>
      <c r="D2779" t="s">
        <v>11</v>
      </c>
      <c r="E2779" t="s">
        <v>1</v>
      </c>
      <c r="F2779" s="5">
        <v>41079</v>
      </c>
      <c r="G2779">
        <v>7</v>
      </c>
      <c r="H2779">
        <v>20</v>
      </c>
      <c r="I2779" s="1">
        <v>5268</v>
      </c>
      <c r="J2779" s="1">
        <v>647.57000000000005</v>
      </c>
      <c r="K2779">
        <v>12.292520880789599</v>
      </c>
      <c r="L2779" s="4">
        <f>VLOOKUP(N2779,rates,VLOOKUP(CONCATENATE('[1]Exposure Report'!$B$11,'[1]Exposure Report'!$B$13),rate_lookup_table,4,FALSE),FALSE)</f>
        <v>263.40100000000001</v>
      </c>
      <c r="M2779" t="s">
        <v>0</v>
      </c>
      <c r="N2779" t="str">
        <f>IF(VLOOKUP(B2779,title_rename,2,FALSE)=0,B2779,VLOOKUP(B2779,title_rename,2,FALSE))</f>
        <v>06-19 Tampa Bay Rays @ Washington Nationals</v>
      </c>
      <c r="O2779" s="3" t="str">
        <f>LEFT(IF(VLOOKUP(C2779,brand_rename,2,FALSE)=0,C2779,VLOOKUP(C2779,brand_rename,2,FALSE)),LEN(IF(VLOOKUP(C2779,brand_rename,2,FALSE)=0,C2779,VLOOKUP(C2779,brand_rename,2,FALSE)))-6)</f>
        <v>Nationals Youth Baseball Academy</v>
      </c>
      <c r="P2779" t="str">
        <f>IF(VLOOKUP(D2779,location_rename,2,FALSE)=0,D2779,VLOOKUP(D2779,location_rename,2,FALSE))</f>
        <v>Static Outfield Wall</v>
      </c>
      <c r="Q2779">
        <f>IF($L2779=0,0,G2779)</f>
        <v>7</v>
      </c>
      <c r="R2779">
        <f>IF($L2779=0,0,H2779)</f>
        <v>20</v>
      </c>
      <c r="S2779" s="1">
        <f>R2779*L2779</f>
        <v>5268.02</v>
      </c>
      <c r="T2779" s="1">
        <f>S2779*(K2779/100)</f>
        <v>647.57245850417235</v>
      </c>
      <c r="U2779" t="str">
        <f t="shared" si="86"/>
        <v>Nationals Youth Baseball AcademyStatic Outfield Wall</v>
      </c>
      <c r="V2779" t="str">
        <f t="shared" si="87"/>
        <v>06-19 Tampa Bay Rays @ Washington NationalsNationals Youth Baseball AcademyStatic Outfield Wall</v>
      </c>
      <c r="W2779" t="str">
        <f>CONCATENATE(M2779,O2779)</f>
        <v>Regular SeasonNationals Youth Baseball Academy</v>
      </c>
      <c r="X2779" t="str">
        <f>CONCATENATE(M2779,P2779)</f>
        <v>Regular SeasonStatic Outfield Wall</v>
      </c>
      <c r="Y2779" t="str">
        <f>CONCATENATE(M2779,O2779,P2779)</f>
        <v>Regular SeasonNationals Youth Baseball AcademyStatic Outfield Wall</v>
      </c>
    </row>
    <row r="2780" spans="1:25" x14ac:dyDescent="0.25">
      <c r="A2780" s="3">
        <v>367047</v>
      </c>
      <c r="B2780" t="s">
        <v>119</v>
      </c>
      <c r="C2780" t="s">
        <v>39</v>
      </c>
      <c r="D2780" t="s">
        <v>6</v>
      </c>
      <c r="E2780" t="s">
        <v>1</v>
      </c>
      <c r="F2780" s="5">
        <v>41079</v>
      </c>
      <c r="G2780">
        <v>3</v>
      </c>
      <c r="H2780">
        <v>6</v>
      </c>
      <c r="I2780" s="1">
        <v>1580.4</v>
      </c>
      <c r="J2780" s="1">
        <v>283.5</v>
      </c>
      <c r="K2780">
        <v>17.9384965831435</v>
      </c>
      <c r="L2780" s="4">
        <f>VLOOKUP(N2780,rates,VLOOKUP(CONCATENATE('[1]Exposure Report'!$B$11,'[1]Exposure Report'!$B$13),rate_lookup_table,4,FALSE),FALSE)</f>
        <v>263.40100000000001</v>
      </c>
      <c r="M2780" t="s">
        <v>0</v>
      </c>
      <c r="N2780" t="str">
        <f>IF(VLOOKUP(B2780,title_rename,2,FALSE)=0,B2780,VLOOKUP(B2780,title_rename,2,FALSE))</f>
        <v>06-19 Tampa Bay Rays @ Washington Nationals</v>
      </c>
      <c r="O2780" s="3" t="str">
        <f>LEFT(IF(VLOOKUP(C2780,brand_rename,2,FALSE)=0,C2780,VLOOKUP(C2780,brand_rename,2,FALSE)),LEN(IF(VLOOKUP(C2780,brand_rename,2,FALSE)=0,C2780,VLOOKUP(C2780,brand_rename,2,FALSE)))-6)</f>
        <v>New Era</v>
      </c>
      <c r="P2780" t="str">
        <f>IF(VLOOKUP(D2780,location_rename,2,FALSE)=0,D2780,VLOOKUP(D2780,location_rename,2,FALSE))</f>
        <v>Rotational Field Level Foul Ball Line</v>
      </c>
      <c r="Q2780">
        <f>IF($L2780=0,0,G2780)</f>
        <v>3</v>
      </c>
      <c r="R2780">
        <f>IF($L2780=0,0,H2780)</f>
        <v>6</v>
      </c>
      <c r="S2780" s="1">
        <f>R2780*L2780</f>
        <v>1580.4059999999999</v>
      </c>
      <c r="T2780" s="1">
        <f>S2780*(K2780/100)</f>
        <v>283.50107630979488</v>
      </c>
      <c r="U2780" t="str">
        <f t="shared" si="86"/>
        <v>New EraRotational Field Level Foul Ball Line</v>
      </c>
      <c r="V2780" t="str">
        <f t="shared" si="87"/>
        <v>06-19 Tampa Bay Rays @ Washington NationalsNew EraRotational Field Level Foul Ball Line</v>
      </c>
      <c r="W2780" t="str">
        <f>CONCATENATE(M2780,O2780)</f>
        <v>Regular SeasonNew Era</v>
      </c>
      <c r="X2780" t="str">
        <f>CONCATENATE(M2780,P2780)</f>
        <v>Regular SeasonRotational Field Level Foul Ball Line</v>
      </c>
      <c r="Y2780" t="str">
        <f>CONCATENATE(M2780,O2780,P2780)</f>
        <v>Regular SeasonNew EraRotational Field Level Foul Ball Line</v>
      </c>
    </row>
    <row r="2781" spans="1:25" x14ac:dyDescent="0.25">
      <c r="A2781" s="3">
        <v>367047</v>
      </c>
      <c r="B2781" t="s">
        <v>119</v>
      </c>
      <c r="C2781" t="s">
        <v>39</v>
      </c>
      <c r="D2781" t="s">
        <v>13</v>
      </c>
      <c r="E2781" t="s">
        <v>1</v>
      </c>
      <c r="F2781" s="5">
        <v>41079</v>
      </c>
      <c r="G2781">
        <v>64</v>
      </c>
      <c r="H2781">
        <v>225</v>
      </c>
      <c r="I2781" s="1">
        <v>59265</v>
      </c>
      <c r="J2781" s="1">
        <v>11696.38</v>
      </c>
      <c r="K2781">
        <v>19.735729351219099</v>
      </c>
      <c r="L2781" s="4">
        <f>VLOOKUP(N2781,rates,VLOOKUP(CONCATENATE('[1]Exposure Report'!$B$11,'[1]Exposure Report'!$B$13),rate_lookup_table,4,FALSE),FALSE)</f>
        <v>263.40100000000001</v>
      </c>
      <c r="M2781" t="s">
        <v>0</v>
      </c>
      <c r="N2781" t="str">
        <f>IF(VLOOKUP(B2781,title_rename,2,FALSE)=0,B2781,VLOOKUP(B2781,title_rename,2,FALSE))</f>
        <v>06-19 Tampa Bay Rays @ Washington Nationals</v>
      </c>
      <c r="O2781" s="3" t="str">
        <f>LEFT(IF(VLOOKUP(C2781,brand_rename,2,FALSE)=0,C2781,VLOOKUP(C2781,brand_rename,2,FALSE)),LEN(IF(VLOOKUP(C2781,brand_rename,2,FALSE)=0,C2781,VLOOKUP(C2781,brand_rename,2,FALSE)))-6)</f>
        <v>New Era</v>
      </c>
      <c r="P2781" t="str">
        <f>IF(VLOOKUP(D2781,location_rename,2,FALSE)=0,D2781,VLOOKUP(D2781,location_rename,2,FALSE))</f>
        <v>Static Dugout Wall</v>
      </c>
      <c r="Q2781">
        <f>IF($L2781=0,0,G2781)</f>
        <v>64</v>
      </c>
      <c r="R2781">
        <f>IF($L2781=0,0,H2781)</f>
        <v>225</v>
      </c>
      <c r="S2781" s="1">
        <f>R2781*L2781</f>
        <v>59265.225000000006</v>
      </c>
      <c r="T2781" s="1">
        <f>S2781*(K2781/100)</f>
        <v>11696.424405391041</v>
      </c>
      <c r="U2781" t="str">
        <f t="shared" si="86"/>
        <v>New EraStatic Dugout Wall</v>
      </c>
      <c r="V2781" t="str">
        <f t="shared" si="87"/>
        <v>06-19 Tampa Bay Rays @ Washington NationalsNew EraStatic Dugout Wall</v>
      </c>
      <c r="W2781" t="str">
        <f>CONCATENATE(M2781,O2781)</f>
        <v>Regular SeasonNew Era</v>
      </c>
      <c r="X2781" t="str">
        <f>CONCATENATE(M2781,P2781)</f>
        <v>Regular SeasonStatic Dugout Wall</v>
      </c>
      <c r="Y2781" t="str">
        <f>CONCATENATE(M2781,O2781,P2781)</f>
        <v>Regular SeasonNew EraStatic Dugout Wall</v>
      </c>
    </row>
    <row r="2782" spans="1:25" x14ac:dyDescent="0.25">
      <c r="A2782" s="3">
        <v>367047</v>
      </c>
      <c r="B2782" t="s">
        <v>119</v>
      </c>
      <c r="C2782" t="s">
        <v>38</v>
      </c>
      <c r="D2782" t="s">
        <v>34</v>
      </c>
      <c r="E2782" t="s">
        <v>1</v>
      </c>
      <c r="F2782" s="5">
        <v>41079</v>
      </c>
      <c r="G2782">
        <v>5</v>
      </c>
      <c r="H2782">
        <v>11</v>
      </c>
      <c r="I2782" s="1">
        <v>2897.4</v>
      </c>
      <c r="J2782" s="1">
        <v>643.04</v>
      </c>
      <c r="K2782">
        <v>22.1936908952854</v>
      </c>
      <c r="L2782" s="4">
        <f>VLOOKUP(N2782,rates,VLOOKUP(CONCATENATE('[1]Exposure Report'!$B$11,'[1]Exposure Report'!$B$13),rate_lookup_table,4,FALSE),FALSE)</f>
        <v>263.40100000000001</v>
      </c>
      <c r="M2782" t="s">
        <v>0</v>
      </c>
      <c r="N2782" t="str">
        <f>IF(VLOOKUP(B2782,title_rename,2,FALSE)=0,B2782,VLOOKUP(B2782,title_rename,2,FALSE))</f>
        <v>06-19 Tampa Bay Rays @ Washington Nationals</v>
      </c>
      <c r="O2782" s="3" t="str">
        <f>LEFT(IF(VLOOKUP(C2782,brand_rename,2,FALSE)=0,C2782,VLOOKUP(C2782,brand_rename,2,FALSE)),LEN(IF(VLOOKUP(C2782,brand_rename,2,FALSE)=0,C2782,VLOOKUP(C2782,brand_rename,2,FALSE)))-6)</f>
        <v>Nike</v>
      </c>
      <c r="P2782" t="str">
        <f>IF(VLOOKUP(D2782,location_rename,2,FALSE)=0,D2782,VLOOKUP(D2782,location_rename,2,FALSE))</f>
        <v>General Merchandise</v>
      </c>
      <c r="Q2782">
        <f>IF($L2782=0,0,G2782)</f>
        <v>5</v>
      </c>
      <c r="R2782">
        <f>IF($L2782=0,0,H2782)</f>
        <v>11</v>
      </c>
      <c r="S2782" s="1">
        <f>R2782*L2782</f>
        <v>2897.4110000000001</v>
      </c>
      <c r="T2782" s="1">
        <f>S2782*(K2782/100)</f>
        <v>643.04244130599773</v>
      </c>
      <c r="U2782" t="str">
        <f t="shared" si="86"/>
        <v>NikeGeneral Merchandise</v>
      </c>
      <c r="V2782" t="str">
        <f t="shared" si="87"/>
        <v>06-19 Tampa Bay Rays @ Washington NationalsNikeGeneral Merchandise</v>
      </c>
      <c r="W2782" t="str">
        <f>CONCATENATE(M2782,O2782)</f>
        <v>Regular SeasonNike</v>
      </c>
      <c r="X2782" t="str">
        <f>CONCATENATE(M2782,P2782)</f>
        <v>Regular SeasonGeneral Merchandise</v>
      </c>
      <c r="Y2782" t="str">
        <f>CONCATENATE(M2782,O2782,P2782)</f>
        <v>Regular SeasonNikeGeneral Merchandise</v>
      </c>
    </row>
    <row r="2783" spans="1:25" x14ac:dyDescent="0.25">
      <c r="A2783" s="3">
        <v>367047</v>
      </c>
      <c r="B2783" t="s">
        <v>119</v>
      </c>
      <c r="C2783" t="s">
        <v>37</v>
      </c>
      <c r="D2783" t="s">
        <v>2</v>
      </c>
      <c r="E2783" t="s">
        <v>1</v>
      </c>
      <c r="F2783" s="5">
        <v>41079</v>
      </c>
      <c r="G2783">
        <v>17</v>
      </c>
      <c r="H2783">
        <v>72</v>
      </c>
      <c r="I2783" s="1">
        <v>18964.8</v>
      </c>
      <c r="J2783" s="1">
        <v>5032.3599999999997</v>
      </c>
      <c r="K2783">
        <v>26.5352653336708</v>
      </c>
      <c r="L2783" s="4">
        <f>VLOOKUP(N2783,rates,VLOOKUP(CONCATENATE('[1]Exposure Report'!$B$11,'[1]Exposure Report'!$B$13),rate_lookup_table,4,FALSE),FALSE)</f>
        <v>263.40100000000001</v>
      </c>
      <c r="M2783" t="s">
        <v>0</v>
      </c>
      <c r="N2783" t="str">
        <f>IF(VLOOKUP(B2783,title_rename,2,FALSE)=0,B2783,VLOOKUP(B2783,title_rename,2,FALSE))</f>
        <v>06-19 Tampa Bay Rays @ Washington Nationals</v>
      </c>
      <c r="O2783" s="3" t="str">
        <f>LEFT(IF(VLOOKUP(C2783,brand_rename,2,FALSE)=0,C2783,VLOOKUP(C2783,brand_rename,2,FALSE)),LEN(IF(VLOOKUP(C2783,brand_rename,2,FALSE)=0,C2783,VLOOKUP(C2783,brand_rename,2,FALSE)))-6)</f>
        <v>Papa John's</v>
      </c>
      <c r="P2783" t="str">
        <f>IF(VLOOKUP(D2783,location_rename,2,FALSE)=0,D2783,VLOOKUP(D2783,location_rename,2,FALSE))</f>
        <v>Rotational Field Level Home Plate</v>
      </c>
      <c r="Q2783">
        <f>IF($L2783=0,0,G2783)</f>
        <v>17</v>
      </c>
      <c r="R2783">
        <f>IF($L2783=0,0,H2783)</f>
        <v>72</v>
      </c>
      <c r="S2783" s="1">
        <f>R2783*L2783</f>
        <v>18964.871999999999</v>
      </c>
      <c r="T2783" s="1">
        <f>S2783*(K2783/100)</f>
        <v>5032.37910539104</v>
      </c>
      <c r="U2783" t="str">
        <f t="shared" si="86"/>
        <v>Papa John'sRotational Field Level Home Plate</v>
      </c>
      <c r="V2783" t="str">
        <f t="shared" si="87"/>
        <v>06-19 Tampa Bay Rays @ Washington NationalsPapa John'sRotational Field Level Home Plate</v>
      </c>
      <c r="W2783" t="str">
        <f>CONCATENATE(M2783,O2783)</f>
        <v>Regular SeasonPapa John's</v>
      </c>
      <c r="X2783" t="str">
        <f>CONCATENATE(M2783,P2783)</f>
        <v>Regular SeasonRotational Field Level Home Plate</v>
      </c>
      <c r="Y2783" t="str">
        <f>CONCATENATE(M2783,O2783,P2783)</f>
        <v>Regular SeasonPapa John'sRotational Field Level Home Plate</v>
      </c>
    </row>
    <row r="2784" spans="1:25" x14ac:dyDescent="0.25">
      <c r="A2784" s="3">
        <v>367047</v>
      </c>
      <c r="B2784" t="s">
        <v>119</v>
      </c>
      <c r="C2784" t="s">
        <v>36</v>
      </c>
      <c r="D2784" t="s">
        <v>19</v>
      </c>
      <c r="E2784" t="s">
        <v>1</v>
      </c>
      <c r="F2784" s="5">
        <v>41079</v>
      </c>
      <c r="G2784">
        <v>4</v>
      </c>
      <c r="H2784">
        <v>7</v>
      </c>
      <c r="I2784" s="1">
        <v>1843.8</v>
      </c>
      <c r="J2784" s="1">
        <v>639.32000000000005</v>
      </c>
      <c r="K2784">
        <v>34.674042737824003</v>
      </c>
      <c r="L2784" s="4">
        <f>VLOOKUP(N2784,rates,VLOOKUP(CONCATENATE('[1]Exposure Report'!$B$11,'[1]Exposure Report'!$B$13),rate_lookup_table,4,FALSE),FALSE)</f>
        <v>263.40100000000001</v>
      </c>
      <c r="M2784" t="s">
        <v>0</v>
      </c>
      <c r="N2784" t="str">
        <f>IF(VLOOKUP(B2784,title_rename,2,FALSE)=0,B2784,VLOOKUP(B2784,title_rename,2,FALSE))</f>
        <v>06-19 Tampa Bay Rays @ Washington Nationals</v>
      </c>
      <c r="O2784" s="3" t="str">
        <f>LEFT(IF(VLOOKUP(C2784,brand_rename,2,FALSE)=0,C2784,VLOOKUP(C2784,brand_rename,2,FALSE)),LEN(IF(VLOOKUP(C2784,brand_rename,2,FALSE)=0,C2784,VLOOKUP(C2784,brand_rename,2,FALSE)))-6)</f>
        <v>PNC Bank</v>
      </c>
      <c r="P2784" t="str">
        <f>IF(VLOOKUP(D2784,location_rename,2,FALSE)=0,D2784,VLOOKUP(D2784,location_rename,2,FALSE))</f>
        <v>LED Outfield Wall</v>
      </c>
      <c r="Q2784">
        <f>IF($L2784=0,0,G2784)</f>
        <v>4</v>
      </c>
      <c r="R2784">
        <f>IF($L2784=0,0,H2784)</f>
        <v>7</v>
      </c>
      <c r="S2784" s="1">
        <f>R2784*L2784</f>
        <v>1843.807</v>
      </c>
      <c r="T2784" s="1">
        <f>S2784*(K2784/100)</f>
        <v>639.32242718299062</v>
      </c>
      <c r="U2784" t="str">
        <f t="shared" si="86"/>
        <v>PNC BankLED Outfield Wall</v>
      </c>
      <c r="V2784" t="str">
        <f t="shared" si="87"/>
        <v>06-19 Tampa Bay Rays @ Washington NationalsPNC BankLED Outfield Wall</v>
      </c>
      <c r="W2784" t="str">
        <f>CONCATENATE(M2784,O2784)</f>
        <v>Regular SeasonPNC Bank</v>
      </c>
      <c r="X2784" t="str">
        <f>CONCATENATE(M2784,P2784)</f>
        <v>Regular SeasonLED Outfield Wall</v>
      </c>
      <c r="Y2784" t="str">
        <f>CONCATENATE(M2784,O2784,P2784)</f>
        <v>Regular SeasonPNC BankLED Outfield Wall</v>
      </c>
    </row>
    <row r="2785" spans="1:25" x14ac:dyDescent="0.25">
      <c r="A2785" s="3">
        <v>367047</v>
      </c>
      <c r="B2785" t="s">
        <v>119</v>
      </c>
      <c r="C2785" t="s">
        <v>36</v>
      </c>
      <c r="D2785" t="s">
        <v>17</v>
      </c>
      <c r="E2785" t="s">
        <v>1</v>
      </c>
      <c r="F2785" s="5">
        <v>41079</v>
      </c>
      <c r="G2785">
        <v>2</v>
      </c>
      <c r="H2785">
        <v>4</v>
      </c>
      <c r="I2785" s="1">
        <v>1053.5999999999999</v>
      </c>
      <c r="J2785" s="1">
        <v>391.23</v>
      </c>
      <c r="K2785">
        <v>37.132687927107</v>
      </c>
      <c r="L2785" s="4">
        <f>VLOOKUP(N2785,rates,VLOOKUP(CONCATENATE('[1]Exposure Report'!$B$11,'[1]Exposure Report'!$B$13),rate_lookup_table,4,FALSE),FALSE)</f>
        <v>263.40100000000001</v>
      </c>
      <c r="M2785" t="s">
        <v>0</v>
      </c>
      <c r="N2785" t="str">
        <f>IF(VLOOKUP(B2785,title_rename,2,FALSE)=0,B2785,VLOOKUP(B2785,title_rename,2,FALSE))</f>
        <v>06-19 Tampa Bay Rays @ Washington Nationals</v>
      </c>
      <c r="O2785" s="3" t="str">
        <f>LEFT(IF(VLOOKUP(C2785,brand_rename,2,FALSE)=0,C2785,VLOOKUP(C2785,brand_rename,2,FALSE)),LEN(IF(VLOOKUP(C2785,brand_rename,2,FALSE)=0,C2785,VLOOKUP(C2785,brand_rename,2,FALSE)))-6)</f>
        <v>PNC Bank</v>
      </c>
      <c r="P2785" t="str">
        <f>IF(VLOOKUP(D2785,location_rename,2,FALSE)=0,D2785,VLOOKUP(D2785,location_rename,2,FALSE))</f>
        <v>LED Upper Tiered</v>
      </c>
      <c r="Q2785">
        <f>IF($L2785=0,0,G2785)</f>
        <v>2</v>
      </c>
      <c r="R2785">
        <f>IF($L2785=0,0,H2785)</f>
        <v>4</v>
      </c>
      <c r="S2785" s="1">
        <f>R2785*L2785</f>
        <v>1053.604</v>
      </c>
      <c r="T2785" s="1">
        <f>S2785*(K2785/100)</f>
        <v>391.23148530751644</v>
      </c>
      <c r="U2785" t="str">
        <f t="shared" si="86"/>
        <v>PNC BankLED Upper Tiered</v>
      </c>
      <c r="V2785" t="str">
        <f t="shared" si="87"/>
        <v>06-19 Tampa Bay Rays @ Washington NationalsPNC BankLED Upper Tiered</v>
      </c>
      <c r="W2785" t="str">
        <f>CONCATENATE(M2785,O2785)</f>
        <v>Regular SeasonPNC Bank</v>
      </c>
      <c r="X2785" t="str">
        <f>CONCATENATE(M2785,P2785)</f>
        <v>Regular SeasonLED Upper Tiered</v>
      </c>
      <c r="Y2785" t="str">
        <f>CONCATENATE(M2785,O2785,P2785)</f>
        <v>Regular SeasonPNC BankLED Upper Tiered</v>
      </c>
    </row>
    <row r="2786" spans="1:25" x14ac:dyDescent="0.25">
      <c r="A2786" s="3">
        <v>367047</v>
      </c>
      <c r="B2786" t="s">
        <v>119</v>
      </c>
      <c r="C2786" t="s">
        <v>36</v>
      </c>
      <c r="D2786" t="s">
        <v>2</v>
      </c>
      <c r="E2786" t="s">
        <v>1</v>
      </c>
      <c r="F2786" s="5">
        <v>41079</v>
      </c>
      <c r="G2786">
        <v>27</v>
      </c>
      <c r="H2786">
        <v>243</v>
      </c>
      <c r="I2786" s="1">
        <v>64006.2</v>
      </c>
      <c r="J2786" s="1">
        <v>15194.7</v>
      </c>
      <c r="K2786">
        <v>23.739418993784899</v>
      </c>
      <c r="L2786" s="4">
        <f>VLOOKUP(N2786,rates,VLOOKUP(CONCATENATE('[1]Exposure Report'!$B$11,'[1]Exposure Report'!$B$13),rate_lookup_table,4,FALSE),FALSE)</f>
        <v>263.40100000000001</v>
      </c>
      <c r="M2786" t="s">
        <v>0</v>
      </c>
      <c r="N2786" t="str">
        <f>IF(VLOOKUP(B2786,title_rename,2,FALSE)=0,B2786,VLOOKUP(B2786,title_rename,2,FALSE))</f>
        <v>06-19 Tampa Bay Rays @ Washington Nationals</v>
      </c>
      <c r="O2786" s="3" t="str">
        <f>LEFT(IF(VLOOKUP(C2786,brand_rename,2,FALSE)=0,C2786,VLOOKUP(C2786,brand_rename,2,FALSE)),LEN(IF(VLOOKUP(C2786,brand_rename,2,FALSE)=0,C2786,VLOOKUP(C2786,brand_rename,2,FALSE)))-6)</f>
        <v>PNC Bank</v>
      </c>
      <c r="P2786" t="str">
        <f>IF(VLOOKUP(D2786,location_rename,2,FALSE)=0,D2786,VLOOKUP(D2786,location_rename,2,FALSE))</f>
        <v>Rotational Field Level Home Plate</v>
      </c>
      <c r="Q2786">
        <f>IF($L2786=0,0,G2786)</f>
        <v>27</v>
      </c>
      <c r="R2786">
        <f>IF($L2786=0,0,H2786)</f>
        <v>243</v>
      </c>
      <c r="S2786" s="1">
        <f>R2786*L2786</f>
        <v>64006.442999999999</v>
      </c>
      <c r="T2786" s="1">
        <f>S2786*(K2786/100)</f>
        <v>15194.757686788105</v>
      </c>
      <c r="U2786" t="str">
        <f t="shared" si="86"/>
        <v>PNC BankRotational Field Level Home Plate</v>
      </c>
      <c r="V2786" t="str">
        <f t="shared" si="87"/>
        <v>06-19 Tampa Bay Rays @ Washington NationalsPNC BankRotational Field Level Home Plate</v>
      </c>
      <c r="W2786" t="str">
        <f>CONCATENATE(M2786,O2786)</f>
        <v>Regular SeasonPNC Bank</v>
      </c>
      <c r="X2786" t="str">
        <f>CONCATENATE(M2786,P2786)</f>
        <v>Regular SeasonRotational Field Level Home Plate</v>
      </c>
      <c r="Y2786" t="str">
        <f>CONCATENATE(M2786,O2786,P2786)</f>
        <v>Regular SeasonPNC BankRotational Field Level Home Plate</v>
      </c>
    </row>
    <row r="2787" spans="1:25" x14ac:dyDescent="0.25">
      <c r="A2787" s="3">
        <v>367047</v>
      </c>
      <c r="B2787" t="s">
        <v>119</v>
      </c>
      <c r="C2787" t="s">
        <v>36</v>
      </c>
      <c r="D2787" t="s">
        <v>9</v>
      </c>
      <c r="E2787" t="s">
        <v>1</v>
      </c>
      <c r="F2787" s="5">
        <v>41079</v>
      </c>
      <c r="G2787">
        <v>19</v>
      </c>
      <c r="H2787">
        <v>156</v>
      </c>
      <c r="I2787" s="1">
        <v>41090.400000000001</v>
      </c>
      <c r="J2787" s="1">
        <v>4614.53</v>
      </c>
      <c r="K2787">
        <v>11.2301900200533</v>
      </c>
      <c r="L2787" s="4">
        <f>VLOOKUP(N2787,rates,VLOOKUP(CONCATENATE('[1]Exposure Report'!$B$11,'[1]Exposure Report'!$B$13),rate_lookup_table,4,FALSE),FALSE)</f>
        <v>263.40100000000001</v>
      </c>
      <c r="M2787" t="s">
        <v>0</v>
      </c>
      <c r="N2787" t="str">
        <f>IF(VLOOKUP(B2787,title_rename,2,FALSE)=0,B2787,VLOOKUP(B2787,title_rename,2,FALSE))</f>
        <v>06-19 Tampa Bay Rays @ Washington Nationals</v>
      </c>
      <c r="O2787" s="3" t="str">
        <f>LEFT(IF(VLOOKUP(C2787,brand_rename,2,FALSE)=0,C2787,VLOOKUP(C2787,brand_rename,2,FALSE)),LEN(IF(VLOOKUP(C2787,brand_rename,2,FALSE)=0,C2787,VLOOKUP(C2787,brand_rename,2,FALSE)))-6)</f>
        <v>PNC Bank</v>
      </c>
      <c r="P2787" t="str">
        <f>IF(VLOOKUP(D2787,location_rename,2,FALSE)=0,D2787,VLOOKUP(D2787,location_rename,2,FALSE))</f>
        <v>Static Upper Billboard</v>
      </c>
      <c r="Q2787">
        <f>IF($L2787=0,0,G2787)</f>
        <v>19</v>
      </c>
      <c r="R2787">
        <f>IF($L2787=0,0,H2787)</f>
        <v>156</v>
      </c>
      <c r="S2787" s="1">
        <f>R2787*L2787</f>
        <v>41090.556000000004</v>
      </c>
      <c r="T2787" s="1">
        <f>S2787*(K2787/100)</f>
        <v>4614.5475190964135</v>
      </c>
      <c r="U2787" t="str">
        <f t="shared" si="86"/>
        <v>PNC BankStatic Upper Billboard</v>
      </c>
      <c r="V2787" t="str">
        <f t="shared" si="87"/>
        <v>06-19 Tampa Bay Rays @ Washington NationalsPNC BankStatic Upper Billboard</v>
      </c>
      <c r="W2787" t="str">
        <f>CONCATENATE(M2787,O2787)</f>
        <v>Regular SeasonPNC Bank</v>
      </c>
      <c r="X2787" t="str">
        <f>CONCATENATE(M2787,P2787)</f>
        <v>Regular SeasonStatic Upper Billboard</v>
      </c>
      <c r="Y2787" t="str">
        <f>CONCATENATE(M2787,O2787,P2787)</f>
        <v>Regular SeasonPNC BankStatic Upper Billboard</v>
      </c>
    </row>
    <row r="2788" spans="1:25" x14ac:dyDescent="0.25">
      <c r="A2788" s="3">
        <v>367047</v>
      </c>
      <c r="B2788" t="s">
        <v>119</v>
      </c>
      <c r="C2788" t="s">
        <v>36</v>
      </c>
      <c r="D2788" t="s">
        <v>71</v>
      </c>
      <c r="E2788" t="s">
        <v>1</v>
      </c>
      <c r="F2788" s="5">
        <v>41079</v>
      </c>
      <c r="G2788">
        <v>2</v>
      </c>
      <c r="H2788">
        <v>6</v>
      </c>
      <c r="I2788" s="1">
        <v>1580.4</v>
      </c>
      <c r="J2788" s="1">
        <v>285.52999999999997</v>
      </c>
      <c r="K2788">
        <v>18.066945077195601</v>
      </c>
      <c r="L2788" s="4">
        <f>VLOOKUP(N2788,rates,VLOOKUP(CONCATENATE('[1]Exposure Report'!$B$11,'[1]Exposure Report'!$B$13),rate_lookup_table,4,FALSE),FALSE)</f>
        <v>263.40100000000001</v>
      </c>
      <c r="M2788" t="s">
        <v>0</v>
      </c>
      <c r="N2788" t="str">
        <f>IF(VLOOKUP(B2788,title_rename,2,FALSE)=0,B2788,VLOOKUP(B2788,title_rename,2,FALSE))</f>
        <v>06-19 Tampa Bay Rays @ Washington Nationals</v>
      </c>
      <c r="O2788" s="3" t="str">
        <f>LEFT(IF(VLOOKUP(C2788,brand_rename,2,FALSE)=0,C2788,VLOOKUP(C2788,brand_rename,2,FALSE)),LEN(IF(VLOOKUP(C2788,brand_rename,2,FALSE)=0,C2788,VLOOKUP(C2788,brand_rename,2,FALSE)))-6)</f>
        <v>PNC Bank</v>
      </c>
      <c r="P2788" t="str">
        <f>IF(VLOOKUP(D2788,location_rename,2,FALSE)=0,D2788,VLOOKUP(D2788,location_rename,2,FALSE))</f>
        <v>Static Upper Tiered</v>
      </c>
      <c r="Q2788">
        <f>IF($L2788=0,0,G2788)</f>
        <v>2</v>
      </c>
      <c r="R2788">
        <f>IF($L2788=0,0,H2788)</f>
        <v>6</v>
      </c>
      <c r="S2788" s="1">
        <f>R2788*L2788</f>
        <v>1580.4059999999999</v>
      </c>
      <c r="T2788" s="1">
        <f>S2788*(K2788/100)</f>
        <v>285.53108401670391</v>
      </c>
      <c r="U2788" t="str">
        <f t="shared" si="86"/>
        <v>PNC BankStatic Upper Tiered</v>
      </c>
      <c r="V2788" t="str">
        <f t="shared" si="87"/>
        <v>06-19 Tampa Bay Rays @ Washington NationalsPNC BankStatic Upper Tiered</v>
      </c>
      <c r="W2788" t="str">
        <f>CONCATENATE(M2788,O2788)</f>
        <v>Regular SeasonPNC Bank</v>
      </c>
      <c r="X2788" t="str">
        <f>CONCATENATE(M2788,P2788)</f>
        <v>Regular SeasonStatic Upper Tiered</v>
      </c>
      <c r="Y2788" t="str">
        <f>CONCATENATE(M2788,O2788,P2788)</f>
        <v>Regular SeasonPNC BankStatic Upper Tiered</v>
      </c>
    </row>
    <row r="2789" spans="1:25" x14ac:dyDescent="0.25">
      <c r="A2789" s="3">
        <v>367047</v>
      </c>
      <c r="B2789" t="s">
        <v>119</v>
      </c>
      <c r="C2789" t="s">
        <v>122</v>
      </c>
      <c r="D2789" t="s">
        <v>16</v>
      </c>
      <c r="E2789" t="s">
        <v>1</v>
      </c>
      <c r="F2789" s="5">
        <v>41079</v>
      </c>
      <c r="G2789">
        <v>44</v>
      </c>
      <c r="H2789">
        <v>212</v>
      </c>
      <c r="I2789" s="1">
        <v>55840.800000000003</v>
      </c>
      <c r="J2789" s="1">
        <v>11677.76</v>
      </c>
      <c r="K2789">
        <v>20.912594375438701</v>
      </c>
      <c r="L2789" s="4">
        <f>VLOOKUP(N2789,rates,VLOOKUP(CONCATENATE('[1]Exposure Report'!$B$11,'[1]Exposure Report'!$B$13),rate_lookup_table,4,FALSE),FALSE)</f>
        <v>263.40100000000001</v>
      </c>
      <c r="M2789" t="s">
        <v>0</v>
      </c>
      <c r="N2789" t="str">
        <f>IF(VLOOKUP(B2789,title_rename,2,FALSE)=0,B2789,VLOOKUP(B2789,title_rename,2,FALSE))</f>
        <v>06-19 Tampa Bay Rays @ Washington Nationals</v>
      </c>
      <c r="O2789" s="3" t="str">
        <f>LEFT(IF(VLOOKUP(C2789,brand_rename,2,FALSE)=0,C2789,VLOOKUP(C2789,brand_rename,2,FALSE)),LEN(IF(VLOOKUP(C2789,brand_rename,2,FALSE)=0,C2789,VLOOKUP(C2789,brand_rename,2,FALSE)))-6)</f>
        <v>Prostate Cancer Awareness</v>
      </c>
      <c r="P2789" t="str">
        <f>IF(VLOOKUP(D2789,location_rename,2,FALSE)=0,D2789,VLOOKUP(D2789,location_rename,2,FALSE))</f>
        <v>On Surface Branding</v>
      </c>
      <c r="Q2789">
        <f>IF($L2789=0,0,G2789)</f>
        <v>44</v>
      </c>
      <c r="R2789">
        <f>IF($L2789=0,0,H2789)</f>
        <v>212</v>
      </c>
      <c r="S2789" s="1">
        <f>R2789*L2789</f>
        <v>55841.012000000002</v>
      </c>
      <c r="T2789" s="1">
        <f>S2789*(K2789/100)</f>
        <v>11677.804334700051</v>
      </c>
      <c r="U2789" t="str">
        <f t="shared" si="86"/>
        <v>Prostate Cancer AwarenessOn Surface Branding</v>
      </c>
      <c r="V2789" t="str">
        <f t="shared" si="87"/>
        <v>06-19 Tampa Bay Rays @ Washington NationalsProstate Cancer AwarenessOn Surface Branding</v>
      </c>
      <c r="W2789" t="str">
        <f>CONCATENATE(M2789,O2789)</f>
        <v>Regular SeasonProstate Cancer Awareness</v>
      </c>
      <c r="X2789" t="str">
        <f>CONCATENATE(M2789,P2789)</f>
        <v>Regular SeasonOn Surface Branding</v>
      </c>
      <c r="Y2789" t="str">
        <f>CONCATENATE(M2789,O2789,P2789)</f>
        <v>Regular SeasonProstate Cancer AwarenessOn Surface Branding</v>
      </c>
    </row>
    <row r="2790" spans="1:25" x14ac:dyDescent="0.25">
      <c r="A2790" s="3">
        <v>367047</v>
      </c>
      <c r="B2790" t="s">
        <v>119</v>
      </c>
      <c r="C2790" t="s">
        <v>33</v>
      </c>
      <c r="D2790" t="s">
        <v>17</v>
      </c>
      <c r="E2790" t="s">
        <v>1</v>
      </c>
      <c r="F2790" s="5">
        <v>41079</v>
      </c>
      <c r="G2790">
        <v>8</v>
      </c>
      <c r="H2790">
        <v>25</v>
      </c>
      <c r="I2790" s="1">
        <v>6585</v>
      </c>
      <c r="J2790" s="1">
        <v>2341.5500000000002</v>
      </c>
      <c r="K2790">
        <v>35.5588458618071</v>
      </c>
      <c r="L2790" s="4">
        <f>VLOOKUP(N2790,rates,VLOOKUP(CONCATENATE('[1]Exposure Report'!$B$11,'[1]Exposure Report'!$B$13),rate_lookup_table,4,FALSE),FALSE)</f>
        <v>263.40100000000001</v>
      </c>
      <c r="M2790" t="s">
        <v>0</v>
      </c>
      <c r="N2790" t="str">
        <f>IF(VLOOKUP(B2790,title_rename,2,FALSE)=0,B2790,VLOOKUP(B2790,title_rename,2,FALSE))</f>
        <v>06-19 Tampa Bay Rays @ Washington Nationals</v>
      </c>
      <c r="O2790" s="3" t="str">
        <f>LEFT(IF(VLOOKUP(C2790,brand_rename,2,FALSE)=0,C2790,VLOOKUP(C2790,brand_rename,2,FALSE)),LEN(IF(VLOOKUP(C2790,brand_rename,2,FALSE)=0,C2790,VLOOKUP(C2790,brand_rename,2,FALSE)))-6)</f>
        <v>Radio - 106.7 The Fan</v>
      </c>
      <c r="P2790" t="str">
        <f>IF(VLOOKUP(D2790,location_rename,2,FALSE)=0,D2790,VLOOKUP(D2790,location_rename,2,FALSE))</f>
        <v>LED Upper Tiered</v>
      </c>
      <c r="Q2790">
        <f>IF($L2790=0,0,G2790)</f>
        <v>8</v>
      </c>
      <c r="R2790">
        <f>IF($L2790=0,0,H2790)</f>
        <v>25</v>
      </c>
      <c r="S2790" s="1">
        <f>R2790*L2790</f>
        <v>6585.0250000000005</v>
      </c>
      <c r="T2790" s="1">
        <f>S2790*(K2790/100)</f>
        <v>2341.5588897114631</v>
      </c>
      <c r="U2790" t="str">
        <f t="shared" si="86"/>
        <v>Radio - 106.7 The FanLED Upper Tiered</v>
      </c>
      <c r="V2790" t="str">
        <f t="shared" si="87"/>
        <v>06-19 Tampa Bay Rays @ Washington NationalsRadio - 106.7 The FanLED Upper Tiered</v>
      </c>
      <c r="W2790" t="str">
        <f>CONCATENATE(M2790,O2790)</f>
        <v>Regular SeasonRadio - 106.7 The Fan</v>
      </c>
      <c r="X2790" t="str">
        <f>CONCATENATE(M2790,P2790)</f>
        <v>Regular SeasonLED Upper Tiered</v>
      </c>
      <c r="Y2790" t="str">
        <f>CONCATENATE(M2790,O2790,P2790)</f>
        <v>Regular SeasonRadio - 106.7 The FanLED Upper Tiered</v>
      </c>
    </row>
    <row r="2791" spans="1:25" x14ac:dyDescent="0.25">
      <c r="A2791" s="3">
        <v>367047</v>
      </c>
      <c r="B2791" t="s">
        <v>119</v>
      </c>
      <c r="C2791" t="s">
        <v>33</v>
      </c>
      <c r="D2791" t="s">
        <v>9</v>
      </c>
      <c r="E2791" t="s">
        <v>1</v>
      </c>
      <c r="F2791" s="5">
        <v>41079</v>
      </c>
      <c r="G2791">
        <v>22</v>
      </c>
      <c r="H2791">
        <v>87</v>
      </c>
      <c r="I2791" s="1">
        <v>22915.8</v>
      </c>
      <c r="J2791" s="1">
        <v>3415.8</v>
      </c>
      <c r="K2791">
        <v>14.9058728039169</v>
      </c>
      <c r="L2791" s="4">
        <f>VLOOKUP(N2791,rates,VLOOKUP(CONCATENATE('[1]Exposure Report'!$B$11,'[1]Exposure Report'!$B$13),rate_lookup_table,4,FALSE),FALSE)</f>
        <v>263.40100000000001</v>
      </c>
      <c r="M2791" t="s">
        <v>0</v>
      </c>
      <c r="N2791" t="str">
        <f>IF(VLOOKUP(B2791,title_rename,2,FALSE)=0,B2791,VLOOKUP(B2791,title_rename,2,FALSE))</f>
        <v>06-19 Tampa Bay Rays @ Washington Nationals</v>
      </c>
      <c r="O2791" s="3" t="str">
        <f>LEFT(IF(VLOOKUP(C2791,brand_rename,2,FALSE)=0,C2791,VLOOKUP(C2791,brand_rename,2,FALSE)),LEN(IF(VLOOKUP(C2791,brand_rename,2,FALSE)=0,C2791,VLOOKUP(C2791,brand_rename,2,FALSE)))-6)</f>
        <v>Radio - 106.7 The Fan</v>
      </c>
      <c r="P2791" t="str">
        <f>IF(VLOOKUP(D2791,location_rename,2,FALSE)=0,D2791,VLOOKUP(D2791,location_rename,2,FALSE))</f>
        <v>Static Upper Billboard</v>
      </c>
      <c r="Q2791">
        <f>IF($L2791=0,0,G2791)</f>
        <v>22</v>
      </c>
      <c r="R2791">
        <f>IF($L2791=0,0,H2791)</f>
        <v>87</v>
      </c>
      <c r="S2791" s="1">
        <f>R2791*L2791</f>
        <v>22915.887000000002</v>
      </c>
      <c r="T2791" s="1">
        <f>S2791*(K2791/100)</f>
        <v>3415.8129681093287</v>
      </c>
      <c r="U2791" t="str">
        <f t="shared" si="86"/>
        <v>Radio - 106.7 The FanStatic Upper Billboard</v>
      </c>
      <c r="V2791" t="str">
        <f t="shared" si="87"/>
        <v>06-19 Tampa Bay Rays @ Washington NationalsRadio - 106.7 The FanStatic Upper Billboard</v>
      </c>
      <c r="W2791" t="str">
        <f>CONCATENATE(M2791,O2791)</f>
        <v>Regular SeasonRadio - 106.7 The Fan</v>
      </c>
      <c r="X2791" t="str">
        <f>CONCATENATE(M2791,P2791)</f>
        <v>Regular SeasonStatic Upper Billboard</v>
      </c>
      <c r="Y2791" t="str">
        <f>CONCATENATE(M2791,O2791,P2791)</f>
        <v>Regular SeasonRadio - 106.7 The FanStatic Upper Billboard</v>
      </c>
    </row>
    <row r="2792" spans="1:25" x14ac:dyDescent="0.25">
      <c r="A2792" s="3">
        <v>367047</v>
      </c>
      <c r="B2792" t="s">
        <v>119</v>
      </c>
      <c r="C2792" t="s">
        <v>32</v>
      </c>
      <c r="D2792" t="s">
        <v>17</v>
      </c>
      <c r="E2792" t="s">
        <v>1</v>
      </c>
      <c r="F2792" s="5">
        <v>41079</v>
      </c>
      <c r="G2792">
        <v>1</v>
      </c>
      <c r="H2792">
        <v>2</v>
      </c>
      <c r="I2792" s="1">
        <v>526.79999999999995</v>
      </c>
      <c r="J2792" s="1">
        <v>136.65</v>
      </c>
      <c r="K2792">
        <v>25.939635535307499</v>
      </c>
      <c r="L2792" s="4">
        <f>VLOOKUP(N2792,rates,VLOOKUP(CONCATENATE('[1]Exposure Report'!$B$11,'[1]Exposure Report'!$B$13),rate_lookup_table,4,FALSE),FALSE)</f>
        <v>263.40100000000001</v>
      </c>
      <c r="M2792" t="s">
        <v>0</v>
      </c>
      <c r="N2792" t="str">
        <f>IF(VLOOKUP(B2792,title_rename,2,FALSE)=0,B2792,VLOOKUP(B2792,title_rename,2,FALSE))</f>
        <v>06-19 Tampa Bay Rays @ Washington Nationals</v>
      </c>
      <c r="O2792" s="3" t="str">
        <f>LEFT(IF(VLOOKUP(C2792,brand_rename,2,FALSE)=0,C2792,VLOOKUP(C2792,brand_rename,2,FALSE)),LEN(IF(VLOOKUP(C2792,brand_rename,2,FALSE)=0,C2792,VLOOKUP(C2792,brand_rename,2,FALSE)))-6)</f>
        <v>Radio - WTOP</v>
      </c>
      <c r="P2792" t="str">
        <f>IF(VLOOKUP(D2792,location_rename,2,FALSE)=0,D2792,VLOOKUP(D2792,location_rename,2,FALSE))</f>
        <v>LED Upper Tiered</v>
      </c>
      <c r="Q2792">
        <f>IF($L2792=0,0,G2792)</f>
        <v>1</v>
      </c>
      <c r="R2792">
        <f>IF($L2792=0,0,H2792)</f>
        <v>2</v>
      </c>
      <c r="S2792" s="1">
        <f>R2792*L2792</f>
        <v>526.80200000000002</v>
      </c>
      <c r="T2792" s="1">
        <f>S2792*(K2792/100)</f>
        <v>136.65051879271061</v>
      </c>
      <c r="U2792" t="str">
        <f t="shared" si="86"/>
        <v>Radio - WTOPLED Upper Tiered</v>
      </c>
      <c r="V2792" t="str">
        <f t="shared" si="87"/>
        <v>06-19 Tampa Bay Rays @ Washington NationalsRadio - WTOPLED Upper Tiered</v>
      </c>
      <c r="W2792" t="str">
        <f>CONCATENATE(M2792,O2792)</f>
        <v>Regular SeasonRadio - WTOP</v>
      </c>
      <c r="X2792" t="str">
        <f>CONCATENATE(M2792,P2792)</f>
        <v>Regular SeasonLED Upper Tiered</v>
      </c>
      <c r="Y2792" t="str">
        <f>CONCATENATE(M2792,O2792,P2792)</f>
        <v>Regular SeasonRadio - WTOPLED Upper Tiered</v>
      </c>
    </row>
    <row r="2793" spans="1:25" x14ac:dyDescent="0.25">
      <c r="A2793" s="3">
        <v>367047</v>
      </c>
      <c r="B2793" t="s">
        <v>119</v>
      </c>
      <c r="C2793" t="s">
        <v>97</v>
      </c>
      <c r="D2793" t="s">
        <v>17</v>
      </c>
      <c r="E2793" t="s">
        <v>1</v>
      </c>
      <c r="F2793" s="5">
        <v>41079</v>
      </c>
      <c r="G2793">
        <v>1</v>
      </c>
      <c r="H2793">
        <v>1</v>
      </c>
      <c r="I2793" s="1">
        <v>263.39999999999998</v>
      </c>
      <c r="J2793" s="1">
        <v>83.79</v>
      </c>
      <c r="K2793">
        <v>31.810933940774401</v>
      </c>
      <c r="L2793" s="4">
        <f>VLOOKUP(N2793,rates,VLOOKUP(CONCATENATE('[1]Exposure Report'!$B$11,'[1]Exposure Report'!$B$13),rate_lookup_table,4,FALSE),FALSE)</f>
        <v>263.40100000000001</v>
      </c>
      <c r="M2793" t="s">
        <v>0</v>
      </c>
      <c r="N2793" t="str">
        <f>IF(VLOOKUP(B2793,title_rename,2,FALSE)=0,B2793,VLOOKUP(B2793,title_rename,2,FALSE))</f>
        <v>06-19 Tampa Bay Rays @ Washington Nationals</v>
      </c>
      <c r="O2793" s="3" t="str">
        <f>LEFT(IF(VLOOKUP(C2793,brand_rename,2,FALSE)=0,C2793,VLOOKUP(C2793,brand_rename,2,FALSE)),LEN(IF(VLOOKUP(C2793,brand_rename,2,FALSE)=0,C2793,VLOOKUP(C2793,brand_rename,2,FALSE)))-6)</f>
        <v>Radio - WTop 103.5FM</v>
      </c>
      <c r="P2793" t="str">
        <f>IF(VLOOKUP(D2793,location_rename,2,FALSE)=0,D2793,VLOOKUP(D2793,location_rename,2,FALSE))</f>
        <v>LED Upper Tiered</v>
      </c>
      <c r="Q2793">
        <f>IF($L2793=0,0,G2793)</f>
        <v>1</v>
      </c>
      <c r="R2793">
        <f>IF($L2793=0,0,H2793)</f>
        <v>1</v>
      </c>
      <c r="S2793" s="1">
        <f>R2793*L2793</f>
        <v>263.40100000000001</v>
      </c>
      <c r="T2793" s="1">
        <f>S2793*(K2793/100)</f>
        <v>83.790318109339182</v>
      </c>
      <c r="U2793" t="str">
        <f t="shared" si="86"/>
        <v>Radio - WTop 103.5FMLED Upper Tiered</v>
      </c>
      <c r="V2793" t="str">
        <f t="shared" si="87"/>
        <v>06-19 Tampa Bay Rays @ Washington NationalsRadio - WTop 103.5FMLED Upper Tiered</v>
      </c>
      <c r="W2793" t="str">
        <f>CONCATENATE(M2793,O2793)</f>
        <v>Regular SeasonRadio - WTop 103.5FM</v>
      </c>
      <c r="X2793" t="str">
        <f>CONCATENATE(M2793,P2793)</f>
        <v>Regular SeasonLED Upper Tiered</v>
      </c>
      <c r="Y2793" t="str">
        <f>CONCATENATE(M2793,O2793,P2793)</f>
        <v>Regular SeasonRadio - WTop 103.5FMLED Upper Tiered</v>
      </c>
    </row>
    <row r="2794" spans="1:25" x14ac:dyDescent="0.25">
      <c r="A2794" s="3">
        <v>367047</v>
      </c>
      <c r="B2794" t="s">
        <v>119</v>
      </c>
      <c r="C2794" t="s">
        <v>96</v>
      </c>
      <c r="D2794" t="s">
        <v>9</v>
      </c>
      <c r="E2794" t="s">
        <v>1</v>
      </c>
      <c r="F2794" s="5">
        <v>41079</v>
      </c>
      <c r="G2794">
        <v>2</v>
      </c>
      <c r="H2794">
        <v>3</v>
      </c>
      <c r="I2794" s="1">
        <v>790.2</v>
      </c>
      <c r="J2794" s="1">
        <v>175.37</v>
      </c>
      <c r="K2794">
        <v>22.193115666919699</v>
      </c>
      <c r="L2794" s="4">
        <f>VLOOKUP(N2794,rates,VLOOKUP(CONCATENATE('[1]Exposure Report'!$B$11,'[1]Exposure Report'!$B$13),rate_lookup_table,4,FALSE),FALSE)</f>
        <v>263.40100000000001</v>
      </c>
      <c r="M2794" t="s">
        <v>0</v>
      </c>
      <c r="N2794" t="str">
        <f>IF(VLOOKUP(B2794,title_rename,2,FALSE)=0,B2794,VLOOKUP(B2794,title_rename,2,FALSE))</f>
        <v>06-19 Tampa Bay Rays @ Washington Nationals</v>
      </c>
      <c r="O2794" s="3" t="str">
        <f>LEFT(IF(VLOOKUP(C2794,brand_rename,2,FALSE)=0,C2794,VLOOKUP(C2794,brand_rename,2,FALSE)),LEN(IF(VLOOKUP(C2794,brand_rename,2,FALSE)=0,C2794,VLOOKUP(C2794,brand_rename,2,FALSE)))-6)</f>
        <v>Red Loft</v>
      </c>
      <c r="P2794" t="str">
        <f>IF(VLOOKUP(D2794,location_rename,2,FALSE)=0,D2794,VLOOKUP(D2794,location_rename,2,FALSE))</f>
        <v>Static Upper Billboard</v>
      </c>
      <c r="Q2794">
        <f>IF($L2794=0,0,G2794)</f>
        <v>2</v>
      </c>
      <c r="R2794">
        <f>IF($L2794=0,0,H2794)</f>
        <v>3</v>
      </c>
      <c r="S2794" s="1">
        <f>R2794*L2794</f>
        <v>790.20299999999997</v>
      </c>
      <c r="T2794" s="1">
        <f>S2794*(K2794/100)</f>
        <v>175.37066579346947</v>
      </c>
      <c r="U2794" t="str">
        <f t="shared" si="86"/>
        <v>Red LoftStatic Upper Billboard</v>
      </c>
      <c r="V2794" t="str">
        <f t="shared" si="87"/>
        <v>06-19 Tampa Bay Rays @ Washington NationalsRed LoftStatic Upper Billboard</v>
      </c>
      <c r="W2794" t="str">
        <f>CONCATENATE(M2794,O2794)</f>
        <v>Regular SeasonRed Loft</v>
      </c>
      <c r="X2794" t="str">
        <f>CONCATENATE(M2794,P2794)</f>
        <v>Regular SeasonStatic Upper Billboard</v>
      </c>
      <c r="Y2794" t="str">
        <f>CONCATENATE(M2794,O2794,P2794)</f>
        <v>Regular SeasonRed LoftStatic Upper Billboard</v>
      </c>
    </row>
    <row r="2795" spans="1:25" x14ac:dyDescent="0.25">
      <c r="A2795" s="3">
        <v>367047</v>
      </c>
      <c r="B2795" t="s">
        <v>119</v>
      </c>
      <c r="C2795" t="s">
        <v>31</v>
      </c>
      <c r="D2795" t="s">
        <v>71</v>
      </c>
      <c r="E2795" t="s">
        <v>1</v>
      </c>
      <c r="F2795" s="5">
        <v>41079</v>
      </c>
      <c r="G2795">
        <v>4</v>
      </c>
      <c r="H2795">
        <v>6</v>
      </c>
      <c r="I2795" s="1">
        <v>1580.4</v>
      </c>
      <c r="J2795" s="1">
        <v>252.34</v>
      </c>
      <c r="K2795">
        <v>15.9668438370032</v>
      </c>
      <c r="L2795" s="4">
        <f>VLOOKUP(N2795,rates,VLOOKUP(CONCATENATE('[1]Exposure Report'!$B$11,'[1]Exposure Report'!$B$13),rate_lookup_table,4,FALSE),FALSE)</f>
        <v>263.40100000000001</v>
      </c>
      <c r="M2795" t="s">
        <v>0</v>
      </c>
      <c r="N2795" t="str">
        <f>IF(VLOOKUP(B2795,title_rename,2,FALSE)=0,B2795,VLOOKUP(B2795,title_rename,2,FALSE))</f>
        <v>06-19 Tampa Bay Rays @ Washington Nationals</v>
      </c>
      <c r="O2795" s="3" t="str">
        <f>LEFT(IF(VLOOKUP(C2795,brand_rename,2,FALSE)=0,C2795,VLOOKUP(C2795,brand_rename,2,FALSE)),LEN(IF(VLOOKUP(C2795,brand_rename,2,FALSE)=0,C2795,VLOOKUP(C2795,brand_rename,2,FALSE)))-6)</f>
        <v>Red Porch</v>
      </c>
      <c r="P2795" t="str">
        <f>IF(VLOOKUP(D2795,location_rename,2,FALSE)=0,D2795,VLOOKUP(D2795,location_rename,2,FALSE))</f>
        <v>Static Upper Tiered</v>
      </c>
      <c r="Q2795">
        <f>IF($L2795=0,0,G2795)</f>
        <v>4</v>
      </c>
      <c r="R2795">
        <f>IF($L2795=0,0,H2795)</f>
        <v>6</v>
      </c>
      <c r="S2795" s="1">
        <f>R2795*L2795</f>
        <v>1580.4059999999999</v>
      </c>
      <c r="T2795" s="1">
        <f>S2795*(K2795/100)</f>
        <v>252.34095801062878</v>
      </c>
      <c r="U2795" t="str">
        <f t="shared" si="86"/>
        <v>Red PorchStatic Upper Tiered</v>
      </c>
      <c r="V2795" t="str">
        <f t="shared" si="87"/>
        <v>06-19 Tampa Bay Rays @ Washington NationalsRed PorchStatic Upper Tiered</v>
      </c>
      <c r="W2795" t="str">
        <f>CONCATENATE(M2795,O2795)</f>
        <v>Regular SeasonRed Porch</v>
      </c>
      <c r="X2795" t="str">
        <f>CONCATENATE(M2795,P2795)</f>
        <v>Regular SeasonStatic Upper Tiered</v>
      </c>
      <c r="Y2795" t="str">
        <f>CONCATENATE(M2795,O2795,P2795)</f>
        <v>Regular SeasonRed PorchStatic Upper Tiered</v>
      </c>
    </row>
    <row r="2796" spans="1:25" x14ac:dyDescent="0.25">
      <c r="A2796" s="3">
        <v>367047</v>
      </c>
      <c r="B2796" t="s">
        <v>119</v>
      </c>
      <c r="C2796" t="s">
        <v>80</v>
      </c>
      <c r="D2796" t="s">
        <v>11</v>
      </c>
      <c r="E2796" t="s">
        <v>1</v>
      </c>
      <c r="F2796" s="5">
        <v>41079</v>
      </c>
      <c r="G2796">
        <v>9</v>
      </c>
      <c r="H2796">
        <v>18</v>
      </c>
      <c r="I2796" s="1">
        <v>4741.2</v>
      </c>
      <c r="J2796" s="1">
        <v>955.83</v>
      </c>
      <c r="K2796">
        <v>20.1600860541635</v>
      </c>
      <c r="L2796" s="4">
        <f>VLOOKUP(N2796,rates,VLOOKUP(CONCATENATE('[1]Exposure Report'!$B$11,'[1]Exposure Report'!$B$13),rate_lookup_table,4,FALSE),FALSE)</f>
        <v>263.40100000000001</v>
      </c>
      <c r="M2796" t="s">
        <v>0</v>
      </c>
      <c r="N2796" t="str">
        <f>IF(VLOOKUP(B2796,title_rename,2,FALSE)=0,B2796,VLOOKUP(B2796,title_rename,2,FALSE))</f>
        <v>06-19 Tampa Bay Rays @ Washington Nationals</v>
      </c>
      <c r="O2796" s="3" t="str">
        <f>LEFT(IF(VLOOKUP(C2796,brand_rename,2,FALSE)=0,C2796,VLOOKUP(C2796,brand_rename,2,FALSE)),LEN(IF(VLOOKUP(C2796,brand_rename,2,FALSE)=0,C2796,VLOOKUP(C2796,brand_rename,2,FALSE)))-6)</f>
        <v>Retired Players Tribute</v>
      </c>
      <c r="P2796" t="str">
        <f>IF(VLOOKUP(D2796,location_rename,2,FALSE)=0,D2796,VLOOKUP(D2796,location_rename,2,FALSE))</f>
        <v>Static Outfield Wall</v>
      </c>
      <c r="Q2796">
        <f>IF($L2796=0,0,G2796)</f>
        <v>9</v>
      </c>
      <c r="R2796">
        <f>IF($L2796=0,0,H2796)</f>
        <v>18</v>
      </c>
      <c r="S2796" s="1">
        <f>R2796*L2796</f>
        <v>4741.2179999999998</v>
      </c>
      <c r="T2796" s="1">
        <f>S2796*(K2796/100)</f>
        <v>955.83362881548965</v>
      </c>
      <c r="U2796" t="str">
        <f t="shared" si="86"/>
        <v>Retired Players TributeStatic Outfield Wall</v>
      </c>
      <c r="V2796" t="str">
        <f t="shared" si="87"/>
        <v>06-19 Tampa Bay Rays @ Washington NationalsRetired Players TributeStatic Outfield Wall</v>
      </c>
      <c r="W2796" t="str">
        <f>CONCATENATE(M2796,O2796)</f>
        <v>Regular SeasonRetired Players Tribute</v>
      </c>
      <c r="X2796" t="str">
        <f>CONCATENATE(M2796,P2796)</f>
        <v>Regular SeasonStatic Outfield Wall</v>
      </c>
      <c r="Y2796" t="str">
        <f>CONCATENATE(M2796,O2796,P2796)</f>
        <v>Regular SeasonRetired Players TributeStatic Outfield Wall</v>
      </c>
    </row>
    <row r="2797" spans="1:25" x14ac:dyDescent="0.25">
      <c r="A2797" s="3">
        <v>367047</v>
      </c>
      <c r="B2797" t="s">
        <v>119</v>
      </c>
      <c r="C2797" t="s">
        <v>121</v>
      </c>
      <c r="D2797" t="s">
        <v>2</v>
      </c>
      <c r="E2797" t="s">
        <v>1</v>
      </c>
      <c r="F2797" s="5">
        <v>41079</v>
      </c>
      <c r="G2797">
        <v>13</v>
      </c>
      <c r="H2797">
        <v>95</v>
      </c>
      <c r="I2797" s="1">
        <v>25023</v>
      </c>
      <c r="J2797" s="1">
        <v>6018.32</v>
      </c>
      <c r="K2797">
        <v>24.0511529392958</v>
      </c>
      <c r="L2797" s="4">
        <f>VLOOKUP(N2797,rates,VLOOKUP(CONCATENATE('[1]Exposure Report'!$B$11,'[1]Exposure Report'!$B$13),rate_lookup_table,4,FALSE),FALSE)</f>
        <v>263.40100000000001</v>
      </c>
      <c r="M2797" t="s">
        <v>0</v>
      </c>
      <c r="N2797" t="str">
        <f>IF(VLOOKUP(B2797,title_rename,2,FALSE)=0,B2797,VLOOKUP(B2797,title_rename,2,FALSE))</f>
        <v>06-19 Tampa Bay Rays @ Washington Nationals</v>
      </c>
      <c r="O2797" s="3" t="str">
        <f>LEFT(IF(VLOOKUP(C2797,brand_rename,2,FALSE)=0,C2797,VLOOKUP(C2797,brand_rename,2,FALSE)),LEN(IF(VLOOKUP(C2797,brand_rename,2,FALSE)=0,C2797,VLOOKUP(C2797,brand_rename,2,FALSE)))-6)</f>
        <v>Team Promotion - Miller Lite Party Night</v>
      </c>
      <c r="P2797" t="str">
        <f>IF(VLOOKUP(D2797,location_rename,2,FALSE)=0,D2797,VLOOKUP(D2797,location_rename,2,FALSE))</f>
        <v>Rotational Field Level Home Plate</v>
      </c>
      <c r="Q2797">
        <f>IF($L2797=0,0,G2797)</f>
        <v>13</v>
      </c>
      <c r="R2797">
        <f>IF($L2797=0,0,H2797)</f>
        <v>95</v>
      </c>
      <c r="S2797" s="1">
        <f>R2797*L2797</f>
        <v>25023.095000000001</v>
      </c>
      <c r="T2797" s="1">
        <f>S2797*(K2797/100)</f>
        <v>6018.3428485952809</v>
      </c>
      <c r="U2797" t="str">
        <f t="shared" si="86"/>
        <v>Team Promotion - Miller Lite Party NightRotational Field Level Home Plate</v>
      </c>
      <c r="V2797" t="str">
        <f t="shared" si="87"/>
        <v>06-19 Tampa Bay Rays @ Washington NationalsTeam Promotion - Miller Lite Party NightRotational Field Level Home Plate</v>
      </c>
      <c r="W2797" t="str">
        <f>CONCATENATE(M2797,O2797)</f>
        <v>Regular SeasonTeam Promotion - Miller Lite Party Night</v>
      </c>
      <c r="X2797" t="str">
        <f>CONCATENATE(M2797,P2797)</f>
        <v>Regular SeasonRotational Field Level Home Plate</v>
      </c>
      <c r="Y2797" t="str">
        <f>CONCATENATE(M2797,O2797,P2797)</f>
        <v>Regular SeasonTeam Promotion - Miller Lite Party NightRotational Field Level Home Plate</v>
      </c>
    </row>
    <row r="2798" spans="1:25" x14ac:dyDescent="0.25">
      <c r="A2798" s="3">
        <v>367047</v>
      </c>
      <c r="B2798" t="s">
        <v>119</v>
      </c>
      <c r="C2798" t="s">
        <v>79</v>
      </c>
      <c r="D2798" t="s">
        <v>12</v>
      </c>
      <c r="E2798" t="s">
        <v>1</v>
      </c>
      <c r="F2798" s="5">
        <v>41079</v>
      </c>
      <c r="G2798">
        <v>54</v>
      </c>
      <c r="H2798">
        <v>238</v>
      </c>
      <c r="I2798" s="1">
        <v>62689.2</v>
      </c>
      <c r="J2798" s="1">
        <v>10171.719999999999</v>
      </c>
      <c r="K2798">
        <v>16.225633761477201</v>
      </c>
      <c r="L2798" s="4">
        <f>VLOOKUP(N2798,rates,VLOOKUP(CONCATENATE('[1]Exposure Report'!$B$11,'[1]Exposure Report'!$B$13),rate_lookup_table,4,FALSE),FALSE)</f>
        <v>263.40100000000001</v>
      </c>
      <c r="M2798" t="s">
        <v>0</v>
      </c>
      <c r="N2798" t="str">
        <f>IF(VLOOKUP(B2798,title_rename,2,FALSE)=0,B2798,VLOOKUP(B2798,title_rename,2,FALSE))</f>
        <v>06-19 Tampa Bay Rays @ Washington Nationals</v>
      </c>
      <c r="O2798" s="3" t="str">
        <f>LEFT(IF(VLOOKUP(C2798,brand_rename,2,FALSE)=0,C2798,VLOOKUP(C2798,brand_rename,2,FALSE)),LEN(IF(VLOOKUP(C2798,brand_rename,2,FALSE)=0,C2798,VLOOKUP(C2798,brand_rename,2,FALSE)))-6)</f>
        <v>Team Promotion - NatsLive Post-Game Concert - The Wallflowers</v>
      </c>
      <c r="P2798" t="str">
        <f>IF(VLOOKUP(D2798,location_rename,2,FALSE)=0,D2798,VLOOKUP(D2798,location_rename,2,FALSE))</f>
        <v>Static Field Level Home Plate</v>
      </c>
      <c r="Q2798">
        <f>IF($L2798=0,0,G2798)</f>
        <v>54</v>
      </c>
      <c r="R2798">
        <f>IF($L2798=0,0,H2798)</f>
        <v>238</v>
      </c>
      <c r="S2798" s="1">
        <f>R2798*L2798</f>
        <v>62689.438000000002</v>
      </c>
      <c r="T2798" s="1">
        <f>S2798*(K2798/100)</f>
        <v>10171.758617008318</v>
      </c>
      <c r="U2798" t="str">
        <f t="shared" si="86"/>
        <v>Team Promotion - NatsLive Post-Game Concert - The WallflowersStatic Field Level Home Plate</v>
      </c>
      <c r="V2798" t="str">
        <f t="shared" si="87"/>
        <v>06-19 Tampa Bay Rays @ Washington NationalsTeam Promotion - NatsLive Post-Game Concert - The WallflowersStatic Field Level Home Plate</v>
      </c>
      <c r="W2798" t="str">
        <f>CONCATENATE(M2798,O2798)</f>
        <v>Regular SeasonTeam Promotion - NatsLive Post-Game Concert - The Wallflowers</v>
      </c>
      <c r="X2798" t="str">
        <f>CONCATENATE(M2798,P2798)</f>
        <v>Regular SeasonStatic Field Level Home Plate</v>
      </c>
      <c r="Y2798" t="str">
        <f>CONCATENATE(M2798,O2798,P2798)</f>
        <v>Regular SeasonTeam Promotion - NatsLive Post-Game Concert - The WallflowersStatic Field Level Home Plate</v>
      </c>
    </row>
    <row r="2799" spans="1:25" x14ac:dyDescent="0.25">
      <c r="A2799" s="3">
        <v>367047</v>
      </c>
      <c r="B2799" t="s">
        <v>119</v>
      </c>
      <c r="C2799" t="s">
        <v>27</v>
      </c>
      <c r="D2799" t="s">
        <v>16</v>
      </c>
      <c r="E2799" t="s">
        <v>1</v>
      </c>
      <c r="F2799" s="5">
        <v>41079</v>
      </c>
      <c r="G2799">
        <v>10</v>
      </c>
      <c r="H2799">
        <v>47</v>
      </c>
      <c r="I2799" s="1">
        <v>12379.8</v>
      </c>
      <c r="J2799" s="1">
        <v>1974.08</v>
      </c>
      <c r="K2799">
        <v>15.9459765101213</v>
      </c>
      <c r="L2799" s="4">
        <f>VLOOKUP(N2799,rates,VLOOKUP(CONCATENATE('[1]Exposure Report'!$B$11,'[1]Exposure Report'!$B$13),rate_lookup_table,4,FALSE),FALSE)</f>
        <v>263.40100000000001</v>
      </c>
      <c r="M2799" t="s">
        <v>0</v>
      </c>
      <c r="N2799" t="str">
        <f>IF(VLOOKUP(B2799,title_rename,2,FALSE)=0,B2799,VLOOKUP(B2799,title_rename,2,FALSE))</f>
        <v>06-19 Tampa Bay Rays @ Washington Nationals</v>
      </c>
      <c r="O2799" s="3" t="str">
        <f>LEFT(IF(VLOOKUP(C2799,brand_rename,2,FALSE)=0,C2799,VLOOKUP(C2799,brand_rename,2,FALSE)),LEN(IF(VLOOKUP(C2799,brand_rename,2,FALSE)=0,C2799,VLOOKUP(C2799,brand_rename,2,FALSE)))-6)</f>
        <v>Team Website - Nationals.com</v>
      </c>
      <c r="P2799" t="str">
        <f>IF(VLOOKUP(D2799,location_rename,2,FALSE)=0,D2799,VLOOKUP(D2799,location_rename,2,FALSE))</f>
        <v>On Surface Branding</v>
      </c>
      <c r="Q2799">
        <f>IF($L2799=0,0,G2799)</f>
        <v>10</v>
      </c>
      <c r="R2799">
        <f>IF($L2799=0,0,H2799)</f>
        <v>47</v>
      </c>
      <c r="S2799" s="1">
        <f>R2799*L2799</f>
        <v>12379.847</v>
      </c>
      <c r="T2799" s="1">
        <f>S2799*(K2799/100)</f>
        <v>1974.0874946089561</v>
      </c>
      <c r="U2799" t="str">
        <f t="shared" si="86"/>
        <v>Team Website - Nationals.comOn Surface Branding</v>
      </c>
      <c r="V2799" t="str">
        <f t="shared" si="87"/>
        <v>06-19 Tampa Bay Rays @ Washington NationalsTeam Website - Nationals.comOn Surface Branding</v>
      </c>
      <c r="W2799" t="str">
        <f>CONCATENATE(M2799,O2799)</f>
        <v>Regular SeasonTeam Website - Nationals.com</v>
      </c>
      <c r="X2799" t="str">
        <f>CONCATENATE(M2799,P2799)</f>
        <v>Regular SeasonOn Surface Branding</v>
      </c>
      <c r="Y2799" t="str">
        <f>CONCATENATE(M2799,O2799,P2799)</f>
        <v>Regular SeasonTeam Website - Nationals.comOn Surface Branding</v>
      </c>
    </row>
    <row r="2800" spans="1:25" x14ac:dyDescent="0.25">
      <c r="A2800" s="3">
        <v>367047</v>
      </c>
      <c r="B2800" t="s">
        <v>119</v>
      </c>
      <c r="C2800" t="s">
        <v>27</v>
      </c>
      <c r="D2800" t="s">
        <v>2</v>
      </c>
      <c r="E2800" t="s">
        <v>1</v>
      </c>
      <c r="F2800" s="5">
        <v>41079</v>
      </c>
      <c r="G2800">
        <v>21</v>
      </c>
      <c r="H2800">
        <v>111</v>
      </c>
      <c r="I2800" s="1">
        <v>29237.4</v>
      </c>
      <c r="J2800" s="1">
        <v>7624.69</v>
      </c>
      <c r="K2800">
        <v>26.078550076272101</v>
      </c>
      <c r="L2800" s="4">
        <f>VLOOKUP(N2800,rates,VLOOKUP(CONCATENATE('[1]Exposure Report'!$B$11,'[1]Exposure Report'!$B$13),rate_lookup_table,4,FALSE),FALSE)</f>
        <v>263.40100000000001</v>
      </c>
      <c r="M2800" t="s">
        <v>0</v>
      </c>
      <c r="N2800" t="str">
        <f>IF(VLOOKUP(B2800,title_rename,2,FALSE)=0,B2800,VLOOKUP(B2800,title_rename,2,FALSE))</f>
        <v>06-19 Tampa Bay Rays @ Washington Nationals</v>
      </c>
      <c r="O2800" s="3" t="str">
        <f>LEFT(IF(VLOOKUP(C2800,brand_rename,2,FALSE)=0,C2800,VLOOKUP(C2800,brand_rename,2,FALSE)),LEN(IF(VLOOKUP(C2800,brand_rename,2,FALSE)=0,C2800,VLOOKUP(C2800,brand_rename,2,FALSE)))-6)</f>
        <v>Team Website - Nationals.com</v>
      </c>
      <c r="P2800" t="str">
        <f>IF(VLOOKUP(D2800,location_rename,2,FALSE)=0,D2800,VLOOKUP(D2800,location_rename,2,FALSE))</f>
        <v>Rotational Field Level Home Plate</v>
      </c>
      <c r="Q2800">
        <f>IF($L2800=0,0,G2800)</f>
        <v>21</v>
      </c>
      <c r="R2800">
        <f>IF($L2800=0,0,H2800)</f>
        <v>111</v>
      </c>
      <c r="S2800" s="1">
        <f>R2800*L2800</f>
        <v>29237.511000000002</v>
      </c>
      <c r="T2800" s="1">
        <f>S2800*(K2800/100)</f>
        <v>7624.718947190564</v>
      </c>
      <c r="U2800" t="str">
        <f t="shared" si="86"/>
        <v>Team Website - Nationals.comRotational Field Level Home Plate</v>
      </c>
      <c r="V2800" t="str">
        <f t="shared" si="87"/>
        <v>06-19 Tampa Bay Rays @ Washington NationalsTeam Website - Nationals.comRotational Field Level Home Plate</v>
      </c>
      <c r="W2800" t="str">
        <f>CONCATENATE(M2800,O2800)</f>
        <v>Regular SeasonTeam Website - Nationals.com</v>
      </c>
      <c r="X2800" t="str">
        <f>CONCATENATE(M2800,P2800)</f>
        <v>Regular SeasonRotational Field Level Home Plate</v>
      </c>
      <c r="Y2800" t="str">
        <f>CONCATENATE(M2800,O2800,P2800)</f>
        <v>Regular SeasonTeam Website - Nationals.comRotational Field Level Home Plate</v>
      </c>
    </row>
    <row r="2801" spans="1:25" x14ac:dyDescent="0.25">
      <c r="A2801" s="3">
        <v>367047</v>
      </c>
      <c r="B2801" t="s">
        <v>119</v>
      </c>
      <c r="C2801" t="s">
        <v>27</v>
      </c>
      <c r="D2801" t="s">
        <v>28</v>
      </c>
      <c r="E2801" t="s">
        <v>1</v>
      </c>
      <c r="F2801" s="5">
        <v>41079</v>
      </c>
      <c r="G2801">
        <v>41</v>
      </c>
      <c r="H2801">
        <v>131</v>
      </c>
      <c r="I2801" s="1">
        <v>34505.4</v>
      </c>
      <c r="J2801" s="1">
        <v>7436.97</v>
      </c>
      <c r="K2801">
        <v>21.553061259976602</v>
      </c>
      <c r="L2801" s="4">
        <f>VLOOKUP(N2801,rates,VLOOKUP(CONCATENATE('[1]Exposure Report'!$B$11,'[1]Exposure Report'!$B$13),rate_lookup_table,4,FALSE),FALSE)</f>
        <v>263.40100000000001</v>
      </c>
      <c r="M2801" t="s">
        <v>0</v>
      </c>
      <c r="N2801" t="str">
        <f>IF(VLOOKUP(B2801,title_rename,2,FALSE)=0,B2801,VLOOKUP(B2801,title_rename,2,FALSE))</f>
        <v>06-19 Tampa Bay Rays @ Washington Nationals</v>
      </c>
      <c r="O2801" s="3" t="str">
        <f>LEFT(IF(VLOOKUP(C2801,brand_rename,2,FALSE)=0,C2801,VLOOKUP(C2801,brand_rename,2,FALSE)),LEN(IF(VLOOKUP(C2801,brand_rename,2,FALSE)=0,C2801,VLOOKUP(C2801,brand_rename,2,FALSE)))-6)</f>
        <v>Team Website - Nationals.com</v>
      </c>
      <c r="P2801" t="str">
        <f>IF(VLOOKUP(D2801,location_rename,2,FALSE)=0,D2801,VLOOKUP(D2801,location_rename,2,FALSE))</f>
        <v>Static Dugout Railing</v>
      </c>
      <c r="Q2801">
        <f>IF($L2801=0,0,G2801)</f>
        <v>41</v>
      </c>
      <c r="R2801">
        <f>IF($L2801=0,0,H2801)</f>
        <v>131</v>
      </c>
      <c r="S2801" s="1">
        <f>R2801*L2801</f>
        <v>34505.531000000003</v>
      </c>
      <c r="T2801" s="1">
        <f>S2801*(K2801/100)</f>
        <v>7436.998234510218</v>
      </c>
      <c r="U2801" t="str">
        <f t="shared" si="86"/>
        <v>Team Website - Nationals.comStatic Dugout Railing</v>
      </c>
      <c r="V2801" t="str">
        <f t="shared" si="87"/>
        <v>06-19 Tampa Bay Rays @ Washington NationalsTeam Website - Nationals.comStatic Dugout Railing</v>
      </c>
      <c r="W2801" t="str">
        <f>CONCATENATE(M2801,O2801)</f>
        <v>Regular SeasonTeam Website - Nationals.com</v>
      </c>
      <c r="X2801" t="str">
        <f>CONCATENATE(M2801,P2801)</f>
        <v>Regular SeasonStatic Dugout Railing</v>
      </c>
      <c r="Y2801" t="str">
        <f>CONCATENATE(M2801,O2801,P2801)</f>
        <v>Regular SeasonTeam Website - Nationals.comStatic Dugout Railing</v>
      </c>
    </row>
    <row r="2802" spans="1:25" x14ac:dyDescent="0.25">
      <c r="A2802" s="3">
        <v>367047</v>
      </c>
      <c r="B2802" t="s">
        <v>119</v>
      </c>
      <c r="C2802" t="s">
        <v>27</v>
      </c>
      <c r="D2802" t="s">
        <v>14</v>
      </c>
      <c r="E2802" t="s">
        <v>1</v>
      </c>
      <c r="F2802" s="5">
        <v>41079</v>
      </c>
      <c r="G2802">
        <v>26</v>
      </c>
      <c r="H2802">
        <v>112</v>
      </c>
      <c r="I2802" s="1">
        <v>29500.799999999999</v>
      </c>
      <c r="J2802" s="1">
        <v>5211.42</v>
      </c>
      <c r="K2802">
        <v>17.665351448096299</v>
      </c>
      <c r="L2802" s="4">
        <f>VLOOKUP(N2802,rates,VLOOKUP(CONCATENATE('[1]Exposure Report'!$B$11,'[1]Exposure Report'!$B$13),rate_lookup_table,4,FALSE),FALSE)</f>
        <v>263.40100000000001</v>
      </c>
      <c r="M2802" t="s">
        <v>0</v>
      </c>
      <c r="N2802" t="str">
        <f>IF(VLOOKUP(B2802,title_rename,2,FALSE)=0,B2802,VLOOKUP(B2802,title_rename,2,FALSE))</f>
        <v>06-19 Tampa Bay Rays @ Washington Nationals</v>
      </c>
      <c r="O2802" s="3" t="str">
        <f>LEFT(IF(VLOOKUP(C2802,brand_rename,2,FALSE)=0,C2802,VLOOKUP(C2802,brand_rename,2,FALSE)),LEN(IF(VLOOKUP(C2802,brand_rename,2,FALSE)=0,C2802,VLOOKUP(C2802,brand_rename,2,FALSE)))-6)</f>
        <v>Team Website - Nationals.com</v>
      </c>
      <c r="P2802" t="str">
        <f>IF(VLOOKUP(D2802,location_rename,2,FALSE)=0,D2802,VLOOKUP(D2802,location_rename,2,FALSE))</f>
        <v>Static Dugout Roof</v>
      </c>
      <c r="Q2802">
        <f>IF($L2802=0,0,G2802)</f>
        <v>26</v>
      </c>
      <c r="R2802">
        <f>IF($L2802=0,0,H2802)</f>
        <v>112</v>
      </c>
      <c r="S2802" s="1">
        <f>R2802*L2802</f>
        <v>29500.912</v>
      </c>
      <c r="T2802" s="1">
        <f>S2802*(K2802/100)</f>
        <v>5211.4397851936155</v>
      </c>
      <c r="U2802" t="str">
        <f t="shared" si="86"/>
        <v>Team Website - Nationals.comStatic Dugout Roof</v>
      </c>
      <c r="V2802" t="str">
        <f t="shared" si="87"/>
        <v>06-19 Tampa Bay Rays @ Washington NationalsTeam Website - Nationals.comStatic Dugout Roof</v>
      </c>
      <c r="W2802" t="str">
        <f>CONCATENATE(M2802,O2802)</f>
        <v>Regular SeasonTeam Website - Nationals.com</v>
      </c>
      <c r="X2802" t="str">
        <f>CONCATENATE(M2802,P2802)</f>
        <v>Regular SeasonStatic Dugout Roof</v>
      </c>
      <c r="Y2802" t="str">
        <f>CONCATENATE(M2802,O2802,P2802)</f>
        <v>Regular SeasonTeam Website - Nationals.comStatic Dugout Roof</v>
      </c>
    </row>
    <row r="2803" spans="1:25" x14ac:dyDescent="0.25">
      <c r="A2803" s="3">
        <v>367047</v>
      </c>
      <c r="B2803" t="s">
        <v>119</v>
      </c>
      <c r="C2803" t="s">
        <v>27</v>
      </c>
      <c r="D2803" t="s">
        <v>9</v>
      </c>
      <c r="E2803" t="s">
        <v>1</v>
      </c>
      <c r="F2803" s="5">
        <v>41079</v>
      </c>
      <c r="G2803">
        <v>1</v>
      </c>
      <c r="H2803">
        <v>20</v>
      </c>
      <c r="I2803" s="1">
        <v>5268</v>
      </c>
      <c r="J2803" s="1">
        <v>1311.21</v>
      </c>
      <c r="K2803">
        <v>24.8900911161731</v>
      </c>
      <c r="L2803" s="4">
        <f>VLOOKUP(N2803,rates,VLOOKUP(CONCATENATE('[1]Exposure Report'!$B$11,'[1]Exposure Report'!$B$13),rate_lookup_table,4,FALSE),FALSE)</f>
        <v>263.40100000000001</v>
      </c>
      <c r="M2803" t="s">
        <v>0</v>
      </c>
      <c r="N2803" t="str">
        <f>IF(VLOOKUP(B2803,title_rename,2,FALSE)=0,B2803,VLOOKUP(B2803,title_rename,2,FALSE))</f>
        <v>06-19 Tampa Bay Rays @ Washington Nationals</v>
      </c>
      <c r="O2803" s="3" t="str">
        <f>LEFT(IF(VLOOKUP(C2803,brand_rename,2,FALSE)=0,C2803,VLOOKUP(C2803,brand_rename,2,FALSE)),LEN(IF(VLOOKUP(C2803,brand_rename,2,FALSE)=0,C2803,VLOOKUP(C2803,brand_rename,2,FALSE)))-6)</f>
        <v>Team Website - Nationals.com</v>
      </c>
      <c r="P2803" t="str">
        <f>IF(VLOOKUP(D2803,location_rename,2,FALSE)=0,D2803,VLOOKUP(D2803,location_rename,2,FALSE))</f>
        <v>Static Upper Billboard</v>
      </c>
      <c r="Q2803">
        <f>IF($L2803=0,0,G2803)</f>
        <v>1</v>
      </c>
      <c r="R2803">
        <f>IF($L2803=0,0,H2803)</f>
        <v>20</v>
      </c>
      <c r="S2803" s="1">
        <f>R2803*L2803</f>
        <v>5268.02</v>
      </c>
      <c r="T2803" s="1">
        <f>S2803*(K2803/100)</f>
        <v>1311.2149780182222</v>
      </c>
      <c r="U2803" t="str">
        <f t="shared" si="86"/>
        <v>Team Website - Nationals.comStatic Upper Billboard</v>
      </c>
      <c r="V2803" t="str">
        <f t="shared" si="87"/>
        <v>06-19 Tampa Bay Rays @ Washington NationalsTeam Website - Nationals.comStatic Upper Billboard</v>
      </c>
      <c r="W2803" t="str">
        <f>CONCATENATE(M2803,O2803)</f>
        <v>Regular SeasonTeam Website - Nationals.com</v>
      </c>
      <c r="X2803" t="str">
        <f>CONCATENATE(M2803,P2803)</f>
        <v>Regular SeasonStatic Upper Billboard</v>
      </c>
      <c r="Y2803" t="str">
        <f>CONCATENATE(M2803,O2803,P2803)</f>
        <v>Regular SeasonTeam Website - Nationals.comStatic Upper Billboard</v>
      </c>
    </row>
    <row r="2804" spans="1:25" x14ac:dyDescent="0.25">
      <c r="A2804" s="3">
        <v>367047</v>
      </c>
      <c r="B2804" t="s">
        <v>119</v>
      </c>
      <c r="C2804" t="s">
        <v>120</v>
      </c>
      <c r="D2804" t="s">
        <v>18</v>
      </c>
      <c r="E2804" t="s">
        <v>1</v>
      </c>
      <c r="F2804" s="5">
        <v>41079</v>
      </c>
      <c r="G2804">
        <v>1</v>
      </c>
      <c r="H2804">
        <v>3</v>
      </c>
      <c r="I2804" s="1">
        <v>790.2</v>
      </c>
      <c r="J2804" s="1">
        <v>230.26</v>
      </c>
      <c r="K2804">
        <v>29.1394583649708</v>
      </c>
      <c r="L2804" s="4">
        <f>VLOOKUP(N2804,rates,VLOOKUP(CONCATENATE('[1]Exposure Report'!$B$11,'[1]Exposure Report'!$B$13),rate_lookup_table,4,FALSE),FALSE)</f>
        <v>263.40100000000001</v>
      </c>
      <c r="M2804" t="s">
        <v>0</v>
      </c>
      <c r="N2804" t="str">
        <f>IF(VLOOKUP(B2804,title_rename,2,FALSE)=0,B2804,VLOOKUP(B2804,title_rename,2,FALSE))</f>
        <v>06-19 Tampa Bay Rays @ Washington Nationals</v>
      </c>
      <c r="O2804" s="3" t="str">
        <f>LEFT(IF(VLOOKUP(C2804,brand_rename,2,FALSE)=0,C2804,VLOOKUP(C2804,brand_rename,2,FALSE)),LEN(IF(VLOOKUP(C2804,brand_rename,2,FALSE)=0,C2804,VLOOKUP(C2804,brand_rename,2,FALSE)))-6)</f>
        <v>Team Website - Nationals.com_tweetup</v>
      </c>
      <c r="P2804" t="str">
        <f>IF(VLOOKUP(D2804,location_rename,2,FALSE)=0,D2804,VLOOKUP(D2804,location_rename,2,FALSE))</f>
        <v>LED Upper Billboard</v>
      </c>
      <c r="Q2804">
        <f>IF($L2804=0,0,G2804)</f>
        <v>1</v>
      </c>
      <c r="R2804">
        <f>IF($L2804=0,0,H2804)</f>
        <v>3</v>
      </c>
      <c r="S2804" s="1">
        <f>R2804*L2804</f>
        <v>790.20299999999997</v>
      </c>
      <c r="T2804" s="1">
        <f>S2804*(K2804/100)</f>
        <v>230.26087418375019</v>
      </c>
      <c r="U2804" t="str">
        <f t="shared" si="86"/>
        <v>Team Website - Nationals.com_tweetupLED Upper Billboard</v>
      </c>
      <c r="V2804" t="str">
        <f t="shared" si="87"/>
        <v>06-19 Tampa Bay Rays @ Washington NationalsTeam Website - Nationals.com_tweetupLED Upper Billboard</v>
      </c>
      <c r="W2804" t="str">
        <f>CONCATENATE(M2804,O2804)</f>
        <v>Regular SeasonTeam Website - Nationals.com_tweetup</v>
      </c>
      <c r="X2804" t="str">
        <f>CONCATENATE(M2804,P2804)</f>
        <v>Regular SeasonLED Upper Billboard</v>
      </c>
      <c r="Y2804" t="str">
        <f>CONCATENATE(M2804,O2804,P2804)</f>
        <v>Regular SeasonTeam Website - Nationals.com_tweetupLED Upper Billboard</v>
      </c>
    </row>
    <row r="2805" spans="1:25" x14ac:dyDescent="0.25">
      <c r="A2805" s="3">
        <v>367047</v>
      </c>
      <c r="B2805" t="s">
        <v>119</v>
      </c>
      <c r="C2805" t="s">
        <v>93</v>
      </c>
      <c r="D2805" t="s">
        <v>9</v>
      </c>
      <c r="E2805" t="s">
        <v>1</v>
      </c>
      <c r="F2805" s="5">
        <v>41079</v>
      </c>
      <c r="G2805">
        <v>1</v>
      </c>
      <c r="H2805">
        <v>2</v>
      </c>
      <c r="I2805" s="1">
        <v>526.79999999999995</v>
      </c>
      <c r="J2805" s="1">
        <v>110.79</v>
      </c>
      <c r="K2805">
        <v>21.030751708428198</v>
      </c>
      <c r="L2805" s="4">
        <f>VLOOKUP(N2805,rates,VLOOKUP(CONCATENATE('[1]Exposure Report'!$B$11,'[1]Exposure Report'!$B$13),rate_lookup_table,4,FALSE),FALSE)</f>
        <v>263.40100000000001</v>
      </c>
      <c r="M2805" t="s">
        <v>0</v>
      </c>
      <c r="N2805" t="str">
        <f>IF(VLOOKUP(B2805,title_rename,2,FALSE)=0,B2805,VLOOKUP(B2805,title_rename,2,FALSE))</f>
        <v>06-19 Tampa Bay Rays @ Washington Nationals</v>
      </c>
      <c r="O2805" s="3" t="str">
        <f>LEFT(IF(VLOOKUP(C2805,brand_rename,2,FALSE)=0,C2805,VLOOKUP(C2805,brand_rename,2,FALSE)),LEN(IF(VLOOKUP(C2805,brand_rename,2,FALSE)=0,C2805,VLOOKUP(C2805,brand_rename,2,FALSE)))-6)</f>
        <v>The Washington Post</v>
      </c>
      <c r="P2805" t="str">
        <f>IF(VLOOKUP(D2805,location_rename,2,FALSE)=0,D2805,VLOOKUP(D2805,location_rename,2,FALSE))</f>
        <v>Static Upper Billboard</v>
      </c>
      <c r="Q2805">
        <f>IF($L2805=0,0,G2805)</f>
        <v>1</v>
      </c>
      <c r="R2805">
        <f>IF($L2805=0,0,H2805)</f>
        <v>2</v>
      </c>
      <c r="S2805" s="1">
        <f>R2805*L2805</f>
        <v>526.80200000000002</v>
      </c>
      <c r="T2805" s="1">
        <f>S2805*(K2805/100)</f>
        <v>110.79042061503391</v>
      </c>
      <c r="U2805" t="str">
        <f t="shared" si="86"/>
        <v>The Washington PostStatic Upper Billboard</v>
      </c>
      <c r="V2805" t="str">
        <f t="shared" si="87"/>
        <v>06-19 Tampa Bay Rays @ Washington NationalsThe Washington PostStatic Upper Billboard</v>
      </c>
      <c r="W2805" t="str">
        <f>CONCATENATE(M2805,O2805)</f>
        <v>Regular SeasonThe Washington Post</v>
      </c>
      <c r="X2805" t="str">
        <f>CONCATENATE(M2805,P2805)</f>
        <v>Regular SeasonStatic Upper Billboard</v>
      </c>
      <c r="Y2805" t="str">
        <f>CONCATENATE(M2805,O2805,P2805)</f>
        <v>Regular SeasonThe Washington PostStatic Upper Billboard</v>
      </c>
    </row>
    <row r="2806" spans="1:25" x14ac:dyDescent="0.25">
      <c r="A2806" s="3">
        <v>367047</v>
      </c>
      <c r="B2806" t="s">
        <v>119</v>
      </c>
      <c r="C2806" t="s">
        <v>106</v>
      </c>
      <c r="D2806" t="s">
        <v>18</v>
      </c>
      <c r="E2806" t="s">
        <v>1</v>
      </c>
      <c r="F2806" s="5">
        <v>41079</v>
      </c>
      <c r="G2806">
        <v>1</v>
      </c>
      <c r="H2806">
        <v>7</v>
      </c>
      <c r="I2806" s="1">
        <v>1843.8</v>
      </c>
      <c r="J2806" s="1">
        <v>424.44</v>
      </c>
      <c r="K2806">
        <v>23.0198503091441</v>
      </c>
      <c r="L2806" s="4">
        <f>VLOOKUP(N2806,rates,VLOOKUP(CONCATENATE('[1]Exposure Report'!$B$11,'[1]Exposure Report'!$B$13),rate_lookup_table,4,FALSE),FALSE)</f>
        <v>263.40100000000001</v>
      </c>
      <c r="M2806" t="s">
        <v>0</v>
      </c>
      <c r="N2806" t="str">
        <f>IF(VLOOKUP(B2806,title_rename,2,FALSE)=0,B2806,VLOOKUP(B2806,title_rename,2,FALSE))</f>
        <v>06-19 Tampa Bay Rays @ Washington Nationals</v>
      </c>
      <c r="O2806" s="3" t="str">
        <f>LEFT(IF(VLOOKUP(C2806,brand_rename,2,FALSE)=0,C2806,VLOOKUP(C2806,brand_rename,2,FALSE)),LEN(IF(VLOOKUP(C2806,brand_rename,2,FALSE)=0,C2806,VLOOKUP(C2806,brand_rename,2,FALSE)))-6)</f>
        <v>Topps</v>
      </c>
      <c r="P2806" t="str">
        <f>IF(VLOOKUP(D2806,location_rename,2,FALSE)=0,D2806,VLOOKUP(D2806,location_rename,2,FALSE))</f>
        <v>LED Upper Billboard</v>
      </c>
      <c r="Q2806">
        <f>IF($L2806=0,0,G2806)</f>
        <v>1</v>
      </c>
      <c r="R2806">
        <f>IF($L2806=0,0,H2806)</f>
        <v>7</v>
      </c>
      <c r="S2806" s="1">
        <f>R2806*L2806</f>
        <v>1843.807</v>
      </c>
      <c r="T2806" s="1">
        <f>S2806*(K2806/100)</f>
        <v>424.44161138952057</v>
      </c>
      <c r="U2806" t="str">
        <f t="shared" si="86"/>
        <v>ToppsLED Upper Billboard</v>
      </c>
      <c r="V2806" t="str">
        <f t="shared" si="87"/>
        <v>06-19 Tampa Bay Rays @ Washington NationalsToppsLED Upper Billboard</v>
      </c>
      <c r="W2806" t="str">
        <f>CONCATENATE(M2806,O2806)</f>
        <v>Regular SeasonTopps</v>
      </c>
      <c r="X2806" t="str">
        <f>CONCATENATE(M2806,P2806)</f>
        <v>Regular SeasonLED Upper Billboard</v>
      </c>
      <c r="Y2806" t="str">
        <f>CONCATENATE(M2806,O2806,P2806)</f>
        <v>Regular SeasonToppsLED Upper Billboard</v>
      </c>
    </row>
    <row r="2807" spans="1:25" x14ac:dyDescent="0.25">
      <c r="A2807" s="3">
        <v>367047</v>
      </c>
      <c r="B2807" t="s">
        <v>119</v>
      </c>
      <c r="C2807" t="s">
        <v>26</v>
      </c>
      <c r="D2807" t="s">
        <v>19</v>
      </c>
      <c r="E2807" t="s">
        <v>1</v>
      </c>
      <c r="F2807" s="5">
        <v>41079</v>
      </c>
      <c r="G2807">
        <v>3</v>
      </c>
      <c r="H2807">
        <v>9</v>
      </c>
      <c r="I2807" s="1">
        <v>2370.6</v>
      </c>
      <c r="J2807" s="1">
        <v>470.8</v>
      </c>
      <c r="K2807">
        <v>19.859951067240299</v>
      </c>
      <c r="L2807" s="4">
        <f>VLOOKUP(N2807,rates,VLOOKUP(CONCATENATE('[1]Exposure Report'!$B$11,'[1]Exposure Report'!$B$13),rate_lookup_table,4,FALSE),FALSE)</f>
        <v>263.40100000000001</v>
      </c>
      <c r="M2807" t="s">
        <v>0</v>
      </c>
      <c r="N2807" t="str">
        <f>IF(VLOOKUP(B2807,title_rename,2,FALSE)=0,B2807,VLOOKUP(B2807,title_rename,2,FALSE))</f>
        <v>06-19 Tampa Bay Rays @ Washington Nationals</v>
      </c>
      <c r="O2807" s="3" t="str">
        <f>LEFT(IF(VLOOKUP(C2807,brand_rename,2,FALSE)=0,C2807,VLOOKUP(C2807,brand_rename,2,FALSE)),LEN(IF(VLOOKUP(C2807,brand_rename,2,FALSE)=0,C2807,VLOOKUP(C2807,brand_rename,2,FALSE)))-6)</f>
        <v>Toyota</v>
      </c>
      <c r="P2807" t="str">
        <f>IF(VLOOKUP(D2807,location_rename,2,FALSE)=0,D2807,VLOOKUP(D2807,location_rename,2,FALSE))</f>
        <v>LED Outfield Wall</v>
      </c>
      <c r="Q2807">
        <f>IF($L2807=0,0,G2807)</f>
        <v>3</v>
      </c>
      <c r="R2807">
        <f>IF($L2807=0,0,H2807)</f>
        <v>9</v>
      </c>
      <c r="S2807" s="1">
        <f>R2807*L2807</f>
        <v>2370.6089999999999</v>
      </c>
      <c r="T2807" s="1">
        <f>S2807*(K2807/100)</f>
        <v>470.8017873955946</v>
      </c>
      <c r="U2807" t="str">
        <f t="shared" si="86"/>
        <v>ToyotaLED Outfield Wall</v>
      </c>
      <c r="V2807" t="str">
        <f t="shared" si="87"/>
        <v>06-19 Tampa Bay Rays @ Washington NationalsToyotaLED Outfield Wall</v>
      </c>
      <c r="W2807" t="str">
        <f>CONCATENATE(M2807,O2807)</f>
        <v>Regular SeasonToyota</v>
      </c>
      <c r="X2807" t="str">
        <f>CONCATENATE(M2807,P2807)</f>
        <v>Regular SeasonLED Outfield Wall</v>
      </c>
      <c r="Y2807" t="str">
        <f>CONCATENATE(M2807,O2807,P2807)</f>
        <v>Regular SeasonToyotaLED Outfield Wall</v>
      </c>
    </row>
    <row r="2808" spans="1:25" x14ac:dyDescent="0.25">
      <c r="A2808" s="3">
        <v>367047</v>
      </c>
      <c r="B2808" t="s">
        <v>119</v>
      </c>
      <c r="C2808" t="s">
        <v>26</v>
      </c>
      <c r="D2808" t="s">
        <v>18</v>
      </c>
      <c r="E2808" t="s">
        <v>1</v>
      </c>
      <c r="F2808" s="5">
        <v>41079</v>
      </c>
      <c r="G2808">
        <v>1</v>
      </c>
      <c r="H2808">
        <v>1</v>
      </c>
      <c r="I2808" s="1">
        <v>263.39999999999998</v>
      </c>
      <c r="J2808" s="1">
        <v>85.03</v>
      </c>
      <c r="K2808">
        <v>32.281700835231497</v>
      </c>
      <c r="L2808" s="4">
        <f>VLOOKUP(N2808,rates,VLOOKUP(CONCATENATE('[1]Exposure Report'!$B$11,'[1]Exposure Report'!$B$13),rate_lookup_table,4,FALSE),FALSE)</f>
        <v>263.40100000000001</v>
      </c>
      <c r="M2808" t="s">
        <v>0</v>
      </c>
      <c r="N2808" t="str">
        <f>IF(VLOOKUP(B2808,title_rename,2,FALSE)=0,B2808,VLOOKUP(B2808,title_rename,2,FALSE))</f>
        <v>06-19 Tampa Bay Rays @ Washington Nationals</v>
      </c>
      <c r="O2808" s="3" t="str">
        <f>LEFT(IF(VLOOKUP(C2808,brand_rename,2,FALSE)=0,C2808,VLOOKUP(C2808,brand_rename,2,FALSE)),LEN(IF(VLOOKUP(C2808,brand_rename,2,FALSE)=0,C2808,VLOOKUP(C2808,brand_rename,2,FALSE)))-6)</f>
        <v>Toyota</v>
      </c>
      <c r="P2808" t="str">
        <f>IF(VLOOKUP(D2808,location_rename,2,FALSE)=0,D2808,VLOOKUP(D2808,location_rename,2,FALSE))</f>
        <v>LED Upper Billboard</v>
      </c>
      <c r="Q2808">
        <f>IF($L2808=0,0,G2808)</f>
        <v>1</v>
      </c>
      <c r="R2808">
        <f>IF($L2808=0,0,H2808)</f>
        <v>1</v>
      </c>
      <c r="S2808" s="1">
        <f>R2808*L2808</f>
        <v>263.40100000000001</v>
      </c>
      <c r="T2808" s="1">
        <f>S2808*(K2808/100)</f>
        <v>85.030322817008113</v>
      </c>
      <c r="U2808" t="str">
        <f t="shared" si="86"/>
        <v>ToyotaLED Upper Billboard</v>
      </c>
      <c r="V2808" t="str">
        <f t="shared" si="87"/>
        <v>06-19 Tampa Bay Rays @ Washington NationalsToyotaLED Upper Billboard</v>
      </c>
      <c r="W2808" t="str">
        <f>CONCATENATE(M2808,O2808)</f>
        <v>Regular SeasonToyota</v>
      </c>
      <c r="X2808" t="str">
        <f>CONCATENATE(M2808,P2808)</f>
        <v>Regular SeasonLED Upper Billboard</v>
      </c>
      <c r="Y2808" t="str">
        <f>CONCATENATE(M2808,O2808,P2808)</f>
        <v>Regular SeasonToyotaLED Upper Billboard</v>
      </c>
    </row>
    <row r="2809" spans="1:25" x14ac:dyDescent="0.25">
      <c r="A2809" s="3">
        <v>367047</v>
      </c>
      <c r="B2809" t="s">
        <v>119</v>
      </c>
      <c r="C2809" t="s">
        <v>26</v>
      </c>
      <c r="D2809" t="s">
        <v>17</v>
      </c>
      <c r="E2809" t="s">
        <v>1</v>
      </c>
      <c r="F2809" s="5">
        <v>41079</v>
      </c>
      <c r="G2809">
        <v>1</v>
      </c>
      <c r="H2809">
        <v>1</v>
      </c>
      <c r="I2809" s="1">
        <v>263.39999999999998</v>
      </c>
      <c r="J2809" s="1">
        <v>94.96</v>
      </c>
      <c r="K2809">
        <v>36.051632498101696</v>
      </c>
      <c r="L2809" s="4">
        <f>VLOOKUP(N2809,rates,VLOOKUP(CONCATENATE('[1]Exposure Report'!$B$11,'[1]Exposure Report'!$B$13),rate_lookup_table,4,FALSE),FALSE)</f>
        <v>263.40100000000001</v>
      </c>
      <c r="M2809" t="s">
        <v>0</v>
      </c>
      <c r="N2809" t="str">
        <f>IF(VLOOKUP(B2809,title_rename,2,FALSE)=0,B2809,VLOOKUP(B2809,title_rename,2,FALSE))</f>
        <v>06-19 Tampa Bay Rays @ Washington Nationals</v>
      </c>
      <c r="O2809" s="3" t="str">
        <f>LEFT(IF(VLOOKUP(C2809,brand_rename,2,FALSE)=0,C2809,VLOOKUP(C2809,brand_rename,2,FALSE)),LEN(IF(VLOOKUP(C2809,brand_rename,2,FALSE)=0,C2809,VLOOKUP(C2809,brand_rename,2,FALSE)))-6)</f>
        <v>Toyota</v>
      </c>
      <c r="P2809" t="str">
        <f>IF(VLOOKUP(D2809,location_rename,2,FALSE)=0,D2809,VLOOKUP(D2809,location_rename,2,FALSE))</f>
        <v>LED Upper Tiered</v>
      </c>
      <c r="Q2809">
        <f>IF($L2809=0,0,G2809)</f>
        <v>1</v>
      </c>
      <c r="R2809">
        <f>IF($L2809=0,0,H2809)</f>
        <v>1</v>
      </c>
      <c r="S2809" s="1">
        <f>R2809*L2809</f>
        <v>263.40100000000001</v>
      </c>
      <c r="T2809" s="1">
        <f>S2809*(K2809/100)</f>
        <v>94.960360516324855</v>
      </c>
      <c r="U2809" t="str">
        <f t="shared" si="86"/>
        <v>ToyotaLED Upper Tiered</v>
      </c>
      <c r="V2809" t="str">
        <f t="shared" si="87"/>
        <v>06-19 Tampa Bay Rays @ Washington NationalsToyotaLED Upper Tiered</v>
      </c>
      <c r="W2809" t="str">
        <f>CONCATENATE(M2809,O2809)</f>
        <v>Regular SeasonToyota</v>
      </c>
      <c r="X2809" t="str">
        <f>CONCATENATE(M2809,P2809)</f>
        <v>Regular SeasonLED Upper Tiered</v>
      </c>
      <c r="Y2809" t="str">
        <f>CONCATENATE(M2809,O2809,P2809)</f>
        <v>Regular SeasonToyotaLED Upper Tiered</v>
      </c>
    </row>
    <row r="2810" spans="1:25" x14ac:dyDescent="0.25">
      <c r="A2810" s="3">
        <v>367047</v>
      </c>
      <c r="B2810" t="s">
        <v>119</v>
      </c>
      <c r="C2810" t="s">
        <v>25</v>
      </c>
      <c r="D2810" t="s">
        <v>6</v>
      </c>
      <c r="E2810" t="s">
        <v>1</v>
      </c>
      <c r="F2810" s="5">
        <v>41079</v>
      </c>
      <c r="G2810">
        <v>10</v>
      </c>
      <c r="H2810">
        <v>23</v>
      </c>
      <c r="I2810" s="1">
        <v>6058.2</v>
      </c>
      <c r="J2810" s="1">
        <v>1657.84</v>
      </c>
      <c r="K2810">
        <v>27.3652239939255</v>
      </c>
      <c r="L2810" s="4">
        <f>VLOOKUP(N2810,rates,VLOOKUP(CONCATENATE('[1]Exposure Report'!$B$11,'[1]Exposure Report'!$B$13),rate_lookup_table,4,FALSE),FALSE)</f>
        <v>263.40100000000001</v>
      </c>
      <c r="M2810" t="s">
        <v>0</v>
      </c>
      <c r="N2810" t="str">
        <f>IF(VLOOKUP(B2810,title_rename,2,FALSE)=0,B2810,VLOOKUP(B2810,title_rename,2,FALSE))</f>
        <v>06-19 Tampa Bay Rays @ Washington Nationals</v>
      </c>
      <c r="O2810" s="3" t="str">
        <f>LEFT(IF(VLOOKUP(C2810,brand_rename,2,FALSE)=0,C2810,VLOOKUP(C2810,brand_rename,2,FALSE)),LEN(IF(VLOOKUP(C2810,brand_rename,2,FALSE)=0,C2810,VLOOKUP(C2810,brand_rename,2,FALSE)))-6)</f>
        <v>TV Station - MLB Network</v>
      </c>
      <c r="P2810" t="str">
        <f>IF(VLOOKUP(D2810,location_rename,2,FALSE)=0,D2810,VLOOKUP(D2810,location_rename,2,FALSE))</f>
        <v>Rotational Field Level Foul Ball Line</v>
      </c>
      <c r="Q2810">
        <f>IF($L2810=0,0,G2810)</f>
        <v>10</v>
      </c>
      <c r="R2810">
        <f>IF($L2810=0,0,H2810)</f>
        <v>23</v>
      </c>
      <c r="S2810" s="1">
        <f>R2810*L2810</f>
        <v>6058.223</v>
      </c>
      <c r="T2810" s="1">
        <f>S2810*(K2810/100)</f>
        <v>1657.8462940015133</v>
      </c>
      <c r="U2810" t="str">
        <f t="shared" si="86"/>
        <v>TV Station - MLB NetworkRotational Field Level Foul Ball Line</v>
      </c>
      <c r="V2810" t="str">
        <f t="shared" si="87"/>
        <v>06-19 Tampa Bay Rays @ Washington NationalsTV Station - MLB NetworkRotational Field Level Foul Ball Line</v>
      </c>
      <c r="W2810" t="str">
        <f>CONCATENATE(M2810,O2810)</f>
        <v>Regular SeasonTV Station - MLB Network</v>
      </c>
      <c r="X2810" t="str">
        <f>CONCATENATE(M2810,P2810)</f>
        <v>Regular SeasonRotational Field Level Foul Ball Line</v>
      </c>
      <c r="Y2810" t="str">
        <f>CONCATENATE(M2810,O2810,P2810)</f>
        <v>Regular SeasonTV Station - MLB NetworkRotational Field Level Foul Ball Line</v>
      </c>
    </row>
    <row r="2811" spans="1:25" x14ac:dyDescent="0.25">
      <c r="A2811" s="3">
        <v>367047</v>
      </c>
      <c r="B2811" t="s">
        <v>119</v>
      </c>
      <c r="C2811" t="s">
        <v>24</v>
      </c>
      <c r="D2811" t="s">
        <v>19</v>
      </c>
      <c r="E2811" t="s">
        <v>1</v>
      </c>
      <c r="F2811" s="5">
        <v>41079</v>
      </c>
      <c r="G2811">
        <v>4</v>
      </c>
      <c r="H2811">
        <v>4</v>
      </c>
      <c r="I2811" s="1">
        <v>1053.5999999999999</v>
      </c>
      <c r="J2811" s="1">
        <v>270.83</v>
      </c>
      <c r="K2811">
        <v>25.705201214882301</v>
      </c>
      <c r="L2811" s="4">
        <f>VLOOKUP(N2811,rates,VLOOKUP(CONCATENATE('[1]Exposure Report'!$B$11,'[1]Exposure Report'!$B$13),rate_lookup_table,4,FALSE),FALSE)</f>
        <v>263.40100000000001</v>
      </c>
      <c r="M2811" t="s">
        <v>0</v>
      </c>
      <c r="N2811" t="str">
        <f>IF(VLOOKUP(B2811,title_rename,2,FALSE)=0,B2811,VLOOKUP(B2811,title_rename,2,FALSE))</f>
        <v>06-19 Tampa Bay Rays @ Washington Nationals</v>
      </c>
      <c r="O2811" s="3" t="str">
        <f>LEFT(IF(VLOOKUP(C2811,brand_rename,2,FALSE)=0,C2811,VLOOKUP(C2811,brand_rename,2,FALSE)),LEN(IF(VLOOKUP(C2811,brand_rename,2,FALSE)=0,C2811,VLOOKUP(C2811,brand_rename,2,FALSE)))-6)</f>
        <v>Twisted Tea</v>
      </c>
      <c r="P2811" t="str">
        <f>IF(VLOOKUP(D2811,location_rename,2,FALSE)=0,D2811,VLOOKUP(D2811,location_rename,2,FALSE))</f>
        <v>LED Outfield Wall</v>
      </c>
      <c r="Q2811">
        <f>IF($L2811=0,0,G2811)</f>
        <v>4</v>
      </c>
      <c r="R2811">
        <f>IF($L2811=0,0,H2811)</f>
        <v>4</v>
      </c>
      <c r="S2811" s="1">
        <f>R2811*L2811</f>
        <v>1053.604</v>
      </c>
      <c r="T2811" s="1">
        <f>S2811*(K2811/100)</f>
        <v>270.83102820804851</v>
      </c>
      <c r="U2811" t="str">
        <f t="shared" si="86"/>
        <v>Twisted TeaLED Outfield Wall</v>
      </c>
      <c r="V2811" t="str">
        <f t="shared" si="87"/>
        <v>06-19 Tampa Bay Rays @ Washington NationalsTwisted TeaLED Outfield Wall</v>
      </c>
      <c r="W2811" t="str">
        <f>CONCATENATE(M2811,O2811)</f>
        <v>Regular SeasonTwisted Tea</v>
      </c>
      <c r="X2811" t="str">
        <f>CONCATENATE(M2811,P2811)</f>
        <v>Regular SeasonLED Outfield Wall</v>
      </c>
      <c r="Y2811" t="str">
        <f>CONCATENATE(M2811,O2811,P2811)</f>
        <v>Regular SeasonTwisted TeaLED Outfield Wall</v>
      </c>
    </row>
    <row r="2812" spans="1:25" x14ac:dyDescent="0.25">
      <c r="A2812" s="3">
        <v>367047</v>
      </c>
      <c r="B2812" t="s">
        <v>119</v>
      </c>
      <c r="C2812" t="s">
        <v>24</v>
      </c>
      <c r="D2812" t="s">
        <v>11</v>
      </c>
      <c r="E2812" t="s">
        <v>1</v>
      </c>
      <c r="F2812" s="5">
        <v>41079</v>
      </c>
      <c r="G2812">
        <v>12</v>
      </c>
      <c r="H2812">
        <v>28</v>
      </c>
      <c r="I2812" s="1">
        <v>7375.2</v>
      </c>
      <c r="J2812" s="1">
        <v>1686.68</v>
      </c>
      <c r="K2812">
        <v>22.869617095129598</v>
      </c>
      <c r="L2812" s="4">
        <f>VLOOKUP(N2812,rates,VLOOKUP(CONCATENATE('[1]Exposure Report'!$B$11,'[1]Exposure Report'!$B$13),rate_lookup_table,4,FALSE),FALSE)</f>
        <v>263.40100000000001</v>
      </c>
      <c r="M2812" t="s">
        <v>0</v>
      </c>
      <c r="N2812" t="str">
        <f>IF(VLOOKUP(B2812,title_rename,2,FALSE)=0,B2812,VLOOKUP(B2812,title_rename,2,FALSE))</f>
        <v>06-19 Tampa Bay Rays @ Washington Nationals</v>
      </c>
      <c r="O2812" s="3" t="str">
        <f>LEFT(IF(VLOOKUP(C2812,brand_rename,2,FALSE)=0,C2812,VLOOKUP(C2812,brand_rename,2,FALSE)),LEN(IF(VLOOKUP(C2812,brand_rename,2,FALSE)=0,C2812,VLOOKUP(C2812,brand_rename,2,FALSE)))-6)</f>
        <v>Twisted Tea</v>
      </c>
      <c r="P2812" t="str">
        <f>IF(VLOOKUP(D2812,location_rename,2,FALSE)=0,D2812,VLOOKUP(D2812,location_rename,2,FALSE))</f>
        <v>Static Outfield Wall</v>
      </c>
      <c r="Q2812">
        <f>IF($L2812=0,0,G2812)</f>
        <v>12</v>
      </c>
      <c r="R2812">
        <f>IF($L2812=0,0,H2812)</f>
        <v>28</v>
      </c>
      <c r="S2812" s="1">
        <f>R2812*L2812</f>
        <v>7375.2280000000001</v>
      </c>
      <c r="T2812" s="1">
        <f>S2812*(K2812/100)</f>
        <v>1686.6864034927848</v>
      </c>
      <c r="U2812" t="str">
        <f t="shared" si="86"/>
        <v>Twisted TeaStatic Outfield Wall</v>
      </c>
      <c r="V2812" t="str">
        <f t="shared" si="87"/>
        <v>06-19 Tampa Bay Rays @ Washington NationalsTwisted TeaStatic Outfield Wall</v>
      </c>
      <c r="W2812" t="str">
        <f>CONCATENATE(M2812,O2812)</f>
        <v>Regular SeasonTwisted Tea</v>
      </c>
      <c r="X2812" t="str">
        <f>CONCATENATE(M2812,P2812)</f>
        <v>Regular SeasonStatic Outfield Wall</v>
      </c>
      <c r="Y2812" t="str">
        <f>CONCATENATE(M2812,O2812,P2812)</f>
        <v>Regular SeasonTwisted TeaStatic Outfield Wall</v>
      </c>
    </row>
    <row r="2813" spans="1:25" x14ac:dyDescent="0.25">
      <c r="A2813" s="3">
        <v>367047</v>
      </c>
      <c r="B2813" t="s">
        <v>119</v>
      </c>
      <c r="C2813" t="s">
        <v>23</v>
      </c>
      <c r="D2813" t="s">
        <v>2</v>
      </c>
      <c r="E2813" t="s">
        <v>1</v>
      </c>
      <c r="F2813" s="5">
        <v>41079</v>
      </c>
      <c r="G2813">
        <v>13</v>
      </c>
      <c r="H2813">
        <v>79</v>
      </c>
      <c r="I2813" s="1">
        <v>20808.599999999999</v>
      </c>
      <c r="J2813" s="1">
        <v>5186.9799999999996</v>
      </c>
      <c r="K2813">
        <v>24.927097450092699</v>
      </c>
      <c r="L2813" s="4">
        <f>VLOOKUP(N2813,rates,VLOOKUP(CONCATENATE('[1]Exposure Report'!$B$11,'[1]Exposure Report'!$B$13),rate_lookup_table,4,FALSE),FALSE)</f>
        <v>263.40100000000001</v>
      </c>
      <c r="M2813" t="s">
        <v>0</v>
      </c>
      <c r="N2813" t="str">
        <f>IF(VLOOKUP(B2813,title_rename,2,FALSE)=0,B2813,VLOOKUP(B2813,title_rename,2,FALSE))</f>
        <v>06-19 Tampa Bay Rays @ Washington Nationals</v>
      </c>
      <c r="O2813" s="3" t="str">
        <f>LEFT(IF(VLOOKUP(C2813,brand_rename,2,FALSE)=0,C2813,VLOOKUP(C2813,brand_rename,2,FALSE)),LEN(IF(VLOOKUP(C2813,brand_rename,2,FALSE)=0,C2813,VLOOKUP(C2813,brand_rename,2,FALSE)))-6)</f>
        <v>U.S. Trust</v>
      </c>
      <c r="P2813" t="str">
        <f>IF(VLOOKUP(D2813,location_rename,2,FALSE)=0,D2813,VLOOKUP(D2813,location_rename,2,FALSE))</f>
        <v>Rotational Field Level Home Plate</v>
      </c>
      <c r="Q2813">
        <f>IF($L2813=0,0,G2813)</f>
        <v>13</v>
      </c>
      <c r="R2813">
        <f>IF($L2813=0,0,H2813)</f>
        <v>79</v>
      </c>
      <c r="S2813" s="1">
        <f>R2813*L2813</f>
        <v>20808.679</v>
      </c>
      <c r="T2813" s="1">
        <f>S2813*(K2813/100)</f>
        <v>5186.9996924069756</v>
      </c>
      <c r="U2813" t="str">
        <f t="shared" si="86"/>
        <v>U.S. TrustRotational Field Level Home Plate</v>
      </c>
      <c r="V2813" t="str">
        <f t="shared" si="87"/>
        <v>06-19 Tampa Bay Rays @ Washington NationalsU.S. TrustRotational Field Level Home Plate</v>
      </c>
      <c r="W2813" t="str">
        <f>CONCATENATE(M2813,O2813)</f>
        <v>Regular SeasonU.S. Trust</v>
      </c>
      <c r="X2813" t="str">
        <f>CONCATENATE(M2813,P2813)</f>
        <v>Regular SeasonRotational Field Level Home Plate</v>
      </c>
      <c r="Y2813" t="str">
        <f>CONCATENATE(M2813,O2813,P2813)</f>
        <v>Regular SeasonU.S. TrustRotational Field Level Home Plate</v>
      </c>
    </row>
    <row r="2814" spans="1:25" x14ac:dyDescent="0.25">
      <c r="A2814" s="3">
        <v>367047</v>
      </c>
      <c r="B2814" t="s">
        <v>119</v>
      </c>
      <c r="C2814" t="s">
        <v>22</v>
      </c>
      <c r="D2814" t="s">
        <v>34</v>
      </c>
      <c r="E2814" t="s">
        <v>1</v>
      </c>
      <c r="F2814" s="5">
        <v>41079</v>
      </c>
      <c r="G2814">
        <v>3</v>
      </c>
      <c r="H2814">
        <v>10</v>
      </c>
      <c r="I2814" s="1">
        <v>2634</v>
      </c>
      <c r="J2814" s="1">
        <v>689.58</v>
      </c>
      <c r="K2814">
        <v>26.179954441913399</v>
      </c>
      <c r="L2814" s="4">
        <f>VLOOKUP(N2814,rates,VLOOKUP(CONCATENATE('[1]Exposure Report'!$B$11,'[1]Exposure Report'!$B$13),rate_lookup_table,4,FALSE),FALSE)</f>
        <v>263.40100000000001</v>
      </c>
      <c r="M2814" t="s">
        <v>0</v>
      </c>
      <c r="N2814" t="str">
        <f>IF(VLOOKUP(B2814,title_rename,2,FALSE)=0,B2814,VLOOKUP(B2814,title_rename,2,FALSE))</f>
        <v>06-19 Tampa Bay Rays @ Washington Nationals</v>
      </c>
      <c r="O2814" s="3" t="str">
        <f>LEFT(IF(VLOOKUP(C2814,brand_rename,2,FALSE)=0,C2814,VLOOKUP(C2814,brand_rename,2,FALSE)),LEN(IF(VLOOKUP(C2814,brand_rename,2,FALSE)=0,C2814,VLOOKUP(C2814,brand_rename,2,FALSE)))-6)</f>
        <v>Under Armour</v>
      </c>
      <c r="P2814" t="str">
        <f>IF(VLOOKUP(D2814,location_rename,2,FALSE)=0,D2814,VLOOKUP(D2814,location_rename,2,FALSE))</f>
        <v>General Merchandise</v>
      </c>
      <c r="Q2814">
        <f>IF($L2814=0,0,G2814)</f>
        <v>3</v>
      </c>
      <c r="R2814">
        <f>IF($L2814=0,0,H2814)</f>
        <v>10</v>
      </c>
      <c r="S2814" s="1">
        <f>R2814*L2814</f>
        <v>2634.01</v>
      </c>
      <c r="T2814" s="1">
        <f>S2814*(K2814/100)</f>
        <v>689.58261799544323</v>
      </c>
      <c r="U2814" t="str">
        <f t="shared" si="86"/>
        <v>Under ArmourGeneral Merchandise</v>
      </c>
      <c r="V2814" t="str">
        <f t="shared" si="87"/>
        <v>06-19 Tampa Bay Rays @ Washington NationalsUnder ArmourGeneral Merchandise</v>
      </c>
      <c r="W2814" t="str">
        <f>CONCATENATE(M2814,O2814)</f>
        <v>Regular SeasonUnder Armour</v>
      </c>
      <c r="X2814" t="str">
        <f>CONCATENATE(M2814,P2814)</f>
        <v>Regular SeasonGeneral Merchandise</v>
      </c>
      <c r="Y2814" t="str">
        <f>CONCATENATE(M2814,O2814,P2814)</f>
        <v>Regular SeasonUnder ArmourGeneral Merchandise</v>
      </c>
    </row>
    <row r="2815" spans="1:25" x14ac:dyDescent="0.25">
      <c r="A2815" s="3">
        <v>367047</v>
      </c>
      <c r="B2815" t="s">
        <v>119</v>
      </c>
      <c r="C2815" t="s">
        <v>22</v>
      </c>
      <c r="D2815" t="s">
        <v>17</v>
      </c>
      <c r="E2815" t="s">
        <v>1</v>
      </c>
      <c r="F2815" s="5">
        <v>41079</v>
      </c>
      <c r="G2815">
        <v>1</v>
      </c>
      <c r="H2815">
        <v>3</v>
      </c>
      <c r="I2815" s="1">
        <v>790.2</v>
      </c>
      <c r="J2815" s="1">
        <v>256.5</v>
      </c>
      <c r="K2815">
        <v>32.460136674259601</v>
      </c>
      <c r="L2815" s="4">
        <f>VLOOKUP(N2815,rates,VLOOKUP(CONCATENATE('[1]Exposure Report'!$B$11,'[1]Exposure Report'!$B$13),rate_lookup_table,4,FALSE),FALSE)</f>
        <v>263.40100000000001</v>
      </c>
      <c r="M2815" t="s">
        <v>0</v>
      </c>
      <c r="N2815" t="str">
        <f>IF(VLOOKUP(B2815,title_rename,2,FALSE)=0,B2815,VLOOKUP(B2815,title_rename,2,FALSE))</f>
        <v>06-19 Tampa Bay Rays @ Washington Nationals</v>
      </c>
      <c r="O2815" s="3" t="str">
        <f>LEFT(IF(VLOOKUP(C2815,brand_rename,2,FALSE)=0,C2815,VLOOKUP(C2815,brand_rename,2,FALSE)),LEN(IF(VLOOKUP(C2815,brand_rename,2,FALSE)=0,C2815,VLOOKUP(C2815,brand_rename,2,FALSE)))-6)</f>
        <v>Under Armour</v>
      </c>
      <c r="P2815" t="str">
        <f>IF(VLOOKUP(D2815,location_rename,2,FALSE)=0,D2815,VLOOKUP(D2815,location_rename,2,FALSE))</f>
        <v>LED Upper Tiered</v>
      </c>
      <c r="Q2815">
        <f>IF($L2815=0,0,G2815)</f>
        <v>1</v>
      </c>
      <c r="R2815">
        <f>IF($L2815=0,0,H2815)</f>
        <v>3</v>
      </c>
      <c r="S2815" s="1">
        <f>R2815*L2815</f>
        <v>790.20299999999997</v>
      </c>
      <c r="T2815" s="1">
        <f>S2815*(K2815/100)</f>
        <v>256.50097380409954</v>
      </c>
      <c r="U2815" t="str">
        <f t="shared" si="86"/>
        <v>Under ArmourLED Upper Tiered</v>
      </c>
      <c r="V2815" t="str">
        <f t="shared" si="87"/>
        <v>06-19 Tampa Bay Rays @ Washington NationalsUnder ArmourLED Upper Tiered</v>
      </c>
      <c r="W2815" t="str">
        <f>CONCATENATE(M2815,O2815)</f>
        <v>Regular SeasonUnder Armour</v>
      </c>
      <c r="X2815" t="str">
        <f>CONCATENATE(M2815,P2815)</f>
        <v>Regular SeasonLED Upper Tiered</v>
      </c>
      <c r="Y2815" t="str">
        <f>CONCATENATE(M2815,O2815,P2815)</f>
        <v>Regular SeasonUnder ArmourLED Upper Tiered</v>
      </c>
    </row>
    <row r="2816" spans="1:25" x14ac:dyDescent="0.25">
      <c r="A2816" s="3">
        <v>367047</v>
      </c>
      <c r="B2816" t="s">
        <v>119</v>
      </c>
      <c r="C2816" t="s">
        <v>21</v>
      </c>
      <c r="D2816" t="s">
        <v>2</v>
      </c>
      <c r="E2816" t="s">
        <v>1</v>
      </c>
      <c r="F2816" s="5">
        <v>41079</v>
      </c>
      <c r="G2816">
        <v>13</v>
      </c>
      <c r="H2816">
        <v>85</v>
      </c>
      <c r="I2816" s="1">
        <v>22389</v>
      </c>
      <c r="J2816" s="1">
        <v>5645.43</v>
      </c>
      <c r="K2816">
        <v>25.215194961811601</v>
      </c>
      <c r="L2816" s="4">
        <f>VLOOKUP(N2816,rates,VLOOKUP(CONCATENATE('[1]Exposure Report'!$B$11,'[1]Exposure Report'!$B$13),rate_lookup_table,4,FALSE),FALSE)</f>
        <v>263.40100000000001</v>
      </c>
      <c r="M2816" t="s">
        <v>0</v>
      </c>
      <c r="N2816" t="str">
        <f>IF(VLOOKUP(B2816,title_rename,2,FALSE)=0,B2816,VLOOKUP(B2816,title_rename,2,FALSE))</f>
        <v>06-19 Tampa Bay Rays @ Washington Nationals</v>
      </c>
      <c r="O2816" s="3" t="str">
        <f>LEFT(IF(VLOOKUP(C2816,brand_rename,2,FALSE)=0,C2816,VLOOKUP(C2816,brand_rename,2,FALSE)),LEN(IF(VLOOKUP(C2816,brand_rename,2,FALSE)=0,C2816,VLOOKUP(C2816,brand_rename,2,FALSE)))-6)</f>
        <v>United Airlines</v>
      </c>
      <c r="P2816" t="str">
        <f>IF(VLOOKUP(D2816,location_rename,2,FALSE)=0,D2816,VLOOKUP(D2816,location_rename,2,FALSE))</f>
        <v>Rotational Field Level Home Plate</v>
      </c>
      <c r="Q2816">
        <f>IF($L2816=0,0,G2816)</f>
        <v>13</v>
      </c>
      <c r="R2816">
        <f>IF($L2816=0,0,H2816)</f>
        <v>85</v>
      </c>
      <c r="S2816" s="1">
        <f>R2816*L2816</f>
        <v>22389.084999999999</v>
      </c>
      <c r="T2816" s="1">
        <f>S2816*(K2816/100)</f>
        <v>5645.4514329157164</v>
      </c>
      <c r="U2816" t="str">
        <f t="shared" si="86"/>
        <v>United AirlinesRotational Field Level Home Plate</v>
      </c>
      <c r="V2816" t="str">
        <f t="shared" si="87"/>
        <v>06-19 Tampa Bay Rays @ Washington NationalsUnited AirlinesRotational Field Level Home Plate</v>
      </c>
      <c r="W2816" t="str">
        <f>CONCATENATE(M2816,O2816)</f>
        <v>Regular SeasonUnited Airlines</v>
      </c>
      <c r="X2816" t="str">
        <f>CONCATENATE(M2816,P2816)</f>
        <v>Regular SeasonRotational Field Level Home Plate</v>
      </c>
      <c r="Y2816" t="str">
        <f>CONCATENATE(M2816,O2816,P2816)</f>
        <v>Regular SeasonUnited AirlinesRotational Field Level Home Plate</v>
      </c>
    </row>
    <row r="2817" spans="1:25" x14ac:dyDescent="0.25">
      <c r="A2817" s="3">
        <v>367047</v>
      </c>
      <c r="B2817" t="s">
        <v>119</v>
      </c>
      <c r="C2817" t="s">
        <v>21</v>
      </c>
      <c r="D2817" t="s">
        <v>11</v>
      </c>
      <c r="E2817" t="s">
        <v>1</v>
      </c>
      <c r="F2817" s="5">
        <v>41079</v>
      </c>
      <c r="G2817">
        <v>7</v>
      </c>
      <c r="H2817">
        <v>13</v>
      </c>
      <c r="I2817" s="1">
        <v>3424.2</v>
      </c>
      <c r="J2817" s="1">
        <v>540.6</v>
      </c>
      <c r="K2817">
        <v>15.7876292272647</v>
      </c>
      <c r="L2817" s="4">
        <f>VLOOKUP(N2817,rates,VLOOKUP(CONCATENATE('[1]Exposure Report'!$B$11,'[1]Exposure Report'!$B$13),rate_lookup_table,4,FALSE),FALSE)</f>
        <v>263.40100000000001</v>
      </c>
      <c r="M2817" t="s">
        <v>0</v>
      </c>
      <c r="N2817" t="str">
        <f>IF(VLOOKUP(B2817,title_rename,2,FALSE)=0,B2817,VLOOKUP(B2817,title_rename,2,FALSE))</f>
        <v>06-19 Tampa Bay Rays @ Washington Nationals</v>
      </c>
      <c r="O2817" s="3" t="str">
        <f>LEFT(IF(VLOOKUP(C2817,brand_rename,2,FALSE)=0,C2817,VLOOKUP(C2817,brand_rename,2,FALSE)),LEN(IF(VLOOKUP(C2817,brand_rename,2,FALSE)=0,C2817,VLOOKUP(C2817,brand_rename,2,FALSE)))-6)</f>
        <v>United Airlines</v>
      </c>
      <c r="P2817" t="str">
        <f>IF(VLOOKUP(D2817,location_rename,2,FALSE)=0,D2817,VLOOKUP(D2817,location_rename,2,FALSE))</f>
        <v>Static Outfield Wall</v>
      </c>
      <c r="Q2817">
        <f>IF($L2817=0,0,G2817)</f>
        <v>7</v>
      </c>
      <c r="R2817">
        <f>IF($L2817=0,0,H2817)</f>
        <v>13</v>
      </c>
      <c r="S2817" s="1">
        <f>R2817*L2817</f>
        <v>3424.2130000000002</v>
      </c>
      <c r="T2817" s="1">
        <f>S2817*(K2817/100)</f>
        <v>540.60205239179743</v>
      </c>
      <c r="U2817" t="str">
        <f t="shared" si="86"/>
        <v>United AirlinesStatic Outfield Wall</v>
      </c>
      <c r="V2817" t="str">
        <f t="shared" si="87"/>
        <v>06-19 Tampa Bay Rays @ Washington NationalsUnited AirlinesStatic Outfield Wall</v>
      </c>
      <c r="W2817" t="str">
        <f>CONCATENATE(M2817,O2817)</f>
        <v>Regular SeasonUnited Airlines</v>
      </c>
      <c r="X2817" t="str">
        <f>CONCATENATE(M2817,P2817)</f>
        <v>Regular SeasonStatic Outfield Wall</v>
      </c>
      <c r="Y2817" t="str">
        <f>CONCATENATE(M2817,O2817,P2817)</f>
        <v>Regular SeasonUnited AirlinesStatic Outfield Wall</v>
      </c>
    </row>
    <row r="2818" spans="1:25" x14ac:dyDescent="0.25">
      <c r="A2818" s="3">
        <v>367047</v>
      </c>
      <c r="B2818" t="s">
        <v>119</v>
      </c>
      <c r="C2818" t="s">
        <v>20</v>
      </c>
      <c r="D2818" t="s">
        <v>11</v>
      </c>
      <c r="E2818" t="s">
        <v>1</v>
      </c>
      <c r="F2818" s="5">
        <v>41079</v>
      </c>
      <c r="G2818">
        <v>30</v>
      </c>
      <c r="H2818">
        <v>111</v>
      </c>
      <c r="I2818" s="1">
        <v>29237.4</v>
      </c>
      <c r="J2818" s="1">
        <v>4925.92</v>
      </c>
      <c r="K2818">
        <v>16.8480097409482</v>
      </c>
      <c r="L2818" s="4">
        <f>VLOOKUP(N2818,rates,VLOOKUP(CONCATENATE('[1]Exposure Report'!$B$11,'[1]Exposure Report'!$B$13),rate_lookup_table,4,FALSE),FALSE)</f>
        <v>263.40100000000001</v>
      </c>
      <c r="M2818" t="s">
        <v>0</v>
      </c>
      <c r="N2818" t="str">
        <f>IF(VLOOKUP(B2818,title_rename,2,FALSE)=0,B2818,VLOOKUP(B2818,title_rename,2,FALSE))</f>
        <v>06-19 Tampa Bay Rays @ Washington Nationals</v>
      </c>
      <c r="O2818" s="3" t="str">
        <f>LEFT(IF(VLOOKUP(C2818,brand_rename,2,FALSE)=0,C2818,VLOOKUP(C2818,brand_rename,2,FALSE)),LEN(IF(VLOOKUP(C2818,brand_rename,2,FALSE)=0,C2818,VLOOKUP(C2818,brand_rename,2,FALSE)))-6)</f>
        <v>W.B. Mason</v>
      </c>
      <c r="P2818" t="str">
        <f>IF(VLOOKUP(D2818,location_rename,2,FALSE)=0,D2818,VLOOKUP(D2818,location_rename,2,FALSE))</f>
        <v>Static Outfield Wall</v>
      </c>
      <c r="Q2818">
        <f>IF($L2818=0,0,G2818)</f>
        <v>30</v>
      </c>
      <c r="R2818">
        <f>IF($L2818=0,0,H2818)</f>
        <v>111</v>
      </c>
      <c r="S2818" s="1">
        <f>R2818*L2818</f>
        <v>29237.511000000002</v>
      </c>
      <c r="T2818" s="1">
        <f>S2818*(K2818/100)</f>
        <v>4925.9387012908019</v>
      </c>
      <c r="U2818" t="str">
        <f t="shared" ref="U2818:U2881" si="88">CONCATENATE(O2818,P2818)</f>
        <v>W.B. MasonStatic Outfield Wall</v>
      </c>
      <c r="V2818" t="str">
        <f t="shared" ref="V2818:V2881" si="89">CONCATENATE(N2818,U2818)</f>
        <v>06-19 Tampa Bay Rays @ Washington NationalsW.B. MasonStatic Outfield Wall</v>
      </c>
      <c r="W2818" t="str">
        <f>CONCATENATE(M2818,O2818)</f>
        <v>Regular SeasonW.B. Mason</v>
      </c>
      <c r="X2818" t="str">
        <f>CONCATENATE(M2818,P2818)</f>
        <v>Regular SeasonStatic Outfield Wall</v>
      </c>
      <c r="Y2818" t="str">
        <f>CONCATENATE(M2818,O2818,P2818)</f>
        <v>Regular SeasonW.B. MasonStatic Outfield Wall</v>
      </c>
    </row>
    <row r="2819" spans="1:25" x14ac:dyDescent="0.25">
      <c r="A2819" s="3">
        <v>367047</v>
      </c>
      <c r="B2819" t="s">
        <v>119</v>
      </c>
      <c r="C2819" t="s">
        <v>8</v>
      </c>
      <c r="D2819" t="s">
        <v>19</v>
      </c>
      <c r="E2819" t="s">
        <v>1</v>
      </c>
      <c r="F2819" s="5">
        <v>41079</v>
      </c>
      <c r="G2819">
        <v>4</v>
      </c>
      <c r="H2819">
        <v>13</v>
      </c>
      <c r="I2819" s="1">
        <v>3424.2</v>
      </c>
      <c r="J2819" s="1">
        <v>811.48</v>
      </c>
      <c r="K2819">
        <v>23.698382103848999</v>
      </c>
      <c r="L2819" s="4">
        <f>VLOOKUP(N2819,rates,VLOOKUP(CONCATENATE('[1]Exposure Report'!$B$11,'[1]Exposure Report'!$B$13),rate_lookup_table,4,FALSE),FALSE)</f>
        <v>263.40100000000001</v>
      </c>
      <c r="M2819" t="s">
        <v>0</v>
      </c>
      <c r="N2819" t="str">
        <f>IF(VLOOKUP(B2819,title_rename,2,FALSE)=0,B2819,VLOOKUP(B2819,title_rename,2,FALSE))</f>
        <v>06-19 Tampa Bay Rays @ Washington Nationals</v>
      </c>
      <c r="O2819" s="3" t="str">
        <f>LEFT(IF(VLOOKUP(C2819,brand_rename,2,FALSE)=0,C2819,VLOOKUP(C2819,brand_rename,2,FALSE)),LEN(IF(VLOOKUP(C2819,brand_rename,2,FALSE)=0,C2819,VLOOKUP(C2819,brand_rename,2,FALSE)))-6)</f>
        <v>Washington National Logo</v>
      </c>
      <c r="P2819" t="str">
        <f>IF(VLOOKUP(D2819,location_rename,2,FALSE)=0,D2819,VLOOKUP(D2819,location_rename,2,FALSE))</f>
        <v>LED Outfield Wall</v>
      </c>
      <c r="Q2819">
        <f>IF($L2819=0,0,G2819)</f>
        <v>4</v>
      </c>
      <c r="R2819">
        <f>IF($L2819=0,0,H2819)</f>
        <v>13</v>
      </c>
      <c r="S2819" s="1">
        <f>R2819*L2819</f>
        <v>3424.2130000000002</v>
      </c>
      <c r="T2819" s="1">
        <f>S2819*(K2819/100)</f>
        <v>811.48308078967102</v>
      </c>
      <c r="U2819" t="str">
        <f t="shared" si="88"/>
        <v>Washington National LogoLED Outfield Wall</v>
      </c>
      <c r="V2819" t="str">
        <f t="shared" si="89"/>
        <v>06-19 Tampa Bay Rays @ Washington NationalsWashington National LogoLED Outfield Wall</v>
      </c>
      <c r="W2819" t="str">
        <f>CONCATENATE(M2819,O2819)</f>
        <v>Regular SeasonWashington National Logo</v>
      </c>
      <c r="X2819" t="str">
        <f>CONCATENATE(M2819,P2819)</f>
        <v>Regular SeasonLED Outfield Wall</v>
      </c>
      <c r="Y2819" t="str">
        <f>CONCATENATE(M2819,O2819,P2819)</f>
        <v>Regular SeasonWashington National LogoLED Outfield Wall</v>
      </c>
    </row>
    <row r="2820" spans="1:25" x14ac:dyDescent="0.25">
      <c r="A2820" s="3">
        <v>367047</v>
      </c>
      <c r="B2820" t="s">
        <v>119</v>
      </c>
      <c r="C2820" t="s">
        <v>8</v>
      </c>
      <c r="D2820" t="s">
        <v>18</v>
      </c>
      <c r="E2820" t="s">
        <v>1</v>
      </c>
      <c r="F2820" s="5">
        <v>41079</v>
      </c>
      <c r="G2820">
        <v>6</v>
      </c>
      <c r="H2820">
        <v>16</v>
      </c>
      <c r="I2820" s="1">
        <v>4214.3999999999996</v>
      </c>
      <c r="J2820" s="1">
        <v>961.91</v>
      </c>
      <c r="K2820">
        <v>22.824364085041701</v>
      </c>
      <c r="L2820" s="4">
        <f>VLOOKUP(N2820,rates,VLOOKUP(CONCATENATE('[1]Exposure Report'!$B$11,'[1]Exposure Report'!$B$13),rate_lookup_table,4,FALSE),FALSE)</f>
        <v>263.40100000000001</v>
      </c>
      <c r="M2820" t="s">
        <v>0</v>
      </c>
      <c r="N2820" t="str">
        <f>IF(VLOOKUP(B2820,title_rename,2,FALSE)=0,B2820,VLOOKUP(B2820,title_rename,2,FALSE))</f>
        <v>06-19 Tampa Bay Rays @ Washington Nationals</v>
      </c>
      <c r="O2820" s="3" t="str">
        <f>LEFT(IF(VLOOKUP(C2820,brand_rename,2,FALSE)=0,C2820,VLOOKUP(C2820,brand_rename,2,FALSE)),LEN(IF(VLOOKUP(C2820,brand_rename,2,FALSE)=0,C2820,VLOOKUP(C2820,brand_rename,2,FALSE)))-6)</f>
        <v>Washington National Logo</v>
      </c>
      <c r="P2820" t="str">
        <f>IF(VLOOKUP(D2820,location_rename,2,FALSE)=0,D2820,VLOOKUP(D2820,location_rename,2,FALSE))</f>
        <v>LED Upper Billboard</v>
      </c>
      <c r="Q2820">
        <f>IF($L2820=0,0,G2820)</f>
        <v>6</v>
      </c>
      <c r="R2820">
        <f>IF($L2820=0,0,H2820)</f>
        <v>16</v>
      </c>
      <c r="S2820" s="1">
        <f>R2820*L2820</f>
        <v>4214.4160000000002</v>
      </c>
      <c r="T2820" s="1">
        <f>S2820*(K2820/100)</f>
        <v>961.91365189825115</v>
      </c>
      <c r="U2820" t="str">
        <f t="shared" si="88"/>
        <v>Washington National LogoLED Upper Billboard</v>
      </c>
      <c r="V2820" t="str">
        <f t="shared" si="89"/>
        <v>06-19 Tampa Bay Rays @ Washington NationalsWashington National LogoLED Upper Billboard</v>
      </c>
      <c r="W2820" t="str">
        <f>CONCATENATE(M2820,O2820)</f>
        <v>Regular SeasonWashington National Logo</v>
      </c>
      <c r="X2820" t="str">
        <f>CONCATENATE(M2820,P2820)</f>
        <v>Regular SeasonLED Upper Billboard</v>
      </c>
      <c r="Y2820" t="str">
        <f>CONCATENATE(M2820,O2820,P2820)</f>
        <v>Regular SeasonWashington National LogoLED Upper Billboard</v>
      </c>
    </row>
    <row r="2821" spans="1:25" x14ac:dyDescent="0.25">
      <c r="A2821" s="3">
        <v>367047</v>
      </c>
      <c r="B2821" t="s">
        <v>119</v>
      </c>
      <c r="C2821" t="s">
        <v>8</v>
      </c>
      <c r="D2821" t="s">
        <v>17</v>
      </c>
      <c r="E2821" t="s">
        <v>1</v>
      </c>
      <c r="F2821" s="5">
        <v>41079</v>
      </c>
      <c r="G2821">
        <v>3</v>
      </c>
      <c r="H2821">
        <v>13</v>
      </c>
      <c r="I2821" s="1">
        <v>3424.2</v>
      </c>
      <c r="J2821" s="1">
        <v>930.07</v>
      </c>
      <c r="K2821">
        <v>27.161672799485999</v>
      </c>
      <c r="L2821" s="4">
        <f>VLOOKUP(N2821,rates,VLOOKUP(CONCATENATE('[1]Exposure Report'!$B$11,'[1]Exposure Report'!$B$13),rate_lookup_table,4,FALSE),FALSE)</f>
        <v>263.40100000000001</v>
      </c>
      <c r="M2821" t="s">
        <v>0</v>
      </c>
      <c r="N2821" t="str">
        <f>IF(VLOOKUP(B2821,title_rename,2,FALSE)=0,B2821,VLOOKUP(B2821,title_rename,2,FALSE))</f>
        <v>06-19 Tampa Bay Rays @ Washington Nationals</v>
      </c>
      <c r="O2821" s="3" t="str">
        <f>LEFT(IF(VLOOKUP(C2821,brand_rename,2,FALSE)=0,C2821,VLOOKUP(C2821,brand_rename,2,FALSE)),LEN(IF(VLOOKUP(C2821,brand_rename,2,FALSE)=0,C2821,VLOOKUP(C2821,brand_rename,2,FALSE)))-6)</f>
        <v>Washington National Logo</v>
      </c>
      <c r="P2821" t="str">
        <f>IF(VLOOKUP(D2821,location_rename,2,FALSE)=0,D2821,VLOOKUP(D2821,location_rename,2,FALSE))</f>
        <v>LED Upper Tiered</v>
      </c>
      <c r="Q2821">
        <f>IF($L2821=0,0,G2821)</f>
        <v>3</v>
      </c>
      <c r="R2821">
        <f>IF($L2821=0,0,H2821)</f>
        <v>13</v>
      </c>
      <c r="S2821" s="1">
        <f>R2821*L2821</f>
        <v>3424.2130000000002</v>
      </c>
      <c r="T2821" s="1">
        <f>S2821*(K2821/100)</f>
        <v>930.07353101746355</v>
      </c>
      <c r="U2821" t="str">
        <f t="shared" si="88"/>
        <v>Washington National LogoLED Upper Tiered</v>
      </c>
      <c r="V2821" t="str">
        <f t="shared" si="89"/>
        <v>06-19 Tampa Bay Rays @ Washington NationalsWashington National LogoLED Upper Tiered</v>
      </c>
      <c r="W2821" t="str">
        <f>CONCATENATE(M2821,O2821)</f>
        <v>Regular SeasonWashington National Logo</v>
      </c>
      <c r="X2821" t="str">
        <f>CONCATENATE(M2821,P2821)</f>
        <v>Regular SeasonLED Upper Tiered</v>
      </c>
      <c r="Y2821" t="str">
        <f>CONCATENATE(M2821,O2821,P2821)</f>
        <v>Regular SeasonWashington National LogoLED Upper Tiered</v>
      </c>
    </row>
    <row r="2822" spans="1:25" x14ac:dyDescent="0.25">
      <c r="A2822" s="3">
        <v>367047</v>
      </c>
      <c r="B2822" t="s">
        <v>119</v>
      </c>
      <c r="C2822" t="s">
        <v>8</v>
      </c>
      <c r="D2822" t="s">
        <v>16</v>
      </c>
      <c r="E2822" t="s">
        <v>1</v>
      </c>
      <c r="F2822" s="5">
        <v>41079</v>
      </c>
      <c r="G2822">
        <v>315</v>
      </c>
      <c r="H2822">
        <v>2204</v>
      </c>
      <c r="I2822" s="1">
        <v>580533.6</v>
      </c>
      <c r="J2822" s="1">
        <v>95686.53</v>
      </c>
      <c r="K2822">
        <v>16.4825136736271</v>
      </c>
      <c r="L2822" s="4">
        <f>VLOOKUP(N2822,rates,VLOOKUP(CONCATENATE('[1]Exposure Report'!$B$11,'[1]Exposure Report'!$B$13),rate_lookup_table,4,FALSE),FALSE)</f>
        <v>263.40100000000001</v>
      </c>
      <c r="M2822" t="s">
        <v>0</v>
      </c>
      <c r="N2822" t="str">
        <f>IF(VLOOKUP(B2822,title_rename,2,FALSE)=0,B2822,VLOOKUP(B2822,title_rename,2,FALSE))</f>
        <v>06-19 Tampa Bay Rays @ Washington Nationals</v>
      </c>
      <c r="O2822" s="3" t="str">
        <f>LEFT(IF(VLOOKUP(C2822,brand_rename,2,FALSE)=0,C2822,VLOOKUP(C2822,brand_rename,2,FALSE)),LEN(IF(VLOOKUP(C2822,brand_rename,2,FALSE)=0,C2822,VLOOKUP(C2822,brand_rename,2,FALSE)))-6)</f>
        <v>Washington National Logo</v>
      </c>
      <c r="P2822" t="str">
        <f>IF(VLOOKUP(D2822,location_rename,2,FALSE)=0,D2822,VLOOKUP(D2822,location_rename,2,FALSE))</f>
        <v>On Surface Branding</v>
      </c>
      <c r="Q2822">
        <f>IF($L2822=0,0,G2822)</f>
        <v>315</v>
      </c>
      <c r="R2822">
        <f>IF($L2822=0,0,H2822)</f>
        <v>2204</v>
      </c>
      <c r="S2822" s="1">
        <f>R2822*L2822</f>
        <v>580535.804</v>
      </c>
      <c r="T2822" s="1">
        <f>S2822*(K2822/100)</f>
        <v>95686.893274601025</v>
      </c>
      <c r="U2822" t="str">
        <f t="shared" si="88"/>
        <v>Washington National LogoOn Surface Branding</v>
      </c>
      <c r="V2822" t="str">
        <f t="shared" si="89"/>
        <v>06-19 Tampa Bay Rays @ Washington NationalsWashington National LogoOn Surface Branding</v>
      </c>
      <c r="W2822" t="str">
        <f>CONCATENATE(M2822,O2822)</f>
        <v>Regular SeasonWashington National Logo</v>
      </c>
      <c r="X2822" t="str">
        <f>CONCATENATE(M2822,P2822)</f>
        <v>Regular SeasonOn Surface Branding</v>
      </c>
      <c r="Y2822" t="str">
        <f>CONCATENATE(M2822,O2822,P2822)</f>
        <v>Regular SeasonWashington National LogoOn Surface Branding</v>
      </c>
    </row>
    <row r="2823" spans="1:25" x14ac:dyDescent="0.25">
      <c r="A2823" s="3">
        <v>367047</v>
      </c>
      <c r="B2823" t="s">
        <v>119</v>
      </c>
      <c r="C2823" t="s">
        <v>8</v>
      </c>
      <c r="D2823" t="s">
        <v>15</v>
      </c>
      <c r="E2823" t="s">
        <v>1</v>
      </c>
      <c r="F2823" s="5">
        <v>41079</v>
      </c>
      <c r="G2823">
        <v>15</v>
      </c>
      <c r="H2823">
        <v>107</v>
      </c>
      <c r="I2823" s="1">
        <v>28183.8</v>
      </c>
      <c r="J2823" s="1">
        <v>3715.97</v>
      </c>
      <c r="K2823">
        <v>13.1847728127505</v>
      </c>
      <c r="L2823" s="4">
        <f>VLOOKUP(N2823,rates,VLOOKUP(CONCATENATE('[1]Exposure Report'!$B$11,'[1]Exposure Report'!$B$13),rate_lookup_table,4,FALSE),FALSE)</f>
        <v>263.40100000000001</v>
      </c>
      <c r="M2823" t="s">
        <v>0</v>
      </c>
      <c r="N2823" t="str">
        <f>IF(VLOOKUP(B2823,title_rename,2,FALSE)=0,B2823,VLOOKUP(B2823,title_rename,2,FALSE))</f>
        <v>06-19 Tampa Bay Rays @ Washington Nationals</v>
      </c>
      <c r="O2823" s="3" t="str">
        <f>LEFT(IF(VLOOKUP(C2823,brand_rename,2,FALSE)=0,C2823,VLOOKUP(C2823,brand_rename,2,FALSE)),LEN(IF(VLOOKUP(C2823,brand_rename,2,FALSE)=0,C2823,VLOOKUP(C2823,brand_rename,2,FALSE)))-6)</f>
        <v>Washington National Logo</v>
      </c>
      <c r="P2823" t="str">
        <f>IF(VLOOKUP(D2823,location_rename,2,FALSE)=0,D2823,VLOOKUP(D2823,location_rename,2,FALSE))</f>
        <v>Special Structure Signage</v>
      </c>
      <c r="Q2823">
        <f>IF($L2823=0,0,G2823)</f>
        <v>15</v>
      </c>
      <c r="R2823">
        <f>IF($L2823=0,0,H2823)</f>
        <v>107</v>
      </c>
      <c r="S2823" s="1">
        <f>R2823*L2823</f>
        <v>28183.907000000003</v>
      </c>
      <c r="T2823" s="1">
        <f>S2823*(K2823/100)</f>
        <v>3715.9841077068854</v>
      </c>
      <c r="U2823" t="str">
        <f t="shared" si="88"/>
        <v>Washington National LogoSpecial Structure Signage</v>
      </c>
      <c r="V2823" t="str">
        <f t="shared" si="89"/>
        <v>06-19 Tampa Bay Rays @ Washington NationalsWashington National LogoSpecial Structure Signage</v>
      </c>
      <c r="W2823" t="str">
        <f>CONCATENATE(M2823,O2823)</f>
        <v>Regular SeasonWashington National Logo</v>
      </c>
      <c r="X2823" t="str">
        <f>CONCATENATE(M2823,P2823)</f>
        <v>Regular SeasonSpecial Structure Signage</v>
      </c>
      <c r="Y2823" t="str">
        <f>CONCATENATE(M2823,O2823,P2823)</f>
        <v>Regular SeasonWashington National LogoSpecial Structure Signage</v>
      </c>
    </row>
    <row r="2824" spans="1:25" x14ac:dyDescent="0.25">
      <c r="A2824" s="3">
        <v>367047</v>
      </c>
      <c r="B2824" t="s">
        <v>119</v>
      </c>
      <c r="C2824" t="s">
        <v>8</v>
      </c>
      <c r="D2824" t="s">
        <v>14</v>
      </c>
      <c r="E2824" t="s">
        <v>1</v>
      </c>
      <c r="F2824" s="5">
        <v>41079</v>
      </c>
      <c r="G2824">
        <v>13</v>
      </c>
      <c r="H2824">
        <v>96</v>
      </c>
      <c r="I2824" s="1">
        <v>25286.400000000001</v>
      </c>
      <c r="J2824" s="1">
        <v>2825.49</v>
      </c>
      <c r="K2824">
        <v>11.173951214882299</v>
      </c>
      <c r="L2824" s="4">
        <f>VLOOKUP(N2824,rates,VLOOKUP(CONCATENATE('[1]Exposure Report'!$B$11,'[1]Exposure Report'!$B$13),rate_lookup_table,4,FALSE),FALSE)</f>
        <v>263.40100000000001</v>
      </c>
      <c r="M2824" t="s">
        <v>0</v>
      </c>
      <c r="N2824" t="str">
        <f>IF(VLOOKUP(B2824,title_rename,2,FALSE)=0,B2824,VLOOKUP(B2824,title_rename,2,FALSE))</f>
        <v>06-19 Tampa Bay Rays @ Washington Nationals</v>
      </c>
      <c r="O2824" s="3" t="str">
        <f>LEFT(IF(VLOOKUP(C2824,brand_rename,2,FALSE)=0,C2824,VLOOKUP(C2824,brand_rename,2,FALSE)),LEN(IF(VLOOKUP(C2824,brand_rename,2,FALSE)=0,C2824,VLOOKUP(C2824,brand_rename,2,FALSE)))-6)</f>
        <v>Washington National Logo</v>
      </c>
      <c r="P2824" t="str">
        <f>IF(VLOOKUP(D2824,location_rename,2,FALSE)=0,D2824,VLOOKUP(D2824,location_rename,2,FALSE))</f>
        <v>Static Dugout Roof</v>
      </c>
      <c r="Q2824">
        <f>IF($L2824=0,0,G2824)</f>
        <v>13</v>
      </c>
      <c r="R2824">
        <f>IF($L2824=0,0,H2824)</f>
        <v>96</v>
      </c>
      <c r="S2824" s="1">
        <f>R2824*L2824</f>
        <v>25286.495999999999</v>
      </c>
      <c r="T2824" s="1">
        <f>S2824*(K2824/100)</f>
        <v>2825.5007269931639</v>
      </c>
      <c r="U2824" t="str">
        <f t="shared" si="88"/>
        <v>Washington National LogoStatic Dugout Roof</v>
      </c>
      <c r="V2824" t="str">
        <f t="shared" si="89"/>
        <v>06-19 Tampa Bay Rays @ Washington NationalsWashington National LogoStatic Dugout Roof</v>
      </c>
      <c r="W2824" t="str">
        <f>CONCATENATE(M2824,O2824)</f>
        <v>Regular SeasonWashington National Logo</v>
      </c>
      <c r="X2824" t="str">
        <f>CONCATENATE(M2824,P2824)</f>
        <v>Regular SeasonStatic Dugout Roof</v>
      </c>
      <c r="Y2824" t="str">
        <f>CONCATENATE(M2824,O2824,P2824)</f>
        <v>Regular SeasonWashington National LogoStatic Dugout Roof</v>
      </c>
    </row>
    <row r="2825" spans="1:25" x14ac:dyDescent="0.25">
      <c r="A2825" s="3">
        <v>367047</v>
      </c>
      <c r="B2825" t="s">
        <v>119</v>
      </c>
      <c r="C2825" t="s">
        <v>8</v>
      </c>
      <c r="D2825" t="s">
        <v>13</v>
      </c>
      <c r="E2825" t="s">
        <v>1</v>
      </c>
      <c r="F2825" s="5">
        <v>41079</v>
      </c>
      <c r="G2825">
        <v>21</v>
      </c>
      <c r="H2825">
        <v>77</v>
      </c>
      <c r="I2825" s="1">
        <v>20281.8</v>
      </c>
      <c r="J2825" s="1">
        <v>4397.17</v>
      </c>
      <c r="K2825">
        <v>21.680373536865499</v>
      </c>
      <c r="L2825" s="4">
        <f>VLOOKUP(N2825,rates,VLOOKUP(CONCATENATE('[1]Exposure Report'!$B$11,'[1]Exposure Report'!$B$13),rate_lookup_table,4,FALSE),FALSE)</f>
        <v>263.40100000000001</v>
      </c>
      <c r="M2825" t="s">
        <v>0</v>
      </c>
      <c r="N2825" t="str">
        <f>IF(VLOOKUP(B2825,title_rename,2,FALSE)=0,B2825,VLOOKUP(B2825,title_rename,2,FALSE))</f>
        <v>06-19 Tampa Bay Rays @ Washington Nationals</v>
      </c>
      <c r="O2825" s="3" t="str">
        <f>LEFT(IF(VLOOKUP(C2825,brand_rename,2,FALSE)=0,C2825,VLOOKUP(C2825,brand_rename,2,FALSE)),LEN(IF(VLOOKUP(C2825,brand_rename,2,FALSE)=0,C2825,VLOOKUP(C2825,brand_rename,2,FALSE)))-6)</f>
        <v>Washington National Logo</v>
      </c>
      <c r="P2825" t="str">
        <f>IF(VLOOKUP(D2825,location_rename,2,FALSE)=0,D2825,VLOOKUP(D2825,location_rename,2,FALSE))</f>
        <v>Static Dugout Wall</v>
      </c>
      <c r="Q2825">
        <f>IF($L2825=0,0,G2825)</f>
        <v>21</v>
      </c>
      <c r="R2825">
        <f>IF($L2825=0,0,H2825)</f>
        <v>77</v>
      </c>
      <c r="S2825" s="1">
        <f>R2825*L2825</f>
        <v>20281.877</v>
      </c>
      <c r="T2825" s="1">
        <f>S2825*(K2825/100)</f>
        <v>4397.1866938876101</v>
      </c>
      <c r="U2825" t="str">
        <f t="shared" si="88"/>
        <v>Washington National LogoStatic Dugout Wall</v>
      </c>
      <c r="V2825" t="str">
        <f t="shared" si="89"/>
        <v>06-19 Tampa Bay Rays @ Washington NationalsWashington National LogoStatic Dugout Wall</v>
      </c>
      <c r="W2825" t="str">
        <f>CONCATENATE(M2825,O2825)</f>
        <v>Regular SeasonWashington National Logo</v>
      </c>
      <c r="X2825" t="str">
        <f>CONCATENATE(M2825,P2825)</f>
        <v>Regular SeasonStatic Dugout Wall</v>
      </c>
      <c r="Y2825" t="str">
        <f>CONCATENATE(M2825,O2825,P2825)</f>
        <v>Regular SeasonWashington National LogoStatic Dugout Wall</v>
      </c>
    </row>
    <row r="2826" spans="1:25" x14ac:dyDescent="0.25">
      <c r="A2826" s="3">
        <v>367047</v>
      </c>
      <c r="B2826" t="s">
        <v>119</v>
      </c>
      <c r="C2826" t="s">
        <v>8</v>
      </c>
      <c r="D2826" t="s">
        <v>12</v>
      </c>
      <c r="E2826" t="s">
        <v>1</v>
      </c>
      <c r="F2826" s="5">
        <v>41079</v>
      </c>
      <c r="G2826">
        <v>188</v>
      </c>
      <c r="H2826">
        <v>429</v>
      </c>
      <c r="I2826" s="1">
        <v>112998.6</v>
      </c>
      <c r="J2826" s="1">
        <v>26560.68</v>
      </c>
      <c r="K2826">
        <v>23.5053177649988</v>
      </c>
      <c r="L2826" s="4">
        <f>VLOOKUP(N2826,rates,VLOOKUP(CONCATENATE('[1]Exposure Report'!$B$11,'[1]Exposure Report'!$B$13),rate_lookup_table,4,FALSE),FALSE)</f>
        <v>263.40100000000001</v>
      </c>
      <c r="M2826" t="s">
        <v>0</v>
      </c>
      <c r="N2826" t="str">
        <f>IF(VLOOKUP(B2826,title_rename,2,FALSE)=0,B2826,VLOOKUP(B2826,title_rename,2,FALSE))</f>
        <v>06-19 Tampa Bay Rays @ Washington Nationals</v>
      </c>
      <c r="O2826" s="3" t="str">
        <f>LEFT(IF(VLOOKUP(C2826,brand_rename,2,FALSE)=0,C2826,VLOOKUP(C2826,brand_rename,2,FALSE)),LEN(IF(VLOOKUP(C2826,brand_rename,2,FALSE)=0,C2826,VLOOKUP(C2826,brand_rename,2,FALSE)))-6)</f>
        <v>Washington National Logo</v>
      </c>
      <c r="P2826" t="str">
        <f>IF(VLOOKUP(D2826,location_rename,2,FALSE)=0,D2826,VLOOKUP(D2826,location_rename,2,FALSE))</f>
        <v>Static Field Level Home Plate</v>
      </c>
      <c r="Q2826">
        <f>IF($L2826=0,0,G2826)</f>
        <v>188</v>
      </c>
      <c r="R2826">
        <f>IF($L2826=0,0,H2826)</f>
        <v>429</v>
      </c>
      <c r="S2826" s="1">
        <f>R2826*L2826</f>
        <v>112999.02900000001</v>
      </c>
      <c r="T2826" s="1">
        <f>S2826*(K2826/100)</f>
        <v>26560.780837813149</v>
      </c>
      <c r="U2826" t="str">
        <f t="shared" si="88"/>
        <v>Washington National LogoStatic Field Level Home Plate</v>
      </c>
      <c r="V2826" t="str">
        <f t="shared" si="89"/>
        <v>06-19 Tampa Bay Rays @ Washington NationalsWashington National LogoStatic Field Level Home Plate</v>
      </c>
      <c r="W2826" t="str">
        <f>CONCATENATE(M2826,O2826)</f>
        <v>Regular SeasonWashington National Logo</v>
      </c>
      <c r="X2826" t="str">
        <f>CONCATENATE(M2826,P2826)</f>
        <v>Regular SeasonStatic Field Level Home Plate</v>
      </c>
      <c r="Y2826" t="str">
        <f>CONCATENATE(M2826,O2826,P2826)</f>
        <v>Regular SeasonWashington National LogoStatic Field Level Home Plate</v>
      </c>
    </row>
    <row r="2827" spans="1:25" x14ac:dyDescent="0.25">
      <c r="A2827" s="3">
        <v>367047</v>
      </c>
      <c r="B2827" t="s">
        <v>119</v>
      </c>
      <c r="C2827" t="s">
        <v>8</v>
      </c>
      <c r="D2827" t="s">
        <v>11</v>
      </c>
      <c r="E2827" t="s">
        <v>1</v>
      </c>
      <c r="F2827" s="5">
        <v>41079</v>
      </c>
      <c r="G2827">
        <v>43</v>
      </c>
      <c r="H2827">
        <v>251</v>
      </c>
      <c r="I2827" s="1">
        <v>66113.399999999994</v>
      </c>
      <c r="J2827" s="1">
        <v>8322.76</v>
      </c>
      <c r="K2827">
        <v>12.588612898444101</v>
      </c>
      <c r="L2827" s="4">
        <f>VLOOKUP(N2827,rates,VLOOKUP(CONCATENATE('[1]Exposure Report'!$B$11,'[1]Exposure Report'!$B$13),rate_lookup_table,4,FALSE),FALSE)</f>
        <v>263.40100000000001</v>
      </c>
      <c r="M2827" t="s">
        <v>0</v>
      </c>
      <c r="N2827" t="str">
        <f>IF(VLOOKUP(B2827,title_rename,2,FALSE)=0,B2827,VLOOKUP(B2827,title_rename,2,FALSE))</f>
        <v>06-19 Tampa Bay Rays @ Washington Nationals</v>
      </c>
      <c r="O2827" s="3" t="str">
        <f>LEFT(IF(VLOOKUP(C2827,brand_rename,2,FALSE)=0,C2827,VLOOKUP(C2827,brand_rename,2,FALSE)),LEN(IF(VLOOKUP(C2827,brand_rename,2,FALSE)=0,C2827,VLOOKUP(C2827,brand_rename,2,FALSE)))-6)</f>
        <v>Washington National Logo</v>
      </c>
      <c r="P2827" t="str">
        <f>IF(VLOOKUP(D2827,location_rename,2,FALSE)=0,D2827,VLOOKUP(D2827,location_rename,2,FALSE))</f>
        <v>Static Outfield Wall</v>
      </c>
      <c r="Q2827">
        <f>IF($L2827=0,0,G2827)</f>
        <v>43</v>
      </c>
      <c r="R2827">
        <f>IF($L2827=0,0,H2827)</f>
        <v>251</v>
      </c>
      <c r="S2827" s="1">
        <f>R2827*L2827</f>
        <v>66113.650999999998</v>
      </c>
      <c r="T2827" s="1">
        <f>S2827*(K2827/100)</f>
        <v>8322.7915974183179</v>
      </c>
      <c r="U2827" t="str">
        <f t="shared" si="88"/>
        <v>Washington National LogoStatic Outfield Wall</v>
      </c>
      <c r="V2827" t="str">
        <f t="shared" si="89"/>
        <v>06-19 Tampa Bay Rays @ Washington NationalsWashington National LogoStatic Outfield Wall</v>
      </c>
      <c r="W2827" t="str">
        <f>CONCATENATE(M2827,O2827)</f>
        <v>Regular SeasonWashington National Logo</v>
      </c>
      <c r="X2827" t="str">
        <f>CONCATENATE(M2827,P2827)</f>
        <v>Regular SeasonStatic Outfield Wall</v>
      </c>
      <c r="Y2827" t="str">
        <f>CONCATENATE(M2827,O2827,P2827)</f>
        <v>Regular SeasonWashington National LogoStatic Outfield Wall</v>
      </c>
    </row>
    <row r="2828" spans="1:25" x14ac:dyDescent="0.25">
      <c r="A2828" s="3">
        <v>367047</v>
      </c>
      <c r="B2828" t="s">
        <v>119</v>
      </c>
      <c r="C2828" t="s">
        <v>8</v>
      </c>
      <c r="D2828" t="s">
        <v>10</v>
      </c>
      <c r="E2828" t="s">
        <v>1</v>
      </c>
      <c r="F2828" s="5">
        <v>41079</v>
      </c>
      <c r="G2828">
        <v>1</v>
      </c>
      <c r="H2828">
        <v>5</v>
      </c>
      <c r="I2828" s="1">
        <v>1317</v>
      </c>
      <c r="J2828" s="1">
        <v>219.28</v>
      </c>
      <c r="K2828">
        <v>16.6499620349278</v>
      </c>
      <c r="L2828" s="4">
        <f>VLOOKUP(N2828,rates,VLOOKUP(CONCATENATE('[1]Exposure Report'!$B$11,'[1]Exposure Report'!$B$13),rate_lookup_table,4,FALSE),FALSE)</f>
        <v>263.40100000000001</v>
      </c>
      <c r="M2828" t="s">
        <v>0</v>
      </c>
      <c r="N2828" t="str">
        <f>IF(VLOOKUP(B2828,title_rename,2,FALSE)=0,B2828,VLOOKUP(B2828,title_rename,2,FALSE))</f>
        <v>06-19 Tampa Bay Rays @ Washington Nationals</v>
      </c>
      <c r="O2828" s="3" t="str">
        <f>LEFT(IF(VLOOKUP(C2828,brand_rename,2,FALSE)=0,C2828,VLOOKUP(C2828,brand_rename,2,FALSE)),LEN(IF(VLOOKUP(C2828,brand_rename,2,FALSE)=0,C2828,VLOOKUP(C2828,brand_rename,2,FALSE)))-6)</f>
        <v>Washington National Logo</v>
      </c>
      <c r="P2828" t="str">
        <f>IF(VLOOKUP(D2828,location_rename,2,FALSE)=0,D2828,VLOOKUP(D2828,location_rename,2,FALSE))</f>
        <v>Static Outside Billboard</v>
      </c>
      <c r="Q2828">
        <f>IF($L2828=0,0,G2828)</f>
        <v>1</v>
      </c>
      <c r="R2828">
        <f>IF($L2828=0,0,H2828)</f>
        <v>5</v>
      </c>
      <c r="S2828" s="1">
        <f>R2828*L2828</f>
        <v>1317.0050000000001</v>
      </c>
      <c r="T2828" s="1">
        <f>S2828*(K2828/100)</f>
        <v>219.28083249810089</v>
      </c>
      <c r="U2828" t="str">
        <f t="shared" si="88"/>
        <v>Washington National LogoStatic Outside Billboard</v>
      </c>
      <c r="V2828" t="str">
        <f t="shared" si="89"/>
        <v>06-19 Tampa Bay Rays @ Washington NationalsWashington National LogoStatic Outside Billboard</v>
      </c>
      <c r="W2828" t="str">
        <f>CONCATENATE(M2828,O2828)</f>
        <v>Regular SeasonWashington National Logo</v>
      </c>
      <c r="X2828" t="str">
        <f>CONCATENATE(M2828,P2828)</f>
        <v>Regular SeasonStatic Outside Billboard</v>
      </c>
      <c r="Y2828" t="str">
        <f>CONCATENATE(M2828,O2828,P2828)</f>
        <v>Regular SeasonWashington National LogoStatic Outside Billboard</v>
      </c>
    </row>
    <row r="2829" spans="1:25" x14ac:dyDescent="0.25">
      <c r="A2829" s="3">
        <v>367047</v>
      </c>
      <c r="B2829" t="s">
        <v>119</v>
      </c>
      <c r="C2829" t="s">
        <v>8</v>
      </c>
      <c r="D2829" t="s">
        <v>9</v>
      </c>
      <c r="E2829" t="s">
        <v>1</v>
      </c>
      <c r="F2829" s="5">
        <v>41079</v>
      </c>
      <c r="G2829">
        <v>25</v>
      </c>
      <c r="H2829">
        <v>251</v>
      </c>
      <c r="I2829" s="1">
        <v>66113.399999999994</v>
      </c>
      <c r="J2829" s="1">
        <v>7691.41</v>
      </c>
      <c r="K2829">
        <v>11.6336627673058</v>
      </c>
      <c r="L2829" s="4">
        <f>VLOOKUP(N2829,rates,VLOOKUP(CONCATENATE('[1]Exposure Report'!$B$11,'[1]Exposure Report'!$B$13),rate_lookup_table,4,FALSE),FALSE)</f>
        <v>263.40100000000001</v>
      </c>
      <c r="M2829" t="s">
        <v>0</v>
      </c>
      <c r="N2829" t="str">
        <f>IF(VLOOKUP(B2829,title_rename,2,FALSE)=0,B2829,VLOOKUP(B2829,title_rename,2,FALSE))</f>
        <v>06-19 Tampa Bay Rays @ Washington Nationals</v>
      </c>
      <c r="O2829" s="3" t="str">
        <f>LEFT(IF(VLOOKUP(C2829,brand_rename,2,FALSE)=0,C2829,VLOOKUP(C2829,brand_rename,2,FALSE)),LEN(IF(VLOOKUP(C2829,brand_rename,2,FALSE)=0,C2829,VLOOKUP(C2829,brand_rename,2,FALSE)))-6)</f>
        <v>Washington National Logo</v>
      </c>
      <c r="P2829" t="str">
        <f>IF(VLOOKUP(D2829,location_rename,2,FALSE)=0,D2829,VLOOKUP(D2829,location_rename,2,FALSE))</f>
        <v>Static Upper Billboard</v>
      </c>
      <c r="Q2829">
        <f>IF($L2829=0,0,G2829)</f>
        <v>25</v>
      </c>
      <c r="R2829">
        <f>IF($L2829=0,0,H2829)</f>
        <v>251</v>
      </c>
      <c r="S2829" s="1">
        <f>R2829*L2829</f>
        <v>66113.650999999998</v>
      </c>
      <c r="T2829" s="1">
        <f>S2829*(K2829/100)</f>
        <v>7691.4392004934989</v>
      </c>
      <c r="U2829" t="str">
        <f t="shared" si="88"/>
        <v>Washington National LogoStatic Upper Billboard</v>
      </c>
      <c r="V2829" t="str">
        <f t="shared" si="89"/>
        <v>06-19 Tampa Bay Rays @ Washington NationalsWashington National LogoStatic Upper Billboard</v>
      </c>
      <c r="W2829" t="str">
        <f>CONCATENATE(M2829,O2829)</f>
        <v>Regular SeasonWashington National Logo</v>
      </c>
      <c r="X2829" t="str">
        <f>CONCATENATE(M2829,P2829)</f>
        <v>Regular SeasonStatic Upper Billboard</v>
      </c>
      <c r="Y2829" t="str">
        <f>CONCATENATE(M2829,O2829,P2829)</f>
        <v>Regular SeasonWashington National LogoStatic Upper Billboard</v>
      </c>
    </row>
    <row r="2830" spans="1:25" x14ac:dyDescent="0.25">
      <c r="A2830" s="3">
        <v>367047</v>
      </c>
      <c r="B2830" t="s">
        <v>119</v>
      </c>
      <c r="C2830" t="s">
        <v>8</v>
      </c>
      <c r="D2830" t="s">
        <v>71</v>
      </c>
      <c r="E2830" t="s">
        <v>1</v>
      </c>
      <c r="F2830" s="5">
        <v>41079</v>
      </c>
      <c r="G2830">
        <v>13</v>
      </c>
      <c r="H2830">
        <v>38</v>
      </c>
      <c r="I2830" s="1">
        <v>10009.200000000001</v>
      </c>
      <c r="J2830" s="1">
        <v>1458.55</v>
      </c>
      <c r="K2830">
        <v>14.57209367382</v>
      </c>
      <c r="L2830" s="4">
        <f>VLOOKUP(N2830,rates,VLOOKUP(CONCATENATE('[1]Exposure Report'!$B$11,'[1]Exposure Report'!$B$13),rate_lookup_table,4,FALSE),FALSE)</f>
        <v>263.40100000000001</v>
      </c>
      <c r="M2830" t="s">
        <v>0</v>
      </c>
      <c r="N2830" t="str">
        <f>IF(VLOOKUP(B2830,title_rename,2,FALSE)=0,B2830,VLOOKUP(B2830,title_rename,2,FALSE))</f>
        <v>06-19 Tampa Bay Rays @ Washington Nationals</v>
      </c>
      <c r="O2830" s="3" t="str">
        <f>LEFT(IF(VLOOKUP(C2830,brand_rename,2,FALSE)=0,C2830,VLOOKUP(C2830,brand_rename,2,FALSE)),LEN(IF(VLOOKUP(C2830,brand_rename,2,FALSE)=0,C2830,VLOOKUP(C2830,brand_rename,2,FALSE)))-6)</f>
        <v>Washington National Logo</v>
      </c>
      <c r="P2830" t="str">
        <f>IF(VLOOKUP(D2830,location_rename,2,FALSE)=0,D2830,VLOOKUP(D2830,location_rename,2,FALSE))</f>
        <v>Static Upper Tiered</v>
      </c>
      <c r="Q2830">
        <f>IF($L2830=0,0,G2830)</f>
        <v>13</v>
      </c>
      <c r="R2830">
        <f>IF($L2830=0,0,H2830)</f>
        <v>38</v>
      </c>
      <c r="S2830" s="1">
        <f>R2830*L2830</f>
        <v>10009.238000000001</v>
      </c>
      <c r="T2830" s="1">
        <f>S2830*(K2830/100)</f>
        <v>1458.5555373955876</v>
      </c>
      <c r="U2830" t="str">
        <f t="shared" si="88"/>
        <v>Washington National LogoStatic Upper Tiered</v>
      </c>
      <c r="V2830" t="str">
        <f t="shared" si="89"/>
        <v>06-19 Tampa Bay Rays @ Washington NationalsWashington National LogoStatic Upper Tiered</v>
      </c>
      <c r="W2830" t="str">
        <f>CONCATENATE(M2830,O2830)</f>
        <v>Regular SeasonWashington National Logo</v>
      </c>
      <c r="X2830" t="str">
        <f>CONCATENATE(M2830,P2830)</f>
        <v>Regular SeasonStatic Upper Tiered</v>
      </c>
      <c r="Y2830" t="str">
        <f>CONCATENATE(M2830,O2830,P2830)</f>
        <v>Regular SeasonWashington National LogoStatic Upper Tiered</v>
      </c>
    </row>
    <row r="2831" spans="1:25" x14ac:dyDescent="0.25">
      <c r="A2831" s="3">
        <v>367047</v>
      </c>
      <c r="B2831" t="s">
        <v>119</v>
      </c>
      <c r="C2831" t="s">
        <v>77</v>
      </c>
      <c r="D2831" t="s">
        <v>19</v>
      </c>
      <c r="E2831" t="s">
        <v>1</v>
      </c>
      <c r="F2831" s="5">
        <v>41079</v>
      </c>
      <c r="G2831">
        <v>1</v>
      </c>
      <c r="H2831">
        <v>2</v>
      </c>
      <c r="I2831" s="1">
        <v>526.79999999999995</v>
      </c>
      <c r="J2831" s="1">
        <v>150.09</v>
      </c>
      <c r="K2831">
        <v>28.490888382687899</v>
      </c>
      <c r="L2831" s="4">
        <f>VLOOKUP(N2831,rates,VLOOKUP(CONCATENATE('[1]Exposure Report'!$B$11,'[1]Exposure Report'!$B$13),rate_lookup_table,4,FALSE),FALSE)</f>
        <v>263.40100000000001</v>
      </c>
      <c r="M2831" t="s">
        <v>0</v>
      </c>
      <c r="N2831" t="str">
        <f>IF(VLOOKUP(B2831,title_rename,2,FALSE)=0,B2831,VLOOKUP(B2831,title_rename,2,FALSE))</f>
        <v>06-19 Tampa Bay Rays @ Washington Nationals</v>
      </c>
      <c r="O2831" s="3" t="str">
        <f>LEFT(IF(VLOOKUP(C2831,brand_rename,2,FALSE)=0,C2831,VLOOKUP(C2831,brand_rename,2,FALSE)),LEN(IF(VLOOKUP(C2831,brand_rename,2,FALSE)=0,C2831,VLOOKUP(C2831,brand_rename,2,FALSE)))-6)</f>
        <v>Waste Management</v>
      </c>
      <c r="P2831" t="str">
        <f>IF(VLOOKUP(D2831,location_rename,2,FALSE)=0,D2831,VLOOKUP(D2831,location_rename,2,FALSE))</f>
        <v>LED Outfield Wall</v>
      </c>
      <c r="Q2831">
        <f>IF($L2831=0,0,G2831)</f>
        <v>1</v>
      </c>
      <c r="R2831">
        <f>IF($L2831=0,0,H2831)</f>
        <v>2</v>
      </c>
      <c r="S2831" s="1">
        <f>R2831*L2831</f>
        <v>526.80200000000002</v>
      </c>
      <c r="T2831" s="1">
        <f>S2831*(K2831/100)</f>
        <v>150.09056981776752</v>
      </c>
      <c r="U2831" t="str">
        <f t="shared" si="88"/>
        <v>Waste ManagementLED Outfield Wall</v>
      </c>
      <c r="V2831" t="str">
        <f t="shared" si="89"/>
        <v>06-19 Tampa Bay Rays @ Washington NationalsWaste ManagementLED Outfield Wall</v>
      </c>
      <c r="W2831" t="str">
        <f>CONCATENATE(M2831,O2831)</f>
        <v>Regular SeasonWaste Management</v>
      </c>
      <c r="X2831" t="str">
        <f>CONCATENATE(M2831,P2831)</f>
        <v>Regular SeasonLED Outfield Wall</v>
      </c>
      <c r="Y2831" t="str">
        <f>CONCATENATE(M2831,O2831,P2831)</f>
        <v>Regular SeasonWaste ManagementLED Outfield Wall</v>
      </c>
    </row>
    <row r="2832" spans="1:25" x14ac:dyDescent="0.25">
      <c r="A2832" s="3">
        <v>367047</v>
      </c>
      <c r="B2832" t="s">
        <v>119</v>
      </c>
      <c r="C2832" t="s">
        <v>91</v>
      </c>
      <c r="D2832" t="s">
        <v>34</v>
      </c>
      <c r="E2832" t="s">
        <v>1</v>
      </c>
      <c r="F2832" s="5">
        <v>41079</v>
      </c>
      <c r="G2832">
        <v>1</v>
      </c>
      <c r="H2832">
        <v>8</v>
      </c>
      <c r="I2832" s="1">
        <v>2107.1999999999998</v>
      </c>
      <c r="J2832" s="1">
        <v>681.89</v>
      </c>
      <c r="K2832">
        <v>32.3600037965072</v>
      </c>
      <c r="L2832" s="4">
        <f>VLOOKUP(N2832,rates,VLOOKUP(CONCATENATE('[1]Exposure Report'!$B$11,'[1]Exposure Report'!$B$13),rate_lookup_table,4,FALSE),FALSE)</f>
        <v>263.40100000000001</v>
      </c>
      <c r="M2832" t="s">
        <v>0</v>
      </c>
      <c r="N2832" t="str">
        <f>IF(VLOOKUP(B2832,title_rename,2,FALSE)=0,B2832,VLOOKUP(B2832,title_rename,2,FALSE))</f>
        <v>06-19 Tampa Bay Rays @ Washington Nationals</v>
      </c>
      <c r="O2832" s="3" t="str">
        <f>LEFT(IF(VLOOKUP(C2832,brand_rename,2,FALSE)=0,C2832,VLOOKUP(C2832,brand_rename,2,FALSE)),LEN(IF(VLOOKUP(C2832,brand_rename,2,FALSE)=0,C2832,VLOOKUP(C2832,brand_rename,2,FALSE)))-6)</f>
        <v>Website - Masnsports.com</v>
      </c>
      <c r="P2832" t="str">
        <f>IF(VLOOKUP(D2832,location_rename,2,FALSE)=0,D2832,VLOOKUP(D2832,location_rename,2,FALSE))</f>
        <v>General Merchandise</v>
      </c>
      <c r="Q2832">
        <f>IF($L2832=0,0,G2832)</f>
        <v>1</v>
      </c>
      <c r="R2832">
        <f>IF($L2832=0,0,H2832)</f>
        <v>8</v>
      </c>
      <c r="S2832" s="1">
        <f>R2832*L2832</f>
        <v>2107.2080000000001</v>
      </c>
      <c r="T2832" s="1">
        <f>S2832*(K2832/100)</f>
        <v>681.89258880030354</v>
      </c>
      <c r="U2832" t="str">
        <f t="shared" si="88"/>
        <v>Website - Masnsports.comGeneral Merchandise</v>
      </c>
      <c r="V2832" t="str">
        <f t="shared" si="89"/>
        <v>06-19 Tampa Bay Rays @ Washington NationalsWebsite - Masnsports.comGeneral Merchandise</v>
      </c>
      <c r="W2832" t="str">
        <f>CONCATENATE(M2832,O2832)</f>
        <v>Regular SeasonWebsite - Masnsports.com</v>
      </c>
      <c r="X2832" t="str">
        <f>CONCATENATE(M2832,P2832)</f>
        <v>Regular SeasonGeneral Merchandise</v>
      </c>
      <c r="Y2832" t="str">
        <f>CONCATENATE(M2832,O2832,P2832)</f>
        <v>Regular SeasonWebsite - Masnsports.comGeneral Merchandise</v>
      </c>
    </row>
    <row r="2833" spans="1:25" x14ac:dyDescent="0.25">
      <c r="A2833" s="3">
        <v>367047</v>
      </c>
      <c r="B2833" t="s">
        <v>119</v>
      </c>
      <c r="C2833" t="s">
        <v>5</v>
      </c>
      <c r="D2833" t="s">
        <v>6</v>
      </c>
      <c r="E2833" t="s">
        <v>1</v>
      </c>
      <c r="F2833" s="5">
        <v>41079</v>
      </c>
      <c r="G2833">
        <v>3</v>
      </c>
      <c r="H2833">
        <v>3</v>
      </c>
      <c r="I2833" s="1">
        <v>790.2</v>
      </c>
      <c r="J2833" s="1">
        <v>180.82</v>
      </c>
      <c r="K2833">
        <v>22.882814477347502</v>
      </c>
      <c r="L2833" s="4">
        <f>VLOOKUP(N2833,rates,VLOOKUP(CONCATENATE('[1]Exposure Report'!$B$11,'[1]Exposure Report'!$B$13),rate_lookup_table,4,FALSE),FALSE)</f>
        <v>263.40100000000001</v>
      </c>
      <c r="M2833" t="s">
        <v>0</v>
      </c>
      <c r="N2833" t="str">
        <f>IF(VLOOKUP(B2833,title_rename,2,FALSE)=0,B2833,VLOOKUP(B2833,title_rename,2,FALSE))</f>
        <v>06-19 Tampa Bay Rays @ Washington Nationals</v>
      </c>
      <c r="O2833" s="3" t="str">
        <f>LEFT(IF(VLOOKUP(C2833,brand_rename,2,FALSE)=0,C2833,VLOOKUP(C2833,brand_rename,2,FALSE)),LEN(IF(VLOOKUP(C2833,brand_rename,2,FALSE)=0,C2833,VLOOKUP(C2833,brand_rename,2,FALSE)))-6)</f>
        <v>Website - Washingtonnationalsdreamfoundation.org</v>
      </c>
      <c r="P2833" t="str">
        <f>IF(VLOOKUP(D2833,location_rename,2,FALSE)=0,D2833,VLOOKUP(D2833,location_rename,2,FALSE))</f>
        <v>Rotational Field Level Foul Ball Line</v>
      </c>
      <c r="Q2833">
        <f>IF($L2833=0,0,G2833)</f>
        <v>3</v>
      </c>
      <c r="R2833">
        <f>IF($L2833=0,0,H2833)</f>
        <v>3</v>
      </c>
      <c r="S2833" s="1">
        <f>R2833*L2833</f>
        <v>790.20299999999997</v>
      </c>
      <c r="T2833" s="1">
        <f>S2833*(K2833/100)</f>
        <v>180.82068648443428</v>
      </c>
      <c r="U2833" t="str">
        <f t="shared" si="88"/>
        <v>Website - Washingtonnationalsdreamfoundation.orgRotational Field Level Foul Ball Line</v>
      </c>
      <c r="V2833" t="str">
        <f t="shared" si="89"/>
        <v>06-19 Tampa Bay Rays @ Washington NationalsWebsite - Washingtonnationalsdreamfoundation.orgRotational Field Level Foul Ball Line</v>
      </c>
      <c r="W2833" t="str">
        <f>CONCATENATE(M2833,O2833)</f>
        <v>Regular SeasonWebsite - Washingtonnationalsdreamfoundation.org</v>
      </c>
      <c r="X2833" t="str">
        <f>CONCATENATE(M2833,P2833)</f>
        <v>Regular SeasonRotational Field Level Foul Ball Line</v>
      </c>
      <c r="Y2833" t="str">
        <f>CONCATENATE(M2833,O2833,P2833)</f>
        <v>Regular SeasonWebsite - Washingtonnationalsdreamfoundation.orgRotational Field Level Foul Ball Line</v>
      </c>
    </row>
    <row r="2834" spans="1:25" x14ac:dyDescent="0.25">
      <c r="A2834" s="3">
        <v>367047</v>
      </c>
      <c r="B2834" t="s">
        <v>119</v>
      </c>
      <c r="C2834" t="s">
        <v>3</v>
      </c>
      <c r="D2834" t="s">
        <v>2</v>
      </c>
      <c r="E2834" t="s">
        <v>1</v>
      </c>
      <c r="F2834" s="5">
        <v>41079</v>
      </c>
      <c r="G2834">
        <v>15</v>
      </c>
      <c r="H2834">
        <v>75</v>
      </c>
      <c r="I2834" s="1">
        <v>19755</v>
      </c>
      <c r="J2834" s="1">
        <v>5272.45</v>
      </c>
      <c r="K2834">
        <v>26.689192609465898</v>
      </c>
      <c r="L2834" s="4">
        <f>VLOOKUP(N2834,rates,VLOOKUP(CONCATENATE('[1]Exposure Report'!$B$11,'[1]Exposure Report'!$B$13),rate_lookup_table,4,FALSE),FALSE)</f>
        <v>263.40100000000001</v>
      </c>
      <c r="M2834" t="s">
        <v>0</v>
      </c>
      <c r="N2834" t="str">
        <f>IF(VLOOKUP(B2834,title_rename,2,FALSE)=0,B2834,VLOOKUP(B2834,title_rename,2,FALSE))</f>
        <v>06-19 Tampa Bay Rays @ Washington Nationals</v>
      </c>
      <c r="O2834" s="3" t="str">
        <f>LEFT(IF(VLOOKUP(C2834,brand_rename,2,FALSE)=0,C2834,VLOOKUP(C2834,brand_rename,2,FALSE)),LEN(IF(VLOOKUP(C2834,brand_rename,2,FALSE)=0,C2834,VLOOKUP(C2834,brand_rename,2,FALSE)))-6)</f>
        <v>Windstream</v>
      </c>
      <c r="P2834" t="str">
        <f>IF(VLOOKUP(D2834,location_rename,2,FALSE)=0,D2834,VLOOKUP(D2834,location_rename,2,FALSE))</f>
        <v>Rotational Field Level Home Plate</v>
      </c>
      <c r="Q2834">
        <f>IF($L2834=0,0,G2834)</f>
        <v>15</v>
      </c>
      <c r="R2834">
        <f>IF($L2834=0,0,H2834)</f>
        <v>75</v>
      </c>
      <c r="S2834" s="1">
        <f>R2834*L2834</f>
        <v>19755.075000000001</v>
      </c>
      <c r="T2834" s="1">
        <f>S2834*(K2834/100)</f>
        <v>5272.4700168944455</v>
      </c>
      <c r="U2834" t="str">
        <f t="shared" si="88"/>
        <v>WindstreamRotational Field Level Home Plate</v>
      </c>
      <c r="V2834" t="str">
        <f t="shared" si="89"/>
        <v>06-19 Tampa Bay Rays @ Washington NationalsWindstreamRotational Field Level Home Plate</v>
      </c>
      <c r="W2834" t="str">
        <f>CONCATENATE(M2834,O2834)</f>
        <v>Regular SeasonWindstream</v>
      </c>
      <c r="X2834" t="str">
        <f>CONCATENATE(M2834,P2834)</f>
        <v>Regular SeasonRotational Field Level Home Plate</v>
      </c>
      <c r="Y2834" t="str">
        <f>CONCATENATE(M2834,O2834,P2834)</f>
        <v>Regular SeasonWindstreamRotational Field Level Home Plate</v>
      </c>
    </row>
    <row r="2835" spans="1:25" x14ac:dyDescent="0.25">
      <c r="A2835" s="3">
        <v>367416</v>
      </c>
      <c r="B2835" t="s">
        <v>115</v>
      </c>
      <c r="C2835" t="s">
        <v>118</v>
      </c>
      <c r="D2835" t="s">
        <v>17</v>
      </c>
      <c r="E2835" t="s">
        <v>1</v>
      </c>
      <c r="F2835" s="5">
        <v>41080</v>
      </c>
      <c r="G2835">
        <v>2</v>
      </c>
      <c r="H2835">
        <v>4</v>
      </c>
      <c r="I2835" s="1">
        <v>1186.48</v>
      </c>
      <c r="J2835" s="1">
        <v>270.7</v>
      </c>
      <c r="K2835">
        <v>22.815386690041102</v>
      </c>
      <c r="L2835" s="4">
        <f>VLOOKUP(N2835,rates,VLOOKUP(CONCATENATE('[1]Exposure Report'!$B$11,'[1]Exposure Report'!$B$13),rate_lookup_table,4,FALSE),FALSE)</f>
        <v>296.62033333333329</v>
      </c>
      <c r="M2835" t="s">
        <v>0</v>
      </c>
      <c r="N2835" t="str">
        <f>IF(VLOOKUP(B2835,title_rename,2,FALSE)=0,B2835,VLOOKUP(B2835,title_rename,2,FALSE))</f>
        <v>06-20 Tampa Bay Rays @ Washington Nationals</v>
      </c>
      <c r="O2835" s="3" t="str">
        <f>LEFT(IF(VLOOKUP(C2835,brand_rename,2,FALSE)=0,C2835,VLOOKUP(C2835,brand_rename,2,FALSE)),LEN(IF(VLOOKUP(C2835,brand_rename,2,FALSE)=0,C2835,VLOOKUP(C2835,brand_rename,2,FALSE)))-6)</f>
        <v>2012 All-Star Game</v>
      </c>
      <c r="P2835" t="str">
        <f>IF(VLOOKUP(D2835,location_rename,2,FALSE)=0,D2835,VLOOKUP(D2835,location_rename,2,FALSE))</f>
        <v>LED Upper Tiered</v>
      </c>
      <c r="Q2835">
        <f>IF($L2835=0,0,G2835)</f>
        <v>2</v>
      </c>
      <c r="R2835">
        <f>IF($L2835=0,0,H2835)</f>
        <v>4</v>
      </c>
      <c r="S2835" s="1">
        <f>R2835*L2835</f>
        <v>1186.4813333333332</v>
      </c>
      <c r="T2835" s="1">
        <f>S2835*(K2835/100)</f>
        <v>270.70030420515548</v>
      </c>
      <c r="U2835" t="str">
        <f t="shared" si="88"/>
        <v>2012 All-Star GameLED Upper Tiered</v>
      </c>
      <c r="V2835" t="str">
        <f t="shared" si="89"/>
        <v>06-20 Tampa Bay Rays @ Washington Nationals2012 All-Star GameLED Upper Tiered</v>
      </c>
      <c r="W2835" t="str">
        <f>CONCATENATE(M2835,O2835)</f>
        <v>Regular Season2012 All-Star Game</v>
      </c>
      <c r="X2835" t="str">
        <f>CONCATENATE(M2835,P2835)</f>
        <v>Regular SeasonLED Upper Tiered</v>
      </c>
      <c r="Y2835" t="str">
        <f>CONCATENATE(M2835,O2835,P2835)</f>
        <v>Regular Season2012 All-Star GameLED Upper Tiered</v>
      </c>
    </row>
    <row r="2836" spans="1:25" x14ac:dyDescent="0.25">
      <c r="A2836" s="3">
        <v>367416</v>
      </c>
      <c r="B2836" t="s">
        <v>115</v>
      </c>
      <c r="C2836" t="s">
        <v>104</v>
      </c>
      <c r="D2836" t="s">
        <v>19</v>
      </c>
      <c r="E2836" t="s">
        <v>1</v>
      </c>
      <c r="F2836" s="5">
        <v>41080</v>
      </c>
      <c r="G2836">
        <v>1</v>
      </c>
      <c r="H2836">
        <v>3</v>
      </c>
      <c r="I2836" s="1">
        <v>889.86</v>
      </c>
      <c r="J2836" s="1">
        <v>353.27</v>
      </c>
      <c r="K2836">
        <v>39.6995032926527</v>
      </c>
      <c r="L2836" s="4">
        <f>VLOOKUP(N2836,rates,VLOOKUP(CONCATENATE('[1]Exposure Report'!$B$11,'[1]Exposure Report'!$B$13),rate_lookup_table,4,FALSE),FALSE)</f>
        <v>296.62033333333329</v>
      </c>
      <c r="M2836" t="s">
        <v>0</v>
      </c>
      <c r="N2836" t="str">
        <f>IF(VLOOKUP(B2836,title_rename,2,FALSE)=0,B2836,VLOOKUP(B2836,title_rename,2,FALSE))</f>
        <v>06-20 Tampa Bay Rays @ Washington Nationals</v>
      </c>
      <c r="O2836" s="3" t="str">
        <f>LEFT(IF(VLOOKUP(C2836,brand_rename,2,FALSE)=0,C2836,VLOOKUP(C2836,brand_rename,2,FALSE)),LEN(IF(VLOOKUP(C2836,brand_rename,2,FALSE)=0,C2836,VLOOKUP(C2836,brand_rename,2,FALSE)))-6)</f>
        <v>Abbott EMS</v>
      </c>
      <c r="P2836" t="str">
        <f>IF(VLOOKUP(D2836,location_rename,2,FALSE)=0,D2836,VLOOKUP(D2836,location_rename,2,FALSE))</f>
        <v>LED Outfield Wall</v>
      </c>
      <c r="Q2836">
        <f>IF($L2836=0,0,G2836)</f>
        <v>1</v>
      </c>
      <c r="R2836">
        <f>IF($L2836=0,0,H2836)</f>
        <v>3</v>
      </c>
      <c r="S2836" s="1">
        <f>R2836*L2836</f>
        <v>889.86099999999988</v>
      </c>
      <c r="T2836" s="1">
        <f>S2836*(K2836/100)</f>
        <v>353.27039699503217</v>
      </c>
      <c r="U2836" t="str">
        <f t="shared" si="88"/>
        <v>Abbott EMSLED Outfield Wall</v>
      </c>
      <c r="V2836" t="str">
        <f t="shared" si="89"/>
        <v>06-20 Tampa Bay Rays @ Washington NationalsAbbott EMSLED Outfield Wall</v>
      </c>
      <c r="W2836" t="str">
        <f>CONCATENATE(M2836,O2836)</f>
        <v>Regular SeasonAbbott EMS</v>
      </c>
      <c r="X2836" t="str">
        <f>CONCATENATE(M2836,P2836)</f>
        <v>Regular SeasonLED Outfield Wall</v>
      </c>
      <c r="Y2836" t="str">
        <f>CONCATENATE(M2836,O2836,P2836)</f>
        <v>Regular SeasonAbbott EMSLED Outfield Wall</v>
      </c>
    </row>
    <row r="2837" spans="1:25" x14ac:dyDescent="0.25">
      <c r="A2837" s="3">
        <v>367416</v>
      </c>
      <c r="B2837" t="s">
        <v>115</v>
      </c>
      <c r="C2837" t="s">
        <v>104</v>
      </c>
      <c r="D2837" t="s">
        <v>17</v>
      </c>
      <c r="E2837" t="s">
        <v>1</v>
      </c>
      <c r="F2837" s="5">
        <v>41080</v>
      </c>
      <c r="G2837">
        <v>5</v>
      </c>
      <c r="H2837">
        <v>24</v>
      </c>
      <c r="I2837" s="1">
        <v>7118.88</v>
      </c>
      <c r="J2837" s="1">
        <v>1886.8</v>
      </c>
      <c r="K2837">
        <v>26.504169195154201</v>
      </c>
      <c r="L2837" s="4">
        <f>VLOOKUP(N2837,rates,VLOOKUP(CONCATENATE('[1]Exposure Report'!$B$11,'[1]Exposure Report'!$B$13),rate_lookup_table,4,FALSE),FALSE)</f>
        <v>296.62033333333329</v>
      </c>
      <c r="M2837" t="s">
        <v>0</v>
      </c>
      <c r="N2837" t="str">
        <f>IF(VLOOKUP(B2837,title_rename,2,FALSE)=0,B2837,VLOOKUP(B2837,title_rename,2,FALSE))</f>
        <v>06-20 Tampa Bay Rays @ Washington Nationals</v>
      </c>
      <c r="O2837" s="3" t="str">
        <f>LEFT(IF(VLOOKUP(C2837,brand_rename,2,FALSE)=0,C2837,VLOOKUP(C2837,brand_rename,2,FALSE)),LEN(IF(VLOOKUP(C2837,brand_rename,2,FALSE)=0,C2837,VLOOKUP(C2837,brand_rename,2,FALSE)))-6)</f>
        <v>Abbott EMS</v>
      </c>
      <c r="P2837" t="str">
        <f>IF(VLOOKUP(D2837,location_rename,2,FALSE)=0,D2837,VLOOKUP(D2837,location_rename,2,FALSE))</f>
        <v>LED Upper Tiered</v>
      </c>
      <c r="Q2837">
        <f>IF($L2837=0,0,G2837)</f>
        <v>5</v>
      </c>
      <c r="R2837">
        <f>IF($L2837=0,0,H2837)</f>
        <v>24</v>
      </c>
      <c r="S2837" s="1">
        <f>R2837*L2837</f>
        <v>7118.887999999999</v>
      </c>
      <c r="T2837" s="1">
        <f>S2837*(K2837/100)</f>
        <v>1886.8021203335288</v>
      </c>
      <c r="U2837" t="str">
        <f t="shared" si="88"/>
        <v>Abbott EMSLED Upper Tiered</v>
      </c>
      <c r="V2837" t="str">
        <f t="shared" si="89"/>
        <v>06-20 Tampa Bay Rays @ Washington NationalsAbbott EMSLED Upper Tiered</v>
      </c>
      <c r="W2837" t="str">
        <f>CONCATENATE(M2837,O2837)</f>
        <v>Regular SeasonAbbott EMS</v>
      </c>
      <c r="X2837" t="str">
        <f>CONCATENATE(M2837,P2837)</f>
        <v>Regular SeasonLED Upper Tiered</v>
      </c>
      <c r="Y2837" t="str">
        <f>CONCATENATE(M2837,O2837,P2837)</f>
        <v>Regular SeasonAbbott EMSLED Upper Tiered</v>
      </c>
    </row>
    <row r="2838" spans="1:25" x14ac:dyDescent="0.25">
      <c r="A2838" s="3">
        <v>367416</v>
      </c>
      <c r="B2838" t="s">
        <v>115</v>
      </c>
      <c r="C2838" t="s">
        <v>75</v>
      </c>
      <c r="D2838" t="s">
        <v>2</v>
      </c>
      <c r="E2838" t="s">
        <v>1</v>
      </c>
      <c r="F2838" s="5">
        <v>41080</v>
      </c>
      <c r="G2838">
        <v>10</v>
      </c>
      <c r="H2838">
        <v>92</v>
      </c>
      <c r="I2838" s="1">
        <v>27289.040000000001</v>
      </c>
      <c r="J2838" s="1">
        <v>6325.21</v>
      </c>
      <c r="K2838">
        <v>23.178572789661999</v>
      </c>
      <c r="L2838" s="4">
        <f>VLOOKUP(N2838,rates,VLOOKUP(CONCATENATE('[1]Exposure Report'!$B$11,'[1]Exposure Report'!$B$13),rate_lookup_table,4,FALSE),FALSE)</f>
        <v>296.62033333333329</v>
      </c>
      <c r="M2838" t="s">
        <v>0</v>
      </c>
      <c r="N2838" t="str">
        <f>IF(VLOOKUP(B2838,title_rename,2,FALSE)=0,B2838,VLOOKUP(B2838,title_rename,2,FALSE))</f>
        <v>06-20 Tampa Bay Rays @ Washington Nationals</v>
      </c>
      <c r="O2838" s="3" t="str">
        <f>LEFT(IF(VLOOKUP(C2838,brand_rename,2,FALSE)=0,C2838,VLOOKUP(C2838,brand_rename,2,FALSE)),LEN(IF(VLOOKUP(C2838,brand_rename,2,FALSE)=0,C2838,VLOOKUP(C2838,brand_rename,2,FALSE)))-6)</f>
        <v>American University</v>
      </c>
      <c r="P2838" t="str">
        <f>IF(VLOOKUP(D2838,location_rename,2,FALSE)=0,D2838,VLOOKUP(D2838,location_rename,2,FALSE))</f>
        <v>Rotational Field Level Home Plate</v>
      </c>
      <c r="Q2838">
        <f>IF($L2838=0,0,G2838)</f>
        <v>10</v>
      </c>
      <c r="R2838">
        <f>IF($L2838=0,0,H2838)</f>
        <v>92</v>
      </c>
      <c r="S2838" s="1">
        <f>R2838*L2838</f>
        <v>27289.070666666663</v>
      </c>
      <c r="T2838" s="1">
        <f>S2838*(K2838/100)</f>
        <v>6325.2171080956332</v>
      </c>
      <c r="U2838" t="str">
        <f t="shared" si="88"/>
        <v>American UniversityRotational Field Level Home Plate</v>
      </c>
      <c r="V2838" t="str">
        <f t="shared" si="89"/>
        <v>06-20 Tampa Bay Rays @ Washington NationalsAmerican UniversityRotational Field Level Home Plate</v>
      </c>
      <c r="W2838" t="str">
        <f>CONCATENATE(M2838,O2838)</f>
        <v>Regular SeasonAmerican University</v>
      </c>
      <c r="X2838" t="str">
        <f>CONCATENATE(M2838,P2838)</f>
        <v>Regular SeasonRotational Field Level Home Plate</v>
      </c>
      <c r="Y2838" t="str">
        <f>CONCATENATE(M2838,O2838,P2838)</f>
        <v>Regular SeasonAmerican UniversityRotational Field Level Home Plate</v>
      </c>
    </row>
    <row r="2839" spans="1:25" x14ac:dyDescent="0.25">
      <c r="A2839" s="3">
        <v>367416</v>
      </c>
      <c r="B2839" t="s">
        <v>115</v>
      </c>
      <c r="C2839" t="s">
        <v>74</v>
      </c>
      <c r="D2839" t="s">
        <v>45</v>
      </c>
      <c r="E2839" t="s">
        <v>1</v>
      </c>
      <c r="F2839" s="5">
        <v>41080</v>
      </c>
      <c r="G2839">
        <v>2</v>
      </c>
      <c r="H2839">
        <v>4</v>
      </c>
      <c r="I2839" s="1">
        <v>1186.48</v>
      </c>
      <c r="J2839" s="1">
        <v>270.75</v>
      </c>
      <c r="K2839">
        <v>22.819600836086501</v>
      </c>
      <c r="L2839" s="4">
        <f>VLOOKUP(N2839,rates,VLOOKUP(CONCATENATE('[1]Exposure Report'!$B$11,'[1]Exposure Report'!$B$13),rate_lookup_table,4,FALSE),FALSE)</f>
        <v>296.62033333333329</v>
      </c>
      <c r="M2839" t="s">
        <v>0</v>
      </c>
      <c r="N2839" t="str">
        <f>IF(VLOOKUP(B2839,title_rename,2,FALSE)=0,B2839,VLOOKUP(B2839,title_rename,2,FALSE))</f>
        <v>06-20 Tampa Bay Rays @ Washington Nationals</v>
      </c>
      <c r="O2839" s="3" t="str">
        <f>LEFT(IF(VLOOKUP(C2839,brand_rename,2,FALSE)=0,C2839,VLOOKUP(C2839,brand_rename,2,FALSE)),LEN(IF(VLOOKUP(C2839,brand_rename,2,FALSE)=0,C2839,VLOOKUP(C2839,brand_rename,2,FALSE)))-6)</f>
        <v>ANC</v>
      </c>
      <c r="P2839" t="str">
        <f>IF(VLOOKUP(D2839,location_rename,2,FALSE)=0,D2839,VLOOKUP(D2839,location_rename,2,FALSE))</f>
        <v>Static Field Level Foul Ball Line</v>
      </c>
      <c r="Q2839">
        <f>IF($L2839=0,0,G2839)</f>
        <v>2</v>
      </c>
      <c r="R2839">
        <f>IF($L2839=0,0,H2839)</f>
        <v>4</v>
      </c>
      <c r="S2839" s="1">
        <f>R2839*L2839</f>
        <v>1186.4813333333332</v>
      </c>
      <c r="T2839" s="1">
        <f>S2839*(K2839/100)</f>
        <v>270.75030426134356</v>
      </c>
      <c r="U2839" t="str">
        <f t="shared" si="88"/>
        <v>ANCStatic Field Level Foul Ball Line</v>
      </c>
      <c r="V2839" t="str">
        <f t="shared" si="89"/>
        <v>06-20 Tampa Bay Rays @ Washington NationalsANCStatic Field Level Foul Ball Line</v>
      </c>
      <c r="W2839" t="str">
        <f>CONCATENATE(M2839,O2839)</f>
        <v>Regular SeasonANC</v>
      </c>
      <c r="X2839" t="str">
        <f>CONCATENATE(M2839,P2839)</f>
        <v>Regular SeasonStatic Field Level Foul Ball Line</v>
      </c>
      <c r="Y2839" t="str">
        <f>CONCATENATE(M2839,O2839,P2839)</f>
        <v>Regular SeasonANCStatic Field Level Foul Ball Line</v>
      </c>
    </row>
    <row r="2840" spans="1:25" x14ac:dyDescent="0.25">
      <c r="A2840" s="3">
        <v>367416</v>
      </c>
      <c r="B2840" t="s">
        <v>115</v>
      </c>
      <c r="C2840" t="s">
        <v>74</v>
      </c>
      <c r="D2840" t="s">
        <v>12</v>
      </c>
      <c r="E2840" t="s">
        <v>1</v>
      </c>
      <c r="F2840" s="5">
        <v>41080</v>
      </c>
      <c r="G2840">
        <v>21</v>
      </c>
      <c r="H2840">
        <v>47</v>
      </c>
      <c r="I2840" s="1">
        <v>13941.14</v>
      </c>
      <c r="J2840" s="1">
        <v>2395.3000000000002</v>
      </c>
      <c r="K2840">
        <v>17.1815217406897</v>
      </c>
      <c r="L2840" s="4">
        <f>VLOOKUP(N2840,rates,VLOOKUP(CONCATENATE('[1]Exposure Report'!$B$11,'[1]Exposure Report'!$B$13),rate_lookup_table,4,FALSE),FALSE)</f>
        <v>296.62033333333329</v>
      </c>
      <c r="M2840" t="s">
        <v>0</v>
      </c>
      <c r="N2840" t="str">
        <f>IF(VLOOKUP(B2840,title_rename,2,FALSE)=0,B2840,VLOOKUP(B2840,title_rename,2,FALSE))</f>
        <v>06-20 Tampa Bay Rays @ Washington Nationals</v>
      </c>
      <c r="O2840" s="3" t="str">
        <f>LEFT(IF(VLOOKUP(C2840,brand_rename,2,FALSE)=0,C2840,VLOOKUP(C2840,brand_rename,2,FALSE)),LEN(IF(VLOOKUP(C2840,brand_rename,2,FALSE)=0,C2840,VLOOKUP(C2840,brand_rename,2,FALSE)))-6)</f>
        <v>ANC</v>
      </c>
      <c r="P2840" t="str">
        <f>IF(VLOOKUP(D2840,location_rename,2,FALSE)=0,D2840,VLOOKUP(D2840,location_rename,2,FALSE))</f>
        <v>Static Field Level Home Plate</v>
      </c>
      <c r="Q2840">
        <f>IF($L2840=0,0,G2840)</f>
        <v>21</v>
      </c>
      <c r="R2840">
        <f>IF($L2840=0,0,H2840)</f>
        <v>47</v>
      </c>
      <c r="S2840" s="1">
        <f>R2840*L2840</f>
        <v>13941.155666666666</v>
      </c>
      <c r="T2840" s="1">
        <f>S2840*(K2840/100)</f>
        <v>2395.3026917717275</v>
      </c>
      <c r="U2840" t="str">
        <f t="shared" si="88"/>
        <v>ANCStatic Field Level Home Plate</v>
      </c>
      <c r="V2840" t="str">
        <f t="shared" si="89"/>
        <v>06-20 Tampa Bay Rays @ Washington NationalsANCStatic Field Level Home Plate</v>
      </c>
      <c r="W2840" t="str">
        <f>CONCATENATE(M2840,O2840)</f>
        <v>Regular SeasonANC</v>
      </c>
      <c r="X2840" t="str">
        <f>CONCATENATE(M2840,P2840)</f>
        <v>Regular SeasonStatic Field Level Home Plate</v>
      </c>
      <c r="Y2840" t="str">
        <f>CONCATENATE(M2840,O2840,P2840)</f>
        <v>Regular SeasonANCStatic Field Level Home Plate</v>
      </c>
    </row>
    <row r="2841" spans="1:25" x14ac:dyDescent="0.25">
      <c r="A2841" s="3">
        <v>367416</v>
      </c>
      <c r="B2841" t="s">
        <v>115</v>
      </c>
      <c r="C2841" t="s">
        <v>72</v>
      </c>
      <c r="D2841" t="s">
        <v>71</v>
      </c>
      <c r="E2841" t="s">
        <v>1</v>
      </c>
      <c r="F2841" s="5">
        <v>41080</v>
      </c>
      <c r="G2841">
        <v>18</v>
      </c>
      <c r="H2841">
        <v>80</v>
      </c>
      <c r="I2841" s="1">
        <v>23729.599999999999</v>
      </c>
      <c r="J2841" s="1">
        <v>4420.26</v>
      </c>
      <c r="K2841">
        <v>18.627621198840199</v>
      </c>
      <c r="L2841" s="4">
        <f>VLOOKUP(N2841,rates,VLOOKUP(CONCATENATE('[1]Exposure Report'!$B$11,'[1]Exposure Report'!$B$13),rate_lookup_table,4,FALSE),FALSE)</f>
        <v>296.62033333333329</v>
      </c>
      <c r="M2841" t="s">
        <v>0</v>
      </c>
      <c r="N2841" t="str">
        <f>IF(VLOOKUP(B2841,title_rename,2,FALSE)=0,B2841,VLOOKUP(B2841,title_rename,2,FALSE))</f>
        <v>06-20 Tampa Bay Rays @ Washington Nationals</v>
      </c>
      <c r="O2841" s="3" t="str">
        <f>LEFT(IF(VLOOKUP(C2841,brand_rename,2,FALSE)=0,C2841,VLOOKUP(C2841,brand_rename,2,FALSE)),LEN(IF(VLOOKUP(C2841,brand_rename,2,FALSE)=0,C2841,VLOOKUP(C2841,brand_rename,2,FALSE)))-6)</f>
        <v>Bens Chili Bowl</v>
      </c>
      <c r="P2841" t="str">
        <f>IF(VLOOKUP(D2841,location_rename,2,FALSE)=0,D2841,VLOOKUP(D2841,location_rename,2,FALSE))</f>
        <v>Static Upper Tiered</v>
      </c>
      <c r="Q2841">
        <f>IF($L2841=0,0,G2841)</f>
        <v>18</v>
      </c>
      <c r="R2841">
        <f>IF($L2841=0,0,H2841)</f>
        <v>80</v>
      </c>
      <c r="S2841" s="1">
        <f>R2841*L2841</f>
        <v>23729.626666666663</v>
      </c>
      <c r="T2841" s="1">
        <f>S2841*(K2841/100)</f>
        <v>4420.264967365636</v>
      </c>
      <c r="U2841" t="str">
        <f t="shared" si="88"/>
        <v>Bens Chili BowlStatic Upper Tiered</v>
      </c>
      <c r="V2841" t="str">
        <f t="shared" si="89"/>
        <v>06-20 Tampa Bay Rays @ Washington NationalsBens Chili BowlStatic Upper Tiered</v>
      </c>
      <c r="W2841" t="str">
        <f>CONCATENATE(M2841,O2841)</f>
        <v>Regular SeasonBens Chili Bowl</v>
      </c>
      <c r="X2841" t="str">
        <f>CONCATENATE(M2841,P2841)</f>
        <v>Regular SeasonStatic Upper Tiered</v>
      </c>
      <c r="Y2841" t="str">
        <f>CONCATENATE(M2841,O2841,P2841)</f>
        <v>Regular SeasonBens Chili BowlStatic Upper Tiered</v>
      </c>
    </row>
    <row r="2842" spans="1:25" x14ac:dyDescent="0.25">
      <c r="A2842" s="3">
        <v>367416</v>
      </c>
      <c r="B2842" t="s">
        <v>115</v>
      </c>
      <c r="C2842" t="s">
        <v>70</v>
      </c>
      <c r="D2842" t="s">
        <v>2</v>
      </c>
      <c r="E2842" t="s">
        <v>1</v>
      </c>
      <c r="F2842" s="5">
        <v>41080</v>
      </c>
      <c r="G2842">
        <v>18</v>
      </c>
      <c r="H2842">
        <v>105</v>
      </c>
      <c r="I2842" s="1">
        <v>31145.1</v>
      </c>
      <c r="J2842" s="1">
        <v>7736.71</v>
      </c>
      <c r="K2842">
        <v>24.8408577914342</v>
      </c>
      <c r="L2842" s="4">
        <f>VLOOKUP(N2842,rates,VLOOKUP(CONCATENATE('[1]Exposure Report'!$B$11,'[1]Exposure Report'!$B$13),rate_lookup_table,4,FALSE),FALSE)</f>
        <v>296.62033333333329</v>
      </c>
      <c r="M2842" t="s">
        <v>0</v>
      </c>
      <c r="N2842" t="str">
        <f>IF(VLOOKUP(B2842,title_rename,2,FALSE)=0,B2842,VLOOKUP(B2842,title_rename,2,FALSE))</f>
        <v>06-20 Tampa Bay Rays @ Washington Nationals</v>
      </c>
      <c r="O2842" s="3" t="str">
        <f>LEFT(IF(VLOOKUP(C2842,brand_rename,2,FALSE)=0,C2842,VLOOKUP(C2842,brand_rename,2,FALSE)),LEN(IF(VLOOKUP(C2842,brand_rename,2,FALSE)=0,C2842,VLOOKUP(C2842,brand_rename,2,FALSE)))-6)</f>
        <v>Capital One</v>
      </c>
      <c r="P2842" t="str">
        <f>IF(VLOOKUP(D2842,location_rename,2,FALSE)=0,D2842,VLOOKUP(D2842,location_rename,2,FALSE))</f>
        <v>Rotational Field Level Home Plate</v>
      </c>
      <c r="Q2842">
        <f>IF($L2842=0,0,G2842)</f>
        <v>18</v>
      </c>
      <c r="R2842">
        <f>IF($L2842=0,0,H2842)</f>
        <v>105</v>
      </c>
      <c r="S2842" s="1">
        <f>R2842*L2842</f>
        <v>31145.134999999995</v>
      </c>
      <c r="T2842" s="1">
        <f>S2842*(K2842/100)</f>
        <v>7736.7186943001989</v>
      </c>
      <c r="U2842" t="str">
        <f t="shared" si="88"/>
        <v>Capital OneRotational Field Level Home Plate</v>
      </c>
      <c r="V2842" t="str">
        <f t="shared" si="89"/>
        <v>06-20 Tampa Bay Rays @ Washington NationalsCapital OneRotational Field Level Home Plate</v>
      </c>
      <c r="W2842" t="str">
        <f>CONCATENATE(M2842,O2842)</f>
        <v>Regular SeasonCapital One</v>
      </c>
      <c r="X2842" t="str">
        <f>CONCATENATE(M2842,P2842)</f>
        <v>Regular SeasonRotational Field Level Home Plate</v>
      </c>
      <c r="Y2842" t="str">
        <f>CONCATENATE(M2842,O2842,P2842)</f>
        <v>Regular SeasonCapital OneRotational Field Level Home Plate</v>
      </c>
    </row>
    <row r="2843" spans="1:25" x14ac:dyDescent="0.25">
      <c r="A2843" s="3">
        <v>367416</v>
      </c>
      <c r="B2843" t="s">
        <v>115</v>
      </c>
      <c r="C2843" t="s">
        <v>69</v>
      </c>
      <c r="D2843" t="s">
        <v>19</v>
      </c>
      <c r="E2843" t="s">
        <v>1</v>
      </c>
      <c r="F2843" s="5">
        <v>41080</v>
      </c>
      <c r="G2843">
        <v>1</v>
      </c>
      <c r="H2843">
        <v>2</v>
      </c>
      <c r="I2843" s="1">
        <v>593.24</v>
      </c>
      <c r="J2843" s="1">
        <v>231.07</v>
      </c>
      <c r="K2843">
        <v>38.950509068842202</v>
      </c>
      <c r="L2843" s="4">
        <f>VLOOKUP(N2843,rates,VLOOKUP(CONCATENATE('[1]Exposure Report'!$B$11,'[1]Exposure Report'!$B$13),rate_lookup_table,4,FALSE),FALSE)</f>
        <v>296.62033333333329</v>
      </c>
      <c r="M2843" t="s">
        <v>0</v>
      </c>
      <c r="N2843" t="str">
        <f>IF(VLOOKUP(B2843,title_rename,2,FALSE)=0,B2843,VLOOKUP(B2843,title_rename,2,FALSE))</f>
        <v>06-20 Tampa Bay Rays @ Washington Nationals</v>
      </c>
      <c r="O2843" s="3" t="str">
        <f>LEFT(IF(VLOOKUP(C2843,brand_rename,2,FALSE)=0,C2843,VLOOKUP(C2843,brand_rename,2,FALSE)),LEN(IF(VLOOKUP(C2843,brand_rename,2,FALSE)=0,C2843,VLOOKUP(C2843,brand_rename,2,FALSE)))-6)</f>
        <v>CareFirst BlueCross BlueShield</v>
      </c>
      <c r="P2843" t="str">
        <f>IF(VLOOKUP(D2843,location_rename,2,FALSE)=0,D2843,VLOOKUP(D2843,location_rename,2,FALSE))</f>
        <v>LED Outfield Wall</v>
      </c>
      <c r="Q2843">
        <f>IF($L2843=0,0,G2843)</f>
        <v>1</v>
      </c>
      <c r="R2843">
        <f>IF($L2843=0,0,H2843)</f>
        <v>2</v>
      </c>
      <c r="S2843" s="1">
        <f>R2843*L2843</f>
        <v>593.24066666666658</v>
      </c>
      <c r="T2843" s="1">
        <f>S2843*(K2843/100)</f>
        <v>231.07025967005993</v>
      </c>
      <c r="U2843" t="str">
        <f t="shared" si="88"/>
        <v>CareFirst BlueCross BlueShieldLED Outfield Wall</v>
      </c>
      <c r="V2843" t="str">
        <f t="shared" si="89"/>
        <v>06-20 Tampa Bay Rays @ Washington NationalsCareFirst BlueCross BlueShieldLED Outfield Wall</v>
      </c>
      <c r="W2843" t="str">
        <f>CONCATENATE(M2843,O2843)</f>
        <v>Regular SeasonCareFirst BlueCross BlueShield</v>
      </c>
      <c r="X2843" t="str">
        <f>CONCATENATE(M2843,P2843)</f>
        <v>Regular SeasonLED Outfield Wall</v>
      </c>
      <c r="Y2843" t="str">
        <f>CONCATENATE(M2843,O2843,P2843)</f>
        <v>Regular SeasonCareFirst BlueCross BlueShieldLED Outfield Wall</v>
      </c>
    </row>
    <row r="2844" spans="1:25" x14ac:dyDescent="0.25">
      <c r="A2844" s="3">
        <v>367416</v>
      </c>
      <c r="B2844" t="s">
        <v>115</v>
      </c>
      <c r="C2844" t="s">
        <v>69</v>
      </c>
      <c r="D2844" t="s">
        <v>17</v>
      </c>
      <c r="E2844" t="s">
        <v>1</v>
      </c>
      <c r="F2844" s="5">
        <v>41080</v>
      </c>
      <c r="G2844">
        <v>2</v>
      </c>
      <c r="H2844">
        <v>8</v>
      </c>
      <c r="I2844" s="1">
        <v>2372.96</v>
      </c>
      <c r="J2844" s="1">
        <v>671.37</v>
      </c>
      <c r="K2844">
        <v>28.292512305306399</v>
      </c>
      <c r="L2844" s="4">
        <f>VLOOKUP(N2844,rates,VLOOKUP(CONCATENATE('[1]Exposure Report'!$B$11,'[1]Exposure Report'!$B$13),rate_lookup_table,4,FALSE),FALSE)</f>
        <v>296.62033333333329</v>
      </c>
      <c r="M2844" t="s">
        <v>0</v>
      </c>
      <c r="N2844" t="str">
        <f>IF(VLOOKUP(B2844,title_rename,2,FALSE)=0,B2844,VLOOKUP(B2844,title_rename,2,FALSE))</f>
        <v>06-20 Tampa Bay Rays @ Washington Nationals</v>
      </c>
      <c r="O2844" s="3" t="str">
        <f>LEFT(IF(VLOOKUP(C2844,brand_rename,2,FALSE)=0,C2844,VLOOKUP(C2844,brand_rename,2,FALSE)),LEN(IF(VLOOKUP(C2844,brand_rename,2,FALSE)=0,C2844,VLOOKUP(C2844,brand_rename,2,FALSE)))-6)</f>
        <v>CareFirst BlueCross BlueShield</v>
      </c>
      <c r="P2844" t="str">
        <f>IF(VLOOKUP(D2844,location_rename,2,FALSE)=0,D2844,VLOOKUP(D2844,location_rename,2,FALSE))</f>
        <v>LED Upper Tiered</v>
      </c>
      <c r="Q2844">
        <f>IF($L2844=0,0,G2844)</f>
        <v>2</v>
      </c>
      <c r="R2844">
        <f>IF($L2844=0,0,H2844)</f>
        <v>8</v>
      </c>
      <c r="S2844" s="1">
        <f>R2844*L2844</f>
        <v>2372.9626666666663</v>
      </c>
      <c r="T2844" s="1">
        <f>S2844*(K2844/100)</f>
        <v>671.3707544669935</v>
      </c>
      <c r="U2844" t="str">
        <f t="shared" si="88"/>
        <v>CareFirst BlueCross BlueShieldLED Upper Tiered</v>
      </c>
      <c r="V2844" t="str">
        <f t="shared" si="89"/>
        <v>06-20 Tampa Bay Rays @ Washington NationalsCareFirst BlueCross BlueShieldLED Upper Tiered</v>
      </c>
      <c r="W2844" t="str">
        <f>CONCATENATE(M2844,O2844)</f>
        <v>Regular SeasonCareFirst BlueCross BlueShield</v>
      </c>
      <c r="X2844" t="str">
        <f>CONCATENATE(M2844,P2844)</f>
        <v>Regular SeasonLED Upper Tiered</v>
      </c>
      <c r="Y2844" t="str">
        <f>CONCATENATE(M2844,O2844,P2844)</f>
        <v>Regular SeasonCareFirst BlueCross BlueShieldLED Upper Tiered</v>
      </c>
    </row>
    <row r="2845" spans="1:25" x14ac:dyDescent="0.25">
      <c r="A2845" s="3">
        <v>367416</v>
      </c>
      <c r="B2845" t="s">
        <v>115</v>
      </c>
      <c r="C2845" t="s">
        <v>68</v>
      </c>
      <c r="D2845" t="s">
        <v>11</v>
      </c>
      <c r="E2845" t="s">
        <v>1</v>
      </c>
      <c r="F2845" s="5">
        <v>41080</v>
      </c>
      <c r="G2845">
        <v>1</v>
      </c>
      <c r="H2845">
        <v>1</v>
      </c>
      <c r="I2845" s="1">
        <v>296.62</v>
      </c>
      <c r="J2845" s="1">
        <v>70.48</v>
      </c>
      <c r="K2845">
        <v>23.761041062638999</v>
      </c>
      <c r="L2845" s="4">
        <f>VLOOKUP(N2845,rates,VLOOKUP(CONCATENATE('[1]Exposure Report'!$B$11,'[1]Exposure Report'!$B$13),rate_lookup_table,4,FALSE),FALSE)</f>
        <v>296.62033333333329</v>
      </c>
      <c r="M2845" t="s">
        <v>0</v>
      </c>
      <c r="N2845" t="str">
        <f>IF(VLOOKUP(B2845,title_rename,2,FALSE)=0,B2845,VLOOKUP(B2845,title_rename,2,FALSE))</f>
        <v>06-20 Tampa Bay Rays @ Washington Nationals</v>
      </c>
      <c r="O2845" s="3" t="str">
        <f>LEFT(IF(VLOOKUP(C2845,brand_rename,2,FALSE)=0,C2845,VLOOKUP(C2845,brand_rename,2,FALSE)),LEN(IF(VLOOKUP(C2845,brand_rename,2,FALSE)=0,C2845,VLOOKUP(C2845,brand_rename,2,FALSE)))-6)</f>
        <v>Charity - Washington Nationals Dream Foundation</v>
      </c>
      <c r="P2845" t="str">
        <f>IF(VLOOKUP(D2845,location_rename,2,FALSE)=0,D2845,VLOOKUP(D2845,location_rename,2,FALSE))</f>
        <v>Static Outfield Wall</v>
      </c>
      <c r="Q2845">
        <f>IF($L2845=0,0,G2845)</f>
        <v>1</v>
      </c>
      <c r="R2845">
        <f>IF($L2845=0,0,H2845)</f>
        <v>1</v>
      </c>
      <c r="S2845" s="1">
        <f>R2845*L2845</f>
        <v>296.62033333333329</v>
      </c>
      <c r="T2845" s="1">
        <f>S2845*(K2845/100)</f>
        <v>70.480079203469998</v>
      </c>
      <c r="U2845" t="str">
        <f t="shared" si="88"/>
        <v>Charity - Washington Nationals Dream FoundationStatic Outfield Wall</v>
      </c>
      <c r="V2845" t="str">
        <f t="shared" si="89"/>
        <v>06-20 Tampa Bay Rays @ Washington NationalsCharity - Washington Nationals Dream FoundationStatic Outfield Wall</v>
      </c>
      <c r="W2845" t="str">
        <f>CONCATENATE(M2845,O2845)</f>
        <v>Regular SeasonCharity - Washington Nationals Dream Foundation</v>
      </c>
      <c r="X2845" t="str">
        <f>CONCATENATE(M2845,P2845)</f>
        <v>Regular SeasonStatic Outfield Wall</v>
      </c>
      <c r="Y2845" t="str">
        <f>CONCATENATE(M2845,O2845,P2845)</f>
        <v>Regular SeasonCharity - Washington Nationals Dream FoundationStatic Outfield Wall</v>
      </c>
    </row>
    <row r="2846" spans="1:25" x14ac:dyDescent="0.25">
      <c r="A2846" s="3">
        <v>367416</v>
      </c>
      <c r="B2846" t="s">
        <v>115</v>
      </c>
      <c r="C2846" t="s">
        <v>67</v>
      </c>
      <c r="D2846" t="s">
        <v>17</v>
      </c>
      <c r="E2846" t="s">
        <v>1</v>
      </c>
      <c r="F2846" s="5">
        <v>41080</v>
      </c>
      <c r="G2846">
        <v>1</v>
      </c>
      <c r="H2846">
        <v>1</v>
      </c>
      <c r="I2846" s="1">
        <v>296.62</v>
      </c>
      <c r="J2846" s="1">
        <v>57.66</v>
      </c>
      <c r="K2846">
        <v>19.439012878430301</v>
      </c>
      <c r="L2846" s="4">
        <f>VLOOKUP(N2846,rates,VLOOKUP(CONCATENATE('[1]Exposure Report'!$B$11,'[1]Exposure Report'!$B$13),rate_lookup_table,4,FALSE),FALSE)</f>
        <v>296.62033333333329</v>
      </c>
      <c r="M2846" t="s">
        <v>0</v>
      </c>
      <c r="N2846" t="str">
        <f>IF(VLOOKUP(B2846,title_rename,2,FALSE)=0,B2846,VLOOKUP(B2846,title_rename,2,FALSE))</f>
        <v>06-20 Tampa Bay Rays @ Washington Nationals</v>
      </c>
      <c r="O2846" s="3" t="str">
        <f>LEFT(IF(VLOOKUP(C2846,brand_rename,2,FALSE)=0,C2846,VLOOKUP(C2846,brand_rename,2,FALSE)),LEN(IF(VLOOKUP(C2846,brand_rename,2,FALSE)=0,C2846,VLOOKUP(C2846,brand_rename,2,FALSE)))-6)</f>
        <v>Cholula Hot Sauce</v>
      </c>
      <c r="P2846" t="str">
        <f>IF(VLOOKUP(D2846,location_rename,2,FALSE)=0,D2846,VLOOKUP(D2846,location_rename,2,FALSE))</f>
        <v>LED Upper Tiered</v>
      </c>
      <c r="Q2846">
        <f>IF($L2846=0,0,G2846)</f>
        <v>1</v>
      </c>
      <c r="R2846">
        <f>IF($L2846=0,0,H2846)</f>
        <v>1</v>
      </c>
      <c r="S2846" s="1">
        <f>R2846*L2846</f>
        <v>296.62033333333329</v>
      </c>
      <c r="T2846" s="1">
        <f>S2846*(K2846/100)</f>
        <v>57.660064796709541</v>
      </c>
      <c r="U2846" t="str">
        <f t="shared" si="88"/>
        <v>Cholula Hot SauceLED Upper Tiered</v>
      </c>
      <c r="V2846" t="str">
        <f t="shared" si="89"/>
        <v>06-20 Tampa Bay Rays @ Washington NationalsCholula Hot SauceLED Upper Tiered</v>
      </c>
      <c r="W2846" t="str">
        <f>CONCATENATE(M2846,O2846)</f>
        <v>Regular SeasonCholula Hot Sauce</v>
      </c>
      <c r="X2846" t="str">
        <f>CONCATENATE(M2846,P2846)</f>
        <v>Regular SeasonLED Upper Tiered</v>
      </c>
      <c r="Y2846" t="str">
        <f>CONCATENATE(M2846,O2846,P2846)</f>
        <v>Regular SeasonCholula Hot SauceLED Upper Tiered</v>
      </c>
    </row>
    <row r="2847" spans="1:25" x14ac:dyDescent="0.25">
      <c r="A2847" s="3">
        <v>367416</v>
      </c>
      <c r="B2847" t="s">
        <v>115</v>
      </c>
      <c r="C2847" t="s">
        <v>67</v>
      </c>
      <c r="D2847" t="s">
        <v>2</v>
      </c>
      <c r="E2847" t="s">
        <v>1</v>
      </c>
      <c r="F2847" s="5">
        <v>41080</v>
      </c>
      <c r="G2847">
        <v>21</v>
      </c>
      <c r="H2847">
        <v>117</v>
      </c>
      <c r="I2847" s="1">
        <v>34704.54</v>
      </c>
      <c r="J2847" s="1">
        <v>8733.15</v>
      </c>
      <c r="K2847">
        <v>25.1642868627562</v>
      </c>
      <c r="L2847" s="4">
        <f>VLOOKUP(N2847,rates,VLOOKUP(CONCATENATE('[1]Exposure Report'!$B$11,'[1]Exposure Report'!$B$13),rate_lookup_table,4,FALSE),FALSE)</f>
        <v>296.62033333333329</v>
      </c>
      <c r="M2847" t="s">
        <v>0</v>
      </c>
      <c r="N2847" t="str">
        <f>IF(VLOOKUP(B2847,title_rename,2,FALSE)=0,B2847,VLOOKUP(B2847,title_rename,2,FALSE))</f>
        <v>06-20 Tampa Bay Rays @ Washington Nationals</v>
      </c>
      <c r="O2847" s="3" t="str">
        <f>LEFT(IF(VLOOKUP(C2847,brand_rename,2,FALSE)=0,C2847,VLOOKUP(C2847,brand_rename,2,FALSE)),LEN(IF(VLOOKUP(C2847,brand_rename,2,FALSE)=0,C2847,VLOOKUP(C2847,brand_rename,2,FALSE)))-6)</f>
        <v>Cholula Hot Sauce</v>
      </c>
      <c r="P2847" t="str">
        <f>IF(VLOOKUP(D2847,location_rename,2,FALSE)=0,D2847,VLOOKUP(D2847,location_rename,2,FALSE))</f>
        <v>Rotational Field Level Home Plate</v>
      </c>
      <c r="Q2847">
        <f>IF($L2847=0,0,G2847)</f>
        <v>21</v>
      </c>
      <c r="R2847">
        <f>IF($L2847=0,0,H2847)</f>
        <v>117</v>
      </c>
      <c r="S2847" s="1">
        <f>R2847*L2847</f>
        <v>34704.578999999998</v>
      </c>
      <c r="T2847" s="1">
        <f>S2847*(K2847/100)</f>
        <v>8733.159814071847</v>
      </c>
      <c r="U2847" t="str">
        <f t="shared" si="88"/>
        <v>Cholula Hot SauceRotational Field Level Home Plate</v>
      </c>
      <c r="V2847" t="str">
        <f t="shared" si="89"/>
        <v>06-20 Tampa Bay Rays @ Washington NationalsCholula Hot SauceRotational Field Level Home Plate</v>
      </c>
      <c r="W2847" t="str">
        <f>CONCATENATE(M2847,O2847)</f>
        <v>Regular SeasonCholula Hot Sauce</v>
      </c>
      <c r="X2847" t="str">
        <f>CONCATENATE(M2847,P2847)</f>
        <v>Regular SeasonRotational Field Level Home Plate</v>
      </c>
      <c r="Y2847" t="str">
        <f>CONCATENATE(M2847,O2847,P2847)</f>
        <v>Regular SeasonCholula Hot SauceRotational Field Level Home Plate</v>
      </c>
    </row>
    <row r="2848" spans="1:25" x14ac:dyDescent="0.25">
      <c r="A2848" s="3">
        <v>367416</v>
      </c>
      <c r="B2848" t="s">
        <v>115</v>
      </c>
      <c r="C2848" t="s">
        <v>65</v>
      </c>
      <c r="D2848" t="s">
        <v>19</v>
      </c>
      <c r="E2848" t="s">
        <v>1</v>
      </c>
      <c r="F2848" s="5">
        <v>41080</v>
      </c>
      <c r="G2848">
        <v>5</v>
      </c>
      <c r="H2848">
        <v>14</v>
      </c>
      <c r="I2848" s="1">
        <v>4152.68</v>
      </c>
      <c r="J2848" s="1">
        <v>1185.8</v>
      </c>
      <c r="K2848">
        <v>28.555053603937601</v>
      </c>
      <c r="L2848" s="4">
        <f>VLOOKUP(N2848,rates,VLOOKUP(CONCATENATE('[1]Exposure Report'!$B$11,'[1]Exposure Report'!$B$13),rate_lookup_table,4,FALSE),FALSE)</f>
        <v>296.62033333333329</v>
      </c>
      <c r="M2848" t="s">
        <v>0</v>
      </c>
      <c r="N2848" t="str">
        <f>IF(VLOOKUP(B2848,title_rename,2,FALSE)=0,B2848,VLOOKUP(B2848,title_rename,2,FALSE))</f>
        <v>06-20 Tampa Bay Rays @ Washington Nationals</v>
      </c>
      <c r="O2848" s="3" t="str">
        <f>LEFT(IF(VLOOKUP(C2848,brand_rename,2,FALSE)=0,C2848,VLOOKUP(C2848,brand_rename,2,FALSE)),LEN(IF(VLOOKUP(C2848,brand_rename,2,FALSE)=0,C2848,VLOOKUP(C2848,brand_rename,2,FALSE)))-6)</f>
        <v>Coca-Cola</v>
      </c>
      <c r="P2848" t="str">
        <f>IF(VLOOKUP(D2848,location_rename,2,FALSE)=0,D2848,VLOOKUP(D2848,location_rename,2,FALSE))</f>
        <v>LED Outfield Wall</v>
      </c>
      <c r="Q2848">
        <f>IF($L2848=0,0,G2848)</f>
        <v>5</v>
      </c>
      <c r="R2848">
        <f>IF($L2848=0,0,H2848)</f>
        <v>14</v>
      </c>
      <c r="S2848" s="1">
        <f>R2848*L2848</f>
        <v>4152.6846666666661</v>
      </c>
      <c r="T2848" s="1">
        <f>S2848*(K2848/100)</f>
        <v>1185.8013325691641</v>
      </c>
      <c r="U2848" t="str">
        <f t="shared" si="88"/>
        <v>Coca-ColaLED Outfield Wall</v>
      </c>
      <c r="V2848" t="str">
        <f t="shared" si="89"/>
        <v>06-20 Tampa Bay Rays @ Washington NationalsCoca-ColaLED Outfield Wall</v>
      </c>
      <c r="W2848" t="str">
        <f>CONCATENATE(M2848,O2848)</f>
        <v>Regular SeasonCoca-Cola</v>
      </c>
      <c r="X2848" t="str">
        <f>CONCATENATE(M2848,P2848)</f>
        <v>Regular SeasonLED Outfield Wall</v>
      </c>
      <c r="Y2848" t="str">
        <f>CONCATENATE(M2848,O2848,P2848)</f>
        <v>Regular SeasonCoca-ColaLED Outfield Wall</v>
      </c>
    </row>
    <row r="2849" spans="1:25" x14ac:dyDescent="0.25">
      <c r="A2849" s="3">
        <v>367416</v>
      </c>
      <c r="B2849" t="s">
        <v>115</v>
      </c>
      <c r="C2849" t="s">
        <v>65</v>
      </c>
      <c r="D2849" t="s">
        <v>17</v>
      </c>
      <c r="E2849" t="s">
        <v>1</v>
      </c>
      <c r="F2849" s="5">
        <v>41080</v>
      </c>
      <c r="G2849">
        <v>6</v>
      </c>
      <c r="H2849">
        <v>21</v>
      </c>
      <c r="I2849" s="1">
        <v>6229.02</v>
      </c>
      <c r="J2849" s="1">
        <v>1282.23</v>
      </c>
      <c r="K2849">
        <v>20.584778986100499</v>
      </c>
      <c r="L2849" s="4">
        <f>VLOOKUP(N2849,rates,VLOOKUP(CONCATENATE('[1]Exposure Report'!$B$11,'[1]Exposure Report'!$B$13),rate_lookup_table,4,FALSE),FALSE)</f>
        <v>296.62033333333329</v>
      </c>
      <c r="M2849" t="s">
        <v>0</v>
      </c>
      <c r="N2849" t="str">
        <f>IF(VLOOKUP(B2849,title_rename,2,FALSE)=0,B2849,VLOOKUP(B2849,title_rename,2,FALSE))</f>
        <v>06-20 Tampa Bay Rays @ Washington Nationals</v>
      </c>
      <c r="O2849" s="3" t="str">
        <f>LEFT(IF(VLOOKUP(C2849,brand_rename,2,FALSE)=0,C2849,VLOOKUP(C2849,brand_rename,2,FALSE)),LEN(IF(VLOOKUP(C2849,brand_rename,2,FALSE)=0,C2849,VLOOKUP(C2849,brand_rename,2,FALSE)))-6)</f>
        <v>Coca-Cola</v>
      </c>
      <c r="P2849" t="str">
        <f>IF(VLOOKUP(D2849,location_rename,2,FALSE)=0,D2849,VLOOKUP(D2849,location_rename,2,FALSE))</f>
        <v>LED Upper Tiered</v>
      </c>
      <c r="Q2849">
        <f>IF($L2849=0,0,G2849)</f>
        <v>6</v>
      </c>
      <c r="R2849">
        <f>IF($L2849=0,0,H2849)</f>
        <v>21</v>
      </c>
      <c r="S2849" s="1">
        <f>R2849*L2849</f>
        <v>6229.0269999999991</v>
      </c>
      <c r="T2849" s="1">
        <f>S2849*(K2849/100)</f>
        <v>1282.2314409345261</v>
      </c>
      <c r="U2849" t="str">
        <f t="shared" si="88"/>
        <v>Coca-ColaLED Upper Tiered</v>
      </c>
      <c r="V2849" t="str">
        <f t="shared" si="89"/>
        <v>06-20 Tampa Bay Rays @ Washington NationalsCoca-ColaLED Upper Tiered</v>
      </c>
      <c r="W2849" t="str">
        <f>CONCATENATE(M2849,O2849)</f>
        <v>Regular SeasonCoca-Cola</v>
      </c>
      <c r="X2849" t="str">
        <f>CONCATENATE(M2849,P2849)</f>
        <v>Regular SeasonLED Upper Tiered</v>
      </c>
      <c r="Y2849" t="str">
        <f>CONCATENATE(M2849,O2849,P2849)</f>
        <v>Regular SeasonCoca-ColaLED Upper Tiered</v>
      </c>
    </row>
    <row r="2850" spans="1:25" x14ac:dyDescent="0.25">
      <c r="A2850" s="3">
        <v>367416</v>
      </c>
      <c r="B2850" t="s">
        <v>115</v>
      </c>
      <c r="C2850" t="s">
        <v>65</v>
      </c>
      <c r="D2850" t="s">
        <v>9</v>
      </c>
      <c r="E2850" t="s">
        <v>1</v>
      </c>
      <c r="F2850" s="5">
        <v>41080</v>
      </c>
      <c r="G2850">
        <v>21</v>
      </c>
      <c r="H2850">
        <v>144</v>
      </c>
      <c r="I2850" s="1">
        <v>42713.279999999999</v>
      </c>
      <c r="J2850" s="1">
        <v>4719.46</v>
      </c>
      <c r="K2850">
        <v>11.049163164243</v>
      </c>
      <c r="L2850" s="4">
        <f>VLOOKUP(N2850,rates,VLOOKUP(CONCATENATE('[1]Exposure Report'!$B$11,'[1]Exposure Report'!$B$13),rate_lookup_table,4,FALSE),FALSE)</f>
        <v>296.62033333333329</v>
      </c>
      <c r="M2850" t="s">
        <v>0</v>
      </c>
      <c r="N2850" t="str">
        <f>IF(VLOOKUP(B2850,title_rename,2,FALSE)=0,B2850,VLOOKUP(B2850,title_rename,2,FALSE))</f>
        <v>06-20 Tampa Bay Rays @ Washington Nationals</v>
      </c>
      <c r="O2850" s="3" t="str">
        <f>LEFT(IF(VLOOKUP(C2850,brand_rename,2,FALSE)=0,C2850,VLOOKUP(C2850,brand_rename,2,FALSE)),LEN(IF(VLOOKUP(C2850,brand_rename,2,FALSE)=0,C2850,VLOOKUP(C2850,brand_rename,2,FALSE)))-6)</f>
        <v>Coca-Cola</v>
      </c>
      <c r="P2850" t="str">
        <f>IF(VLOOKUP(D2850,location_rename,2,FALSE)=0,D2850,VLOOKUP(D2850,location_rename,2,FALSE))</f>
        <v>Static Upper Billboard</v>
      </c>
      <c r="Q2850">
        <f>IF($L2850=0,0,G2850)</f>
        <v>21</v>
      </c>
      <c r="R2850">
        <f>IF($L2850=0,0,H2850)</f>
        <v>144</v>
      </c>
      <c r="S2850" s="1">
        <f>R2850*L2850</f>
        <v>42713.327999999994</v>
      </c>
      <c r="T2850" s="1">
        <f>S2850*(K2850/100)</f>
        <v>4719.4653035982901</v>
      </c>
      <c r="U2850" t="str">
        <f t="shared" si="88"/>
        <v>Coca-ColaStatic Upper Billboard</v>
      </c>
      <c r="V2850" t="str">
        <f t="shared" si="89"/>
        <v>06-20 Tampa Bay Rays @ Washington NationalsCoca-ColaStatic Upper Billboard</v>
      </c>
      <c r="W2850" t="str">
        <f>CONCATENATE(M2850,O2850)</f>
        <v>Regular SeasonCoca-Cola</v>
      </c>
      <c r="X2850" t="str">
        <f>CONCATENATE(M2850,P2850)</f>
        <v>Regular SeasonStatic Upper Billboard</v>
      </c>
      <c r="Y2850" t="str">
        <f>CONCATENATE(M2850,O2850,P2850)</f>
        <v>Regular SeasonCoca-ColaStatic Upper Billboard</v>
      </c>
    </row>
    <row r="2851" spans="1:25" x14ac:dyDescent="0.25">
      <c r="A2851" s="3">
        <v>367416</v>
      </c>
      <c r="B2851" t="s">
        <v>115</v>
      </c>
      <c r="C2851" t="s">
        <v>117</v>
      </c>
      <c r="D2851" t="s">
        <v>34</v>
      </c>
      <c r="E2851" t="s">
        <v>1</v>
      </c>
      <c r="F2851" s="5">
        <v>41080</v>
      </c>
      <c r="G2851">
        <v>1</v>
      </c>
      <c r="H2851">
        <v>7</v>
      </c>
      <c r="I2851" s="1">
        <v>2076.34</v>
      </c>
      <c r="J2851" s="1">
        <v>325.57</v>
      </c>
      <c r="K2851">
        <v>15.679994605893</v>
      </c>
      <c r="L2851" s="4">
        <f>VLOOKUP(N2851,rates,VLOOKUP(CONCATENATE('[1]Exposure Report'!$B$11,'[1]Exposure Report'!$B$13),rate_lookup_table,4,FALSE),FALSE)</f>
        <v>296.62033333333329</v>
      </c>
      <c r="M2851" t="s">
        <v>0</v>
      </c>
      <c r="N2851" t="str">
        <f>IF(VLOOKUP(B2851,title_rename,2,FALSE)=0,B2851,VLOOKUP(B2851,title_rename,2,FALSE))</f>
        <v>06-20 Tampa Bay Rays @ Washington Nationals</v>
      </c>
      <c r="O2851" s="3" t="str">
        <f>LEFT(IF(VLOOKUP(C2851,brand_rename,2,FALSE)=0,C2851,VLOOKUP(C2851,brand_rename,2,FALSE)),LEN(IF(VLOOKUP(C2851,brand_rename,2,FALSE)=0,C2851,VLOOKUP(C2851,brand_rename,2,FALSE)))-6)</f>
        <v>Dasani</v>
      </c>
      <c r="P2851" t="str">
        <f>IF(VLOOKUP(D2851,location_rename,2,FALSE)=0,D2851,VLOOKUP(D2851,location_rename,2,FALSE))</f>
        <v>General Merchandise</v>
      </c>
      <c r="Q2851">
        <f>IF($L2851=0,0,G2851)</f>
        <v>1</v>
      </c>
      <c r="R2851">
        <f>IF($L2851=0,0,H2851)</f>
        <v>7</v>
      </c>
      <c r="S2851" s="1">
        <f>R2851*L2851</f>
        <v>2076.342333333333</v>
      </c>
      <c r="T2851" s="1">
        <f>S2851*(K2851/100)</f>
        <v>325.57036586653948</v>
      </c>
      <c r="U2851" t="str">
        <f t="shared" si="88"/>
        <v>DasaniGeneral Merchandise</v>
      </c>
      <c r="V2851" t="str">
        <f t="shared" si="89"/>
        <v>06-20 Tampa Bay Rays @ Washington NationalsDasaniGeneral Merchandise</v>
      </c>
      <c r="W2851" t="str">
        <f>CONCATENATE(M2851,O2851)</f>
        <v>Regular SeasonDasani</v>
      </c>
      <c r="X2851" t="str">
        <f>CONCATENATE(M2851,P2851)</f>
        <v>Regular SeasonGeneral Merchandise</v>
      </c>
      <c r="Y2851" t="str">
        <f>CONCATENATE(M2851,O2851,P2851)</f>
        <v>Regular SeasonDasaniGeneral Merchandise</v>
      </c>
    </row>
    <row r="2852" spans="1:25" x14ac:dyDescent="0.25">
      <c r="A2852" s="3">
        <v>367416</v>
      </c>
      <c r="B2852" t="s">
        <v>115</v>
      </c>
      <c r="C2852" t="s">
        <v>62</v>
      </c>
      <c r="D2852" t="s">
        <v>34</v>
      </c>
      <c r="E2852" t="s">
        <v>1</v>
      </c>
      <c r="F2852" s="5">
        <v>41080</v>
      </c>
      <c r="G2852">
        <v>3</v>
      </c>
      <c r="H2852">
        <v>8</v>
      </c>
      <c r="I2852" s="1">
        <v>2372.96</v>
      </c>
      <c r="J2852" s="1">
        <v>747.04</v>
      </c>
      <c r="K2852">
        <v>31.4813566178949</v>
      </c>
      <c r="L2852" s="4">
        <f>VLOOKUP(N2852,rates,VLOOKUP(CONCATENATE('[1]Exposure Report'!$B$11,'[1]Exposure Report'!$B$13),rate_lookup_table,4,FALSE),FALSE)</f>
        <v>296.62033333333329</v>
      </c>
      <c r="M2852" t="s">
        <v>0</v>
      </c>
      <c r="N2852" t="str">
        <f>IF(VLOOKUP(B2852,title_rename,2,FALSE)=0,B2852,VLOOKUP(B2852,title_rename,2,FALSE))</f>
        <v>06-20 Tampa Bay Rays @ Washington Nationals</v>
      </c>
      <c r="O2852" s="3" t="str">
        <f>LEFT(IF(VLOOKUP(C2852,brand_rename,2,FALSE)=0,C2852,VLOOKUP(C2852,brand_rename,2,FALSE)),LEN(IF(VLOOKUP(C2852,brand_rename,2,FALSE)=0,C2852,VLOOKUP(C2852,brand_rename,2,FALSE)))-6)</f>
        <v>Dubble Bubble</v>
      </c>
      <c r="P2852" t="str">
        <f>IF(VLOOKUP(D2852,location_rename,2,FALSE)=0,D2852,VLOOKUP(D2852,location_rename,2,FALSE))</f>
        <v>General Merchandise</v>
      </c>
      <c r="Q2852">
        <f>IF($L2852=0,0,G2852)</f>
        <v>3</v>
      </c>
      <c r="R2852">
        <f>IF($L2852=0,0,H2852)</f>
        <v>8</v>
      </c>
      <c r="S2852" s="1">
        <f>R2852*L2852</f>
        <v>2372.9626666666663</v>
      </c>
      <c r="T2852" s="1">
        <f>S2852*(K2852/100)</f>
        <v>747.04083950284189</v>
      </c>
      <c r="U2852" t="str">
        <f t="shared" si="88"/>
        <v>Dubble BubbleGeneral Merchandise</v>
      </c>
      <c r="V2852" t="str">
        <f t="shared" si="89"/>
        <v>06-20 Tampa Bay Rays @ Washington NationalsDubble BubbleGeneral Merchandise</v>
      </c>
      <c r="W2852" t="str">
        <f>CONCATENATE(M2852,O2852)</f>
        <v>Regular SeasonDubble Bubble</v>
      </c>
      <c r="X2852" t="str">
        <f>CONCATENATE(M2852,P2852)</f>
        <v>Regular SeasonGeneral Merchandise</v>
      </c>
      <c r="Y2852" t="str">
        <f>CONCATENATE(M2852,O2852,P2852)</f>
        <v>Regular SeasonDubble BubbleGeneral Merchandise</v>
      </c>
    </row>
    <row r="2853" spans="1:25" x14ac:dyDescent="0.25">
      <c r="A2853" s="3">
        <v>367416</v>
      </c>
      <c r="B2853" t="s">
        <v>115</v>
      </c>
      <c r="C2853" t="s">
        <v>61</v>
      </c>
      <c r="D2853" t="s">
        <v>2</v>
      </c>
      <c r="E2853" t="s">
        <v>1</v>
      </c>
      <c r="F2853" s="5">
        <v>41080</v>
      </c>
      <c r="G2853">
        <v>14</v>
      </c>
      <c r="H2853">
        <v>96</v>
      </c>
      <c r="I2853" s="1">
        <v>28475.52</v>
      </c>
      <c r="J2853" s="1">
        <v>7085.6</v>
      </c>
      <c r="K2853">
        <v>24.8831276830063</v>
      </c>
      <c r="L2853" s="4">
        <f>VLOOKUP(N2853,rates,VLOOKUP(CONCATENATE('[1]Exposure Report'!$B$11,'[1]Exposure Report'!$B$13),rate_lookup_table,4,FALSE),FALSE)</f>
        <v>296.62033333333329</v>
      </c>
      <c r="M2853" t="s">
        <v>0</v>
      </c>
      <c r="N2853" t="str">
        <f>IF(VLOOKUP(B2853,title_rename,2,FALSE)=0,B2853,VLOOKUP(B2853,title_rename,2,FALSE))</f>
        <v>06-20 Tampa Bay Rays @ Washington Nationals</v>
      </c>
      <c r="O2853" s="3" t="str">
        <f>LEFT(IF(VLOOKUP(C2853,brand_rename,2,FALSE)=0,C2853,VLOOKUP(C2853,brand_rename,2,FALSE)),LEN(IF(VLOOKUP(C2853,brand_rename,2,FALSE)=0,C2853,VLOOKUP(C2853,brand_rename,2,FALSE)))-6)</f>
        <v>Exxonmobil</v>
      </c>
      <c r="P2853" t="str">
        <f>IF(VLOOKUP(D2853,location_rename,2,FALSE)=0,D2853,VLOOKUP(D2853,location_rename,2,FALSE))</f>
        <v>Rotational Field Level Home Plate</v>
      </c>
      <c r="Q2853">
        <f>IF($L2853=0,0,G2853)</f>
        <v>14</v>
      </c>
      <c r="R2853">
        <f>IF($L2853=0,0,H2853)</f>
        <v>96</v>
      </c>
      <c r="S2853" s="1">
        <f>R2853*L2853</f>
        <v>28475.551999999996</v>
      </c>
      <c r="T2853" s="1">
        <f>S2853*(K2853/100)</f>
        <v>7085.6079626008532</v>
      </c>
      <c r="U2853" t="str">
        <f t="shared" si="88"/>
        <v>ExxonmobilRotational Field Level Home Plate</v>
      </c>
      <c r="V2853" t="str">
        <f t="shared" si="89"/>
        <v>06-20 Tampa Bay Rays @ Washington NationalsExxonmobilRotational Field Level Home Plate</v>
      </c>
      <c r="W2853" t="str">
        <f>CONCATENATE(M2853,O2853)</f>
        <v>Regular SeasonExxonmobil</v>
      </c>
      <c r="X2853" t="str">
        <f>CONCATENATE(M2853,P2853)</f>
        <v>Regular SeasonRotational Field Level Home Plate</v>
      </c>
      <c r="Y2853" t="str">
        <f>CONCATENATE(M2853,O2853,P2853)</f>
        <v>Regular SeasonExxonmobilRotational Field Level Home Plate</v>
      </c>
    </row>
    <row r="2854" spans="1:25" x14ac:dyDescent="0.25">
      <c r="A2854" s="3">
        <v>367416</v>
      </c>
      <c r="B2854" t="s">
        <v>115</v>
      </c>
      <c r="C2854" t="s">
        <v>61</v>
      </c>
      <c r="D2854" t="s">
        <v>11</v>
      </c>
      <c r="E2854" t="s">
        <v>1</v>
      </c>
      <c r="F2854" s="5">
        <v>41080</v>
      </c>
      <c r="G2854">
        <v>7</v>
      </c>
      <c r="H2854">
        <v>15</v>
      </c>
      <c r="I2854" s="1">
        <v>4449.3</v>
      </c>
      <c r="J2854" s="1">
        <v>846.17</v>
      </c>
      <c r="K2854">
        <v>19.018047782797201</v>
      </c>
      <c r="L2854" s="4">
        <f>VLOOKUP(N2854,rates,VLOOKUP(CONCATENATE('[1]Exposure Report'!$B$11,'[1]Exposure Report'!$B$13),rate_lookup_table,4,FALSE),FALSE)</f>
        <v>296.62033333333329</v>
      </c>
      <c r="M2854" t="s">
        <v>0</v>
      </c>
      <c r="N2854" t="str">
        <f>IF(VLOOKUP(B2854,title_rename,2,FALSE)=0,B2854,VLOOKUP(B2854,title_rename,2,FALSE))</f>
        <v>06-20 Tampa Bay Rays @ Washington Nationals</v>
      </c>
      <c r="O2854" s="3" t="str">
        <f>LEFT(IF(VLOOKUP(C2854,brand_rename,2,FALSE)=0,C2854,VLOOKUP(C2854,brand_rename,2,FALSE)),LEN(IF(VLOOKUP(C2854,brand_rename,2,FALSE)=0,C2854,VLOOKUP(C2854,brand_rename,2,FALSE)))-6)</f>
        <v>Exxonmobil</v>
      </c>
      <c r="P2854" t="str">
        <f>IF(VLOOKUP(D2854,location_rename,2,FALSE)=0,D2854,VLOOKUP(D2854,location_rename,2,FALSE))</f>
        <v>Static Outfield Wall</v>
      </c>
      <c r="Q2854">
        <f>IF($L2854=0,0,G2854)</f>
        <v>7</v>
      </c>
      <c r="R2854">
        <f>IF($L2854=0,0,H2854)</f>
        <v>15</v>
      </c>
      <c r="S2854" s="1">
        <f>R2854*L2854</f>
        <v>4449.3049999999994</v>
      </c>
      <c r="T2854" s="1">
        <f>S2854*(K2854/100)</f>
        <v>846.1709509023849</v>
      </c>
      <c r="U2854" t="str">
        <f t="shared" si="88"/>
        <v>ExxonmobilStatic Outfield Wall</v>
      </c>
      <c r="V2854" t="str">
        <f t="shared" si="89"/>
        <v>06-20 Tampa Bay Rays @ Washington NationalsExxonmobilStatic Outfield Wall</v>
      </c>
      <c r="W2854" t="str">
        <f>CONCATENATE(M2854,O2854)</f>
        <v>Regular SeasonExxonmobil</v>
      </c>
      <c r="X2854" t="str">
        <f>CONCATENATE(M2854,P2854)</f>
        <v>Regular SeasonStatic Outfield Wall</v>
      </c>
      <c r="Y2854" t="str">
        <f>CONCATENATE(M2854,O2854,P2854)</f>
        <v>Regular SeasonExxonmobilStatic Outfield Wall</v>
      </c>
    </row>
    <row r="2855" spans="1:25" x14ac:dyDescent="0.25">
      <c r="A2855" s="3">
        <v>367416</v>
      </c>
      <c r="B2855" t="s">
        <v>115</v>
      </c>
      <c r="C2855" t="s">
        <v>55</v>
      </c>
      <c r="D2855" t="s">
        <v>58</v>
      </c>
      <c r="E2855" t="s">
        <v>1</v>
      </c>
      <c r="F2855" s="5">
        <v>41080</v>
      </c>
      <c r="G2855">
        <v>8</v>
      </c>
      <c r="H2855">
        <v>27</v>
      </c>
      <c r="I2855" s="1">
        <v>8008.74</v>
      </c>
      <c r="J2855" s="1">
        <v>2113.98</v>
      </c>
      <c r="K2855">
        <v>26.395912465631199</v>
      </c>
      <c r="L2855" s="4">
        <f>VLOOKUP(N2855,rates,VLOOKUP(CONCATENATE('[1]Exposure Report'!$B$11,'[1]Exposure Report'!$B$13),rate_lookup_table,4,FALSE),FALSE)</f>
        <v>296.62033333333329</v>
      </c>
      <c r="M2855" t="s">
        <v>0</v>
      </c>
      <c r="N2855" t="str">
        <f>IF(VLOOKUP(B2855,title_rename,2,FALSE)=0,B2855,VLOOKUP(B2855,title_rename,2,FALSE))</f>
        <v>06-20 Tampa Bay Rays @ Washington Nationals</v>
      </c>
      <c r="O2855" s="3" t="str">
        <f>LEFT(IF(VLOOKUP(C2855,brand_rename,2,FALSE)=0,C2855,VLOOKUP(C2855,brand_rename,2,FALSE)),LEN(IF(VLOOKUP(C2855,brand_rename,2,FALSE)=0,C2855,VLOOKUP(C2855,brand_rename,2,FALSE)))-6)</f>
        <v>Gatorade</v>
      </c>
      <c r="P2855" t="str">
        <f>IF(VLOOKUP(D2855,location_rename,2,FALSE)=0,D2855,VLOOKUP(D2855,location_rename,2,FALSE))</f>
        <v>Cooler Partial Branded</v>
      </c>
      <c r="Q2855">
        <f>IF($L2855=0,0,G2855)</f>
        <v>8</v>
      </c>
      <c r="R2855">
        <f>IF($L2855=0,0,H2855)</f>
        <v>27</v>
      </c>
      <c r="S2855" s="1">
        <f>R2855*L2855</f>
        <v>8008.7489999999989</v>
      </c>
      <c r="T2855" s="1">
        <f>S2855*(K2855/100)</f>
        <v>2113.9823756321139</v>
      </c>
      <c r="U2855" t="str">
        <f t="shared" si="88"/>
        <v>GatoradeCooler Partial Branded</v>
      </c>
      <c r="V2855" t="str">
        <f t="shared" si="89"/>
        <v>06-20 Tampa Bay Rays @ Washington NationalsGatoradeCooler Partial Branded</v>
      </c>
      <c r="W2855" t="str">
        <f>CONCATENATE(M2855,O2855)</f>
        <v>Regular SeasonGatorade</v>
      </c>
      <c r="X2855" t="str">
        <f>CONCATENATE(M2855,P2855)</f>
        <v>Regular SeasonCooler Partial Branded</v>
      </c>
      <c r="Y2855" t="str">
        <f>CONCATENATE(M2855,O2855,P2855)</f>
        <v>Regular SeasonGatoradeCooler Partial Branded</v>
      </c>
    </row>
    <row r="2856" spans="1:25" x14ac:dyDescent="0.25">
      <c r="A2856" s="3">
        <v>367416</v>
      </c>
      <c r="B2856" t="s">
        <v>115</v>
      </c>
      <c r="C2856" t="s">
        <v>55</v>
      </c>
      <c r="D2856" t="s">
        <v>102</v>
      </c>
      <c r="E2856" t="s">
        <v>1</v>
      </c>
      <c r="F2856" s="5">
        <v>41080</v>
      </c>
      <c r="G2856">
        <v>5</v>
      </c>
      <c r="H2856">
        <v>14</v>
      </c>
      <c r="I2856" s="1">
        <v>4152.68</v>
      </c>
      <c r="J2856" s="1">
        <v>1113.8399999999999</v>
      </c>
      <c r="K2856">
        <v>26.822196750050502</v>
      </c>
      <c r="L2856" s="4">
        <f>VLOOKUP(N2856,rates,VLOOKUP(CONCATENATE('[1]Exposure Report'!$B$11,'[1]Exposure Report'!$B$13),rate_lookup_table,4,FALSE),FALSE)</f>
        <v>296.62033333333329</v>
      </c>
      <c r="M2856" t="s">
        <v>0</v>
      </c>
      <c r="N2856" t="str">
        <f>IF(VLOOKUP(B2856,title_rename,2,FALSE)=0,B2856,VLOOKUP(B2856,title_rename,2,FALSE))</f>
        <v>06-20 Tampa Bay Rays @ Washington Nationals</v>
      </c>
      <c r="O2856" s="3" t="str">
        <f>LEFT(IF(VLOOKUP(C2856,brand_rename,2,FALSE)=0,C2856,VLOOKUP(C2856,brand_rename,2,FALSE)),LEN(IF(VLOOKUP(C2856,brand_rename,2,FALSE)=0,C2856,VLOOKUP(C2856,brand_rename,2,FALSE)))-6)</f>
        <v>Gatorade</v>
      </c>
      <c r="P2856" t="str">
        <f>IF(VLOOKUP(D2856,location_rename,2,FALSE)=0,D2856,VLOOKUP(D2856,location_rename,2,FALSE))</f>
        <v>Ice Chest Full Branded</v>
      </c>
      <c r="Q2856">
        <f>IF($L2856=0,0,G2856)</f>
        <v>5</v>
      </c>
      <c r="R2856">
        <f>IF($L2856=0,0,H2856)</f>
        <v>14</v>
      </c>
      <c r="S2856" s="1">
        <f>R2856*L2856</f>
        <v>4152.6846666666661</v>
      </c>
      <c r="T2856" s="1">
        <f>S2856*(K2856/100)</f>
        <v>1113.8412517025122</v>
      </c>
      <c r="U2856" t="str">
        <f t="shared" si="88"/>
        <v>GatoradeIce Chest Full Branded</v>
      </c>
      <c r="V2856" t="str">
        <f t="shared" si="89"/>
        <v>06-20 Tampa Bay Rays @ Washington NationalsGatoradeIce Chest Full Branded</v>
      </c>
      <c r="W2856" t="str">
        <f>CONCATENATE(M2856,O2856)</f>
        <v>Regular SeasonGatorade</v>
      </c>
      <c r="X2856" t="str">
        <f>CONCATENATE(M2856,P2856)</f>
        <v>Regular SeasonIce Chest Full Branded</v>
      </c>
      <c r="Y2856" t="str">
        <f>CONCATENATE(M2856,O2856,P2856)</f>
        <v>Regular SeasonGatoradeIce Chest Full Branded</v>
      </c>
    </row>
    <row r="2857" spans="1:25" x14ac:dyDescent="0.25">
      <c r="A2857" s="3">
        <v>367416</v>
      </c>
      <c r="B2857" t="s">
        <v>115</v>
      </c>
      <c r="C2857" t="s">
        <v>55</v>
      </c>
      <c r="D2857" t="s">
        <v>57</v>
      </c>
      <c r="E2857" t="s">
        <v>1</v>
      </c>
      <c r="F2857" s="5">
        <v>41080</v>
      </c>
      <c r="G2857">
        <v>9</v>
      </c>
      <c r="H2857">
        <v>40</v>
      </c>
      <c r="I2857" s="1">
        <v>11864.8</v>
      </c>
      <c r="J2857" s="1">
        <v>3223.34</v>
      </c>
      <c r="K2857">
        <v>27.167251028251599</v>
      </c>
      <c r="L2857" s="4">
        <f>VLOOKUP(N2857,rates,VLOOKUP(CONCATENATE('[1]Exposure Report'!$B$11,'[1]Exposure Report'!$B$13),rate_lookup_table,4,FALSE),FALSE)</f>
        <v>296.62033333333329</v>
      </c>
      <c r="M2857" t="s">
        <v>0</v>
      </c>
      <c r="N2857" t="str">
        <f>IF(VLOOKUP(B2857,title_rename,2,FALSE)=0,B2857,VLOOKUP(B2857,title_rename,2,FALSE))</f>
        <v>06-20 Tampa Bay Rays @ Washington Nationals</v>
      </c>
      <c r="O2857" s="3" t="str">
        <f>LEFT(IF(VLOOKUP(C2857,brand_rename,2,FALSE)=0,C2857,VLOOKUP(C2857,brand_rename,2,FALSE)),LEN(IF(VLOOKUP(C2857,brand_rename,2,FALSE)=0,C2857,VLOOKUP(C2857,brand_rename,2,FALSE)))-6)</f>
        <v>Gatorade</v>
      </c>
      <c r="P2857" t="str">
        <f>IF(VLOOKUP(D2857,location_rename,2,FALSE)=0,D2857,VLOOKUP(D2857,location_rename,2,FALSE))</f>
        <v>Ice Chest Partial Branded</v>
      </c>
      <c r="Q2857">
        <f>IF($L2857=0,0,G2857)</f>
        <v>9</v>
      </c>
      <c r="R2857">
        <f>IF($L2857=0,0,H2857)</f>
        <v>40</v>
      </c>
      <c r="S2857" s="1">
        <f>R2857*L2857</f>
        <v>11864.813333333332</v>
      </c>
      <c r="T2857" s="1">
        <f>S2857*(K2857/100)</f>
        <v>3223.3436223001322</v>
      </c>
      <c r="U2857" t="str">
        <f t="shared" si="88"/>
        <v>GatoradeIce Chest Partial Branded</v>
      </c>
      <c r="V2857" t="str">
        <f t="shared" si="89"/>
        <v>06-20 Tampa Bay Rays @ Washington NationalsGatoradeIce Chest Partial Branded</v>
      </c>
      <c r="W2857" t="str">
        <f>CONCATENATE(M2857,O2857)</f>
        <v>Regular SeasonGatorade</v>
      </c>
      <c r="X2857" t="str">
        <f>CONCATENATE(M2857,P2857)</f>
        <v>Regular SeasonIce Chest Partial Branded</v>
      </c>
      <c r="Y2857" t="str">
        <f>CONCATENATE(M2857,O2857,P2857)</f>
        <v>Regular SeasonGatoradeIce Chest Partial Branded</v>
      </c>
    </row>
    <row r="2858" spans="1:25" x14ac:dyDescent="0.25">
      <c r="A2858" s="3">
        <v>367416</v>
      </c>
      <c r="B2858" t="s">
        <v>115</v>
      </c>
      <c r="C2858" t="s">
        <v>55</v>
      </c>
      <c r="D2858" t="s">
        <v>56</v>
      </c>
      <c r="E2858" t="s">
        <v>1</v>
      </c>
      <c r="F2858" s="5">
        <v>41080</v>
      </c>
      <c r="G2858">
        <v>1</v>
      </c>
      <c r="H2858">
        <v>7</v>
      </c>
      <c r="I2858" s="1">
        <v>2076.34</v>
      </c>
      <c r="J2858" s="1">
        <v>418.8</v>
      </c>
      <c r="K2858">
        <v>20.170107015228702</v>
      </c>
      <c r="L2858" s="4">
        <f>VLOOKUP(N2858,rates,VLOOKUP(CONCATENATE('[1]Exposure Report'!$B$11,'[1]Exposure Report'!$B$13),rate_lookup_table,4,FALSE),FALSE)</f>
        <v>296.62033333333329</v>
      </c>
      <c r="M2858" t="s">
        <v>0</v>
      </c>
      <c r="N2858" t="str">
        <f>IF(VLOOKUP(B2858,title_rename,2,FALSE)=0,B2858,VLOOKUP(B2858,title_rename,2,FALSE))</f>
        <v>06-20 Tampa Bay Rays @ Washington Nationals</v>
      </c>
      <c r="O2858" s="3" t="str">
        <f>LEFT(IF(VLOOKUP(C2858,brand_rename,2,FALSE)=0,C2858,VLOOKUP(C2858,brand_rename,2,FALSE)),LEN(IF(VLOOKUP(C2858,brand_rename,2,FALSE)=0,C2858,VLOOKUP(C2858,brand_rename,2,FALSE)))-6)</f>
        <v>Gatorade</v>
      </c>
      <c r="P2858" t="str">
        <f>IF(VLOOKUP(D2858,location_rename,2,FALSE)=0,D2858,VLOOKUP(D2858,location_rename,2,FALSE))</f>
        <v>Passive Cup</v>
      </c>
      <c r="Q2858">
        <f>IF($L2858=0,0,G2858)</f>
        <v>1</v>
      </c>
      <c r="R2858">
        <f>IF($L2858=0,0,H2858)</f>
        <v>7</v>
      </c>
      <c r="S2858" s="1">
        <f>R2858*L2858</f>
        <v>2076.342333333333</v>
      </c>
      <c r="T2858" s="1">
        <f>S2858*(K2858/100)</f>
        <v>418.80047063582992</v>
      </c>
      <c r="U2858" t="str">
        <f t="shared" si="88"/>
        <v>GatoradePassive Cup</v>
      </c>
      <c r="V2858" t="str">
        <f t="shared" si="89"/>
        <v>06-20 Tampa Bay Rays @ Washington NationalsGatoradePassive Cup</v>
      </c>
      <c r="W2858" t="str">
        <f>CONCATENATE(M2858,O2858)</f>
        <v>Regular SeasonGatorade</v>
      </c>
      <c r="X2858" t="str">
        <f>CONCATENATE(M2858,P2858)</f>
        <v>Regular SeasonPassive Cup</v>
      </c>
      <c r="Y2858" t="str">
        <f>CONCATENATE(M2858,O2858,P2858)</f>
        <v>Regular SeasonGatoradePassive Cup</v>
      </c>
    </row>
    <row r="2859" spans="1:25" x14ac:dyDescent="0.25">
      <c r="A2859" s="3">
        <v>367416</v>
      </c>
      <c r="B2859" t="s">
        <v>115</v>
      </c>
      <c r="C2859" t="s">
        <v>55</v>
      </c>
      <c r="D2859" t="s">
        <v>56</v>
      </c>
      <c r="E2859" t="s">
        <v>1</v>
      </c>
      <c r="F2859" s="5">
        <v>41080</v>
      </c>
      <c r="G2859">
        <v>1</v>
      </c>
      <c r="H2859">
        <v>11</v>
      </c>
      <c r="I2859" s="1">
        <v>3262.82</v>
      </c>
      <c r="J2859" s="1">
        <v>700.85</v>
      </c>
      <c r="K2859">
        <v>21.479885497820899</v>
      </c>
      <c r="L2859" s="4">
        <f>VLOOKUP(N2859,rates,VLOOKUP(CONCATENATE('[1]Exposure Report'!$B$11,'[1]Exposure Report'!$B$13),rate_lookup_table,4,FALSE),FALSE)</f>
        <v>296.62033333333329</v>
      </c>
      <c r="M2859" t="s">
        <v>0</v>
      </c>
      <c r="N2859" t="str">
        <f>IF(VLOOKUP(B2859,title_rename,2,FALSE)=0,B2859,VLOOKUP(B2859,title_rename,2,FALSE))</f>
        <v>06-20 Tampa Bay Rays @ Washington Nationals</v>
      </c>
      <c r="O2859" s="3" t="str">
        <f>LEFT(IF(VLOOKUP(C2859,brand_rename,2,FALSE)=0,C2859,VLOOKUP(C2859,brand_rename,2,FALSE)),LEN(IF(VLOOKUP(C2859,brand_rename,2,FALSE)=0,C2859,VLOOKUP(C2859,brand_rename,2,FALSE)))-6)</f>
        <v>Gatorade</v>
      </c>
      <c r="P2859" t="str">
        <f>IF(VLOOKUP(D2859,location_rename,2,FALSE)=0,D2859,VLOOKUP(D2859,location_rename,2,FALSE))</f>
        <v>Passive Cup</v>
      </c>
      <c r="Q2859">
        <f>IF($L2859=0,0,G2859)</f>
        <v>1</v>
      </c>
      <c r="R2859">
        <f>IF($L2859=0,0,H2859)</f>
        <v>11</v>
      </c>
      <c r="S2859" s="1">
        <f>R2859*L2859</f>
        <v>3262.8236666666662</v>
      </c>
      <c r="T2859" s="1">
        <f>S2859*(K2859/100)</f>
        <v>700.85078759580142</v>
      </c>
      <c r="U2859" t="str">
        <f t="shared" si="88"/>
        <v>GatoradePassive Cup</v>
      </c>
      <c r="V2859" t="str">
        <f t="shared" si="89"/>
        <v>06-20 Tampa Bay Rays @ Washington NationalsGatoradePassive Cup</v>
      </c>
      <c r="W2859" t="str">
        <f>CONCATENATE(M2859,O2859)</f>
        <v>Regular SeasonGatorade</v>
      </c>
      <c r="X2859" t="str">
        <f>CONCATENATE(M2859,P2859)</f>
        <v>Regular SeasonPassive Cup</v>
      </c>
      <c r="Y2859" t="str">
        <f>CONCATENATE(M2859,O2859,P2859)</f>
        <v>Regular SeasonGatoradePassive Cup</v>
      </c>
    </row>
    <row r="2860" spans="1:25" x14ac:dyDescent="0.25">
      <c r="A2860" s="3">
        <v>367416</v>
      </c>
      <c r="B2860" t="s">
        <v>115</v>
      </c>
      <c r="C2860" t="s">
        <v>85</v>
      </c>
      <c r="D2860" t="s">
        <v>17</v>
      </c>
      <c r="E2860" t="s">
        <v>1</v>
      </c>
      <c r="F2860" s="5">
        <v>41080</v>
      </c>
      <c r="G2860">
        <v>1</v>
      </c>
      <c r="H2860">
        <v>6</v>
      </c>
      <c r="I2860" s="1">
        <v>1779.72</v>
      </c>
      <c r="J2860" s="1">
        <v>585.35</v>
      </c>
      <c r="K2860">
        <v>32.890005169352399</v>
      </c>
      <c r="L2860" s="4">
        <f>VLOOKUP(N2860,rates,VLOOKUP(CONCATENATE('[1]Exposure Report'!$B$11,'[1]Exposure Report'!$B$13),rate_lookup_table,4,FALSE),FALSE)</f>
        <v>296.62033333333329</v>
      </c>
      <c r="M2860" t="s">
        <v>0</v>
      </c>
      <c r="N2860" t="str">
        <f>IF(VLOOKUP(B2860,title_rename,2,FALSE)=0,B2860,VLOOKUP(B2860,title_rename,2,FALSE))</f>
        <v>06-20 Tampa Bay Rays @ Washington Nationals</v>
      </c>
      <c r="O2860" s="3" t="str">
        <f>LEFT(IF(VLOOKUP(C2860,brand_rename,2,FALSE)=0,C2860,VLOOKUP(C2860,brand_rename,2,FALSE)),LEN(IF(VLOOKUP(C2860,brand_rename,2,FALSE)=0,C2860,VLOOKUP(C2860,brand_rename,2,FALSE)))-6)</f>
        <v>Gaylord National Resort</v>
      </c>
      <c r="P2860" t="str">
        <f>IF(VLOOKUP(D2860,location_rename,2,FALSE)=0,D2860,VLOOKUP(D2860,location_rename,2,FALSE))</f>
        <v>LED Upper Tiered</v>
      </c>
      <c r="Q2860">
        <f>IF($L2860=0,0,G2860)</f>
        <v>1</v>
      </c>
      <c r="R2860">
        <f>IF($L2860=0,0,H2860)</f>
        <v>6</v>
      </c>
      <c r="S2860" s="1">
        <f>R2860*L2860</f>
        <v>1779.7219999999998</v>
      </c>
      <c r="T2860" s="1">
        <f>S2860*(K2860/100)</f>
        <v>585.35065780010177</v>
      </c>
      <c r="U2860" t="str">
        <f t="shared" si="88"/>
        <v>Gaylord National ResortLED Upper Tiered</v>
      </c>
      <c r="V2860" t="str">
        <f t="shared" si="89"/>
        <v>06-20 Tampa Bay Rays @ Washington NationalsGaylord National ResortLED Upper Tiered</v>
      </c>
      <c r="W2860" t="str">
        <f>CONCATENATE(M2860,O2860)</f>
        <v>Regular SeasonGaylord National Resort</v>
      </c>
      <c r="X2860" t="str">
        <f>CONCATENATE(M2860,P2860)</f>
        <v>Regular SeasonLED Upper Tiered</v>
      </c>
      <c r="Y2860" t="str">
        <f>CONCATENATE(M2860,O2860,P2860)</f>
        <v>Regular SeasonGaylord National ResortLED Upper Tiered</v>
      </c>
    </row>
    <row r="2861" spans="1:25" x14ac:dyDescent="0.25">
      <c r="A2861" s="3">
        <v>367416</v>
      </c>
      <c r="B2861" t="s">
        <v>115</v>
      </c>
      <c r="C2861" t="s">
        <v>53</v>
      </c>
      <c r="D2861" t="s">
        <v>19</v>
      </c>
      <c r="E2861" t="s">
        <v>1</v>
      </c>
      <c r="F2861" s="5">
        <v>41080</v>
      </c>
      <c r="G2861">
        <v>8</v>
      </c>
      <c r="H2861">
        <v>34</v>
      </c>
      <c r="I2861" s="1">
        <v>10085.08</v>
      </c>
      <c r="J2861" s="1">
        <v>2006.13</v>
      </c>
      <c r="K2861">
        <v>19.892058367410002</v>
      </c>
      <c r="L2861" s="4">
        <f>VLOOKUP(N2861,rates,VLOOKUP(CONCATENATE('[1]Exposure Report'!$B$11,'[1]Exposure Report'!$B$13),rate_lookup_table,4,FALSE),FALSE)</f>
        <v>296.62033333333329</v>
      </c>
      <c r="M2861" t="s">
        <v>0</v>
      </c>
      <c r="N2861" t="str">
        <f>IF(VLOOKUP(B2861,title_rename,2,FALSE)=0,B2861,VLOOKUP(B2861,title_rename,2,FALSE))</f>
        <v>06-20 Tampa Bay Rays @ Washington Nationals</v>
      </c>
      <c r="O2861" s="3" t="str">
        <f>LEFT(IF(VLOOKUP(C2861,brand_rename,2,FALSE)=0,C2861,VLOOKUP(C2861,brand_rename,2,FALSE)),LEN(IF(VLOOKUP(C2861,brand_rename,2,FALSE)=0,C2861,VLOOKUP(C2861,brand_rename,2,FALSE)))-6)</f>
        <v>GEICO</v>
      </c>
      <c r="P2861" t="str">
        <f>IF(VLOOKUP(D2861,location_rename,2,FALSE)=0,D2861,VLOOKUP(D2861,location_rename,2,FALSE))</f>
        <v>LED Outfield Wall</v>
      </c>
      <c r="Q2861">
        <f>IF($L2861=0,0,G2861)</f>
        <v>8</v>
      </c>
      <c r="R2861">
        <f>IF($L2861=0,0,H2861)</f>
        <v>34</v>
      </c>
      <c r="S2861" s="1">
        <f>R2861*L2861</f>
        <v>10085.091333333332</v>
      </c>
      <c r="T2861" s="1">
        <f>S2861*(K2861/100)</f>
        <v>2006.1322544332738</v>
      </c>
      <c r="U2861" t="str">
        <f t="shared" si="88"/>
        <v>GEICOLED Outfield Wall</v>
      </c>
      <c r="V2861" t="str">
        <f t="shared" si="89"/>
        <v>06-20 Tampa Bay Rays @ Washington NationalsGEICOLED Outfield Wall</v>
      </c>
      <c r="W2861" t="str">
        <f>CONCATENATE(M2861,O2861)</f>
        <v>Regular SeasonGEICO</v>
      </c>
      <c r="X2861" t="str">
        <f>CONCATENATE(M2861,P2861)</f>
        <v>Regular SeasonLED Outfield Wall</v>
      </c>
      <c r="Y2861" t="str">
        <f>CONCATENATE(M2861,O2861,P2861)</f>
        <v>Regular SeasonGEICOLED Outfield Wall</v>
      </c>
    </row>
    <row r="2862" spans="1:25" x14ac:dyDescent="0.25">
      <c r="A2862" s="3">
        <v>367416</v>
      </c>
      <c r="B2862" t="s">
        <v>115</v>
      </c>
      <c r="C2862" t="s">
        <v>53</v>
      </c>
      <c r="D2862" t="s">
        <v>17</v>
      </c>
      <c r="E2862" t="s">
        <v>1</v>
      </c>
      <c r="F2862" s="5">
        <v>41080</v>
      </c>
      <c r="G2862">
        <v>12</v>
      </c>
      <c r="H2862">
        <v>28</v>
      </c>
      <c r="I2862" s="1">
        <v>8305.36</v>
      </c>
      <c r="J2862" s="1">
        <v>2883.56</v>
      </c>
      <c r="K2862">
        <v>34.7192656308697</v>
      </c>
      <c r="L2862" s="4">
        <f>VLOOKUP(N2862,rates,VLOOKUP(CONCATENATE('[1]Exposure Report'!$B$11,'[1]Exposure Report'!$B$13),rate_lookup_table,4,FALSE),FALSE)</f>
        <v>296.62033333333329</v>
      </c>
      <c r="M2862" t="s">
        <v>0</v>
      </c>
      <c r="N2862" t="str">
        <f>IF(VLOOKUP(B2862,title_rename,2,FALSE)=0,B2862,VLOOKUP(B2862,title_rename,2,FALSE))</f>
        <v>06-20 Tampa Bay Rays @ Washington Nationals</v>
      </c>
      <c r="O2862" s="3" t="str">
        <f>LEFT(IF(VLOOKUP(C2862,brand_rename,2,FALSE)=0,C2862,VLOOKUP(C2862,brand_rename,2,FALSE)),LEN(IF(VLOOKUP(C2862,brand_rename,2,FALSE)=0,C2862,VLOOKUP(C2862,brand_rename,2,FALSE)))-6)</f>
        <v>GEICO</v>
      </c>
      <c r="P2862" t="str">
        <f>IF(VLOOKUP(D2862,location_rename,2,FALSE)=0,D2862,VLOOKUP(D2862,location_rename,2,FALSE))</f>
        <v>LED Upper Tiered</v>
      </c>
      <c r="Q2862">
        <f>IF($L2862=0,0,G2862)</f>
        <v>12</v>
      </c>
      <c r="R2862">
        <f>IF($L2862=0,0,H2862)</f>
        <v>28</v>
      </c>
      <c r="S2862" s="1">
        <f>R2862*L2862</f>
        <v>8305.3693333333322</v>
      </c>
      <c r="T2862" s="1">
        <f>S2862*(K2862/100)</f>
        <v>2883.5632404647918</v>
      </c>
      <c r="U2862" t="str">
        <f t="shared" si="88"/>
        <v>GEICOLED Upper Tiered</v>
      </c>
      <c r="V2862" t="str">
        <f t="shared" si="89"/>
        <v>06-20 Tampa Bay Rays @ Washington NationalsGEICOLED Upper Tiered</v>
      </c>
      <c r="W2862" t="str">
        <f>CONCATENATE(M2862,O2862)</f>
        <v>Regular SeasonGEICO</v>
      </c>
      <c r="X2862" t="str">
        <f>CONCATENATE(M2862,P2862)</f>
        <v>Regular SeasonLED Upper Tiered</v>
      </c>
      <c r="Y2862" t="str">
        <f>CONCATENATE(M2862,O2862,P2862)</f>
        <v>Regular SeasonGEICOLED Upper Tiered</v>
      </c>
    </row>
    <row r="2863" spans="1:25" x14ac:dyDescent="0.25">
      <c r="A2863" s="3">
        <v>367416</v>
      </c>
      <c r="B2863" t="s">
        <v>115</v>
      </c>
      <c r="C2863" t="s">
        <v>53</v>
      </c>
      <c r="D2863" t="s">
        <v>6</v>
      </c>
      <c r="E2863" t="s">
        <v>1</v>
      </c>
      <c r="F2863" s="5">
        <v>41080</v>
      </c>
      <c r="G2863">
        <v>8</v>
      </c>
      <c r="H2863">
        <v>11</v>
      </c>
      <c r="I2863" s="1">
        <v>3262.82</v>
      </c>
      <c r="J2863" s="1">
        <v>639.04</v>
      </c>
      <c r="K2863">
        <v>19.585511919137399</v>
      </c>
      <c r="L2863" s="4">
        <f>VLOOKUP(N2863,rates,VLOOKUP(CONCATENATE('[1]Exposure Report'!$B$11,'[1]Exposure Report'!$B$13),rate_lookup_table,4,FALSE),FALSE)</f>
        <v>296.62033333333329</v>
      </c>
      <c r="M2863" t="s">
        <v>0</v>
      </c>
      <c r="N2863" t="str">
        <f>IF(VLOOKUP(B2863,title_rename,2,FALSE)=0,B2863,VLOOKUP(B2863,title_rename,2,FALSE))</f>
        <v>06-20 Tampa Bay Rays @ Washington Nationals</v>
      </c>
      <c r="O2863" s="3" t="str">
        <f>LEFT(IF(VLOOKUP(C2863,brand_rename,2,FALSE)=0,C2863,VLOOKUP(C2863,brand_rename,2,FALSE)),LEN(IF(VLOOKUP(C2863,brand_rename,2,FALSE)=0,C2863,VLOOKUP(C2863,brand_rename,2,FALSE)))-6)</f>
        <v>GEICO</v>
      </c>
      <c r="P2863" t="str">
        <f>IF(VLOOKUP(D2863,location_rename,2,FALSE)=0,D2863,VLOOKUP(D2863,location_rename,2,FALSE))</f>
        <v>Rotational Field Level Foul Ball Line</v>
      </c>
      <c r="Q2863">
        <f>IF($L2863=0,0,G2863)</f>
        <v>8</v>
      </c>
      <c r="R2863">
        <f>IF($L2863=0,0,H2863)</f>
        <v>11</v>
      </c>
      <c r="S2863" s="1">
        <f>R2863*L2863</f>
        <v>3262.8236666666662</v>
      </c>
      <c r="T2863" s="1">
        <f>S2863*(K2863/100)</f>
        <v>639.0407181354359</v>
      </c>
      <c r="U2863" t="str">
        <f t="shared" si="88"/>
        <v>GEICORotational Field Level Foul Ball Line</v>
      </c>
      <c r="V2863" t="str">
        <f t="shared" si="89"/>
        <v>06-20 Tampa Bay Rays @ Washington NationalsGEICORotational Field Level Foul Ball Line</v>
      </c>
      <c r="W2863" t="str">
        <f>CONCATENATE(M2863,O2863)</f>
        <v>Regular SeasonGEICO</v>
      </c>
      <c r="X2863" t="str">
        <f>CONCATENATE(M2863,P2863)</f>
        <v>Regular SeasonRotational Field Level Foul Ball Line</v>
      </c>
      <c r="Y2863" t="str">
        <f>CONCATENATE(M2863,O2863,P2863)</f>
        <v>Regular SeasonGEICORotational Field Level Foul Ball Line</v>
      </c>
    </row>
    <row r="2864" spans="1:25" x14ac:dyDescent="0.25">
      <c r="A2864" s="3">
        <v>367416</v>
      </c>
      <c r="B2864" t="s">
        <v>115</v>
      </c>
      <c r="C2864" t="s">
        <v>53</v>
      </c>
      <c r="D2864" t="s">
        <v>2</v>
      </c>
      <c r="E2864" t="s">
        <v>1</v>
      </c>
      <c r="F2864" s="5">
        <v>41080</v>
      </c>
      <c r="G2864">
        <v>35</v>
      </c>
      <c r="H2864">
        <v>186</v>
      </c>
      <c r="I2864" s="1">
        <v>55171.32</v>
      </c>
      <c r="J2864" s="1">
        <v>13710.84</v>
      </c>
      <c r="K2864">
        <v>24.851390178810199</v>
      </c>
      <c r="L2864" s="4">
        <f>VLOOKUP(N2864,rates,VLOOKUP(CONCATENATE('[1]Exposure Report'!$B$11,'[1]Exposure Report'!$B$13),rate_lookup_table,4,FALSE),FALSE)</f>
        <v>296.62033333333329</v>
      </c>
      <c r="M2864" t="s">
        <v>0</v>
      </c>
      <c r="N2864" t="str">
        <f>IF(VLOOKUP(B2864,title_rename,2,FALSE)=0,B2864,VLOOKUP(B2864,title_rename,2,FALSE))</f>
        <v>06-20 Tampa Bay Rays @ Washington Nationals</v>
      </c>
      <c r="O2864" s="3" t="str">
        <f>LEFT(IF(VLOOKUP(C2864,brand_rename,2,FALSE)=0,C2864,VLOOKUP(C2864,brand_rename,2,FALSE)),LEN(IF(VLOOKUP(C2864,brand_rename,2,FALSE)=0,C2864,VLOOKUP(C2864,brand_rename,2,FALSE)))-6)</f>
        <v>GEICO</v>
      </c>
      <c r="P2864" t="str">
        <f>IF(VLOOKUP(D2864,location_rename,2,FALSE)=0,D2864,VLOOKUP(D2864,location_rename,2,FALSE))</f>
        <v>Rotational Field Level Home Plate</v>
      </c>
      <c r="Q2864">
        <f>IF($L2864=0,0,G2864)</f>
        <v>35</v>
      </c>
      <c r="R2864">
        <f>IF($L2864=0,0,H2864)</f>
        <v>186</v>
      </c>
      <c r="S2864" s="1">
        <f>R2864*L2864</f>
        <v>55171.381999999991</v>
      </c>
      <c r="T2864" s="1">
        <f>S2864*(K2864/100)</f>
        <v>13710.855407861854</v>
      </c>
      <c r="U2864" t="str">
        <f t="shared" si="88"/>
        <v>GEICORotational Field Level Home Plate</v>
      </c>
      <c r="V2864" t="str">
        <f t="shared" si="89"/>
        <v>06-20 Tampa Bay Rays @ Washington NationalsGEICORotational Field Level Home Plate</v>
      </c>
      <c r="W2864" t="str">
        <f>CONCATENATE(M2864,O2864)</f>
        <v>Regular SeasonGEICO</v>
      </c>
      <c r="X2864" t="str">
        <f>CONCATENATE(M2864,P2864)</f>
        <v>Regular SeasonRotational Field Level Home Plate</v>
      </c>
      <c r="Y2864" t="str">
        <f>CONCATENATE(M2864,O2864,P2864)</f>
        <v>Regular SeasonGEICORotational Field Level Home Plate</v>
      </c>
    </row>
    <row r="2865" spans="1:25" x14ac:dyDescent="0.25">
      <c r="A2865" s="3">
        <v>367416</v>
      </c>
      <c r="B2865" t="s">
        <v>115</v>
      </c>
      <c r="C2865" t="s">
        <v>53</v>
      </c>
      <c r="D2865" t="s">
        <v>11</v>
      </c>
      <c r="E2865" t="s">
        <v>1</v>
      </c>
      <c r="F2865" s="5">
        <v>41080</v>
      </c>
      <c r="G2865">
        <v>50</v>
      </c>
      <c r="H2865">
        <v>222</v>
      </c>
      <c r="I2865" s="1">
        <v>65849.64</v>
      </c>
      <c r="J2865" s="1">
        <v>8693.99</v>
      </c>
      <c r="K2865">
        <v>13.2027904784293</v>
      </c>
      <c r="L2865" s="4">
        <f>VLOOKUP(N2865,rates,VLOOKUP(CONCATENATE('[1]Exposure Report'!$B$11,'[1]Exposure Report'!$B$13),rate_lookup_table,4,FALSE),FALSE)</f>
        <v>296.62033333333329</v>
      </c>
      <c r="M2865" t="s">
        <v>0</v>
      </c>
      <c r="N2865" t="str">
        <f>IF(VLOOKUP(B2865,title_rename,2,FALSE)=0,B2865,VLOOKUP(B2865,title_rename,2,FALSE))</f>
        <v>06-20 Tampa Bay Rays @ Washington Nationals</v>
      </c>
      <c r="O2865" s="3" t="str">
        <f>LEFT(IF(VLOOKUP(C2865,brand_rename,2,FALSE)=0,C2865,VLOOKUP(C2865,brand_rename,2,FALSE)),LEN(IF(VLOOKUP(C2865,brand_rename,2,FALSE)=0,C2865,VLOOKUP(C2865,brand_rename,2,FALSE)))-6)</f>
        <v>GEICO</v>
      </c>
      <c r="P2865" t="str">
        <f>IF(VLOOKUP(D2865,location_rename,2,FALSE)=0,D2865,VLOOKUP(D2865,location_rename,2,FALSE))</f>
        <v>Static Outfield Wall</v>
      </c>
      <c r="Q2865">
        <f>IF($L2865=0,0,G2865)</f>
        <v>50</v>
      </c>
      <c r="R2865">
        <f>IF($L2865=0,0,H2865)</f>
        <v>222</v>
      </c>
      <c r="S2865" s="1">
        <f>R2865*L2865</f>
        <v>65849.713999999993</v>
      </c>
      <c r="T2865" s="1">
        <f>S2865*(K2865/100)</f>
        <v>8693.9997700649237</v>
      </c>
      <c r="U2865" t="str">
        <f t="shared" si="88"/>
        <v>GEICOStatic Outfield Wall</v>
      </c>
      <c r="V2865" t="str">
        <f t="shared" si="89"/>
        <v>06-20 Tampa Bay Rays @ Washington NationalsGEICOStatic Outfield Wall</v>
      </c>
      <c r="W2865" t="str">
        <f>CONCATENATE(M2865,O2865)</f>
        <v>Regular SeasonGEICO</v>
      </c>
      <c r="X2865" t="str">
        <f>CONCATENATE(M2865,P2865)</f>
        <v>Regular SeasonStatic Outfield Wall</v>
      </c>
      <c r="Y2865" t="str">
        <f>CONCATENATE(M2865,O2865,P2865)</f>
        <v>Regular SeasonGEICOStatic Outfield Wall</v>
      </c>
    </row>
    <row r="2866" spans="1:25" x14ac:dyDescent="0.25">
      <c r="A2866" s="3">
        <v>367416</v>
      </c>
      <c r="B2866" t="s">
        <v>115</v>
      </c>
      <c r="C2866" t="s">
        <v>53</v>
      </c>
      <c r="D2866" t="s">
        <v>9</v>
      </c>
      <c r="E2866" t="s">
        <v>1</v>
      </c>
      <c r="F2866" s="5">
        <v>41080</v>
      </c>
      <c r="G2866">
        <v>1</v>
      </c>
      <c r="H2866">
        <v>6</v>
      </c>
      <c r="I2866" s="1">
        <v>1779.72</v>
      </c>
      <c r="J2866" s="1">
        <v>238.66</v>
      </c>
      <c r="K2866">
        <v>13.4099746027464</v>
      </c>
      <c r="L2866" s="4">
        <f>VLOOKUP(N2866,rates,VLOOKUP(CONCATENATE('[1]Exposure Report'!$B$11,'[1]Exposure Report'!$B$13),rate_lookup_table,4,FALSE),FALSE)</f>
        <v>296.62033333333329</v>
      </c>
      <c r="M2866" t="s">
        <v>0</v>
      </c>
      <c r="N2866" t="str">
        <f>IF(VLOOKUP(B2866,title_rename,2,FALSE)=0,B2866,VLOOKUP(B2866,title_rename,2,FALSE))</f>
        <v>06-20 Tampa Bay Rays @ Washington Nationals</v>
      </c>
      <c r="O2866" s="3" t="str">
        <f>LEFT(IF(VLOOKUP(C2866,brand_rename,2,FALSE)=0,C2866,VLOOKUP(C2866,brand_rename,2,FALSE)),LEN(IF(VLOOKUP(C2866,brand_rename,2,FALSE)=0,C2866,VLOOKUP(C2866,brand_rename,2,FALSE)))-6)</f>
        <v>GEICO</v>
      </c>
      <c r="P2866" t="str">
        <f>IF(VLOOKUP(D2866,location_rename,2,FALSE)=0,D2866,VLOOKUP(D2866,location_rename,2,FALSE))</f>
        <v>Static Upper Billboard</v>
      </c>
      <c r="Q2866">
        <f>IF($L2866=0,0,G2866)</f>
        <v>1</v>
      </c>
      <c r="R2866">
        <f>IF($L2866=0,0,H2866)</f>
        <v>6</v>
      </c>
      <c r="S2866" s="1">
        <f>R2866*L2866</f>
        <v>1779.7219999999998</v>
      </c>
      <c r="T2866" s="1">
        <f>S2866*(K2866/100)</f>
        <v>238.66026819949025</v>
      </c>
      <c r="U2866" t="str">
        <f t="shared" si="88"/>
        <v>GEICOStatic Upper Billboard</v>
      </c>
      <c r="V2866" t="str">
        <f t="shared" si="89"/>
        <v>06-20 Tampa Bay Rays @ Washington NationalsGEICOStatic Upper Billboard</v>
      </c>
      <c r="W2866" t="str">
        <f>CONCATENATE(M2866,O2866)</f>
        <v>Regular SeasonGEICO</v>
      </c>
      <c r="X2866" t="str">
        <f>CONCATENATE(M2866,P2866)</f>
        <v>Regular SeasonStatic Upper Billboard</v>
      </c>
      <c r="Y2866" t="str">
        <f>CONCATENATE(M2866,O2866,P2866)</f>
        <v>Regular SeasonGEICOStatic Upper Billboard</v>
      </c>
    </row>
    <row r="2867" spans="1:25" x14ac:dyDescent="0.25">
      <c r="A2867" s="3">
        <v>367416</v>
      </c>
      <c r="B2867" t="s">
        <v>115</v>
      </c>
      <c r="C2867" t="s">
        <v>52</v>
      </c>
      <c r="D2867" t="s">
        <v>2</v>
      </c>
      <c r="E2867" t="s">
        <v>1</v>
      </c>
      <c r="F2867" s="5">
        <v>41080</v>
      </c>
      <c r="G2867">
        <v>15</v>
      </c>
      <c r="H2867">
        <v>102</v>
      </c>
      <c r="I2867" s="1">
        <v>30255.24</v>
      </c>
      <c r="J2867" s="1">
        <v>7464.77</v>
      </c>
      <c r="K2867">
        <v>24.6726517456149</v>
      </c>
      <c r="L2867" s="4">
        <f>VLOOKUP(N2867,rates,VLOOKUP(CONCATENATE('[1]Exposure Report'!$B$11,'[1]Exposure Report'!$B$13),rate_lookup_table,4,FALSE),FALSE)</f>
        <v>296.62033333333329</v>
      </c>
      <c r="M2867" t="s">
        <v>0</v>
      </c>
      <c r="N2867" t="str">
        <f>IF(VLOOKUP(B2867,title_rename,2,FALSE)=0,B2867,VLOOKUP(B2867,title_rename,2,FALSE))</f>
        <v>06-20 Tampa Bay Rays @ Washington Nationals</v>
      </c>
      <c r="O2867" s="3" t="str">
        <f>LEFT(IF(VLOOKUP(C2867,brand_rename,2,FALSE)=0,C2867,VLOOKUP(C2867,brand_rename,2,FALSE)),LEN(IF(VLOOKUP(C2867,brand_rename,2,FALSE)=0,C2867,VLOOKUP(C2867,brand_rename,2,FALSE)))-6)</f>
        <v>Hankook Tire</v>
      </c>
      <c r="P2867" t="str">
        <f>IF(VLOOKUP(D2867,location_rename,2,FALSE)=0,D2867,VLOOKUP(D2867,location_rename,2,FALSE))</f>
        <v>Rotational Field Level Home Plate</v>
      </c>
      <c r="Q2867">
        <f>IF($L2867=0,0,G2867)</f>
        <v>15</v>
      </c>
      <c r="R2867">
        <f>IF($L2867=0,0,H2867)</f>
        <v>102</v>
      </c>
      <c r="S2867" s="1">
        <f>R2867*L2867</f>
        <v>30255.273999999998</v>
      </c>
      <c r="T2867" s="1">
        <f>S2867*(K2867/100)</f>
        <v>7464.7783887015703</v>
      </c>
      <c r="U2867" t="str">
        <f t="shared" si="88"/>
        <v>Hankook TireRotational Field Level Home Plate</v>
      </c>
      <c r="V2867" t="str">
        <f t="shared" si="89"/>
        <v>06-20 Tampa Bay Rays @ Washington NationalsHankook TireRotational Field Level Home Plate</v>
      </c>
      <c r="W2867" t="str">
        <f>CONCATENATE(M2867,O2867)</f>
        <v>Regular SeasonHankook Tire</v>
      </c>
      <c r="X2867" t="str">
        <f>CONCATENATE(M2867,P2867)</f>
        <v>Regular SeasonRotational Field Level Home Plate</v>
      </c>
      <c r="Y2867" t="str">
        <f>CONCATENATE(M2867,O2867,P2867)</f>
        <v>Regular SeasonHankook TireRotational Field Level Home Plate</v>
      </c>
    </row>
    <row r="2868" spans="1:25" x14ac:dyDescent="0.25">
      <c r="A2868" s="3">
        <v>367416</v>
      </c>
      <c r="B2868" t="s">
        <v>115</v>
      </c>
      <c r="C2868" t="s">
        <v>51</v>
      </c>
      <c r="D2868" t="s">
        <v>9</v>
      </c>
      <c r="E2868" t="s">
        <v>1</v>
      </c>
      <c r="F2868" s="5">
        <v>41080</v>
      </c>
      <c r="G2868">
        <v>9</v>
      </c>
      <c r="H2868">
        <v>23</v>
      </c>
      <c r="I2868" s="1">
        <v>6822.26</v>
      </c>
      <c r="J2868" s="1">
        <v>1534.77</v>
      </c>
      <c r="K2868">
        <v>22.496504091019599</v>
      </c>
      <c r="L2868" s="4">
        <f>VLOOKUP(N2868,rates,VLOOKUP(CONCATENATE('[1]Exposure Report'!$B$11,'[1]Exposure Report'!$B$13),rate_lookup_table,4,FALSE),FALSE)</f>
        <v>296.62033333333329</v>
      </c>
      <c r="M2868" t="s">
        <v>0</v>
      </c>
      <c r="N2868" t="str">
        <f>IF(VLOOKUP(B2868,title_rename,2,FALSE)=0,B2868,VLOOKUP(B2868,title_rename,2,FALSE))</f>
        <v>06-20 Tampa Bay Rays @ Washington Nationals</v>
      </c>
      <c r="O2868" s="3" t="str">
        <f>LEFT(IF(VLOOKUP(C2868,brand_rename,2,FALSE)=0,C2868,VLOOKUP(C2868,brand_rename,2,FALSE)),LEN(IF(VLOOKUP(C2868,brand_rename,2,FALSE)=0,C2868,VLOOKUP(C2868,brand_rename,2,FALSE)))-6)</f>
        <v>Harris Teeter</v>
      </c>
      <c r="P2868" t="str">
        <f>IF(VLOOKUP(D2868,location_rename,2,FALSE)=0,D2868,VLOOKUP(D2868,location_rename,2,FALSE))</f>
        <v>Static Upper Billboard</v>
      </c>
      <c r="Q2868">
        <f>IF($L2868=0,0,G2868)</f>
        <v>9</v>
      </c>
      <c r="R2868">
        <f>IF($L2868=0,0,H2868)</f>
        <v>23</v>
      </c>
      <c r="S2868" s="1">
        <f>R2868*L2868</f>
        <v>6822.2676666666657</v>
      </c>
      <c r="T2868" s="1">
        <f>S2868*(K2868/100)</f>
        <v>1534.7717247319738</v>
      </c>
      <c r="U2868" t="str">
        <f t="shared" si="88"/>
        <v>Harris TeeterStatic Upper Billboard</v>
      </c>
      <c r="V2868" t="str">
        <f t="shared" si="89"/>
        <v>06-20 Tampa Bay Rays @ Washington NationalsHarris TeeterStatic Upper Billboard</v>
      </c>
      <c r="W2868" t="str">
        <f>CONCATENATE(M2868,O2868)</f>
        <v>Regular SeasonHarris Teeter</v>
      </c>
      <c r="X2868" t="str">
        <f>CONCATENATE(M2868,P2868)</f>
        <v>Regular SeasonStatic Upper Billboard</v>
      </c>
      <c r="Y2868" t="str">
        <f>CONCATENATE(M2868,O2868,P2868)</f>
        <v>Regular SeasonHarris TeeterStatic Upper Billboard</v>
      </c>
    </row>
    <row r="2869" spans="1:25" x14ac:dyDescent="0.25">
      <c r="A2869" s="3">
        <v>367416</v>
      </c>
      <c r="B2869" t="s">
        <v>115</v>
      </c>
      <c r="C2869" t="s">
        <v>100</v>
      </c>
      <c r="D2869" t="s">
        <v>17</v>
      </c>
      <c r="E2869" t="s">
        <v>1</v>
      </c>
      <c r="F2869" s="5">
        <v>41080</v>
      </c>
      <c r="G2869">
        <v>1</v>
      </c>
      <c r="H2869">
        <v>2</v>
      </c>
      <c r="I2869" s="1">
        <v>593.24</v>
      </c>
      <c r="J2869" s="1">
        <v>203.48</v>
      </c>
      <c r="K2869">
        <v>34.299777493088797</v>
      </c>
      <c r="L2869" s="4">
        <f>VLOOKUP(N2869,rates,VLOOKUP(CONCATENATE('[1]Exposure Report'!$B$11,'[1]Exposure Report'!$B$13),rate_lookup_table,4,FALSE),FALSE)</f>
        <v>296.62033333333329</v>
      </c>
      <c r="M2869" t="s">
        <v>0</v>
      </c>
      <c r="N2869" t="str">
        <f>IF(VLOOKUP(B2869,title_rename,2,FALSE)=0,B2869,VLOOKUP(B2869,title_rename,2,FALSE))</f>
        <v>06-20 Tampa Bay Rays @ Washington Nationals</v>
      </c>
      <c r="O2869" s="3" t="str">
        <f>LEFT(IF(VLOOKUP(C2869,brand_rename,2,FALSE)=0,C2869,VLOOKUP(C2869,brand_rename,2,FALSE)),LEN(IF(VLOOKUP(C2869,brand_rename,2,FALSE)=0,C2869,VLOOKUP(C2869,brand_rename,2,FALSE)))-6)</f>
        <v>Hawaiian Shaved Ice</v>
      </c>
      <c r="P2869" t="str">
        <f>IF(VLOOKUP(D2869,location_rename,2,FALSE)=0,D2869,VLOOKUP(D2869,location_rename,2,FALSE))</f>
        <v>LED Upper Tiered</v>
      </c>
      <c r="Q2869">
        <f>IF($L2869=0,0,G2869)</f>
        <v>1</v>
      </c>
      <c r="R2869">
        <f>IF($L2869=0,0,H2869)</f>
        <v>2</v>
      </c>
      <c r="S2869" s="1">
        <f>R2869*L2869</f>
        <v>593.24066666666658</v>
      </c>
      <c r="T2869" s="1">
        <f>S2869*(K2869/100)</f>
        <v>203.48022866518323</v>
      </c>
      <c r="U2869" t="str">
        <f t="shared" si="88"/>
        <v>Hawaiian Shaved IceLED Upper Tiered</v>
      </c>
      <c r="V2869" t="str">
        <f t="shared" si="89"/>
        <v>06-20 Tampa Bay Rays @ Washington NationalsHawaiian Shaved IceLED Upper Tiered</v>
      </c>
      <c r="W2869" t="str">
        <f>CONCATENATE(M2869,O2869)</f>
        <v>Regular SeasonHawaiian Shaved Ice</v>
      </c>
      <c r="X2869" t="str">
        <f>CONCATENATE(M2869,P2869)</f>
        <v>Regular SeasonLED Upper Tiered</v>
      </c>
      <c r="Y2869" t="str">
        <f>CONCATENATE(M2869,O2869,P2869)</f>
        <v>Regular SeasonHawaiian Shaved IceLED Upper Tiered</v>
      </c>
    </row>
    <row r="2870" spans="1:25" x14ac:dyDescent="0.25">
      <c r="A2870" s="3">
        <v>367416</v>
      </c>
      <c r="B2870" t="s">
        <v>115</v>
      </c>
      <c r="C2870" t="s">
        <v>116</v>
      </c>
      <c r="D2870" t="s">
        <v>19</v>
      </c>
      <c r="E2870" t="s">
        <v>1</v>
      </c>
      <c r="F2870" s="5">
        <v>41080</v>
      </c>
      <c r="G2870">
        <v>1</v>
      </c>
      <c r="H2870">
        <v>1</v>
      </c>
      <c r="I2870" s="1">
        <v>296.62</v>
      </c>
      <c r="J2870" s="1">
        <v>117.94</v>
      </c>
      <c r="K2870">
        <v>39.761310767985897</v>
      </c>
      <c r="L2870" s="4">
        <f>VLOOKUP(N2870,rates,VLOOKUP(CONCATENATE('[1]Exposure Report'!$B$11,'[1]Exposure Report'!$B$13),rate_lookup_table,4,FALSE),FALSE)</f>
        <v>296.62033333333329</v>
      </c>
      <c r="M2870" t="s">
        <v>0</v>
      </c>
      <c r="N2870" t="str">
        <f>IF(VLOOKUP(B2870,title_rename,2,FALSE)=0,B2870,VLOOKUP(B2870,title_rename,2,FALSE))</f>
        <v>06-20 Tampa Bay Rays @ Washington Nationals</v>
      </c>
      <c r="O2870" s="3" t="str">
        <f>LEFT(IF(VLOOKUP(C2870,brand_rename,2,FALSE)=0,C2870,VLOOKUP(C2870,brand_rename,2,FALSE)),LEN(IF(VLOOKUP(C2870,brand_rename,2,FALSE)=0,C2870,VLOOKUP(C2870,brand_rename,2,FALSE)))-6)</f>
        <v>Inova Blood Donor Services</v>
      </c>
      <c r="P2870" t="str">
        <f>IF(VLOOKUP(D2870,location_rename,2,FALSE)=0,D2870,VLOOKUP(D2870,location_rename,2,FALSE))</f>
        <v>LED Outfield Wall</v>
      </c>
      <c r="Q2870">
        <f>IF($L2870=0,0,G2870)</f>
        <v>1</v>
      </c>
      <c r="R2870">
        <f>IF($L2870=0,0,H2870)</f>
        <v>1</v>
      </c>
      <c r="S2870" s="1">
        <f>R2870*L2870</f>
        <v>296.62033333333329</v>
      </c>
      <c r="T2870" s="1">
        <f>S2870*(K2870/100)</f>
        <v>117.94013253770231</v>
      </c>
      <c r="U2870" t="str">
        <f t="shared" si="88"/>
        <v>Inova Blood Donor ServicesLED Outfield Wall</v>
      </c>
      <c r="V2870" t="str">
        <f t="shared" si="89"/>
        <v>06-20 Tampa Bay Rays @ Washington NationalsInova Blood Donor ServicesLED Outfield Wall</v>
      </c>
      <c r="W2870" t="str">
        <f>CONCATENATE(M2870,O2870)</f>
        <v>Regular SeasonInova Blood Donor Services</v>
      </c>
      <c r="X2870" t="str">
        <f>CONCATENATE(M2870,P2870)</f>
        <v>Regular SeasonLED Outfield Wall</v>
      </c>
      <c r="Y2870" t="str">
        <f>CONCATENATE(M2870,O2870,P2870)</f>
        <v>Regular SeasonInova Blood Donor ServicesLED Outfield Wall</v>
      </c>
    </row>
    <row r="2871" spans="1:25" x14ac:dyDescent="0.25">
      <c r="A2871" s="3">
        <v>367416</v>
      </c>
      <c r="B2871" t="s">
        <v>115</v>
      </c>
      <c r="C2871" t="s">
        <v>49</v>
      </c>
      <c r="D2871" t="s">
        <v>17</v>
      </c>
      <c r="E2871" t="s">
        <v>1</v>
      </c>
      <c r="F2871" s="5">
        <v>41080</v>
      </c>
      <c r="G2871">
        <v>1</v>
      </c>
      <c r="H2871">
        <v>1</v>
      </c>
      <c r="I2871" s="1">
        <v>296.62</v>
      </c>
      <c r="J2871" s="1">
        <v>100.73</v>
      </c>
      <c r="K2871">
        <v>33.9592744926168</v>
      </c>
      <c r="L2871" s="4">
        <f>VLOOKUP(N2871,rates,VLOOKUP(CONCATENATE('[1]Exposure Report'!$B$11,'[1]Exposure Report'!$B$13),rate_lookup_table,4,FALSE),FALSE)</f>
        <v>296.62033333333329</v>
      </c>
      <c r="M2871" t="s">
        <v>0</v>
      </c>
      <c r="N2871" t="str">
        <f>IF(VLOOKUP(B2871,title_rename,2,FALSE)=0,B2871,VLOOKUP(B2871,title_rename,2,FALSE))</f>
        <v>06-20 Tampa Bay Rays @ Washington Nationals</v>
      </c>
      <c r="O2871" s="3" t="str">
        <f>LEFT(IF(VLOOKUP(C2871,brand_rename,2,FALSE)=0,C2871,VLOOKUP(C2871,brand_rename,2,FALSE)),LEN(IF(VLOOKUP(C2871,brand_rename,2,FALSE)=0,C2871,VLOOKUP(C2871,brand_rename,2,FALSE)))-6)</f>
        <v>Lexus</v>
      </c>
      <c r="P2871" t="str">
        <f>IF(VLOOKUP(D2871,location_rename,2,FALSE)=0,D2871,VLOOKUP(D2871,location_rename,2,FALSE))</f>
        <v>LED Upper Tiered</v>
      </c>
      <c r="Q2871">
        <f>IF($L2871=0,0,G2871)</f>
        <v>1</v>
      </c>
      <c r="R2871">
        <f>IF($L2871=0,0,H2871)</f>
        <v>1</v>
      </c>
      <c r="S2871" s="1">
        <f>R2871*L2871</f>
        <v>296.62033333333329</v>
      </c>
      <c r="T2871" s="1">
        <f>S2871*(K2871/100)</f>
        <v>100.73011319758157</v>
      </c>
      <c r="U2871" t="str">
        <f t="shared" si="88"/>
        <v>LexusLED Upper Tiered</v>
      </c>
      <c r="V2871" t="str">
        <f t="shared" si="89"/>
        <v>06-20 Tampa Bay Rays @ Washington NationalsLexusLED Upper Tiered</v>
      </c>
      <c r="W2871" t="str">
        <f>CONCATENATE(M2871,O2871)</f>
        <v>Regular SeasonLexus</v>
      </c>
      <c r="X2871" t="str">
        <f>CONCATENATE(M2871,P2871)</f>
        <v>Regular SeasonLED Upper Tiered</v>
      </c>
      <c r="Y2871" t="str">
        <f>CONCATENATE(M2871,O2871,P2871)</f>
        <v>Regular SeasonLexusLED Upper Tiered</v>
      </c>
    </row>
    <row r="2872" spans="1:25" x14ac:dyDescent="0.25">
      <c r="A2872" s="3">
        <v>367416</v>
      </c>
      <c r="B2872" t="s">
        <v>115</v>
      </c>
      <c r="C2872" t="s">
        <v>49</v>
      </c>
      <c r="D2872" t="s">
        <v>7</v>
      </c>
      <c r="E2872" t="s">
        <v>1</v>
      </c>
      <c r="F2872" s="5">
        <v>41080</v>
      </c>
      <c r="G2872">
        <v>324</v>
      </c>
      <c r="H2872">
        <v>1811</v>
      </c>
      <c r="I2872" s="1">
        <v>537178.81999999995</v>
      </c>
      <c r="J2872" s="1">
        <v>91337.87</v>
      </c>
      <c r="K2872">
        <v>17.003252287571499</v>
      </c>
      <c r="L2872" s="4">
        <f>VLOOKUP(N2872,rates,VLOOKUP(CONCATENATE('[1]Exposure Report'!$B$11,'[1]Exposure Report'!$B$13),rate_lookup_table,4,FALSE),FALSE)</f>
        <v>296.62033333333329</v>
      </c>
      <c r="M2872" t="s">
        <v>0</v>
      </c>
      <c r="N2872" t="str">
        <f>IF(VLOOKUP(B2872,title_rename,2,FALSE)=0,B2872,VLOOKUP(B2872,title_rename,2,FALSE))</f>
        <v>06-20 Tampa Bay Rays @ Washington Nationals</v>
      </c>
      <c r="O2872" s="3" t="str">
        <f>LEFT(IF(VLOOKUP(C2872,brand_rename,2,FALSE)=0,C2872,VLOOKUP(C2872,brand_rename,2,FALSE)),LEN(IF(VLOOKUP(C2872,brand_rename,2,FALSE)=0,C2872,VLOOKUP(C2872,brand_rename,2,FALSE)))-6)</f>
        <v>Lexus</v>
      </c>
      <c r="P2872" t="str">
        <f>IF(VLOOKUP(D2872,location_rename,2,FALSE)=0,D2872,VLOOKUP(D2872,location_rename,2,FALSE))</f>
        <v>Static Upper Home Plate</v>
      </c>
      <c r="Q2872">
        <f>IF($L2872=0,0,G2872)</f>
        <v>324</v>
      </c>
      <c r="R2872">
        <f>IF($L2872=0,0,H2872)</f>
        <v>1811</v>
      </c>
      <c r="S2872" s="1">
        <f>R2872*L2872</f>
        <v>537179.42366666661</v>
      </c>
      <c r="T2872" s="1">
        <f>S2872*(K2872/100)</f>
        <v>91337.972642965891</v>
      </c>
      <c r="U2872" t="str">
        <f t="shared" si="88"/>
        <v>LexusStatic Upper Home Plate</v>
      </c>
      <c r="V2872" t="str">
        <f t="shared" si="89"/>
        <v>06-20 Tampa Bay Rays @ Washington NationalsLexusStatic Upper Home Plate</v>
      </c>
      <c r="W2872" t="str">
        <f>CONCATENATE(M2872,O2872)</f>
        <v>Regular SeasonLexus</v>
      </c>
      <c r="X2872" t="str">
        <f>CONCATENATE(M2872,P2872)</f>
        <v>Regular SeasonStatic Upper Home Plate</v>
      </c>
      <c r="Y2872" t="str">
        <f>CONCATENATE(M2872,O2872,P2872)</f>
        <v>Regular SeasonLexusStatic Upper Home Plate</v>
      </c>
    </row>
    <row r="2873" spans="1:25" x14ac:dyDescent="0.25">
      <c r="A2873" s="3">
        <v>367416</v>
      </c>
      <c r="B2873" t="s">
        <v>115</v>
      </c>
      <c r="C2873" t="s">
        <v>82</v>
      </c>
      <c r="D2873" t="s">
        <v>19</v>
      </c>
      <c r="E2873" t="s">
        <v>1</v>
      </c>
      <c r="F2873" s="5">
        <v>41080</v>
      </c>
      <c r="G2873">
        <v>3</v>
      </c>
      <c r="H2873">
        <v>6</v>
      </c>
      <c r="I2873" s="1">
        <v>1779.72</v>
      </c>
      <c r="J2873" s="1">
        <v>636.9</v>
      </c>
      <c r="K2873">
        <v>35.786528217921898</v>
      </c>
      <c r="L2873" s="4">
        <f>VLOOKUP(N2873,rates,VLOOKUP(CONCATENATE('[1]Exposure Report'!$B$11,'[1]Exposure Report'!$B$13),rate_lookup_table,4,FALSE),FALSE)</f>
        <v>296.62033333333329</v>
      </c>
      <c r="M2873" t="s">
        <v>0</v>
      </c>
      <c r="N2873" t="str">
        <f>IF(VLOOKUP(B2873,title_rename,2,FALSE)=0,B2873,VLOOKUP(B2873,title_rename,2,FALSE))</f>
        <v>06-20 Tampa Bay Rays @ Washington Nationals</v>
      </c>
      <c r="O2873" s="3" t="str">
        <f>LEFT(IF(VLOOKUP(C2873,brand_rename,2,FALSE)=0,C2873,VLOOKUP(C2873,brand_rename,2,FALSE)),LEN(IF(VLOOKUP(C2873,brand_rename,2,FALSE)=0,C2873,VLOOKUP(C2873,brand_rename,2,FALSE)))-6)</f>
        <v>Majestic</v>
      </c>
      <c r="P2873" t="str">
        <f>IF(VLOOKUP(D2873,location_rename,2,FALSE)=0,D2873,VLOOKUP(D2873,location_rename,2,FALSE))</f>
        <v>LED Outfield Wall</v>
      </c>
      <c r="Q2873">
        <f>IF($L2873=0,0,G2873)</f>
        <v>3</v>
      </c>
      <c r="R2873">
        <f>IF($L2873=0,0,H2873)</f>
        <v>6</v>
      </c>
      <c r="S2873" s="1">
        <f>R2873*L2873</f>
        <v>1779.7219999999998</v>
      </c>
      <c r="T2873" s="1">
        <f>S2873*(K2873/100)</f>
        <v>636.90071573056389</v>
      </c>
      <c r="U2873" t="str">
        <f t="shared" si="88"/>
        <v>MajesticLED Outfield Wall</v>
      </c>
      <c r="V2873" t="str">
        <f t="shared" si="89"/>
        <v>06-20 Tampa Bay Rays @ Washington NationalsMajesticLED Outfield Wall</v>
      </c>
      <c r="W2873" t="str">
        <f>CONCATENATE(M2873,O2873)</f>
        <v>Regular SeasonMajestic</v>
      </c>
      <c r="X2873" t="str">
        <f>CONCATENATE(M2873,P2873)</f>
        <v>Regular SeasonLED Outfield Wall</v>
      </c>
      <c r="Y2873" t="str">
        <f>CONCATENATE(M2873,O2873,P2873)</f>
        <v>Regular SeasonMajesticLED Outfield Wall</v>
      </c>
    </row>
    <row r="2874" spans="1:25" x14ac:dyDescent="0.25">
      <c r="A2874" s="3">
        <v>367416</v>
      </c>
      <c r="B2874" t="s">
        <v>115</v>
      </c>
      <c r="C2874" t="s">
        <v>47</v>
      </c>
      <c r="D2874" t="s">
        <v>2</v>
      </c>
      <c r="E2874" t="s">
        <v>1</v>
      </c>
      <c r="F2874" s="5">
        <v>41080</v>
      </c>
      <c r="G2874">
        <v>36</v>
      </c>
      <c r="H2874">
        <v>230</v>
      </c>
      <c r="I2874" s="1">
        <v>68222.600000000006</v>
      </c>
      <c r="J2874" s="1">
        <v>16766.8</v>
      </c>
      <c r="K2874">
        <v>24.5766065790515</v>
      </c>
      <c r="L2874" s="4">
        <f>VLOOKUP(N2874,rates,VLOOKUP(CONCATENATE('[1]Exposure Report'!$B$11,'[1]Exposure Report'!$B$13),rate_lookup_table,4,FALSE),FALSE)</f>
        <v>296.62033333333329</v>
      </c>
      <c r="M2874" t="s">
        <v>0</v>
      </c>
      <c r="N2874" t="str">
        <f>IF(VLOOKUP(B2874,title_rename,2,FALSE)=0,B2874,VLOOKUP(B2874,title_rename,2,FALSE))</f>
        <v>06-20 Tampa Bay Rays @ Washington Nationals</v>
      </c>
      <c r="O2874" s="3" t="str">
        <f>LEFT(IF(VLOOKUP(C2874,brand_rename,2,FALSE)=0,C2874,VLOOKUP(C2874,brand_rename,2,FALSE)),LEN(IF(VLOOKUP(C2874,brand_rename,2,FALSE)=0,C2874,VLOOKUP(C2874,brand_rename,2,FALSE)))-6)</f>
        <v>Maxxis Tires</v>
      </c>
      <c r="P2874" t="str">
        <f>IF(VLOOKUP(D2874,location_rename,2,FALSE)=0,D2874,VLOOKUP(D2874,location_rename,2,FALSE))</f>
        <v>Rotational Field Level Home Plate</v>
      </c>
      <c r="Q2874">
        <f>IF($L2874=0,0,G2874)</f>
        <v>36</v>
      </c>
      <c r="R2874">
        <f>IF($L2874=0,0,H2874)</f>
        <v>230</v>
      </c>
      <c r="S2874" s="1">
        <f>R2874*L2874</f>
        <v>68222.676666666652</v>
      </c>
      <c r="T2874" s="1">
        <f>S2874*(K2874/100)</f>
        <v>16766.818842065029</v>
      </c>
      <c r="U2874" t="str">
        <f t="shared" si="88"/>
        <v>Maxxis TiresRotational Field Level Home Plate</v>
      </c>
      <c r="V2874" t="str">
        <f t="shared" si="89"/>
        <v>06-20 Tampa Bay Rays @ Washington NationalsMaxxis TiresRotational Field Level Home Plate</v>
      </c>
      <c r="W2874" t="str">
        <f>CONCATENATE(M2874,O2874)</f>
        <v>Regular SeasonMaxxis Tires</v>
      </c>
      <c r="X2874" t="str">
        <f>CONCATENATE(M2874,P2874)</f>
        <v>Regular SeasonRotational Field Level Home Plate</v>
      </c>
      <c r="Y2874" t="str">
        <f>CONCATENATE(M2874,O2874,P2874)</f>
        <v>Regular SeasonMaxxis TiresRotational Field Level Home Plate</v>
      </c>
    </row>
    <row r="2875" spans="1:25" x14ac:dyDescent="0.25">
      <c r="A2875" s="3">
        <v>367416</v>
      </c>
      <c r="B2875" t="s">
        <v>115</v>
      </c>
      <c r="C2875" t="s">
        <v>44</v>
      </c>
      <c r="D2875" t="s">
        <v>34</v>
      </c>
      <c r="E2875" t="s">
        <v>1</v>
      </c>
      <c r="F2875" s="5">
        <v>41080</v>
      </c>
      <c r="G2875">
        <v>1</v>
      </c>
      <c r="H2875">
        <v>3</v>
      </c>
      <c r="I2875" s="1">
        <v>889.86</v>
      </c>
      <c r="J2875" s="1">
        <v>221.58</v>
      </c>
      <c r="K2875">
        <v>24.900546153327401</v>
      </c>
      <c r="L2875" s="4">
        <f>VLOOKUP(N2875,rates,VLOOKUP(CONCATENATE('[1]Exposure Report'!$B$11,'[1]Exposure Report'!$B$13),rate_lookup_table,4,FALSE),FALSE)</f>
        <v>296.62033333333329</v>
      </c>
      <c r="M2875" t="s">
        <v>0</v>
      </c>
      <c r="N2875" t="str">
        <f>IF(VLOOKUP(B2875,title_rename,2,FALSE)=0,B2875,VLOOKUP(B2875,title_rename,2,FALSE))</f>
        <v>06-20 Tampa Bay Rays @ Washington Nationals</v>
      </c>
      <c r="O2875" s="3" t="str">
        <f>LEFT(IF(VLOOKUP(C2875,brand_rename,2,FALSE)=0,C2875,VLOOKUP(C2875,brand_rename,2,FALSE)),LEN(IF(VLOOKUP(C2875,brand_rename,2,FALSE)=0,C2875,VLOOKUP(C2875,brand_rename,2,FALSE)))-6)</f>
        <v>Miller Lite</v>
      </c>
      <c r="P2875" t="str">
        <f>IF(VLOOKUP(D2875,location_rename,2,FALSE)=0,D2875,VLOOKUP(D2875,location_rename,2,FALSE))</f>
        <v>General Merchandise</v>
      </c>
      <c r="Q2875">
        <f>IF($L2875=0,0,G2875)</f>
        <v>1</v>
      </c>
      <c r="R2875">
        <f>IF($L2875=0,0,H2875)</f>
        <v>3</v>
      </c>
      <c r="S2875" s="1">
        <f>R2875*L2875</f>
        <v>889.86099999999988</v>
      </c>
      <c r="T2875" s="1">
        <f>S2875*(K2875/100)</f>
        <v>221.58024900546073</v>
      </c>
      <c r="U2875" t="str">
        <f t="shared" si="88"/>
        <v>Miller LiteGeneral Merchandise</v>
      </c>
      <c r="V2875" t="str">
        <f t="shared" si="89"/>
        <v>06-20 Tampa Bay Rays @ Washington NationalsMiller LiteGeneral Merchandise</v>
      </c>
      <c r="W2875" t="str">
        <f>CONCATENATE(M2875,O2875)</f>
        <v>Regular SeasonMiller Lite</v>
      </c>
      <c r="X2875" t="str">
        <f>CONCATENATE(M2875,P2875)</f>
        <v>Regular SeasonGeneral Merchandise</v>
      </c>
      <c r="Y2875" t="str">
        <f>CONCATENATE(M2875,O2875,P2875)</f>
        <v>Regular SeasonMiller LiteGeneral Merchandise</v>
      </c>
    </row>
    <row r="2876" spans="1:25" x14ac:dyDescent="0.25">
      <c r="A2876" s="3">
        <v>367416</v>
      </c>
      <c r="B2876" t="s">
        <v>115</v>
      </c>
      <c r="C2876" t="s">
        <v>44</v>
      </c>
      <c r="D2876" t="s">
        <v>17</v>
      </c>
      <c r="E2876" t="s">
        <v>1</v>
      </c>
      <c r="F2876" s="5">
        <v>41080</v>
      </c>
      <c r="G2876">
        <v>1</v>
      </c>
      <c r="H2876">
        <v>13</v>
      </c>
      <c r="I2876" s="1">
        <v>3856.06</v>
      </c>
      <c r="J2876" s="1">
        <v>1251.29</v>
      </c>
      <c r="K2876">
        <v>32.4499618781865</v>
      </c>
      <c r="L2876" s="4">
        <f>VLOOKUP(N2876,rates,VLOOKUP(CONCATENATE('[1]Exposure Report'!$B$11,'[1]Exposure Report'!$B$13),rate_lookup_table,4,FALSE),FALSE)</f>
        <v>296.62033333333329</v>
      </c>
      <c r="M2876" t="s">
        <v>0</v>
      </c>
      <c r="N2876" t="str">
        <f>IF(VLOOKUP(B2876,title_rename,2,FALSE)=0,B2876,VLOOKUP(B2876,title_rename,2,FALSE))</f>
        <v>06-20 Tampa Bay Rays @ Washington Nationals</v>
      </c>
      <c r="O2876" s="3" t="str">
        <f>LEFT(IF(VLOOKUP(C2876,brand_rename,2,FALSE)=0,C2876,VLOOKUP(C2876,brand_rename,2,FALSE)),LEN(IF(VLOOKUP(C2876,brand_rename,2,FALSE)=0,C2876,VLOOKUP(C2876,brand_rename,2,FALSE)))-6)</f>
        <v>Miller Lite</v>
      </c>
      <c r="P2876" t="str">
        <f>IF(VLOOKUP(D2876,location_rename,2,FALSE)=0,D2876,VLOOKUP(D2876,location_rename,2,FALSE))</f>
        <v>LED Upper Tiered</v>
      </c>
      <c r="Q2876">
        <f>IF($L2876=0,0,G2876)</f>
        <v>1</v>
      </c>
      <c r="R2876">
        <f>IF($L2876=0,0,H2876)</f>
        <v>13</v>
      </c>
      <c r="S2876" s="1">
        <f>R2876*L2876</f>
        <v>3856.0643333333328</v>
      </c>
      <c r="T2876" s="1">
        <f>S2876*(K2876/100)</f>
        <v>1251.2914061650129</v>
      </c>
      <c r="U2876" t="str">
        <f t="shared" si="88"/>
        <v>Miller LiteLED Upper Tiered</v>
      </c>
      <c r="V2876" t="str">
        <f t="shared" si="89"/>
        <v>06-20 Tampa Bay Rays @ Washington NationalsMiller LiteLED Upper Tiered</v>
      </c>
      <c r="W2876" t="str">
        <f>CONCATENATE(M2876,O2876)</f>
        <v>Regular SeasonMiller Lite</v>
      </c>
      <c r="X2876" t="str">
        <f>CONCATENATE(M2876,P2876)</f>
        <v>Regular SeasonLED Upper Tiered</v>
      </c>
      <c r="Y2876" t="str">
        <f>CONCATENATE(M2876,O2876,P2876)</f>
        <v>Regular SeasonMiller LiteLED Upper Tiered</v>
      </c>
    </row>
    <row r="2877" spans="1:25" x14ac:dyDescent="0.25">
      <c r="A2877" s="3">
        <v>367416</v>
      </c>
      <c r="B2877" t="s">
        <v>115</v>
      </c>
      <c r="C2877" t="s">
        <v>44</v>
      </c>
      <c r="D2877" t="s">
        <v>2</v>
      </c>
      <c r="E2877" t="s">
        <v>1</v>
      </c>
      <c r="F2877" s="5">
        <v>41080</v>
      </c>
      <c r="G2877">
        <v>29</v>
      </c>
      <c r="H2877">
        <v>167</v>
      </c>
      <c r="I2877" s="1">
        <v>49535.54</v>
      </c>
      <c r="J2877" s="1">
        <v>12709.66</v>
      </c>
      <c r="K2877">
        <v>25.657659127163999</v>
      </c>
      <c r="L2877" s="4">
        <f>VLOOKUP(N2877,rates,VLOOKUP(CONCATENATE('[1]Exposure Report'!$B$11,'[1]Exposure Report'!$B$13),rate_lookup_table,4,FALSE),FALSE)</f>
        <v>296.62033333333329</v>
      </c>
      <c r="M2877" t="s">
        <v>0</v>
      </c>
      <c r="N2877" t="str">
        <f>IF(VLOOKUP(B2877,title_rename,2,FALSE)=0,B2877,VLOOKUP(B2877,title_rename,2,FALSE))</f>
        <v>06-20 Tampa Bay Rays @ Washington Nationals</v>
      </c>
      <c r="O2877" s="3" t="str">
        <f>LEFT(IF(VLOOKUP(C2877,brand_rename,2,FALSE)=0,C2877,VLOOKUP(C2877,brand_rename,2,FALSE)),LEN(IF(VLOOKUP(C2877,brand_rename,2,FALSE)=0,C2877,VLOOKUP(C2877,brand_rename,2,FALSE)))-6)</f>
        <v>Miller Lite</v>
      </c>
      <c r="P2877" t="str">
        <f>IF(VLOOKUP(D2877,location_rename,2,FALSE)=0,D2877,VLOOKUP(D2877,location_rename,2,FALSE))</f>
        <v>Rotational Field Level Home Plate</v>
      </c>
      <c r="Q2877">
        <f>IF($L2877=0,0,G2877)</f>
        <v>29</v>
      </c>
      <c r="R2877">
        <f>IF($L2877=0,0,H2877)</f>
        <v>167</v>
      </c>
      <c r="S2877" s="1">
        <f>R2877*L2877</f>
        <v>49535.595666666661</v>
      </c>
      <c r="T2877" s="1">
        <f>S2877*(K2877/100)</f>
        <v>12709.674282763553</v>
      </c>
      <c r="U2877" t="str">
        <f t="shared" si="88"/>
        <v>Miller LiteRotational Field Level Home Plate</v>
      </c>
      <c r="V2877" t="str">
        <f t="shared" si="89"/>
        <v>06-20 Tampa Bay Rays @ Washington NationalsMiller LiteRotational Field Level Home Plate</v>
      </c>
      <c r="W2877" t="str">
        <f>CONCATENATE(M2877,O2877)</f>
        <v>Regular SeasonMiller Lite</v>
      </c>
      <c r="X2877" t="str">
        <f>CONCATENATE(M2877,P2877)</f>
        <v>Regular SeasonRotational Field Level Home Plate</v>
      </c>
      <c r="Y2877" t="str">
        <f>CONCATENATE(M2877,O2877,P2877)</f>
        <v>Regular SeasonMiller LiteRotational Field Level Home Plate</v>
      </c>
    </row>
    <row r="2878" spans="1:25" x14ac:dyDescent="0.25">
      <c r="A2878" s="3">
        <v>367416</v>
      </c>
      <c r="B2878" t="s">
        <v>115</v>
      </c>
      <c r="C2878" t="s">
        <v>44</v>
      </c>
      <c r="D2878" t="s">
        <v>45</v>
      </c>
      <c r="E2878" t="s">
        <v>1</v>
      </c>
      <c r="F2878" s="5">
        <v>41080</v>
      </c>
      <c r="G2878">
        <v>2</v>
      </c>
      <c r="H2878">
        <v>3</v>
      </c>
      <c r="I2878" s="1">
        <v>889.86</v>
      </c>
      <c r="J2878" s="1">
        <v>283.77999999999997</v>
      </c>
      <c r="K2878">
        <v>31.890409727372798</v>
      </c>
      <c r="L2878" s="4">
        <f>VLOOKUP(N2878,rates,VLOOKUP(CONCATENATE('[1]Exposure Report'!$B$11,'[1]Exposure Report'!$B$13),rate_lookup_table,4,FALSE),FALSE)</f>
        <v>296.62033333333329</v>
      </c>
      <c r="M2878" t="s">
        <v>0</v>
      </c>
      <c r="N2878" t="str">
        <f>IF(VLOOKUP(B2878,title_rename,2,FALSE)=0,B2878,VLOOKUP(B2878,title_rename,2,FALSE))</f>
        <v>06-20 Tampa Bay Rays @ Washington Nationals</v>
      </c>
      <c r="O2878" s="3" t="str">
        <f>LEFT(IF(VLOOKUP(C2878,brand_rename,2,FALSE)=0,C2878,VLOOKUP(C2878,brand_rename,2,FALSE)),LEN(IF(VLOOKUP(C2878,brand_rename,2,FALSE)=0,C2878,VLOOKUP(C2878,brand_rename,2,FALSE)))-6)</f>
        <v>Miller Lite</v>
      </c>
      <c r="P2878" t="str">
        <f>IF(VLOOKUP(D2878,location_rename,2,FALSE)=0,D2878,VLOOKUP(D2878,location_rename,2,FALSE))</f>
        <v>Static Field Level Foul Ball Line</v>
      </c>
      <c r="Q2878">
        <f>IF($L2878=0,0,G2878)</f>
        <v>2</v>
      </c>
      <c r="R2878">
        <f>IF($L2878=0,0,H2878)</f>
        <v>3</v>
      </c>
      <c r="S2878" s="1">
        <f>R2878*L2878</f>
        <v>889.86099999999988</v>
      </c>
      <c r="T2878" s="1">
        <f>S2878*(K2878/100)</f>
        <v>283.78031890409682</v>
      </c>
      <c r="U2878" t="str">
        <f t="shared" si="88"/>
        <v>Miller LiteStatic Field Level Foul Ball Line</v>
      </c>
      <c r="V2878" t="str">
        <f t="shared" si="89"/>
        <v>06-20 Tampa Bay Rays @ Washington NationalsMiller LiteStatic Field Level Foul Ball Line</v>
      </c>
      <c r="W2878" t="str">
        <f>CONCATENATE(M2878,O2878)</f>
        <v>Regular SeasonMiller Lite</v>
      </c>
      <c r="X2878" t="str">
        <f>CONCATENATE(M2878,P2878)</f>
        <v>Regular SeasonStatic Field Level Foul Ball Line</v>
      </c>
      <c r="Y2878" t="str">
        <f>CONCATENATE(M2878,O2878,P2878)</f>
        <v>Regular SeasonMiller LiteStatic Field Level Foul Ball Line</v>
      </c>
    </row>
    <row r="2879" spans="1:25" x14ac:dyDescent="0.25">
      <c r="A2879" s="3">
        <v>367416</v>
      </c>
      <c r="B2879" t="s">
        <v>115</v>
      </c>
      <c r="C2879" t="s">
        <v>44</v>
      </c>
      <c r="D2879" t="s">
        <v>9</v>
      </c>
      <c r="E2879" t="s">
        <v>1</v>
      </c>
      <c r="F2879" s="5">
        <v>41080</v>
      </c>
      <c r="G2879">
        <v>14</v>
      </c>
      <c r="H2879">
        <v>73</v>
      </c>
      <c r="I2879" s="1">
        <v>21653.26</v>
      </c>
      <c r="J2879" s="1">
        <v>2584.39</v>
      </c>
      <c r="K2879">
        <v>11.935339066727099</v>
      </c>
      <c r="L2879" s="4">
        <f>VLOOKUP(N2879,rates,VLOOKUP(CONCATENATE('[1]Exposure Report'!$B$11,'[1]Exposure Report'!$B$13),rate_lookup_table,4,FALSE),FALSE)</f>
        <v>296.62033333333329</v>
      </c>
      <c r="M2879" t="s">
        <v>0</v>
      </c>
      <c r="N2879" t="str">
        <f>IF(VLOOKUP(B2879,title_rename,2,FALSE)=0,B2879,VLOOKUP(B2879,title_rename,2,FALSE))</f>
        <v>06-20 Tampa Bay Rays @ Washington Nationals</v>
      </c>
      <c r="O2879" s="3" t="str">
        <f>LEFT(IF(VLOOKUP(C2879,brand_rename,2,FALSE)=0,C2879,VLOOKUP(C2879,brand_rename,2,FALSE)),LEN(IF(VLOOKUP(C2879,brand_rename,2,FALSE)=0,C2879,VLOOKUP(C2879,brand_rename,2,FALSE)))-6)</f>
        <v>Miller Lite</v>
      </c>
      <c r="P2879" t="str">
        <f>IF(VLOOKUP(D2879,location_rename,2,FALSE)=0,D2879,VLOOKUP(D2879,location_rename,2,FALSE))</f>
        <v>Static Upper Billboard</v>
      </c>
      <c r="Q2879">
        <f>IF($L2879=0,0,G2879)</f>
        <v>14</v>
      </c>
      <c r="R2879">
        <f>IF($L2879=0,0,H2879)</f>
        <v>73</v>
      </c>
      <c r="S2879" s="1">
        <f>R2879*L2879</f>
        <v>21653.284333333329</v>
      </c>
      <c r="T2879" s="1">
        <f>S2879*(K2879/100)</f>
        <v>2584.3929042658315</v>
      </c>
      <c r="U2879" t="str">
        <f t="shared" si="88"/>
        <v>Miller LiteStatic Upper Billboard</v>
      </c>
      <c r="V2879" t="str">
        <f t="shared" si="89"/>
        <v>06-20 Tampa Bay Rays @ Washington NationalsMiller LiteStatic Upper Billboard</v>
      </c>
      <c r="W2879" t="str">
        <f>CONCATENATE(M2879,O2879)</f>
        <v>Regular SeasonMiller Lite</v>
      </c>
      <c r="X2879" t="str">
        <f>CONCATENATE(M2879,P2879)</f>
        <v>Regular SeasonStatic Upper Billboard</v>
      </c>
      <c r="Y2879" t="str">
        <f>CONCATENATE(M2879,O2879,P2879)</f>
        <v>Regular SeasonMiller LiteStatic Upper Billboard</v>
      </c>
    </row>
    <row r="2880" spans="1:25" x14ac:dyDescent="0.25">
      <c r="A2880" s="3">
        <v>367416</v>
      </c>
      <c r="B2880" t="s">
        <v>115</v>
      </c>
      <c r="C2880" t="s">
        <v>98</v>
      </c>
      <c r="D2880" t="s">
        <v>19</v>
      </c>
      <c r="E2880" t="s">
        <v>1</v>
      </c>
      <c r="F2880" s="5">
        <v>41080</v>
      </c>
      <c r="G2880">
        <v>3</v>
      </c>
      <c r="H2880">
        <v>20</v>
      </c>
      <c r="I2880" s="1">
        <v>5932.4</v>
      </c>
      <c r="J2880" s="1">
        <v>966.57</v>
      </c>
      <c r="K2880">
        <v>16.293068572584399</v>
      </c>
      <c r="L2880" s="4">
        <f>VLOOKUP(N2880,rates,VLOOKUP(CONCATENATE('[1]Exposure Report'!$B$11,'[1]Exposure Report'!$B$13),rate_lookup_table,4,FALSE),FALSE)</f>
        <v>296.62033333333329</v>
      </c>
      <c r="M2880" t="s">
        <v>0</v>
      </c>
      <c r="N2880" t="str">
        <f>IF(VLOOKUP(B2880,title_rename,2,FALSE)=0,B2880,VLOOKUP(B2880,title_rename,2,FALSE))</f>
        <v>06-20 Tampa Bay Rays @ Washington Nationals</v>
      </c>
      <c r="O2880" s="3" t="str">
        <f>LEFT(IF(VLOOKUP(C2880,brand_rename,2,FALSE)=0,C2880,VLOOKUP(C2880,brand_rename,2,FALSE)),LEN(IF(VLOOKUP(C2880,brand_rename,2,FALSE)=0,C2880,VLOOKUP(C2880,brand_rename,2,FALSE)))-6)</f>
        <v>Natca</v>
      </c>
      <c r="P2880" t="str">
        <f>IF(VLOOKUP(D2880,location_rename,2,FALSE)=0,D2880,VLOOKUP(D2880,location_rename,2,FALSE))</f>
        <v>LED Outfield Wall</v>
      </c>
      <c r="Q2880">
        <f>IF($L2880=0,0,G2880)</f>
        <v>3</v>
      </c>
      <c r="R2880">
        <f>IF($L2880=0,0,H2880)</f>
        <v>20</v>
      </c>
      <c r="S2880" s="1">
        <f>R2880*L2880</f>
        <v>5932.4066666666658</v>
      </c>
      <c r="T2880" s="1">
        <f>S2880*(K2880/100)</f>
        <v>966.57108620456825</v>
      </c>
      <c r="U2880" t="str">
        <f t="shared" si="88"/>
        <v>NatcaLED Outfield Wall</v>
      </c>
      <c r="V2880" t="str">
        <f t="shared" si="89"/>
        <v>06-20 Tampa Bay Rays @ Washington NationalsNatcaLED Outfield Wall</v>
      </c>
      <c r="W2880" t="str">
        <f>CONCATENATE(M2880,O2880)</f>
        <v>Regular SeasonNatca</v>
      </c>
      <c r="X2880" t="str">
        <f>CONCATENATE(M2880,P2880)</f>
        <v>Regular SeasonLED Outfield Wall</v>
      </c>
      <c r="Y2880" t="str">
        <f>CONCATENATE(M2880,O2880,P2880)</f>
        <v>Regular SeasonNatcaLED Outfield Wall</v>
      </c>
    </row>
    <row r="2881" spans="1:25" x14ac:dyDescent="0.25">
      <c r="A2881" s="3">
        <v>367416</v>
      </c>
      <c r="B2881" t="s">
        <v>115</v>
      </c>
      <c r="C2881" t="s">
        <v>41</v>
      </c>
      <c r="D2881" t="s">
        <v>17</v>
      </c>
      <c r="E2881" t="s">
        <v>1</v>
      </c>
      <c r="F2881" s="5">
        <v>41080</v>
      </c>
      <c r="G2881">
        <v>1</v>
      </c>
      <c r="H2881">
        <v>11</v>
      </c>
      <c r="I2881" s="1">
        <v>3262.82</v>
      </c>
      <c r="J2881" s="1">
        <v>475.72</v>
      </c>
      <c r="K2881">
        <v>14.5800258671946</v>
      </c>
      <c r="L2881" s="4">
        <f>VLOOKUP(N2881,rates,VLOOKUP(CONCATENATE('[1]Exposure Report'!$B$11,'[1]Exposure Report'!$B$13),rate_lookup_table,4,FALSE),FALSE)</f>
        <v>296.62033333333329</v>
      </c>
      <c r="M2881" t="s">
        <v>0</v>
      </c>
      <c r="N2881" t="str">
        <f>IF(VLOOKUP(B2881,title_rename,2,FALSE)=0,B2881,VLOOKUP(B2881,title_rename,2,FALSE))</f>
        <v>06-20 Tampa Bay Rays @ Washington Nationals</v>
      </c>
      <c r="O2881" s="3" t="str">
        <f>LEFT(IF(VLOOKUP(C2881,brand_rename,2,FALSE)=0,C2881,VLOOKUP(C2881,brand_rename,2,FALSE)),LEN(IF(VLOOKUP(C2881,brand_rename,2,FALSE)=0,C2881,VLOOKUP(C2881,brand_rename,2,FALSE)))-6)</f>
        <v>Nationals Park</v>
      </c>
      <c r="P2881" t="str">
        <f>IF(VLOOKUP(D2881,location_rename,2,FALSE)=0,D2881,VLOOKUP(D2881,location_rename,2,FALSE))</f>
        <v>LED Upper Tiered</v>
      </c>
      <c r="Q2881">
        <f>IF($L2881=0,0,G2881)</f>
        <v>1</v>
      </c>
      <c r="R2881">
        <f>IF($L2881=0,0,H2881)</f>
        <v>11</v>
      </c>
      <c r="S2881" s="1">
        <f>R2881*L2881</f>
        <v>3262.8236666666662</v>
      </c>
      <c r="T2881" s="1">
        <f>S2881*(K2881/100)</f>
        <v>475.72053460094719</v>
      </c>
      <c r="U2881" t="str">
        <f t="shared" si="88"/>
        <v>Nationals ParkLED Upper Tiered</v>
      </c>
      <c r="V2881" t="str">
        <f t="shared" si="89"/>
        <v>06-20 Tampa Bay Rays @ Washington NationalsNationals ParkLED Upper Tiered</v>
      </c>
      <c r="W2881" t="str">
        <f>CONCATENATE(M2881,O2881)</f>
        <v>Regular SeasonNationals Park</v>
      </c>
      <c r="X2881" t="str">
        <f>CONCATENATE(M2881,P2881)</f>
        <v>Regular SeasonLED Upper Tiered</v>
      </c>
      <c r="Y2881" t="str">
        <f>CONCATENATE(M2881,O2881,P2881)</f>
        <v>Regular SeasonNationals ParkLED Upper Tiered</v>
      </c>
    </row>
    <row r="2882" spans="1:25" x14ac:dyDescent="0.25">
      <c r="A2882" s="3">
        <v>367416</v>
      </c>
      <c r="B2882" t="s">
        <v>115</v>
      </c>
      <c r="C2882" t="s">
        <v>41</v>
      </c>
      <c r="D2882" t="s">
        <v>14</v>
      </c>
      <c r="E2882" t="s">
        <v>1</v>
      </c>
      <c r="F2882" s="5">
        <v>41080</v>
      </c>
      <c r="G2882">
        <v>9</v>
      </c>
      <c r="H2882">
        <v>68</v>
      </c>
      <c r="I2882" s="1">
        <v>20170.16</v>
      </c>
      <c r="J2882" s="1">
        <v>2202.73</v>
      </c>
      <c r="K2882">
        <v>10.9207363749221</v>
      </c>
      <c r="L2882" s="4">
        <f>VLOOKUP(N2882,rates,VLOOKUP(CONCATENATE('[1]Exposure Report'!$B$11,'[1]Exposure Report'!$B$13),rate_lookup_table,4,FALSE),FALSE)</f>
        <v>296.62033333333329</v>
      </c>
      <c r="M2882" t="s">
        <v>0</v>
      </c>
      <c r="N2882" t="str">
        <f>IF(VLOOKUP(B2882,title_rename,2,FALSE)=0,B2882,VLOOKUP(B2882,title_rename,2,FALSE))</f>
        <v>06-20 Tampa Bay Rays @ Washington Nationals</v>
      </c>
      <c r="O2882" s="3" t="str">
        <f>LEFT(IF(VLOOKUP(C2882,brand_rename,2,FALSE)=0,C2882,VLOOKUP(C2882,brand_rename,2,FALSE)),LEN(IF(VLOOKUP(C2882,brand_rename,2,FALSE)=0,C2882,VLOOKUP(C2882,brand_rename,2,FALSE)))-6)</f>
        <v>Nationals Park</v>
      </c>
      <c r="P2882" t="str">
        <f>IF(VLOOKUP(D2882,location_rename,2,FALSE)=0,D2882,VLOOKUP(D2882,location_rename,2,FALSE))</f>
        <v>Static Dugout Roof</v>
      </c>
      <c r="Q2882">
        <f>IF($L2882=0,0,G2882)</f>
        <v>9</v>
      </c>
      <c r="R2882">
        <f>IF($L2882=0,0,H2882)</f>
        <v>68</v>
      </c>
      <c r="S2882" s="1">
        <f>R2882*L2882</f>
        <v>20170.182666666664</v>
      </c>
      <c r="T2882" s="1">
        <f>S2882*(K2882/100)</f>
        <v>2202.7324753668991</v>
      </c>
      <c r="U2882" t="str">
        <f t="shared" ref="U2882:U2945" si="90">CONCATENATE(O2882,P2882)</f>
        <v>Nationals ParkStatic Dugout Roof</v>
      </c>
      <c r="V2882" t="str">
        <f t="shared" ref="V2882:V2945" si="91">CONCATENATE(N2882,U2882)</f>
        <v>06-20 Tampa Bay Rays @ Washington NationalsNationals ParkStatic Dugout Roof</v>
      </c>
      <c r="W2882" t="str">
        <f>CONCATENATE(M2882,O2882)</f>
        <v>Regular SeasonNationals Park</v>
      </c>
      <c r="X2882" t="str">
        <f>CONCATENATE(M2882,P2882)</f>
        <v>Regular SeasonStatic Dugout Roof</v>
      </c>
      <c r="Y2882" t="str">
        <f>CONCATENATE(M2882,O2882,P2882)</f>
        <v>Regular SeasonNationals ParkStatic Dugout Roof</v>
      </c>
    </row>
    <row r="2883" spans="1:25" x14ac:dyDescent="0.25">
      <c r="A2883" s="3">
        <v>367416</v>
      </c>
      <c r="B2883" t="s">
        <v>115</v>
      </c>
      <c r="C2883" t="s">
        <v>41</v>
      </c>
      <c r="D2883" t="s">
        <v>12</v>
      </c>
      <c r="E2883" t="s">
        <v>1</v>
      </c>
      <c r="F2883" s="5">
        <v>41080</v>
      </c>
      <c r="G2883">
        <v>272</v>
      </c>
      <c r="H2883">
        <v>1678</v>
      </c>
      <c r="I2883" s="1">
        <v>497728.36</v>
      </c>
      <c r="J2883" s="1">
        <v>120934.67</v>
      </c>
      <c r="K2883">
        <v>24.2973235441114</v>
      </c>
      <c r="L2883" s="4">
        <f>VLOOKUP(N2883,rates,VLOOKUP(CONCATENATE('[1]Exposure Report'!$B$11,'[1]Exposure Report'!$B$13),rate_lookup_table,4,FALSE),FALSE)</f>
        <v>296.62033333333329</v>
      </c>
      <c r="M2883" t="s">
        <v>0</v>
      </c>
      <c r="N2883" t="str">
        <f>IF(VLOOKUP(B2883,title_rename,2,FALSE)=0,B2883,VLOOKUP(B2883,title_rename,2,FALSE))</f>
        <v>06-20 Tampa Bay Rays @ Washington Nationals</v>
      </c>
      <c r="O2883" s="3" t="str">
        <f>LEFT(IF(VLOOKUP(C2883,brand_rename,2,FALSE)=0,C2883,VLOOKUP(C2883,brand_rename,2,FALSE)),LEN(IF(VLOOKUP(C2883,brand_rename,2,FALSE)=0,C2883,VLOOKUP(C2883,brand_rename,2,FALSE)))-6)</f>
        <v>Nationals Park</v>
      </c>
      <c r="P2883" t="str">
        <f>IF(VLOOKUP(D2883,location_rename,2,FALSE)=0,D2883,VLOOKUP(D2883,location_rename,2,FALSE))</f>
        <v>Static Field Level Home Plate</v>
      </c>
      <c r="Q2883">
        <f>IF($L2883=0,0,G2883)</f>
        <v>272</v>
      </c>
      <c r="R2883">
        <f>IF($L2883=0,0,H2883)</f>
        <v>1678</v>
      </c>
      <c r="S2883" s="1">
        <f>R2883*L2883</f>
        <v>497728.91933333327</v>
      </c>
      <c r="T2883" s="1">
        <f>S2883*(K2883/100)</f>
        <v>120934.80590302922</v>
      </c>
      <c r="U2883" t="str">
        <f t="shared" si="90"/>
        <v>Nationals ParkStatic Field Level Home Plate</v>
      </c>
      <c r="V2883" t="str">
        <f t="shared" si="91"/>
        <v>06-20 Tampa Bay Rays @ Washington NationalsNationals ParkStatic Field Level Home Plate</v>
      </c>
      <c r="W2883" t="str">
        <f>CONCATENATE(M2883,O2883)</f>
        <v>Regular SeasonNationals Park</v>
      </c>
      <c r="X2883" t="str">
        <f>CONCATENATE(M2883,P2883)</f>
        <v>Regular SeasonStatic Field Level Home Plate</v>
      </c>
      <c r="Y2883" t="str">
        <f>CONCATENATE(M2883,O2883,P2883)</f>
        <v>Regular SeasonNationals ParkStatic Field Level Home Plate</v>
      </c>
    </row>
    <row r="2884" spans="1:25" x14ac:dyDescent="0.25">
      <c r="A2884" s="3">
        <v>367416</v>
      </c>
      <c r="B2884" t="s">
        <v>115</v>
      </c>
      <c r="C2884" t="s">
        <v>41</v>
      </c>
      <c r="D2884" t="s">
        <v>10</v>
      </c>
      <c r="E2884" t="s">
        <v>1</v>
      </c>
      <c r="F2884" s="5">
        <v>41080</v>
      </c>
      <c r="G2884">
        <v>1</v>
      </c>
      <c r="H2884">
        <v>3</v>
      </c>
      <c r="I2884" s="1">
        <v>889.86</v>
      </c>
      <c r="J2884" s="1">
        <v>162.93</v>
      </c>
      <c r="K2884">
        <v>18.3096217382509</v>
      </c>
      <c r="L2884" s="4">
        <f>VLOOKUP(N2884,rates,VLOOKUP(CONCATENATE('[1]Exposure Report'!$B$11,'[1]Exposure Report'!$B$13),rate_lookup_table,4,FALSE),FALSE)</f>
        <v>296.62033333333329</v>
      </c>
      <c r="M2884" t="s">
        <v>0</v>
      </c>
      <c r="N2884" t="str">
        <f>IF(VLOOKUP(B2884,title_rename,2,FALSE)=0,B2884,VLOOKUP(B2884,title_rename,2,FALSE))</f>
        <v>06-20 Tampa Bay Rays @ Washington Nationals</v>
      </c>
      <c r="O2884" s="3" t="str">
        <f>LEFT(IF(VLOOKUP(C2884,brand_rename,2,FALSE)=0,C2884,VLOOKUP(C2884,brand_rename,2,FALSE)),LEN(IF(VLOOKUP(C2884,brand_rename,2,FALSE)=0,C2884,VLOOKUP(C2884,brand_rename,2,FALSE)))-6)</f>
        <v>Nationals Park</v>
      </c>
      <c r="P2884" t="str">
        <f>IF(VLOOKUP(D2884,location_rename,2,FALSE)=0,D2884,VLOOKUP(D2884,location_rename,2,FALSE))</f>
        <v>Static Outside Billboard</v>
      </c>
      <c r="Q2884">
        <f>IF($L2884=0,0,G2884)</f>
        <v>1</v>
      </c>
      <c r="R2884">
        <f>IF($L2884=0,0,H2884)</f>
        <v>3</v>
      </c>
      <c r="S2884" s="1">
        <f>R2884*L2884</f>
        <v>889.86099999999988</v>
      </c>
      <c r="T2884" s="1">
        <f>S2884*(K2884/100)</f>
        <v>162.93018309621681</v>
      </c>
      <c r="U2884" t="str">
        <f t="shared" si="90"/>
        <v>Nationals ParkStatic Outside Billboard</v>
      </c>
      <c r="V2884" t="str">
        <f t="shared" si="91"/>
        <v>06-20 Tampa Bay Rays @ Washington NationalsNationals ParkStatic Outside Billboard</v>
      </c>
      <c r="W2884" t="str">
        <f>CONCATENATE(M2884,O2884)</f>
        <v>Regular SeasonNationals Park</v>
      </c>
      <c r="X2884" t="str">
        <f>CONCATENATE(M2884,P2884)</f>
        <v>Regular SeasonStatic Outside Billboard</v>
      </c>
      <c r="Y2884" t="str">
        <f>CONCATENATE(M2884,O2884,P2884)</f>
        <v>Regular SeasonNationals ParkStatic Outside Billboard</v>
      </c>
    </row>
    <row r="2885" spans="1:25" x14ac:dyDescent="0.25">
      <c r="A2885" s="3">
        <v>367416</v>
      </c>
      <c r="B2885" t="s">
        <v>115</v>
      </c>
      <c r="C2885" t="s">
        <v>41</v>
      </c>
      <c r="D2885" t="s">
        <v>9</v>
      </c>
      <c r="E2885" t="s">
        <v>1</v>
      </c>
      <c r="F2885" s="5">
        <v>41080</v>
      </c>
      <c r="G2885">
        <v>16</v>
      </c>
      <c r="H2885">
        <v>86</v>
      </c>
      <c r="I2885" s="1">
        <v>25509.32</v>
      </c>
      <c r="J2885" s="1">
        <v>3139.78</v>
      </c>
      <c r="K2885">
        <v>12.3083641586682</v>
      </c>
      <c r="L2885" s="4">
        <f>VLOOKUP(N2885,rates,VLOOKUP(CONCATENATE('[1]Exposure Report'!$B$11,'[1]Exposure Report'!$B$13),rate_lookup_table,4,FALSE),FALSE)</f>
        <v>296.62033333333329</v>
      </c>
      <c r="M2885" t="s">
        <v>0</v>
      </c>
      <c r="N2885" t="str">
        <f>IF(VLOOKUP(B2885,title_rename,2,FALSE)=0,B2885,VLOOKUP(B2885,title_rename,2,FALSE))</f>
        <v>06-20 Tampa Bay Rays @ Washington Nationals</v>
      </c>
      <c r="O2885" s="3" t="str">
        <f>LEFT(IF(VLOOKUP(C2885,brand_rename,2,FALSE)=0,C2885,VLOOKUP(C2885,brand_rename,2,FALSE)),LEN(IF(VLOOKUP(C2885,brand_rename,2,FALSE)=0,C2885,VLOOKUP(C2885,brand_rename,2,FALSE)))-6)</f>
        <v>Nationals Park</v>
      </c>
      <c r="P2885" t="str">
        <f>IF(VLOOKUP(D2885,location_rename,2,FALSE)=0,D2885,VLOOKUP(D2885,location_rename,2,FALSE))</f>
        <v>Static Upper Billboard</v>
      </c>
      <c r="Q2885">
        <f>IF($L2885=0,0,G2885)</f>
        <v>16</v>
      </c>
      <c r="R2885">
        <f>IF($L2885=0,0,H2885)</f>
        <v>86</v>
      </c>
      <c r="S2885" s="1">
        <f>R2885*L2885</f>
        <v>25509.348666666665</v>
      </c>
      <c r="T2885" s="1">
        <f>S2885*(K2885/100)</f>
        <v>3139.7835283977042</v>
      </c>
      <c r="U2885" t="str">
        <f t="shared" si="90"/>
        <v>Nationals ParkStatic Upper Billboard</v>
      </c>
      <c r="V2885" t="str">
        <f t="shared" si="91"/>
        <v>06-20 Tampa Bay Rays @ Washington NationalsNationals ParkStatic Upper Billboard</v>
      </c>
      <c r="W2885" t="str">
        <f>CONCATENATE(M2885,O2885)</f>
        <v>Regular SeasonNationals Park</v>
      </c>
      <c r="X2885" t="str">
        <f>CONCATENATE(M2885,P2885)</f>
        <v>Regular SeasonStatic Upper Billboard</v>
      </c>
      <c r="Y2885" t="str">
        <f>CONCATENATE(M2885,O2885,P2885)</f>
        <v>Regular SeasonNationals ParkStatic Upper Billboard</v>
      </c>
    </row>
    <row r="2886" spans="1:25" x14ac:dyDescent="0.25">
      <c r="A2886" s="3">
        <v>367416</v>
      </c>
      <c r="B2886" t="s">
        <v>115</v>
      </c>
      <c r="C2886" t="s">
        <v>39</v>
      </c>
      <c r="D2886" t="s">
        <v>13</v>
      </c>
      <c r="E2886" t="s">
        <v>1</v>
      </c>
      <c r="F2886" s="5">
        <v>41080</v>
      </c>
      <c r="G2886">
        <v>29</v>
      </c>
      <c r="H2886">
        <v>103</v>
      </c>
      <c r="I2886" s="1">
        <v>30551.86</v>
      </c>
      <c r="J2886" s="1">
        <v>7226.55</v>
      </c>
      <c r="K2886">
        <v>23.6533880424956</v>
      </c>
      <c r="L2886" s="4">
        <f>VLOOKUP(N2886,rates,VLOOKUP(CONCATENATE('[1]Exposure Report'!$B$11,'[1]Exposure Report'!$B$13),rate_lookup_table,4,FALSE),FALSE)</f>
        <v>296.62033333333329</v>
      </c>
      <c r="M2886" t="s">
        <v>0</v>
      </c>
      <c r="N2886" t="str">
        <f>IF(VLOOKUP(B2886,title_rename,2,FALSE)=0,B2886,VLOOKUP(B2886,title_rename,2,FALSE))</f>
        <v>06-20 Tampa Bay Rays @ Washington Nationals</v>
      </c>
      <c r="O2886" s="3" t="str">
        <f>LEFT(IF(VLOOKUP(C2886,brand_rename,2,FALSE)=0,C2886,VLOOKUP(C2886,brand_rename,2,FALSE)),LEN(IF(VLOOKUP(C2886,brand_rename,2,FALSE)=0,C2886,VLOOKUP(C2886,brand_rename,2,FALSE)))-6)</f>
        <v>New Era</v>
      </c>
      <c r="P2886" t="str">
        <f>IF(VLOOKUP(D2886,location_rename,2,FALSE)=0,D2886,VLOOKUP(D2886,location_rename,2,FALSE))</f>
        <v>Static Dugout Wall</v>
      </c>
      <c r="Q2886">
        <f>IF($L2886=0,0,G2886)</f>
        <v>29</v>
      </c>
      <c r="R2886">
        <f>IF($L2886=0,0,H2886)</f>
        <v>103</v>
      </c>
      <c r="S2886" s="1">
        <f>R2886*L2886</f>
        <v>30551.89433333333</v>
      </c>
      <c r="T2886" s="1">
        <f>S2886*(K2886/100)</f>
        <v>7226.5581209965567</v>
      </c>
      <c r="U2886" t="str">
        <f t="shared" si="90"/>
        <v>New EraStatic Dugout Wall</v>
      </c>
      <c r="V2886" t="str">
        <f t="shared" si="91"/>
        <v>06-20 Tampa Bay Rays @ Washington NationalsNew EraStatic Dugout Wall</v>
      </c>
      <c r="W2886" t="str">
        <f>CONCATENATE(M2886,O2886)</f>
        <v>Regular SeasonNew Era</v>
      </c>
      <c r="X2886" t="str">
        <f>CONCATENATE(M2886,P2886)</f>
        <v>Regular SeasonStatic Dugout Wall</v>
      </c>
      <c r="Y2886" t="str">
        <f>CONCATENATE(M2886,O2886,P2886)</f>
        <v>Regular SeasonNew EraStatic Dugout Wall</v>
      </c>
    </row>
    <row r="2887" spans="1:25" x14ac:dyDescent="0.25">
      <c r="A2887" s="3">
        <v>367416</v>
      </c>
      <c r="B2887" t="s">
        <v>115</v>
      </c>
      <c r="C2887" t="s">
        <v>37</v>
      </c>
      <c r="D2887" t="s">
        <v>2</v>
      </c>
      <c r="E2887" t="s">
        <v>1</v>
      </c>
      <c r="F2887" s="5">
        <v>41080</v>
      </c>
      <c r="G2887">
        <v>15</v>
      </c>
      <c r="H2887">
        <v>77</v>
      </c>
      <c r="I2887" s="1">
        <v>22839.74</v>
      </c>
      <c r="J2887" s="1">
        <v>5873.05</v>
      </c>
      <c r="K2887">
        <v>25.7141718776133</v>
      </c>
      <c r="L2887" s="4">
        <f>VLOOKUP(N2887,rates,VLOOKUP(CONCATENATE('[1]Exposure Report'!$B$11,'[1]Exposure Report'!$B$13),rate_lookup_table,4,FALSE),FALSE)</f>
        <v>296.62033333333329</v>
      </c>
      <c r="M2887" t="s">
        <v>0</v>
      </c>
      <c r="N2887" t="str">
        <f>IF(VLOOKUP(B2887,title_rename,2,FALSE)=0,B2887,VLOOKUP(B2887,title_rename,2,FALSE))</f>
        <v>06-20 Tampa Bay Rays @ Washington Nationals</v>
      </c>
      <c r="O2887" s="3" t="str">
        <f>LEFT(IF(VLOOKUP(C2887,brand_rename,2,FALSE)=0,C2887,VLOOKUP(C2887,brand_rename,2,FALSE)),LEN(IF(VLOOKUP(C2887,brand_rename,2,FALSE)=0,C2887,VLOOKUP(C2887,brand_rename,2,FALSE)))-6)</f>
        <v>Papa John's</v>
      </c>
      <c r="P2887" t="str">
        <f>IF(VLOOKUP(D2887,location_rename,2,FALSE)=0,D2887,VLOOKUP(D2887,location_rename,2,FALSE))</f>
        <v>Rotational Field Level Home Plate</v>
      </c>
      <c r="Q2887">
        <f>IF($L2887=0,0,G2887)</f>
        <v>15</v>
      </c>
      <c r="R2887">
        <f>IF($L2887=0,0,H2887)</f>
        <v>77</v>
      </c>
      <c r="S2887" s="1">
        <f>R2887*L2887</f>
        <v>22839.765666666663</v>
      </c>
      <c r="T2887" s="1">
        <f>S2887*(K2887/100)</f>
        <v>5873.0565999707769</v>
      </c>
      <c r="U2887" t="str">
        <f t="shared" si="90"/>
        <v>Papa John'sRotational Field Level Home Plate</v>
      </c>
      <c r="V2887" t="str">
        <f t="shared" si="91"/>
        <v>06-20 Tampa Bay Rays @ Washington NationalsPapa John'sRotational Field Level Home Plate</v>
      </c>
      <c r="W2887" t="str">
        <f>CONCATENATE(M2887,O2887)</f>
        <v>Regular SeasonPapa John's</v>
      </c>
      <c r="X2887" t="str">
        <f>CONCATENATE(M2887,P2887)</f>
        <v>Regular SeasonRotational Field Level Home Plate</v>
      </c>
      <c r="Y2887" t="str">
        <f>CONCATENATE(M2887,O2887,P2887)</f>
        <v>Regular SeasonPapa John'sRotational Field Level Home Plate</v>
      </c>
    </row>
    <row r="2888" spans="1:25" x14ac:dyDescent="0.25">
      <c r="A2888" s="3">
        <v>367416</v>
      </c>
      <c r="B2888" t="s">
        <v>115</v>
      </c>
      <c r="C2888" t="s">
        <v>36</v>
      </c>
      <c r="D2888" t="s">
        <v>17</v>
      </c>
      <c r="E2888" t="s">
        <v>1</v>
      </c>
      <c r="F2888" s="5">
        <v>41080</v>
      </c>
      <c r="G2888">
        <v>1</v>
      </c>
      <c r="H2888">
        <v>1</v>
      </c>
      <c r="I2888" s="1">
        <v>296.62</v>
      </c>
      <c r="J2888" s="1">
        <v>98.66</v>
      </c>
      <c r="K2888">
        <v>33.261411907491002</v>
      </c>
      <c r="L2888" s="4">
        <f>VLOOKUP(N2888,rates,VLOOKUP(CONCATENATE('[1]Exposure Report'!$B$11,'[1]Exposure Report'!$B$13),rate_lookup_table,4,FALSE),FALSE)</f>
        <v>296.62033333333329</v>
      </c>
      <c r="M2888" t="s">
        <v>0</v>
      </c>
      <c r="N2888" t="str">
        <f>IF(VLOOKUP(B2888,title_rename,2,FALSE)=0,B2888,VLOOKUP(B2888,title_rename,2,FALSE))</f>
        <v>06-20 Tampa Bay Rays @ Washington Nationals</v>
      </c>
      <c r="O2888" s="3" t="str">
        <f>LEFT(IF(VLOOKUP(C2888,brand_rename,2,FALSE)=0,C2888,VLOOKUP(C2888,brand_rename,2,FALSE)),LEN(IF(VLOOKUP(C2888,brand_rename,2,FALSE)=0,C2888,VLOOKUP(C2888,brand_rename,2,FALSE)))-6)</f>
        <v>PNC Bank</v>
      </c>
      <c r="P2888" t="str">
        <f>IF(VLOOKUP(D2888,location_rename,2,FALSE)=0,D2888,VLOOKUP(D2888,location_rename,2,FALSE))</f>
        <v>LED Upper Tiered</v>
      </c>
      <c r="Q2888">
        <f>IF($L2888=0,0,G2888)</f>
        <v>1</v>
      </c>
      <c r="R2888">
        <f>IF($L2888=0,0,H2888)</f>
        <v>1</v>
      </c>
      <c r="S2888" s="1">
        <f>R2888*L2888</f>
        <v>296.62033333333329</v>
      </c>
      <c r="T2888" s="1">
        <f>S2888*(K2888/100)</f>
        <v>98.660110871372822</v>
      </c>
      <c r="U2888" t="str">
        <f t="shared" si="90"/>
        <v>PNC BankLED Upper Tiered</v>
      </c>
      <c r="V2888" t="str">
        <f t="shared" si="91"/>
        <v>06-20 Tampa Bay Rays @ Washington NationalsPNC BankLED Upper Tiered</v>
      </c>
      <c r="W2888" t="str">
        <f>CONCATENATE(M2888,O2888)</f>
        <v>Regular SeasonPNC Bank</v>
      </c>
      <c r="X2888" t="str">
        <f>CONCATENATE(M2888,P2888)</f>
        <v>Regular SeasonLED Upper Tiered</v>
      </c>
      <c r="Y2888" t="str">
        <f>CONCATENATE(M2888,O2888,P2888)</f>
        <v>Regular SeasonPNC BankLED Upper Tiered</v>
      </c>
    </row>
    <row r="2889" spans="1:25" x14ac:dyDescent="0.25">
      <c r="A2889" s="3">
        <v>367416</v>
      </c>
      <c r="B2889" t="s">
        <v>115</v>
      </c>
      <c r="C2889" t="s">
        <v>36</v>
      </c>
      <c r="D2889" t="s">
        <v>2</v>
      </c>
      <c r="E2889" t="s">
        <v>1</v>
      </c>
      <c r="F2889" s="5">
        <v>41080</v>
      </c>
      <c r="G2889">
        <v>20</v>
      </c>
      <c r="H2889">
        <v>104</v>
      </c>
      <c r="I2889" s="1">
        <v>30848.48</v>
      </c>
      <c r="J2889" s="1">
        <v>8111.28</v>
      </c>
      <c r="K2889">
        <v>26.293937334999899</v>
      </c>
      <c r="L2889" s="4">
        <f>VLOOKUP(N2889,rates,VLOOKUP(CONCATENATE('[1]Exposure Report'!$B$11,'[1]Exposure Report'!$B$13),rate_lookup_table,4,FALSE),FALSE)</f>
        <v>296.62033333333329</v>
      </c>
      <c r="M2889" t="s">
        <v>0</v>
      </c>
      <c r="N2889" t="str">
        <f>IF(VLOOKUP(B2889,title_rename,2,FALSE)=0,B2889,VLOOKUP(B2889,title_rename,2,FALSE))</f>
        <v>06-20 Tampa Bay Rays @ Washington Nationals</v>
      </c>
      <c r="O2889" s="3" t="str">
        <f>LEFT(IF(VLOOKUP(C2889,brand_rename,2,FALSE)=0,C2889,VLOOKUP(C2889,brand_rename,2,FALSE)),LEN(IF(VLOOKUP(C2889,brand_rename,2,FALSE)=0,C2889,VLOOKUP(C2889,brand_rename,2,FALSE)))-6)</f>
        <v>PNC Bank</v>
      </c>
      <c r="P2889" t="str">
        <f>IF(VLOOKUP(D2889,location_rename,2,FALSE)=0,D2889,VLOOKUP(D2889,location_rename,2,FALSE))</f>
        <v>Rotational Field Level Home Plate</v>
      </c>
      <c r="Q2889">
        <f>IF($L2889=0,0,G2889)</f>
        <v>20</v>
      </c>
      <c r="R2889">
        <f>IF($L2889=0,0,H2889)</f>
        <v>104</v>
      </c>
      <c r="S2889" s="1">
        <f>R2889*L2889</f>
        <v>30848.514666666662</v>
      </c>
      <c r="T2889" s="1">
        <f>S2889*(K2889/100)</f>
        <v>8111.289115231586</v>
      </c>
      <c r="U2889" t="str">
        <f t="shared" si="90"/>
        <v>PNC BankRotational Field Level Home Plate</v>
      </c>
      <c r="V2889" t="str">
        <f t="shared" si="91"/>
        <v>06-20 Tampa Bay Rays @ Washington NationalsPNC BankRotational Field Level Home Plate</v>
      </c>
      <c r="W2889" t="str">
        <f>CONCATENATE(M2889,O2889)</f>
        <v>Regular SeasonPNC Bank</v>
      </c>
      <c r="X2889" t="str">
        <f>CONCATENATE(M2889,P2889)</f>
        <v>Regular SeasonRotational Field Level Home Plate</v>
      </c>
      <c r="Y2889" t="str">
        <f>CONCATENATE(M2889,O2889,P2889)</f>
        <v>Regular SeasonPNC BankRotational Field Level Home Plate</v>
      </c>
    </row>
    <row r="2890" spans="1:25" x14ac:dyDescent="0.25">
      <c r="A2890" s="3">
        <v>367416</v>
      </c>
      <c r="B2890" t="s">
        <v>115</v>
      </c>
      <c r="C2890" t="s">
        <v>36</v>
      </c>
      <c r="D2890" t="s">
        <v>9</v>
      </c>
      <c r="E2890" t="s">
        <v>1</v>
      </c>
      <c r="F2890" s="5">
        <v>41080</v>
      </c>
      <c r="G2890">
        <v>19</v>
      </c>
      <c r="H2890">
        <v>102</v>
      </c>
      <c r="I2890" s="1">
        <v>30255.24</v>
      </c>
      <c r="J2890" s="1">
        <v>3457.43</v>
      </c>
      <c r="K2890">
        <v>11.4275411465914</v>
      </c>
      <c r="L2890" s="4">
        <f>VLOOKUP(N2890,rates,VLOOKUP(CONCATENATE('[1]Exposure Report'!$B$11,'[1]Exposure Report'!$B$13),rate_lookup_table,4,FALSE),FALSE)</f>
        <v>296.62033333333329</v>
      </c>
      <c r="M2890" t="s">
        <v>0</v>
      </c>
      <c r="N2890" t="str">
        <f>IF(VLOOKUP(B2890,title_rename,2,FALSE)=0,B2890,VLOOKUP(B2890,title_rename,2,FALSE))</f>
        <v>06-20 Tampa Bay Rays @ Washington Nationals</v>
      </c>
      <c r="O2890" s="3" t="str">
        <f>LEFT(IF(VLOOKUP(C2890,brand_rename,2,FALSE)=0,C2890,VLOOKUP(C2890,brand_rename,2,FALSE)),LEN(IF(VLOOKUP(C2890,brand_rename,2,FALSE)=0,C2890,VLOOKUP(C2890,brand_rename,2,FALSE)))-6)</f>
        <v>PNC Bank</v>
      </c>
      <c r="P2890" t="str">
        <f>IF(VLOOKUP(D2890,location_rename,2,FALSE)=0,D2890,VLOOKUP(D2890,location_rename,2,FALSE))</f>
        <v>Static Upper Billboard</v>
      </c>
      <c r="Q2890">
        <f>IF($L2890=0,0,G2890)</f>
        <v>19</v>
      </c>
      <c r="R2890">
        <f>IF($L2890=0,0,H2890)</f>
        <v>102</v>
      </c>
      <c r="S2890" s="1">
        <f>R2890*L2890</f>
        <v>30255.273999999998</v>
      </c>
      <c r="T2890" s="1">
        <f>S2890*(K2890/100)</f>
        <v>3457.4338853639692</v>
      </c>
      <c r="U2890" t="str">
        <f t="shared" si="90"/>
        <v>PNC BankStatic Upper Billboard</v>
      </c>
      <c r="V2890" t="str">
        <f t="shared" si="91"/>
        <v>06-20 Tampa Bay Rays @ Washington NationalsPNC BankStatic Upper Billboard</v>
      </c>
      <c r="W2890" t="str">
        <f>CONCATENATE(M2890,O2890)</f>
        <v>Regular SeasonPNC Bank</v>
      </c>
      <c r="X2890" t="str">
        <f>CONCATENATE(M2890,P2890)</f>
        <v>Regular SeasonStatic Upper Billboard</v>
      </c>
      <c r="Y2890" t="str">
        <f>CONCATENATE(M2890,O2890,P2890)</f>
        <v>Regular SeasonPNC BankStatic Upper Billboard</v>
      </c>
    </row>
    <row r="2891" spans="1:25" x14ac:dyDescent="0.25">
      <c r="A2891" s="3">
        <v>367416</v>
      </c>
      <c r="B2891" t="s">
        <v>115</v>
      </c>
      <c r="C2891" t="s">
        <v>33</v>
      </c>
      <c r="D2891" t="s">
        <v>17</v>
      </c>
      <c r="E2891" t="s">
        <v>1</v>
      </c>
      <c r="F2891" s="5">
        <v>41080</v>
      </c>
      <c r="G2891">
        <v>1</v>
      </c>
      <c r="H2891">
        <v>1</v>
      </c>
      <c r="I2891" s="1">
        <v>296.62</v>
      </c>
      <c r="J2891" s="1">
        <v>105.63</v>
      </c>
      <c r="K2891">
        <v>35.611219742431302</v>
      </c>
      <c r="L2891" s="4">
        <f>VLOOKUP(N2891,rates,VLOOKUP(CONCATENATE('[1]Exposure Report'!$B$11,'[1]Exposure Report'!$B$13),rate_lookup_table,4,FALSE),FALSE)</f>
        <v>296.62033333333329</v>
      </c>
      <c r="M2891" t="s">
        <v>0</v>
      </c>
      <c r="N2891" t="str">
        <f>IF(VLOOKUP(B2891,title_rename,2,FALSE)=0,B2891,VLOOKUP(B2891,title_rename,2,FALSE))</f>
        <v>06-20 Tampa Bay Rays @ Washington Nationals</v>
      </c>
      <c r="O2891" s="3" t="str">
        <f>LEFT(IF(VLOOKUP(C2891,brand_rename,2,FALSE)=0,C2891,VLOOKUP(C2891,brand_rename,2,FALSE)),LEN(IF(VLOOKUP(C2891,brand_rename,2,FALSE)=0,C2891,VLOOKUP(C2891,brand_rename,2,FALSE)))-6)</f>
        <v>Radio - 106.7 The Fan</v>
      </c>
      <c r="P2891" t="str">
        <f>IF(VLOOKUP(D2891,location_rename,2,FALSE)=0,D2891,VLOOKUP(D2891,location_rename,2,FALSE))</f>
        <v>LED Upper Tiered</v>
      </c>
      <c r="Q2891">
        <f>IF($L2891=0,0,G2891)</f>
        <v>1</v>
      </c>
      <c r="R2891">
        <f>IF($L2891=0,0,H2891)</f>
        <v>1</v>
      </c>
      <c r="S2891" s="1">
        <f>R2891*L2891</f>
        <v>296.62033333333329</v>
      </c>
      <c r="T2891" s="1">
        <f>S2891*(K2891/100)</f>
        <v>105.63011870406552</v>
      </c>
      <c r="U2891" t="str">
        <f t="shared" si="90"/>
        <v>Radio - 106.7 The FanLED Upper Tiered</v>
      </c>
      <c r="V2891" t="str">
        <f t="shared" si="91"/>
        <v>06-20 Tampa Bay Rays @ Washington NationalsRadio - 106.7 The FanLED Upper Tiered</v>
      </c>
      <c r="W2891" t="str">
        <f>CONCATENATE(M2891,O2891)</f>
        <v>Regular SeasonRadio - 106.7 The Fan</v>
      </c>
      <c r="X2891" t="str">
        <f>CONCATENATE(M2891,P2891)</f>
        <v>Regular SeasonLED Upper Tiered</v>
      </c>
      <c r="Y2891" t="str">
        <f>CONCATENATE(M2891,O2891,P2891)</f>
        <v>Regular SeasonRadio - 106.7 The FanLED Upper Tiered</v>
      </c>
    </row>
    <row r="2892" spans="1:25" x14ac:dyDescent="0.25">
      <c r="A2892" s="3">
        <v>367416</v>
      </c>
      <c r="B2892" t="s">
        <v>115</v>
      </c>
      <c r="C2892" t="s">
        <v>33</v>
      </c>
      <c r="D2892" t="s">
        <v>9</v>
      </c>
      <c r="E2892" t="s">
        <v>1</v>
      </c>
      <c r="F2892" s="5">
        <v>41080</v>
      </c>
      <c r="G2892">
        <v>22</v>
      </c>
      <c r="H2892">
        <v>78</v>
      </c>
      <c r="I2892" s="1">
        <v>23136.36</v>
      </c>
      <c r="J2892" s="1">
        <v>3440.47</v>
      </c>
      <c r="K2892">
        <v>14.8704031230496</v>
      </c>
      <c r="L2892" s="4">
        <f>VLOOKUP(N2892,rates,VLOOKUP(CONCATENATE('[1]Exposure Report'!$B$11,'[1]Exposure Report'!$B$13),rate_lookup_table,4,FALSE),FALSE)</f>
        <v>296.62033333333329</v>
      </c>
      <c r="M2892" t="s">
        <v>0</v>
      </c>
      <c r="N2892" t="str">
        <f>IF(VLOOKUP(B2892,title_rename,2,FALSE)=0,B2892,VLOOKUP(B2892,title_rename,2,FALSE))</f>
        <v>06-20 Tampa Bay Rays @ Washington Nationals</v>
      </c>
      <c r="O2892" s="3" t="str">
        <f>LEFT(IF(VLOOKUP(C2892,brand_rename,2,FALSE)=0,C2892,VLOOKUP(C2892,brand_rename,2,FALSE)),LEN(IF(VLOOKUP(C2892,brand_rename,2,FALSE)=0,C2892,VLOOKUP(C2892,brand_rename,2,FALSE)))-6)</f>
        <v>Radio - 106.7 The Fan</v>
      </c>
      <c r="P2892" t="str">
        <f>IF(VLOOKUP(D2892,location_rename,2,FALSE)=0,D2892,VLOOKUP(D2892,location_rename,2,FALSE))</f>
        <v>Static Upper Billboard</v>
      </c>
      <c r="Q2892">
        <f>IF($L2892=0,0,G2892)</f>
        <v>22</v>
      </c>
      <c r="R2892">
        <f>IF($L2892=0,0,H2892)</f>
        <v>78</v>
      </c>
      <c r="S2892" s="1">
        <f>R2892*L2892</f>
        <v>23136.385999999999</v>
      </c>
      <c r="T2892" s="1">
        <f>S2892*(K2892/100)</f>
        <v>3440.4738663048101</v>
      </c>
      <c r="U2892" t="str">
        <f t="shared" si="90"/>
        <v>Radio - 106.7 The FanStatic Upper Billboard</v>
      </c>
      <c r="V2892" t="str">
        <f t="shared" si="91"/>
        <v>06-20 Tampa Bay Rays @ Washington NationalsRadio - 106.7 The FanStatic Upper Billboard</v>
      </c>
      <c r="W2892" t="str">
        <f>CONCATENATE(M2892,O2892)</f>
        <v>Regular SeasonRadio - 106.7 The Fan</v>
      </c>
      <c r="X2892" t="str">
        <f>CONCATENATE(M2892,P2892)</f>
        <v>Regular SeasonStatic Upper Billboard</v>
      </c>
      <c r="Y2892" t="str">
        <f>CONCATENATE(M2892,O2892,P2892)</f>
        <v>Regular SeasonRadio - 106.7 The FanStatic Upper Billboard</v>
      </c>
    </row>
    <row r="2893" spans="1:25" x14ac:dyDescent="0.25">
      <c r="A2893" s="3">
        <v>367416</v>
      </c>
      <c r="B2893" t="s">
        <v>115</v>
      </c>
      <c r="C2893" t="s">
        <v>96</v>
      </c>
      <c r="D2893" t="s">
        <v>9</v>
      </c>
      <c r="E2893" t="s">
        <v>1</v>
      </c>
      <c r="F2893" s="5">
        <v>41080</v>
      </c>
      <c r="G2893">
        <v>2</v>
      </c>
      <c r="H2893">
        <v>4</v>
      </c>
      <c r="I2893" s="1">
        <v>1186.48</v>
      </c>
      <c r="J2893" s="1">
        <v>267.25</v>
      </c>
      <c r="K2893">
        <v>22.524610612905398</v>
      </c>
      <c r="L2893" s="4">
        <f>VLOOKUP(N2893,rates,VLOOKUP(CONCATENATE('[1]Exposure Report'!$B$11,'[1]Exposure Report'!$B$13),rate_lookup_table,4,FALSE),FALSE)</f>
        <v>296.62033333333329</v>
      </c>
      <c r="M2893" t="s">
        <v>0</v>
      </c>
      <c r="N2893" t="str">
        <f>IF(VLOOKUP(B2893,title_rename,2,FALSE)=0,B2893,VLOOKUP(B2893,title_rename,2,FALSE))</f>
        <v>06-20 Tampa Bay Rays @ Washington Nationals</v>
      </c>
      <c r="O2893" s="3" t="str">
        <f>LEFT(IF(VLOOKUP(C2893,brand_rename,2,FALSE)=0,C2893,VLOOKUP(C2893,brand_rename,2,FALSE)),LEN(IF(VLOOKUP(C2893,brand_rename,2,FALSE)=0,C2893,VLOOKUP(C2893,brand_rename,2,FALSE)))-6)</f>
        <v>Red Loft</v>
      </c>
      <c r="P2893" t="str">
        <f>IF(VLOOKUP(D2893,location_rename,2,FALSE)=0,D2893,VLOOKUP(D2893,location_rename,2,FALSE))</f>
        <v>Static Upper Billboard</v>
      </c>
      <c r="Q2893">
        <f>IF($L2893=0,0,G2893)</f>
        <v>2</v>
      </c>
      <c r="R2893">
        <f>IF($L2893=0,0,H2893)</f>
        <v>4</v>
      </c>
      <c r="S2893" s="1">
        <f>R2893*L2893</f>
        <v>1186.4813333333332</v>
      </c>
      <c r="T2893" s="1">
        <f>S2893*(K2893/100)</f>
        <v>267.25030032814146</v>
      </c>
      <c r="U2893" t="str">
        <f t="shared" si="90"/>
        <v>Red LoftStatic Upper Billboard</v>
      </c>
      <c r="V2893" t="str">
        <f t="shared" si="91"/>
        <v>06-20 Tampa Bay Rays @ Washington NationalsRed LoftStatic Upper Billboard</v>
      </c>
      <c r="W2893" t="str">
        <f>CONCATENATE(M2893,O2893)</f>
        <v>Regular SeasonRed Loft</v>
      </c>
      <c r="X2893" t="str">
        <f>CONCATENATE(M2893,P2893)</f>
        <v>Regular SeasonStatic Upper Billboard</v>
      </c>
      <c r="Y2893" t="str">
        <f>CONCATENATE(M2893,O2893,P2893)</f>
        <v>Regular SeasonRed LoftStatic Upper Billboard</v>
      </c>
    </row>
    <row r="2894" spans="1:25" x14ac:dyDescent="0.25">
      <c r="A2894" s="3">
        <v>367416</v>
      </c>
      <c r="B2894" t="s">
        <v>115</v>
      </c>
      <c r="C2894" t="s">
        <v>31</v>
      </c>
      <c r="D2894" t="s">
        <v>9</v>
      </c>
      <c r="E2894" t="s">
        <v>1</v>
      </c>
      <c r="F2894" s="5">
        <v>41080</v>
      </c>
      <c r="G2894">
        <v>6</v>
      </c>
      <c r="H2894">
        <v>9</v>
      </c>
      <c r="I2894" s="1">
        <v>2669.58</v>
      </c>
      <c r="J2894" s="1">
        <v>557.32000000000005</v>
      </c>
      <c r="K2894">
        <v>20.876692213756399</v>
      </c>
      <c r="L2894" s="4">
        <f>VLOOKUP(N2894,rates,VLOOKUP(CONCATENATE('[1]Exposure Report'!$B$11,'[1]Exposure Report'!$B$13),rate_lookup_table,4,FALSE),FALSE)</f>
        <v>296.62033333333329</v>
      </c>
      <c r="M2894" t="s">
        <v>0</v>
      </c>
      <c r="N2894" t="str">
        <f>IF(VLOOKUP(B2894,title_rename,2,FALSE)=0,B2894,VLOOKUP(B2894,title_rename,2,FALSE))</f>
        <v>06-20 Tampa Bay Rays @ Washington Nationals</v>
      </c>
      <c r="O2894" s="3" t="str">
        <f>LEFT(IF(VLOOKUP(C2894,brand_rename,2,FALSE)=0,C2894,VLOOKUP(C2894,brand_rename,2,FALSE)),LEN(IF(VLOOKUP(C2894,brand_rename,2,FALSE)=0,C2894,VLOOKUP(C2894,brand_rename,2,FALSE)))-6)</f>
        <v>Red Porch</v>
      </c>
      <c r="P2894" t="str">
        <f>IF(VLOOKUP(D2894,location_rename,2,FALSE)=0,D2894,VLOOKUP(D2894,location_rename,2,FALSE))</f>
        <v>Static Upper Billboard</v>
      </c>
      <c r="Q2894">
        <f>IF($L2894=0,0,G2894)</f>
        <v>6</v>
      </c>
      <c r="R2894">
        <f>IF($L2894=0,0,H2894)</f>
        <v>9</v>
      </c>
      <c r="S2894" s="1">
        <f>R2894*L2894</f>
        <v>2669.5829999999996</v>
      </c>
      <c r="T2894" s="1">
        <f>S2894*(K2894/100)</f>
        <v>557.32062630076439</v>
      </c>
      <c r="U2894" t="str">
        <f t="shared" si="90"/>
        <v>Red PorchStatic Upper Billboard</v>
      </c>
      <c r="V2894" t="str">
        <f t="shared" si="91"/>
        <v>06-20 Tampa Bay Rays @ Washington NationalsRed PorchStatic Upper Billboard</v>
      </c>
      <c r="W2894" t="str">
        <f>CONCATENATE(M2894,O2894)</f>
        <v>Regular SeasonRed Porch</v>
      </c>
      <c r="X2894" t="str">
        <f>CONCATENATE(M2894,P2894)</f>
        <v>Regular SeasonStatic Upper Billboard</v>
      </c>
      <c r="Y2894" t="str">
        <f>CONCATENATE(M2894,O2894,P2894)</f>
        <v>Regular SeasonRed PorchStatic Upper Billboard</v>
      </c>
    </row>
    <row r="2895" spans="1:25" x14ac:dyDescent="0.25">
      <c r="A2895" s="3">
        <v>367416</v>
      </c>
      <c r="B2895" t="s">
        <v>115</v>
      </c>
      <c r="C2895" t="s">
        <v>113</v>
      </c>
      <c r="D2895" t="s">
        <v>2</v>
      </c>
      <c r="E2895" t="s">
        <v>1</v>
      </c>
      <c r="F2895" s="5">
        <v>41080</v>
      </c>
      <c r="G2895">
        <v>20</v>
      </c>
      <c r="H2895">
        <v>181</v>
      </c>
      <c r="I2895" s="1">
        <v>53688.22</v>
      </c>
      <c r="J2895" s="1">
        <v>12754.07</v>
      </c>
      <c r="K2895">
        <v>23.755807139815701</v>
      </c>
      <c r="L2895" s="4">
        <f>VLOOKUP(N2895,rates,VLOOKUP(CONCATENATE('[1]Exposure Report'!$B$11,'[1]Exposure Report'!$B$13),rate_lookup_table,4,FALSE),FALSE)</f>
        <v>296.62033333333329</v>
      </c>
      <c r="M2895" t="s">
        <v>0</v>
      </c>
      <c r="N2895" t="str">
        <f>IF(VLOOKUP(B2895,title_rename,2,FALSE)=0,B2895,VLOOKUP(B2895,title_rename,2,FALSE))</f>
        <v>06-20 Tampa Bay Rays @ Washington Nationals</v>
      </c>
      <c r="O2895" s="3" t="str">
        <f>LEFT(IF(VLOOKUP(C2895,brand_rename,2,FALSE)=0,C2895,VLOOKUP(C2895,brand_rename,2,FALSE)),LEN(IF(VLOOKUP(C2895,brand_rename,2,FALSE)=0,C2895,VLOOKUP(C2895,brand_rename,2,FALSE)))-6)</f>
        <v>Team Promotion - Capital City View Seats</v>
      </c>
      <c r="P2895" t="str">
        <f>IF(VLOOKUP(D2895,location_rename,2,FALSE)=0,D2895,VLOOKUP(D2895,location_rename,2,FALSE))</f>
        <v>Rotational Field Level Home Plate</v>
      </c>
      <c r="Q2895">
        <f>IF($L2895=0,0,G2895)</f>
        <v>20</v>
      </c>
      <c r="R2895">
        <f>IF($L2895=0,0,H2895)</f>
        <v>181</v>
      </c>
      <c r="S2895" s="1">
        <f>R2895*L2895</f>
        <v>53688.280333333329</v>
      </c>
      <c r="T2895" s="1">
        <f>S2895*(K2895/100)</f>
        <v>12754.084332670269</v>
      </c>
      <c r="U2895" t="str">
        <f t="shared" si="90"/>
        <v>Team Promotion - Capital City View SeatsRotational Field Level Home Plate</v>
      </c>
      <c r="V2895" t="str">
        <f t="shared" si="91"/>
        <v>06-20 Tampa Bay Rays @ Washington NationalsTeam Promotion - Capital City View SeatsRotational Field Level Home Plate</v>
      </c>
      <c r="W2895" t="str">
        <f>CONCATENATE(M2895,O2895)</f>
        <v>Regular SeasonTeam Promotion - Capital City View Seats</v>
      </c>
      <c r="X2895" t="str">
        <f>CONCATENATE(M2895,P2895)</f>
        <v>Regular SeasonRotational Field Level Home Plate</v>
      </c>
      <c r="Y2895" t="str">
        <f>CONCATENATE(M2895,O2895,P2895)</f>
        <v>Regular SeasonTeam Promotion - Capital City View SeatsRotational Field Level Home Plate</v>
      </c>
    </row>
    <row r="2896" spans="1:25" x14ac:dyDescent="0.25">
      <c r="A2896" s="3">
        <v>367416</v>
      </c>
      <c r="B2896" t="s">
        <v>115</v>
      </c>
      <c r="C2896" t="s">
        <v>79</v>
      </c>
      <c r="D2896" t="s">
        <v>12</v>
      </c>
      <c r="E2896" t="s">
        <v>1</v>
      </c>
      <c r="F2896" s="5">
        <v>41080</v>
      </c>
      <c r="G2896">
        <v>165</v>
      </c>
      <c r="H2896">
        <v>915</v>
      </c>
      <c r="I2896" s="1">
        <v>271407.3</v>
      </c>
      <c r="J2896" s="1">
        <v>41066.06</v>
      </c>
      <c r="K2896">
        <v>15.130786828504601</v>
      </c>
      <c r="L2896" s="4">
        <f>VLOOKUP(N2896,rates,VLOOKUP(CONCATENATE('[1]Exposure Report'!$B$11,'[1]Exposure Report'!$B$13),rate_lookup_table,4,FALSE),FALSE)</f>
        <v>296.62033333333329</v>
      </c>
      <c r="M2896" t="s">
        <v>0</v>
      </c>
      <c r="N2896" t="str">
        <f>IF(VLOOKUP(B2896,title_rename,2,FALSE)=0,B2896,VLOOKUP(B2896,title_rename,2,FALSE))</f>
        <v>06-20 Tampa Bay Rays @ Washington Nationals</v>
      </c>
      <c r="O2896" s="3" t="str">
        <f>LEFT(IF(VLOOKUP(C2896,brand_rename,2,FALSE)=0,C2896,VLOOKUP(C2896,brand_rename,2,FALSE)),LEN(IF(VLOOKUP(C2896,brand_rename,2,FALSE)=0,C2896,VLOOKUP(C2896,brand_rename,2,FALSE)))-6)</f>
        <v>Team Promotion - NatsLive Post-Game Concert - The Wallflowers</v>
      </c>
      <c r="P2896" t="str">
        <f>IF(VLOOKUP(D2896,location_rename,2,FALSE)=0,D2896,VLOOKUP(D2896,location_rename,2,FALSE))</f>
        <v>Static Field Level Home Plate</v>
      </c>
      <c r="Q2896">
        <f>IF($L2896=0,0,G2896)</f>
        <v>165</v>
      </c>
      <c r="R2896">
        <f>IF($L2896=0,0,H2896)</f>
        <v>915</v>
      </c>
      <c r="S2896" s="1">
        <f>R2896*L2896</f>
        <v>271407.60499999998</v>
      </c>
      <c r="T2896" s="1">
        <f>S2896*(K2896/100)</f>
        <v>41066.106148899788</v>
      </c>
      <c r="U2896" t="str">
        <f t="shared" si="90"/>
        <v>Team Promotion - NatsLive Post-Game Concert - The WallflowersStatic Field Level Home Plate</v>
      </c>
      <c r="V2896" t="str">
        <f t="shared" si="91"/>
        <v>06-20 Tampa Bay Rays @ Washington NationalsTeam Promotion - NatsLive Post-Game Concert - The WallflowersStatic Field Level Home Plate</v>
      </c>
      <c r="W2896" t="str">
        <f>CONCATENATE(M2896,O2896)</f>
        <v>Regular SeasonTeam Promotion - NatsLive Post-Game Concert - The Wallflowers</v>
      </c>
      <c r="X2896" t="str">
        <f>CONCATENATE(M2896,P2896)</f>
        <v>Regular SeasonStatic Field Level Home Plate</v>
      </c>
      <c r="Y2896" t="str">
        <f>CONCATENATE(M2896,O2896,P2896)</f>
        <v>Regular SeasonTeam Promotion - NatsLive Post-Game Concert - The WallflowersStatic Field Level Home Plate</v>
      </c>
    </row>
    <row r="2897" spans="1:25" x14ac:dyDescent="0.25">
      <c r="A2897" s="3">
        <v>367416</v>
      </c>
      <c r="B2897" t="s">
        <v>115</v>
      </c>
      <c r="C2897" t="s">
        <v>27</v>
      </c>
      <c r="D2897" t="s">
        <v>16</v>
      </c>
      <c r="E2897" t="s">
        <v>1</v>
      </c>
      <c r="F2897" s="5">
        <v>41080</v>
      </c>
      <c r="G2897">
        <v>4</v>
      </c>
      <c r="H2897">
        <v>11</v>
      </c>
      <c r="I2897" s="1">
        <v>3262.82</v>
      </c>
      <c r="J2897" s="1">
        <v>680.95</v>
      </c>
      <c r="K2897">
        <v>20.869983633789101</v>
      </c>
      <c r="L2897" s="4">
        <f>VLOOKUP(N2897,rates,VLOOKUP(CONCATENATE('[1]Exposure Report'!$B$11,'[1]Exposure Report'!$B$13),rate_lookup_table,4,FALSE),FALSE)</f>
        <v>296.62033333333329</v>
      </c>
      <c r="M2897" t="s">
        <v>0</v>
      </c>
      <c r="N2897" t="str">
        <f>IF(VLOOKUP(B2897,title_rename,2,FALSE)=0,B2897,VLOOKUP(B2897,title_rename,2,FALSE))</f>
        <v>06-20 Tampa Bay Rays @ Washington Nationals</v>
      </c>
      <c r="O2897" s="3" t="str">
        <f>LEFT(IF(VLOOKUP(C2897,brand_rename,2,FALSE)=0,C2897,VLOOKUP(C2897,brand_rename,2,FALSE)),LEN(IF(VLOOKUP(C2897,brand_rename,2,FALSE)=0,C2897,VLOOKUP(C2897,brand_rename,2,FALSE)))-6)</f>
        <v>Team Website - Nationals.com</v>
      </c>
      <c r="P2897" t="str">
        <f>IF(VLOOKUP(D2897,location_rename,2,FALSE)=0,D2897,VLOOKUP(D2897,location_rename,2,FALSE))</f>
        <v>On Surface Branding</v>
      </c>
      <c r="Q2897">
        <f>IF($L2897=0,0,G2897)</f>
        <v>4</v>
      </c>
      <c r="R2897">
        <f>IF($L2897=0,0,H2897)</f>
        <v>11</v>
      </c>
      <c r="S2897" s="1">
        <f>R2897*L2897</f>
        <v>3262.8236666666662</v>
      </c>
      <c r="T2897" s="1">
        <f>S2897*(K2897/100)</f>
        <v>680.95076523273076</v>
      </c>
      <c r="U2897" t="str">
        <f t="shared" si="90"/>
        <v>Team Website - Nationals.comOn Surface Branding</v>
      </c>
      <c r="V2897" t="str">
        <f t="shared" si="91"/>
        <v>06-20 Tampa Bay Rays @ Washington NationalsTeam Website - Nationals.comOn Surface Branding</v>
      </c>
      <c r="W2897" t="str">
        <f>CONCATENATE(M2897,O2897)</f>
        <v>Regular SeasonTeam Website - Nationals.com</v>
      </c>
      <c r="X2897" t="str">
        <f>CONCATENATE(M2897,P2897)</f>
        <v>Regular SeasonOn Surface Branding</v>
      </c>
      <c r="Y2897" t="str">
        <f>CONCATENATE(M2897,O2897,P2897)</f>
        <v>Regular SeasonTeam Website - Nationals.comOn Surface Branding</v>
      </c>
    </row>
    <row r="2898" spans="1:25" x14ac:dyDescent="0.25">
      <c r="A2898" s="3">
        <v>367416</v>
      </c>
      <c r="B2898" t="s">
        <v>115</v>
      </c>
      <c r="C2898" t="s">
        <v>27</v>
      </c>
      <c r="D2898" t="s">
        <v>2</v>
      </c>
      <c r="E2898" t="s">
        <v>1</v>
      </c>
      <c r="F2898" s="5">
        <v>41080</v>
      </c>
      <c r="G2898">
        <v>6</v>
      </c>
      <c r="H2898">
        <v>21</v>
      </c>
      <c r="I2898" s="1">
        <v>6229.02</v>
      </c>
      <c r="J2898" s="1">
        <v>1489.6</v>
      </c>
      <c r="K2898">
        <v>23.913874092553801</v>
      </c>
      <c r="L2898" s="4">
        <f>VLOOKUP(N2898,rates,VLOOKUP(CONCATENATE('[1]Exposure Report'!$B$11,'[1]Exposure Report'!$B$13),rate_lookup_table,4,FALSE),FALSE)</f>
        <v>296.62033333333329</v>
      </c>
      <c r="M2898" t="s">
        <v>0</v>
      </c>
      <c r="N2898" t="str">
        <f>IF(VLOOKUP(B2898,title_rename,2,FALSE)=0,B2898,VLOOKUP(B2898,title_rename,2,FALSE))</f>
        <v>06-20 Tampa Bay Rays @ Washington Nationals</v>
      </c>
      <c r="O2898" s="3" t="str">
        <f>LEFT(IF(VLOOKUP(C2898,brand_rename,2,FALSE)=0,C2898,VLOOKUP(C2898,brand_rename,2,FALSE)),LEN(IF(VLOOKUP(C2898,brand_rename,2,FALSE)=0,C2898,VLOOKUP(C2898,brand_rename,2,FALSE)))-6)</f>
        <v>Team Website - Nationals.com</v>
      </c>
      <c r="P2898" t="str">
        <f>IF(VLOOKUP(D2898,location_rename,2,FALSE)=0,D2898,VLOOKUP(D2898,location_rename,2,FALSE))</f>
        <v>Rotational Field Level Home Plate</v>
      </c>
      <c r="Q2898">
        <f>IF($L2898=0,0,G2898)</f>
        <v>6</v>
      </c>
      <c r="R2898">
        <f>IF($L2898=0,0,H2898)</f>
        <v>21</v>
      </c>
      <c r="S2898" s="1">
        <f>R2898*L2898</f>
        <v>6229.0269999999991</v>
      </c>
      <c r="T2898" s="1">
        <f>S2898*(K2898/100)</f>
        <v>1489.6016739711811</v>
      </c>
      <c r="U2898" t="str">
        <f t="shared" si="90"/>
        <v>Team Website - Nationals.comRotational Field Level Home Plate</v>
      </c>
      <c r="V2898" t="str">
        <f t="shared" si="91"/>
        <v>06-20 Tampa Bay Rays @ Washington NationalsTeam Website - Nationals.comRotational Field Level Home Plate</v>
      </c>
      <c r="W2898" t="str">
        <f>CONCATENATE(M2898,O2898)</f>
        <v>Regular SeasonTeam Website - Nationals.com</v>
      </c>
      <c r="X2898" t="str">
        <f>CONCATENATE(M2898,P2898)</f>
        <v>Regular SeasonRotational Field Level Home Plate</v>
      </c>
      <c r="Y2898" t="str">
        <f>CONCATENATE(M2898,O2898,P2898)</f>
        <v>Regular SeasonTeam Website - Nationals.comRotational Field Level Home Plate</v>
      </c>
    </row>
    <row r="2899" spans="1:25" x14ac:dyDescent="0.25">
      <c r="A2899" s="3">
        <v>367416</v>
      </c>
      <c r="B2899" t="s">
        <v>115</v>
      </c>
      <c r="C2899" t="s">
        <v>27</v>
      </c>
      <c r="D2899" t="s">
        <v>28</v>
      </c>
      <c r="E2899" t="s">
        <v>1</v>
      </c>
      <c r="F2899" s="5">
        <v>41080</v>
      </c>
      <c r="G2899">
        <v>28</v>
      </c>
      <c r="H2899">
        <v>132</v>
      </c>
      <c r="I2899" s="1">
        <v>39153.839999999997</v>
      </c>
      <c r="J2899" s="1">
        <v>8366.64</v>
      </c>
      <c r="K2899">
        <v>21.368632042221101</v>
      </c>
      <c r="L2899" s="4">
        <f>VLOOKUP(N2899,rates,VLOOKUP(CONCATENATE('[1]Exposure Report'!$B$11,'[1]Exposure Report'!$B$13),rate_lookup_table,4,FALSE),FALSE)</f>
        <v>296.62033333333329</v>
      </c>
      <c r="M2899" t="s">
        <v>0</v>
      </c>
      <c r="N2899" t="str">
        <f>IF(VLOOKUP(B2899,title_rename,2,FALSE)=0,B2899,VLOOKUP(B2899,title_rename,2,FALSE))</f>
        <v>06-20 Tampa Bay Rays @ Washington Nationals</v>
      </c>
      <c r="O2899" s="3" t="str">
        <f>LEFT(IF(VLOOKUP(C2899,brand_rename,2,FALSE)=0,C2899,VLOOKUP(C2899,brand_rename,2,FALSE)),LEN(IF(VLOOKUP(C2899,brand_rename,2,FALSE)=0,C2899,VLOOKUP(C2899,brand_rename,2,FALSE)))-6)</f>
        <v>Team Website - Nationals.com</v>
      </c>
      <c r="P2899" t="str">
        <f>IF(VLOOKUP(D2899,location_rename,2,FALSE)=0,D2899,VLOOKUP(D2899,location_rename,2,FALSE))</f>
        <v>Static Dugout Railing</v>
      </c>
      <c r="Q2899">
        <f>IF($L2899=0,0,G2899)</f>
        <v>28</v>
      </c>
      <c r="R2899">
        <f>IF($L2899=0,0,H2899)</f>
        <v>132</v>
      </c>
      <c r="S2899" s="1">
        <f>R2899*L2899</f>
        <v>39153.883999999991</v>
      </c>
      <c r="T2899" s="1">
        <f>S2899*(K2899/100)</f>
        <v>8366.649402198078</v>
      </c>
      <c r="U2899" t="str">
        <f t="shared" si="90"/>
        <v>Team Website - Nationals.comStatic Dugout Railing</v>
      </c>
      <c r="V2899" t="str">
        <f t="shared" si="91"/>
        <v>06-20 Tampa Bay Rays @ Washington NationalsTeam Website - Nationals.comStatic Dugout Railing</v>
      </c>
      <c r="W2899" t="str">
        <f>CONCATENATE(M2899,O2899)</f>
        <v>Regular SeasonTeam Website - Nationals.com</v>
      </c>
      <c r="X2899" t="str">
        <f>CONCATENATE(M2899,P2899)</f>
        <v>Regular SeasonStatic Dugout Railing</v>
      </c>
      <c r="Y2899" t="str">
        <f>CONCATENATE(M2899,O2899,P2899)</f>
        <v>Regular SeasonTeam Website - Nationals.comStatic Dugout Railing</v>
      </c>
    </row>
    <row r="2900" spans="1:25" x14ac:dyDescent="0.25">
      <c r="A2900" s="3">
        <v>367416</v>
      </c>
      <c r="B2900" t="s">
        <v>115</v>
      </c>
      <c r="C2900" t="s">
        <v>27</v>
      </c>
      <c r="D2900" t="s">
        <v>14</v>
      </c>
      <c r="E2900" t="s">
        <v>1</v>
      </c>
      <c r="F2900" s="5">
        <v>41080</v>
      </c>
      <c r="G2900">
        <v>15</v>
      </c>
      <c r="H2900">
        <v>65</v>
      </c>
      <c r="I2900" s="1">
        <v>19280.3</v>
      </c>
      <c r="J2900" s="1">
        <v>2979.93</v>
      </c>
      <c r="K2900">
        <v>15.455827969481801</v>
      </c>
      <c r="L2900" s="4">
        <f>VLOOKUP(N2900,rates,VLOOKUP(CONCATENATE('[1]Exposure Report'!$B$11,'[1]Exposure Report'!$B$13),rate_lookup_table,4,FALSE),FALSE)</f>
        <v>296.62033333333329</v>
      </c>
      <c r="M2900" t="s">
        <v>0</v>
      </c>
      <c r="N2900" t="str">
        <f>IF(VLOOKUP(B2900,title_rename,2,FALSE)=0,B2900,VLOOKUP(B2900,title_rename,2,FALSE))</f>
        <v>06-20 Tampa Bay Rays @ Washington Nationals</v>
      </c>
      <c r="O2900" s="3" t="str">
        <f>LEFT(IF(VLOOKUP(C2900,brand_rename,2,FALSE)=0,C2900,VLOOKUP(C2900,brand_rename,2,FALSE)),LEN(IF(VLOOKUP(C2900,brand_rename,2,FALSE)=0,C2900,VLOOKUP(C2900,brand_rename,2,FALSE)))-6)</f>
        <v>Team Website - Nationals.com</v>
      </c>
      <c r="P2900" t="str">
        <f>IF(VLOOKUP(D2900,location_rename,2,FALSE)=0,D2900,VLOOKUP(D2900,location_rename,2,FALSE))</f>
        <v>Static Dugout Roof</v>
      </c>
      <c r="Q2900">
        <f>IF($L2900=0,0,G2900)</f>
        <v>15</v>
      </c>
      <c r="R2900">
        <f>IF($L2900=0,0,H2900)</f>
        <v>65</v>
      </c>
      <c r="S2900" s="1">
        <f>R2900*L2900</f>
        <v>19280.321666666663</v>
      </c>
      <c r="T2900" s="1">
        <f>S2900*(K2900/100)</f>
        <v>2979.9333487627255</v>
      </c>
      <c r="U2900" t="str">
        <f t="shared" si="90"/>
        <v>Team Website - Nationals.comStatic Dugout Roof</v>
      </c>
      <c r="V2900" t="str">
        <f t="shared" si="91"/>
        <v>06-20 Tampa Bay Rays @ Washington NationalsTeam Website - Nationals.comStatic Dugout Roof</v>
      </c>
      <c r="W2900" t="str">
        <f>CONCATENATE(M2900,O2900)</f>
        <v>Regular SeasonTeam Website - Nationals.com</v>
      </c>
      <c r="X2900" t="str">
        <f>CONCATENATE(M2900,P2900)</f>
        <v>Regular SeasonStatic Dugout Roof</v>
      </c>
      <c r="Y2900" t="str">
        <f>CONCATENATE(M2900,O2900,P2900)</f>
        <v>Regular SeasonTeam Website - Nationals.comStatic Dugout Roof</v>
      </c>
    </row>
    <row r="2901" spans="1:25" x14ac:dyDescent="0.25">
      <c r="A2901" s="3">
        <v>367416</v>
      </c>
      <c r="B2901" t="s">
        <v>115</v>
      </c>
      <c r="C2901" t="s">
        <v>27</v>
      </c>
      <c r="D2901" t="s">
        <v>9</v>
      </c>
      <c r="E2901" t="s">
        <v>1</v>
      </c>
      <c r="F2901" s="5">
        <v>41080</v>
      </c>
      <c r="G2901">
        <v>1</v>
      </c>
      <c r="H2901">
        <v>4</v>
      </c>
      <c r="I2901" s="1">
        <v>1186.48</v>
      </c>
      <c r="J2901" s="1">
        <v>190.31</v>
      </c>
      <c r="K2901">
        <v>16.039882678173999</v>
      </c>
      <c r="L2901" s="4">
        <f>VLOOKUP(N2901,rates,VLOOKUP(CONCATENATE('[1]Exposure Report'!$B$11,'[1]Exposure Report'!$B$13),rate_lookup_table,4,FALSE),FALSE)</f>
        <v>296.62033333333329</v>
      </c>
      <c r="M2901" t="s">
        <v>0</v>
      </c>
      <c r="N2901" t="str">
        <f>IF(VLOOKUP(B2901,title_rename,2,FALSE)=0,B2901,VLOOKUP(B2901,title_rename,2,FALSE))</f>
        <v>06-20 Tampa Bay Rays @ Washington Nationals</v>
      </c>
      <c r="O2901" s="3" t="str">
        <f>LEFT(IF(VLOOKUP(C2901,brand_rename,2,FALSE)=0,C2901,VLOOKUP(C2901,brand_rename,2,FALSE)),LEN(IF(VLOOKUP(C2901,brand_rename,2,FALSE)=0,C2901,VLOOKUP(C2901,brand_rename,2,FALSE)))-6)</f>
        <v>Team Website - Nationals.com</v>
      </c>
      <c r="P2901" t="str">
        <f>IF(VLOOKUP(D2901,location_rename,2,FALSE)=0,D2901,VLOOKUP(D2901,location_rename,2,FALSE))</f>
        <v>Static Upper Billboard</v>
      </c>
      <c r="Q2901">
        <f>IF($L2901=0,0,G2901)</f>
        <v>1</v>
      </c>
      <c r="R2901">
        <f>IF($L2901=0,0,H2901)</f>
        <v>4</v>
      </c>
      <c r="S2901" s="1">
        <f>R2901*L2901</f>
        <v>1186.4813333333332</v>
      </c>
      <c r="T2901" s="1">
        <f>S2901*(K2901/100)</f>
        <v>190.31021386510122</v>
      </c>
      <c r="U2901" t="str">
        <f t="shared" si="90"/>
        <v>Team Website - Nationals.comStatic Upper Billboard</v>
      </c>
      <c r="V2901" t="str">
        <f t="shared" si="91"/>
        <v>06-20 Tampa Bay Rays @ Washington NationalsTeam Website - Nationals.comStatic Upper Billboard</v>
      </c>
      <c r="W2901" t="str">
        <f>CONCATENATE(M2901,O2901)</f>
        <v>Regular SeasonTeam Website - Nationals.com</v>
      </c>
      <c r="X2901" t="str">
        <f>CONCATENATE(M2901,P2901)</f>
        <v>Regular SeasonStatic Upper Billboard</v>
      </c>
      <c r="Y2901" t="str">
        <f>CONCATENATE(M2901,O2901,P2901)</f>
        <v>Regular SeasonTeam Website - Nationals.comStatic Upper Billboard</v>
      </c>
    </row>
    <row r="2902" spans="1:25" x14ac:dyDescent="0.25">
      <c r="A2902" s="3">
        <v>367416</v>
      </c>
      <c r="B2902" t="s">
        <v>115</v>
      </c>
      <c r="C2902" t="s">
        <v>93</v>
      </c>
      <c r="D2902" t="s">
        <v>9</v>
      </c>
      <c r="E2902" t="s">
        <v>1</v>
      </c>
      <c r="F2902" s="5">
        <v>41080</v>
      </c>
      <c r="G2902">
        <v>7</v>
      </c>
      <c r="H2902">
        <v>26</v>
      </c>
      <c r="I2902" s="1">
        <v>7712.12</v>
      </c>
      <c r="J2902" s="1">
        <v>981.34</v>
      </c>
      <c r="K2902">
        <v>12.724646400730199</v>
      </c>
      <c r="L2902" s="4">
        <f>VLOOKUP(N2902,rates,VLOOKUP(CONCATENATE('[1]Exposure Report'!$B$11,'[1]Exposure Report'!$B$13),rate_lookup_table,4,FALSE),FALSE)</f>
        <v>296.62033333333329</v>
      </c>
      <c r="M2902" t="s">
        <v>0</v>
      </c>
      <c r="N2902" t="str">
        <f>IF(VLOOKUP(B2902,title_rename,2,FALSE)=0,B2902,VLOOKUP(B2902,title_rename,2,FALSE))</f>
        <v>06-20 Tampa Bay Rays @ Washington Nationals</v>
      </c>
      <c r="O2902" s="3" t="str">
        <f>LEFT(IF(VLOOKUP(C2902,brand_rename,2,FALSE)=0,C2902,VLOOKUP(C2902,brand_rename,2,FALSE)),LEN(IF(VLOOKUP(C2902,brand_rename,2,FALSE)=0,C2902,VLOOKUP(C2902,brand_rename,2,FALSE)))-6)</f>
        <v>The Washington Post</v>
      </c>
      <c r="P2902" t="str">
        <f>IF(VLOOKUP(D2902,location_rename,2,FALSE)=0,D2902,VLOOKUP(D2902,location_rename,2,FALSE))</f>
        <v>Static Upper Billboard</v>
      </c>
      <c r="Q2902">
        <f>IF($L2902=0,0,G2902)</f>
        <v>7</v>
      </c>
      <c r="R2902">
        <f>IF($L2902=0,0,H2902)</f>
        <v>26</v>
      </c>
      <c r="S2902" s="1">
        <f>R2902*L2902</f>
        <v>7712.1286666666656</v>
      </c>
      <c r="T2902" s="1">
        <f>S2902*(K2902/100)</f>
        <v>981.3411028026818</v>
      </c>
      <c r="U2902" t="str">
        <f t="shared" si="90"/>
        <v>The Washington PostStatic Upper Billboard</v>
      </c>
      <c r="V2902" t="str">
        <f t="shared" si="91"/>
        <v>06-20 Tampa Bay Rays @ Washington NationalsThe Washington PostStatic Upper Billboard</v>
      </c>
      <c r="W2902" t="str">
        <f>CONCATENATE(M2902,O2902)</f>
        <v>Regular SeasonThe Washington Post</v>
      </c>
      <c r="X2902" t="str">
        <f>CONCATENATE(M2902,P2902)</f>
        <v>Regular SeasonStatic Upper Billboard</v>
      </c>
      <c r="Y2902" t="str">
        <f>CONCATENATE(M2902,O2902,P2902)</f>
        <v>Regular SeasonThe Washington PostStatic Upper Billboard</v>
      </c>
    </row>
    <row r="2903" spans="1:25" x14ac:dyDescent="0.25">
      <c r="A2903" s="3">
        <v>367416</v>
      </c>
      <c r="B2903" t="s">
        <v>115</v>
      </c>
      <c r="C2903" t="s">
        <v>26</v>
      </c>
      <c r="D2903" t="s">
        <v>18</v>
      </c>
      <c r="E2903" t="s">
        <v>1</v>
      </c>
      <c r="F2903" s="5">
        <v>41080</v>
      </c>
      <c r="G2903">
        <v>3</v>
      </c>
      <c r="H2903">
        <v>6</v>
      </c>
      <c r="I2903" s="1">
        <v>1779.72</v>
      </c>
      <c r="J2903" s="1">
        <v>545.48</v>
      </c>
      <c r="K2903">
        <v>30.6497651315937</v>
      </c>
      <c r="L2903" s="4">
        <f>VLOOKUP(N2903,rates,VLOOKUP(CONCATENATE('[1]Exposure Report'!$B$11,'[1]Exposure Report'!$B$13),rate_lookup_table,4,FALSE),FALSE)</f>
        <v>296.62033333333329</v>
      </c>
      <c r="M2903" t="s">
        <v>0</v>
      </c>
      <c r="N2903" t="str">
        <f>IF(VLOOKUP(B2903,title_rename,2,FALSE)=0,B2903,VLOOKUP(B2903,title_rename,2,FALSE))</f>
        <v>06-20 Tampa Bay Rays @ Washington Nationals</v>
      </c>
      <c r="O2903" s="3" t="str">
        <f>LEFT(IF(VLOOKUP(C2903,brand_rename,2,FALSE)=0,C2903,VLOOKUP(C2903,brand_rename,2,FALSE)),LEN(IF(VLOOKUP(C2903,brand_rename,2,FALSE)=0,C2903,VLOOKUP(C2903,brand_rename,2,FALSE)))-6)</f>
        <v>Toyota</v>
      </c>
      <c r="P2903" t="str">
        <f>IF(VLOOKUP(D2903,location_rename,2,FALSE)=0,D2903,VLOOKUP(D2903,location_rename,2,FALSE))</f>
        <v>LED Upper Billboard</v>
      </c>
      <c r="Q2903">
        <f>IF($L2903=0,0,G2903)</f>
        <v>3</v>
      </c>
      <c r="R2903">
        <f>IF($L2903=0,0,H2903)</f>
        <v>6</v>
      </c>
      <c r="S2903" s="1">
        <f>R2903*L2903</f>
        <v>1779.7219999999998</v>
      </c>
      <c r="T2903" s="1">
        <f>S2903*(K2903/100)</f>
        <v>545.48061299530195</v>
      </c>
      <c r="U2903" t="str">
        <f t="shared" si="90"/>
        <v>ToyotaLED Upper Billboard</v>
      </c>
      <c r="V2903" t="str">
        <f t="shared" si="91"/>
        <v>06-20 Tampa Bay Rays @ Washington NationalsToyotaLED Upper Billboard</v>
      </c>
      <c r="W2903" t="str">
        <f>CONCATENATE(M2903,O2903)</f>
        <v>Regular SeasonToyota</v>
      </c>
      <c r="X2903" t="str">
        <f>CONCATENATE(M2903,P2903)</f>
        <v>Regular SeasonLED Upper Billboard</v>
      </c>
      <c r="Y2903" t="str">
        <f>CONCATENATE(M2903,O2903,P2903)</f>
        <v>Regular SeasonToyotaLED Upper Billboard</v>
      </c>
    </row>
    <row r="2904" spans="1:25" x14ac:dyDescent="0.25">
      <c r="A2904" s="3">
        <v>367416</v>
      </c>
      <c r="B2904" t="s">
        <v>115</v>
      </c>
      <c r="C2904" t="s">
        <v>92</v>
      </c>
      <c r="D2904" t="s">
        <v>34</v>
      </c>
      <c r="E2904" t="s">
        <v>1</v>
      </c>
      <c r="F2904" s="5">
        <v>41080</v>
      </c>
      <c r="G2904">
        <v>1</v>
      </c>
      <c r="H2904">
        <v>4</v>
      </c>
      <c r="I2904" s="1">
        <v>1186.48</v>
      </c>
      <c r="J2904" s="1">
        <v>498.91</v>
      </c>
      <c r="K2904">
        <v>42.049592070662797</v>
      </c>
      <c r="L2904" s="4">
        <f>VLOOKUP(N2904,rates,VLOOKUP(CONCATENATE('[1]Exposure Report'!$B$11,'[1]Exposure Report'!$B$13),rate_lookup_table,4,FALSE),FALSE)</f>
        <v>296.62033333333329</v>
      </c>
      <c r="M2904" t="s">
        <v>0</v>
      </c>
      <c r="N2904" t="str">
        <f>IF(VLOOKUP(B2904,title_rename,2,FALSE)=0,B2904,VLOOKUP(B2904,title_rename,2,FALSE))</f>
        <v>06-20 Tampa Bay Rays @ Washington Nationals</v>
      </c>
      <c r="O2904" s="3" t="str">
        <f>LEFT(IF(VLOOKUP(C2904,brand_rename,2,FALSE)=0,C2904,VLOOKUP(C2904,brand_rename,2,FALSE)),LEN(IF(VLOOKUP(C2904,brand_rename,2,FALSE)=0,C2904,VLOOKUP(C2904,brand_rename,2,FALSE)))-6)</f>
        <v>TV Station - MASN</v>
      </c>
      <c r="P2904" t="str">
        <f>IF(VLOOKUP(D2904,location_rename,2,FALSE)=0,D2904,VLOOKUP(D2904,location_rename,2,FALSE))</f>
        <v>General Merchandise</v>
      </c>
      <c r="Q2904">
        <f>IF($L2904=0,0,G2904)</f>
        <v>1</v>
      </c>
      <c r="R2904">
        <f>IF($L2904=0,0,H2904)</f>
        <v>4</v>
      </c>
      <c r="S2904" s="1">
        <f>R2904*L2904</f>
        <v>1186.4813333333332</v>
      </c>
      <c r="T2904" s="1">
        <f>S2904*(K2904/100)</f>
        <v>498.91056066122746</v>
      </c>
      <c r="U2904" t="str">
        <f t="shared" si="90"/>
        <v>TV Station - MASNGeneral Merchandise</v>
      </c>
      <c r="V2904" t="str">
        <f t="shared" si="91"/>
        <v>06-20 Tampa Bay Rays @ Washington NationalsTV Station - MASNGeneral Merchandise</v>
      </c>
      <c r="W2904" t="str">
        <f>CONCATENATE(M2904,O2904)</f>
        <v>Regular SeasonTV Station - MASN</v>
      </c>
      <c r="X2904" t="str">
        <f>CONCATENATE(M2904,P2904)</f>
        <v>Regular SeasonGeneral Merchandise</v>
      </c>
      <c r="Y2904" t="str">
        <f>CONCATENATE(M2904,O2904,P2904)</f>
        <v>Regular SeasonTV Station - MASNGeneral Merchandise</v>
      </c>
    </row>
    <row r="2905" spans="1:25" x14ac:dyDescent="0.25">
      <c r="A2905" s="3">
        <v>367416</v>
      </c>
      <c r="B2905" t="s">
        <v>115</v>
      </c>
      <c r="C2905" t="s">
        <v>25</v>
      </c>
      <c r="D2905" t="s">
        <v>6</v>
      </c>
      <c r="E2905" t="s">
        <v>1</v>
      </c>
      <c r="F2905" s="5">
        <v>41080</v>
      </c>
      <c r="G2905">
        <v>5</v>
      </c>
      <c r="H2905">
        <v>7</v>
      </c>
      <c r="I2905" s="1">
        <v>2076.34</v>
      </c>
      <c r="J2905" s="1">
        <v>520.78</v>
      </c>
      <c r="K2905">
        <v>25.081634029108901</v>
      </c>
      <c r="L2905" s="4">
        <f>VLOOKUP(N2905,rates,VLOOKUP(CONCATENATE('[1]Exposure Report'!$B$11,'[1]Exposure Report'!$B$13),rate_lookup_table,4,FALSE),FALSE)</f>
        <v>296.62033333333329</v>
      </c>
      <c r="M2905" t="s">
        <v>0</v>
      </c>
      <c r="N2905" t="str">
        <f>IF(VLOOKUP(B2905,title_rename,2,FALSE)=0,B2905,VLOOKUP(B2905,title_rename,2,FALSE))</f>
        <v>06-20 Tampa Bay Rays @ Washington Nationals</v>
      </c>
      <c r="O2905" s="3" t="str">
        <f>LEFT(IF(VLOOKUP(C2905,brand_rename,2,FALSE)=0,C2905,VLOOKUP(C2905,brand_rename,2,FALSE)),LEN(IF(VLOOKUP(C2905,brand_rename,2,FALSE)=0,C2905,VLOOKUP(C2905,brand_rename,2,FALSE)))-6)</f>
        <v>TV Station - MLB Network</v>
      </c>
      <c r="P2905" t="str">
        <f>IF(VLOOKUP(D2905,location_rename,2,FALSE)=0,D2905,VLOOKUP(D2905,location_rename,2,FALSE))</f>
        <v>Rotational Field Level Foul Ball Line</v>
      </c>
      <c r="Q2905">
        <f>IF($L2905=0,0,G2905)</f>
        <v>5</v>
      </c>
      <c r="R2905">
        <f>IF($L2905=0,0,H2905)</f>
        <v>7</v>
      </c>
      <c r="S2905" s="1">
        <f>R2905*L2905</f>
        <v>2076.342333333333</v>
      </c>
      <c r="T2905" s="1">
        <f>S2905*(K2905/100)</f>
        <v>520.78058523812706</v>
      </c>
      <c r="U2905" t="str">
        <f t="shared" si="90"/>
        <v>TV Station - MLB NetworkRotational Field Level Foul Ball Line</v>
      </c>
      <c r="V2905" t="str">
        <f t="shared" si="91"/>
        <v>06-20 Tampa Bay Rays @ Washington NationalsTV Station - MLB NetworkRotational Field Level Foul Ball Line</v>
      </c>
      <c r="W2905" t="str">
        <f>CONCATENATE(M2905,O2905)</f>
        <v>Regular SeasonTV Station - MLB Network</v>
      </c>
      <c r="X2905" t="str">
        <f>CONCATENATE(M2905,P2905)</f>
        <v>Regular SeasonRotational Field Level Foul Ball Line</v>
      </c>
      <c r="Y2905" t="str">
        <f>CONCATENATE(M2905,O2905,P2905)</f>
        <v>Regular SeasonTV Station - MLB NetworkRotational Field Level Foul Ball Line</v>
      </c>
    </row>
    <row r="2906" spans="1:25" x14ac:dyDescent="0.25">
      <c r="A2906" s="3">
        <v>367416</v>
      </c>
      <c r="B2906" t="s">
        <v>115</v>
      </c>
      <c r="C2906" t="s">
        <v>24</v>
      </c>
      <c r="D2906" t="s">
        <v>19</v>
      </c>
      <c r="E2906" t="s">
        <v>1</v>
      </c>
      <c r="F2906" s="5">
        <v>41080</v>
      </c>
      <c r="G2906">
        <v>1</v>
      </c>
      <c r="H2906">
        <v>2</v>
      </c>
      <c r="I2906" s="1">
        <v>593.24</v>
      </c>
      <c r="J2906" s="1">
        <v>149.13999999999999</v>
      </c>
      <c r="K2906">
        <v>25.139909648708699</v>
      </c>
      <c r="L2906" s="4">
        <f>VLOOKUP(N2906,rates,VLOOKUP(CONCATENATE('[1]Exposure Report'!$B$11,'[1]Exposure Report'!$B$13),rate_lookup_table,4,FALSE),FALSE)</f>
        <v>296.62033333333329</v>
      </c>
      <c r="M2906" t="s">
        <v>0</v>
      </c>
      <c r="N2906" t="str">
        <f>IF(VLOOKUP(B2906,title_rename,2,FALSE)=0,B2906,VLOOKUP(B2906,title_rename,2,FALSE))</f>
        <v>06-20 Tampa Bay Rays @ Washington Nationals</v>
      </c>
      <c r="O2906" s="3" t="str">
        <f>LEFT(IF(VLOOKUP(C2906,brand_rename,2,FALSE)=0,C2906,VLOOKUP(C2906,brand_rename,2,FALSE)),LEN(IF(VLOOKUP(C2906,brand_rename,2,FALSE)=0,C2906,VLOOKUP(C2906,brand_rename,2,FALSE)))-6)</f>
        <v>Twisted Tea</v>
      </c>
      <c r="P2906" t="str">
        <f>IF(VLOOKUP(D2906,location_rename,2,FALSE)=0,D2906,VLOOKUP(D2906,location_rename,2,FALSE))</f>
        <v>LED Outfield Wall</v>
      </c>
      <c r="Q2906">
        <f>IF($L2906=0,0,G2906)</f>
        <v>1</v>
      </c>
      <c r="R2906">
        <f>IF($L2906=0,0,H2906)</f>
        <v>2</v>
      </c>
      <c r="S2906" s="1">
        <f>R2906*L2906</f>
        <v>593.24066666666658</v>
      </c>
      <c r="T2906" s="1">
        <f>S2906*(K2906/100)</f>
        <v>149.1401675993971</v>
      </c>
      <c r="U2906" t="str">
        <f t="shared" si="90"/>
        <v>Twisted TeaLED Outfield Wall</v>
      </c>
      <c r="V2906" t="str">
        <f t="shared" si="91"/>
        <v>06-20 Tampa Bay Rays @ Washington NationalsTwisted TeaLED Outfield Wall</v>
      </c>
      <c r="W2906" t="str">
        <f>CONCATENATE(M2906,O2906)</f>
        <v>Regular SeasonTwisted Tea</v>
      </c>
      <c r="X2906" t="str">
        <f>CONCATENATE(M2906,P2906)</f>
        <v>Regular SeasonLED Outfield Wall</v>
      </c>
      <c r="Y2906" t="str">
        <f>CONCATENATE(M2906,O2906,P2906)</f>
        <v>Regular SeasonTwisted TeaLED Outfield Wall</v>
      </c>
    </row>
    <row r="2907" spans="1:25" x14ac:dyDescent="0.25">
      <c r="A2907" s="3">
        <v>367416</v>
      </c>
      <c r="B2907" t="s">
        <v>115</v>
      </c>
      <c r="C2907" t="s">
        <v>24</v>
      </c>
      <c r="D2907" t="s">
        <v>11</v>
      </c>
      <c r="E2907" t="s">
        <v>1</v>
      </c>
      <c r="F2907" s="5">
        <v>41080</v>
      </c>
      <c r="G2907">
        <v>8</v>
      </c>
      <c r="H2907">
        <v>16</v>
      </c>
      <c r="I2907" s="1">
        <v>4745.92</v>
      </c>
      <c r="J2907" s="1">
        <v>957.46</v>
      </c>
      <c r="K2907">
        <v>20.174381363360499</v>
      </c>
      <c r="L2907" s="4">
        <f>VLOOKUP(N2907,rates,VLOOKUP(CONCATENATE('[1]Exposure Report'!$B$11,'[1]Exposure Report'!$B$13),rate_lookup_table,4,FALSE),FALSE)</f>
        <v>296.62033333333329</v>
      </c>
      <c r="M2907" t="s">
        <v>0</v>
      </c>
      <c r="N2907" t="str">
        <f>IF(VLOOKUP(B2907,title_rename,2,FALSE)=0,B2907,VLOOKUP(B2907,title_rename,2,FALSE))</f>
        <v>06-20 Tampa Bay Rays @ Washington Nationals</v>
      </c>
      <c r="O2907" s="3" t="str">
        <f>LEFT(IF(VLOOKUP(C2907,brand_rename,2,FALSE)=0,C2907,VLOOKUP(C2907,brand_rename,2,FALSE)),LEN(IF(VLOOKUP(C2907,brand_rename,2,FALSE)=0,C2907,VLOOKUP(C2907,brand_rename,2,FALSE)))-6)</f>
        <v>Twisted Tea</v>
      </c>
      <c r="P2907" t="str">
        <f>IF(VLOOKUP(D2907,location_rename,2,FALSE)=0,D2907,VLOOKUP(D2907,location_rename,2,FALSE))</f>
        <v>Static Outfield Wall</v>
      </c>
      <c r="Q2907">
        <f>IF($L2907=0,0,G2907)</f>
        <v>8</v>
      </c>
      <c r="R2907">
        <f>IF($L2907=0,0,H2907)</f>
        <v>16</v>
      </c>
      <c r="S2907" s="1">
        <f>R2907*L2907</f>
        <v>4745.9253333333327</v>
      </c>
      <c r="T2907" s="1">
        <f>S2907*(K2907/100)</f>
        <v>957.46107596700449</v>
      </c>
      <c r="U2907" t="str">
        <f t="shared" si="90"/>
        <v>Twisted TeaStatic Outfield Wall</v>
      </c>
      <c r="V2907" t="str">
        <f t="shared" si="91"/>
        <v>06-20 Tampa Bay Rays @ Washington NationalsTwisted TeaStatic Outfield Wall</v>
      </c>
      <c r="W2907" t="str">
        <f>CONCATENATE(M2907,O2907)</f>
        <v>Regular SeasonTwisted Tea</v>
      </c>
      <c r="X2907" t="str">
        <f>CONCATENATE(M2907,P2907)</f>
        <v>Regular SeasonStatic Outfield Wall</v>
      </c>
      <c r="Y2907" t="str">
        <f>CONCATENATE(M2907,O2907,P2907)</f>
        <v>Regular SeasonTwisted TeaStatic Outfield Wall</v>
      </c>
    </row>
    <row r="2908" spans="1:25" x14ac:dyDescent="0.25">
      <c r="A2908" s="3">
        <v>367416</v>
      </c>
      <c r="B2908" t="s">
        <v>115</v>
      </c>
      <c r="C2908" t="s">
        <v>23</v>
      </c>
      <c r="D2908" t="s">
        <v>2</v>
      </c>
      <c r="E2908" t="s">
        <v>1</v>
      </c>
      <c r="F2908" s="5">
        <v>41080</v>
      </c>
      <c r="G2908">
        <v>28</v>
      </c>
      <c r="H2908">
        <v>191</v>
      </c>
      <c r="I2908" s="1">
        <v>56654.42</v>
      </c>
      <c r="J2908" s="1">
        <v>13928.44</v>
      </c>
      <c r="K2908">
        <v>24.5849132336011</v>
      </c>
      <c r="L2908" s="4">
        <f>VLOOKUP(N2908,rates,VLOOKUP(CONCATENATE('[1]Exposure Report'!$B$11,'[1]Exposure Report'!$B$13),rate_lookup_table,4,FALSE),FALSE)</f>
        <v>296.62033333333329</v>
      </c>
      <c r="M2908" t="s">
        <v>0</v>
      </c>
      <c r="N2908" t="str">
        <f>IF(VLOOKUP(B2908,title_rename,2,FALSE)=0,B2908,VLOOKUP(B2908,title_rename,2,FALSE))</f>
        <v>06-20 Tampa Bay Rays @ Washington Nationals</v>
      </c>
      <c r="O2908" s="3" t="str">
        <f>LEFT(IF(VLOOKUP(C2908,brand_rename,2,FALSE)=0,C2908,VLOOKUP(C2908,brand_rename,2,FALSE)),LEN(IF(VLOOKUP(C2908,brand_rename,2,FALSE)=0,C2908,VLOOKUP(C2908,brand_rename,2,FALSE)))-6)</f>
        <v>U.S. Trust</v>
      </c>
      <c r="P2908" t="str">
        <f>IF(VLOOKUP(D2908,location_rename,2,FALSE)=0,D2908,VLOOKUP(D2908,location_rename,2,FALSE))</f>
        <v>Rotational Field Level Home Plate</v>
      </c>
      <c r="Q2908">
        <f>IF($L2908=0,0,G2908)</f>
        <v>28</v>
      </c>
      <c r="R2908">
        <f>IF($L2908=0,0,H2908)</f>
        <v>191</v>
      </c>
      <c r="S2908" s="1">
        <f>R2908*L2908</f>
        <v>56654.48366666666</v>
      </c>
      <c r="T2908" s="1">
        <f>S2908*(K2908/100)</f>
        <v>13928.455652394705</v>
      </c>
      <c r="U2908" t="str">
        <f t="shared" si="90"/>
        <v>U.S. TrustRotational Field Level Home Plate</v>
      </c>
      <c r="V2908" t="str">
        <f t="shared" si="91"/>
        <v>06-20 Tampa Bay Rays @ Washington NationalsU.S. TrustRotational Field Level Home Plate</v>
      </c>
      <c r="W2908" t="str">
        <f>CONCATENATE(M2908,O2908)</f>
        <v>Regular SeasonU.S. Trust</v>
      </c>
      <c r="X2908" t="str">
        <f>CONCATENATE(M2908,P2908)</f>
        <v>Regular SeasonRotational Field Level Home Plate</v>
      </c>
      <c r="Y2908" t="str">
        <f>CONCATENATE(M2908,O2908,P2908)</f>
        <v>Regular SeasonU.S. TrustRotational Field Level Home Plate</v>
      </c>
    </row>
    <row r="2909" spans="1:25" x14ac:dyDescent="0.25">
      <c r="A2909" s="3">
        <v>367416</v>
      </c>
      <c r="B2909" t="s">
        <v>115</v>
      </c>
      <c r="C2909" t="s">
        <v>22</v>
      </c>
      <c r="D2909" t="s">
        <v>18</v>
      </c>
      <c r="E2909" t="s">
        <v>1</v>
      </c>
      <c r="F2909" s="5">
        <v>41080</v>
      </c>
      <c r="G2909">
        <v>1</v>
      </c>
      <c r="H2909">
        <v>2</v>
      </c>
      <c r="I2909" s="1">
        <v>593.24</v>
      </c>
      <c r="J2909" s="1">
        <v>125.17</v>
      </c>
      <c r="K2909">
        <v>21.099386420335701</v>
      </c>
      <c r="L2909" s="4">
        <f>VLOOKUP(N2909,rates,VLOOKUP(CONCATENATE('[1]Exposure Report'!$B$11,'[1]Exposure Report'!$B$13),rate_lookup_table,4,FALSE),FALSE)</f>
        <v>296.62033333333329</v>
      </c>
      <c r="M2909" t="s">
        <v>0</v>
      </c>
      <c r="N2909" t="str">
        <f>IF(VLOOKUP(B2909,title_rename,2,FALSE)=0,B2909,VLOOKUP(B2909,title_rename,2,FALSE))</f>
        <v>06-20 Tampa Bay Rays @ Washington Nationals</v>
      </c>
      <c r="O2909" s="3" t="str">
        <f>LEFT(IF(VLOOKUP(C2909,brand_rename,2,FALSE)=0,C2909,VLOOKUP(C2909,brand_rename,2,FALSE)),LEN(IF(VLOOKUP(C2909,brand_rename,2,FALSE)=0,C2909,VLOOKUP(C2909,brand_rename,2,FALSE)))-6)</f>
        <v>Under Armour</v>
      </c>
      <c r="P2909" t="str">
        <f>IF(VLOOKUP(D2909,location_rename,2,FALSE)=0,D2909,VLOOKUP(D2909,location_rename,2,FALSE))</f>
        <v>LED Upper Billboard</v>
      </c>
      <c r="Q2909">
        <f>IF($L2909=0,0,G2909)</f>
        <v>1</v>
      </c>
      <c r="R2909">
        <f>IF($L2909=0,0,H2909)</f>
        <v>2</v>
      </c>
      <c r="S2909" s="1">
        <f>R2909*L2909</f>
        <v>593.24066666666658</v>
      </c>
      <c r="T2909" s="1">
        <f>S2909*(K2909/100)</f>
        <v>125.17014066257562</v>
      </c>
      <c r="U2909" t="str">
        <f t="shared" si="90"/>
        <v>Under ArmourLED Upper Billboard</v>
      </c>
      <c r="V2909" t="str">
        <f t="shared" si="91"/>
        <v>06-20 Tampa Bay Rays @ Washington NationalsUnder ArmourLED Upper Billboard</v>
      </c>
      <c r="W2909" t="str">
        <f>CONCATENATE(M2909,O2909)</f>
        <v>Regular SeasonUnder Armour</v>
      </c>
      <c r="X2909" t="str">
        <f>CONCATENATE(M2909,P2909)</f>
        <v>Regular SeasonLED Upper Billboard</v>
      </c>
      <c r="Y2909" t="str">
        <f>CONCATENATE(M2909,O2909,P2909)</f>
        <v>Regular SeasonUnder ArmourLED Upper Billboard</v>
      </c>
    </row>
    <row r="2910" spans="1:25" x14ac:dyDescent="0.25">
      <c r="A2910" s="3">
        <v>367416</v>
      </c>
      <c r="B2910" t="s">
        <v>115</v>
      </c>
      <c r="C2910" t="s">
        <v>21</v>
      </c>
      <c r="D2910" t="s">
        <v>2</v>
      </c>
      <c r="E2910" t="s">
        <v>1</v>
      </c>
      <c r="F2910" s="5">
        <v>41080</v>
      </c>
      <c r="G2910">
        <v>12</v>
      </c>
      <c r="H2910">
        <v>58</v>
      </c>
      <c r="I2910" s="1">
        <v>17203.96</v>
      </c>
      <c r="J2910" s="1">
        <v>4481.87</v>
      </c>
      <c r="K2910">
        <v>26.051385843724301</v>
      </c>
      <c r="L2910" s="4">
        <f>VLOOKUP(N2910,rates,VLOOKUP(CONCATENATE('[1]Exposure Report'!$B$11,'[1]Exposure Report'!$B$13),rate_lookup_table,4,FALSE),FALSE)</f>
        <v>296.62033333333329</v>
      </c>
      <c r="M2910" t="s">
        <v>0</v>
      </c>
      <c r="N2910" t="str">
        <f>IF(VLOOKUP(B2910,title_rename,2,FALSE)=0,B2910,VLOOKUP(B2910,title_rename,2,FALSE))</f>
        <v>06-20 Tampa Bay Rays @ Washington Nationals</v>
      </c>
      <c r="O2910" s="3" t="str">
        <f>LEFT(IF(VLOOKUP(C2910,brand_rename,2,FALSE)=0,C2910,VLOOKUP(C2910,brand_rename,2,FALSE)),LEN(IF(VLOOKUP(C2910,brand_rename,2,FALSE)=0,C2910,VLOOKUP(C2910,brand_rename,2,FALSE)))-6)</f>
        <v>United Airlines</v>
      </c>
      <c r="P2910" t="str">
        <f>IF(VLOOKUP(D2910,location_rename,2,FALSE)=0,D2910,VLOOKUP(D2910,location_rename,2,FALSE))</f>
        <v>Rotational Field Level Home Plate</v>
      </c>
      <c r="Q2910">
        <f>IF($L2910=0,0,G2910)</f>
        <v>12</v>
      </c>
      <c r="R2910">
        <f>IF($L2910=0,0,H2910)</f>
        <v>58</v>
      </c>
      <c r="S2910" s="1">
        <f>R2910*L2910</f>
        <v>17203.979333333329</v>
      </c>
      <c r="T2910" s="1">
        <f>S2910*(K2910/100)</f>
        <v>4481.8750366012537</v>
      </c>
      <c r="U2910" t="str">
        <f t="shared" si="90"/>
        <v>United AirlinesRotational Field Level Home Plate</v>
      </c>
      <c r="V2910" t="str">
        <f t="shared" si="91"/>
        <v>06-20 Tampa Bay Rays @ Washington NationalsUnited AirlinesRotational Field Level Home Plate</v>
      </c>
      <c r="W2910" t="str">
        <f>CONCATENATE(M2910,O2910)</f>
        <v>Regular SeasonUnited Airlines</v>
      </c>
      <c r="X2910" t="str">
        <f>CONCATENATE(M2910,P2910)</f>
        <v>Regular SeasonRotational Field Level Home Plate</v>
      </c>
      <c r="Y2910" t="str">
        <f>CONCATENATE(M2910,O2910,P2910)</f>
        <v>Regular SeasonUnited AirlinesRotational Field Level Home Plate</v>
      </c>
    </row>
    <row r="2911" spans="1:25" x14ac:dyDescent="0.25">
      <c r="A2911" s="3">
        <v>367416</v>
      </c>
      <c r="B2911" t="s">
        <v>115</v>
      </c>
      <c r="C2911" t="s">
        <v>21</v>
      </c>
      <c r="D2911" t="s">
        <v>11</v>
      </c>
      <c r="E2911" t="s">
        <v>1</v>
      </c>
      <c r="F2911" s="5">
        <v>41080</v>
      </c>
      <c r="G2911">
        <v>3</v>
      </c>
      <c r="H2911">
        <v>6</v>
      </c>
      <c r="I2911" s="1">
        <v>1779.72</v>
      </c>
      <c r="J2911" s="1">
        <v>393.61</v>
      </c>
      <c r="K2911">
        <v>22.116400332636498</v>
      </c>
      <c r="L2911" s="4">
        <f>VLOOKUP(N2911,rates,VLOOKUP(CONCATENATE('[1]Exposure Report'!$B$11,'[1]Exposure Report'!$B$13),rate_lookup_table,4,FALSE),FALSE)</f>
        <v>296.62033333333329</v>
      </c>
      <c r="M2911" t="s">
        <v>0</v>
      </c>
      <c r="N2911" t="str">
        <f>IF(VLOOKUP(B2911,title_rename,2,FALSE)=0,B2911,VLOOKUP(B2911,title_rename,2,FALSE))</f>
        <v>06-20 Tampa Bay Rays @ Washington Nationals</v>
      </c>
      <c r="O2911" s="3" t="str">
        <f>LEFT(IF(VLOOKUP(C2911,brand_rename,2,FALSE)=0,C2911,VLOOKUP(C2911,brand_rename,2,FALSE)),LEN(IF(VLOOKUP(C2911,brand_rename,2,FALSE)=0,C2911,VLOOKUP(C2911,brand_rename,2,FALSE)))-6)</f>
        <v>United Airlines</v>
      </c>
      <c r="P2911" t="str">
        <f>IF(VLOOKUP(D2911,location_rename,2,FALSE)=0,D2911,VLOOKUP(D2911,location_rename,2,FALSE))</f>
        <v>Static Outfield Wall</v>
      </c>
      <c r="Q2911">
        <f>IF($L2911=0,0,G2911)</f>
        <v>3</v>
      </c>
      <c r="R2911">
        <f>IF($L2911=0,0,H2911)</f>
        <v>6</v>
      </c>
      <c r="S2911" s="1">
        <f>R2911*L2911</f>
        <v>1779.7219999999998</v>
      </c>
      <c r="T2911" s="1">
        <f>S2911*(K2911/100)</f>
        <v>393.61044232800492</v>
      </c>
      <c r="U2911" t="str">
        <f t="shared" si="90"/>
        <v>United AirlinesStatic Outfield Wall</v>
      </c>
      <c r="V2911" t="str">
        <f t="shared" si="91"/>
        <v>06-20 Tampa Bay Rays @ Washington NationalsUnited AirlinesStatic Outfield Wall</v>
      </c>
      <c r="W2911" t="str">
        <f>CONCATENATE(M2911,O2911)</f>
        <v>Regular SeasonUnited Airlines</v>
      </c>
      <c r="X2911" t="str">
        <f>CONCATENATE(M2911,P2911)</f>
        <v>Regular SeasonStatic Outfield Wall</v>
      </c>
      <c r="Y2911" t="str">
        <f>CONCATENATE(M2911,O2911,P2911)</f>
        <v>Regular SeasonUnited AirlinesStatic Outfield Wall</v>
      </c>
    </row>
    <row r="2912" spans="1:25" x14ac:dyDescent="0.25">
      <c r="A2912" s="3">
        <v>367416</v>
      </c>
      <c r="B2912" t="s">
        <v>115</v>
      </c>
      <c r="C2912" t="s">
        <v>20</v>
      </c>
      <c r="D2912" t="s">
        <v>11</v>
      </c>
      <c r="E2912" t="s">
        <v>1</v>
      </c>
      <c r="F2912" s="5">
        <v>41080</v>
      </c>
      <c r="G2912">
        <v>37</v>
      </c>
      <c r="H2912">
        <v>146</v>
      </c>
      <c r="I2912" s="1">
        <v>43306.52</v>
      </c>
      <c r="J2912" s="1">
        <v>6519.41</v>
      </c>
      <c r="K2912">
        <v>15.054107326102301</v>
      </c>
      <c r="L2912" s="4">
        <f>VLOOKUP(N2912,rates,VLOOKUP(CONCATENATE('[1]Exposure Report'!$B$11,'[1]Exposure Report'!$B$13),rate_lookup_table,4,FALSE),FALSE)</f>
        <v>296.62033333333329</v>
      </c>
      <c r="M2912" t="s">
        <v>0</v>
      </c>
      <c r="N2912" t="str">
        <f>IF(VLOOKUP(B2912,title_rename,2,FALSE)=0,B2912,VLOOKUP(B2912,title_rename,2,FALSE))</f>
        <v>06-20 Tampa Bay Rays @ Washington Nationals</v>
      </c>
      <c r="O2912" s="3" t="str">
        <f>LEFT(IF(VLOOKUP(C2912,brand_rename,2,FALSE)=0,C2912,VLOOKUP(C2912,brand_rename,2,FALSE)),LEN(IF(VLOOKUP(C2912,brand_rename,2,FALSE)=0,C2912,VLOOKUP(C2912,brand_rename,2,FALSE)))-6)</f>
        <v>W.B. Mason</v>
      </c>
      <c r="P2912" t="str">
        <f>IF(VLOOKUP(D2912,location_rename,2,FALSE)=0,D2912,VLOOKUP(D2912,location_rename,2,FALSE))</f>
        <v>Static Outfield Wall</v>
      </c>
      <c r="Q2912">
        <f>IF($L2912=0,0,G2912)</f>
        <v>37</v>
      </c>
      <c r="R2912">
        <f>IF($L2912=0,0,H2912)</f>
        <v>146</v>
      </c>
      <c r="S2912" s="1">
        <f>R2912*L2912</f>
        <v>43306.568666666659</v>
      </c>
      <c r="T2912" s="1">
        <f>S2912*(K2912/100)</f>
        <v>6519.4173263321891</v>
      </c>
      <c r="U2912" t="str">
        <f t="shared" si="90"/>
        <v>W.B. MasonStatic Outfield Wall</v>
      </c>
      <c r="V2912" t="str">
        <f t="shared" si="91"/>
        <v>06-20 Tampa Bay Rays @ Washington NationalsW.B. MasonStatic Outfield Wall</v>
      </c>
      <c r="W2912" t="str">
        <f>CONCATENATE(M2912,O2912)</f>
        <v>Regular SeasonW.B. Mason</v>
      </c>
      <c r="X2912" t="str">
        <f>CONCATENATE(M2912,P2912)</f>
        <v>Regular SeasonStatic Outfield Wall</v>
      </c>
      <c r="Y2912" t="str">
        <f>CONCATENATE(M2912,O2912,P2912)</f>
        <v>Regular SeasonW.B. MasonStatic Outfield Wall</v>
      </c>
    </row>
    <row r="2913" spans="1:25" x14ac:dyDescent="0.25">
      <c r="A2913" s="3">
        <v>367416</v>
      </c>
      <c r="B2913" t="s">
        <v>115</v>
      </c>
      <c r="C2913" t="s">
        <v>8</v>
      </c>
      <c r="D2913" t="s">
        <v>34</v>
      </c>
      <c r="E2913" t="s">
        <v>1</v>
      </c>
      <c r="F2913" s="5">
        <v>41080</v>
      </c>
      <c r="G2913">
        <v>10</v>
      </c>
      <c r="H2913">
        <v>23</v>
      </c>
      <c r="I2913" s="1">
        <v>6822.26</v>
      </c>
      <c r="J2913" s="1">
        <v>1656.83</v>
      </c>
      <c r="K2913">
        <v>24.285647278174601</v>
      </c>
      <c r="L2913" s="4">
        <f>VLOOKUP(N2913,rates,VLOOKUP(CONCATENATE('[1]Exposure Report'!$B$11,'[1]Exposure Report'!$B$13),rate_lookup_table,4,FALSE),FALSE)</f>
        <v>296.62033333333329</v>
      </c>
      <c r="M2913" t="s">
        <v>0</v>
      </c>
      <c r="N2913" t="str">
        <f>IF(VLOOKUP(B2913,title_rename,2,FALSE)=0,B2913,VLOOKUP(B2913,title_rename,2,FALSE))</f>
        <v>06-20 Tampa Bay Rays @ Washington Nationals</v>
      </c>
      <c r="O2913" s="3" t="str">
        <f>LEFT(IF(VLOOKUP(C2913,brand_rename,2,FALSE)=0,C2913,VLOOKUP(C2913,brand_rename,2,FALSE)),LEN(IF(VLOOKUP(C2913,brand_rename,2,FALSE)=0,C2913,VLOOKUP(C2913,brand_rename,2,FALSE)))-6)</f>
        <v>Washington National Logo</v>
      </c>
      <c r="P2913" t="str">
        <f>IF(VLOOKUP(D2913,location_rename,2,FALSE)=0,D2913,VLOOKUP(D2913,location_rename,2,FALSE))</f>
        <v>General Merchandise</v>
      </c>
      <c r="Q2913">
        <f>IF($L2913=0,0,G2913)</f>
        <v>10</v>
      </c>
      <c r="R2913">
        <f>IF($L2913=0,0,H2913)</f>
        <v>23</v>
      </c>
      <c r="S2913" s="1">
        <f>R2913*L2913</f>
        <v>6822.2676666666657</v>
      </c>
      <c r="T2913" s="1">
        <f>S2913*(K2913/100)</f>
        <v>1656.8318618996191</v>
      </c>
      <c r="U2913" t="str">
        <f t="shared" si="90"/>
        <v>Washington National LogoGeneral Merchandise</v>
      </c>
      <c r="V2913" t="str">
        <f t="shared" si="91"/>
        <v>06-20 Tampa Bay Rays @ Washington NationalsWashington National LogoGeneral Merchandise</v>
      </c>
      <c r="W2913" t="str">
        <f>CONCATENATE(M2913,O2913)</f>
        <v>Regular SeasonWashington National Logo</v>
      </c>
      <c r="X2913" t="str">
        <f>CONCATENATE(M2913,P2913)</f>
        <v>Regular SeasonGeneral Merchandise</v>
      </c>
      <c r="Y2913" t="str">
        <f>CONCATENATE(M2913,O2913,P2913)</f>
        <v>Regular SeasonWashington National LogoGeneral Merchandise</v>
      </c>
    </row>
    <row r="2914" spans="1:25" x14ac:dyDescent="0.25">
      <c r="A2914" s="3">
        <v>367416</v>
      </c>
      <c r="B2914" t="s">
        <v>115</v>
      </c>
      <c r="C2914" t="s">
        <v>8</v>
      </c>
      <c r="D2914" t="s">
        <v>19</v>
      </c>
      <c r="E2914" t="s">
        <v>1</v>
      </c>
      <c r="F2914" s="5">
        <v>41080</v>
      </c>
      <c r="G2914">
        <v>5</v>
      </c>
      <c r="H2914">
        <v>26</v>
      </c>
      <c r="I2914" s="1">
        <v>7712.12</v>
      </c>
      <c r="J2914" s="1">
        <v>1313.58</v>
      </c>
      <c r="K2914">
        <v>17.032670653464901</v>
      </c>
      <c r="L2914" s="4">
        <f>VLOOKUP(N2914,rates,VLOOKUP(CONCATENATE('[1]Exposure Report'!$B$11,'[1]Exposure Report'!$B$13),rate_lookup_table,4,FALSE),FALSE)</f>
        <v>296.62033333333329</v>
      </c>
      <c r="M2914" t="s">
        <v>0</v>
      </c>
      <c r="N2914" t="str">
        <f>IF(VLOOKUP(B2914,title_rename,2,FALSE)=0,B2914,VLOOKUP(B2914,title_rename,2,FALSE))</f>
        <v>06-20 Tampa Bay Rays @ Washington Nationals</v>
      </c>
      <c r="O2914" s="3" t="str">
        <f>LEFT(IF(VLOOKUP(C2914,brand_rename,2,FALSE)=0,C2914,VLOOKUP(C2914,brand_rename,2,FALSE)),LEN(IF(VLOOKUP(C2914,brand_rename,2,FALSE)=0,C2914,VLOOKUP(C2914,brand_rename,2,FALSE)))-6)</f>
        <v>Washington National Logo</v>
      </c>
      <c r="P2914" t="str">
        <f>IF(VLOOKUP(D2914,location_rename,2,FALSE)=0,D2914,VLOOKUP(D2914,location_rename,2,FALSE))</f>
        <v>LED Outfield Wall</v>
      </c>
      <c r="Q2914">
        <f>IF($L2914=0,0,G2914)</f>
        <v>5</v>
      </c>
      <c r="R2914">
        <f>IF($L2914=0,0,H2914)</f>
        <v>26</v>
      </c>
      <c r="S2914" s="1">
        <f>R2914*L2914</f>
        <v>7712.1286666666656</v>
      </c>
      <c r="T2914" s="1">
        <f>S2914*(K2914/100)</f>
        <v>1313.5814761647871</v>
      </c>
      <c r="U2914" t="str">
        <f t="shared" si="90"/>
        <v>Washington National LogoLED Outfield Wall</v>
      </c>
      <c r="V2914" t="str">
        <f t="shared" si="91"/>
        <v>06-20 Tampa Bay Rays @ Washington NationalsWashington National LogoLED Outfield Wall</v>
      </c>
      <c r="W2914" t="str">
        <f>CONCATENATE(M2914,O2914)</f>
        <v>Regular SeasonWashington National Logo</v>
      </c>
      <c r="X2914" t="str">
        <f>CONCATENATE(M2914,P2914)</f>
        <v>Regular SeasonLED Outfield Wall</v>
      </c>
      <c r="Y2914" t="str">
        <f>CONCATENATE(M2914,O2914,P2914)</f>
        <v>Regular SeasonWashington National LogoLED Outfield Wall</v>
      </c>
    </row>
    <row r="2915" spans="1:25" x14ac:dyDescent="0.25">
      <c r="A2915" s="3">
        <v>367416</v>
      </c>
      <c r="B2915" t="s">
        <v>115</v>
      </c>
      <c r="C2915" t="s">
        <v>8</v>
      </c>
      <c r="D2915" t="s">
        <v>18</v>
      </c>
      <c r="E2915" t="s">
        <v>1</v>
      </c>
      <c r="F2915" s="5">
        <v>41080</v>
      </c>
      <c r="G2915">
        <v>2</v>
      </c>
      <c r="H2915">
        <v>9</v>
      </c>
      <c r="I2915" s="1">
        <v>2669.58</v>
      </c>
      <c r="J2915" s="1">
        <v>396.88</v>
      </c>
      <c r="K2915">
        <v>14.866758066812</v>
      </c>
      <c r="L2915" s="4">
        <f>VLOOKUP(N2915,rates,VLOOKUP(CONCATENATE('[1]Exposure Report'!$B$11,'[1]Exposure Report'!$B$13),rate_lookup_table,4,FALSE),FALSE)</f>
        <v>296.62033333333329</v>
      </c>
      <c r="M2915" t="s">
        <v>0</v>
      </c>
      <c r="N2915" t="str">
        <f>IF(VLOOKUP(B2915,title_rename,2,FALSE)=0,B2915,VLOOKUP(B2915,title_rename,2,FALSE))</f>
        <v>06-20 Tampa Bay Rays @ Washington Nationals</v>
      </c>
      <c r="O2915" s="3" t="str">
        <f>LEFT(IF(VLOOKUP(C2915,brand_rename,2,FALSE)=0,C2915,VLOOKUP(C2915,brand_rename,2,FALSE)),LEN(IF(VLOOKUP(C2915,brand_rename,2,FALSE)=0,C2915,VLOOKUP(C2915,brand_rename,2,FALSE)))-6)</f>
        <v>Washington National Logo</v>
      </c>
      <c r="P2915" t="str">
        <f>IF(VLOOKUP(D2915,location_rename,2,FALSE)=0,D2915,VLOOKUP(D2915,location_rename,2,FALSE))</f>
        <v>LED Upper Billboard</v>
      </c>
      <c r="Q2915">
        <f>IF($L2915=0,0,G2915)</f>
        <v>2</v>
      </c>
      <c r="R2915">
        <f>IF($L2915=0,0,H2915)</f>
        <v>9</v>
      </c>
      <c r="S2915" s="1">
        <f>R2915*L2915</f>
        <v>2669.5829999999996</v>
      </c>
      <c r="T2915" s="1">
        <f>S2915*(K2915/100)</f>
        <v>396.88044600274173</v>
      </c>
      <c r="U2915" t="str">
        <f t="shared" si="90"/>
        <v>Washington National LogoLED Upper Billboard</v>
      </c>
      <c r="V2915" t="str">
        <f t="shared" si="91"/>
        <v>06-20 Tampa Bay Rays @ Washington NationalsWashington National LogoLED Upper Billboard</v>
      </c>
      <c r="W2915" t="str">
        <f>CONCATENATE(M2915,O2915)</f>
        <v>Regular SeasonWashington National Logo</v>
      </c>
      <c r="X2915" t="str">
        <f>CONCATENATE(M2915,P2915)</f>
        <v>Regular SeasonLED Upper Billboard</v>
      </c>
      <c r="Y2915" t="str">
        <f>CONCATENATE(M2915,O2915,P2915)</f>
        <v>Regular SeasonWashington National LogoLED Upper Billboard</v>
      </c>
    </row>
    <row r="2916" spans="1:25" x14ac:dyDescent="0.25">
      <c r="A2916" s="3">
        <v>367416</v>
      </c>
      <c r="B2916" t="s">
        <v>115</v>
      </c>
      <c r="C2916" t="s">
        <v>8</v>
      </c>
      <c r="D2916" t="s">
        <v>17</v>
      </c>
      <c r="E2916" t="s">
        <v>1</v>
      </c>
      <c r="F2916" s="5">
        <v>41080</v>
      </c>
      <c r="G2916">
        <v>4</v>
      </c>
      <c r="H2916">
        <v>20</v>
      </c>
      <c r="I2916" s="1">
        <v>5932.4</v>
      </c>
      <c r="J2916" s="1">
        <v>1280.92</v>
      </c>
      <c r="K2916">
        <v>21.591935810127399</v>
      </c>
      <c r="L2916" s="4">
        <f>VLOOKUP(N2916,rates,VLOOKUP(CONCATENATE('[1]Exposure Report'!$B$11,'[1]Exposure Report'!$B$13),rate_lookup_table,4,FALSE),FALSE)</f>
        <v>296.62033333333329</v>
      </c>
      <c r="M2916" t="s">
        <v>0</v>
      </c>
      <c r="N2916" t="str">
        <f>IF(VLOOKUP(B2916,title_rename,2,FALSE)=0,B2916,VLOOKUP(B2916,title_rename,2,FALSE))</f>
        <v>06-20 Tampa Bay Rays @ Washington Nationals</v>
      </c>
      <c r="O2916" s="3" t="str">
        <f>LEFT(IF(VLOOKUP(C2916,brand_rename,2,FALSE)=0,C2916,VLOOKUP(C2916,brand_rename,2,FALSE)),LEN(IF(VLOOKUP(C2916,brand_rename,2,FALSE)=0,C2916,VLOOKUP(C2916,brand_rename,2,FALSE)))-6)</f>
        <v>Washington National Logo</v>
      </c>
      <c r="P2916" t="str">
        <f>IF(VLOOKUP(D2916,location_rename,2,FALSE)=0,D2916,VLOOKUP(D2916,location_rename,2,FALSE))</f>
        <v>LED Upper Tiered</v>
      </c>
      <c r="Q2916">
        <f>IF($L2916=0,0,G2916)</f>
        <v>4</v>
      </c>
      <c r="R2916">
        <f>IF($L2916=0,0,H2916)</f>
        <v>20</v>
      </c>
      <c r="S2916" s="1">
        <f>R2916*L2916</f>
        <v>5932.4066666666658</v>
      </c>
      <c r="T2916" s="1">
        <f>S2916*(K2916/100)</f>
        <v>1280.921439462385</v>
      </c>
      <c r="U2916" t="str">
        <f t="shared" si="90"/>
        <v>Washington National LogoLED Upper Tiered</v>
      </c>
      <c r="V2916" t="str">
        <f t="shared" si="91"/>
        <v>06-20 Tampa Bay Rays @ Washington NationalsWashington National LogoLED Upper Tiered</v>
      </c>
      <c r="W2916" t="str">
        <f>CONCATENATE(M2916,O2916)</f>
        <v>Regular SeasonWashington National Logo</v>
      </c>
      <c r="X2916" t="str">
        <f>CONCATENATE(M2916,P2916)</f>
        <v>Regular SeasonLED Upper Tiered</v>
      </c>
      <c r="Y2916" t="str">
        <f>CONCATENATE(M2916,O2916,P2916)</f>
        <v>Regular SeasonWashington National LogoLED Upper Tiered</v>
      </c>
    </row>
    <row r="2917" spans="1:25" x14ac:dyDescent="0.25">
      <c r="A2917" s="3">
        <v>367416</v>
      </c>
      <c r="B2917" t="s">
        <v>115</v>
      </c>
      <c r="C2917" t="s">
        <v>8</v>
      </c>
      <c r="D2917" t="s">
        <v>16</v>
      </c>
      <c r="E2917" t="s">
        <v>1</v>
      </c>
      <c r="F2917" s="5">
        <v>41080</v>
      </c>
      <c r="G2917">
        <v>268</v>
      </c>
      <c r="H2917">
        <v>1764</v>
      </c>
      <c r="I2917" s="1">
        <v>523237.68</v>
      </c>
      <c r="J2917" s="1">
        <v>93490.95</v>
      </c>
      <c r="K2917">
        <v>17.867778559066998</v>
      </c>
      <c r="L2917" s="4">
        <f>VLOOKUP(N2917,rates,VLOOKUP(CONCATENATE('[1]Exposure Report'!$B$11,'[1]Exposure Report'!$B$13),rate_lookup_table,4,FALSE),FALSE)</f>
        <v>296.62033333333329</v>
      </c>
      <c r="M2917" t="s">
        <v>0</v>
      </c>
      <c r="N2917" t="str">
        <f>IF(VLOOKUP(B2917,title_rename,2,FALSE)=0,B2917,VLOOKUP(B2917,title_rename,2,FALSE))</f>
        <v>06-20 Tampa Bay Rays @ Washington Nationals</v>
      </c>
      <c r="O2917" s="3" t="str">
        <f>LEFT(IF(VLOOKUP(C2917,brand_rename,2,FALSE)=0,C2917,VLOOKUP(C2917,brand_rename,2,FALSE)),LEN(IF(VLOOKUP(C2917,brand_rename,2,FALSE)=0,C2917,VLOOKUP(C2917,brand_rename,2,FALSE)))-6)</f>
        <v>Washington National Logo</v>
      </c>
      <c r="P2917" t="str">
        <f>IF(VLOOKUP(D2917,location_rename,2,FALSE)=0,D2917,VLOOKUP(D2917,location_rename,2,FALSE))</f>
        <v>On Surface Branding</v>
      </c>
      <c r="Q2917">
        <f>IF($L2917=0,0,G2917)</f>
        <v>268</v>
      </c>
      <c r="R2917">
        <f>IF($L2917=0,0,H2917)</f>
        <v>1764</v>
      </c>
      <c r="S2917" s="1">
        <f>R2917*L2917</f>
        <v>523238.26799999992</v>
      </c>
      <c r="T2917" s="1">
        <f>S2917*(K2917/100)</f>
        <v>93491.055062537504</v>
      </c>
      <c r="U2917" t="str">
        <f t="shared" si="90"/>
        <v>Washington National LogoOn Surface Branding</v>
      </c>
      <c r="V2917" t="str">
        <f t="shared" si="91"/>
        <v>06-20 Tampa Bay Rays @ Washington NationalsWashington National LogoOn Surface Branding</v>
      </c>
      <c r="W2917" t="str">
        <f>CONCATENATE(M2917,O2917)</f>
        <v>Regular SeasonWashington National Logo</v>
      </c>
      <c r="X2917" t="str">
        <f>CONCATENATE(M2917,P2917)</f>
        <v>Regular SeasonOn Surface Branding</v>
      </c>
      <c r="Y2917" t="str">
        <f>CONCATENATE(M2917,O2917,P2917)</f>
        <v>Regular SeasonWashington National LogoOn Surface Branding</v>
      </c>
    </row>
    <row r="2918" spans="1:25" x14ac:dyDescent="0.25">
      <c r="A2918" s="3">
        <v>367416</v>
      </c>
      <c r="B2918" t="s">
        <v>115</v>
      </c>
      <c r="C2918" t="s">
        <v>8</v>
      </c>
      <c r="D2918" t="s">
        <v>2</v>
      </c>
      <c r="E2918" t="s">
        <v>1</v>
      </c>
      <c r="F2918" s="5">
        <v>41080</v>
      </c>
      <c r="G2918">
        <v>4</v>
      </c>
      <c r="H2918">
        <v>19</v>
      </c>
      <c r="I2918" s="1">
        <v>5635.78</v>
      </c>
      <c r="J2918" s="1">
        <v>916.17</v>
      </c>
      <c r="K2918">
        <v>16.256312347181701</v>
      </c>
      <c r="L2918" s="4">
        <f>VLOOKUP(N2918,rates,VLOOKUP(CONCATENATE('[1]Exposure Report'!$B$11,'[1]Exposure Report'!$B$13),rate_lookup_table,4,FALSE),FALSE)</f>
        <v>296.62033333333329</v>
      </c>
      <c r="M2918" t="s">
        <v>0</v>
      </c>
      <c r="N2918" t="str">
        <f>IF(VLOOKUP(B2918,title_rename,2,FALSE)=0,B2918,VLOOKUP(B2918,title_rename,2,FALSE))</f>
        <v>06-20 Tampa Bay Rays @ Washington Nationals</v>
      </c>
      <c r="O2918" s="3" t="str">
        <f>LEFT(IF(VLOOKUP(C2918,brand_rename,2,FALSE)=0,C2918,VLOOKUP(C2918,brand_rename,2,FALSE)),LEN(IF(VLOOKUP(C2918,brand_rename,2,FALSE)=0,C2918,VLOOKUP(C2918,brand_rename,2,FALSE)))-6)</f>
        <v>Washington National Logo</v>
      </c>
      <c r="P2918" t="str">
        <f>IF(VLOOKUP(D2918,location_rename,2,FALSE)=0,D2918,VLOOKUP(D2918,location_rename,2,FALSE))</f>
        <v>Rotational Field Level Home Plate</v>
      </c>
      <c r="Q2918">
        <f>IF($L2918=0,0,G2918)</f>
        <v>4</v>
      </c>
      <c r="R2918">
        <f>IF($L2918=0,0,H2918)</f>
        <v>19</v>
      </c>
      <c r="S2918" s="1">
        <f>R2918*L2918</f>
        <v>5635.7863333333325</v>
      </c>
      <c r="T2918" s="1">
        <f>S2918*(K2918/100)</f>
        <v>916.17102956644533</v>
      </c>
      <c r="U2918" t="str">
        <f t="shared" si="90"/>
        <v>Washington National LogoRotational Field Level Home Plate</v>
      </c>
      <c r="V2918" t="str">
        <f t="shared" si="91"/>
        <v>06-20 Tampa Bay Rays @ Washington NationalsWashington National LogoRotational Field Level Home Plate</v>
      </c>
      <c r="W2918" t="str">
        <f>CONCATENATE(M2918,O2918)</f>
        <v>Regular SeasonWashington National Logo</v>
      </c>
      <c r="X2918" t="str">
        <f>CONCATENATE(M2918,P2918)</f>
        <v>Regular SeasonRotational Field Level Home Plate</v>
      </c>
      <c r="Y2918" t="str">
        <f>CONCATENATE(M2918,O2918,P2918)</f>
        <v>Regular SeasonWashington National LogoRotational Field Level Home Plate</v>
      </c>
    </row>
    <row r="2919" spans="1:25" x14ac:dyDescent="0.25">
      <c r="A2919" s="3">
        <v>367416</v>
      </c>
      <c r="B2919" t="s">
        <v>115</v>
      </c>
      <c r="C2919" t="s">
        <v>8</v>
      </c>
      <c r="D2919" t="s">
        <v>15</v>
      </c>
      <c r="E2919" t="s">
        <v>1</v>
      </c>
      <c r="F2919" s="5">
        <v>41080</v>
      </c>
      <c r="G2919">
        <v>9</v>
      </c>
      <c r="H2919">
        <v>49</v>
      </c>
      <c r="I2919" s="1">
        <v>14534.38</v>
      </c>
      <c r="J2919" s="1">
        <v>1682.04</v>
      </c>
      <c r="K2919">
        <v>11.572836268213701</v>
      </c>
      <c r="L2919" s="4">
        <f>VLOOKUP(N2919,rates,VLOOKUP(CONCATENATE('[1]Exposure Report'!$B$11,'[1]Exposure Report'!$B$13),rate_lookup_table,4,FALSE),FALSE)</f>
        <v>296.62033333333329</v>
      </c>
      <c r="M2919" t="s">
        <v>0</v>
      </c>
      <c r="N2919" t="str">
        <f>IF(VLOOKUP(B2919,title_rename,2,FALSE)=0,B2919,VLOOKUP(B2919,title_rename,2,FALSE))</f>
        <v>06-20 Tampa Bay Rays @ Washington Nationals</v>
      </c>
      <c r="O2919" s="3" t="str">
        <f>LEFT(IF(VLOOKUP(C2919,brand_rename,2,FALSE)=0,C2919,VLOOKUP(C2919,brand_rename,2,FALSE)),LEN(IF(VLOOKUP(C2919,brand_rename,2,FALSE)=0,C2919,VLOOKUP(C2919,brand_rename,2,FALSE)))-6)</f>
        <v>Washington National Logo</v>
      </c>
      <c r="P2919" t="str">
        <f>IF(VLOOKUP(D2919,location_rename,2,FALSE)=0,D2919,VLOOKUP(D2919,location_rename,2,FALSE))</f>
        <v>Special Structure Signage</v>
      </c>
      <c r="Q2919">
        <f>IF($L2919=0,0,G2919)</f>
        <v>9</v>
      </c>
      <c r="R2919">
        <f>IF($L2919=0,0,H2919)</f>
        <v>49</v>
      </c>
      <c r="S2919" s="1">
        <f>R2919*L2919</f>
        <v>14534.39633333333</v>
      </c>
      <c r="T2919" s="1">
        <f>S2919*(K2919/100)</f>
        <v>1682.0418902299218</v>
      </c>
      <c r="U2919" t="str">
        <f t="shared" si="90"/>
        <v>Washington National LogoSpecial Structure Signage</v>
      </c>
      <c r="V2919" t="str">
        <f t="shared" si="91"/>
        <v>06-20 Tampa Bay Rays @ Washington NationalsWashington National LogoSpecial Structure Signage</v>
      </c>
      <c r="W2919" t="str">
        <f>CONCATENATE(M2919,O2919)</f>
        <v>Regular SeasonWashington National Logo</v>
      </c>
      <c r="X2919" t="str">
        <f>CONCATENATE(M2919,P2919)</f>
        <v>Regular SeasonSpecial Structure Signage</v>
      </c>
      <c r="Y2919" t="str">
        <f>CONCATENATE(M2919,O2919,P2919)</f>
        <v>Regular SeasonWashington National LogoSpecial Structure Signage</v>
      </c>
    </row>
    <row r="2920" spans="1:25" x14ac:dyDescent="0.25">
      <c r="A2920" s="3">
        <v>367416</v>
      </c>
      <c r="B2920" t="s">
        <v>115</v>
      </c>
      <c r="C2920" t="s">
        <v>8</v>
      </c>
      <c r="D2920" t="s">
        <v>14</v>
      </c>
      <c r="E2920" t="s">
        <v>1</v>
      </c>
      <c r="F2920" s="5">
        <v>41080</v>
      </c>
      <c r="G2920">
        <v>6</v>
      </c>
      <c r="H2920">
        <v>37</v>
      </c>
      <c r="I2920" s="1">
        <v>10974.94</v>
      </c>
      <c r="J2920" s="1">
        <v>1099.1600000000001</v>
      </c>
      <c r="K2920">
        <v>10.015180037430699</v>
      </c>
      <c r="L2920" s="4">
        <f>VLOOKUP(N2920,rates,VLOOKUP(CONCATENATE('[1]Exposure Report'!$B$11,'[1]Exposure Report'!$B$13),rate_lookup_table,4,FALSE),FALSE)</f>
        <v>296.62033333333329</v>
      </c>
      <c r="M2920" t="s">
        <v>0</v>
      </c>
      <c r="N2920" t="str">
        <f>IF(VLOOKUP(B2920,title_rename,2,FALSE)=0,B2920,VLOOKUP(B2920,title_rename,2,FALSE))</f>
        <v>06-20 Tampa Bay Rays @ Washington Nationals</v>
      </c>
      <c r="O2920" s="3" t="str">
        <f>LEFT(IF(VLOOKUP(C2920,brand_rename,2,FALSE)=0,C2920,VLOOKUP(C2920,brand_rename,2,FALSE)),LEN(IF(VLOOKUP(C2920,brand_rename,2,FALSE)=0,C2920,VLOOKUP(C2920,brand_rename,2,FALSE)))-6)</f>
        <v>Washington National Logo</v>
      </c>
      <c r="P2920" t="str">
        <f>IF(VLOOKUP(D2920,location_rename,2,FALSE)=0,D2920,VLOOKUP(D2920,location_rename,2,FALSE))</f>
        <v>Static Dugout Roof</v>
      </c>
      <c r="Q2920">
        <f>IF($L2920=0,0,G2920)</f>
        <v>6</v>
      </c>
      <c r="R2920">
        <f>IF($L2920=0,0,H2920)</f>
        <v>37</v>
      </c>
      <c r="S2920" s="1">
        <f>R2920*L2920</f>
        <v>10974.952333333331</v>
      </c>
      <c r="T2920" s="1">
        <f>S2920*(K2920/100)</f>
        <v>1099.1612352055345</v>
      </c>
      <c r="U2920" t="str">
        <f t="shared" si="90"/>
        <v>Washington National LogoStatic Dugout Roof</v>
      </c>
      <c r="V2920" t="str">
        <f t="shared" si="91"/>
        <v>06-20 Tampa Bay Rays @ Washington NationalsWashington National LogoStatic Dugout Roof</v>
      </c>
      <c r="W2920" t="str">
        <f>CONCATENATE(M2920,O2920)</f>
        <v>Regular SeasonWashington National Logo</v>
      </c>
      <c r="X2920" t="str">
        <f>CONCATENATE(M2920,P2920)</f>
        <v>Regular SeasonStatic Dugout Roof</v>
      </c>
      <c r="Y2920" t="str">
        <f>CONCATENATE(M2920,O2920,P2920)</f>
        <v>Regular SeasonWashington National LogoStatic Dugout Roof</v>
      </c>
    </row>
    <row r="2921" spans="1:25" x14ac:dyDescent="0.25">
      <c r="A2921" s="3">
        <v>367416</v>
      </c>
      <c r="B2921" t="s">
        <v>115</v>
      </c>
      <c r="C2921" t="s">
        <v>8</v>
      </c>
      <c r="D2921" t="s">
        <v>13</v>
      </c>
      <c r="E2921" t="s">
        <v>1</v>
      </c>
      <c r="F2921" s="5">
        <v>41080</v>
      </c>
      <c r="G2921">
        <v>8</v>
      </c>
      <c r="H2921">
        <v>13</v>
      </c>
      <c r="I2921" s="1">
        <v>3856.06</v>
      </c>
      <c r="J2921" s="1">
        <v>992.67</v>
      </c>
      <c r="K2921">
        <v>25.743116030352201</v>
      </c>
      <c r="L2921" s="4">
        <f>VLOOKUP(N2921,rates,VLOOKUP(CONCATENATE('[1]Exposure Report'!$B$11,'[1]Exposure Report'!$B$13),rate_lookup_table,4,FALSE),FALSE)</f>
        <v>296.62033333333329</v>
      </c>
      <c r="M2921" t="s">
        <v>0</v>
      </c>
      <c r="N2921" t="str">
        <f>IF(VLOOKUP(B2921,title_rename,2,FALSE)=0,B2921,VLOOKUP(B2921,title_rename,2,FALSE))</f>
        <v>06-20 Tampa Bay Rays @ Washington Nationals</v>
      </c>
      <c r="O2921" s="3" t="str">
        <f>LEFT(IF(VLOOKUP(C2921,brand_rename,2,FALSE)=0,C2921,VLOOKUP(C2921,brand_rename,2,FALSE)),LEN(IF(VLOOKUP(C2921,brand_rename,2,FALSE)=0,C2921,VLOOKUP(C2921,brand_rename,2,FALSE)))-6)</f>
        <v>Washington National Logo</v>
      </c>
      <c r="P2921" t="str">
        <f>IF(VLOOKUP(D2921,location_rename,2,FALSE)=0,D2921,VLOOKUP(D2921,location_rename,2,FALSE))</f>
        <v>Static Dugout Wall</v>
      </c>
      <c r="Q2921">
        <f>IF($L2921=0,0,G2921)</f>
        <v>8</v>
      </c>
      <c r="R2921">
        <f>IF($L2921=0,0,H2921)</f>
        <v>13</v>
      </c>
      <c r="S2921" s="1">
        <f>R2921*L2921</f>
        <v>3856.0643333333328</v>
      </c>
      <c r="T2921" s="1">
        <f>S2921*(K2921/100)</f>
        <v>992.67111553502707</v>
      </c>
      <c r="U2921" t="str">
        <f t="shared" si="90"/>
        <v>Washington National LogoStatic Dugout Wall</v>
      </c>
      <c r="V2921" t="str">
        <f t="shared" si="91"/>
        <v>06-20 Tampa Bay Rays @ Washington NationalsWashington National LogoStatic Dugout Wall</v>
      </c>
      <c r="W2921" t="str">
        <f>CONCATENATE(M2921,O2921)</f>
        <v>Regular SeasonWashington National Logo</v>
      </c>
      <c r="X2921" t="str">
        <f>CONCATENATE(M2921,P2921)</f>
        <v>Regular SeasonStatic Dugout Wall</v>
      </c>
      <c r="Y2921" t="str">
        <f>CONCATENATE(M2921,O2921,P2921)</f>
        <v>Regular SeasonWashington National LogoStatic Dugout Wall</v>
      </c>
    </row>
    <row r="2922" spans="1:25" x14ac:dyDescent="0.25">
      <c r="A2922" s="3">
        <v>367416</v>
      </c>
      <c r="B2922" t="s">
        <v>115</v>
      </c>
      <c r="C2922" t="s">
        <v>8</v>
      </c>
      <c r="D2922" t="s">
        <v>12</v>
      </c>
      <c r="E2922" t="s">
        <v>1</v>
      </c>
      <c r="F2922" s="5">
        <v>41080</v>
      </c>
      <c r="G2922">
        <v>67</v>
      </c>
      <c r="H2922">
        <v>129</v>
      </c>
      <c r="I2922" s="1">
        <v>38263.980000000003</v>
      </c>
      <c r="J2922" s="1">
        <v>8650.7099999999991</v>
      </c>
      <c r="K2922">
        <v>22.607972301888001</v>
      </c>
      <c r="L2922" s="4">
        <f>VLOOKUP(N2922,rates,VLOOKUP(CONCATENATE('[1]Exposure Report'!$B$11,'[1]Exposure Report'!$B$13),rate_lookup_table,4,FALSE),FALSE)</f>
        <v>296.62033333333329</v>
      </c>
      <c r="M2922" t="s">
        <v>0</v>
      </c>
      <c r="N2922" t="str">
        <f>IF(VLOOKUP(B2922,title_rename,2,FALSE)=0,B2922,VLOOKUP(B2922,title_rename,2,FALSE))</f>
        <v>06-20 Tampa Bay Rays @ Washington Nationals</v>
      </c>
      <c r="O2922" s="3" t="str">
        <f>LEFT(IF(VLOOKUP(C2922,brand_rename,2,FALSE)=0,C2922,VLOOKUP(C2922,brand_rename,2,FALSE)),LEN(IF(VLOOKUP(C2922,brand_rename,2,FALSE)=0,C2922,VLOOKUP(C2922,brand_rename,2,FALSE)))-6)</f>
        <v>Washington National Logo</v>
      </c>
      <c r="P2922" t="str">
        <f>IF(VLOOKUP(D2922,location_rename,2,FALSE)=0,D2922,VLOOKUP(D2922,location_rename,2,FALSE))</f>
        <v>Static Field Level Home Plate</v>
      </c>
      <c r="Q2922">
        <f>IF($L2922=0,0,G2922)</f>
        <v>67</v>
      </c>
      <c r="R2922">
        <f>IF($L2922=0,0,H2922)</f>
        <v>129</v>
      </c>
      <c r="S2922" s="1">
        <f>R2922*L2922</f>
        <v>38264.022999999994</v>
      </c>
      <c r="T2922" s="1">
        <f>S2922*(K2922/100)</f>
        <v>8650.7197214280532</v>
      </c>
      <c r="U2922" t="str">
        <f t="shared" si="90"/>
        <v>Washington National LogoStatic Field Level Home Plate</v>
      </c>
      <c r="V2922" t="str">
        <f t="shared" si="91"/>
        <v>06-20 Tampa Bay Rays @ Washington NationalsWashington National LogoStatic Field Level Home Plate</v>
      </c>
      <c r="W2922" t="str">
        <f>CONCATENATE(M2922,O2922)</f>
        <v>Regular SeasonWashington National Logo</v>
      </c>
      <c r="X2922" t="str">
        <f>CONCATENATE(M2922,P2922)</f>
        <v>Regular SeasonStatic Field Level Home Plate</v>
      </c>
      <c r="Y2922" t="str">
        <f>CONCATENATE(M2922,O2922,P2922)</f>
        <v>Regular SeasonWashington National LogoStatic Field Level Home Plate</v>
      </c>
    </row>
    <row r="2923" spans="1:25" x14ac:dyDescent="0.25">
      <c r="A2923" s="3">
        <v>367416</v>
      </c>
      <c r="B2923" t="s">
        <v>115</v>
      </c>
      <c r="C2923" t="s">
        <v>8</v>
      </c>
      <c r="D2923" t="s">
        <v>11</v>
      </c>
      <c r="E2923" t="s">
        <v>1</v>
      </c>
      <c r="F2923" s="5">
        <v>41080</v>
      </c>
      <c r="G2923">
        <v>30</v>
      </c>
      <c r="H2923">
        <v>157</v>
      </c>
      <c r="I2923" s="1">
        <v>46569.34</v>
      </c>
      <c r="J2923" s="1">
        <v>5865.07</v>
      </c>
      <c r="K2923">
        <v>12.594273399623001</v>
      </c>
      <c r="L2923" s="4">
        <f>VLOOKUP(N2923,rates,VLOOKUP(CONCATENATE('[1]Exposure Report'!$B$11,'[1]Exposure Report'!$B$13),rate_lookup_table,4,FALSE),FALSE)</f>
        <v>296.62033333333329</v>
      </c>
      <c r="M2923" t="s">
        <v>0</v>
      </c>
      <c r="N2923" t="str">
        <f>IF(VLOOKUP(B2923,title_rename,2,FALSE)=0,B2923,VLOOKUP(B2923,title_rename,2,FALSE))</f>
        <v>06-20 Tampa Bay Rays @ Washington Nationals</v>
      </c>
      <c r="O2923" s="3" t="str">
        <f>LEFT(IF(VLOOKUP(C2923,brand_rename,2,FALSE)=0,C2923,VLOOKUP(C2923,brand_rename,2,FALSE)),LEN(IF(VLOOKUP(C2923,brand_rename,2,FALSE)=0,C2923,VLOOKUP(C2923,brand_rename,2,FALSE)))-6)</f>
        <v>Washington National Logo</v>
      </c>
      <c r="P2923" t="str">
        <f>IF(VLOOKUP(D2923,location_rename,2,FALSE)=0,D2923,VLOOKUP(D2923,location_rename,2,FALSE))</f>
        <v>Static Outfield Wall</v>
      </c>
      <c r="Q2923">
        <f>IF($L2923=0,0,G2923)</f>
        <v>30</v>
      </c>
      <c r="R2923">
        <f>IF($L2923=0,0,H2923)</f>
        <v>157</v>
      </c>
      <c r="S2923" s="1">
        <f>R2923*L2923</f>
        <v>46569.39233333333</v>
      </c>
      <c r="T2923" s="1">
        <f>S2923*(K2923/100)</f>
        <v>5865.0765910030732</v>
      </c>
      <c r="U2923" t="str">
        <f t="shared" si="90"/>
        <v>Washington National LogoStatic Outfield Wall</v>
      </c>
      <c r="V2923" t="str">
        <f t="shared" si="91"/>
        <v>06-20 Tampa Bay Rays @ Washington NationalsWashington National LogoStatic Outfield Wall</v>
      </c>
      <c r="W2923" t="str">
        <f>CONCATENATE(M2923,O2923)</f>
        <v>Regular SeasonWashington National Logo</v>
      </c>
      <c r="X2923" t="str">
        <f>CONCATENATE(M2923,P2923)</f>
        <v>Regular SeasonStatic Outfield Wall</v>
      </c>
      <c r="Y2923" t="str">
        <f>CONCATENATE(M2923,O2923,P2923)</f>
        <v>Regular SeasonWashington National LogoStatic Outfield Wall</v>
      </c>
    </row>
    <row r="2924" spans="1:25" x14ac:dyDescent="0.25">
      <c r="A2924" s="3">
        <v>367416</v>
      </c>
      <c r="B2924" t="s">
        <v>115</v>
      </c>
      <c r="C2924" t="s">
        <v>8</v>
      </c>
      <c r="D2924" t="s">
        <v>10</v>
      </c>
      <c r="E2924" t="s">
        <v>1</v>
      </c>
      <c r="F2924" s="5">
        <v>41080</v>
      </c>
      <c r="G2924">
        <v>1</v>
      </c>
      <c r="H2924">
        <v>4</v>
      </c>
      <c r="I2924" s="1">
        <v>1186.48</v>
      </c>
      <c r="J2924" s="1">
        <v>346.93</v>
      </c>
      <c r="K2924">
        <v>29.240273750927098</v>
      </c>
      <c r="L2924" s="4">
        <f>VLOOKUP(N2924,rates,VLOOKUP(CONCATENATE('[1]Exposure Report'!$B$11,'[1]Exposure Report'!$B$13),rate_lookup_table,4,FALSE),FALSE)</f>
        <v>296.62033333333329</v>
      </c>
      <c r="M2924" t="s">
        <v>0</v>
      </c>
      <c r="N2924" t="str">
        <f>IF(VLOOKUP(B2924,title_rename,2,FALSE)=0,B2924,VLOOKUP(B2924,title_rename,2,FALSE))</f>
        <v>06-20 Tampa Bay Rays @ Washington Nationals</v>
      </c>
      <c r="O2924" s="3" t="str">
        <f>LEFT(IF(VLOOKUP(C2924,brand_rename,2,FALSE)=0,C2924,VLOOKUP(C2924,brand_rename,2,FALSE)),LEN(IF(VLOOKUP(C2924,brand_rename,2,FALSE)=0,C2924,VLOOKUP(C2924,brand_rename,2,FALSE)))-6)</f>
        <v>Washington National Logo</v>
      </c>
      <c r="P2924" t="str">
        <f>IF(VLOOKUP(D2924,location_rename,2,FALSE)=0,D2924,VLOOKUP(D2924,location_rename,2,FALSE))</f>
        <v>Static Outside Billboard</v>
      </c>
      <c r="Q2924">
        <f>IF($L2924=0,0,G2924)</f>
        <v>1</v>
      </c>
      <c r="R2924">
        <f>IF($L2924=0,0,H2924)</f>
        <v>4</v>
      </c>
      <c r="S2924" s="1">
        <f>R2924*L2924</f>
        <v>1186.4813333333332</v>
      </c>
      <c r="T2924" s="1">
        <f>S2924*(K2924/100)</f>
        <v>346.93038987031645</v>
      </c>
      <c r="U2924" t="str">
        <f t="shared" si="90"/>
        <v>Washington National LogoStatic Outside Billboard</v>
      </c>
      <c r="V2924" t="str">
        <f t="shared" si="91"/>
        <v>06-20 Tampa Bay Rays @ Washington NationalsWashington National LogoStatic Outside Billboard</v>
      </c>
      <c r="W2924" t="str">
        <f>CONCATENATE(M2924,O2924)</f>
        <v>Regular SeasonWashington National Logo</v>
      </c>
      <c r="X2924" t="str">
        <f>CONCATENATE(M2924,P2924)</f>
        <v>Regular SeasonStatic Outside Billboard</v>
      </c>
      <c r="Y2924" t="str">
        <f>CONCATENATE(M2924,O2924,P2924)</f>
        <v>Regular SeasonWashington National LogoStatic Outside Billboard</v>
      </c>
    </row>
    <row r="2925" spans="1:25" x14ac:dyDescent="0.25">
      <c r="A2925" s="3">
        <v>367416</v>
      </c>
      <c r="B2925" t="s">
        <v>115</v>
      </c>
      <c r="C2925" t="s">
        <v>8</v>
      </c>
      <c r="D2925" t="s">
        <v>9</v>
      </c>
      <c r="E2925" t="s">
        <v>1</v>
      </c>
      <c r="F2925" s="5">
        <v>41080</v>
      </c>
      <c r="G2925">
        <v>16</v>
      </c>
      <c r="H2925">
        <v>111</v>
      </c>
      <c r="I2925" s="1">
        <v>32924.82</v>
      </c>
      <c r="J2925" s="1">
        <v>3927.87</v>
      </c>
      <c r="K2925">
        <v>11.9298146504673</v>
      </c>
      <c r="L2925" s="4">
        <f>VLOOKUP(N2925,rates,VLOOKUP(CONCATENATE('[1]Exposure Report'!$B$11,'[1]Exposure Report'!$B$13),rate_lookup_table,4,FALSE),FALSE)</f>
        <v>296.62033333333329</v>
      </c>
      <c r="M2925" t="s">
        <v>0</v>
      </c>
      <c r="N2925" t="str">
        <f>IF(VLOOKUP(B2925,title_rename,2,FALSE)=0,B2925,VLOOKUP(B2925,title_rename,2,FALSE))</f>
        <v>06-20 Tampa Bay Rays @ Washington Nationals</v>
      </c>
      <c r="O2925" s="3" t="str">
        <f>LEFT(IF(VLOOKUP(C2925,brand_rename,2,FALSE)=0,C2925,VLOOKUP(C2925,brand_rename,2,FALSE)),LEN(IF(VLOOKUP(C2925,brand_rename,2,FALSE)=0,C2925,VLOOKUP(C2925,brand_rename,2,FALSE)))-6)</f>
        <v>Washington National Logo</v>
      </c>
      <c r="P2925" t="str">
        <f>IF(VLOOKUP(D2925,location_rename,2,FALSE)=0,D2925,VLOOKUP(D2925,location_rename,2,FALSE))</f>
        <v>Static Upper Billboard</v>
      </c>
      <c r="Q2925">
        <f>IF($L2925=0,0,G2925)</f>
        <v>16</v>
      </c>
      <c r="R2925">
        <f>IF($L2925=0,0,H2925)</f>
        <v>111</v>
      </c>
      <c r="S2925" s="1">
        <f>R2925*L2925</f>
        <v>32924.856999999996</v>
      </c>
      <c r="T2925" s="1">
        <f>S2925*(K2925/100)</f>
        <v>3927.8744140314079</v>
      </c>
      <c r="U2925" t="str">
        <f t="shared" si="90"/>
        <v>Washington National LogoStatic Upper Billboard</v>
      </c>
      <c r="V2925" t="str">
        <f t="shared" si="91"/>
        <v>06-20 Tampa Bay Rays @ Washington NationalsWashington National LogoStatic Upper Billboard</v>
      </c>
      <c r="W2925" t="str">
        <f>CONCATENATE(M2925,O2925)</f>
        <v>Regular SeasonWashington National Logo</v>
      </c>
      <c r="X2925" t="str">
        <f>CONCATENATE(M2925,P2925)</f>
        <v>Regular SeasonStatic Upper Billboard</v>
      </c>
      <c r="Y2925" t="str">
        <f>CONCATENATE(M2925,O2925,P2925)</f>
        <v>Regular SeasonWashington National LogoStatic Upper Billboard</v>
      </c>
    </row>
    <row r="2926" spans="1:25" x14ac:dyDescent="0.25">
      <c r="A2926" s="3">
        <v>367416</v>
      </c>
      <c r="B2926" t="s">
        <v>115</v>
      </c>
      <c r="C2926" t="s">
        <v>5</v>
      </c>
      <c r="D2926" t="s">
        <v>6</v>
      </c>
      <c r="E2926" t="s">
        <v>1</v>
      </c>
      <c r="F2926" s="5">
        <v>41080</v>
      </c>
      <c r="G2926">
        <v>6</v>
      </c>
      <c r="H2926">
        <v>10</v>
      </c>
      <c r="I2926" s="1">
        <v>2966.2</v>
      </c>
      <c r="J2926" s="1">
        <v>845.13</v>
      </c>
      <c r="K2926">
        <v>28.492009979097801</v>
      </c>
      <c r="L2926" s="4">
        <f>VLOOKUP(N2926,rates,VLOOKUP(CONCATENATE('[1]Exposure Report'!$B$11,'[1]Exposure Report'!$B$13),rate_lookup_table,4,FALSE),FALSE)</f>
        <v>296.62033333333329</v>
      </c>
      <c r="M2926" t="s">
        <v>0</v>
      </c>
      <c r="N2926" t="str">
        <f>IF(VLOOKUP(B2926,title_rename,2,FALSE)=0,B2926,VLOOKUP(B2926,title_rename,2,FALSE))</f>
        <v>06-20 Tampa Bay Rays @ Washington Nationals</v>
      </c>
      <c r="O2926" s="3" t="str">
        <f>LEFT(IF(VLOOKUP(C2926,brand_rename,2,FALSE)=0,C2926,VLOOKUP(C2926,brand_rename,2,FALSE)),LEN(IF(VLOOKUP(C2926,brand_rename,2,FALSE)=0,C2926,VLOOKUP(C2926,brand_rename,2,FALSE)))-6)</f>
        <v>Website - Washingtonnationalsdreamfoundation.org</v>
      </c>
      <c r="P2926" t="str">
        <f>IF(VLOOKUP(D2926,location_rename,2,FALSE)=0,D2926,VLOOKUP(D2926,location_rename,2,FALSE))</f>
        <v>Rotational Field Level Foul Ball Line</v>
      </c>
      <c r="Q2926">
        <f>IF($L2926=0,0,G2926)</f>
        <v>6</v>
      </c>
      <c r="R2926">
        <f>IF($L2926=0,0,H2926)</f>
        <v>10</v>
      </c>
      <c r="S2926" s="1">
        <f>R2926*L2926</f>
        <v>2966.2033333333329</v>
      </c>
      <c r="T2926" s="1">
        <f>S2926*(K2926/100)</f>
        <v>845.13094973366481</v>
      </c>
      <c r="U2926" t="str">
        <f t="shared" si="90"/>
        <v>Website - Washingtonnationalsdreamfoundation.orgRotational Field Level Foul Ball Line</v>
      </c>
      <c r="V2926" t="str">
        <f t="shared" si="91"/>
        <v>06-20 Tampa Bay Rays @ Washington NationalsWebsite - Washingtonnationalsdreamfoundation.orgRotational Field Level Foul Ball Line</v>
      </c>
      <c r="W2926" t="str">
        <f>CONCATENATE(M2926,O2926)</f>
        <v>Regular SeasonWebsite - Washingtonnationalsdreamfoundation.org</v>
      </c>
      <c r="X2926" t="str">
        <f>CONCATENATE(M2926,P2926)</f>
        <v>Regular SeasonRotational Field Level Foul Ball Line</v>
      </c>
      <c r="Y2926" t="str">
        <f>CONCATENATE(M2926,O2926,P2926)</f>
        <v>Regular SeasonWebsite - Washingtonnationalsdreamfoundation.orgRotational Field Level Foul Ball Line</v>
      </c>
    </row>
    <row r="2927" spans="1:25" x14ac:dyDescent="0.25">
      <c r="A2927" s="3">
        <v>367416</v>
      </c>
      <c r="B2927" t="s">
        <v>115</v>
      </c>
      <c r="C2927" t="s">
        <v>3</v>
      </c>
      <c r="D2927" t="s">
        <v>2</v>
      </c>
      <c r="E2927" t="s">
        <v>1</v>
      </c>
      <c r="F2927" s="5">
        <v>41080</v>
      </c>
      <c r="G2927">
        <v>11</v>
      </c>
      <c r="H2927">
        <v>58</v>
      </c>
      <c r="I2927" s="1">
        <v>17203.96</v>
      </c>
      <c r="J2927" s="1">
        <v>4542.1400000000003</v>
      </c>
      <c r="K2927">
        <v>26.4017121639436</v>
      </c>
      <c r="L2927" s="4">
        <f>VLOOKUP(N2927,rates,VLOOKUP(CONCATENATE('[1]Exposure Report'!$B$11,'[1]Exposure Report'!$B$13),rate_lookup_table,4,FALSE),FALSE)</f>
        <v>296.62033333333329</v>
      </c>
      <c r="M2927" t="s">
        <v>0</v>
      </c>
      <c r="N2927" t="str">
        <f>IF(VLOOKUP(B2927,title_rename,2,FALSE)=0,B2927,VLOOKUP(B2927,title_rename,2,FALSE))</f>
        <v>06-20 Tampa Bay Rays @ Washington Nationals</v>
      </c>
      <c r="O2927" s="3" t="str">
        <f>LEFT(IF(VLOOKUP(C2927,brand_rename,2,FALSE)=0,C2927,VLOOKUP(C2927,brand_rename,2,FALSE)),LEN(IF(VLOOKUP(C2927,brand_rename,2,FALSE)=0,C2927,VLOOKUP(C2927,brand_rename,2,FALSE)))-6)</f>
        <v>Windstream</v>
      </c>
      <c r="P2927" t="str">
        <f>IF(VLOOKUP(D2927,location_rename,2,FALSE)=0,D2927,VLOOKUP(D2927,location_rename,2,FALSE))</f>
        <v>Rotational Field Level Home Plate</v>
      </c>
      <c r="Q2927">
        <f>IF($L2927=0,0,G2927)</f>
        <v>11</v>
      </c>
      <c r="R2927">
        <f>IF($L2927=0,0,H2927)</f>
        <v>58</v>
      </c>
      <c r="S2927" s="1">
        <f>R2927*L2927</f>
        <v>17203.979333333329</v>
      </c>
      <c r="T2927" s="1">
        <f>S2927*(K2927/100)</f>
        <v>4542.145104331009</v>
      </c>
      <c r="U2927" t="str">
        <f t="shared" si="90"/>
        <v>WindstreamRotational Field Level Home Plate</v>
      </c>
      <c r="V2927" t="str">
        <f t="shared" si="91"/>
        <v>06-20 Tampa Bay Rays @ Washington NationalsWindstreamRotational Field Level Home Plate</v>
      </c>
      <c r="W2927" t="str">
        <f>CONCATENATE(M2927,O2927)</f>
        <v>Regular SeasonWindstream</v>
      </c>
      <c r="X2927" t="str">
        <f>CONCATENATE(M2927,P2927)</f>
        <v>Regular SeasonRotational Field Level Home Plate</v>
      </c>
      <c r="Y2927" t="str">
        <f>CONCATENATE(M2927,O2927,P2927)</f>
        <v>Regular SeasonWindstreamRotational Field Level Home Plate</v>
      </c>
    </row>
    <row r="2928" spans="1:25" x14ac:dyDescent="0.25">
      <c r="A2928" s="3">
        <v>369617</v>
      </c>
      <c r="B2928" t="s">
        <v>112</v>
      </c>
      <c r="C2928" t="s">
        <v>75</v>
      </c>
      <c r="D2928" t="s">
        <v>2</v>
      </c>
      <c r="E2928" t="s">
        <v>1</v>
      </c>
      <c r="F2928" s="5">
        <v>41081</v>
      </c>
      <c r="G2928">
        <v>22</v>
      </c>
      <c r="H2928">
        <v>184</v>
      </c>
      <c r="I2928" s="1">
        <v>56083.199999999997</v>
      </c>
      <c r="J2928" s="1">
        <v>12870.06</v>
      </c>
      <c r="K2928">
        <v>22.948155597398099</v>
      </c>
      <c r="L2928" s="4">
        <f>VLOOKUP(N2928,rates,VLOOKUP(CONCATENATE('[1]Exposure Report'!$B$11,'[1]Exposure Report'!$B$13),rate_lookup_table,4,FALSE),FALSE)</f>
        <v>304.80433333333337</v>
      </c>
      <c r="M2928" t="s">
        <v>0</v>
      </c>
      <c r="N2928" t="str">
        <f>IF(VLOOKUP(B2928,title_rename,2,FALSE)=0,B2928,VLOOKUP(B2928,title_rename,2,FALSE))</f>
        <v>06-21 Tampa Bay Rays @ Washington Nationals</v>
      </c>
      <c r="O2928" s="3" t="str">
        <f>LEFT(IF(VLOOKUP(C2928,brand_rename,2,FALSE)=0,C2928,VLOOKUP(C2928,brand_rename,2,FALSE)),LEN(IF(VLOOKUP(C2928,brand_rename,2,FALSE)=0,C2928,VLOOKUP(C2928,brand_rename,2,FALSE)))-6)</f>
        <v>American University</v>
      </c>
      <c r="P2928" t="str">
        <f>IF(VLOOKUP(D2928,location_rename,2,FALSE)=0,D2928,VLOOKUP(D2928,location_rename,2,FALSE))</f>
        <v>Rotational Field Level Home Plate</v>
      </c>
      <c r="Q2928">
        <f>IF($L2928=0,0,G2928)</f>
        <v>22</v>
      </c>
      <c r="R2928">
        <f>IF($L2928=0,0,H2928)</f>
        <v>184</v>
      </c>
      <c r="S2928" s="1">
        <f>R2928*L2928</f>
        <v>56083.99733333334</v>
      </c>
      <c r="T2928" s="1">
        <f>S2928*(K2928/100)</f>
        <v>12870.242973293934</v>
      </c>
      <c r="U2928" t="str">
        <f t="shared" si="90"/>
        <v>American UniversityRotational Field Level Home Plate</v>
      </c>
      <c r="V2928" t="str">
        <f t="shared" si="91"/>
        <v>06-21 Tampa Bay Rays @ Washington NationalsAmerican UniversityRotational Field Level Home Plate</v>
      </c>
      <c r="W2928" t="str">
        <f>CONCATENATE(M2928,O2928)</f>
        <v>Regular SeasonAmerican University</v>
      </c>
      <c r="X2928" t="str">
        <f>CONCATENATE(M2928,P2928)</f>
        <v>Regular SeasonRotational Field Level Home Plate</v>
      </c>
      <c r="Y2928" t="str">
        <f>CONCATENATE(M2928,O2928,P2928)</f>
        <v>Regular SeasonAmerican UniversityRotational Field Level Home Plate</v>
      </c>
    </row>
    <row r="2929" spans="1:25" x14ac:dyDescent="0.25">
      <c r="A2929" s="3">
        <v>369617</v>
      </c>
      <c r="B2929" t="s">
        <v>112</v>
      </c>
      <c r="C2929" t="s">
        <v>74</v>
      </c>
      <c r="D2929" t="s">
        <v>12</v>
      </c>
      <c r="E2929" t="s">
        <v>1</v>
      </c>
      <c r="F2929" s="5">
        <v>41081</v>
      </c>
      <c r="G2929">
        <v>12</v>
      </c>
      <c r="H2929">
        <v>31</v>
      </c>
      <c r="I2929" s="1">
        <v>9448.7999999999993</v>
      </c>
      <c r="J2929" s="1">
        <v>1878.91</v>
      </c>
      <c r="K2929">
        <v>19.885170603674499</v>
      </c>
      <c r="L2929" s="4">
        <f>VLOOKUP(N2929,rates,VLOOKUP(CONCATENATE('[1]Exposure Report'!$B$11,'[1]Exposure Report'!$B$13),rate_lookup_table,4,FALSE),FALSE)</f>
        <v>304.80433333333337</v>
      </c>
      <c r="M2929" t="s">
        <v>0</v>
      </c>
      <c r="N2929" t="str">
        <f>IF(VLOOKUP(B2929,title_rename,2,FALSE)=0,B2929,VLOOKUP(B2929,title_rename,2,FALSE))</f>
        <v>06-21 Tampa Bay Rays @ Washington Nationals</v>
      </c>
      <c r="O2929" s="3" t="str">
        <f>LEFT(IF(VLOOKUP(C2929,brand_rename,2,FALSE)=0,C2929,VLOOKUP(C2929,brand_rename,2,FALSE)),LEN(IF(VLOOKUP(C2929,brand_rename,2,FALSE)=0,C2929,VLOOKUP(C2929,brand_rename,2,FALSE)))-6)</f>
        <v>ANC</v>
      </c>
      <c r="P2929" t="str">
        <f>IF(VLOOKUP(D2929,location_rename,2,FALSE)=0,D2929,VLOOKUP(D2929,location_rename,2,FALSE))</f>
        <v>Static Field Level Home Plate</v>
      </c>
      <c r="Q2929">
        <f>IF($L2929=0,0,G2929)</f>
        <v>12</v>
      </c>
      <c r="R2929">
        <f>IF($L2929=0,0,H2929)</f>
        <v>31</v>
      </c>
      <c r="S2929" s="1">
        <f>R2929*L2929</f>
        <v>9448.9343333333345</v>
      </c>
      <c r="T2929" s="1">
        <f>S2929*(K2929/100)</f>
        <v>1878.9367124125072</v>
      </c>
      <c r="U2929" t="str">
        <f t="shared" si="90"/>
        <v>ANCStatic Field Level Home Plate</v>
      </c>
      <c r="V2929" t="str">
        <f t="shared" si="91"/>
        <v>06-21 Tampa Bay Rays @ Washington NationalsANCStatic Field Level Home Plate</v>
      </c>
      <c r="W2929" t="str">
        <f>CONCATENATE(M2929,O2929)</f>
        <v>Regular SeasonANC</v>
      </c>
      <c r="X2929" t="str">
        <f>CONCATENATE(M2929,P2929)</f>
        <v>Regular SeasonStatic Field Level Home Plate</v>
      </c>
      <c r="Y2929" t="str">
        <f>CONCATENATE(M2929,O2929,P2929)</f>
        <v>Regular SeasonANCStatic Field Level Home Plate</v>
      </c>
    </row>
    <row r="2930" spans="1:25" x14ac:dyDescent="0.25">
      <c r="A2930" s="3">
        <v>369617</v>
      </c>
      <c r="B2930" t="s">
        <v>112</v>
      </c>
      <c r="C2930" t="s">
        <v>72</v>
      </c>
      <c r="D2930" t="s">
        <v>71</v>
      </c>
      <c r="E2930" t="s">
        <v>1</v>
      </c>
      <c r="F2930" s="5">
        <v>41081</v>
      </c>
      <c r="G2930">
        <v>36</v>
      </c>
      <c r="H2930">
        <v>124</v>
      </c>
      <c r="I2930" s="1">
        <v>37795.199999999997</v>
      </c>
      <c r="J2930" s="1">
        <v>7516.34</v>
      </c>
      <c r="K2930">
        <v>19.887022690712001</v>
      </c>
      <c r="L2930" s="4">
        <f>VLOOKUP(N2930,rates,VLOOKUP(CONCATENATE('[1]Exposure Report'!$B$11,'[1]Exposure Report'!$B$13),rate_lookup_table,4,FALSE),FALSE)</f>
        <v>304.80433333333337</v>
      </c>
      <c r="M2930" t="s">
        <v>0</v>
      </c>
      <c r="N2930" t="str">
        <f>IF(VLOOKUP(B2930,title_rename,2,FALSE)=0,B2930,VLOOKUP(B2930,title_rename,2,FALSE))</f>
        <v>06-21 Tampa Bay Rays @ Washington Nationals</v>
      </c>
      <c r="O2930" s="3" t="str">
        <f>LEFT(IF(VLOOKUP(C2930,brand_rename,2,FALSE)=0,C2930,VLOOKUP(C2930,brand_rename,2,FALSE)),LEN(IF(VLOOKUP(C2930,brand_rename,2,FALSE)=0,C2930,VLOOKUP(C2930,brand_rename,2,FALSE)))-6)</f>
        <v>Bens Chili Bowl</v>
      </c>
      <c r="P2930" t="str">
        <f>IF(VLOOKUP(D2930,location_rename,2,FALSE)=0,D2930,VLOOKUP(D2930,location_rename,2,FALSE))</f>
        <v>Static Upper Tiered</v>
      </c>
      <c r="Q2930">
        <f>IF($L2930=0,0,G2930)</f>
        <v>36</v>
      </c>
      <c r="R2930">
        <f>IF($L2930=0,0,H2930)</f>
        <v>124</v>
      </c>
      <c r="S2930" s="1">
        <f>R2930*L2930</f>
        <v>37795.737333333338</v>
      </c>
      <c r="T2930" s="1">
        <f>S2930*(K2930/100)</f>
        <v>7516.4468596019078</v>
      </c>
      <c r="U2930" t="str">
        <f t="shared" si="90"/>
        <v>Bens Chili BowlStatic Upper Tiered</v>
      </c>
      <c r="V2930" t="str">
        <f t="shared" si="91"/>
        <v>06-21 Tampa Bay Rays @ Washington NationalsBens Chili BowlStatic Upper Tiered</v>
      </c>
      <c r="W2930" t="str">
        <f>CONCATENATE(M2930,O2930)</f>
        <v>Regular SeasonBens Chili Bowl</v>
      </c>
      <c r="X2930" t="str">
        <f>CONCATENATE(M2930,P2930)</f>
        <v>Regular SeasonStatic Upper Tiered</v>
      </c>
      <c r="Y2930" t="str">
        <f>CONCATENATE(M2930,O2930,P2930)</f>
        <v>Regular SeasonBens Chili BowlStatic Upper Tiered</v>
      </c>
    </row>
    <row r="2931" spans="1:25" x14ac:dyDescent="0.25">
      <c r="A2931" s="3">
        <v>369617</v>
      </c>
      <c r="B2931" t="s">
        <v>112</v>
      </c>
      <c r="C2931" t="s">
        <v>70</v>
      </c>
      <c r="D2931" t="s">
        <v>2</v>
      </c>
      <c r="E2931" t="s">
        <v>1</v>
      </c>
      <c r="F2931" s="5">
        <v>41081</v>
      </c>
      <c r="G2931">
        <v>28</v>
      </c>
      <c r="H2931">
        <v>164</v>
      </c>
      <c r="I2931" s="1">
        <v>49987.199999999997</v>
      </c>
      <c r="J2931" s="1">
        <v>11270.38</v>
      </c>
      <c r="K2931">
        <v>22.546531912169499</v>
      </c>
      <c r="L2931" s="4">
        <f>VLOOKUP(N2931,rates,VLOOKUP(CONCATENATE('[1]Exposure Report'!$B$11,'[1]Exposure Report'!$B$13),rate_lookup_table,4,FALSE),FALSE)</f>
        <v>304.80433333333337</v>
      </c>
      <c r="M2931" t="s">
        <v>0</v>
      </c>
      <c r="N2931" t="str">
        <f>IF(VLOOKUP(B2931,title_rename,2,FALSE)=0,B2931,VLOOKUP(B2931,title_rename,2,FALSE))</f>
        <v>06-21 Tampa Bay Rays @ Washington Nationals</v>
      </c>
      <c r="O2931" s="3" t="str">
        <f>LEFT(IF(VLOOKUP(C2931,brand_rename,2,FALSE)=0,C2931,VLOOKUP(C2931,brand_rename,2,FALSE)),LEN(IF(VLOOKUP(C2931,brand_rename,2,FALSE)=0,C2931,VLOOKUP(C2931,brand_rename,2,FALSE)))-6)</f>
        <v>Capital One</v>
      </c>
      <c r="P2931" t="str">
        <f>IF(VLOOKUP(D2931,location_rename,2,FALSE)=0,D2931,VLOOKUP(D2931,location_rename,2,FALSE))</f>
        <v>Rotational Field Level Home Plate</v>
      </c>
      <c r="Q2931">
        <f>IF($L2931=0,0,G2931)</f>
        <v>28</v>
      </c>
      <c r="R2931">
        <f>IF($L2931=0,0,H2931)</f>
        <v>164</v>
      </c>
      <c r="S2931" s="1">
        <f>R2931*L2931</f>
        <v>49987.91066666667</v>
      </c>
      <c r="T2931" s="1">
        <f>S2931*(K2931/100)</f>
        <v>11270.540230686782</v>
      </c>
      <c r="U2931" t="str">
        <f t="shared" si="90"/>
        <v>Capital OneRotational Field Level Home Plate</v>
      </c>
      <c r="V2931" t="str">
        <f t="shared" si="91"/>
        <v>06-21 Tampa Bay Rays @ Washington NationalsCapital OneRotational Field Level Home Plate</v>
      </c>
      <c r="W2931" t="str">
        <f>CONCATENATE(M2931,O2931)</f>
        <v>Regular SeasonCapital One</v>
      </c>
      <c r="X2931" t="str">
        <f>CONCATENATE(M2931,P2931)</f>
        <v>Regular SeasonRotational Field Level Home Plate</v>
      </c>
      <c r="Y2931" t="str">
        <f>CONCATENATE(M2931,O2931,P2931)</f>
        <v>Regular SeasonCapital OneRotational Field Level Home Plate</v>
      </c>
    </row>
    <row r="2932" spans="1:25" x14ac:dyDescent="0.25">
      <c r="A2932" s="3">
        <v>369617</v>
      </c>
      <c r="B2932" t="s">
        <v>112</v>
      </c>
      <c r="C2932" t="s">
        <v>69</v>
      </c>
      <c r="D2932" t="s">
        <v>17</v>
      </c>
      <c r="E2932" t="s">
        <v>1</v>
      </c>
      <c r="F2932" s="5">
        <v>41081</v>
      </c>
      <c r="G2932">
        <v>7</v>
      </c>
      <c r="H2932">
        <v>12</v>
      </c>
      <c r="I2932" s="1">
        <v>3657.6</v>
      </c>
      <c r="J2932" s="1">
        <v>1268.24</v>
      </c>
      <c r="K2932">
        <v>34.674103237095302</v>
      </c>
      <c r="L2932" s="4">
        <f>VLOOKUP(N2932,rates,VLOOKUP(CONCATENATE('[1]Exposure Report'!$B$11,'[1]Exposure Report'!$B$13),rate_lookup_table,4,FALSE),FALSE)</f>
        <v>304.80433333333337</v>
      </c>
      <c r="M2932" t="s">
        <v>0</v>
      </c>
      <c r="N2932" t="str">
        <f>IF(VLOOKUP(B2932,title_rename,2,FALSE)=0,B2932,VLOOKUP(B2932,title_rename,2,FALSE))</f>
        <v>06-21 Tampa Bay Rays @ Washington Nationals</v>
      </c>
      <c r="O2932" s="3" t="str">
        <f>LEFT(IF(VLOOKUP(C2932,brand_rename,2,FALSE)=0,C2932,VLOOKUP(C2932,brand_rename,2,FALSE)),LEN(IF(VLOOKUP(C2932,brand_rename,2,FALSE)=0,C2932,VLOOKUP(C2932,brand_rename,2,FALSE)))-6)</f>
        <v>CareFirst BlueCross BlueShield</v>
      </c>
      <c r="P2932" t="str">
        <f>IF(VLOOKUP(D2932,location_rename,2,FALSE)=0,D2932,VLOOKUP(D2932,location_rename,2,FALSE))</f>
        <v>LED Upper Tiered</v>
      </c>
      <c r="Q2932">
        <f>IF($L2932=0,0,G2932)</f>
        <v>7</v>
      </c>
      <c r="R2932">
        <f>IF($L2932=0,0,H2932)</f>
        <v>12</v>
      </c>
      <c r="S2932" s="1">
        <f>R2932*L2932</f>
        <v>3657.6520000000005</v>
      </c>
      <c r="T2932" s="1">
        <f>S2932*(K2932/100)</f>
        <v>1268.2580305336812</v>
      </c>
      <c r="U2932" t="str">
        <f t="shared" si="90"/>
        <v>CareFirst BlueCross BlueShieldLED Upper Tiered</v>
      </c>
      <c r="V2932" t="str">
        <f t="shared" si="91"/>
        <v>06-21 Tampa Bay Rays @ Washington NationalsCareFirst BlueCross BlueShieldLED Upper Tiered</v>
      </c>
      <c r="W2932" t="str">
        <f>CONCATENATE(M2932,O2932)</f>
        <v>Regular SeasonCareFirst BlueCross BlueShield</v>
      </c>
      <c r="X2932" t="str">
        <f>CONCATENATE(M2932,P2932)</f>
        <v>Regular SeasonLED Upper Tiered</v>
      </c>
      <c r="Y2932" t="str">
        <f>CONCATENATE(M2932,O2932,P2932)</f>
        <v>Regular SeasonCareFirst BlueCross BlueShieldLED Upper Tiered</v>
      </c>
    </row>
    <row r="2933" spans="1:25" x14ac:dyDescent="0.25">
      <c r="A2933" s="3">
        <v>369617</v>
      </c>
      <c r="B2933" t="s">
        <v>112</v>
      </c>
      <c r="C2933" t="s">
        <v>68</v>
      </c>
      <c r="D2933" t="s">
        <v>11</v>
      </c>
      <c r="E2933" t="s">
        <v>1</v>
      </c>
      <c r="F2933" s="5">
        <v>41081</v>
      </c>
      <c r="G2933">
        <v>4</v>
      </c>
      <c r="H2933">
        <v>6</v>
      </c>
      <c r="I2933" s="1">
        <v>1828.8</v>
      </c>
      <c r="J2933" s="1">
        <v>411.05</v>
      </c>
      <c r="K2933">
        <v>22.476487314085698</v>
      </c>
      <c r="L2933" s="4">
        <f>VLOOKUP(N2933,rates,VLOOKUP(CONCATENATE('[1]Exposure Report'!$B$11,'[1]Exposure Report'!$B$13),rate_lookup_table,4,FALSE),FALSE)</f>
        <v>304.80433333333337</v>
      </c>
      <c r="M2933" t="s">
        <v>0</v>
      </c>
      <c r="N2933" t="str">
        <f>IF(VLOOKUP(B2933,title_rename,2,FALSE)=0,B2933,VLOOKUP(B2933,title_rename,2,FALSE))</f>
        <v>06-21 Tampa Bay Rays @ Washington Nationals</v>
      </c>
      <c r="O2933" s="3" t="str">
        <f>LEFT(IF(VLOOKUP(C2933,brand_rename,2,FALSE)=0,C2933,VLOOKUP(C2933,brand_rename,2,FALSE)),LEN(IF(VLOOKUP(C2933,brand_rename,2,FALSE)=0,C2933,VLOOKUP(C2933,brand_rename,2,FALSE)))-6)</f>
        <v>Charity - Washington Nationals Dream Foundation</v>
      </c>
      <c r="P2933" t="str">
        <f>IF(VLOOKUP(D2933,location_rename,2,FALSE)=0,D2933,VLOOKUP(D2933,location_rename,2,FALSE))</f>
        <v>Static Outfield Wall</v>
      </c>
      <c r="Q2933">
        <f>IF($L2933=0,0,G2933)</f>
        <v>4</v>
      </c>
      <c r="R2933">
        <f>IF($L2933=0,0,H2933)</f>
        <v>6</v>
      </c>
      <c r="S2933" s="1">
        <f>R2933*L2933</f>
        <v>1828.8260000000002</v>
      </c>
      <c r="T2933" s="1">
        <f>S2933*(K2933/100)</f>
        <v>411.05584388670098</v>
      </c>
      <c r="U2933" t="str">
        <f t="shared" si="90"/>
        <v>Charity - Washington Nationals Dream FoundationStatic Outfield Wall</v>
      </c>
      <c r="V2933" t="str">
        <f t="shared" si="91"/>
        <v>06-21 Tampa Bay Rays @ Washington NationalsCharity - Washington Nationals Dream FoundationStatic Outfield Wall</v>
      </c>
      <c r="W2933" t="str">
        <f>CONCATENATE(M2933,O2933)</f>
        <v>Regular SeasonCharity - Washington Nationals Dream Foundation</v>
      </c>
      <c r="X2933" t="str">
        <f>CONCATENATE(M2933,P2933)</f>
        <v>Regular SeasonStatic Outfield Wall</v>
      </c>
      <c r="Y2933" t="str">
        <f>CONCATENATE(M2933,O2933,P2933)</f>
        <v>Regular SeasonCharity - Washington Nationals Dream FoundationStatic Outfield Wall</v>
      </c>
    </row>
    <row r="2934" spans="1:25" x14ac:dyDescent="0.25">
      <c r="A2934" s="3">
        <v>369617</v>
      </c>
      <c r="B2934" t="s">
        <v>112</v>
      </c>
      <c r="C2934" t="s">
        <v>67</v>
      </c>
      <c r="D2934" t="s">
        <v>2</v>
      </c>
      <c r="E2934" t="s">
        <v>1</v>
      </c>
      <c r="F2934" s="5">
        <v>41081</v>
      </c>
      <c r="G2934">
        <v>13</v>
      </c>
      <c r="H2934">
        <v>70</v>
      </c>
      <c r="I2934" s="1">
        <v>21336</v>
      </c>
      <c r="J2934" s="1">
        <v>5439.1</v>
      </c>
      <c r="K2934">
        <v>25.492594675665501</v>
      </c>
      <c r="L2934" s="4">
        <f>VLOOKUP(N2934,rates,VLOOKUP(CONCATENATE('[1]Exposure Report'!$B$11,'[1]Exposure Report'!$B$13),rate_lookup_table,4,FALSE),FALSE)</f>
        <v>304.80433333333337</v>
      </c>
      <c r="M2934" t="s">
        <v>0</v>
      </c>
      <c r="N2934" t="str">
        <f>IF(VLOOKUP(B2934,title_rename,2,FALSE)=0,B2934,VLOOKUP(B2934,title_rename,2,FALSE))</f>
        <v>06-21 Tampa Bay Rays @ Washington Nationals</v>
      </c>
      <c r="O2934" s="3" t="str">
        <f>LEFT(IF(VLOOKUP(C2934,brand_rename,2,FALSE)=0,C2934,VLOOKUP(C2934,brand_rename,2,FALSE)),LEN(IF(VLOOKUP(C2934,brand_rename,2,FALSE)=0,C2934,VLOOKUP(C2934,brand_rename,2,FALSE)))-6)</f>
        <v>Cholula Hot Sauce</v>
      </c>
      <c r="P2934" t="str">
        <f>IF(VLOOKUP(D2934,location_rename,2,FALSE)=0,D2934,VLOOKUP(D2934,location_rename,2,FALSE))</f>
        <v>Rotational Field Level Home Plate</v>
      </c>
      <c r="Q2934">
        <f>IF($L2934=0,0,G2934)</f>
        <v>13</v>
      </c>
      <c r="R2934">
        <f>IF($L2934=0,0,H2934)</f>
        <v>70</v>
      </c>
      <c r="S2934" s="1">
        <f>R2934*L2934</f>
        <v>21336.303333333337</v>
      </c>
      <c r="T2934" s="1">
        <f>S2934*(K2934/100)</f>
        <v>5439.1773275371752</v>
      </c>
      <c r="U2934" t="str">
        <f t="shared" si="90"/>
        <v>Cholula Hot SauceRotational Field Level Home Plate</v>
      </c>
      <c r="V2934" t="str">
        <f t="shared" si="91"/>
        <v>06-21 Tampa Bay Rays @ Washington NationalsCholula Hot SauceRotational Field Level Home Plate</v>
      </c>
      <c r="W2934" t="str">
        <f>CONCATENATE(M2934,O2934)</f>
        <v>Regular SeasonCholula Hot Sauce</v>
      </c>
      <c r="X2934" t="str">
        <f>CONCATENATE(M2934,P2934)</f>
        <v>Regular SeasonRotational Field Level Home Plate</v>
      </c>
      <c r="Y2934" t="str">
        <f>CONCATENATE(M2934,O2934,P2934)</f>
        <v>Regular SeasonCholula Hot SauceRotational Field Level Home Plate</v>
      </c>
    </row>
    <row r="2935" spans="1:25" x14ac:dyDescent="0.25">
      <c r="A2935" s="3">
        <v>369617</v>
      </c>
      <c r="B2935" t="s">
        <v>112</v>
      </c>
      <c r="C2935" t="s">
        <v>65</v>
      </c>
      <c r="D2935" t="s">
        <v>9</v>
      </c>
      <c r="E2935" t="s">
        <v>1</v>
      </c>
      <c r="F2935" s="5">
        <v>41081</v>
      </c>
      <c r="G2935">
        <v>26</v>
      </c>
      <c r="H2935">
        <v>187</v>
      </c>
      <c r="I2935" s="1">
        <v>56997.599999999999</v>
      </c>
      <c r="J2935" s="1">
        <v>6505.38</v>
      </c>
      <c r="K2935">
        <v>11.4134279338077</v>
      </c>
      <c r="L2935" s="4">
        <f>VLOOKUP(N2935,rates,VLOOKUP(CONCATENATE('[1]Exposure Report'!$B$11,'[1]Exposure Report'!$B$13),rate_lookup_table,4,FALSE),FALSE)</f>
        <v>304.80433333333337</v>
      </c>
      <c r="M2935" t="s">
        <v>0</v>
      </c>
      <c r="N2935" t="str">
        <f>IF(VLOOKUP(B2935,title_rename,2,FALSE)=0,B2935,VLOOKUP(B2935,title_rename,2,FALSE))</f>
        <v>06-21 Tampa Bay Rays @ Washington Nationals</v>
      </c>
      <c r="O2935" s="3" t="str">
        <f>LEFT(IF(VLOOKUP(C2935,brand_rename,2,FALSE)=0,C2935,VLOOKUP(C2935,brand_rename,2,FALSE)),LEN(IF(VLOOKUP(C2935,brand_rename,2,FALSE)=0,C2935,VLOOKUP(C2935,brand_rename,2,FALSE)))-6)</f>
        <v>Coca-Cola</v>
      </c>
      <c r="P2935" t="str">
        <f>IF(VLOOKUP(D2935,location_rename,2,FALSE)=0,D2935,VLOOKUP(D2935,location_rename,2,FALSE))</f>
        <v>Static Upper Billboard</v>
      </c>
      <c r="Q2935">
        <f>IF($L2935=0,0,G2935)</f>
        <v>26</v>
      </c>
      <c r="R2935">
        <f>IF($L2935=0,0,H2935)</f>
        <v>187</v>
      </c>
      <c r="S2935" s="1">
        <f>R2935*L2935</f>
        <v>56998.410333333341</v>
      </c>
      <c r="T2935" s="1">
        <f>S2935*(K2935/100)</f>
        <v>6505.4724868110025</v>
      </c>
      <c r="U2935" t="str">
        <f t="shared" si="90"/>
        <v>Coca-ColaStatic Upper Billboard</v>
      </c>
      <c r="V2935" t="str">
        <f t="shared" si="91"/>
        <v>06-21 Tampa Bay Rays @ Washington NationalsCoca-ColaStatic Upper Billboard</v>
      </c>
      <c r="W2935" t="str">
        <f>CONCATENATE(M2935,O2935)</f>
        <v>Regular SeasonCoca-Cola</v>
      </c>
      <c r="X2935" t="str">
        <f>CONCATENATE(M2935,P2935)</f>
        <v>Regular SeasonStatic Upper Billboard</v>
      </c>
      <c r="Y2935" t="str">
        <f>CONCATENATE(M2935,O2935,P2935)</f>
        <v>Regular SeasonCoca-ColaStatic Upper Billboard</v>
      </c>
    </row>
    <row r="2936" spans="1:25" x14ac:dyDescent="0.25">
      <c r="A2936" s="3">
        <v>369617</v>
      </c>
      <c r="B2936" t="s">
        <v>112</v>
      </c>
      <c r="C2936" t="s">
        <v>64</v>
      </c>
      <c r="D2936" t="s">
        <v>17</v>
      </c>
      <c r="E2936" t="s">
        <v>1</v>
      </c>
      <c r="F2936" s="5">
        <v>41081</v>
      </c>
      <c r="G2936">
        <v>3</v>
      </c>
      <c r="H2936">
        <v>6</v>
      </c>
      <c r="I2936" s="1">
        <v>1828.8</v>
      </c>
      <c r="J2936" s="1">
        <v>633.01</v>
      </c>
      <c r="K2936">
        <v>34.613407699037602</v>
      </c>
      <c r="L2936" s="4">
        <f>VLOOKUP(N2936,rates,VLOOKUP(CONCATENATE('[1]Exposure Report'!$B$11,'[1]Exposure Report'!$B$13),rate_lookup_table,4,FALSE),FALSE)</f>
        <v>304.80433333333337</v>
      </c>
      <c r="M2936" t="s">
        <v>0</v>
      </c>
      <c r="N2936" t="str">
        <f>IF(VLOOKUP(B2936,title_rename,2,FALSE)=0,B2936,VLOOKUP(B2936,title_rename,2,FALSE))</f>
        <v>06-21 Tampa Bay Rays @ Washington Nationals</v>
      </c>
      <c r="O2936" s="3" t="str">
        <f>LEFT(IF(VLOOKUP(C2936,brand_rename,2,FALSE)=0,C2936,VLOOKUP(C2936,brand_rename,2,FALSE)),LEN(IF(VLOOKUP(C2936,brand_rename,2,FALSE)=0,C2936,VLOOKUP(C2936,brand_rename,2,FALSE)))-6)</f>
        <v>Coke Zero</v>
      </c>
      <c r="P2936" t="str">
        <f>IF(VLOOKUP(D2936,location_rename,2,FALSE)=0,D2936,VLOOKUP(D2936,location_rename,2,FALSE))</f>
        <v>LED Upper Tiered</v>
      </c>
      <c r="Q2936">
        <f>IF($L2936=0,0,G2936)</f>
        <v>3</v>
      </c>
      <c r="R2936">
        <f>IF($L2936=0,0,H2936)</f>
        <v>6</v>
      </c>
      <c r="S2936" s="1">
        <f>R2936*L2936</f>
        <v>1828.8260000000002</v>
      </c>
      <c r="T2936" s="1">
        <f>S2936*(K2936/100)</f>
        <v>633.01899948600146</v>
      </c>
      <c r="U2936" t="str">
        <f t="shared" si="90"/>
        <v>Coke ZeroLED Upper Tiered</v>
      </c>
      <c r="V2936" t="str">
        <f t="shared" si="91"/>
        <v>06-21 Tampa Bay Rays @ Washington NationalsCoke ZeroLED Upper Tiered</v>
      </c>
      <c r="W2936" t="str">
        <f>CONCATENATE(M2936,O2936)</f>
        <v>Regular SeasonCoke Zero</v>
      </c>
      <c r="X2936" t="str">
        <f>CONCATENATE(M2936,P2936)</f>
        <v>Regular SeasonLED Upper Tiered</v>
      </c>
      <c r="Y2936" t="str">
        <f>CONCATENATE(M2936,O2936,P2936)</f>
        <v>Regular SeasonCoke ZeroLED Upper Tiered</v>
      </c>
    </row>
    <row r="2937" spans="1:25" x14ac:dyDescent="0.25">
      <c r="A2937" s="3">
        <v>369617</v>
      </c>
      <c r="B2937" t="s">
        <v>112</v>
      </c>
      <c r="C2937" t="s">
        <v>107</v>
      </c>
      <c r="D2937" t="s">
        <v>19</v>
      </c>
      <c r="E2937" t="s">
        <v>1</v>
      </c>
      <c r="F2937" s="5">
        <v>41081</v>
      </c>
      <c r="G2937">
        <v>1</v>
      </c>
      <c r="H2937">
        <v>2</v>
      </c>
      <c r="I2937" s="1">
        <v>609.6</v>
      </c>
      <c r="J2937" s="1">
        <v>223.97</v>
      </c>
      <c r="K2937">
        <v>36.7404855643044</v>
      </c>
      <c r="L2937" s="4">
        <f>VLOOKUP(N2937,rates,VLOOKUP(CONCATENATE('[1]Exposure Report'!$B$11,'[1]Exposure Report'!$B$13),rate_lookup_table,4,FALSE),FALSE)</f>
        <v>304.80433333333337</v>
      </c>
      <c r="M2937" t="s">
        <v>0</v>
      </c>
      <c r="N2937" t="str">
        <f>IF(VLOOKUP(B2937,title_rename,2,FALSE)=0,B2937,VLOOKUP(B2937,title_rename,2,FALSE))</f>
        <v>06-21 Tampa Bay Rays @ Washington Nationals</v>
      </c>
      <c r="O2937" s="3" t="str">
        <f>LEFT(IF(VLOOKUP(C2937,brand_rename,2,FALSE)=0,C2937,VLOOKUP(C2937,brand_rename,2,FALSE)),LEN(IF(VLOOKUP(C2937,brand_rename,2,FALSE)=0,C2937,VLOOKUP(C2937,brand_rename,2,FALSE)))-6)</f>
        <v>Cropp-Metcalfe</v>
      </c>
      <c r="P2937" t="str">
        <f>IF(VLOOKUP(D2937,location_rename,2,FALSE)=0,D2937,VLOOKUP(D2937,location_rename,2,FALSE))</f>
        <v>LED Outfield Wall</v>
      </c>
      <c r="Q2937">
        <f>IF($L2937=0,0,G2937)</f>
        <v>1</v>
      </c>
      <c r="R2937">
        <f>IF($L2937=0,0,H2937)</f>
        <v>2</v>
      </c>
      <c r="S2937" s="1">
        <f>R2937*L2937</f>
        <v>609.60866666666675</v>
      </c>
      <c r="T2937" s="1">
        <f>S2937*(K2937/100)</f>
        <v>223.97318417541521</v>
      </c>
      <c r="U2937" t="str">
        <f t="shared" si="90"/>
        <v>Cropp-MetcalfeLED Outfield Wall</v>
      </c>
      <c r="V2937" t="str">
        <f t="shared" si="91"/>
        <v>06-21 Tampa Bay Rays @ Washington NationalsCropp-MetcalfeLED Outfield Wall</v>
      </c>
      <c r="W2937" t="str">
        <f>CONCATENATE(M2937,O2937)</f>
        <v>Regular SeasonCropp-Metcalfe</v>
      </c>
      <c r="X2937" t="str">
        <f>CONCATENATE(M2937,P2937)</f>
        <v>Regular SeasonLED Outfield Wall</v>
      </c>
      <c r="Y2937" t="str">
        <f>CONCATENATE(M2937,O2937,P2937)</f>
        <v>Regular SeasonCropp-MetcalfeLED Outfield Wall</v>
      </c>
    </row>
    <row r="2938" spans="1:25" x14ac:dyDescent="0.25">
      <c r="A2938" s="3">
        <v>369617</v>
      </c>
      <c r="B2938" t="s">
        <v>112</v>
      </c>
      <c r="C2938" t="s">
        <v>61</v>
      </c>
      <c r="D2938" t="s">
        <v>17</v>
      </c>
      <c r="E2938" t="s">
        <v>1</v>
      </c>
      <c r="F2938" s="5">
        <v>41081</v>
      </c>
      <c r="G2938">
        <v>4</v>
      </c>
      <c r="H2938">
        <v>11</v>
      </c>
      <c r="I2938" s="1">
        <v>3352.8</v>
      </c>
      <c r="J2938" s="1">
        <v>1253.1500000000001</v>
      </c>
      <c r="K2938">
        <v>37.376222858506303</v>
      </c>
      <c r="L2938" s="4">
        <f>VLOOKUP(N2938,rates,VLOOKUP(CONCATENATE('[1]Exposure Report'!$B$11,'[1]Exposure Report'!$B$13),rate_lookup_table,4,FALSE),FALSE)</f>
        <v>304.80433333333337</v>
      </c>
      <c r="M2938" t="s">
        <v>0</v>
      </c>
      <c r="N2938" t="str">
        <f>IF(VLOOKUP(B2938,title_rename,2,FALSE)=0,B2938,VLOOKUP(B2938,title_rename,2,FALSE))</f>
        <v>06-21 Tampa Bay Rays @ Washington Nationals</v>
      </c>
      <c r="O2938" s="3" t="str">
        <f>LEFT(IF(VLOOKUP(C2938,brand_rename,2,FALSE)=0,C2938,VLOOKUP(C2938,brand_rename,2,FALSE)),LEN(IF(VLOOKUP(C2938,brand_rename,2,FALSE)=0,C2938,VLOOKUP(C2938,brand_rename,2,FALSE)))-6)</f>
        <v>Exxonmobil</v>
      </c>
      <c r="P2938" t="str">
        <f>IF(VLOOKUP(D2938,location_rename,2,FALSE)=0,D2938,VLOOKUP(D2938,location_rename,2,FALSE))</f>
        <v>LED Upper Tiered</v>
      </c>
      <c r="Q2938">
        <f>IF($L2938=0,0,G2938)</f>
        <v>4</v>
      </c>
      <c r="R2938">
        <f>IF($L2938=0,0,H2938)</f>
        <v>11</v>
      </c>
      <c r="S2938" s="1">
        <f>R2938*L2938</f>
        <v>3352.847666666667</v>
      </c>
      <c r="T2938" s="1">
        <f>S2938*(K2938/100)</f>
        <v>1253.167815999562</v>
      </c>
      <c r="U2938" t="str">
        <f t="shared" si="90"/>
        <v>ExxonmobilLED Upper Tiered</v>
      </c>
      <c r="V2938" t="str">
        <f t="shared" si="91"/>
        <v>06-21 Tampa Bay Rays @ Washington NationalsExxonmobilLED Upper Tiered</v>
      </c>
      <c r="W2938" t="str">
        <f>CONCATENATE(M2938,O2938)</f>
        <v>Regular SeasonExxonmobil</v>
      </c>
      <c r="X2938" t="str">
        <f>CONCATENATE(M2938,P2938)</f>
        <v>Regular SeasonLED Upper Tiered</v>
      </c>
      <c r="Y2938" t="str">
        <f>CONCATENATE(M2938,O2938,P2938)</f>
        <v>Regular SeasonExxonmobilLED Upper Tiered</v>
      </c>
    </row>
    <row r="2939" spans="1:25" x14ac:dyDescent="0.25">
      <c r="A2939" s="3">
        <v>369617</v>
      </c>
      <c r="B2939" t="s">
        <v>112</v>
      </c>
      <c r="C2939" t="s">
        <v>61</v>
      </c>
      <c r="D2939" t="s">
        <v>2</v>
      </c>
      <c r="E2939" t="s">
        <v>1</v>
      </c>
      <c r="F2939" s="5">
        <v>41081</v>
      </c>
      <c r="G2939">
        <v>11</v>
      </c>
      <c r="H2939">
        <v>58</v>
      </c>
      <c r="I2939" s="1">
        <v>17678.400000000001</v>
      </c>
      <c r="J2939" s="1">
        <v>4635.95</v>
      </c>
      <c r="K2939">
        <v>26.223809847044901</v>
      </c>
      <c r="L2939" s="4">
        <f>VLOOKUP(N2939,rates,VLOOKUP(CONCATENATE('[1]Exposure Report'!$B$11,'[1]Exposure Report'!$B$13),rate_lookup_table,4,FALSE),FALSE)</f>
        <v>304.80433333333337</v>
      </c>
      <c r="M2939" t="s">
        <v>0</v>
      </c>
      <c r="N2939" t="str">
        <f>IF(VLOOKUP(B2939,title_rename,2,FALSE)=0,B2939,VLOOKUP(B2939,title_rename,2,FALSE))</f>
        <v>06-21 Tampa Bay Rays @ Washington Nationals</v>
      </c>
      <c r="O2939" s="3" t="str">
        <f>LEFT(IF(VLOOKUP(C2939,brand_rename,2,FALSE)=0,C2939,VLOOKUP(C2939,brand_rename,2,FALSE)),LEN(IF(VLOOKUP(C2939,brand_rename,2,FALSE)=0,C2939,VLOOKUP(C2939,brand_rename,2,FALSE)))-6)</f>
        <v>Exxonmobil</v>
      </c>
      <c r="P2939" t="str">
        <f>IF(VLOOKUP(D2939,location_rename,2,FALSE)=0,D2939,VLOOKUP(D2939,location_rename,2,FALSE))</f>
        <v>Rotational Field Level Home Plate</v>
      </c>
      <c r="Q2939">
        <f>IF($L2939=0,0,G2939)</f>
        <v>11</v>
      </c>
      <c r="R2939">
        <f>IF($L2939=0,0,H2939)</f>
        <v>58</v>
      </c>
      <c r="S2939" s="1">
        <f>R2939*L2939</f>
        <v>17678.651333333335</v>
      </c>
      <c r="T2939" s="1">
        <f>S2939*(K2939/100)</f>
        <v>4636.0159091754012</v>
      </c>
      <c r="U2939" t="str">
        <f t="shared" si="90"/>
        <v>ExxonmobilRotational Field Level Home Plate</v>
      </c>
      <c r="V2939" t="str">
        <f t="shared" si="91"/>
        <v>06-21 Tampa Bay Rays @ Washington NationalsExxonmobilRotational Field Level Home Plate</v>
      </c>
      <c r="W2939" t="str">
        <f>CONCATENATE(M2939,O2939)</f>
        <v>Regular SeasonExxonmobil</v>
      </c>
      <c r="X2939" t="str">
        <f>CONCATENATE(M2939,P2939)</f>
        <v>Regular SeasonRotational Field Level Home Plate</v>
      </c>
      <c r="Y2939" t="str">
        <f>CONCATENATE(M2939,O2939,P2939)</f>
        <v>Regular SeasonExxonmobilRotational Field Level Home Plate</v>
      </c>
    </row>
    <row r="2940" spans="1:25" x14ac:dyDescent="0.25">
      <c r="A2940" s="3">
        <v>369617</v>
      </c>
      <c r="B2940" t="s">
        <v>112</v>
      </c>
      <c r="C2940" t="s">
        <v>61</v>
      </c>
      <c r="D2940" t="s">
        <v>11</v>
      </c>
      <c r="E2940" t="s">
        <v>1</v>
      </c>
      <c r="F2940" s="5">
        <v>41081</v>
      </c>
      <c r="G2940">
        <v>11</v>
      </c>
      <c r="H2940">
        <v>22</v>
      </c>
      <c r="I2940" s="1">
        <v>6705.6</v>
      </c>
      <c r="J2940" s="1">
        <v>1373.18</v>
      </c>
      <c r="K2940">
        <v>20.478107850154998</v>
      </c>
      <c r="L2940" s="4">
        <f>VLOOKUP(N2940,rates,VLOOKUP(CONCATENATE('[1]Exposure Report'!$B$11,'[1]Exposure Report'!$B$13),rate_lookup_table,4,FALSE),FALSE)</f>
        <v>304.80433333333337</v>
      </c>
      <c r="M2940" t="s">
        <v>0</v>
      </c>
      <c r="N2940" t="str">
        <f>IF(VLOOKUP(B2940,title_rename,2,FALSE)=0,B2940,VLOOKUP(B2940,title_rename,2,FALSE))</f>
        <v>06-21 Tampa Bay Rays @ Washington Nationals</v>
      </c>
      <c r="O2940" s="3" t="str">
        <f>LEFT(IF(VLOOKUP(C2940,brand_rename,2,FALSE)=0,C2940,VLOOKUP(C2940,brand_rename,2,FALSE)),LEN(IF(VLOOKUP(C2940,brand_rename,2,FALSE)=0,C2940,VLOOKUP(C2940,brand_rename,2,FALSE)))-6)</f>
        <v>Exxonmobil</v>
      </c>
      <c r="P2940" t="str">
        <f>IF(VLOOKUP(D2940,location_rename,2,FALSE)=0,D2940,VLOOKUP(D2940,location_rename,2,FALSE))</f>
        <v>Static Outfield Wall</v>
      </c>
      <c r="Q2940">
        <f>IF($L2940=0,0,G2940)</f>
        <v>11</v>
      </c>
      <c r="R2940">
        <f>IF($L2940=0,0,H2940)</f>
        <v>22</v>
      </c>
      <c r="S2940" s="1">
        <f>R2940*L2940</f>
        <v>6705.695333333334</v>
      </c>
      <c r="T2940" s="1">
        <f>S2940*(K2940/100)</f>
        <v>1373.1995224628108</v>
      </c>
      <c r="U2940" t="str">
        <f t="shared" si="90"/>
        <v>ExxonmobilStatic Outfield Wall</v>
      </c>
      <c r="V2940" t="str">
        <f t="shared" si="91"/>
        <v>06-21 Tampa Bay Rays @ Washington NationalsExxonmobilStatic Outfield Wall</v>
      </c>
      <c r="W2940" t="str">
        <f>CONCATENATE(M2940,O2940)</f>
        <v>Regular SeasonExxonmobil</v>
      </c>
      <c r="X2940" t="str">
        <f>CONCATENATE(M2940,P2940)</f>
        <v>Regular SeasonStatic Outfield Wall</v>
      </c>
      <c r="Y2940" t="str">
        <f>CONCATENATE(M2940,O2940,P2940)</f>
        <v>Regular SeasonExxonmobilStatic Outfield Wall</v>
      </c>
    </row>
    <row r="2941" spans="1:25" x14ac:dyDescent="0.25">
      <c r="A2941" s="3">
        <v>369617</v>
      </c>
      <c r="B2941" t="s">
        <v>112</v>
      </c>
      <c r="C2941" t="s">
        <v>60</v>
      </c>
      <c r="D2941" t="s">
        <v>34</v>
      </c>
      <c r="E2941" t="s">
        <v>1</v>
      </c>
      <c r="F2941" s="5">
        <v>41081</v>
      </c>
      <c r="G2941">
        <v>2</v>
      </c>
      <c r="H2941">
        <v>10</v>
      </c>
      <c r="I2941" s="1">
        <v>3048</v>
      </c>
      <c r="J2941" s="1">
        <v>748.53</v>
      </c>
      <c r="K2941">
        <v>24.558070866141701</v>
      </c>
      <c r="L2941" s="4">
        <f>VLOOKUP(N2941,rates,VLOOKUP(CONCATENATE('[1]Exposure Report'!$B$11,'[1]Exposure Report'!$B$13),rate_lookup_table,4,FALSE),FALSE)</f>
        <v>304.80433333333337</v>
      </c>
      <c r="M2941" t="s">
        <v>0</v>
      </c>
      <c r="N2941" t="str">
        <f>IF(VLOOKUP(B2941,title_rename,2,FALSE)=0,B2941,VLOOKUP(B2941,title_rename,2,FALSE))</f>
        <v>06-21 Tampa Bay Rays @ Washington Nationals</v>
      </c>
      <c r="O2941" s="3" t="str">
        <f>LEFT(IF(VLOOKUP(C2941,brand_rename,2,FALSE)=0,C2941,VLOOKUP(C2941,brand_rename,2,FALSE)),LEN(IF(VLOOKUP(C2941,brand_rename,2,FALSE)=0,C2941,VLOOKUP(C2941,brand_rename,2,FALSE)))-6)</f>
        <v>Frito-Lay</v>
      </c>
      <c r="P2941" t="str">
        <f>IF(VLOOKUP(D2941,location_rename,2,FALSE)=0,D2941,VLOOKUP(D2941,location_rename,2,FALSE))</f>
        <v>General Merchandise</v>
      </c>
      <c r="Q2941">
        <f>IF($L2941=0,0,G2941)</f>
        <v>2</v>
      </c>
      <c r="R2941">
        <f>IF($L2941=0,0,H2941)</f>
        <v>10</v>
      </c>
      <c r="S2941" s="1">
        <f>R2941*L2941</f>
        <v>3048.043333333334</v>
      </c>
      <c r="T2941" s="1">
        <f>S2941*(K2941/100)</f>
        <v>748.54064183070784</v>
      </c>
      <c r="U2941" t="str">
        <f t="shared" si="90"/>
        <v>Frito-LayGeneral Merchandise</v>
      </c>
      <c r="V2941" t="str">
        <f t="shared" si="91"/>
        <v>06-21 Tampa Bay Rays @ Washington NationalsFrito-LayGeneral Merchandise</v>
      </c>
      <c r="W2941" t="str">
        <f>CONCATENATE(M2941,O2941)</f>
        <v>Regular SeasonFrito-Lay</v>
      </c>
      <c r="X2941" t="str">
        <f>CONCATENATE(M2941,P2941)</f>
        <v>Regular SeasonGeneral Merchandise</v>
      </c>
      <c r="Y2941" t="str">
        <f>CONCATENATE(M2941,O2941,P2941)</f>
        <v>Regular SeasonFrito-LayGeneral Merchandise</v>
      </c>
    </row>
    <row r="2942" spans="1:25" x14ac:dyDescent="0.25">
      <c r="A2942" s="3">
        <v>369617</v>
      </c>
      <c r="B2942" t="s">
        <v>112</v>
      </c>
      <c r="C2942" t="s">
        <v>55</v>
      </c>
      <c r="D2942" t="s">
        <v>59</v>
      </c>
      <c r="E2942" t="s">
        <v>1</v>
      </c>
      <c r="F2942" s="5">
        <v>41081</v>
      </c>
      <c r="G2942">
        <v>4</v>
      </c>
      <c r="H2942">
        <v>5</v>
      </c>
      <c r="I2942" s="1">
        <v>1524</v>
      </c>
      <c r="J2942" s="1">
        <v>387.95</v>
      </c>
      <c r="K2942">
        <v>25.456036745406799</v>
      </c>
      <c r="L2942" s="4">
        <f>VLOOKUP(N2942,rates,VLOOKUP(CONCATENATE('[1]Exposure Report'!$B$11,'[1]Exposure Report'!$B$13),rate_lookup_table,4,FALSE),FALSE)</f>
        <v>304.80433333333337</v>
      </c>
      <c r="M2942" t="s">
        <v>0</v>
      </c>
      <c r="N2942" t="str">
        <f>IF(VLOOKUP(B2942,title_rename,2,FALSE)=0,B2942,VLOOKUP(B2942,title_rename,2,FALSE))</f>
        <v>06-21 Tampa Bay Rays @ Washington Nationals</v>
      </c>
      <c r="O2942" s="3" t="str">
        <f>LEFT(IF(VLOOKUP(C2942,brand_rename,2,FALSE)=0,C2942,VLOOKUP(C2942,brand_rename,2,FALSE)),LEN(IF(VLOOKUP(C2942,brand_rename,2,FALSE)=0,C2942,VLOOKUP(C2942,brand_rename,2,FALSE)))-6)</f>
        <v>Gatorade</v>
      </c>
      <c r="P2942" t="str">
        <f>IF(VLOOKUP(D2942,location_rename,2,FALSE)=0,D2942,VLOOKUP(D2942,location_rename,2,FALSE))</f>
        <v>Active Cup</v>
      </c>
      <c r="Q2942">
        <f>IF($L2942=0,0,G2942)</f>
        <v>4</v>
      </c>
      <c r="R2942">
        <f>IF($L2942=0,0,H2942)</f>
        <v>5</v>
      </c>
      <c r="S2942" s="1">
        <f>R2942*L2942</f>
        <v>1524.021666666667</v>
      </c>
      <c r="T2942" s="1">
        <f>S2942*(K2942/100)</f>
        <v>387.95551547462782</v>
      </c>
      <c r="U2942" t="str">
        <f t="shared" si="90"/>
        <v>GatoradeActive Cup</v>
      </c>
      <c r="V2942" t="str">
        <f t="shared" si="91"/>
        <v>06-21 Tampa Bay Rays @ Washington NationalsGatoradeActive Cup</v>
      </c>
      <c r="W2942" t="str">
        <f>CONCATENATE(M2942,O2942)</f>
        <v>Regular SeasonGatorade</v>
      </c>
      <c r="X2942" t="str">
        <f>CONCATENATE(M2942,P2942)</f>
        <v>Regular SeasonActive Cup</v>
      </c>
      <c r="Y2942" t="str">
        <f>CONCATENATE(M2942,O2942,P2942)</f>
        <v>Regular SeasonGatoradeActive Cup</v>
      </c>
    </row>
    <row r="2943" spans="1:25" x14ac:dyDescent="0.25">
      <c r="A2943" s="3">
        <v>369617</v>
      </c>
      <c r="B2943" t="s">
        <v>112</v>
      </c>
      <c r="C2943" t="s">
        <v>55</v>
      </c>
      <c r="D2943" t="s">
        <v>114</v>
      </c>
      <c r="E2943" t="s">
        <v>1</v>
      </c>
      <c r="F2943" s="5">
        <v>41081</v>
      </c>
      <c r="G2943">
        <v>1</v>
      </c>
      <c r="H2943">
        <v>2</v>
      </c>
      <c r="I2943" s="1">
        <v>609.6</v>
      </c>
      <c r="J2943" s="1">
        <v>181.66</v>
      </c>
      <c r="K2943">
        <v>29.799868766404099</v>
      </c>
      <c r="L2943" s="4">
        <f>VLOOKUP(N2943,rates,VLOOKUP(CONCATENATE('[1]Exposure Report'!$B$11,'[1]Exposure Report'!$B$13),rate_lookup_table,4,FALSE),FALSE)</f>
        <v>304.80433333333337</v>
      </c>
      <c r="M2943" t="s">
        <v>0</v>
      </c>
      <c r="N2943" t="str">
        <f>IF(VLOOKUP(B2943,title_rename,2,FALSE)=0,B2943,VLOOKUP(B2943,title_rename,2,FALSE))</f>
        <v>06-21 Tampa Bay Rays @ Washington Nationals</v>
      </c>
      <c r="O2943" s="3" t="str">
        <f>LEFT(IF(VLOOKUP(C2943,brand_rename,2,FALSE)=0,C2943,VLOOKUP(C2943,brand_rename,2,FALSE)),LEN(IF(VLOOKUP(C2943,brand_rename,2,FALSE)=0,C2943,VLOOKUP(C2943,brand_rename,2,FALSE)))-6)</f>
        <v>Gatorade</v>
      </c>
      <c r="P2943" t="str">
        <f>IF(VLOOKUP(D2943,location_rename,2,FALSE)=0,D2943,VLOOKUP(D2943,location_rename,2,FALSE))</f>
        <v>Active Product</v>
      </c>
      <c r="Q2943">
        <f>IF($L2943=0,0,G2943)</f>
        <v>1</v>
      </c>
      <c r="R2943">
        <f>IF($L2943=0,0,H2943)</f>
        <v>2</v>
      </c>
      <c r="S2943" s="1">
        <f>R2943*L2943</f>
        <v>609.60866666666675</v>
      </c>
      <c r="T2943" s="1">
        <f>S2943*(K2943/100)</f>
        <v>181.66258265529248</v>
      </c>
      <c r="U2943" t="str">
        <f t="shared" si="90"/>
        <v>GatoradeActive Product</v>
      </c>
      <c r="V2943" t="str">
        <f t="shared" si="91"/>
        <v>06-21 Tampa Bay Rays @ Washington NationalsGatoradeActive Product</v>
      </c>
      <c r="W2943" t="str">
        <f>CONCATENATE(M2943,O2943)</f>
        <v>Regular SeasonGatorade</v>
      </c>
      <c r="X2943" t="str">
        <f>CONCATENATE(M2943,P2943)</f>
        <v>Regular SeasonActive Product</v>
      </c>
      <c r="Y2943" t="str">
        <f>CONCATENATE(M2943,O2943,P2943)</f>
        <v>Regular SeasonGatoradeActive Product</v>
      </c>
    </row>
    <row r="2944" spans="1:25" x14ac:dyDescent="0.25">
      <c r="A2944" s="3">
        <v>369617</v>
      </c>
      <c r="B2944" t="s">
        <v>112</v>
      </c>
      <c r="C2944" t="s">
        <v>55</v>
      </c>
      <c r="D2944" t="s">
        <v>58</v>
      </c>
      <c r="E2944" t="s">
        <v>1</v>
      </c>
      <c r="F2944" s="5">
        <v>41081</v>
      </c>
      <c r="G2944">
        <v>1</v>
      </c>
      <c r="H2944">
        <v>2</v>
      </c>
      <c r="I2944" s="1">
        <v>609.6</v>
      </c>
      <c r="J2944" s="1">
        <v>254.93</v>
      </c>
      <c r="K2944">
        <v>41.819225721784697</v>
      </c>
      <c r="L2944" s="4">
        <f>VLOOKUP(N2944,rates,VLOOKUP(CONCATENATE('[1]Exposure Report'!$B$11,'[1]Exposure Report'!$B$13),rate_lookup_table,4,FALSE),FALSE)</f>
        <v>304.80433333333337</v>
      </c>
      <c r="M2944" t="s">
        <v>0</v>
      </c>
      <c r="N2944" t="str">
        <f>IF(VLOOKUP(B2944,title_rename,2,FALSE)=0,B2944,VLOOKUP(B2944,title_rename,2,FALSE))</f>
        <v>06-21 Tampa Bay Rays @ Washington Nationals</v>
      </c>
      <c r="O2944" s="3" t="str">
        <f>LEFT(IF(VLOOKUP(C2944,brand_rename,2,FALSE)=0,C2944,VLOOKUP(C2944,brand_rename,2,FALSE)),LEN(IF(VLOOKUP(C2944,brand_rename,2,FALSE)=0,C2944,VLOOKUP(C2944,brand_rename,2,FALSE)))-6)</f>
        <v>Gatorade</v>
      </c>
      <c r="P2944" t="str">
        <f>IF(VLOOKUP(D2944,location_rename,2,FALSE)=0,D2944,VLOOKUP(D2944,location_rename,2,FALSE))</f>
        <v>Cooler Partial Branded</v>
      </c>
      <c r="Q2944">
        <f>IF($L2944=0,0,G2944)</f>
        <v>1</v>
      </c>
      <c r="R2944">
        <f>IF($L2944=0,0,H2944)</f>
        <v>2</v>
      </c>
      <c r="S2944" s="1">
        <f>R2944*L2944</f>
        <v>609.60866666666675</v>
      </c>
      <c r="T2944" s="1">
        <f>S2944*(K2944/100)</f>
        <v>254.93362433289545</v>
      </c>
      <c r="U2944" t="str">
        <f t="shared" si="90"/>
        <v>GatoradeCooler Partial Branded</v>
      </c>
      <c r="V2944" t="str">
        <f t="shared" si="91"/>
        <v>06-21 Tampa Bay Rays @ Washington NationalsGatoradeCooler Partial Branded</v>
      </c>
      <c r="W2944" t="str">
        <f>CONCATENATE(M2944,O2944)</f>
        <v>Regular SeasonGatorade</v>
      </c>
      <c r="X2944" t="str">
        <f>CONCATENATE(M2944,P2944)</f>
        <v>Regular SeasonCooler Partial Branded</v>
      </c>
      <c r="Y2944" t="str">
        <f>CONCATENATE(M2944,O2944,P2944)</f>
        <v>Regular SeasonGatoradeCooler Partial Branded</v>
      </c>
    </row>
    <row r="2945" spans="1:25" x14ac:dyDescent="0.25">
      <c r="A2945" s="3">
        <v>369617</v>
      </c>
      <c r="B2945" t="s">
        <v>112</v>
      </c>
      <c r="C2945" t="s">
        <v>55</v>
      </c>
      <c r="D2945" t="s">
        <v>58</v>
      </c>
      <c r="E2945" t="s">
        <v>1</v>
      </c>
      <c r="F2945" s="5">
        <v>41081</v>
      </c>
      <c r="G2945">
        <v>8</v>
      </c>
      <c r="H2945">
        <v>35</v>
      </c>
      <c r="I2945" s="1">
        <v>10668</v>
      </c>
      <c r="J2945" s="1">
        <v>3001.34</v>
      </c>
      <c r="K2945">
        <v>28.134045744281899</v>
      </c>
      <c r="L2945" s="4">
        <f>VLOOKUP(N2945,rates,VLOOKUP(CONCATENATE('[1]Exposure Report'!$B$11,'[1]Exposure Report'!$B$13),rate_lookup_table,4,FALSE),FALSE)</f>
        <v>304.80433333333337</v>
      </c>
      <c r="M2945" t="s">
        <v>0</v>
      </c>
      <c r="N2945" t="str">
        <f>IF(VLOOKUP(B2945,title_rename,2,FALSE)=0,B2945,VLOOKUP(B2945,title_rename,2,FALSE))</f>
        <v>06-21 Tampa Bay Rays @ Washington Nationals</v>
      </c>
      <c r="O2945" s="3" t="str">
        <f>LEFT(IF(VLOOKUP(C2945,brand_rename,2,FALSE)=0,C2945,VLOOKUP(C2945,brand_rename,2,FALSE)),LEN(IF(VLOOKUP(C2945,brand_rename,2,FALSE)=0,C2945,VLOOKUP(C2945,brand_rename,2,FALSE)))-6)</f>
        <v>Gatorade</v>
      </c>
      <c r="P2945" t="str">
        <f>IF(VLOOKUP(D2945,location_rename,2,FALSE)=0,D2945,VLOOKUP(D2945,location_rename,2,FALSE))</f>
        <v>Cooler Partial Branded</v>
      </c>
      <c r="Q2945">
        <f>IF($L2945=0,0,G2945)</f>
        <v>8</v>
      </c>
      <c r="R2945">
        <f>IF($L2945=0,0,H2945)</f>
        <v>35</v>
      </c>
      <c r="S2945" s="1">
        <f>R2945*L2945</f>
        <v>10668.151666666668</v>
      </c>
      <c r="T2945" s="1">
        <f>S2945*(K2945/100)</f>
        <v>3001.3826699693723</v>
      </c>
      <c r="U2945" t="str">
        <f t="shared" si="90"/>
        <v>GatoradeCooler Partial Branded</v>
      </c>
      <c r="V2945" t="str">
        <f t="shared" si="91"/>
        <v>06-21 Tampa Bay Rays @ Washington NationalsGatoradeCooler Partial Branded</v>
      </c>
      <c r="W2945" t="str">
        <f>CONCATENATE(M2945,O2945)</f>
        <v>Regular SeasonGatorade</v>
      </c>
      <c r="X2945" t="str">
        <f>CONCATENATE(M2945,P2945)</f>
        <v>Regular SeasonCooler Partial Branded</v>
      </c>
      <c r="Y2945" t="str">
        <f>CONCATENATE(M2945,O2945,P2945)</f>
        <v>Regular SeasonGatoradeCooler Partial Branded</v>
      </c>
    </row>
    <row r="2946" spans="1:25" x14ac:dyDescent="0.25">
      <c r="A2946" s="3">
        <v>369617</v>
      </c>
      <c r="B2946" t="s">
        <v>112</v>
      </c>
      <c r="C2946" t="s">
        <v>55</v>
      </c>
      <c r="D2946" t="s">
        <v>102</v>
      </c>
      <c r="E2946" t="s">
        <v>1</v>
      </c>
      <c r="F2946" s="5">
        <v>41081</v>
      </c>
      <c r="G2946">
        <v>16</v>
      </c>
      <c r="H2946">
        <v>48</v>
      </c>
      <c r="I2946" s="1">
        <v>14630.4</v>
      </c>
      <c r="J2946" s="1">
        <v>4848.76</v>
      </c>
      <c r="K2946">
        <v>33.141677602799597</v>
      </c>
      <c r="L2946" s="4">
        <f>VLOOKUP(N2946,rates,VLOOKUP(CONCATENATE('[1]Exposure Report'!$B$11,'[1]Exposure Report'!$B$13),rate_lookup_table,4,FALSE),FALSE)</f>
        <v>304.80433333333337</v>
      </c>
      <c r="M2946" t="s">
        <v>0</v>
      </c>
      <c r="N2946" t="str">
        <f>IF(VLOOKUP(B2946,title_rename,2,FALSE)=0,B2946,VLOOKUP(B2946,title_rename,2,FALSE))</f>
        <v>06-21 Tampa Bay Rays @ Washington Nationals</v>
      </c>
      <c r="O2946" s="3" t="str">
        <f>LEFT(IF(VLOOKUP(C2946,brand_rename,2,FALSE)=0,C2946,VLOOKUP(C2946,brand_rename,2,FALSE)),LEN(IF(VLOOKUP(C2946,brand_rename,2,FALSE)=0,C2946,VLOOKUP(C2946,brand_rename,2,FALSE)))-6)</f>
        <v>Gatorade</v>
      </c>
      <c r="P2946" t="str">
        <f>IF(VLOOKUP(D2946,location_rename,2,FALSE)=0,D2946,VLOOKUP(D2946,location_rename,2,FALSE))</f>
        <v>Ice Chest Full Branded</v>
      </c>
      <c r="Q2946">
        <f>IF($L2946=0,0,G2946)</f>
        <v>16</v>
      </c>
      <c r="R2946">
        <f>IF($L2946=0,0,H2946)</f>
        <v>48</v>
      </c>
      <c r="S2946" s="1">
        <f>R2946*L2946</f>
        <v>14630.608000000002</v>
      </c>
      <c r="T2946" s="1">
        <f>S2946*(K2946/100)</f>
        <v>4848.8289346894062</v>
      </c>
      <c r="U2946" t="str">
        <f t="shared" ref="U2946:U3009" si="92">CONCATENATE(O2946,P2946)</f>
        <v>GatoradeIce Chest Full Branded</v>
      </c>
      <c r="V2946" t="str">
        <f t="shared" ref="V2946:V3009" si="93">CONCATENATE(N2946,U2946)</f>
        <v>06-21 Tampa Bay Rays @ Washington NationalsGatoradeIce Chest Full Branded</v>
      </c>
      <c r="W2946" t="str">
        <f>CONCATENATE(M2946,O2946)</f>
        <v>Regular SeasonGatorade</v>
      </c>
      <c r="X2946" t="str">
        <f>CONCATENATE(M2946,P2946)</f>
        <v>Regular SeasonIce Chest Full Branded</v>
      </c>
      <c r="Y2946" t="str">
        <f>CONCATENATE(M2946,O2946,P2946)</f>
        <v>Regular SeasonGatoradeIce Chest Full Branded</v>
      </c>
    </row>
    <row r="2947" spans="1:25" x14ac:dyDescent="0.25">
      <c r="A2947" s="3">
        <v>369617</v>
      </c>
      <c r="B2947" t="s">
        <v>112</v>
      </c>
      <c r="C2947" t="s">
        <v>55</v>
      </c>
      <c r="D2947" t="s">
        <v>57</v>
      </c>
      <c r="E2947" t="s">
        <v>1</v>
      </c>
      <c r="F2947" s="5">
        <v>41081</v>
      </c>
      <c r="G2947">
        <v>10</v>
      </c>
      <c r="H2947">
        <v>15</v>
      </c>
      <c r="I2947" s="1">
        <v>4572</v>
      </c>
      <c r="J2947" s="1">
        <v>1493.89</v>
      </c>
      <c r="K2947">
        <v>32.674759405074298</v>
      </c>
      <c r="L2947" s="4">
        <f>VLOOKUP(N2947,rates,VLOOKUP(CONCATENATE('[1]Exposure Report'!$B$11,'[1]Exposure Report'!$B$13),rate_lookup_table,4,FALSE),FALSE)</f>
        <v>304.80433333333337</v>
      </c>
      <c r="M2947" t="s">
        <v>0</v>
      </c>
      <c r="N2947" t="str">
        <f>IF(VLOOKUP(B2947,title_rename,2,FALSE)=0,B2947,VLOOKUP(B2947,title_rename,2,FALSE))</f>
        <v>06-21 Tampa Bay Rays @ Washington Nationals</v>
      </c>
      <c r="O2947" s="3" t="str">
        <f>LEFT(IF(VLOOKUP(C2947,brand_rename,2,FALSE)=0,C2947,VLOOKUP(C2947,brand_rename,2,FALSE)),LEN(IF(VLOOKUP(C2947,brand_rename,2,FALSE)=0,C2947,VLOOKUP(C2947,brand_rename,2,FALSE)))-6)</f>
        <v>Gatorade</v>
      </c>
      <c r="P2947" t="str">
        <f>IF(VLOOKUP(D2947,location_rename,2,FALSE)=0,D2947,VLOOKUP(D2947,location_rename,2,FALSE))</f>
        <v>Ice Chest Partial Branded</v>
      </c>
      <c r="Q2947">
        <f>IF($L2947=0,0,G2947)</f>
        <v>10</v>
      </c>
      <c r="R2947">
        <f>IF($L2947=0,0,H2947)</f>
        <v>15</v>
      </c>
      <c r="S2947" s="1">
        <f>R2947*L2947</f>
        <v>4572.0650000000005</v>
      </c>
      <c r="T2947" s="1">
        <f>S2947*(K2947/100)</f>
        <v>1493.9112385936105</v>
      </c>
      <c r="U2947" t="str">
        <f t="shared" si="92"/>
        <v>GatoradeIce Chest Partial Branded</v>
      </c>
      <c r="V2947" t="str">
        <f t="shared" si="93"/>
        <v>06-21 Tampa Bay Rays @ Washington NationalsGatoradeIce Chest Partial Branded</v>
      </c>
      <c r="W2947" t="str">
        <f>CONCATENATE(M2947,O2947)</f>
        <v>Regular SeasonGatorade</v>
      </c>
      <c r="X2947" t="str">
        <f>CONCATENATE(M2947,P2947)</f>
        <v>Regular SeasonIce Chest Partial Branded</v>
      </c>
      <c r="Y2947" t="str">
        <f>CONCATENATE(M2947,O2947,P2947)</f>
        <v>Regular SeasonGatoradeIce Chest Partial Branded</v>
      </c>
    </row>
    <row r="2948" spans="1:25" x14ac:dyDescent="0.25">
      <c r="A2948" s="3">
        <v>369617</v>
      </c>
      <c r="B2948" t="s">
        <v>112</v>
      </c>
      <c r="C2948" t="s">
        <v>55</v>
      </c>
      <c r="D2948" t="s">
        <v>56</v>
      </c>
      <c r="E2948" t="s">
        <v>1</v>
      </c>
      <c r="F2948" s="5">
        <v>41081</v>
      </c>
      <c r="G2948">
        <v>2</v>
      </c>
      <c r="H2948">
        <v>16</v>
      </c>
      <c r="I2948" s="1">
        <v>4876.8</v>
      </c>
      <c r="J2948" s="1">
        <v>808.97</v>
      </c>
      <c r="K2948">
        <v>16.588131561679699</v>
      </c>
      <c r="L2948" s="4">
        <f>VLOOKUP(N2948,rates,VLOOKUP(CONCATENATE('[1]Exposure Report'!$B$11,'[1]Exposure Report'!$B$13),rate_lookup_table,4,FALSE),FALSE)</f>
        <v>304.80433333333337</v>
      </c>
      <c r="M2948" t="s">
        <v>0</v>
      </c>
      <c r="N2948" t="str">
        <f>IF(VLOOKUP(B2948,title_rename,2,FALSE)=0,B2948,VLOOKUP(B2948,title_rename,2,FALSE))</f>
        <v>06-21 Tampa Bay Rays @ Washington Nationals</v>
      </c>
      <c r="O2948" s="3" t="str">
        <f>LEFT(IF(VLOOKUP(C2948,brand_rename,2,FALSE)=0,C2948,VLOOKUP(C2948,brand_rename,2,FALSE)),LEN(IF(VLOOKUP(C2948,brand_rename,2,FALSE)=0,C2948,VLOOKUP(C2948,brand_rename,2,FALSE)))-6)</f>
        <v>Gatorade</v>
      </c>
      <c r="P2948" t="str">
        <f>IF(VLOOKUP(D2948,location_rename,2,FALSE)=0,D2948,VLOOKUP(D2948,location_rename,2,FALSE))</f>
        <v>Passive Cup</v>
      </c>
      <c r="Q2948">
        <f>IF($L2948=0,0,G2948)</f>
        <v>2</v>
      </c>
      <c r="R2948">
        <f>IF($L2948=0,0,H2948)</f>
        <v>16</v>
      </c>
      <c r="S2948" s="1">
        <f>R2948*L2948</f>
        <v>4876.869333333334</v>
      </c>
      <c r="T2948" s="1">
        <f>S2948*(K2948/100)</f>
        <v>808.98150110454503</v>
      </c>
      <c r="U2948" t="str">
        <f t="shared" si="92"/>
        <v>GatoradePassive Cup</v>
      </c>
      <c r="V2948" t="str">
        <f t="shared" si="93"/>
        <v>06-21 Tampa Bay Rays @ Washington NationalsGatoradePassive Cup</v>
      </c>
      <c r="W2948" t="str">
        <f>CONCATENATE(M2948,O2948)</f>
        <v>Regular SeasonGatorade</v>
      </c>
      <c r="X2948" t="str">
        <f>CONCATENATE(M2948,P2948)</f>
        <v>Regular SeasonPassive Cup</v>
      </c>
      <c r="Y2948" t="str">
        <f>CONCATENATE(M2948,O2948,P2948)</f>
        <v>Regular SeasonGatoradePassive Cup</v>
      </c>
    </row>
    <row r="2949" spans="1:25" x14ac:dyDescent="0.25">
      <c r="A2949" s="3">
        <v>369617</v>
      </c>
      <c r="B2949" t="s">
        <v>112</v>
      </c>
      <c r="C2949" t="s">
        <v>55</v>
      </c>
      <c r="D2949" t="s">
        <v>56</v>
      </c>
      <c r="E2949" t="s">
        <v>1</v>
      </c>
      <c r="F2949" s="5">
        <v>41081</v>
      </c>
      <c r="G2949">
        <v>8</v>
      </c>
      <c r="H2949">
        <v>15</v>
      </c>
      <c r="I2949" s="1">
        <v>4572</v>
      </c>
      <c r="J2949" s="1">
        <v>1278.18</v>
      </c>
      <c r="K2949">
        <v>27.956692913385801</v>
      </c>
      <c r="L2949" s="4">
        <f>VLOOKUP(N2949,rates,VLOOKUP(CONCATENATE('[1]Exposure Report'!$B$11,'[1]Exposure Report'!$B$13),rate_lookup_table,4,FALSE),FALSE)</f>
        <v>304.80433333333337</v>
      </c>
      <c r="M2949" t="s">
        <v>0</v>
      </c>
      <c r="N2949" t="str">
        <f>IF(VLOOKUP(B2949,title_rename,2,FALSE)=0,B2949,VLOOKUP(B2949,title_rename,2,FALSE))</f>
        <v>06-21 Tampa Bay Rays @ Washington Nationals</v>
      </c>
      <c r="O2949" s="3" t="str">
        <f>LEFT(IF(VLOOKUP(C2949,brand_rename,2,FALSE)=0,C2949,VLOOKUP(C2949,brand_rename,2,FALSE)),LEN(IF(VLOOKUP(C2949,brand_rename,2,FALSE)=0,C2949,VLOOKUP(C2949,brand_rename,2,FALSE)))-6)</f>
        <v>Gatorade</v>
      </c>
      <c r="P2949" t="str">
        <f>IF(VLOOKUP(D2949,location_rename,2,FALSE)=0,D2949,VLOOKUP(D2949,location_rename,2,FALSE))</f>
        <v>Passive Cup</v>
      </c>
      <c r="Q2949">
        <f>IF($L2949=0,0,G2949)</f>
        <v>8</v>
      </c>
      <c r="R2949">
        <f>IF($L2949=0,0,H2949)</f>
        <v>15</v>
      </c>
      <c r="S2949" s="1">
        <f>R2949*L2949</f>
        <v>4572.0650000000005</v>
      </c>
      <c r="T2949" s="1">
        <f>S2949*(K2949/100)</f>
        <v>1278.1981718503926</v>
      </c>
      <c r="U2949" t="str">
        <f t="shared" si="92"/>
        <v>GatoradePassive Cup</v>
      </c>
      <c r="V2949" t="str">
        <f t="shared" si="93"/>
        <v>06-21 Tampa Bay Rays @ Washington NationalsGatoradePassive Cup</v>
      </c>
      <c r="W2949" t="str">
        <f>CONCATENATE(M2949,O2949)</f>
        <v>Regular SeasonGatorade</v>
      </c>
      <c r="X2949" t="str">
        <f>CONCATENATE(M2949,P2949)</f>
        <v>Regular SeasonPassive Cup</v>
      </c>
      <c r="Y2949" t="str">
        <f>CONCATENATE(M2949,O2949,P2949)</f>
        <v>Regular SeasonGatoradePassive Cup</v>
      </c>
    </row>
    <row r="2950" spans="1:25" x14ac:dyDescent="0.25">
      <c r="A2950" s="3">
        <v>369617</v>
      </c>
      <c r="B2950" t="s">
        <v>112</v>
      </c>
      <c r="C2950" t="s">
        <v>85</v>
      </c>
      <c r="D2950" t="s">
        <v>17</v>
      </c>
      <c r="E2950" t="s">
        <v>1</v>
      </c>
      <c r="F2950" s="5">
        <v>41081</v>
      </c>
      <c r="G2950">
        <v>5</v>
      </c>
      <c r="H2950">
        <v>8</v>
      </c>
      <c r="I2950" s="1">
        <v>2438.4</v>
      </c>
      <c r="J2950" s="1">
        <v>959.57</v>
      </c>
      <c r="K2950">
        <v>39.352444225721698</v>
      </c>
      <c r="L2950" s="4">
        <f>VLOOKUP(N2950,rates,VLOOKUP(CONCATENATE('[1]Exposure Report'!$B$11,'[1]Exposure Report'!$B$13),rate_lookup_table,4,FALSE),FALSE)</f>
        <v>304.80433333333337</v>
      </c>
      <c r="M2950" t="s">
        <v>0</v>
      </c>
      <c r="N2950" t="str">
        <f>IF(VLOOKUP(B2950,title_rename,2,FALSE)=0,B2950,VLOOKUP(B2950,title_rename,2,FALSE))</f>
        <v>06-21 Tampa Bay Rays @ Washington Nationals</v>
      </c>
      <c r="O2950" s="3" t="str">
        <f>LEFT(IF(VLOOKUP(C2950,brand_rename,2,FALSE)=0,C2950,VLOOKUP(C2950,brand_rename,2,FALSE)),LEN(IF(VLOOKUP(C2950,brand_rename,2,FALSE)=0,C2950,VLOOKUP(C2950,brand_rename,2,FALSE)))-6)</f>
        <v>Gaylord National Resort</v>
      </c>
      <c r="P2950" t="str">
        <f>IF(VLOOKUP(D2950,location_rename,2,FALSE)=0,D2950,VLOOKUP(D2950,location_rename,2,FALSE))</f>
        <v>LED Upper Tiered</v>
      </c>
      <c r="Q2950">
        <f>IF($L2950=0,0,G2950)</f>
        <v>5</v>
      </c>
      <c r="R2950">
        <f>IF($L2950=0,0,H2950)</f>
        <v>8</v>
      </c>
      <c r="S2950" s="1">
        <f>R2950*L2950</f>
        <v>2438.434666666667</v>
      </c>
      <c r="T2950" s="1">
        <f>S2950*(K2950/100)</f>
        <v>959.58364218066299</v>
      </c>
      <c r="U2950" t="str">
        <f t="shared" si="92"/>
        <v>Gaylord National ResortLED Upper Tiered</v>
      </c>
      <c r="V2950" t="str">
        <f t="shared" si="93"/>
        <v>06-21 Tampa Bay Rays @ Washington NationalsGaylord National ResortLED Upper Tiered</v>
      </c>
      <c r="W2950" t="str">
        <f>CONCATENATE(M2950,O2950)</f>
        <v>Regular SeasonGaylord National Resort</v>
      </c>
      <c r="X2950" t="str">
        <f>CONCATENATE(M2950,P2950)</f>
        <v>Regular SeasonLED Upper Tiered</v>
      </c>
      <c r="Y2950" t="str">
        <f>CONCATENATE(M2950,O2950,P2950)</f>
        <v>Regular SeasonGaylord National ResortLED Upper Tiered</v>
      </c>
    </row>
    <row r="2951" spans="1:25" x14ac:dyDescent="0.25">
      <c r="A2951" s="3">
        <v>369617</v>
      </c>
      <c r="B2951" t="s">
        <v>112</v>
      </c>
      <c r="C2951" t="s">
        <v>53</v>
      </c>
      <c r="D2951" t="s">
        <v>19</v>
      </c>
      <c r="E2951" t="s">
        <v>1</v>
      </c>
      <c r="F2951" s="5">
        <v>41081</v>
      </c>
      <c r="G2951">
        <v>2</v>
      </c>
      <c r="H2951">
        <v>2</v>
      </c>
      <c r="I2951" s="1">
        <v>609.6</v>
      </c>
      <c r="J2951" s="1">
        <v>104.85</v>
      </c>
      <c r="K2951">
        <v>17.1998031496062</v>
      </c>
      <c r="L2951" s="4">
        <f>VLOOKUP(N2951,rates,VLOOKUP(CONCATENATE('[1]Exposure Report'!$B$11,'[1]Exposure Report'!$B$13),rate_lookup_table,4,FALSE),FALSE)</f>
        <v>304.80433333333337</v>
      </c>
      <c r="M2951" t="s">
        <v>0</v>
      </c>
      <c r="N2951" t="str">
        <f>IF(VLOOKUP(B2951,title_rename,2,FALSE)=0,B2951,VLOOKUP(B2951,title_rename,2,FALSE))</f>
        <v>06-21 Tampa Bay Rays @ Washington Nationals</v>
      </c>
      <c r="O2951" s="3" t="str">
        <f>LEFT(IF(VLOOKUP(C2951,brand_rename,2,FALSE)=0,C2951,VLOOKUP(C2951,brand_rename,2,FALSE)),LEN(IF(VLOOKUP(C2951,brand_rename,2,FALSE)=0,C2951,VLOOKUP(C2951,brand_rename,2,FALSE)))-6)</f>
        <v>GEICO</v>
      </c>
      <c r="P2951" t="str">
        <f>IF(VLOOKUP(D2951,location_rename,2,FALSE)=0,D2951,VLOOKUP(D2951,location_rename,2,FALSE))</f>
        <v>LED Outfield Wall</v>
      </c>
      <c r="Q2951">
        <f>IF($L2951=0,0,G2951)</f>
        <v>2</v>
      </c>
      <c r="R2951">
        <f>IF($L2951=0,0,H2951)</f>
        <v>2</v>
      </c>
      <c r="S2951" s="1">
        <f>R2951*L2951</f>
        <v>609.60866666666675</v>
      </c>
      <c r="T2951" s="1">
        <f>S2951*(K2951/100)</f>
        <v>104.85149064960571</v>
      </c>
      <c r="U2951" t="str">
        <f t="shared" si="92"/>
        <v>GEICOLED Outfield Wall</v>
      </c>
      <c r="V2951" t="str">
        <f t="shared" si="93"/>
        <v>06-21 Tampa Bay Rays @ Washington NationalsGEICOLED Outfield Wall</v>
      </c>
      <c r="W2951" t="str">
        <f>CONCATENATE(M2951,O2951)</f>
        <v>Regular SeasonGEICO</v>
      </c>
      <c r="X2951" t="str">
        <f>CONCATENATE(M2951,P2951)</f>
        <v>Regular SeasonLED Outfield Wall</v>
      </c>
      <c r="Y2951" t="str">
        <f>CONCATENATE(M2951,O2951,P2951)</f>
        <v>Regular SeasonGEICOLED Outfield Wall</v>
      </c>
    </row>
    <row r="2952" spans="1:25" x14ac:dyDescent="0.25">
      <c r="A2952" s="3">
        <v>369617</v>
      </c>
      <c r="B2952" t="s">
        <v>112</v>
      </c>
      <c r="C2952" t="s">
        <v>53</v>
      </c>
      <c r="D2952" t="s">
        <v>2</v>
      </c>
      <c r="E2952" t="s">
        <v>1</v>
      </c>
      <c r="F2952" s="5">
        <v>41081</v>
      </c>
      <c r="G2952">
        <v>17</v>
      </c>
      <c r="H2952">
        <v>136</v>
      </c>
      <c r="I2952" s="1">
        <v>41452.800000000003</v>
      </c>
      <c r="J2952" s="1">
        <v>9296.9500000000007</v>
      </c>
      <c r="K2952">
        <v>22.427797398486899</v>
      </c>
      <c r="L2952" s="4">
        <f>VLOOKUP(N2952,rates,VLOOKUP(CONCATENATE('[1]Exposure Report'!$B$11,'[1]Exposure Report'!$B$13),rate_lookup_table,4,FALSE),FALSE)</f>
        <v>304.80433333333337</v>
      </c>
      <c r="M2952" t="s">
        <v>0</v>
      </c>
      <c r="N2952" t="str">
        <f>IF(VLOOKUP(B2952,title_rename,2,FALSE)=0,B2952,VLOOKUP(B2952,title_rename,2,FALSE))</f>
        <v>06-21 Tampa Bay Rays @ Washington Nationals</v>
      </c>
      <c r="O2952" s="3" t="str">
        <f>LEFT(IF(VLOOKUP(C2952,brand_rename,2,FALSE)=0,C2952,VLOOKUP(C2952,brand_rename,2,FALSE)),LEN(IF(VLOOKUP(C2952,brand_rename,2,FALSE)=0,C2952,VLOOKUP(C2952,brand_rename,2,FALSE)))-6)</f>
        <v>GEICO</v>
      </c>
      <c r="P2952" t="str">
        <f>IF(VLOOKUP(D2952,location_rename,2,FALSE)=0,D2952,VLOOKUP(D2952,location_rename,2,FALSE))</f>
        <v>Rotational Field Level Home Plate</v>
      </c>
      <c r="Q2952">
        <f>IF($L2952=0,0,G2952)</f>
        <v>17</v>
      </c>
      <c r="R2952">
        <f>IF($L2952=0,0,H2952)</f>
        <v>136</v>
      </c>
      <c r="S2952" s="1">
        <f>R2952*L2952</f>
        <v>41453.38933333334</v>
      </c>
      <c r="T2952" s="1">
        <f>S2952*(K2952/100)</f>
        <v>9297.0821744859804</v>
      </c>
      <c r="U2952" t="str">
        <f t="shared" si="92"/>
        <v>GEICORotational Field Level Home Plate</v>
      </c>
      <c r="V2952" t="str">
        <f t="shared" si="93"/>
        <v>06-21 Tampa Bay Rays @ Washington NationalsGEICORotational Field Level Home Plate</v>
      </c>
      <c r="W2952" t="str">
        <f>CONCATENATE(M2952,O2952)</f>
        <v>Regular SeasonGEICO</v>
      </c>
      <c r="X2952" t="str">
        <f>CONCATENATE(M2952,P2952)</f>
        <v>Regular SeasonRotational Field Level Home Plate</v>
      </c>
      <c r="Y2952" t="str">
        <f>CONCATENATE(M2952,O2952,P2952)</f>
        <v>Regular SeasonGEICORotational Field Level Home Plate</v>
      </c>
    </row>
    <row r="2953" spans="1:25" x14ac:dyDescent="0.25">
      <c r="A2953" s="3">
        <v>369617</v>
      </c>
      <c r="B2953" t="s">
        <v>112</v>
      </c>
      <c r="C2953" t="s">
        <v>53</v>
      </c>
      <c r="D2953" t="s">
        <v>11</v>
      </c>
      <c r="E2953" t="s">
        <v>1</v>
      </c>
      <c r="F2953" s="5">
        <v>41081</v>
      </c>
      <c r="G2953">
        <v>51</v>
      </c>
      <c r="H2953">
        <v>256</v>
      </c>
      <c r="I2953" s="1">
        <v>78028.800000000003</v>
      </c>
      <c r="J2953" s="1">
        <v>10992.49</v>
      </c>
      <c r="K2953">
        <v>14.0877342724737</v>
      </c>
      <c r="L2953" s="4">
        <f>VLOOKUP(N2953,rates,VLOOKUP(CONCATENATE('[1]Exposure Report'!$B$11,'[1]Exposure Report'!$B$13),rate_lookup_table,4,FALSE),FALSE)</f>
        <v>304.80433333333337</v>
      </c>
      <c r="M2953" t="s">
        <v>0</v>
      </c>
      <c r="N2953" t="str">
        <f>IF(VLOOKUP(B2953,title_rename,2,FALSE)=0,B2953,VLOOKUP(B2953,title_rename,2,FALSE))</f>
        <v>06-21 Tampa Bay Rays @ Washington Nationals</v>
      </c>
      <c r="O2953" s="3" t="str">
        <f>LEFT(IF(VLOOKUP(C2953,brand_rename,2,FALSE)=0,C2953,VLOOKUP(C2953,brand_rename,2,FALSE)),LEN(IF(VLOOKUP(C2953,brand_rename,2,FALSE)=0,C2953,VLOOKUP(C2953,brand_rename,2,FALSE)))-6)</f>
        <v>GEICO</v>
      </c>
      <c r="P2953" t="str">
        <f>IF(VLOOKUP(D2953,location_rename,2,FALSE)=0,D2953,VLOOKUP(D2953,location_rename,2,FALSE))</f>
        <v>Static Outfield Wall</v>
      </c>
      <c r="Q2953">
        <f>IF($L2953=0,0,G2953)</f>
        <v>51</v>
      </c>
      <c r="R2953">
        <f>IF($L2953=0,0,H2953)</f>
        <v>256</v>
      </c>
      <c r="S2953" s="1">
        <f>R2953*L2953</f>
        <v>78029.909333333344</v>
      </c>
      <c r="T2953" s="1">
        <f>S2953*(K2953/100)</f>
        <v>10992.646279932156</v>
      </c>
      <c r="U2953" t="str">
        <f t="shared" si="92"/>
        <v>GEICOStatic Outfield Wall</v>
      </c>
      <c r="V2953" t="str">
        <f t="shared" si="93"/>
        <v>06-21 Tampa Bay Rays @ Washington NationalsGEICOStatic Outfield Wall</v>
      </c>
      <c r="W2953" t="str">
        <f>CONCATENATE(M2953,O2953)</f>
        <v>Regular SeasonGEICO</v>
      </c>
      <c r="X2953" t="str">
        <f>CONCATENATE(M2953,P2953)</f>
        <v>Regular SeasonStatic Outfield Wall</v>
      </c>
      <c r="Y2953" t="str">
        <f>CONCATENATE(M2953,O2953,P2953)</f>
        <v>Regular SeasonGEICOStatic Outfield Wall</v>
      </c>
    </row>
    <row r="2954" spans="1:25" x14ac:dyDescent="0.25">
      <c r="A2954" s="3">
        <v>369617</v>
      </c>
      <c r="B2954" t="s">
        <v>112</v>
      </c>
      <c r="C2954" t="s">
        <v>52</v>
      </c>
      <c r="D2954" t="s">
        <v>2</v>
      </c>
      <c r="E2954" t="s">
        <v>1</v>
      </c>
      <c r="F2954" s="5">
        <v>41081</v>
      </c>
      <c r="G2954">
        <v>11</v>
      </c>
      <c r="H2954">
        <v>47</v>
      </c>
      <c r="I2954" s="1">
        <v>14325.6</v>
      </c>
      <c r="J2954" s="1">
        <v>3940</v>
      </c>
      <c r="K2954">
        <v>27.503211034790802</v>
      </c>
      <c r="L2954" s="4">
        <f>VLOOKUP(N2954,rates,VLOOKUP(CONCATENATE('[1]Exposure Report'!$B$11,'[1]Exposure Report'!$B$13),rate_lookup_table,4,FALSE),FALSE)</f>
        <v>304.80433333333337</v>
      </c>
      <c r="M2954" t="s">
        <v>0</v>
      </c>
      <c r="N2954" t="str">
        <f>IF(VLOOKUP(B2954,title_rename,2,FALSE)=0,B2954,VLOOKUP(B2954,title_rename,2,FALSE))</f>
        <v>06-21 Tampa Bay Rays @ Washington Nationals</v>
      </c>
      <c r="O2954" s="3" t="str">
        <f>LEFT(IF(VLOOKUP(C2954,brand_rename,2,FALSE)=0,C2954,VLOOKUP(C2954,brand_rename,2,FALSE)),LEN(IF(VLOOKUP(C2954,brand_rename,2,FALSE)=0,C2954,VLOOKUP(C2954,brand_rename,2,FALSE)))-6)</f>
        <v>Hankook Tire</v>
      </c>
      <c r="P2954" t="str">
        <f>IF(VLOOKUP(D2954,location_rename,2,FALSE)=0,D2954,VLOOKUP(D2954,location_rename,2,FALSE))</f>
        <v>Rotational Field Level Home Plate</v>
      </c>
      <c r="Q2954">
        <f>IF($L2954=0,0,G2954)</f>
        <v>11</v>
      </c>
      <c r="R2954">
        <f>IF($L2954=0,0,H2954)</f>
        <v>47</v>
      </c>
      <c r="S2954" s="1">
        <f>R2954*L2954</f>
        <v>14325.803666666669</v>
      </c>
      <c r="T2954" s="1">
        <f>S2954*(K2954/100)</f>
        <v>3940.0560148731329</v>
      </c>
      <c r="U2954" t="str">
        <f t="shared" si="92"/>
        <v>Hankook TireRotational Field Level Home Plate</v>
      </c>
      <c r="V2954" t="str">
        <f t="shared" si="93"/>
        <v>06-21 Tampa Bay Rays @ Washington NationalsHankook TireRotational Field Level Home Plate</v>
      </c>
      <c r="W2954" t="str">
        <f>CONCATENATE(M2954,O2954)</f>
        <v>Regular SeasonHankook Tire</v>
      </c>
      <c r="X2954" t="str">
        <f>CONCATENATE(M2954,P2954)</f>
        <v>Regular SeasonRotational Field Level Home Plate</v>
      </c>
      <c r="Y2954" t="str">
        <f>CONCATENATE(M2954,O2954,P2954)</f>
        <v>Regular SeasonHankook TireRotational Field Level Home Plate</v>
      </c>
    </row>
    <row r="2955" spans="1:25" x14ac:dyDescent="0.25">
      <c r="A2955" s="3">
        <v>369617</v>
      </c>
      <c r="B2955" t="s">
        <v>112</v>
      </c>
      <c r="C2955" t="s">
        <v>51</v>
      </c>
      <c r="D2955" t="s">
        <v>9</v>
      </c>
      <c r="E2955" t="s">
        <v>1</v>
      </c>
      <c r="F2955" s="5">
        <v>41081</v>
      </c>
      <c r="G2955">
        <v>20</v>
      </c>
      <c r="H2955">
        <v>44</v>
      </c>
      <c r="I2955" s="1">
        <v>13411.2</v>
      </c>
      <c r="J2955" s="1">
        <v>3191.13</v>
      </c>
      <c r="K2955">
        <v>23.794515032211802</v>
      </c>
      <c r="L2955" s="4">
        <f>VLOOKUP(N2955,rates,VLOOKUP(CONCATENATE('[1]Exposure Report'!$B$11,'[1]Exposure Report'!$B$13),rate_lookup_table,4,FALSE),FALSE)</f>
        <v>304.80433333333337</v>
      </c>
      <c r="M2955" t="s">
        <v>0</v>
      </c>
      <c r="N2955" t="str">
        <f>IF(VLOOKUP(B2955,title_rename,2,FALSE)=0,B2955,VLOOKUP(B2955,title_rename,2,FALSE))</f>
        <v>06-21 Tampa Bay Rays @ Washington Nationals</v>
      </c>
      <c r="O2955" s="3" t="str">
        <f>LEFT(IF(VLOOKUP(C2955,brand_rename,2,FALSE)=0,C2955,VLOOKUP(C2955,brand_rename,2,FALSE)),LEN(IF(VLOOKUP(C2955,brand_rename,2,FALSE)=0,C2955,VLOOKUP(C2955,brand_rename,2,FALSE)))-6)</f>
        <v>Harris Teeter</v>
      </c>
      <c r="P2955" t="str">
        <f>IF(VLOOKUP(D2955,location_rename,2,FALSE)=0,D2955,VLOOKUP(D2955,location_rename,2,FALSE))</f>
        <v>Static Upper Billboard</v>
      </c>
      <c r="Q2955">
        <f>IF($L2955=0,0,G2955)</f>
        <v>20</v>
      </c>
      <c r="R2955">
        <f>IF($L2955=0,0,H2955)</f>
        <v>44</v>
      </c>
      <c r="S2955" s="1">
        <f>R2955*L2955</f>
        <v>13411.390666666668</v>
      </c>
      <c r="T2955" s="1">
        <f>S2955*(K2955/100)</f>
        <v>3191.175368208651</v>
      </c>
      <c r="U2955" t="str">
        <f t="shared" si="92"/>
        <v>Harris TeeterStatic Upper Billboard</v>
      </c>
      <c r="V2955" t="str">
        <f t="shared" si="93"/>
        <v>06-21 Tampa Bay Rays @ Washington NationalsHarris TeeterStatic Upper Billboard</v>
      </c>
      <c r="W2955" t="str">
        <f>CONCATENATE(M2955,O2955)</f>
        <v>Regular SeasonHarris Teeter</v>
      </c>
      <c r="X2955" t="str">
        <f>CONCATENATE(M2955,P2955)</f>
        <v>Regular SeasonStatic Upper Billboard</v>
      </c>
      <c r="Y2955" t="str">
        <f>CONCATENATE(M2955,O2955,P2955)</f>
        <v>Regular SeasonHarris TeeterStatic Upper Billboard</v>
      </c>
    </row>
    <row r="2956" spans="1:25" x14ac:dyDescent="0.25">
      <c r="A2956" s="3">
        <v>369617</v>
      </c>
      <c r="B2956" t="s">
        <v>112</v>
      </c>
      <c r="C2956" t="s">
        <v>49</v>
      </c>
      <c r="D2956" t="s">
        <v>17</v>
      </c>
      <c r="E2956" t="s">
        <v>1</v>
      </c>
      <c r="F2956" s="5">
        <v>41081</v>
      </c>
      <c r="G2956">
        <v>1</v>
      </c>
      <c r="H2956">
        <v>4</v>
      </c>
      <c r="I2956" s="1">
        <v>1219.2</v>
      </c>
      <c r="J2956" s="1">
        <v>425.99</v>
      </c>
      <c r="K2956">
        <v>34.940124671916003</v>
      </c>
      <c r="L2956" s="4">
        <f>VLOOKUP(N2956,rates,VLOOKUP(CONCATENATE('[1]Exposure Report'!$B$11,'[1]Exposure Report'!$B$13),rate_lookup_table,4,FALSE),FALSE)</f>
        <v>304.80433333333337</v>
      </c>
      <c r="M2956" t="s">
        <v>0</v>
      </c>
      <c r="N2956" t="str">
        <f>IF(VLOOKUP(B2956,title_rename,2,FALSE)=0,B2956,VLOOKUP(B2956,title_rename,2,FALSE))</f>
        <v>06-21 Tampa Bay Rays @ Washington Nationals</v>
      </c>
      <c r="O2956" s="3" t="str">
        <f>LEFT(IF(VLOOKUP(C2956,brand_rename,2,FALSE)=0,C2956,VLOOKUP(C2956,brand_rename,2,FALSE)),LEN(IF(VLOOKUP(C2956,brand_rename,2,FALSE)=0,C2956,VLOOKUP(C2956,brand_rename,2,FALSE)))-6)</f>
        <v>Lexus</v>
      </c>
      <c r="P2956" t="str">
        <f>IF(VLOOKUP(D2956,location_rename,2,FALSE)=0,D2956,VLOOKUP(D2956,location_rename,2,FALSE))</f>
        <v>LED Upper Tiered</v>
      </c>
      <c r="Q2956">
        <f>IF($L2956=0,0,G2956)</f>
        <v>1</v>
      </c>
      <c r="R2956">
        <f>IF($L2956=0,0,H2956)</f>
        <v>4</v>
      </c>
      <c r="S2956" s="1">
        <f>R2956*L2956</f>
        <v>1219.2173333333335</v>
      </c>
      <c r="T2956" s="1">
        <f>S2956*(K2956/100)</f>
        <v>425.99605628827641</v>
      </c>
      <c r="U2956" t="str">
        <f t="shared" si="92"/>
        <v>LexusLED Upper Tiered</v>
      </c>
      <c r="V2956" t="str">
        <f t="shared" si="93"/>
        <v>06-21 Tampa Bay Rays @ Washington NationalsLexusLED Upper Tiered</v>
      </c>
      <c r="W2956" t="str">
        <f>CONCATENATE(M2956,O2956)</f>
        <v>Regular SeasonLexus</v>
      </c>
      <c r="X2956" t="str">
        <f>CONCATENATE(M2956,P2956)</f>
        <v>Regular SeasonLED Upper Tiered</v>
      </c>
      <c r="Y2956" t="str">
        <f>CONCATENATE(M2956,O2956,P2956)</f>
        <v>Regular SeasonLexusLED Upper Tiered</v>
      </c>
    </row>
    <row r="2957" spans="1:25" x14ac:dyDescent="0.25">
      <c r="A2957" s="3">
        <v>369617</v>
      </c>
      <c r="B2957" t="s">
        <v>112</v>
      </c>
      <c r="C2957" t="s">
        <v>49</v>
      </c>
      <c r="D2957" t="s">
        <v>7</v>
      </c>
      <c r="E2957" t="s">
        <v>1</v>
      </c>
      <c r="F2957" s="5">
        <v>41081</v>
      </c>
      <c r="G2957">
        <v>411</v>
      </c>
      <c r="H2957">
        <v>3384</v>
      </c>
      <c r="I2957" s="1">
        <v>1031443.2</v>
      </c>
      <c r="J2957" s="1">
        <v>170843.17</v>
      </c>
      <c r="K2957">
        <v>16.563507326433399</v>
      </c>
      <c r="L2957" s="4">
        <f>VLOOKUP(N2957,rates,VLOOKUP(CONCATENATE('[1]Exposure Report'!$B$11,'[1]Exposure Report'!$B$13),rate_lookup_table,4,FALSE),FALSE)</f>
        <v>304.80433333333337</v>
      </c>
      <c r="M2957" t="s">
        <v>0</v>
      </c>
      <c r="N2957" t="str">
        <f>IF(VLOOKUP(B2957,title_rename,2,FALSE)=0,B2957,VLOOKUP(B2957,title_rename,2,FALSE))</f>
        <v>06-21 Tampa Bay Rays @ Washington Nationals</v>
      </c>
      <c r="O2957" s="3" t="str">
        <f>LEFT(IF(VLOOKUP(C2957,brand_rename,2,FALSE)=0,C2957,VLOOKUP(C2957,brand_rename,2,FALSE)),LEN(IF(VLOOKUP(C2957,brand_rename,2,FALSE)=0,C2957,VLOOKUP(C2957,brand_rename,2,FALSE)))-6)</f>
        <v>Lexus</v>
      </c>
      <c r="P2957" t="str">
        <f>IF(VLOOKUP(D2957,location_rename,2,FALSE)=0,D2957,VLOOKUP(D2957,location_rename,2,FALSE))</f>
        <v>Static Upper Home Plate</v>
      </c>
      <c r="Q2957">
        <f>IF($L2957=0,0,G2957)</f>
        <v>411</v>
      </c>
      <c r="R2957">
        <f>IF($L2957=0,0,H2957)</f>
        <v>3384</v>
      </c>
      <c r="S2957" s="1">
        <f>R2957*L2957</f>
        <v>1031457.8640000002</v>
      </c>
      <c r="T2957" s="1">
        <f>S2957*(K2957/100)</f>
        <v>170845.59887271348</v>
      </c>
      <c r="U2957" t="str">
        <f t="shared" si="92"/>
        <v>LexusStatic Upper Home Plate</v>
      </c>
      <c r="V2957" t="str">
        <f t="shared" si="93"/>
        <v>06-21 Tampa Bay Rays @ Washington NationalsLexusStatic Upper Home Plate</v>
      </c>
      <c r="W2957" t="str">
        <f>CONCATENATE(M2957,O2957)</f>
        <v>Regular SeasonLexus</v>
      </c>
      <c r="X2957" t="str">
        <f>CONCATENATE(M2957,P2957)</f>
        <v>Regular SeasonStatic Upper Home Plate</v>
      </c>
      <c r="Y2957" t="str">
        <f>CONCATENATE(M2957,O2957,P2957)</f>
        <v>Regular SeasonLexusStatic Upper Home Plate</v>
      </c>
    </row>
    <row r="2958" spans="1:25" x14ac:dyDescent="0.25">
      <c r="A2958" s="3">
        <v>369617</v>
      </c>
      <c r="B2958" t="s">
        <v>112</v>
      </c>
      <c r="C2958" t="s">
        <v>47</v>
      </c>
      <c r="D2958" t="s">
        <v>2</v>
      </c>
      <c r="E2958" t="s">
        <v>1</v>
      </c>
      <c r="F2958" s="5">
        <v>41081</v>
      </c>
      <c r="G2958">
        <v>6</v>
      </c>
      <c r="H2958">
        <v>24</v>
      </c>
      <c r="I2958" s="1">
        <v>7315.2</v>
      </c>
      <c r="J2958" s="1">
        <v>1903.38</v>
      </c>
      <c r="K2958">
        <v>26.019520997375299</v>
      </c>
      <c r="L2958" s="4">
        <f>VLOOKUP(N2958,rates,VLOOKUP(CONCATENATE('[1]Exposure Report'!$B$11,'[1]Exposure Report'!$B$13),rate_lookup_table,4,FALSE),FALSE)</f>
        <v>304.80433333333337</v>
      </c>
      <c r="M2958" t="s">
        <v>0</v>
      </c>
      <c r="N2958" t="str">
        <f>IF(VLOOKUP(B2958,title_rename,2,FALSE)=0,B2958,VLOOKUP(B2958,title_rename,2,FALSE))</f>
        <v>06-21 Tampa Bay Rays @ Washington Nationals</v>
      </c>
      <c r="O2958" s="3" t="str">
        <f>LEFT(IF(VLOOKUP(C2958,brand_rename,2,FALSE)=0,C2958,VLOOKUP(C2958,brand_rename,2,FALSE)),LEN(IF(VLOOKUP(C2958,brand_rename,2,FALSE)=0,C2958,VLOOKUP(C2958,brand_rename,2,FALSE)))-6)</f>
        <v>Maxxis Tires</v>
      </c>
      <c r="P2958" t="str">
        <f>IF(VLOOKUP(D2958,location_rename,2,FALSE)=0,D2958,VLOOKUP(D2958,location_rename,2,FALSE))</f>
        <v>Rotational Field Level Home Plate</v>
      </c>
      <c r="Q2958">
        <f>IF($L2958=0,0,G2958)</f>
        <v>6</v>
      </c>
      <c r="R2958">
        <f>IF($L2958=0,0,H2958)</f>
        <v>24</v>
      </c>
      <c r="S2958" s="1">
        <f>R2958*L2958</f>
        <v>7315.304000000001</v>
      </c>
      <c r="T2958" s="1">
        <f>S2958*(K2958/100)</f>
        <v>1903.4070603018356</v>
      </c>
      <c r="U2958" t="str">
        <f t="shared" si="92"/>
        <v>Maxxis TiresRotational Field Level Home Plate</v>
      </c>
      <c r="V2958" t="str">
        <f t="shared" si="93"/>
        <v>06-21 Tampa Bay Rays @ Washington NationalsMaxxis TiresRotational Field Level Home Plate</v>
      </c>
      <c r="W2958" t="str">
        <f>CONCATENATE(M2958,O2958)</f>
        <v>Regular SeasonMaxxis Tires</v>
      </c>
      <c r="X2958" t="str">
        <f>CONCATENATE(M2958,P2958)</f>
        <v>Regular SeasonRotational Field Level Home Plate</v>
      </c>
      <c r="Y2958" t="str">
        <f>CONCATENATE(M2958,O2958,P2958)</f>
        <v>Regular SeasonMaxxis TiresRotational Field Level Home Plate</v>
      </c>
    </row>
    <row r="2959" spans="1:25" x14ac:dyDescent="0.25">
      <c r="A2959" s="3">
        <v>369617</v>
      </c>
      <c r="B2959" t="s">
        <v>112</v>
      </c>
      <c r="C2959" t="s">
        <v>46</v>
      </c>
      <c r="D2959" t="s">
        <v>17</v>
      </c>
      <c r="E2959" t="s">
        <v>1</v>
      </c>
      <c r="F2959" s="5">
        <v>41081</v>
      </c>
      <c r="G2959">
        <v>6</v>
      </c>
      <c r="H2959">
        <v>17</v>
      </c>
      <c r="I2959" s="1">
        <v>5181.6000000000004</v>
      </c>
      <c r="J2959" s="1">
        <v>1882.57</v>
      </c>
      <c r="K2959">
        <v>36.331828006793202</v>
      </c>
      <c r="L2959" s="4">
        <f>VLOOKUP(N2959,rates,VLOOKUP(CONCATENATE('[1]Exposure Report'!$B$11,'[1]Exposure Report'!$B$13),rate_lookup_table,4,FALSE),FALSE)</f>
        <v>304.80433333333337</v>
      </c>
      <c r="M2959" t="s">
        <v>0</v>
      </c>
      <c r="N2959" t="str">
        <f>IF(VLOOKUP(B2959,title_rename,2,FALSE)=0,B2959,VLOOKUP(B2959,title_rename,2,FALSE))</f>
        <v>06-21 Tampa Bay Rays @ Washington Nationals</v>
      </c>
      <c r="O2959" s="3" t="str">
        <f>LEFT(IF(VLOOKUP(C2959,brand_rename,2,FALSE)=0,C2959,VLOOKUP(C2959,brand_rename,2,FALSE)),LEN(IF(VLOOKUP(C2959,brand_rename,2,FALSE)=0,C2959,VLOOKUP(C2959,brand_rename,2,FALSE)))-6)</f>
        <v>MedStar Health</v>
      </c>
      <c r="P2959" t="str">
        <f>IF(VLOOKUP(D2959,location_rename,2,FALSE)=0,D2959,VLOOKUP(D2959,location_rename,2,FALSE))</f>
        <v>LED Upper Tiered</v>
      </c>
      <c r="Q2959">
        <f>IF($L2959=0,0,G2959)</f>
        <v>6</v>
      </c>
      <c r="R2959">
        <f>IF($L2959=0,0,H2959)</f>
        <v>17</v>
      </c>
      <c r="S2959" s="1">
        <f>R2959*L2959</f>
        <v>5181.6736666666675</v>
      </c>
      <c r="T2959" s="1">
        <f>S2959*(K2959/100)</f>
        <v>1882.5967644466286</v>
      </c>
      <c r="U2959" t="str">
        <f t="shared" si="92"/>
        <v>MedStar HealthLED Upper Tiered</v>
      </c>
      <c r="V2959" t="str">
        <f t="shared" si="93"/>
        <v>06-21 Tampa Bay Rays @ Washington NationalsMedStar HealthLED Upper Tiered</v>
      </c>
      <c r="W2959" t="str">
        <f>CONCATENATE(M2959,O2959)</f>
        <v>Regular SeasonMedStar Health</v>
      </c>
      <c r="X2959" t="str">
        <f>CONCATENATE(M2959,P2959)</f>
        <v>Regular SeasonLED Upper Tiered</v>
      </c>
      <c r="Y2959" t="str">
        <f>CONCATENATE(M2959,O2959,P2959)</f>
        <v>Regular SeasonMedStar HealthLED Upper Tiered</v>
      </c>
    </row>
    <row r="2960" spans="1:25" x14ac:dyDescent="0.25">
      <c r="A2960" s="3">
        <v>369617</v>
      </c>
      <c r="B2960" t="s">
        <v>112</v>
      </c>
      <c r="C2960" t="s">
        <v>44</v>
      </c>
      <c r="D2960" t="s">
        <v>17</v>
      </c>
      <c r="E2960" t="s">
        <v>1</v>
      </c>
      <c r="F2960" s="5">
        <v>41081</v>
      </c>
      <c r="G2960">
        <v>6</v>
      </c>
      <c r="H2960">
        <v>18</v>
      </c>
      <c r="I2960" s="1">
        <v>5486.4</v>
      </c>
      <c r="J2960" s="1">
        <v>1833.31</v>
      </c>
      <c r="K2960">
        <v>33.415536599591697</v>
      </c>
      <c r="L2960" s="4">
        <f>VLOOKUP(N2960,rates,VLOOKUP(CONCATENATE('[1]Exposure Report'!$B$11,'[1]Exposure Report'!$B$13),rate_lookup_table,4,FALSE),FALSE)</f>
        <v>304.80433333333337</v>
      </c>
      <c r="M2960" t="s">
        <v>0</v>
      </c>
      <c r="N2960" t="str">
        <f>IF(VLOOKUP(B2960,title_rename,2,FALSE)=0,B2960,VLOOKUP(B2960,title_rename,2,FALSE))</f>
        <v>06-21 Tampa Bay Rays @ Washington Nationals</v>
      </c>
      <c r="O2960" s="3" t="str">
        <f>LEFT(IF(VLOOKUP(C2960,brand_rename,2,FALSE)=0,C2960,VLOOKUP(C2960,brand_rename,2,FALSE)),LEN(IF(VLOOKUP(C2960,brand_rename,2,FALSE)=0,C2960,VLOOKUP(C2960,brand_rename,2,FALSE)))-6)</f>
        <v>Miller Lite</v>
      </c>
      <c r="P2960" t="str">
        <f>IF(VLOOKUP(D2960,location_rename,2,FALSE)=0,D2960,VLOOKUP(D2960,location_rename,2,FALSE))</f>
        <v>LED Upper Tiered</v>
      </c>
      <c r="Q2960">
        <f>IF($L2960=0,0,G2960)</f>
        <v>6</v>
      </c>
      <c r="R2960">
        <f>IF($L2960=0,0,H2960)</f>
        <v>18</v>
      </c>
      <c r="S2960" s="1">
        <f>R2960*L2960</f>
        <v>5486.478000000001</v>
      </c>
      <c r="T2960" s="1">
        <f>S2960*(K2960/100)</f>
        <v>1833.3360641185468</v>
      </c>
      <c r="U2960" t="str">
        <f t="shared" si="92"/>
        <v>Miller LiteLED Upper Tiered</v>
      </c>
      <c r="V2960" t="str">
        <f t="shared" si="93"/>
        <v>06-21 Tampa Bay Rays @ Washington NationalsMiller LiteLED Upper Tiered</v>
      </c>
      <c r="W2960" t="str">
        <f>CONCATENATE(M2960,O2960)</f>
        <v>Regular SeasonMiller Lite</v>
      </c>
      <c r="X2960" t="str">
        <f>CONCATENATE(M2960,P2960)</f>
        <v>Regular SeasonLED Upper Tiered</v>
      </c>
      <c r="Y2960" t="str">
        <f>CONCATENATE(M2960,O2960,P2960)</f>
        <v>Regular SeasonMiller LiteLED Upper Tiered</v>
      </c>
    </row>
    <row r="2961" spans="1:25" x14ac:dyDescent="0.25">
      <c r="A2961" s="3">
        <v>369617</v>
      </c>
      <c r="B2961" t="s">
        <v>112</v>
      </c>
      <c r="C2961" t="s">
        <v>44</v>
      </c>
      <c r="D2961" t="s">
        <v>6</v>
      </c>
      <c r="E2961" t="s">
        <v>1</v>
      </c>
      <c r="F2961" s="5">
        <v>41081</v>
      </c>
      <c r="G2961">
        <v>1</v>
      </c>
      <c r="H2961">
        <v>3</v>
      </c>
      <c r="I2961" s="1">
        <v>914.4</v>
      </c>
      <c r="J2961" s="1">
        <v>206.01</v>
      </c>
      <c r="K2961">
        <v>22.529527559055101</v>
      </c>
      <c r="L2961" s="4">
        <f>VLOOKUP(N2961,rates,VLOOKUP(CONCATENATE('[1]Exposure Report'!$B$11,'[1]Exposure Report'!$B$13),rate_lookup_table,4,FALSE),FALSE)</f>
        <v>304.80433333333337</v>
      </c>
      <c r="M2961" t="s">
        <v>0</v>
      </c>
      <c r="N2961" t="str">
        <f>IF(VLOOKUP(B2961,title_rename,2,FALSE)=0,B2961,VLOOKUP(B2961,title_rename,2,FALSE))</f>
        <v>06-21 Tampa Bay Rays @ Washington Nationals</v>
      </c>
      <c r="O2961" s="3" t="str">
        <f>LEFT(IF(VLOOKUP(C2961,brand_rename,2,FALSE)=0,C2961,VLOOKUP(C2961,brand_rename,2,FALSE)),LEN(IF(VLOOKUP(C2961,brand_rename,2,FALSE)=0,C2961,VLOOKUP(C2961,brand_rename,2,FALSE)))-6)</f>
        <v>Miller Lite</v>
      </c>
      <c r="P2961" t="str">
        <f>IF(VLOOKUP(D2961,location_rename,2,FALSE)=0,D2961,VLOOKUP(D2961,location_rename,2,FALSE))</f>
        <v>Rotational Field Level Foul Ball Line</v>
      </c>
      <c r="Q2961">
        <f>IF($L2961=0,0,G2961)</f>
        <v>1</v>
      </c>
      <c r="R2961">
        <f>IF($L2961=0,0,H2961)</f>
        <v>3</v>
      </c>
      <c r="S2961" s="1">
        <f>R2961*L2961</f>
        <v>914.41300000000012</v>
      </c>
      <c r="T2961" s="1">
        <f>S2961*(K2961/100)</f>
        <v>206.01292883858255</v>
      </c>
      <c r="U2961" t="str">
        <f t="shared" si="92"/>
        <v>Miller LiteRotational Field Level Foul Ball Line</v>
      </c>
      <c r="V2961" t="str">
        <f t="shared" si="93"/>
        <v>06-21 Tampa Bay Rays @ Washington NationalsMiller LiteRotational Field Level Foul Ball Line</v>
      </c>
      <c r="W2961" t="str">
        <f>CONCATENATE(M2961,O2961)</f>
        <v>Regular SeasonMiller Lite</v>
      </c>
      <c r="X2961" t="str">
        <f>CONCATENATE(M2961,P2961)</f>
        <v>Regular SeasonRotational Field Level Foul Ball Line</v>
      </c>
      <c r="Y2961" t="str">
        <f>CONCATENATE(M2961,O2961,P2961)</f>
        <v>Regular SeasonMiller LiteRotational Field Level Foul Ball Line</v>
      </c>
    </row>
    <row r="2962" spans="1:25" x14ac:dyDescent="0.25">
      <c r="A2962" s="3">
        <v>369617</v>
      </c>
      <c r="B2962" t="s">
        <v>112</v>
      </c>
      <c r="C2962" t="s">
        <v>44</v>
      </c>
      <c r="D2962" t="s">
        <v>2</v>
      </c>
      <c r="E2962" t="s">
        <v>1</v>
      </c>
      <c r="F2962" s="5">
        <v>41081</v>
      </c>
      <c r="G2962">
        <v>75</v>
      </c>
      <c r="H2962">
        <v>651</v>
      </c>
      <c r="I2962" s="1">
        <v>198424.8</v>
      </c>
      <c r="J2962" s="1">
        <v>46664.36</v>
      </c>
      <c r="K2962">
        <v>23.517403066552099</v>
      </c>
      <c r="L2962" s="4">
        <f>VLOOKUP(N2962,rates,VLOOKUP(CONCATENATE('[1]Exposure Report'!$B$11,'[1]Exposure Report'!$B$13),rate_lookup_table,4,FALSE),FALSE)</f>
        <v>304.80433333333337</v>
      </c>
      <c r="M2962" t="s">
        <v>0</v>
      </c>
      <c r="N2962" t="str">
        <f>IF(VLOOKUP(B2962,title_rename,2,FALSE)=0,B2962,VLOOKUP(B2962,title_rename,2,FALSE))</f>
        <v>06-21 Tampa Bay Rays @ Washington Nationals</v>
      </c>
      <c r="O2962" s="3" t="str">
        <f>LEFT(IF(VLOOKUP(C2962,brand_rename,2,FALSE)=0,C2962,VLOOKUP(C2962,brand_rename,2,FALSE)),LEN(IF(VLOOKUP(C2962,brand_rename,2,FALSE)=0,C2962,VLOOKUP(C2962,brand_rename,2,FALSE)))-6)</f>
        <v>Miller Lite</v>
      </c>
      <c r="P2962" t="str">
        <f>IF(VLOOKUP(D2962,location_rename,2,FALSE)=0,D2962,VLOOKUP(D2962,location_rename,2,FALSE))</f>
        <v>Rotational Field Level Home Plate</v>
      </c>
      <c r="Q2962">
        <f>IF($L2962=0,0,G2962)</f>
        <v>75</v>
      </c>
      <c r="R2962">
        <f>IF($L2962=0,0,H2962)</f>
        <v>651</v>
      </c>
      <c r="S2962" s="1">
        <f>R2962*L2962</f>
        <v>198427.62100000001</v>
      </c>
      <c r="T2962" s="1">
        <f>S2962*(K2962/100)</f>
        <v>46665.023425940381</v>
      </c>
      <c r="U2962" t="str">
        <f t="shared" si="92"/>
        <v>Miller LiteRotational Field Level Home Plate</v>
      </c>
      <c r="V2962" t="str">
        <f t="shared" si="93"/>
        <v>06-21 Tampa Bay Rays @ Washington NationalsMiller LiteRotational Field Level Home Plate</v>
      </c>
      <c r="W2962" t="str">
        <f>CONCATENATE(M2962,O2962)</f>
        <v>Regular SeasonMiller Lite</v>
      </c>
      <c r="X2962" t="str">
        <f>CONCATENATE(M2962,P2962)</f>
        <v>Regular SeasonRotational Field Level Home Plate</v>
      </c>
      <c r="Y2962" t="str">
        <f>CONCATENATE(M2962,O2962,P2962)</f>
        <v>Regular SeasonMiller LiteRotational Field Level Home Plate</v>
      </c>
    </row>
    <row r="2963" spans="1:25" x14ac:dyDescent="0.25">
      <c r="A2963" s="3">
        <v>369617</v>
      </c>
      <c r="B2963" t="s">
        <v>112</v>
      </c>
      <c r="C2963" t="s">
        <v>44</v>
      </c>
      <c r="D2963" t="s">
        <v>45</v>
      </c>
      <c r="E2963" t="s">
        <v>1</v>
      </c>
      <c r="F2963" s="5">
        <v>41081</v>
      </c>
      <c r="G2963">
        <v>8</v>
      </c>
      <c r="H2963">
        <v>41</v>
      </c>
      <c r="I2963" s="1">
        <v>12496.8</v>
      </c>
      <c r="J2963" s="1">
        <v>2934.13</v>
      </c>
      <c r="K2963">
        <v>23.479050636962999</v>
      </c>
      <c r="L2963" s="4">
        <f>VLOOKUP(N2963,rates,VLOOKUP(CONCATENATE('[1]Exposure Report'!$B$11,'[1]Exposure Report'!$B$13),rate_lookup_table,4,FALSE),FALSE)</f>
        <v>304.80433333333337</v>
      </c>
      <c r="M2963" t="s">
        <v>0</v>
      </c>
      <c r="N2963" t="str">
        <f>IF(VLOOKUP(B2963,title_rename,2,FALSE)=0,B2963,VLOOKUP(B2963,title_rename,2,FALSE))</f>
        <v>06-21 Tampa Bay Rays @ Washington Nationals</v>
      </c>
      <c r="O2963" s="3" t="str">
        <f>LEFT(IF(VLOOKUP(C2963,brand_rename,2,FALSE)=0,C2963,VLOOKUP(C2963,brand_rename,2,FALSE)),LEN(IF(VLOOKUP(C2963,brand_rename,2,FALSE)=0,C2963,VLOOKUP(C2963,brand_rename,2,FALSE)))-6)</f>
        <v>Miller Lite</v>
      </c>
      <c r="P2963" t="str">
        <f>IF(VLOOKUP(D2963,location_rename,2,FALSE)=0,D2963,VLOOKUP(D2963,location_rename,2,FALSE))</f>
        <v>Static Field Level Foul Ball Line</v>
      </c>
      <c r="Q2963">
        <f>IF($L2963=0,0,G2963)</f>
        <v>8</v>
      </c>
      <c r="R2963">
        <f>IF($L2963=0,0,H2963)</f>
        <v>41</v>
      </c>
      <c r="S2963" s="1">
        <f>R2963*L2963</f>
        <v>12496.977666666668</v>
      </c>
      <c r="T2963" s="1">
        <f>S2963*(K2963/100)</f>
        <v>2934.1717144466238</v>
      </c>
      <c r="U2963" t="str">
        <f t="shared" si="92"/>
        <v>Miller LiteStatic Field Level Foul Ball Line</v>
      </c>
      <c r="V2963" t="str">
        <f t="shared" si="93"/>
        <v>06-21 Tampa Bay Rays @ Washington NationalsMiller LiteStatic Field Level Foul Ball Line</v>
      </c>
      <c r="W2963" t="str">
        <f>CONCATENATE(M2963,O2963)</f>
        <v>Regular SeasonMiller Lite</v>
      </c>
      <c r="X2963" t="str">
        <f>CONCATENATE(M2963,P2963)</f>
        <v>Regular SeasonStatic Field Level Foul Ball Line</v>
      </c>
      <c r="Y2963" t="str">
        <f>CONCATENATE(M2963,O2963,P2963)</f>
        <v>Regular SeasonMiller LiteStatic Field Level Foul Ball Line</v>
      </c>
    </row>
    <row r="2964" spans="1:25" x14ac:dyDescent="0.25">
      <c r="A2964" s="3">
        <v>369617</v>
      </c>
      <c r="B2964" t="s">
        <v>112</v>
      </c>
      <c r="C2964" t="s">
        <v>44</v>
      </c>
      <c r="D2964" t="s">
        <v>9</v>
      </c>
      <c r="E2964" t="s">
        <v>1</v>
      </c>
      <c r="F2964" s="5">
        <v>41081</v>
      </c>
      <c r="G2964">
        <v>7</v>
      </c>
      <c r="H2964">
        <v>44</v>
      </c>
      <c r="I2964" s="1">
        <v>13411.2</v>
      </c>
      <c r="J2964" s="1">
        <v>1338.93</v>
      </c>
      <c r="K2964">
        <v>9.9836703650680008</v>
      </c>
      <c r="L2964" s="4">
        <f>VLOOKUP(N2964,rates,VLOOKUP(CONCATENATE('[1]Exposure Report'!$B$11,'[1]Exposure Report'!$B$13),rate_lookup_table,4,FALSE),FALSE)</f>
        <v>304.80433333333337</v>
      </c>
      <c r="M2964" t="s">
        <v>0</v>
      </c>
      <c r="N2964" t="str">
        <f>IF(VLOOKUP(B2964,title_rename,2,FALSE)=0,B2964,VLOOKUP(B2964,title_rename,2,FALSE))</f>
        <v>06-21 Tampa Bay Rays @ Washington Nationals</v>
      </c>
      <c r="O2964" s="3" t="str">
        <f>LEFT(IF(VLOOKUP(C2964,brand_rename,2,FALSE)=0,C2964,VLOOKUP(C2964,brand_rename,2,FALSE)),LEN(IF(VLOOKUP(C2964,brand_rename,2,FALSE)=0,C2964,VLOOKUP(C2964,brand_rename,2,FALSE)))-6)</f>
        <v>Miller Lite</v>
      </c>
      <c r="P2964" t="str">
        <f>IF(VLOOKUP(D2964,location_rename,2,FALSE)=0,D2964,VLOOKUP(D2964,location_rename,2,FALSE))</f>
        <v>Static Upper Billboard</v>
      </c>
      <c r="Q2964">
        <f>IF($L2964=0,0,G2964)</f>
        <v>7</v>
      </c>
      <c r="R2964">
        <f>IF($L2964=0,0,H2964)</f>
        <v>44</v>
      </c>
      <c r="S2964" s="1">
        <f>R2964*L2964</f>
        <v>13411.390666666668</v>
      </c>
      <c r="T2964" s="1">
        <f>S2964*(K2964/100)</f>
        <v>1338.9490355314958</v>
      </c>
      <c r="U2964" t="str">
        <f t="shared" si="92"/>
        <v>Miller LiteStatic Upper Billboard</v>
      </c>
      <c r="V2964" t="str">
        <f t="shared" si="93"/>
        <v>06-21 Tampa Bay Rays @ Washington NationalsMiller LiteStatic Upper Billboard</v>
      </c>
      <c r="W2964" t="str">
        <f>CONCATENATE(M2964,O2964)</f>
        <v>Regular SeasonMiller Lite</v>
      </c>
      <c r="X2964" t="str">
        <f>CONCATENATE(M2964,P2964)</f>
        <v>Regular SeasonStatic Upper Billboard</v>
      </c>
      <c r="Y2964" t="str">
        <f>CONCATENATE(M2964,O2964,P2964)</f>
        <v>Regular SeasonMiller LiteStatic Upper Billboard</v>
      </c>
    </row>
    <row r="2965" spans="1:25" x14ac:dyDescent="0.25">
      <c r="A2965" s="3">
        <v>369617</v>
      </c>
      <c r="B2965" t="s">
        <v>112</v>
      </c>
      <c r="C2965" t="s">
        <v>43</v>
      </c>
      <c r="D2965" t="s">
        <v>17</v>
      </c>
      <c r="E2965" t="s">
        <v>1</v>
      </c>
      <c r="F2965" s="5">
        <v>41081</v>
      </c>
      <c r="G2965">
        <v>11</v>
      </c>
      <c r="H2965">
        <v>23</v>
      </c>
      <c r="I2965" s="1">
        <v>7010.4</v>
      </c>
      <c r="J2965" s="1">
        <v>2705.83</v>
      </c>
      <c r="K2965">
        <v>38.597369622275401</v>
      </c>
      <c r="L2965" s="4">
        <f>VLOOKUP(N2965,rates,VLOOKUP(CONCATENATE('[1]Exposure Report'!$B$11,'[1]Exposure Report'!$B$13),rate_lookup_table,4,FALSE),FALSE)</f>
        <v>304.80433333333337</v>
      </c>
      <c r="M2965" t="s">
        <v>0</v>
      </c>
      <c r="N2965" t="str">
        <f>IF(VLOOKUP(B2965,title_rename,2,FALSE)=0,B2965,VLOOKUP(B2965,title_rename,2,FALSE))</f>
        <v>06-21 Tampa Bay Rays @ Washington Nationals</v>
      </c>
      <c r="O2965" s="3" t="str">
        <f>LEFT(IF(VLOOKUP(C2965,brand_rename,2,FALSE)=0,C2965,VLOOKUP(C2965,brand_rename,2,FALSE)),LEN(IF(VLOOKUP(C2965,brand_rename,2,FALSE)=0,C2965,VLOOKUP(C2965,brand_rename,2,FALSE)))-6)</f>
        <v>Mini U Storage</v>
      </c>
      <c r="P2965" t="str">
        <f>IF(VLOOKUP(D2965,location_rename,2,FALSE)=0,D2965,VLOOKUP(D2965,location_rename,2,FALSE))</f>
        <v>LED Upper Tiered</v>
      </c>
      <c r="Q2965">
        <f>IF($L2965=0,0,G2965)</f>
        <v>11</v>
      </c>
      <c r="R2965">
        <f>IF($L2965=0,0,H2965)</f>
        <v>23</v>
      </c>
      <c r="S2965" s="1">
        <f>R2965*L2965</f>
        <v>7010.4996666666675</v>
      </c>
      <c r="T2965" s="1">
        <f>S2965*(K2965/100)</f>
        <v>2705.8684687117184</v>
      </c>
      <c r="U2965" t="str">
        <f t="shared" si="92"/>
        <v>Mini U StorageLED Upper Tiered</v>
      </c>
      <c r="V2965" t="str">
        <f t="shared" si="93"/>
        <v>06-21 Tampa Bay Rays @ Washington NationalsMini U StorageLED Upper Tiered</v>
      </c>
      <c r="W2965" t="str">
        <f>CONCATENATE(M2965,O2965)</f>
        <v>Regular SeasonMini U Storage</v>
      </c>
      <c r="X2965" t="str">
        <f>CONCATENATE(M2965,P2965)</f>
        <v>Regular SeasonLED Upper Tiered</v>
      </c>
      <c r="Y2965" t="str">
        <f>CONCATENATE(M2965,O2965,P2965)</f>
        <v>Regular SeasonMini U StorageLED Upper Tiered</v>
      </c>
    </row>
    <row r="2966" spans="1:25" x14ac:dyDescent="0.25">
      <c r="A2966" s="3">
        <v>369617</v>
      </c>
      <c r="B2966" t="s">
        <v>112</v>
      </c>
      <c r="C2966" t="s">
        <v>98</v>
      </c>
      <c r="D2966" t="s">
        <v>19</v>
      </c>
      <c r="E2966" t="s">
        <v>1</v>
      </c>
      <c r="F2966" s="5">
        <v>41081</v>
      </c>
      <c r="G2966">
        <v>5</v>
      </c>
      <c r="H2966">
        <v>18</v>
      </c>
      <c r="I2966" s="1">
        <v>5486.4</v>
      </c>
      <c r="J2966" s="1">
        <v>1343.04</v>
      </c>
      <c r="K2966">
        <v>24.479440069991199</v>
      </c>
      <c r="L2966" s="4">
        <f>VLOOKUP(N2966,rates,VLOOKUP(CONCATENATE('[1]Exposure Report'!$B$11,'[1]Exposure Report'!$B$13),rate_lookup_table,4,FALSE),FALSE)</f>
        <v>304.80433333333337</v>
      </c>
      <c r="M2966" t="s">
        <v>0</v>
      </c>
      <c r="N2966" t="str">
        <f>IF(VLOOKUP(B2966,title_rename,2,FALSE)=0,B2966,VLOOKUP(B2966,title_rename,2,FALSE))</f>
        <v>06-21 Tampa Bay Rays @ Washington Nationals</v>
      </c>
      <c r="O2966" s="3" t="str">
        <f>LEFT(IF(VLOOKUP(C2966,brand_rename,2,FALSE)=0,C2966,VLOOKUP(C2966,brand_rename,2,FALSE)),LEN(IF(VLOOKUP(C2966,brand_rename,2,FALSE)=0,C2966,VLOOKUP(C2966,brand_rename,2,FALSE)))-6)</f>
        <v>Natca</v>
      </c>
      <c r="P2966" t="str">
        <f>IF(VLOOKUP(D2966,location_rename,2,FALSE)=0,D2966,VLOOKUP(D2966,location_rename,2,FALSE))</f>
        <v>LED Outfield Wall</v>
      </c>
      <c r="Q2966">
        <f>IF($L2966=0,0,G2966)</f>
        <v>5</v>
      </c>
      <c r="R2966">
        <f>IF($L2966=0,0,H2966)</f>
        <v>18</v>
      </c>
      <c r="S2966" s="1">
        <f>R2966*L2966</f>
        <v>5486.478000000001</v>
      </c>
      <c r="T2966" s="1">
        <f>S2966*(K2966/100)</f>
        <v>1343.0590939632521</v>
      </c>
      <c r="U2966" t="str">
        <f t="shared" si="92"/>
        <v>NatcaLED Outfield Wall</v>
      </c>
      <c r="V2966" t="str">
        <f t="shared" si="93"/>
        <v>06-21 Tampa Bay Rays @ Washington NationalsNatcaLED Outfield Wall</v>
      </c>
      <c r="W2966" t="str">
        <f>CONCATENATE(M2966,O2966)</f>
        <v>Regular SeasonNatca</v>
      </c>
      <c r="X2966" t="str">
        <f>CONCATENATE(M2966,P2966)</f>
        <v>Regular SeasonLED Outfield Wall</v>
      </c>
      <c r="Y2966" t="str">
        <f>CONCATENATE(M2966,O2966,P2966)</f>
        <v>Regular SeasonNatcaLED Outfield Wall</v>
      </c>
    </row>
    <row r="2967" spans="1:25" x14ac:dyDescent="0.25">
      <c r="A2967" s="3">
        <v>369617</v>
      </c>
      <c r="B2967" t="s">
        <v>112</v>
      </c>
      <c r="C2967" t="s">
        <v>41</v>
      </c>
      <c r="D2967" t="s">
        <v>14</v>
      </c>
      <c r="E2967" t="s">
        <v>1</v>
      </c>
      <c r="F2967" s="5">
        <v>41081</v>
      </c>
      <c r="G2967">
        <v>4</v>
      </c>
      <c r="H2967">
        <v>26</v>
      </c>
      <c r="I2967" s="1">
        <v>7924.8</v>
      </c>
      <c r="J2967" s="1">
        <v>622.98</v>
      </c>
      <c r="K2967">
        <v>7.8611447607510501</v>
      </c>
      <c r="L2967" s="4">
        <f>VLOOKUP(N2967,rates,VLOOKUP(CONCATENATE('[1]Exposure Report'!$B$11,'[1]Exposure Report'!$B$13),rate_lookup_table,4,FALSE),FALSE)</f>
        <v>304.80433333333337</v>
      </c>
      <c r="M2967" t="s">
        <v>0</v>
      </c>
      <c r="N2967" t="str">
        <f>IF(VLOOKUP(B2967,title_rename,2,FALSE)=0,B2967,VLOOKUP(B2967,title_rename,2,FALSE))</f>
        <v>06-21 Tampa Bay Rays @ Washington Nationals</v>
      </c>
      <c r="O2967" s="3" t="str">
        <f>LEFT(IF(VLOOKUP(C2967,brand_rename,2,FALSE)=0,C2967,VLOOKUP(C2967,brand_rename,2,FALSE)),LEN(IF(VLOOKUP(C2967,brand_rename,2,FALSE)=0,C2967,VLOOKUP(C2967,brand_rename,2,FALSE)))-6)</f>
        <v>Nationals Park</v>
      </c>
      <c r="P2967" t="str">
        <f>IF(VLOOKUP(D2967,location_rename,2,FALSE)=0,D2967,VLOOKUP(D2967,location_rename,2,FALSE))</f>
        <v>Static Dugout Roof</v>
      </c>
      <c r="Q2967">
        <f>IF($L2967=0,0,G2967)</f>
        <v>4</v>
      </c>
      <c r="R2967">
        <f>IF($L2967=0,0,H2967)</f>
        <v>26</v>
      </c>
      <c r="S2967" s="1">
        <f>R2967*L2967</f>
        <v>7924.912666666668</v>
      </c>
      <c r="T2967" s="1">
        <f>S2967*(K2967/100)</f>
        <v>622.98885688976316</v>
      </c>
      <c r="U2967" t="str">
        <f t="shared" si="92"/>
        <v>Nationals ParkStatic Dugout Roof</v>
      </c>
      <c r="V2967" t="str">
        <f t="shared" si="93"/>
        <v>06-21 Tampa Bay Rays @ Washington NationalsNationals ParkStatic Dugout Roof</v>
      </c>
      <c r="W2967" t="str">
        <f>CONCATENATE(M2967,O2967)</f>
        <v>Regular SeasonNationals Park</v>
      </c>
      <c r="X2967" t="str">
        <f>CONCATENATE(M2967,P2967)</f>
        <v>Regular SeasonStatic Dugout Roof</v>
      </c>
      <c r="Y2967" t="str">
        <f>CONCATENATE(M2967,O2967,P2967)</f>
        <v>Regular SeasonNationals ParkStatic Dugout Roof</v>
      </c>
    </row>
    <row r="2968" spans="1:25" x14ac:dyDescent="0.25">
      <c r="A2968" s="3">
        <v>369617</v>
      </c>
      <c r="B2968" t="s">
        <v>112</v>
      </c>
      <c r="C2968" t="s">
        <v>41</v>
      </c>
      <c r="D2968" t="s">
        <v>12</v>
      </c>
      <c r="E2968" t="s">
        <v>1</v>
      </c>
      <c r="F2968" s="5">
        <v>41081</v>
      </c>
      <c r="G2968">
        <v>363</v>
      </c>
      <c r="H2968">
        <v>2221</v>
      </c>
      <c r="I2968" s="1">
        <v>676960.8</v>
      </c>
      <c r="J2968" s="1">
        <v>159730.87</v>
      </c>
      <c r="K2968">
        <v>23.595290894243799</v>
      </c>
      <c r="L2968" s="4">
        <f>VLOOKUP(N2968,rates,VLOOKUP(CONCATENATE('[1]Exposure Report'!$B$11,'[1]Exposure Report'!$B$13),rate_lookup_table,4,FALSE),FALSE)</f>
        <v>304.80433333333337</v>
      </c>
      <c r="M2968" t="s">
        <v>0</v>
      </c>
      <c r="N2968" t="str">
        <f>IF(VLOOKUP(B2968,title_rename,2,FALSE)=0,B2968,VLOOKUP(B2968,title_rename,2,FALSE))</f>
        <v>06-21 Tampa Bay Rays @ Washington Nationals</v>
      </c>
      <c r="O2968" s="3" t="str">
        <f>LEFT(IF(VLOOKUP(C2968,brand_rename,2,FALSE)=0,C2968,VLOOKUP(C2968,brand_rename,2,FALSE)),LEN(IF(VLOOKUP(C2968,brand_rename,2,FALSE)=0,C2968,VLOOKUP(C2968,brand_rename,2,FALSE)))-6)</f>
        <v>Nationals Park</v>
      </c>
      <c r="P2968" t="str">
        <f>IF(VLOOKUP(D2968,location_rename,2,FALSE)=0,D2968,VLOOKUP(D2968,location_rename,2,FALSE))</f>
        <v>Static Field Level Home Plate</v>
      </c>
      <c r="Q2968">
        <f>IF($L2968=0,0,G2968)</f>
        <v>363</v>
      </c>
      <c r="R2968">
        <f>IF($L2968=0,0,H2968)</f>
        <v>2221</v>
      </c>
      <c r="S2968" s="1">
        <f>R2968*L2968</f>
        <v>676970.42433333339</v>
      </c>
      <c r="T2968" s="1">
        <f>S2968*(K2968/100)</f>
        <v>159733.14088944663</v>
      </c>
      <c r="U2968" t="str">
        <f t="shared" si="92"/>
        <v>Nationals ParkStatic Field Level Home Plate</v>
      </c>
      <c r="V2968" t="str">
        <f t="shared" si="93"/>
        <v>06-21 Tampa Bay Rays @ Washington NationalsNationals ParkStatic Field Level Home Plate</v>
      </c>
      <c r="W2968" t="str">
        <f>CONCATENATE(M2968,O2968)</f>
        <v>Regular SeasonNationals Park</v>
      </c>
      <c r="X2968" t="str">
        <f>CONCATENATE(M2968,P2968)</f>
        <v>Regular SeasonStatic Field Level Home Plate</v>
      </c>
      <c r="Y2968" t="str">
        <f>CONCATENATE(M2968,O2968,P2968)</f>
        <v>Regular SeasonNationals ParkStatic Field Level Home Plate</v>
      </c>
    </row>
    <row r="2969" spans="1:25" x14ac:dyDescent="0.25">
      <c r="A2969" s="3">
        <v>369617</v>
      </c>
      <c r="B2969" t="s">
        <v>112</v>
      </c>
      <c r="C2969" t="s">
        <v>41</v>
      </c>
      <c r="D2969" t="s">
        <v>9</v>
      </c>
      <c r="E2969" t="s">
        <v>1</v>
      </c>
      <c r="F2969" s="5">
        <v>41081</v>
      </c>
      <c r="G2969">
        <v>24</v>
      </c>
      <c r="H2969">
        <v>124</v>
      </c>
      <c r="I2969" s="1">
        <v>37795.199999999997</v>
      </c>
      <c r="J2969" s="1">
        <v>5582.56</v>
      </c>
      <c r="K2969">
        <v>14.770552874439</v>
      </c>
      <c r="L2969" s="4">
        <f>VLOOKUP(N2969,rates,VLOOKUP(CONCATENATE('[1]Exposure Report'!$B$11,'[1]Exposure Report'!$B$13),rate_lookup_table,4,FALSE),FALSE)</f>
        <v>304.80433333333337</v>
      </c>
      <c r="M2969" t="s">
        <v>0</v>
      </c>
      <c r="N2969" t="str">
        <f>IF(VLOOKUP(B2969,title_rename,2,FALSE)=0,B2969,VLOOKUP(B2969,title_rename,2,FALSE))</f>
        <v>06-21 Tampa Bay Rays @ Washington Nationals</v>
      </c>
      <c r="O2969" s="3" t="str">
        <f>LEFT(IF(VLOOKUP(C2969,brand_rename,2,FALSE)=0,C2969,VLOOKUP(C2969,brand_rename,2,FALSE)),LEN(IF(VLOOKUP(C2969,brand_rename,2,FALSE)=0,C2969,VLOOKUP(C2969,brand_rename,2,FALSE)))-6)</f>
        <v>Nationals Park</v>
      </c>
      <c r="P2969" t="str">
        <f>IF(VLOOKUP(D2969,location_rename,2,FALSE)=0,D2969,VLOOKUP(D2969,location_rename,2,FALSE))</f>
        <v>Static Upper Billboard</v>
      </c>
      <c r="Q2969">
        <f>IF($L2969=0,0,G2969)</f>
        <v>24</v>
      </c>
      <c r="R2969">
        <f>IF($L2969=0,0,H2969)</f>
        <v>124</v>
      </c>
      <c r="S2969" s="1">
        <f>R2969*L2969</f>
        <v>37795.737333333338</v>
      </c>
      <c r="T2969" s="1">
        <f>S2969*(K2969/100)</f>
        <v>5582.6393671040814</v>
      </c>
      <c r="U2969" t="str">
        <f t="shared" si="92"/>
        <v>Nationals ParkStatic Upper Billboard</v>
      </c>
      <c r="V2969" t="str">
        <f t="shared" si="93"/>
        <v>06-21 Tampa Bay Rays @ Washington NationalsNationals ParkStatic Upper Billboard</v>
      </c>
      <c r="W2969" t="str">
        <f>CONCATENATE(M2969,O2969)</f>
        <v>Regular SeasonNationals Park</v>
      </c>
      <c r="X2969" t="str">
        <f>CONCATENATE(M2969,P2969)</f>
        <v>Regular SeasonStatic Upper Billboard</v>
      </c>
      <c r="Y2969" t="str">
        <f>CONCATENATE(M2969,O2969,P2969)</f>
        <v>Regular SeasonNationals ParkStatic Upper Billboard</v>
      </c>
    </row>
    <row r="2970" spans="1:25" x14ac:dyDescent="0.25">
      <c r="A2970" s="3">
        <v>369617</v>
      </c>
      <c r="B2970" t="s">
        <v>112</v>
      </c>
      <c r="C2970" t="s">
        <v>40</v>
      </c>
      <c r="D2970" t="s">
        <v>11</v>
      </c>
      <c r="E2970" t="s">
        <v>1</v>
      </c>
      <c r="F2970" s="5">
        <v>41081</v>
      </c>
      <c r="G2970">
        <v>5</v>
      </c>
      <c r="H2970">
        <v>5</v>
      </c>
      <c r="I2970" s="1">
        <v>1524</v>
      </c>
      <c r="J2970" s="1">
        <v>265.39</v>
      </c>
      <c r="K2970">
        <v>17.414041994750601</v>
      </c>
      <c r="L2970" s="4">
        <f>VLOOKUP(N2970,rates,VLOOKUP(CONCATENATE('[1]Exposure Report'!$B$11,'[1]Exposure Report'!$B$13),rate_lookup_table,4,FALSE),FALSE)</f>
        <v>304.80433333333337</v>
      </c>
      <c r="M2970" t="s">
        <v>0</v>
      </c>
      <c r="N2970" t="str">
        <f>IF(VLOOKUP(B2970,title_rename,2,FALSE)=0,B2970,VLOOKUP(B2970,title_rename,2,FALSE))</f>
        <v>06-21 Tampa Bay Rays @ Washington Nationals</v>
      </c>
      <c r="O2970" s="3" t="str">
        <f>LEFT(IF(VLOOKUP(C2970,brand_rename,2,FALSE)=0,C2970,VLOOKUP(C2970,brand_rename,2,FALSE)),LEN(IF(VLOOKUP(C2970,brand_rename,2,FALSE)=0,C2970,VLOOKUP(C2970,brand_rename,2,FALSE)))-6)</f>
        <v>Nationals Youth Baseball Academy</v>
      </c>
      <c r="P2970" t="str">
        <f>IF(VLOOKUP(D2970,location_rename,2,FALSE)=0,D2970,VLOOKUP(D2970,location_rename,2,FALSE))</f>
        <v>Static Outfield Wall</v>
      </c>
      <c r="Q2970">
        <f>IF($L2970=0,0,G2970)</f>
        <v>5</v>
      </c>
      <c r="R2970">
        <f>IF($L2970=0,0,H2970)</f>
        <v>5</v>
      </c>
      <c r="S2970" s="1">
        <f>R2970*L2970</f>
        <v>1524.021666666667</v>
      </c>
      <c r="T2970" s="1">
        <f>S2970*(K2970/100)</f>
        <v>265.39377304243141</v>
      </c>
      <c r="U2970" t="str">
        <f t="shared" si="92"/>
        <v>Nationals Youth Baseball AcademyStatic Outfield Wall</v>
      </c>
      <c r="V2970" t="str">
        <f t="shared" si="93"/>
        <v>06-21 Tampa Bay Rays @ Washington NationalsNationals Youth Baseball AcademyStatic Outfield Wall</v>
      </c>
      <c r="W2970" t="str">
        <f>CONCATENATE(M2970,O2970)</f>
        <v>Regular SeasonNationals Youth Baseball Academy</v>
      </c>
      <c r="X2970" t="str">
        <f>CONCATENATE(M2970,P2970)</f>
        <v>Regular SeasonStatic Outfield Wall</v>
      </c>
      <c r="Y2970" t="str">
        <f>CONCATENATE(M2970,O2970,P2970)</f>
        <v>Regular SeasonNationals Youth Baseball AcademyStatic Outfield Wall</v>
      </c>
    </row>
    <row r="2971" spans="1:25" x14ac:dyDescent="0.25">
      <c r="A2971" s="3">
        <v>369617</v>
      </c>
      <c r="B2971" t="s">
        <v>112</v>
      </c>
      <c r="C2971" t="s">
        <v>39</v>
      </c>
      <c r="D2971" t="s">
        <v>13</v>
      </c>
      <c r="E2971" t="s">
        <v>1</v>
      </c>
      <c r="F2971" s="5">
        <v>41081</v>
      </c>
      <c r="G2971">
        <v>29</v>
      </c>
      <c r="H2971">
        <v>119</v>
      </c>
      <c r="I2971" s="1">
        <v>36271.199999999997</v>
      </c>
      <c r="J2971" s="1">
        <v>8903.57</v>
      </c>
      <c r="K2971">
        <v>24.547216524404998</v>
      </c>
      <c r="L2971" s="4">
        <f>VLOOKUP(N2971,rates,VLOOKUP(CONCATENATE('[1]Exposure Report'!$B$11,'[1]Exposure Report'!$B$13),rate_lookup_table,4,FALSE),FALSE)</f>
        <v>304.80433333333337</v>
      </c>
      <c r="M2971" t="s">
        <v>0</v>
      </c>
      <c r="N2971" t="str">
        <f>IF(VLOOKUP(B2971,title_rename,2,FALSE)=0,B2971,VLOOKUP(B2971,title_rename,2,FALSE))</f>
        <v>06-21 Tampa Bay Rays @ Washington Nationals</v>
      </c>
      <c r="O2971" s="3" t="str">
        <f>LEFT(IF(VLOOKUP(C2971,brand_rename,2,FALSE)=0,C2971,VLOOKUP(C2971,brand_rename,2,FALSE)),LEN(IF(VLOOKUP(C2971,brand_rename,2,FALSE)=0,C2971,VLOOKUP(C2971,brand_rename,2,FALSE)))-6)</f>
        <v>New Era</v>
      </c>
      <c r="P2971" t="str">
        <f>IF(VLOOKUP(D2971,location_rename,2,FALSE)=0,D2971,VLOOKUP(D2971,location_rename,2,FALSE))</f>
        <v>Static Dugout Wall</v>
      </c>
      <c r="Q2971">
        <f>IF($L2971=0,0,G2971)</f>
        <v>29</v>
      </c>
      <c r="R2971">
        <f>IF($L2971=0,0,H2971)</f>
        <v>119</v>
      </c>
      <c r="S2971" s="1">
        <f>R2971*L2971</f>
        <v>36271.715666666671</v>
      </c>
      <c r="T2971" s="1">
        <f>S2971*(K2971/100)</f>
        <v>8903.6965818131976</v>
      </c>
      <c r="U2971" t="str">
        <f t="shared" si="92"/>
        <v>New EraStatic Dugout Wall</v>
      </c>
      <c r="V2971" t="str">
        <f t="shared" si="93"/>
        <v>06-21 Tampa Bay Rays @ Washington NationalsNew EraStatic Dugout Wall</v>
      </c>
      <c r="W2971" t="str">
        <f>CONCATENATE(M2971,O2971)</f>
        <v>Regular SeasonNew Era</v>
      </c>
      <c r="X2971" t="str">
        <f>CONCATENATE(M2971,P2971)</f>
        <v>Regular SeasonStatic Dugout Wall</v>
      </c>
      <c r="Y2971" t="str">
        <f>CONCATENATE(M2971,O2971,P2971)</f>
        <v>Regular SeasonNew EraStatic Dugout Wall</v>
      </c>
    </row>
    <row r="2972" spans="1:25" x14ac:dyDescent="0.25">
      <c r="A2972" s="3">
        <v>369617</v>
      </c>
      <c r="B2972" t="s">
        <v>112</v>
      </c>
      <c r="C2972" t="s">
        <v>37</v>
      </c>
      <c r="D2972" t="s">
        <v>2</v>
      </c>
      <c r="E2972" t="s">
        <v>1</v>
      </c>
      <c r="F2972" s="5">
        <v>41081</v>
      </c>
      <c r="G2972">
        <v>44</v>
      </c>
      <c r="H2972">
        <v>310</v>
      </c>
      <c r="I2972" s="1">
        <v>94488</v>
      </c>
      <c r="J2972" s="1">
        <v>20814.61</v>
      </c>
      <c r="K2972">
        <v>22.028839641012599</v>
      </c>
      <c r="L2972" s="4">
        <f>VLOOKUP(N2972,rates,VLOOKUP(CONCATENATE('[1]Exposure Report'!$B$11,'[1]Exposure Report'!$B$13),rate_lookup_table,4,FALSE),FALSE)</f>
        <v>304.80433333333337</v>
      </c>
      <c r="M2972" t="s">
        <v>0</v>
      </c>
      <c r="N2972" t="str">
        <f>IF(VLOOKUP(B2972,title_rename,2,FALSE)=0,B2972,VLOOKUP(B2972,title_rename,2,FALSE))</f>
        <v>06-21 Tampa Bay Rays @ Washington Nationals</v>
      </c>
      <c r="O2972" s="3" t="str">
        <f>LEFT(IF(VLOOKUP(C2972,brand_rename,2,FALSE)=0,C2972,VLOOKUP(C2972,brand_rename,2,FALSE)),LEN(IF(VLOOKUP(C2972,brand_rename,2,FALSE)=0,C2972,VLOOKUP(C2972,brand_rename,2,FALSE)))-6)</f>
        <v>Papa John's</v>
      </c>
      <c r="P2972" t="str">
        <f>IF(VLOOKUP(D2972,location_rename,2,FALSE)=0,D2972,VLOOKUP(D2972,location_rename,2,FALSE))</f>
        <v>Rotational Field Level Home Plate</v>
      </c>
      <c r="Q2972">
        <f>IF($L2972=0,0,G2972)</f>
        <v>44</v>
      </c>
      <c r="R2972">
        <f>IF($L2972=0,0,H2972)</f>
        <v>310</v>
      </c>
      <c r="S2972" s="1">
        <f>R2972*L2972</f>
        <v>94489.343333333352</v>
      </c>
      <c r="T2972" s="1">
        <f>S2972*(K2972/100)</f>
        <v>20814.905920745834</v>
      </c>
      <c r="U2972" t="str">
        <f t="shared" si="92"/>
        <v>Papa John'sRotational Field Level Home Plate</v>
      </c>
      <c r="V2972" t="str">
        <f t="shared" si="93"/>
        <v>06-21 Tampa Bay Rays @ Washington NationalsPapa John'sRotational Field Level Home Plate</v>
      </c>
      <c r="W2972" t="str">
        <f>CONCATENATE(M2972,O2972)</f>
        <v>Regular SeasonPapa John's</v>
      </c>
      <c r="X2972" t="str">
        <f>CONCATENATE(M2972,P2972)</f>
        <v>Regular SeasonRotational Field Level Home Plate</v>
      </c>
      <c r="Y2972" t="str">
        <f>CONCATENATE(M2972,O2972,P2972)</f>
        <v>Regular SeasonPapa John'sRotational Field Level Home Plate</v>
      </c>
    </row>
    <row r="2973" spans="1:25" x14ac:dyDescent="0.25">
      <c r="A2973" s="3">
        <v>369617</v>
      </c>
      <c r="B2973" t="s">
        <v>112</v>
      </c>
      <c r="C2973" t="s">
        <v>36</v>
      </c>
      <c r="D2973" t="s">
        <v>17</v>
      </c>
      <c r="E2973" t="s">
        <v>1</v>
      </c>
      <c r="F2973" s="5">
        <v>41081</v>
      </c>
      <c r="G2973">
        <v>1</v>
      </c>
      <c r="H2973">
        <v>4</v>
      </c>
      <c r="I2973" s="1">
        <v>1219.2</v>
      </c>
      <c r="J2973" s="1">
        <v>425.14</v>
      </c>
      <c r="K2973">
        <v>34.870406824146897</v>
      </c>
      <c r="L2973" s="4">
        <f>VLOOKUP(N2973,rates,VLOOKUP(CONCATENATE('[1]Exposure Report'!$B$11,'[1]Exposure Report'!$B$13),rate_lookup_table,4,FALSE),FALSE)</f>
        <v>304.80433333333337</v>
      </c>
      <c r="M2973" t="s">
        <v>0</v>
      </c>
      <c r="N2973" t="str">
        <f>IF(VLOOKUP(B2973,title_rename,2,FALSE)=0,B2973,VLOOKUP(B2973,title_rename,2,FALSE))</f>
        <v>06-21 Tampa Bay Rays @ Washington Nationals</v>
      </c>
      <c r="O2973" s="3" t="str">
        <f>LEFT(IF(VLOOKUP(C2973,brand_rename,2,FALSE)=0,C2973,VLOOKUP(C2973,brand_rename,2,FALSE)),LEN(IF(VLOOKUP(C2973,brand_rename,2,FALSE)=0,C2973,VLOOKUP(C2973,brand_rename,2,FALSE)))-6)</f>
        <v>PNC Bank</v>
      </c>
      <c r="P2973" t="str">
        <f>IF(VLOOKUP(D2973,location_rename,2,FALSE)=0,D2973,VLOOKUP(D2973,location_rename,2,FALSE))</f>
        <v>LED Upper Tiered</v>
      </c>
      <c r="Q2973">
        <f>IF($L2973=0,0,G2973)</f>
        <v>1</v>
      </c>
      <c r="R2973">
        <f>IF($L2973=0,0,H2973)</f>
        <v>4</v>
      </c>
      <c r="S2973" s="1">
        <f>R2973*L2973</f>
        <v>1219.2173333333335</v>
      </c>
      <c r="T2973" s="1">
        <f>S2973*(K2973/100)</f>
        <v>425.14604420384859</v>
      </c>
      <c r="U2973" t="str">
        <f t="shared" si="92"/>
        <v>PNC BankLED Upper Tiered</v>
      </c>
      <c r="V2973" t="str">
        <f t="shared" si="93"/>
        <v>06-21 Tampa Bay Rays @ Washington NationalsPNC BankLED Upper Tiered</v>
      </c>
      <c r="W2973" t="str">
        <f>CONCATENATE(M2973,O2973)</f>
        <v>Regular SeasonPNC Bank</v>
      </c>
      <c r="X2973" t="str">
        <f>CONCATENATE(M2973,P2973)</f>
        <v>Regular SeasonLED Upper Tiered</v>
      </c>
      <c r="Y2973" t="str">
        <f>CONCATENATE(M2973,O2973,P2973)</f>
        <v>Regular SeasonPNC BankLED Upper Tiered</v>
      </c>
    </row>
    <row r="2974" spans="1:25" x14ac:dyDescent="0.25">
      <c r="A2974" s="3">
        <v>369617</v>
      </c>
      <c r="B2974" t="s">
        <v>112</v>
      </c>
      <c r="C2974" t="s">
        <v>36</v>
      </c>
      <c r="D2974" t="s">
        <v>2</v>
      </c>
      <c r="E2974" t="s">
        <v>1</v>
      </c>
      <c r="F2974" s="5">
        <v>41081</v>
      </c>
      <c r="G2974">
        <v>9</v>
      </c>
      <c r="H2974">
        <v>51</v>
      </c>
      <c r="I2974" s="1">
        <v>15544.8</v>
      </c>
      <c r="J2974" s="1">
        <v>3905.07</v>
      </c>
      <c r="K2974">
        <v>25.121391076115401</v>
      </c>
      <c r="L2974" s="4">
        <f>VLOOKUP(N2974,rates,VLOOKUP(CONCATENATE('[1]Exposure Report'!$B$11,'[1]Exposure Report'!$B$13),rate_lookup_table,4,FALSE),FALSE)</f>
        <v>304.80433333333337</v>
      </c>
      <c r="M2974" t="s">
        <v>0</v>
      </c>
      <c r="N2974" t="str">
        <f>IF(VLOOKUP(B2974,title_rename,2,FALSE)=0,B2974,VLOOKUP(B2974,title_rename,2,FALSE))</f>
        <v>06-21 Tampa Bay Rays @ Washington Nationals</v>
      </c>
      <c r="O2974" s="3" t="str">
        <f>LEFT(IF(VLOOKUP(C2974,brand_rename,2,FALSE)=0,C2974,VLOOKUP(C2974,brand_rename,2,FALSE)),LEN(IF(VLOOKUP(C2974,brand_rename,2,FALSE)=0,C2974,VLOOKUP(C2974,brand_rename,2,FALSE)))-6)</f>
        <v>PNC Bank</v>
      </c>
      <c r="P2974" t="str">
        <f>IF(VLOOKUP(D2974,location_rename,2,FALSE)=0,D2974,VLOOKUP(D2974,location_rename,2,FALSE))</f>
        <v>Rotational Field Level Home Plate</v>
      </c>
      <c r="Q2974">
        <f>IF($L2974=0,0,G2974)</f>
        <v>9</v>
      </c>
      <c r="R2974">
        <f>IF($L2974=0,0,H2974)</f>
        <v>51</v>
      </c>
      <c r="S2974" s="1">
        <f>R2974*L2974</f>
        <v>15545.021000000002</v>
      </c>
      <c r="T2974" s="1">
        <f>S2974*(K2974/100)</f>
        <v>3905.1255182742657</v>
      </c>
      <c r="U2974" t="str">
        <f t="shared" si="92"/>
        <v>PNC BankRotational Field Level Home Plate</v>
      </c>
      <c r="V2974" t="str">
        <f t="shared" si="93"/>
        <v>06-21 Tampa Bay Rays @ Washington NationalsPNC BankRotational Field Level Home Plate</v>
      </c>
      <c r="W2974" t="str">
        <f>CONCATENATE(M2974,O2974)</f>
        <v>Regular SeasonPNC Bank</v>
      </c>
      <c r="X2974" t="str">
        <f>CONCATENATE(M2974,P2974)</f>
        <v>Regular SeasonRotational Field Level Home Plate</v>
      </c>
      <c r="Y2974" t="str">
        <f>CONCATENATE(M2974,O2974,P2974)</f>
        <v>Regular SeasonPNC BankRotational Field Level Home Plate</v>
      </c>
    </row>
    <row r="2975" spans="1:25" x14ac:dyDescent="0.25">
      <c r="A2975" s="3">
        <v>369617</v>
      </c>
      <c r="B2975" t="s">
        <v>112</v>
      </c>
      <c r="C2975" t="s">
        <v>36</v>
      </c>
      <c r="D2975" t="s">
        <v>9</v>
      </c>
      <c r="E2975" t="s">
        <v>1</v>
      </c>
      <c r="F2975" s="5">
        <v>41081</v>
      </c>
      <c r="G2975">
        <v>17</v>
      </c>
      <c r="H2975">
        <v>98</v>
      </c>
      <c r="I2975" s="1">
        <v>29870.400000000001</v>
      </c>
      <c r="J2975" s="1">
        <v>3506.14</v>
      </c>
      <c r="K2975">
        <v>11.7378408056135</v>
      </c>
      <c r="L2975" s="4">
        <f>VLOOKUP(N2975,rates,VLOOKUP(CONCATENATE('[1]Exposure Report'!$B$11,'[1]Exposure Report'!$B$13),rate_lookup_table,4,FALSE),FALSE)</f>
        <v>304.80433333333337</v>
      </c>
      <c r="M2975" t="s">
        <v>0</v>
      </c>
      <c r="N2975" t="str">
        <f>IF(VLOOKUP(B2975,title_rename,2,FALSE)=0,B2975,VLOOKUP(B2975,title_rename,2,FALSE))</f>
        <v>06-21 Tampa Bay Rays @ Washington Nationals</v>
      </c>
      <c r="O2975" s="3" t="str">
        <f>LEFT(IF(VLOOKUP(C2975,brand_rename,2,FALSE)=0,C2975,VLOOKUP(C2975,brand_rename,2,FALSE)),LEN(IF(VLOOKUP(C2975,brand_rename,2,FALSE)=0,C2975,VLOOKUP(C2975,brand_rename,2,FALSE)))-6)</f>
        <v>PNC Bank</v>
      </c>
      <c r="P2975" t="str">
        <f>IF(VLOOKUP(D2975,location_rename,2,FALSE)=0,D2975,VLOOKUP(D2975,location_rename,2,FALSE))</f>
        <v>Static Upper Billboard</v>
      </c>
      <c r="Q2975">
        <f>IF($L2975=0,0,G2975)</f>
        <v>17</v>
      </c>
      <c r="R2975">
        <f>IF($L2975=0,0,H2975)</f>
        <v>98</v>
      </c>
      <c r="S2975" s="1">
        <f>R2975*L2975</f>
        <v>29870.824666666671</v>
      </c>
      <c r="T2975" s="1">
        <f>S2975*(K2975/100)</f>
        <v>3506.1898466972634</v>
      </c>
      <c r="U2975" t="str">
        <f t="shared" si="92"/>
        <v>PNC BankStatic Upper Billboard</v>
      </c>
      <c r="V2975" t="str">
        <f t="shared" si="93"/>
        <v>06-21 Tampa Bay Rays @ Washington NationalsPNC BankStatic Upper Billboard</v>
      </c>
      <c r="W2975" t="str">
        <f>CONCATENATE(M2975,O2975)</f>
        <v>Regular SeasonPNC Bank</v>
      </c>
      <c r="X2975" t="str">
        <f>CONCATENATE(M2975,P2975)</f>
        <v>Regular SeasonStatic Upper Billboard</v>
      </c>
      <c r="Y2975" t="str">
        <f>CONCATENATE(M2975,O2975,P2975)</f>
        <v>Regular SeasonPNC BankStatic Upper Billboard</v>
      </c>
    </row>
    <row r="2976" spans="1:25" x14ac:dyDescent="0.25">
      <c r="A2976" s="3">
        <v>369617</v>
      </c>
      <c r="B2976" t="s">
        <v>112</v>
      </c>
      <c r="C2976" t="s">
        <v>33</v>
      </c>
      <c r="D2976" t="s">
        <v>17</v>
      </c>
      <c r="E2976" t="s">
        <v>1</v>
      </c>
      <c r="F2976" s="5">
        <v>41081</v>
      </c>
      <c r="G2976">
        <v>8</v>
      </c>
      <c r="H2976">
        <v>12</v>
      </c>
      <c r="I2976" s="1">
        <v>3657.6</v>
      </c>
      <c r="J2976" s="1">
        <v>1399.09</v>
      </c>
      <c r="K2976">
        <v>38.251585739282497</v>
      </c>
      <c r="L2976" s="4">
        <f>VLOOKUP(N2976,rates,VLOOKUP(CONCATENATE('[1]Exposure Report'!$B$11,'[1]Exposure Report'!$B$13),rate_lookup_table,4,FALSE),FALSE)</f>
        <v>304.80433333333337</v>
      </c>
      <c r="M2976" t="s">
        <v>0</v>
      </c>
      <c r="N2976" t="str">
        <f>IF(VLOOKUP(B2976,title_rename,2,FALSE)=0,B2976,VLOOKUP(B2976,title_rename,2,FALSE))</f>
        <v>06-21 Tampa Bay Rays @ Washington Nationals</v>
      </c>
      <c r="O2976" s="3" t="str">
        <f>LEFT(IF(VLOOKUP(C2976,brand_rename,2,FALSE)=0,C2976,VLOOKUP(C2976,brand_rename,2,FALSE)),LEN(IF(VLOOKUP(C2976,brand_rename,2,FALSE)=0,C2976,VLOOKUP(C2976,brand_rename,2,FALSE)))-6)</f>
        <v>Radio - 106.7 The Fan</v>
      </c>
      <c r="P2976" t="str">
        <f>IF(VLOOKUP(D2976,location_rename,2,FALSE)=0,D2976,VLOOKUP(D2976,location_rename,2,FALSE))</f>
        <v>LED Upper Tiered</v>
      </c>
      <c r="Q2976">
        <f>IF($L2976=0,0,G2976)</f>
        <v>8</v>
      </c>
      <c r="R2976">
        <f>IF($L2976=0,0,H2976)</f>
        <v>12</v>
      </c>
      <c r="S2976" s="1">
        <f>R2976*L2976</f>
        <v>3657.6520000000005</v>
      </c>
      <c r="T2976" s="1">
        <f>S2976*(K2976/100)</f>
        <v>1399.1098908245813</v>
      </c>
      <c r="U2976" t="str">
        <f t="shared" si="92"/>
        <v>Radio - 106.7 The FanLED Upper Tiered</v>
      </c>
      <c r="V2976" t="str">
        <f t="shared" si="93"/>
        <v>06-21 Tampa Bay Rays @ Washington NationalsRadio - 106.7 The FanLED Upper Tiered</v>
      </c>
      <c r="W2976" t="str">
        <f>CONCATENATE(M2976,O2976)</f>
        <v>Regular SeasonRadio - 106.7 The Fan</v>
      </c>
      <c r="X2976" t="str">
        <f>CONCATENATE(M2976,P2976)</f>
        <v>Regular SeasonLED Upper Tiered</v>
      </c>
      <c r="Y2976" t="str">
        <f>CONCATENATE(M2976,O2976,P2976)</f>
        <v>Regular SeasonRadio - 106.7 The FanLED Upper Tiered</v>
      </c>
    </row>
    <row r="2977" spans="1:25" x14ac:dyDescent="0.25">
      <c r="A2977" s="3">
        <v>369617</v>
      </c>
      <c r="B2977" t="s">
        <v>112</v>
      </c>
      <c r="C2977" t="s">
        <v>33</v>
      </c>
      <c r="D2977" t="s">
        <v>9</v>
      </c>
      <c r="E2977" t="s">
        <v>1</v>
      </c>
      <c r="F2977" s="5">
        <v>41081</v>
      </c>
      <c r="G2977">
        <v>37</v>
      </c>
      <c r="H2977">
        <v>152</v>
      </c>
      <c r="I2977" s="1">
        <v>46329.599999999999</v>
      </c>
      <c r="J2977" s="1">
        <v>6937.92</v>
      </c>
      <c r="K2977">
        <v>14.9751346871114</v>
      </c>
      <c r="L2977" s="4">
        <f>VLOOKUP(N2977,rates,VLOOKUP(CONCATENATE('[1]Exposure Report'!$B$11,'[1]Exposure Report'!$B$13),rate_lookup_table,4,FALSE),FALSE)</f>
        <v>304.80433333333337</v>
      </c>
      <c r="M2977" t="s">
        <v>0</v>
      </c>
      <c r="N2977" t="str">
        <f>IF(VLOOKUP(B2977,title_rename,2,FALSE)=0,B2977,VLOOKUP(B2977,title_rename,2,FALSE))</f>
        <v>06-21 Tampa Bay Rays @ Washington Nationals</v>
      </c>
      <c r="O2977" s="3" t="str">
        <f>LEFT(IF(VLOOKUP(C2977,brand_rename,2,FALSE)=0,C2977,VLOOKUP(C2977,brand_rename,2,FALSE)),LEN(IF(VLOOKUP(C2977,brand_rename,2,FALSE)=0,C2977,VLOOKUP(C2977,brand_rename,2,FALSE)))-6)</f>
        <v>Radio - 106.7 The Fan</v>
      </c>
      <c r="P2977" t="str">
        <f>IF(VLOOKUP(D2977,location_rename,2,FALSE)=0,D2977,VLOOKUP(D2977,location_rename,2,FALSE))</f>
        <v>Static Upper Billboard</v>
      </c>
      <c r="Q2977">
        <f>IF($L2977=0,0,G2977)</f>
        <v>37</v>
      </c>
      <c r="R2977">
        <f>IF($L2977=0,0,H2977)</f>
        <v>152</v>
      </c>
      <c r="S2977" s="1">
        <f>R2977*L2977</f>
        <v>46330.258666666676</v>
      </c>
      <c r="T2977" s="1">
        <f>S2977*(K2977/100)</f>
        <v>6938.0186362204367</v>
      </c>
      <c r="U2977" t="str">
        <f t="shared" si="92"/>
        <v>Radio - 106.7 The FanStatic Upper Billboard</v>
      </c>
      <c r="V2977" t="str">
        <f t="shared" si="93"/>
        <v>06-21 Tampa Bay Rays @ Washington NationalsRadio - 106.7 The FanStatic Upper Billboard</v>
      </c>
      <c r="W2977" t="str">
        <f>CONCATENATE(M2977,O2977)</f>
        <v>Regular SeasonRadio - 106.7 The Fan</v>
      </c>
      <c r="X2977" t="str">
        <f>CONCATENATE(M2977,P2977)</f>
        <v>Regular SeasonStatic Upper Billboard</v>
      </c>
      <c r="Y2977" t="str">
        <f>CONCATENATE(M2977,O2977,P2977)</f>
        <v>Regular SeasonRadio - 106.7 The FanStatic Upper Billboard</v>
      </c>
    </row>
    <row r="2978" spans="1:25" x14ac:dyDescent="0.25">
      <c r="A2978" s="3">
        <v>369617</v>
      </c>
      <c r="B2978" t="s">
        <v>112</v>
      </c>
      <c r="C2978" t="s">
        <v>97</v>
      </c>
      <c r="D2978" t="s">
        <v>17</v>
      </c>
      <c r="E2978" t="s">
        <v>1</v>
      </c>
      <c r="F2978" s="5">
        <v>41081</v>
      </c>
      <c r="G2978">
        <v>3</v>
      </c>
      <c r="H2978">
        <v>8</v>
      </c>
      <c r="I2978" s="1">
        <v>2438.4</v>
      </c>
      <c r="J2978" s="1">
        <v>956.68</v>
      </c>
      <c r="K2978">
        <v>39.233923884514397</v>
      </c>
      <c r="L2978" s="4">
        <f>VLOOKUP(N2978,rates,VLOOKUP(CONCATENATE('[1]Exposure Report'!$B$11,'[1]Exposure Report'!$B$13),rate_lookup_table,4,FALSE),FALSE)</f>
        <v>304.80433333333337</v>
      </c>
      <c r="M2978" t="s">
        <v>0</v>
      </c>
      <c r="N2978" t="str">
        <f>IF(VLOOKUP(B2978,title_rename,2,FALSE)=0,B2978,VLOOKUP(B2978,title_rename,2,FALSE))</f>
        <v>06-21 Tampa Bay Rays @ Washington Nationals</v>
      </c>
      <c r="O2978" s="3" t="str">
        <f>LEFT(IF(VLOOKUP(C2978,brand_rename,2,FALSE)=0,C2978,VLOOKUP(C2978,brand_rename,2,FALSE)),LEN(IF(VLOOKUP(C2978,brand_rename,2,FALSE)=0,C2978,VLOOKUP(C2978,brand_rename,2,FALSE)))-6)</f>
        <v>Radio - WTop 103.5FM</v>
      </c>
      <c r="P2978" t="str">
        <f>IF(VLOOKUP(D2978,location_rename,2,FALSE)=0,D2978,VLOOKUP(D2978,location_rename,2,FALSE))</f>
        <v>LED Upper Tiered</v>
      </c>
      <c r="Q2978">
        <f>IF($L2978=0,0,G2978)</f>
        <v>3</v>
      </c>
      <c r="R2978">
        <f>IF($L2978=0,0,H2978)</f>
        <v>8</v>
      </c>
      <c r="S2978" s="1">
        <f>R2978*L2978</f>
        <v>2438.434666666667</v>
      </c>
      <c r="T2978" s="1">
        <f>S2978*(K2978/100)</f>
        <v>956.69360109361253</v>
      </c>
      <c r="U2978" t="str">
        <f t="shared" si="92"/>
        <v>Radio - WTop 103.5FMLED Upper Tiered</v>
      </c>
      <c r="V2978" t="str">
        <f t="shared" si="93"/>
        <v>06-21 Tampa Bay Rays @ Washington NationalsRadio - WTop 103.5FMLED Upper Tiered</v>
      </c>
      <c r="W2978" t="str">
        <f>CONCATENATE(M2978,O2978)</f>
        <v>Regular SeasonRadio - WTop 103.5FM</v>
      </c>
      <c r="X2978" t="str">
        <f>CONCATENATE(M2978,P2978)</f>
        <v>Regular SeasonLED Upper Tiered</v>
      </c>
      <c r="Y2978" t="str">
        <f>CONCATENATE(M2978,O2978,P2978)</f>
        <v>Regular SeasonRadio - WTop 103.5FMLED Upper Tiered</v>
      </c>
    </row>
    <row r="2979" spans="1:25" x14ac:dyDescent="0.25">
      <c r="A2979" s="3">
        <v>369617</v>
      </c>
      <c r="B2979" t="s">
        <v>112</v>
      </c>
      <c r="C2979" t="s">
        <v>96</v>
      </c>
      <c r="D2979" t="s">
        <v>9</v>
      </c>
      <c r="E2979" t="s">
        <v>1</v>
      </c>
      <c r="F2979" s="5">
        <v>41081</v>
      </c>
      <c r="G2979">
        <v>4</v>
      </c>
      <c r="H2979">
        <v>5</v>
      </c>
      <c r="I2979" s="1">
        <v>1524</v>
      </c>
      <c r="J2979" s="1">
        <v>302.06</v>
      </c>
      <c r="K2979">
        <v>19.820209973753201</v>
      </c>
      <c r="L2979" s="4">
        <f>VLOOKUP(N2979,rates,VLOOKUP(CONCATENATE('[1]Exposure Report'!$B$11,'[1]Exposure Report'!$B$13),rate_lookup_table,4,FALSE),FALSE)</f>
        <v>304.80433333333337</v>
      </c>
      <c r="M2979" t="s">
        <v>0</v>
      </c>
      <c r="N2979" t="str">
        <f>IF(VLOOKUP(B2979,title_rename,2,FALSE)=0,B2979,VLOOKUP(B2979,title_rename,2,FALSE))</f>
        <v>06-21 Tampa Bay Rays @ Washington Nationals</v>
      </c>
      <c r="O2979" s="3" t="str">
        <f>LEFT(IF(VLOOKUP(C2979,brand_rename,2,FALSE)=0,C2979,VLOOKUP(C2979,brand_rename,2,FALSE)),LEN(IF(VLOOKUP(C2979,brand_rename,2,FALSE)=0,C2979,VLOOKUP(C2979,brand_rename,2,FALSE)))-6)</f>
        <v>Red Loft</v>
      </c>
      <c r="P2979" t="str">
        <f>IF(VLOOKUP(D2979,location_rename,2,FALSE)=0,D2979,VLOOKUP(D2979,location_rename,2,FALSE))</f>
        <v>Static Upper Billboard</v>
      </c>
      <c r="Q2979">
        <f>IF($L2979=0,0,G2979)</f>
        <v>4</v>
      </c>
      <c r="R2979">
        <f>IF($L2979=0,0,H2979)</f>
        <v>5</v>
      </c>
      <c r="S2979" s="1">
        <f>R2979*L2979</f>
        <v>1524.021666666667</v>
      </c>
      <c r="T2979" s="1">
        <f>S2979*(K2979/100)</f>
        <v>302.0642943788265</v>
      </c>
      <c r="U2979" t="str">
        <f t="shared" si="92"/>
        <v>Red LoftStatic Upper Billboard</v>
      </c>
      <c r="V2979" t="str">
        <f t="shared" si="93"/>
        <v>06-21 Tampa Bay Rays @ Washington NationalsRed LoftStatic Upper Billboard</v>
      </c>
      <c r="W2979" t="str">
        <f>CONCATENATE(M2979,O2979)</f>
        <v>Regular SeasonRed Loft</v>
      </c>
      <c r="X2979" t="str">
        <f>CONCATENATE(M2979,P2979)</f>
        <v>Regular SeasonStatic Upper Billboard</v>
      </c>
      <c r="Y2979" t="str">
        <f>CONCATENATE(M2979,O2979,P2979)</f>
        <v>Regular SeasonRed LoftStatic Upper Billboard</v>
      </c>
    </row>
    <row r="2980" spans="1:25" x14ac:dyDescent="0.25">
      <c r="A2980" s="3">
        <v>369617</v>
      </c>
      <c r="B2980" t="s">
        <v>112</v>
      </c>
      <c r="C2980" t="s">
        <v>31</v>
      </c>
      <c r="D2980" t="s">
        <v>9</v>
      </c>
      <c r="E2980" t="s">
        <v>1</v>
      </c>
      <c r="F2980" s="5">
        <v>41081</v>
      </c>
      <c r="G2980">
        <v>4</v>
      </c>
      <c r="H2980">
        <v>7</v>
      </c>
      <c r="I2980" s="1">
        <v>2133.6</v>
      </c>
      <c r="J2980" s="1">
        <v>476.95</v>
      </c>
      <c r="K2980">
        <v>22.3542369703787</v>
      </c>
      <c r="L2980" s="4">
        <f>VLOOKUP(N2980,rates,VLOOKUP(CONCATENATE('[1]Exposure Report'!$B$11,'[1]Exposure Report'!$B$13),rate_lookup_table,4,FALSE),FALSE)</f>
        <v>304.80433333333337</v>
      </c>
      <c r="M2980" t="s">
        <v>0</v>
      </c>
      <c r="N2980" t="str">
        <f>IF(VLOOKUP(B2980,title_rename,2,FALSE)=0,B2980,VLOOKUP(B2980,title_rename,2,FALSE))</f>
        <v>06-21 Tampa Bay Rays @ Washington Nationals</v>
      </c>
      <c r="O2980" s="3" t="str">
        <f>LEFT(IF(VLOOKUP(C2980,brand_rename,2,FALSE)=0,C2980,VLOOKUP(C2980,brand_rename,2,FALSE)),LEN(IF(VLOOKUP(C2980,brand_rename,2,FALSE)=0,C2980,VLOOKUP(C2980,brand_rename,2,FALSE)))-6)</f>
        <v>Red Porch</v>
      </c>
      <c r="P2980" t="str">
        <f>IF(VLOOKUP(D2980,location_rename,2,FALSE)=0,D2980,VLOOKUP(D2980,location_rename,2,FALSE))</f>
        <v>Static Upper Billboard</v>
      </c>
      <c r="Q2980">
        <f>IF($L2980=0,0,G2980)</f>
        <v>4</v>
      </c>
      <c r="R2980">
        <f>IF($L2980=0,0,H2980)</f>
        <v>7</v>
      </c>
      <c r="S2980" s="1">
        <f>R2980*L2980</f>
        <v>2133.6303333333335</v>
      </c>
      <c r="T2980" s="1">
        <f>S2980*(K2980/100)</f>
        <v>476.95678078521433</v>
      </c>
      <c r="U2980" t="str">
        <f t="shared" si="92"/>
        <v>Red PorchStatic Upper Billboard</v>
      </c>
      <c r="V2980" t="str">
        <f t="shared" si="93"/>
        <v>06-21 Tampa Bay Rays @ Washington NationalsRed PorchStatic Upper Billboard</v>
      </c>
      <c r="W2980" t="str">
        <f>CONCATENATE(M2980,O2980)</f>
        <v>Regular SeasonRed Porch</v>
      </c>
      <c r="X2980" t="str">
        <f>CONCATENATE(M2980,P2980)</f>
        <v>Regular SeasonStatic Upper Billboard</v>
      </c>
      <c r="Y2980" t="str">
        <f>CONCATENATE(M2980,O2980,P2980)</f>
        <v>Regular SeasonRed PorchStatic Upper Billboard</v>
      </c>
    </row>
    <row r="2981" spans="1:25" x14ac:dyDescent="0.25">
      <c r="A2981" s="3">
        <v>369617</v>
      </c>
      <c r="B2981" t="s">
        <v>112</v>
      </c>
      <c r="C2981" t="s">
        <v>80</v>
      </c>
      <c r="D2981" t="s">
        <v>11</v>
      </c>
      <c r="E2981" t="s">
        <v>1</v>
      </c>
      <c r="F2981" s="5">
        <v>41081</v>
      </c>
      <c r="G2981">
        <v>13</v>
      </c>
      <c r="H2981">
        <v>31</v>
      </c>
      <c r="I2981" s="1">
        <v>9448.7999999999993</v>
      </c>
      <c r="J2981" s="1">
        <v>1992.87</v>
      </c>
      <c r="K2981">
        <v>21.091249682499299</v>
      </c>
      <c r="L2981" s="4">
        <f>VLOOKUP(N2981,rates,VLOOKUP(CONCATENATE('[1]Exposure Report'!$B$11,'[1]Exposure Report'!$B$13),rate_lookup_table,4,FALSE),FALSE)</f>
        <v>304.80433333333337</v>
      </c>
      <c r="M2981" t="s">
        <v>0</v>
      </c>
      <c r="N2981" t="str">
        <f>IF(VLOOKUP(B2981,title_rename,2,FALSE)=0,B2981,VLOOKUP(B2981,title_rename,2,FALSE))</f>
        <v>06-21 Tampa Bay Rays @ Washington Nationals</v>
      </c>
      <c r="O2981" s="3" t="str">
        <f>LEFT(IF(VLOOKUP(C2981,brand_rename,2,FALSE)=0,C2981,VLOOKUP(C2981,brand_rename,2,FALSE)),LEN(IF(VLOOKUP(C2981,brand_rename,2,FALSE)=0,C2981,VLOOKUP(C2981,brand_rename,2,FALSE)))-6)</f>
        <v>Retired Players Tribute</v>
      </c>
      <c r="P2981" t="str">
        <f>IF(VLOOKUP(D2981,location_rename,2,FALSE)=0,D2981,VLOOKUP(D2981,location_rename,2,FALSE))</f>
        <v>Static Outfield Wall</v>
      </c>
      <c r="Q2981">
        <f>IF($L2981=0,0,G2981)</f>
        <v>13</v>
      </c>
      <c r="R2981">
        <f>IF($L2981=0,0,H2981)</f>
        <v>31</v>
      </c>
      <c r="S2981" s="1">
        <f>R2981*L2981</f>
        <v>9448.9343333333345</v>
      </c>
      <c r="T2981" s="1">
        <f>S2981*(K2981/100)</f>
        <v>1992.8983325787342</v>
      </c>
      <c r="U2981" t="str">
        <f t="shared" si="92"/>
        <v>Retired Players TributeStatic Outfield Wall</v>
      </c>
      <c r="V2981" t="str">
        <f t="shared" si="93"/>
        <v>06-21 Tampa Bay Rays @ Washington NationalsRetired Players TributeStatic Outfield Wall</v>
      </c>
      <c r="W2981" t="str">
        <f>CONCATENATE(M2981,O2981)</f>
        <v>Regular SeasonRetired Players Tribute</v>
      </c>
      <c r="X2981" t="str">
        <f>CONCATENATE(M2981,P2981)</f>
        <v>Regular SeasonStatic Outfield Wall</v>
      </c>
      <c r="Y2981" t="str">
        <f>CONCATENATE(M2981,O2981,P2981)</f>
        <v>Regular SeasonRetired Players TributeStatic Outfield Wall</v>
      </c>
    </row>
    <row r="2982" spans="1:25" x14ac:dyDescent="0.25">
      <c r="A2982" s="3">
        <v>369617</v>
      </c>
      <c r="B2982" t="s">
        <v>112</v>
      </c>
      <c r="C2982" t="s">
        <v>113</v>
      </c>
      <c r="D2982" t="s">
        <v>2</v>
      </c>
      <c r="E2982" t="s">
        <v>1</v>
      </c>
      <c r="F2982" s="5">
        <v>41081</v>
      </c>
      <c r="G2982">
        <v>15</v>
      </c>
      <c r="H2982">
        <v>146</v>
      </c>
      <c r="I2982" s="1">
        <v>44500.800000000003</v>
      </c>
      <c r="J2982" s="1">
        <v>10014.6</v>
      </c>
      <c r="K2982">
        <v>22.504314529177002</v>
      </c>
      <c r="L2982" s="4">
        <f>VLOOKUP(N2982,rates,VLOOKUP(CONCATENATE('[1]Exposure Report'!$B$11,'[1]Exposure Report'!$B$13),rate_lookup_table,4,FALSE),FALSE)</f>
        <v>304.80433333333337</v>
      </c>
      <c r="M2982" t="s">
        <v>0</v>
      </c>
      <c r="N2982" t="str">
        <f>IF(VLOOKUP(B2982,title_rename,2,FALSE)=0,B2982,VLOOKUP(B2982,title_rename,2,FALSE))</f>
        <v>06-21 Tampa Bay Rays @ Washington Nationals</v>
      </c>
      <c r="O2982" s="3" t="str">
        <f>LEFT(IF(VLOOKUP(C2982,brand_rename,2,FALSE)=0,C2982,VLOOKUP(C2982,brand_rename,2,FALSE)),LEN(IF(VLOOKUP(C2982,brand_rename,2,FALSE)=0,C2982,VLOOKUP(C2982,brand_rename,2,FALSE)))-6)</f>
        <v>Team Promotion - Capital City View Seats</v>
      </c>
      <c r="P2982" t="str">
        <f>IF(VLOOKUP(D2982,location_rename,2,FALSE)=0,D2982,VLOOKUP(D2982,location_rename,2,FALSE))</f>
        <v>Rotational Field Level Home Plate</v>
      </c>
      <c r="Q2982">
        <f>IF($L2982=0,0,G2982)</f>
        <v>15</v>
      </c>
      <c r="R2982">
        <f>IF($L2982=0,0,H2982)</f>
        <v>146</v>
      </c>
      <c r="S2982" s="1">
        <f>R2982*L2982</f>
        <v>44501.432666666675</v>
      </c>
      <c r="T2982" s="1">
        <f>S2982*(K2982/100)</f>
        <v>10014.742377296589</v>
      </c>
      <c r="U2982" t="str">
        <f t="shared" si="92"/>
        <v>Team Promotion - Capital City View SeatsRotational Field Level Home Plate</v>
      </c>
      <c r="V2982" t="str">
        <f t="shared" si="93"/>
        <v>06-21 Tampa Bay Rays @ Washington NationalsTeam Promotion - Capital City View SeatsRotational Field Level Home Plate</v>
      </c>
      <c r="W2982" t="str">
        <f>CONCATENATE(M2982,O2982)</f>
        <v>Regular SeasonTeam Promotion - Capital City View Seats</v>
      </c>
      <c r="X2982" t="str">
        <f>CONCATENATE(M2982,P2982)</f>
        <v>Regular SeasonRotational Field Level Home Plate</v>
      </c>
      <c r="Y2982" t="str">
        <f>CONCATENATE(M2982,O2982,P2982)</f>
        <v>Regular SeasonTeam Promotion - Capital City View SeatsRotational Field Level Home Plate</v>
      </c>
    </row>
    <row r="2983" spans="1:25" x14ac:dyDescent="0.25">
      <c r="A2983" s="3">
        <v>369617</v>
      </c>
      <c r="B2983" t="s">
        <v>112</v>
      </c>
      <c r="C2983" t="s">
        <v>79</v>
      </c>
      <c r="D2983" t="s">
        <v>12</v>
      </c>
      <c r="E2983" t="s">
        <v>1</v>
      </c>
      <c r="F2983" s="5">
        <v>41081</v>
      </c>
      <c r="G2983">
        <v>59</v>
      </c>
      <c r="H2983">
        <v>322</v>
      </c>
      <c r="I2983" s="1">
        <v>98145.600000000006</v>
      </c>
      <c r="J2983" s="1">
        <v>13744.16</v>
      </c>
      <c r="K2983">
        <v>14.003847345168801</v>
      </c>
      <c r="L2983" s="4">
        <f>VLOOKUP(N2983,rates,VLOOKUP(CONCATENATE('[1]Exposure Report'!$B$11,'[1]Exposure Report'!$B$13),rate_lookup_table,4,FALSE),FALSE)</f>
        <v>304.80433333333337</v>
      </c>
      <c r="M2983" t="s">
        <v>0</v>
      </c>
      <c r="N2983" t="str">
        <f>IF(VLOOKUP(B2983,title_rename,2,FALSE)=0,B2983,VLOOKUP(B2983,title_rename,2,FALSE))</f>
        <v>06-21 Tampa Bay Rays @ Washington Nationals</v>
      </c>
      <c r="O2983" s="3" t="str">
        <f>LEFT(IF(VLOOKUP(C2983,brand_rename,2,FALSE)=0,C2983,VLOOKUP(C2983,brand_rename,2,FALSE)),LEN(IF(VLOOKUP(C2983,brand_rename,2,FALSE)=0,C2983,VLOOKUP(C2983,brand_rename,2,FALSE)))-6)</f>
        <v>Team Promotion - NatsLive Post-Game Concert - The Wallflowers</v>
      </c>
      <c r="P2983" t="str">
        <f>IF(VLOOKUP(D2983,location_rename,2,FALSE)=0,D2983,VLOOKUP(D2983,location_rename,2,FALSE))</f>
        <v>Static Field Level Home Plate</v>
      </c>
      <c r="Q2983">
        <f>IF($L2983=0,0,G2983)</f>
        <v>59</v>
      </c>
      <c r="R2983">
        <f>IF($L2983=0,0,H2983)</f>
        <v>322</v>
      </c>
      <c r="S2983" s="1">
        <f>R2983*L2983</f>
        <v>98146.99533333334</v>
      </c>
      <c r="T2983" s="1">
        <f>S2983*(K2983/100)</f>
        <v>13744.355400349948</v>
      </c>
      <c r="U2983" t="str">
        <f t="shared" si="92"/>
        <v>Team Promotion - NatsLive Post-Game Concert - The WallflowersStatic Field Level Home Plate</v>
      </c>
      <c r="V2983" t="str">
        <f t="shared" si="93"/>
        <v>06-21 Tampa Bay Rays @ Washington NationalsTeam Promotion - NatsLive Post-Game Concert - The WallflowersStatic Field Level Home Plate</v>
      </c>
      <c r="W2983" t="str">
        <f>CONCATENATE(M2983,O2983)</f>
        <v>Regular SeasonTeam Promotion - NatsLive Post-Game Concert - The Wallflowers</v>
      </c>
      <c r="X2983" t="str">
        <f>CONCATENATE(M2983,P2983)</f>
        <v>Regular SeasonStatic Field Level Home Plate</v>
      </c>
      <c r="Y2983" t="str">
        <f>CONCATENATE(M2983,O2983,P2983)</f>
        <v>Regular SeasonTeam Promotion - NatsLive Post-Game Concert - The WallflowersStatic Field Level Home Plate</v>
      </c>
    </row>
    <row r="2984" spans="1:25" x14ac:dyDescent="0.25">
      <c r="A2984" s="3">
        <v>369617</v>
      </c>
      <c r="B2984" t="s">
        <v>112</v>
      </c>
      <c r="C2984" t="s">
        <v>29</v>
      </c>
      <c r="D2984" t="s">
        <v>9</v>
      </c>
      <c r="E2984" t="s">
        <v>1</v>
      </c>
      <c r="F2984" s="5">
        <v>41081</v>
      </c>
      <c r="G2984">
        <v>1</v>
      </c>
      <c r="H2984">
        <v>3</v>
      </c>
      <c r="I2984" s="1">
        <v>914.4</v>
      </c>
      <c r="J2984" s="1">
        <v>170.54</v>
      </c>
      <c r="K2984">
        <v>18.650481189851199</v>
      </c>
      <c r="L2984" s="4">
        <f>VLOOKUP(N2984,rates,VLOOKUP(CONCATENATE('[1]Exposure Report'!$B$11,'[1]Exposure Report'!$B$13),rate_lookup_table,4,FALSE),FALSE)</f>
        <v>304.80433333333337</v>
      </c>
      <c r="M2984" t="s">
        <v>0</v>
      </c>
      <c r="N2984" t="str">
        <f>IF(VLOOKUP(B2984,title_rename,2,FALSE)=0,B2984,VLOOKUP(B2984,title_rename,2,FALSE))</f>
        <v>06-21 Tampa Bay Rays @ Washington Nationals</v>
      </c>
      <c r="O2984" s="3" t="str">
        <f>LEFT(IF(VLOOKUP(C2984,brand_rename,2,FALSE)=0,C2984,VLOOKUP(C2984,brand_rename,2,FALSE)),LEN(IF(VLOOKUP(C2984,brand_rename,2,FALSE)=0,C2984,VLOOKUP(C2984,brand_rename,2,FALSE)))-6)</f>
        <v>Team Promotion - Tickets</v>
      </c>
      <c r="P2984" t="str">
        <f>IF(VLOOKUP(D2984,location_rename,2,FALSE)=0,D2984,VLOOKUP(D2984,location_rename,2,FALSE))</f>
        <v>Static Upper Billboard</v>
      </c>
      <c r="Q2984">
        <f>IF($L2984=0,0,G2984)</f>
        <v>1</v>
      </c>
      <c r="R2984">
        <f>IF($L2984=0,0,H2984)</f>
        <v>3</v>
      </c>
      <c r="S2984" s="1">
        <f>R2984*L2984</f>
        <v>914.41300000000012</v>
      </c>
      <c r="T2984" s="1">
        <f>S2984*(K2984/100)</f>
        <v>170.54242456255406</v>
      </c>
      <c r="U2984" t="str">
        <f t="shared" si="92"/>
        <v>Team Promotion - TicketsStatic Upper Billboard</v>
      </c>
      <c r="V2984" t="str">
        <f t="shared" si="93"/>
        <v>06-21 Tampa Bay Rays @ Washington NationalsTeam Promotion - TicketsStatic Upper Billboard</v>
      </c>
      <c r="W2984" t="str">
        <f>CONCATENATE(M2984,O2984)</f>
        <v>Regular SeasonTeam Promotion - Tickets</v>
      </c>
      <c r="X2984" t="str">
        <f>CONCATENATE(M2984,P2984)</f>
        <v>Regular SeasonStatic Upper Billboard</v>
      </c>
      <c r="Y2984" t="str">
        <f>CONCATENATE(M2984,O2984,P2984)</f>
        <v>Regular SeasonTeam Promotion - TicketsStatic Upper Billboard</v>
      </c>
    </row>
    <row r="2985" spans="1:25" x14ac:dyDescent="0.25">
      <c r="A2985" s="3">
        <v>369617</v>
      </c>
      <c r="B2985" t="s">
        <v>112</v>
      </c>
      <c r="C2985" t="s">
        <v>27</v>
      </c>
      <c r="D2985" t="s">
        <v>16</v>
      </c>
      <c r="E2985" t="s">
        <v>1</v>
      </c>
      <c r="F2985" s="5">
        <v>41081</v>
      </c>
      <c r="G2985">
        <v>7</v>
      </c>
      <c r="H2985">
        <v>33</v>
      </c>
      <c r="I2985" s="1">
        <v>10058.4</v>
      </c>
      <c r="J2985" s="1">
        <v>2055.94</v>
      </c>
      <c r="K2985">
        <v>20.440030223494698</v>
      </c>
      <c r="L2985" s="4">
        <f>VLOOKUP(N2985,rates,VLOOKUP(CONCATENATE('[1]Exposure Report'!$B$11,'[1]Exposure Report'!$B$13),rate_lookup_table,4,FALSE),FALSE)</f>
        <v>304.80433333333337</v>
      </c>
      <c r="M2985" t="s">
        <v>0</v>
      </c>
      <c r="N2985" t="str">
        <f>IF(VLOOKUP(B2985,title_rename,2,FALSE)=0,B2985,VLOOKUP(B2985,title_rename,2,FALSE))</f>
        <v>06-21 Tampa Bay Rays @ Washington Nationals</v>
      </c>
      <c r="O2985" s="3" t="str">
        <f>LEFT(IF(VLOOKUP(C2985,brand_rename,2,FALSE)=0,C2985,VLOOKUP(C2985,brand_rename,2,FALSE)),LEN(IF(VLOOKUP(C2985,brand_rename,2,FALSE)=0,C2985,VLOOKUP(C2985,brand_rename,2,FALSE)))-6)</f>
        <v>Team Website - Nationals.com</v>
      </c>
      <c r="P2985" t="str">
        <f>IF(VLOOKUP(D2985,location_rename,2,FALSE)=0,D2985,VLOOKUP(D2985,location_rename,2,FALSE))</f>
        <v>On Surface Branding</v>
      </c>
      <c r="Q2985">
        <f>IF($L2985=0,0,G2985)</f>
        <v>7</v>
      </c>
      <c r="R2985">
        <f>IF($L2985=0,0,H2985)</f>
        <v>33</v>
      </c>
      <c r="S2985" s="1">
        <f>R2985*L2985</f>
        <v>10058.543000000001</v>
      </c>
      <c r="T2985" s="1">
        <f>S2985*(K2985/100)</f>
        <v>2055.9692292432105</v>
      </c>
      <c r="U2985" t="str">
        <f t="shared" si="92"/>
        <v>Team Website - Nationals.comOn Surface Branding</v>
      </c>
      <c r="V2985" t="str">
        <f t="shared" si="93"/>
        <v>06-21 Tampa Bay Rays @ Washington NationalsTeam Website - Nationals.comOn Surface Branding</v>
      </c>
      <c r="W2985" t="str">
        <f>CONCATENATE(M2985,O2985)</f>
        <v>Regular SeasonTeam Website - Nationals.com</v>
      </c>
      <c r="X2985" t="str">
        <f>CONCATENATE(M2985,P2985)</f>
        <v>Regular SeasonOn Surface Branding</v>
      </c>
      <c r="Y2985" t="str">
        <f>CONCATENATE(M2985,O2985,P2985)</f>
        <v>Regular SeasonTeam Website - Nationals.comOn Surface Branding</v>
      </c>
    </row>
    <row r="2986" spans="1:25" x14ac:dyDescent="0.25">
      <c r="A2986" s="3">
        <v>369617</v>
      </c>
      <c r="B2986" t="s">
        <v>112</v>
      </c>
      <c r="C2986" t="s">
        <v>27</v>
      </c>
      <c r="D2986" t="s">
        <v>2</v>
      </c>
      <c r="E2986" t="s">
        <v>1</v>
      </c>
      <c r="F2986" s="5">
        <v>41081</v>
      </c>
      <c r="G2986">
        <v>28</v>
      </c>
      <c r="H2986">
        <v>317</v>
      </c>
      <c r="I2986" s="1">
        <v>96621.6</v>
      </c>
      <c r="J2986" s="1">
        <v>19241.259999999998</v>
      </c>
      <c r="K2986">
        <v>19.914035784959001</v>
      </c>
      <c r="L2986" s="4">
        <f>VLOOKUP(N2986,rates,VLOOKUP(CONCATENATE('[1]Exposure Report'!$B$11,'[1]Exposure Report'!$B$13),rate_lookup_table,4,FALSE),FALSE)</f>
        <v>304.80433333333337</v>
      </c>
      <c r="M2986" t="s">
        <v>0</v>
      </c>
      <c r="N2986" t="str">
        <f>IF(VLOOKUP(B2986,title_rename,2,FALSE)=0,B2986,VLOOKUP(B2986,title_rename,2,FALSE))</f>
        <v>06-21 Tampa Bay Rays @ Washington Nationals</v>
      </c>
      <c r="O2986" s="3" t="str">
        <f>LEFT(IF(VLOOKUP(C2986,brand_rename,2,FALSE)=0,C2986,VLOOKUP(C2986,brand_rename,2,FALSE)),LEN(IF(VLOOKUP(C2986,brand_rename,2,FALSE)=0,C2986,VLOOKUP(C2986,brand_rename,2,FALSE)))-6)</f>
        <v>Team Website - Nationals.com</v>
      </c>
      <c r="P2986" t="str">
        <f>IF(VLOOKUP(D2986,location_rename,2,FALSE)=0,D2986,VLOOKUP(D2986,location_rename,2,FALSE))</f>
        <v>Rotational Field Level Home Plate</v>
      </c>
      <c r="Q2986">
        <f>IF($L2986=0,0,G2986)</f>
        <v>28</v>
      </c>
      <c r="R2986">
        <f>IF($L2986=0,0,H2986)</f>
        <v>317</v>
      </c>
      <c r="S2986" s="1">
        <f>R2986*L2986</f>
        <v>96622.973666666687</v>
      </c>
      <c r="T2986" s="1">
        <f>S2986*(K2986/100)</f>
        <v>19241.533552471516</v>
      </c>
      <c r="U2986" t="str">
        <f t="shared" si="92"/>
        <v>Team Website - Nationals.comRotational Field Level Home Plate</v>
      </c>
      <c r="V2986" t="str">
        <f t="shared" si="93"/>
        <v>06-21 Tampa Bay Rays @ Washington NationalsTeam Website - Nationals.comRotational Field Level Home Plate</v>
      </c>
      <c r="W2986" t="str">
        <f>CONCATENATE(M2986,O2986)</f>
        <v>Regular SeasonTeam Website - Nationals.com</v>
      </c>
      <c r="X2986" t="str">
        <f>CONCATENATE(M2986,P2986)</f>
        <v>Regular SeasonRotational Field Level Home Plate</v>
      </c>
      <c r="Y2986" t="str">
        <f>CONCATENATE(M2986,O2986,P2986)</f>
        <v>Regular SeasonTeam Website - Nationals.comRotational Field Level Home Plate</v>
      </c>
    </row>
    <row r="2987" spans="1:25" x14ac:dyDescent="0.25">
      <c r="A2987" s="3">
        <v>369617</v>
      </c>
      <c r="B2987" t="s">
        <v>112</v>
      </c>
      <c r="C2987" t="s">
        <v>27</v>
      </c>
      <c r="D2987" t="s">
        <v>28</v>
      </c>
      <c r="E2987" t="s">
        <v>1</v>
      </c>
      <c r="F2987" s="5">
        <v>41081</v>
      </c>
      <c r="G2987">
        <v>25</v>
      </c>
      <c r="H2987">
        <v>101</v>
      </c>
      <c r="I2987" s="1">
        <v>30784.799999999999</v>
      </c>
      <c r="J2987" s="1">
        <v>7278.23</v>
      </c>
      <c r="K2987">
        <v>23.642284504040902</v>
      </c>
      <c r="L2987" s="4">
        <f>VLOOKUP(N2987,rates,VLOOKUP(CONCATENATE('[1]Exposure Report'!$B$11,'[1]Exposure Report'!$B$13),rate_lookup_table,4,FALSE),FALSE)</f>
        <v>304.80433333333337</v>
      </c>
      <c r="M2987" t="s">
        <v>0</v>
      </c>
      <c r="N2987" t="str">
        <f>IF(VLOOKUP(B2987,title_rename,2,FALSE)=0,B2987,VLOOKUP(B2987,title_rename,2,FALSE))</f>
        <v>06-21 Tampa Bay Rays @ Washington Nationals</v>
      </c>
      <c r="O2987" s="3" t="str">
        <f>LEFT(IF(VLOOKUP(C2987,brand_rename,2,FALSE)=0,C2987,VLOOKUP(C2987,brand_rename,2,FALSE)),LEN(IF(VLOOKUP(C2987,brand_rename,2,FALSE)=0,C2987,VLOOKUP(C2987,brand_rename,2,FALSE)))-6)</f>
        <v>Team Website - Nationals.com</v>
      </c>
      <c r="P2987" t="str">
        <f>IF(VLOOKUP(D2987,location_rename,2,FALSE)=0,D2987,VLOOKUP(D2987,location_rename,2,FALSE))</f>
        <v>Static Dugout Railing</v>
      </c>
      <c r="Q2987">
        <f>IF($L2987=0,0,G2987)</f>
        <v>25</v>
      </c>
      <c r="R2987">
        <f>IF($L2987=0,0,H2987)</f>
        <v>101</v>
      </c>
      <c r="S2987" s="1">
        <f>R2987*L2987</f>
        <v>30785.237666666671</v>
      </c>
      <c r="T2987" s="1">
        <f>S2987*(K2987/100)</f>
        <v>7278.3334743984969</v>
      </c>
      <c r="U2987" t="str">
        <f t="shared" si="92"/>
        <v>Team Website - Nationals.comStatic Dugout Railing</v>
      </c>
      <c r="V2987" t="str">
        <f t="shared" si="93"/>
        <v>06-21 Tampa Bay Rays @ Washington NationalsTeam Website - Nationals.comStatic Dugout Railing</v>
      </c>
      <c r="W2987" t="str">
        <f>CONCATENATE(M2987,O2987)</f>
        <v>Regular SeasonTeam Website - Nationals.com</v>
      </c>
      <c r="X2987" t="str">
        <f>CONCATENATE(M2987,P2987)</f>
        <v>Regular SeasonStatic Dugout Railing</v>
      </c>
      <c r="Y2987" t="str">
        <f>CONCATENATE(M2987,O2987,P2987)</f>
        <v>Regular SeasonTeam Website - Nationals.comStatic Dugout Railing</v>
      </c>
    </row>
    <row r="2988" spans="1:25" x14ac:dyDescent="0.25">
      <c r="A2988" s="3">
        <v>369617</v>
      </c>
      <c r="B2988" t="s">
        <v>112</v>
      </c>
      <c r="C2988" t="s">
        <v>27</v>
      </c>
      <c r="D2988" t="s">
        <v>14</v>
      </c>
      <c r="E2988" t="s">
        <v>1</v>
      </c>
      <c r="F2988" s="5">
        <v>41081</v>
      </c>
      <c r="G2988">
        <v>13</v>
      </c>
      <c r="H2988">
        <v>36</v>
      </c>
      <c r="I2988" s="1">
        <v>10972.8</v>
      </c>
      <c r="J2988" s="1">
        <v>2148.54</v>
      </c>
      <c r="K2988">
        <v>19.5805993000874</v>
      </c>
      <c r="L2988" s="4">
        <f>VLOOKUP(N2988,rates,VLOOKUP(CONCATENATE('[1]Exposure Report'!$B$11,'[1]Exposure Report'!$B$13),rate_lookup_table,4,FALSE),FALSE)</f>
        <v>304.80433333333337</v>
      </c>
      <c r="M2988" t="s">
        <v>0</v>
      </c>
      <c r="N2988" t="str">
        <f>IF(VLOOKUP(B2988,title_rename,2,FALSE)=0,B2988,VLOOKUP(B2988,title_rename,2,FALSE))</f>
        <v>06-21 Tampa Bay Rays @ Washington Nationals</v>
      </c>
      <c r="O2988" s="3" t="str">
        <f>LEFT(IF(VLOOKUP(C2988,brand_rename,2,FALSE)=0,C2988,VLOOKUP(C2988,brand_rename,2,FALSE)),LEN(IF(VLOOKUP(C2988,brand_rename,2,FALSE)=0,C2988,VLOOKUP(C2988,brand_rename,2,FALSE)))-6)</f>
        <v>Team Website - Nationals.com</v>
      </c>
      <c r="P2988" t="str">
        <f>IF(VLOOKUP(D2988,location_rename,2,FALSE)=0,D2988,VLOOKUP(D2988,location_rename,2,FALSE))</f>
        <v>Static Dugout Roof</v>
      </c>
      <c r="Q2988">
        <f>IF($L2988=0,0,G2988)</f>
        <v>13</v>
      </c>
      <c r="R2988">
        <f>IF($L2988=0,0,H2988)</f>
        <v>36</v>
      </c>
      <c r="S2988" s="1">
        <f>R2988*L2988</f>
        <v>10972.956000000002</v>
      </c>
      <c r="T2988" s="1">
        <f>S2988*(K2988/100)</f>
        <v>2148.570545734899</v>
      </c>
      <c r="U2988" t="str">
        <f t="shared" si="92"/>
        <v>Team Website - Nationals.comStatic Dugout Roof</v>
      </c>
      <c r="V2988" t="str">
        <f t="shared" si="93"/>
        <v>06-21 Tampa Bay Rays @ Washington NationalsTeam Website - Nationals.comStatic Dugout Roof</v>
      </c>
      <c r="W2988" t="str">
        <f>CONCATENATE(M2988,O2988)</f>
        <v>Regular SeasonTeam Website - Nationals.com</v>
      </c>
      <c r="X2988" t="str">
        <f>CONCATENATE(M2988,P2988)</f>
        <v>Regular SeasonStatic Dugout Roof</v>
      </c>
      <c r="Y2988" t="str">
        <f>CONCATENATE(M2988,O2988,P2988)</f>
        <v>Regular SeasonTeam Website - Nationals.comStatic Dugout Roof</v>
      </c>
    </row>
    <row r="2989" spans="1:25" x14ac:dyDescent="0.25">
      <c r="A2989" s="3">
        <v>369617</v>
      </c>
      <c r="B2989" t="s">
        <v>112</v>
      </c>
      <c r="C2989" t="s">
        <v>27</v>
      </c>
      <c r="D2989" t="s">
        <v>9</v>
      </c>
      <c r="E2989" t="s">
        <v>1</v>
      </c>
      <c r="F2989" s="5">
        <v>41081</v>
      </c>
      <c r="G2989">
        <v>5</v>
      </c>
      <c r="H2989">
        <v>12</v>
      </c>
      <c r="I2989" s="1">
        <v>3657.6</v>
      </c>
      <c r="J2989" s="1">
        <v>674.55</v>
      </c>
      <c r="K2989">
        <v>18.442421259842501</v>
      </c>
      <c r="L2989" s="4">
        <f>VLOOKUP(N2989,rates,VLOOKUP(CONCATENATE('[1]Exposure Report'!$B$11,'[1]Exposure Report'!$B$13),rate_lookup_table,4,FALSE),FALSE)</f>
        <v>304.80433333333337</v>
      </c>
      <c r="M2989" t="s">
        <v>0</v>
      </c>
      <c r="N2989" t="str">
        <f>IF(VLOOKUP(B2989,title_rename,2,FALSE)=0,B2989,VLOOKUP(B2989,title_rename,2,FALSE))</f>
        <v>06-21 Tampa Bay Rays @ Washington Nationals</v>
      </c>
      <c r="O2989" s="3" t="str">
        <f>LEFT(IF(VLOOKUP(C2989,brand_rename,2,FALSE)=0,C2989,VLOOKUP(C2989,brand_rename,2,FALSE)),LEN(IF(VLOOKUP(C2989,brand_rename,2,FALSE)=0,C2989,VLOOKUP(C2989,brand_rename,2,FALSE)))-6)</f>
        <v>Team Website - Nationals.com</v>
      </c>
      <c r="P2989" t="str">
        <f>IF(VLOOKUP(D2989,location_rename,2,FALSE)=0,D2989,VLOOKUP(D2989,location_rename,2,FALSE))</f>
        <v>Static Upper Billboard</v>
      </c>
      <c r="Q2989">
        <f>IF($L2989=0,0,G2989)</f>
        <v>5</v>
      </c>
      <c r="R2989">
        <f>IF($L2989=0,0,H2989)</f>
        <v>12</v>
      </c>
      <c r="S2989" s="1">
        <f>R2989*L2989</f>
        <v>3657.6520000000005</v>
      </c>
      <c r="T2989" s="1">
        <f>S2989*(K2989/100)</f>
        <v>674.55959005905447</v>
      </c>
      <c r="U2989" t="str">
        <f t="shared" si="92"/>
        <v>Team Website - Nationals.comStatic Upper Billboard</v>
      </c>
      <c r="V2989" t="str">
        <f t="shared" si="93"/>
        <v>06-21 Tampa Bay Rays @ Washington NationalsTeam Website - Nationals.comStatic Upper Billboard</v>
      </c>
      <c r="W2989" t="str">
        <f>CONCATENATE(M2989,O2989)</f>
        <v>Regular SeasonTeam Website - Nationals.com</v>
      </c>
      <c r="X2989" t="str">
        <f>CONCATENATE(M2989,P2989)</f>
        <v>Regular SeasonStatic Upper Billboard</v>
      </c>
      <c r="Y2989" t="str">
        <f>CONCATENATE(M2989,O2989,P2989)</f>
        <v>Regular SeasonTeam Website - Nationals.comStatic Upper Billboard</v>
      </c>
    </row>
    <row r="2990" spans="1:25" x14ac:dyDescent="0.25">
      <c r="A2990" s="3">
        <v>369617</v>
      </c>
      <c r="B2990" t="s">
        <v>112</v>
      </c>
      <c r="C2990" t="s">
        <v>26</v>
      </c>
      <c r="D2990" t="s">
        <v>17</v>
      </c>
      <c r="E2990" t="s">
        <v>1</v>
      </c>
      <c r="F2990" s="5">
        <v>41081</v>
      </c>
      <c r="G2990">
        <v>1</v>
      </c>
      <c r="H2990">
        <v>3</v>
      </c>
      <c r="I2990" s="1">
        <v>914.4</v>
      </c>
      <c r="J2990" s="1">
        <v>334.85</v>
      </c>
      <c r="K2990">
        <v>36.619641294838097</v>
      </c>
      <c r="L2990" s="4">
        <f>VLOOKUP(N2990,rates,VLOOKUP(CONCATENATE('[1]Exposure Report'!$B$11,'[1]Exposure Report'!$B$13),rate_lookup_table,4,FALSE),FALSE)</f>
        <v>304.80433333333337</v>
      </c>
      <c r="M2990" t="s">
        <v>0</v>
      </c>
      <c r="N2990" t="str">
        <f>IF(VLOOKUP(B2990,title_rename,2,FALSE)=0,B2990,VLOOKUP(B2990,title_rename,2,FALSE))</f>
        <v>06-21 Tampa Bay Rays @ Washington Nationals</v>
      </c>
      <c r="O2990" s="3" t="str">
        <f>LEFT(IF(VLOOKUP(C2990,brand_rename,2,FALSE)=0,C2990,VLOOKUP(C2990,brand_rename,2,FALSE)),LEN(IF(VLOOKUP(C2990,brand_rename,2,FALSE)=0,C2990,VLOOKUP(C2990,brand_rename,2,FALSE)))-6)</f>
        <v>Toyota</v>
      </c>
      <c r="P2990" t="str">
        <f>IF(VLOOKUP(D2990,location_rename,2,FALSE)=0,D2990,VLOOKUP(D2990,location_rename,2,FALSE))</f>
        <v>LED Upper Tiered</v>
      </c>
      <c r="Q2990">
        <f>IF($L2990=0,0,G2990)</f>
        <v>1</v>
      </c>
      <c r="R2990">
        <f>IF($L2990=0,0,H2990)</f>
        <v>3</v>
      </c>
      <c r="S2990" s="1">
        <f>R2990*L2990</f>
        <v>914.41300000000012</v>
      </c>
      <c r="T2990" s="1">
        <f>S2990*(K2990/100)</f>
        <v>334.8547605533679</v>
      </c>
      <c r="U2990" t="str">
        <f t="shared" si="92"/>
        <v>ToyotaLED Upper Tiered</v>
      </c>
      <c r="V2990" t="str">
        <f t="shared" si="93"/>
        <v>06-21 Tampa Bay Rays @ Washington NationalsToyotaLED Upper Tiered</v>
      </c>
      <c r="W2990" t="str">
        <f>CONCATENATE(M2990,O2990)</f>
        <v>Regular SeasonToyota</v>
      </c>
      <c r="X2990" t="str">
        <f>CONCATENATE(M2990,P2990)</f>
        <v>Regular SeasonLED Upper Tiered</v>
      </c>
      <c r="Y2990" t="str">
        <f>CONCATENATE(M2990,O2990,P2990)</f>
        <v>Regular SeasonToyotaLED Upper Tiered</v>
      </c>
    </row>
    <row r="2991" spans="1:25" x14ac:dyDescent="0.25">
      <c r="A2991" s="3">
        <v>369617</v>
      </c>
      <c r="B2991" t="s">
        <v>112</v>
      </c>
      <c r="C2991" t="s">
        <v>92</v>
      </c>
      <c r="D2991" t="s">
        <v>34</v>
      </c>
      <c r="E2991" t="s">
        <v>1</v>
      </c>
      <c r="F2991" s="5">
        <v>41081</v>
      </c>
      <c r="G2991">
        <v>2</v>
      </c>
      <c r="H2991">
        <v>15</v>
      </c>
      <c r="I2991" s="1">
        <v>4572</v>
      </c>
      <c r="J2991" s="1">
        <v>1578.56</v>
      </c>
      <c r="K2991">
        <v>34.526684164479398</v>
      </c>
      <c r="L2991" s="4">
        <f>VLOOKUP(N2991,rates,VLOOKUP(CONCATENATE('[1]Exposure Report'!$B$11,'[1]Exposure Report'!$B$13),rate_lookup_table,4,FALSE),FALSE)</f>
        <v>304.80433333333337</v>
      </c>
      <c r="M2991" t="s">
        <v>0</v>
      </c>
      <c r="N2991" t="str">
        <f>IF(VLOOKUP(B2991,title_rename,2,FALSE)=0,B2991,VLOOKUP(B2991,title_rename,2,FALSE))</f>
        <v>06-21 Tampa Bay Rays @ Washington Nationals</v>
      </c>
      <c r="O2991" s="3" t="str">
        <f>LEFT(IF(VLOOKUP(C2991,brand_rename,2,FALSE)=0,C2991,VLOOKUP(C2991,brand_rename,2,FALSE)),LEN(IF(VLOOKUP(C2991,brand_rename,2,FALSE)=0,C2991,VLOOKUP(C2991,brand_rename,2,FALSE)))-6)</f>
        <v>TV Station - MASN</v>
      </c>
      <c r="P2991" t="str">
        <f>IF(VLOOKUP(D2991,location_rename,2,FALSE)=0,D2991,VLOOKUP(D2991,location_rename,2,FALSE))</f>
        <v>General Merchandise</v>
      </c>
      <c r="Q2991">
        <f>IF($L2991=0,0,G2991)</f>
        <v>2</v>
      </c>
      <c r="R2991">
        <f>IF($L2991=0,0,H2991)</f>
        <v>15</v>
      </c>
      <c r="S2991" s="1">
        <f>R2991*L2991</f>
        <v>4572.0650000000005</v>
      </c>
      <c r="T2991" s="1">
        <f>S2991*(K2991/100)</f>
        <v>1578.5824423447052</v>
      </c>
      <c r="U2991" t="str">
        <f t="shared" si="92"/>
        <v>TV Station - MASNGeneral Merchandise</v>
      </c>
      <c r="V2991" t="str">
        <f t="shared" si="93"/>
        <v>06-21 Tampa Bay Rays @ Washington NationalsTV Station - MASNGeneral Merchandise</v>
      </c>
      <c r="W2991" t="str">
        <f>CONCATENATE(M2991,O2991)</f>
        <v>Regular SeasonTV Station - MASN</v>
      </c>
      <c r="X2991" t="str">
        <f>CONCATENATE(M2991,P2991)</f>
        <v>Regular SeasonGeneral Merchandise</v>
      </c>
      <c r="Y2991" t="str">
        <f>CONCATENATE(M2991,O2991,P2991)</f>
        <v>Regular SeasonTV Station - MASNGeneral Merchandise</v>
      </c>
    </row>
    <row r="2992" spans="1:25" x14ac:dyDescent="0.25">
      <c r="A2992" s="3">
        <v>369617</v>
      </c>
      <c r="B2992" t="s">
        <v>112</v>
      </c>
      <c r="C2992" t="s">
        <v>25</v>
      </c>
      <c r="D2992" t="s">
        <v>6</v>
      </c>
      <c r="E2992" t="s">
        <v>1</v>
      </c>
      <c r="F2992" s="5">
        <v>41081</v>
      </c>
      <c r="G2992">
        <v>10</v>
      </c>
      <c r="H2992">
        <v>10</v>
      </c>
      <c r="I2992" s="1">
        <v>3048</v>
      </c>
      <c r="J2992" s="1">
        <v>696.8</v>
      </c>
      <c r="K2992">
        <v>22.860892388451401</v>
      </c>
      <c r="L2992" s="4">
        <f>VLOOKUP(N2992,rates,VLOOKUP(CONCATENATE('[1]Exposure Report'!$B$11,'[1]Exposure Report'!$B$13),rate_lookup_table,4,FALSE),FALSE)</f>
        <v>304.80433333333337</v>
      </c>
      <c r="M2992" t="s">
        <v>0</v>
      </c>
      <c r="N2992" t="str">
        <f>IF(VLOOKUP(B2992,title_rename,2,FALSE)=0,B2992,VLOOKUP(B2992,title_rename,2,FALSE))</f>
        <v>06-21 Tampa Bay Rays @ Washington Nationals</v>
      </c>
      <c r="O2992" s="3" t="str">
        <f>LEFT(IF(VLOOKUP(C2992,brand_rename,2,FALSE)=0,C2992,VLOOKUP(C2992,brand_rename,2,FALSE)),LEN(IF(VLOOKUP(C2992,brand_rename,2,FALSE)=0,C2992,VLOOKUP(C2992,brand_rename,2,FALSE)))-6)</f>
        <v>TV Station - MLB Network</v>
      </c>
      <c r="P2992" t="str">
        <f>IF(VLOOKUP(D2992,location_rename,2,FALSE)=0,D2992,VLOOKUP(D2992,location_rename,2,FALSE))</f>
        <v>Rotational Field Level Foul Ball Line</v>
      </c>
      <c r="Q2992">
        <f>IF($L2992=0,0,G2992)</f>
        <v>10</v>
      </c>
      <c r="R2992">
        <f>IF($L2992=0,0,H2992)</f>
        <v>10</v>
      </c>
      <c r="S2992" s="1">
        <f>R2992*L2992</f>
        <v>3048.043333333334</v>
      </c>
      <c r="T2992" s="1">
        <f>S2992*(K2992/100)</f>
        <v>696.8099063867005</v>
      </c>
      <c r="U2992" t="str">
        <f t="shared" si="92"/>
        <v>TV Station - MLB NetworkRotational Field Level Foul Ball Line</v>
      </c>
      <c r="V2992" t="str">
        <f t="shared" si="93"/>
        <v>06-21 Tampa Bay Rays @ Washington NationalsTV Station - MLB NetworkRotational Field Level Foul Ball Line</v>
      </c>
      <c r="W2992" t="str">
        <f>CONCATENATE(M2992,O2992)</f>
        <v>Regular SeasonTV Station - MLB Network</v>
      </c>
      <c r="X2992" t="str">
        <f>CONCATENATE(M2992,P2992)</f>
        <v>Regular SeasonRotational Field Level Foul Ball Line</v>
      </c>
      <c r="Y2992" t="str">
        <f>CONCATENATE(M2992,O2992,P2992)</f>
        <v>Regular SeasonTV Station - MLB NetworkRotational Field Level Foul Ball Line</v>
      </c>
    </row>
    <row r="2993" spans="1:25" x14ac:dyDescent="0.25">
      <c r="A2993" s="3">
        <v>369617</v>
      </c>
      <c r="B2993" t="s">
        <v>112</v>
      </c>
      <c r="C2993" t="s">
        <v>24</v>
      </c>
      <c r="D2993" t="s">
        <v>11</v>
      </c>
      <c r="E2993" t="s">
        <v>1</v>
      </c>
      <c r="F2993" s="5">
        <v>41081</v>
      </c>
      <c r="G2993">
        <v>7</v>
      </c>
      <c r="H2993">
        <v>16</v>
      </c>
      <c r="I2993" s="1">
        <v>4876.8</v>
      </c>
      <c r="J2993" s="1">
        <v>1179.8800000000001</v>
      </c>
      <c r="K2993">
        <v>24.193733595800499</v>
      </c>
      <c r="L2993" s="4">
        <f>VLOOKUP(N2993,rates,VLOOKUP(CONCATENATE('[1]Exposure Report'!$B$11,'[1]Exposure Report'!$B$13),rate_lookup_table,4,FALSE),FALSE)</f>
        <v>304.80433333333337</v>
      </c>
      <c r="M2993" t="s">
        <v>0</v>
      </c>
      <c r="N2993" t="str">
        <f>IF(VLOOKUP(B2993,title_rename,2,FALSE)=0,B2993,VLOOKUP(B2993,title_rename,2,FALSE))</f>
        <v>06-21 Tampa Bay Rays @ Washington Nationals</v>
      </c>
      <c r="O2993" s="3" t="str">
        <f>LEFT(IF(VLOOKUP(C2993,brand_rename,2,FALSE)=0,C2993,VLOOKUP(C2993,brand_rename,2,FALSE)),LEN(IF(VLOOKUP(C2993,brand_rename,2,FALSE)=0,C2993,VLOOKUP(C2993,brand_rename,2,FALSE)))-6)</f>
        <v>Twisted Tea</v>
      </c>
      <c r="P2993" t="str">
        <f>IF(VLOOKUP(D2993,location_rename,2,FALSE)=0,D2993,VLOOKUP(D2993,location_rename,2,FALSE))</f>
        <v>Static Outfield Wall</v>
      </c>
      <c r="Q2993">
        <f>IF($L2993=0,0,G2993)</f>
        <v>7</v>
      </c>
      <c r="R2993">
        <f>IF($L2993=0,0,H2993)</f>
        <v>16</v>
      </c>
      <c r="S2993" s="1">
        <f>R2993*L2993</f>
        <v>4876.869333333334</v>
      </c>
      <c r="T2993" s="1">
        <f>S2993*(K2993/100)</f>
        <v>1179.8967743219587</v>
      </c>
      <c r="U2993" t="str">
        <f t="shared" si="92"/>
        <v>Twisted TeaStatic Outfield Wall</v>
      </c>
      <c r="V2993" t="str">
        <f t="shared" si="93"/>
        <v>06-21 Tampa Bay Rays @ Washington NationalsTwisted TeaStatic Outfield Wall</v>
      </c>
      <c r="W2993" t="str">
        <f>CONCATENATE(M2993,O2993)</f>
        <v>Regular SeasonTwisted Tea</v>
      </c>
      <c r="X2993" t="str">
        <f>CONCATENATE(M2993,P2993)</f>
        <v>Regular SeasonStatic Outfield Wall</v>
      </c>
      <c r="Y2993" t="str">
        <f>CONCATENATE(M2993,O2993,P2993)</f>
        <v>Regular SeasonTwisted TeaStatic Outfield Wall</v>
      </c>
    </row>
    <row r="2994" spans="1:25" x14ac:dyDescent="0.25">
      <c r="A2994" s="3">
        <v>369617</v>
      </c>
      <c r="B2994" t="s">
        <v>112</v>
      </c>
      <c r="C2994" t="s">
        <v>23</v>
      </c>
      <c r="D2994" t="s">
        <v>6</v>
      </c>
      <c r="E2994" t="s">
        <v>1</v>
      </c>
      <c r="F2994" s="5">
        <v>41081</v>
      </c>
      <c r="G2994">
        <v>1</v>
      </c>
      <c r="H2994">
        <v>1</v>
      </c>
      <c r="I2994" s="1">
        <v>304.8</v>
      </c>
      <c r="J2994" s="1">
        <v>59.65</v>
      </c>
      <c r="K2994">
        <v>19.570209973753201</v>
      </c>
      <c r="L2994" s="4">
        <f>VLOOKUP(N2994,rates,VLOOKUP(CONCATENATE('[1]Exposure Report'!$B$11,'[1]Exposure Report'!$B$13),rate_lookup_table,4,FALSE),FALSE)</f>
        <v>304.80433333333337</v>
      </c>
      <c r="M2994" t="s">
        <v>0</v>
      </c>
      <c r="N2994" t="str">
        <f>IF(VLOOKUP(B2994,title_rename,2,FALSE)=0,B2994,VLOOKUP(B2994,title_rename,2,FALSE))</f>
        <v>06-21 Tampa Bay Rays @ Washington Nationals</v>
      </c>
      <c r="O2994" s="3" t="str">
        <f>LEFT(IF(VLOOKUP(C2994,brand_rename,2,FALSE)=0,C2994,VLOOKUP(C2994,brand_rename,2,FALSE)),LEN(IF(VLOOKUP(C2994,brand_rename,2,FALSE)=0,C2994,VLOOKUP(C2994,brand_rename,2,FALSE)))-6)</f>
        <v>U.S. Trust</v>
      </c>
      <c r="P2994" t="str">
        <f>IF(VLOOKUP(D2994,location_rename,2,FALSE)=0,D2994,VLOOKUP(D2994,location_rename,2,FALSE))</f>
        <v>Rotational Field Level Foul Ball Line</v>
      </c>
      <c r="Q2994">
        <f>IF($L2994=0,0,G2994)</f>
        <v>1</v>
      </c>
      <c r="R2994">
        <f>IF($L2994=0,0,H2994)</f>
        <v>1</v>
      </c>
      <c r="S2994" s="1">
        <f>R2994*L2994</f>
        <v>304.80433333333337</v>
      </c>
      <c r="T2994" s="1">
        <f>S2994*(K2994/100)</f>
        <v>59.65084804243196</v>
      </c>
      <c r="U2994" t="str">
        <f t="shared" si="92"/>
        <v>U.S. TrustRotational Field Level Foul Ball Line</v>
      </c>
      <c r="V2994" t="str">
        <f t="shared" si="93"/>
        <v>06-21 Tampa Bay Rays @ Washington NationalsU.S. TrustRotational Field Level Foul Ball Line</v>
      </c>
      <c r="W2994" t="str">
        <f>CONCATENATE(M2994,O2994)</f>
        <v>Regular SeasonU.S. Trust</v>
      </c>
      <c r="X2994" t="str">
        <f>CONCATENATE(M2994,P2994)</f>
        <v>Regular SeasonRotational Field Level Foul Ball Line</v>
      </c>
      <c r="Y2994" t="str">
        <f>CONCATENATE(M2994,O2994,P2994)</f>
        <v>Regular SeasonU.S. TrustRotational Field Level Foul Ball Line</v>
      </c>
    </row>
    <row r="2995" spans="1:25" x14ac:dyDescent="0.25">
      <c r="A2995" s="3">
        <v>369617</v>
      </c>
      <c r="B2995" t="s">
        <v>112</v>
      </c>
      <c r="C2995" t="s">
        <v>23</v>
      </c>
      <c r="D2995" t="s">
        <v>2</v>
      </c>
      <c r="E2995" t="s">
        <v>1</v>
      </c>
      <c r="F2995" s="5">
        <v>41081</v>
      </c>
      <c r="G2995">
        <v>55</v>
      </c>
      <c r="H2995">
        <v>430</v>
      </c>
      <c r="I2995" s="1">
        <v>131064</v>
      </c>
      <c r="J2995" s="1">
        <v>30984.41</v>
      </c>
      <c r="K2995">
        <v>23.6406717328938</v>
      </c>
      <c r="L2995" s="4">
        <f>VLOOKUP(N2995,rates,VLOOKUP(CONCATENATE('[1]Exposure Report'!$B$11,'[1]Exposure Report'!$B$13),rate_lookup_table,4,FALSE),FALSE)</f>
        <v>304.80433333333337</v>
      </c>
      <c r="M2995" t="s">
        <v>0</v>
      </c>
      <c r="N2995" t="str">
        <f>IF(VLOOKUP(B2995,title_rename,2,FALSE)=0,B2995,VLOOKUP(B2995,title_rename,2,FALSE))</f>
        <v>06-21 Tampa Bay Rays @ Washington Nationals</v>
      </c>
      <c r="O2995" s="3" t="str">
        <f>LEFT(IF(VLOOKUP(C2995,brand_rename,2,FALSE)=0,C2995,VLOOKUP(C2995,brand_rename,2,FALSE)),LEN(IF(VLOOKUP(C2995,brand_rename,2,FALSE)=0,C2995,VLOOKUP(C2995,brand_rename,2,FALSE)))-6)</f>
        <v>U.S. Trust</v>
      </c>
      <c r="P2995" t="str">
        <f>IF(VLOOKUP(D2995,location_rename,2,FALSE)=0,D2995,VLOOKUP(D2995,location_rename,2,FALSE))</f>
        <v>Rotational Field Level Home Plate</v>
      </c>
      <c r="Q2995">
        <f>IF($L2995=0,0,G2995)</f>
        <v>55</v>
      </c>
      <c r="R2995">
        <f>IF($L2995=0,0,H2995)</f>
        <v>430</v>
      </c>
      <c r="S2995" s="1">
        <f>R2995*L2995</f>
        <v>131065.86333333336</v>
      </c>
      <c r="T2995" s="1">
        <f>S2995*(K2995/100)</f>
        <v>30984.850504516558</v>
      </c>
      <c r="U2995" t="str">
        <f t="shared" si="92"/>
        <v>U.S. TrustRotational Field Level Home Plate</v>
      </c>
      <c r="V2995" t="str">
        <f t="shared" si="93"/>
        <v>06-21 Tampa Bay Rays @ Washington NationalsU.S. TrustRotational Field Level Home Plate</v>
      </c>
      <c r="W2995" t="str">
        <f>CONCATENATE(M2995,O2995)</f>
        <v>Regular SeasonU.S. Trust</v>
      </c>
      <c r="X2995" t="str">
        <f>CONCATENATE(M2995,P2995)</f>
        <v>Regular SeasonRotational Field Level Home Plate</v>
      </c>
      <c r="Y2995" t="str">
        <f>CONCATENATE(M2995,O2995,P2995)</f>
        <v>Regular SeasonU.S. TrustRotational Field Level Home Plate</v>
      </c>
    </row>
    <row r="2996" spans="1:25" x14ac:dyDescent="0.25">
      <c r="A2996" s="3">
        <v>369617</v>
      </c>
      <c r="B2996" t="s">
        <v>112</v>
      </c>
      <c r="C2996" t="s">
        <v>22</v>
      </c>
      <c r="D2996" t="s">
        <v>18</v>
      </c>
      <c r="E2996" t="s">
        <v>1</v>
      </c>
      <c r="F2996" s="5">
        <v>41081</v>
      </c>
      <c r="G2996">
        <v>1</v>
      </c>
      <c r="H2996">
        <v>1</v>
      </c>
      <c r="I2996" s="1">
        <v>304.8</v>
      </c>
      <c r="J2996" s="1">
        <v>83.7</v>
      </c>
      <c r="K2996">
        <v>27.460629921259802</v>
      </c>
      <c r="L2996" s="4">
        <f>VLOOKUP(N2996,rates,VLOOKUP(CONCATENATE('[1]Exposure Report'!$B$11,'[1]Exposure Report'!$B$13),rate_lookup_table,4,FALSE),FALSE)</f>
        <v>304.80433333333337</v>
      </c>
      <c r="M2996" t="s">
        <v>0</v>
      </c>
      <c r="N2996" t="str">
        <f>IF(VLOOKUP(B2996,title_rename,2,FALSE)=0,B2996,VLOOKUP(B2996,title_rename,2,FALSE))</f>
        <v>06-21 Tampa Bay Rays @ Washington Nationals</v>
      </c>
      <c r="O2996" s="3" t="str">
        <f>LEFT(IF(VLOOKUP(C2996,brand_rename,2,FALSE)=0,C2996,VLOOKUP(C2996,brand_rename,2,FALSE)),LEN(IF(VLOOKUP(C2996,brand_rename,2,FALSE)=0,C2996,VLOOKUP(C2996,brand_rename,2,FALSE)))-6)</f>
        <v>Under Armour</v>
      </c>
      <c r="P2996" t="str">
        <f>IF(VLOOKUP(D2996,location_rename,2,FALSE)=0,D2996,VLOOKUP(D2996,location_rename,2,FALSE))</f>
        <v>LED Upper Billboard</v>
      </c>
      <c r="Q2996">
        <f>IF($L2996=0,0,G2996)</f>
        <v>1</v>
      </c>
      <c r="R2996">
        <f>IF($L2996=0,0,H2996)</f>
        <v>1</v>
      </c>
      <c r="S2996" s="1">
        <f>R2996*L2996</f>
        <v>304.80433333333337</v>
      </c>
      <c r="T2996" s="1">
        <f>S2996*(K2996/100)</f>
        <v>83.701189960629804</v>
      </c>
      <c r="U2996" t="str">
        <f t="shared" si="92"/>
        <v>Under ArmourLED Upper Billboard</v>
      </c>
      <c r="V2996" t="str">
        <f t="shared" si="93"/>
        <v>06-21 Tampa Bay Rays @ Washington NationalsUnder ArmourLED Upper Billboard</v>
      </c>
      <c r="W2996" t="str">
        <f>CONCATENATE(M2996,O2996)</f>
        <v>Regular SeasonUnder Armour</v>
      </c>
      <c r="X2996" t="str">
        <f>CONCATENATE(M2996,P2996)</f>
        <v>Regular SeasonLED Upper Billboard</v>
      </c>
      <c r="Y2996" t="str">
        <f>CONCATENATE(M2996,O2996,P2996)</f>
        <v>Regular SeasonUnder ArmourLED Upper Billboard</v>
      </c>
    </row>
    <row r="2997" spans="1:25" x14ac:dyDescent="0.25">
      <c r="A2997" s="3">
        <v>369617</v>
      </c>
      <c r="B2997" t="s">
        <v>112</v>
      </c>
      <c r="C2997" t="s">
        <v>21</v>
      </c>
      <c r="D2997" t="s">
        <v>17</v>
      </c>
      <c r="E2997" t="s">
        <v>1</v>
      </c>
      <c r="F2997" s="5">
        <v>41081</v>
      </c>
      <c r="G2997">
        <v>4</v>
      </c>
      <c r="H2997">
        <v>9</v>
      </c>
      <c r="I2997" s="1">
        <v>2743.2</v>
      </c>
      <c r="J2997" s="1">
        <v>947.23</v>
      </c>
      <c r="K2997">
        <v>34.530110819480797</v>
      </c>
      <c r="L2997" s="4">
        <f>VLOOKUP(N2997,rates,VLOOKUP(CONCATENATE('[1]Exposure Report'!$B$11,'[1]Exposure Report'!$B$13),rate_lookup_table,4,FALSE),FALSE)</f>
        <v>304.80433333333337</v>
      </c>
      <c r="M2997" t="s">
        <v>0</v>
      </c>
      <c r="N2997" t="str">
        <f>IF(VLOOKUP(B2997,title_rename,2,FALSE)=0,B2997,VLOOKUP(B2997,title_rename,2,FALSE))</f>
        <v>06-21 Tampa Bay Rays @ Washington Nationals</v>
      </c>
      <c r="O2997" s="3" t="str">
        <f>LEFT(IF(VLOOKUP(C2997,brand_rename,2,FALSE)=0,C2997,VLOOKUP(C2997,brand_rename,2,FALSE)),LEN(IF(VLOOKUP(C2997,brand_rename,2,FALSE)=0,C2997,VLOOKUP(C2997,brand_rename,2,FALSE)))-6)</f>
        <v>United Airlines</v>
      </c>
      <c r="P2997" t="str">
        <f>IF(VLOOKUP(D2997,location_rename,2,FALSE)=0,D2997,VLOOKUP(D2997,location_rename,2,FALSE))</f>
        <v>LED Upper Tiered</v>
      </c>
      <c r="Q2997">
        <f>IF($L2997=0,0,G2997)</f>
        <v>4</v>
      </c>
      <c r="R2997">
        <f>IF($L2997=0,0,H2997)</f>
        <v>9</v>
      </c>
      <c r="S2997" s="1">
        <f>R2997*L2997</f>
        <v>2743.2390000000005</v>
      </c>
      <c r="T2997" s="1">
        <f>S2997*(K2997/100)</f>
        <v>947.24346674321703</v>
      </c>
      <c r="U2997" t="str">
        <f t="shared" si="92"/>
        <v>United AirlinesLED Upper Tiered</v>
      </c>
      <c r="V2997" t="str">
        <f t="shared" si="93"/>
        <v>06-21 Tampa Bay Rays @ Washington NationalsUnited AirlinesLED Upper Tiered</v>
      </c>
      <c r="W2997" t="str">
        <f>CONCATENATE(M2997,O2997)</f>
        <v>Regular SeasonUnited Airlines</v>
      </c>
      <c r="X2997" t="str">
        <f>CONCATENATE(M2997,P2997)</f>
        <v>Regular SeasonLED Upper Tiered</v>
      </c>
      <c r="Y2997" t="str">
        <f>CONCATENATE(M2997,O2997,P2997)</f>
        <v>Regular SeasonUnited AirlinesLED Upper Tiered</v>
      </c>
    </row>
    <row r="2998" spans="1:25" x14ac:dyDescent="0.25">
      <c r="A2998" s="3">
        <v>369617</v>
      </c>
      <c r="B2998" t="s">
        <v>112</v>
      </c>
      <c r="C2998" t="s">
        <v>21</v>
      </c>
      <c r="D2998" t="s">
        <v>2</v>
      </c>
      <c r="E2998" t="s">
        <v>1</v>
      </c>
      <c r="F2998" s="5">
        <v>41081</v>
      </c>
      <c r="G2998">
        <v>17</v>
      </c>
      <c r="H2998">
        <v>90</v>
      </c>
      <c r="I2998" s="1">
        <v>27432</v>
      </c>
      <c r="J2998" s="1">
        <v>7074.26</v>
      </c>
      <c r="K2998">
        <v>25.788349372995</v>
      </c>
      <c r="L2998" s="4">
        <f>VLOOKUP(N2998,rates,VLOOKUP(CONCATENATE('[1]Exposure Report'!$B$11,'[1]Exposure Report'!$B$13),rate_lookup_table,4,FALSE),FALSE)</f>
        <v>304.80433333333337</v>
      </c>
      <c r="M2998" t="s">
        <v>0</v>
      </c>
      <c r="N2998" t="str">
        <f>IF(VLOOKUP(B2998,title_rename,2,FALSE)=0,B2998,VLOOKUP(B2998,title_rename,2,FALSE))</f>
        <v>06-21 Tampa Bay Rays @ Washington Nationals</v>
      </c>
      <c r="O2998" s="3" t="str">
        <f>LEFT(IF(VLOOKUP(C2998,brand_rename,2,FALSE)=0,C2998,VLOOKUP(C2998,brand_rename,2,FALSE)),LEN(IF(VLOOKUP(C2998,brand_rename,2,FALSE)=0,C2998,VLOOKUP(C2998,brand_rename,2,FALSE)))-6)</f>
        <v>United Airlines</v>
      </c>
      <c r="P2998" t="str">
        <f>IF(VLOOKUP(D2998,location_rename,2,FALSE)=0,D2998,VLOOKUP(D2998,location_rename,2,FALSE))</f>
        <v>Rotational Field Level Home Plate</v>
      </c>
      <c r="Q2998">
        <f>IF($L2998=0,0,G2998)</f>
        <v>17</v>
      </c>
      <c r="R2998">
        <f>IF($L2998=0,0,H2998)</f>
        <v>90</v>
      </c>
      <c r="S2998" s="1">
        <f>R2998*L2998</f>
        <v>27432.390000000003</v>
      </c>
      <c r="T2998" s="1">
        <f>S2998*(K2998/100)</f>
        <v>7074.3605745625437</v>
      </c>
      <c r="U2998" t="str">
        <f t="shared" si="92"/>
        <v>United AirlinesRotational Field Level Home Plate</v>
      </c>
      <c r="V2998" t="str">
        <f t="shared" si="93"/>
        <v>06-21 Tampa Bay Rays @ Washington NationalsUnited AirlinesRotational Field Level Home Plate</v>
      </c>
      <c r="W2998" t="str">
        <f>CONCATENATE(M2998,O2998)</f>
        <v>Regular SeasonUnited Airlines</v>
      </c>
      <c r="X2998" t="str">
        <f>CONCATENATE(M2998,P2998)</f>
        <v>Regular SeasonRotational Field Level Home Plate</v>
      </c>
      <c r="Y2998" t="str">
        <f>CONCATENATE(M2998,O2998,P2998)</f>
        <v>Regular SeasonUnited AirlinesRotational Field Level Home Plate</v>
      </c>
    </row>
    <row r="2999" spans="1:25" x14ac:dyDescent="0.25">
      <c r="A2999" s="3">
        <v>369617</v>
      </c>
      <c r="B2999" t="s">
        <v>112</v>
      </c>
      <c r="C2999" t="s">
        <v>21</v>
      </c>
      <c r="D2999" t="s">
        <v>11</v>
      </c>
      <c r="E2999" t="s">
        <v>1</v>
      </c>
      <c r="F2999" s="5">
        <v>41081</v>
      </c>
      <c r="G2999">
        <v>12</v>
      </c>
      <c r="H2999">
        <v>19</v>
      </c>
      <c r="I2999" s="1">
        <v>5791.2</v>
      </c>
      <c r="J2999" s="1">
        <v>1113.6199999999999</v>
      </c>
      <c r="K2999">
        <v>19.229520652023702</v>
      </c>
      <c r="L2999" s="4">
        <f>VLOOKUP(N2999,rates,VLOOKUP(CONCATENATE('[1]Exposure Report'!$B$11,'[1]Exposure Report'!$B$13),rate_lookup_table,4,FALSE),FALSE)</f>
        <v>304.80433333333337</v>
      </c>
      <c r="M2999" t="s">
        <v>0</v>
      </c>
      <c r="N2999" t="str">
        <f>IF(VLOOKUP(B2999,title_rename,2,FALSE)=0,B2999,VLOOKUP(B2999,title_rename,2,FALSE))</f>
        <v>06-21 Tampa Bay Rays @ Washington Nationals</v>
      </c>
      <c r="O2999" s="3" t="str">
        <f>LEFT(IF(VLOOKUP(C2999,brand_rename,2,FALSE)=0,C2999,VLOOKUP(C2999,brand_rename,2,FALSE)),LEN(IF(VLOOKUP(C2999,brand_rename,2,FALSE)=0,C2999,VLOOKUP(C2999,brand_rename,2,FALSE)))-6)</f>
        <v>United Airlines</v>
      </c>
      <c r="P2999" t="str">
        <f>IF(VLOOKUP(D2999,location_rename,2,FALSE)=0,D2999,VLOOKUP(D2999,location_rename,2,FALSE))</f>
        <v>Static Outfield Wall</v>
      </c>
      <c r="Q2999">
        <f>IF($L2999=0,0,G2999)</f>
        <v>12</v>
      </c>
      <c r="R2999">
        <f>IF($L2999=0,0,H2999)</f>
        <v>19</v>
      </c>
      <c r="S2999" s="1">
        <f>R2999*L2999</f>
        <v>5791.2823333333345</v>
      </c>
      <c r="T2999" s="1">
        <f>S2999*(K2999/100)</f>
        <v>1113.6358323053337</v>
      </c>
      <c r="U2999" t="str">
        <f t="shared" si="92"/>
        <v>United AirlinesStatic Outfield Wall</v>
      </c>
      <c r="V2999" t="str">
        <f t="shared" si="93"/>
        <v>06-21 Tampa Bay Rays @ Washington NationalsUnited AirlinesStatic Outfield Wall</v>
      </c>
      <c r="W2999" t="str">
        <f>CONCATENATE(M2999,O2999)</f>
        <v>Regular SeasonUnited Airlines</v>
      </c>
      <c r="X2999" t="str">
        <f>CONCATENATE(M2999,P2999)</f>
        <v>Regular SeasonStatic Outfield Wall</v>
      </c>
      <c r="Y2999" t="str">
        <f>CONCATENATE(M2999,O2999,P2999)</f>
        <v>Regular SeasonUnited AirlinesStatic Outfield Wall</v>
      </c>
    </row>
    <row r="3000" spans="1:25" x14ac:dyDescent="0.25">
      <c r="A3000" s="3">
        <v>369617</v>
      </c>
      <c r="B3000" t="s">
        <v>112</v>
      </c>
      <c r="C3000" t="s">
        <v>20</v>
      </c>
      <c r="D3000" t="s">
        <v>11</v>
      </c>
      <c r="E3000" t="s">
        <v>1</v>
      </c>
      <c r="F3000" s="5">
        <v>41081</v>
      </c>
      <c r="G3000">
        <v>54</v>
      </c>
      <c r="H3000">
        <v>276</v>
      </c>
      <c r="I3000" s="1">
        <v>84124.800000000003</v>
      </c>
      <c r="J3000" s="1">
        <v>12295.33</v>
      </c>
      <c r="K3000">
        <v>14.615583038533201</v>
      </c>
      <c r="L3000" s="4">
        <f>VLOOKUP(N3000,rates,VLOOKUP(CONCATENATE('[1]Exposure Report'!$B$11,'[1]Exposure Report'!$B$13),rate_lookup_table,4,FALSE),FALSE)</f>
        <v>304.80433333333337</v>
      </c>
      <c r="M3000" t="s">
        <v>0</v>
      </c>
      <c r="N3000" t="str">
        <f>IF(VLOOKUP(B3000,title_rename,2,FALSE)=0,B3000,VLOOKUP(B3000,title_rename,2,FALSE))</f>
        <v>06-21 Tampa Bay Rays @ Washington Nationals</v>
      </c>
      <c r="O3000" s="3" t="str">
        <f>LEFT(IF(VLOOKUP(C3000,brand_rename,2,FALSE)=0,C3000,VLOOKUP(C3000,brand_rename,2,FALSE)),LEN(IF(VLOOKUP(C3000,brand_rename,2,FALSE)=0,C3000,VLOOKUP(C3000,brand_rename,2,FALSE)))-6)</f>
        <v>W.B. Mason</v>
      </c>
      <c r="P3000" t="str">
        <f>IF(VLOOKUP(D3000,location_rename,2,FALSE)=0,D3000,VLOOKUP(D3000,location_rename,2,FALSE))</f>
        <v>Static Outfield Wall</v>
      </c>
      <c r="Q3000">
        <f>IF($L3000=0,0,G3000)</f>
        <v>54</v>
      </c>
      <c r="R3000">
        <f>IF($L3000=0,0,H3000)</f>
        <v>276</v>
      </c>
      <c r="S3000" s="1">
        <f>R3000*L3000</f>
        <v>84125.996000000014</v>
      </c>
      <c r="T3000" s="1">
        <f>S3000*(K3000/100)</f>
        <v>12295.50480237312</v>
      </c>
      <c r="U3000" t="str">
        <f t="shared" si="92"/>
        <v>W.B. MasonStatic Outfield Wall</v>
      </c>
      <c r="V3000" t="str">
        <f t="shared" si="93"/>
        <v>06-21 Tampa Bay Rays @ Washington NationalsW.B. MasonStatic Outfield Wall</v>
      </c>
      <c r="W3000" t="str">
        <f>CONCATENATE(M3000,O3000)</f>
        <v>Regular SeasonW.B. Mason</v>
      </c>
      <c r="X3000" t="str">
        <f>CONCATENATE(M3000,P3000)</f>
        <v>Regular SeasonStatic Outfield Wall</v>
      </c>
      <c r="Y3000" t="str">
        <f>CONCATENATE(M3000,O3000,P3000)</f>
        <v>Regular SeasonW.B. MasonStatic Outfield Wall</v>
      </c>
    </row>
    <row r="3001" spans="1:25" x14ac:dyDescent="0.25">
      <c r="A3001" s="3">
        <v>369617</v>
      </c>
      <c r="B3001" t="s">
        <v>112</v>
      </c>
      <c r="C3001" t="s">
        <v>8</v>
      </c>
      <c r="D3001" t="s">
        <v>34</v>
      </c>
      <c r="E3001" t="s">
        <v>1</v>
      </c>
      <c r="F3001" s="5">
        <v>41081</v>
      </c>
      <c r="G3001">
        <v>19</v>
      </c>
      <c r="H3001">
        <v>105</v>
      </c>
      <c r="I3001" s="1">
        <v>32004</v>
      </c>
      <c r="J3001" s="1">
        <v>4252.8999999999996</v>
      </c>
      <c r="K3001">
        <v>13.2886514185726</v>
      </c>
      <c r="L3001" s="4">
        <f>VLOOKUP(N3001,rates,VLOOKUP(CONCATENATE('[1]Exposure Report'!$B$11,'[1]Exposure Report'!$B$13),rate_lookup_table,4,FALSE),FALSE)</f>
        <v>304.80433333333337</v>
      </c>
      <c r="M3001" t="s">
        <v>0</v>
      </c>
      <c r="N3001" t="str">
        <f>IF(VLOOKUP(B3001,title_rename,2,FALSE)=0,B3001,VLOOKUP(B3001,title_rename,2,FALSE))</f>
        <v>06-21 Tampa Bay Rays @ Washington Nationals</v>
      </c>
      <c r="O3001" s="3" t="str">
        <f>LEFT(IF(VLOOKUP(C3001,brand_rename,2,FALSE)=0,C3001,VLOOKUP(C3001,brand_rename,2,FALSE)),LEN(IF(VLOOKUP(C3001,brand_rename,2,FALSE)=0,C3001,VLOOKUP(C3001,brand_rename,2,FALSE)))-6)</f>
        <v>Washington National Logo</v>
      </c>
      <c r="P3001" t="str">
        <f>IF(VLOOKUP(D3001,location_rename,2,FALSE)=0,D3001,VLOOKUP(D3001,location_rename,2,FALSE))</f>
        <v>General Merchandise</v>
      </c>
      <c r="Q3001">
        <f>IF($L3001=0,0,G3001)</f>
        <v>19</v>
      </c>
      <c r="R3001">
        <f>IF($L3001=0,0,H3001)</f>
        <v>105</v>
      </c>
      <c r="S3001" s="1">
        <f>R3001*L3001</f>
        <v>32004.455000000005</v>
      </c>
      <c r="T3001" s="1">
        <f>S3001*(K3001/100)</f>
        <v>4252.9604633639301</v>
      </c>
      <c r="U3001" t="str">
        <f t="shared" si="92"/>
        <v>Washington National LogoGeneral Merchandise</v>
      </c>
      <c r="V3001" t="str">
        <f t="shared" si="93"/>
        <v>06-21 Tampa Bay Rays @ Washington NationalsWashington National LogoGeneral Merchandise</v>
      </c>
      <c r="W3001" t="str">
        <f>CONCATENATE(M3001,O3001)</f>
        <v>Regular SeasonWashington National Logo</v>
      </c>
      <c r="X3001" t="str">
        <f>CONCATENATE(M3001,P3001)</f>
        <v>Regular SeasonGeneral Merchandise</v>
      </c>
      <c r="Y3001" t="str">
        <f>CONCATENATE(M3001,O3001,P3001)</f>
        <v>Regular SeasonWashington National LogoGeneral Merchandise</v>
      </c>
    </row>
    <row r="3002" spans="1:25" x14ac:dyDescent="0.25">
      <c r="A3002" s="3">
        <v>369617</v>
      </c>
      <c r="B3002" t="s">
        <v>112</v>
      </c>
      <c r="C3002" t="s">
        <v>8</v>
      </c>
      <c r="D3002" t="s">
        <v>19</v>
      </c>
      <c r="E3002" t="s">
        <v>1</v>
      </c>
      <c r="F3002" s="5">
        <v>41081</v>
      </c>
      <c r="G3002">
        <v>4</v>
      </c>
      <c r="H3002">
        <v>9</v>
      </c>
      <c r="I3002" s="1">
        <v>2743.2</v>
      </c>
      <c r="J3002" s="1">
        <v>660.32</v>
      </c>
      <c r="K3002">
        <v>24.071157771945099</v>
      </c>
      <c r="L3002" s="4">
        <f>VLOOKUP(N3002,rates,VLOOKUP(CONCATENATE('[1]Exposure Report'!$B$11,'[1]Exposure Report'!$B$13),rate_lookup_table,4,FALSE),FALSE)</f>
        <v>304.80433333333337</v>
      </c>
      <c r="M3002" t="s">
        <v>0</v>
      </c>
      <c r="N3002" t="str">
        <f>IF(VLOOKUP(B3002,title_rename,2,FALSE)=0,B3002,VLOOKUP(B3002,title_rename,2,FALSE))</f>
        <v>06-21 Tampa Bay Rays @ Washington Nationals</v>
      </c>
      <c r="O3002" s="3" t="str">
        <f>LEFT(IF(VLOOKUP(C3002,brand_rename,2,FALSE)=0,C3002,VLOOKUP(C3002,brand_rename,2,FALSE)),LEN(IF(VLOOKUP(C3002,brand_rename,2,FALSE)=0,C3002,VLOOKUP(C3002,brand_rename,2,FALSE)))-6)</f>
        <v>Washington National Logo</v>
      </c>
      <c r="P3002" t="str">
        <f>IF(VLOOKUP(D3002,location_rename,2,FALSE)=0,D3002,VLOOKUP(D3002,location_rename,2,FALSE))</f>
        <v>LED Outfield Wall</v>
      </c>
      <c r="Q3002">
        <f>IF($L3002=0,0,G3002)</f>
        <v>4</v>
      </c>
      <c r="R3002">
        <f>IF($L3002=0,0,H3002)</f>
        <v>9</v>
      </c>
      <c r="S3002" s="1">
        <f>R3002*L3002</f>
        <v>2743.2390000000005</v>
      </c>
      <c r="T3002" s="1">
        <f>S3002*(K3002/100)</f>
        <v>660.32938775152911</v>
      </c>
      <c r="U3002" t="str">
        <f t="shared" si="92"/>
        <v>Washington National LogoLED Outfield Wall</v>
      </c>
      <c r="V3002" t="str">
        <f t="shared" si="93"/>
        <v>06-21 Tampa Bay Rays @ Washington NationalsWashington National LogoLED Outfield Wall</v>
      </c>
      <c r="W3002" t="str">
        <f>CONCATENATE(M3002,O3002)</f>
        <v>Regular SeasonWashington National Logo</v>
      </c>
      <c r="X3002" t="str">
        <f>CONCATENATE(M3002,P3002)</f>
        <v>Regular SeasonLED Outfield Wall</v>
      </c>
      <c r="Y3002" t="str">
        <f>CONCATENATE(M3002,O3002,P3002)</f>
        <v>Regular SeasonWashington National LogoLED Outfield Wall</v>
      </c>
    </row>
    <row r="3003" spans="1:25" x14ac:dyDescent="0.25">
      <c r="A3003" s="3">
        <v>369617</v>
      </c>
      <c r="B3003" t="s">
        <v>112</v>
      </c>
      <c r="C3003" t="s">
        <v>8</v>
      </c>
      <c r="D3003" t="s">
        <v>18</v>
      </c>
      <c r="E3003" t="s">
        <v>1</v>
      </c>
      <c r="F3003" s="5">
        <v>41081</v>
      </c>
      <c r="G3003">
        <v>4</v>
      </c>
      <c r="H3003">
        <v>17</v>
      </c>
      <c r="I3003" s="1">
        <v>5181.6000000000004</v>
      </c>
      <c r="J3003" s="1">
        <v>925.62</v>
      </c>
      <c r="K3003">
        <v>17.863594256600202</v>
      </c>
      <c r="L3003" s="4">
        <f>VLOOKUP(N3003,rates,VLOOKUP(CONCATENATE('[1]Exposure Report'!$B$11,'[1]Exposure Report'!$B$13),rate_lookup_table,4,FALSE),FALSE)</f>
        <v>304.80433333333337</v>
      </c>
      <c r="M3003" t="s">
        <v>0</v>
      </c>
      <c r="N3003" t="str">
        <f>IF(VLOOKUP(B3003,title_rename,2,FALSE)=0,B3003,VLOOKUP(B3003,title_rename,2,FALSE))</f>
        <v>06-21 Tampa Bay Rays @ Washington Nationals</v>
      </c>
      <c r="O3003" s="3" t="str">
        <f>LEFT(IF(VLOOKUP(C3003,brand_rename,2,FALSE)=0,C3003,VLOOKUP(C3003,brand_rename,2,FALSE)),LEN(IF(VLOOKUP(C3003,brand_rename,2,FALSE)=0,C3003,VLOOKUP(C3003,brand_rename,2,FALSE)))-6)</f>
        <v>Washington National Logo</v>
      </c>
      <c r="P3003" t="str">
        <f>IF(VLOOKUP(D3003,location_rename,2,FALSE)=0,D3003,VLOOKUP(D3003,location_rename,2,FALSE))</f>
        <v>LED Upper Billboard</v>
      </c>
      <c r="Q3003">
        <f>IF($L3003=0,0,G3003)</f>
        <v>4</v>
      </c>
      <c r="R3003">
        <f>IF($L3003=0,0,H3003)</f>
        <v>17</v>
      </c>
      <c r="S3003" s="1">
        <f>R3003*L3003</f>
        <v>5181.6736666666675</v>
      </c>
      <c r="T3003" s="1">
        <f>S3003*(K3003/100)</f>
        <v>925.6331595144319</v>
      </c>
      <c r="U3003" t="str">
        <f t="shared" si="92"/>
        <v>Washington National LogoLED Upper Billboard</v>
      </c>
      <c r="V3003" t="str">
        <f t="shared" si="93"/>
        <v>06-21 Tampa Bay Rays @ Washington NationalsWashington National LogoLED Upper Billboard</v>
      </c>
      <c r="W3003" t="str">
        <f>CONCATENATE(M3003,O3003)</f>
        <v>Regular SeasonWashington National Logo</v>
      </c>
      <c r="X3003" t="str">
        <f>CONCATENATE(M3003,P3003)</f>
        <v>Regular SeasonLED Upper Billboard</v>
      </c>
      <c r="Y3003" t="str">
        <f>CONCATENATE(M3003,O3003,P3003)</f>
        <v>Regular SeasonWashington National LogoLED Upper Billboard</v>
      </c>
    </row>
    <row r="3004" spans="1:25" x14ac:dyDescent="0.25">
      <c r="A3004" s="3">
        <v>369617</v>
      </c>
      <c r="B3004" t="s">
        <v>112</v>
      </c>
      <c r="C3004" t="s">
        <v>8</v>
      </c>
      <c r="D3004" t="s">
        <v>17</v>
      </c>
      <c r="E3004" t="s">
        <v>1</v>
      </c>
      <c r="F3004" s="5">
        <v>41081</v>
      </c>
      <c r="G3004">
        <v>10</v>
      </c>
      <c r="H3004">
        <v>31</v>
      </c>
      <c r="I3004" s="1">
        <v>9448.7999999999993</v>
      </c>
      <c r="J3004" s="1">
        <v>2263.3200000000002</v>
      </c>
      <c r="K3004">
        <v>23.953517907035799</v>
      </c>
      <c r="L3004" s="4">
        <f>VLOOKUP(N3004,rates,VLOOKUP(CONCATENATE('[1]Exposure Report'!$B$11,'[1]Exposure Report'!$B$13),rate_lookup_table,4,FALSE),FALSE)</f>
        <v>304.80433333333337</v>
      </c>
      <c r="M3004" t="s">
        <v>0</v>
      </c>
      <c r="N3004" t="str">
        <f>IF(VLOOKUP(B3004,title_rename,2,FALSE)=0,B3004,VLOOKUP(B3004,title_rename,2,FALSE))</f>
        <v>06-21 Tampa Bay Rays @ Washington Nationals</v>
      </c>
      <c r="O3004" s="3" t="str">
        <f>LEFT(IF(VLOOKUP(C3004,brand_rename,2,FALSE)=0,C3004,VLOOKUP(C3004,brand_rename,2,FALSE)),LEN(IF(VLOOKUP(C3004,brand_rename,2,FALSE)=0,C3004,VLOOKUP(C3004,brand_rename,2,FALSE)))-6)</f>
        <v>Washington National Logo</v>
      </c>
      <c r="P3004" t="str">
        <f>IF(VLOOKUP(D3004,location_rename,2,FALSE)=0,D3004,VLOOKUP(D3004,location_rename,2,FALSE))</f>
        <v>LED Upper Tiered</v>
      </c>
      <c r="Q3004">
        <f>IF($L3004=0,0,G3004)</f>
        <v>10</v>
      </c>
      <c r="R3004">
        <f>IF($L3004=0,0,H3004)</f>
        <v>31</v>
      </c>
      <c r="S3004" s="1">
        <f>R3004*L3004</f>
        <v>9448.9343333333345</v>
      </c>
      <c r="T3004" s="1">
        <f>S3004*(K3004/100)</f>
        <v>2263.3521775590539</v>
      </c>
      <c r="U3004" t="str">
        <f t="shared" si="92"/>
        <v>Washington National LogoLED Upper Tiered</v>
      </c>
      <c r="V3004" t="str">
        <f t="shared" si="93"/>
        <v>06-21 Tampa Bay Rays @ Washington NationalsWashington National LogoLED Upper Tiered</v>
      </c>
      <c r="W3004" t="str">
        <f>CONCATENATE(M3004,O3004)</f>
        <v>Regular SeasonWashington National Logo</v>
      </c>
      <c r="X3004" t="str">
        <f>CONCATENATE(M3004,P3004)</f>
        <v>Regular SeasonLED Upper Tiered</v>
      </c>
      <c r="Y3004" t="str">
        <f>CONCATENATE(M3004,O3004,P3004)</f>
        <v>Regular SeasonWashington National LogoLED Upper Tiered</v>
      </c>
    </row>
    <row r="3005" spans="1:25" x14ac:dyDescent="0.25">
      <c r="A3005" s="3">
        <v>369617</v>
      </c>
      <c r="B3005" t="s">
        <v>112</v>
      </c>
      <c r="C3005" t="s">
        <v>8</v>
      </c>
      <c r="D3005" t="s">
        <v>16</v>
      </c>
      <c r="E3005" t="s">
        <v>1</v>
      </c>
      <c r="F3005" s="5">
        <v>41081</v>
      </c>
      <c r="G3005">
        <v>333</v>
      </c>
      <c r="H3005">
        <v>2692</v>
      </c>
      <c r="I3005" s="1">
        <v>820521.6</v>
      </c>
      <c r="J3005" s="1">
        <v>120465.65</v>
      </c>
      <c r="K3005">
        <v>14.681594000694099</v>
      </c>
      <c r="L3005" s="4">
        <f>VLOOKUP(N3005,rates,VLOOKUP(CONCATENATE('[1]Exposure Report'!$B$11,'[1]Exposure Report'!$B$13),rate_lookup_table,4,FALSE),FALSE)</f>
        <v>304.80433333333337</v>
      </c>
      <c r="M3005" t="s">
        <v>0</v>
      </c>
      <c r="N3005" t="str">
        <f>IF(VLOOKUP(B3005,title_rename,2,FALSE)=0,B3005,VLOOKUP(B3005,title_rename,2,FALSE))</f>
        <v>06-21 Tampa Bay Rays @ Washington Nationals</v>
      </c>
      <c r="O3005" s="3" t="str">
        <f>LEFT(IF(VLOOKUP(C3005,brand_rename,2,FALSE)=0,C3005,VLOOKUP(C3005,brand_rename,2,FALSE)),LEN(IF(VLOOKUP(C3005,brand_rename,2,FALSE)=0,C3005,VLOOKUP(C3005,brand_rename,2,FALSE)))-6)</f>
        <v>Washington National Logo</v>
      </c>
      <c r="P3005" t="str">
        <f>IF(VLOOKUP(D3005,location_rename,2,FALSE)=0,D3005,VLOOKUP(D3005,location_rename,2,FALSE))</f>
        <v>On Surface Branding</v>
      </c>
      <c r="Q3005">
        <f>IF($L3005=0,0,G3005)</f>
        <v>333</v>
      </c>
      <c r="R3005">
        <f>IF($L3005=0,0,H3005)</f>
        <v>2692</v>
      </c>
      <c r="S3005" s="1">
        <f>R3005*L3005</f>
        <v>820533.2653333334</v>
      </c>
      <c r="T3005" s="1">
        <f>S3005*(K3005/100)</f>
        <v>120467.36265687806</v>
      </c>
      <c r="U3005" t="str">
        <f t="shared" si="92"/>
        <v>Washington National LogoOn Surface Branding</v>
      </c>
      <c r="V3005" t="str">
        <f t="shared" si="93"/>
        <v>06-21 Tampa Bay Rays @ Washington NationalsWashington National LogoOn Surface Branding</v>
      </c>
      <c r="W3005" t="str">
        <f>CONCATENATE(M3005,O3005)</f>
        <v>Regular SeasonWashington National Logo</v>
      </c>
      <c r="X3005" t="str">
        <f>CONCATENATE(M3005,P3005)</f>
        <v>Regular SeasonOn Surface Branding</v>
      </c>
      <c r="Y3005" t="str">
        <f>CONCATENATE(M3005,O3005,P3005)</f>
        <v>Regular SeasonWashington National LogoOn Surface Branding</v>
      </c>
    </row>
    <row r="3006" spans="1:25" x14ac:dyDescent="0.25">
      <c r="A3006" s="3">
        <v>369617</v>
      </c>
      <c r="B3006" t="s">
        <v>112</v>
      </c>
      <c r="C3006" t="s">
        <v>8</v>
      </c>
      <c r="D3006" t="s">
        <v>2</v>
      </c>
      <c r="E3006" t="s">
        <v>1</v>
      </c>
      <c r="F3006" s="5">
        <v>41081</v>
      </c>
      <c r="G3006">
        <v>29</v>
      </c>
      <c r="H3006">
        <v>316</v>
      </c>
      <c r="I3006" s="1">
        <v>96316.800000000003</v>
      </c>
      <c r="J3006" s="1">
        <v>11457.74</v>
      </c>
      <c r="K3006">
        <v>11.895889398318801</v>
      </c>
      <c r="L3006" s="4">
        <f>VLOOKUP(N3006,rates,VLOOKUP(CONCATENATE('[1]Exposure Report'!$B$11,'[1]Exposure Report'!$B$13),rate_lookup_table,4,FALSE),FALSE)</f>
        <v>304.80433333333337</v>
      </c>
      <c r="M3006" t="s">
        <v>0</v>
      </c>
      <c r="N3006" t="str">
        <f>IF(VLOOKUP(B3006,title_rename,2,FALSE)=0,B3006,VLOOKUP(B3006,title_rename,2,FALSE))</f>
        <v>06-21 Tampa Bay Rays @ Washington Nationals</v>
      </c>
      <c r="O3006" s="3" t="str">
        <f>LEFT(IF(VLOOKUP(C3006,brand_rename,2,FALSE)=0,C3006,VLOOKUP(C3006,brand_rename,2,FALSE)),LEN(IF(VLOOKUP(C3006,brand_rename,2,FALSE)=0,C3006,VLOOKUP(C3006,brand_rename,2,FALSE)))-6)</f>
        <v>Washington National Logo</v>
      </c>
      <c r="P3006" t="str">
        <f>IF(VLOOKUP(D3006,location_rename,2,FALSE)=0,D3006,VLOOKUP(D3006,location_rename,2,FALSE))</f>
        <v>Rotational Field Level Home Plate</v>
      </c>
      <c r="Q3006">
        <f>IF($L3006=0,0,G3006)</f>
        <v>29</v>
      </c>
      <c r="R3006">
        <f>IF($L3006=0,0,H3006)</f>
        <v>316</v>
      </c>
      <c r="S3006" s="1">
        <f>R3006*L3006</f>
        <v>96318.169333333353</v>
      </c>
      <c r="T3006" s="1">
        <f>S3006*(K3006/100)</f>
        <v>11457.902894378753</v>
      </c>
      <c r="U3006" t="str">
        <f t="shared" si="92"/>
        <v>Washington National LogoRotational Field Level Home Plate</v>
      </c>
      <c r="V3006" t="str">
        <f t="shared" si="93"/>
        <v>06-21 Tampa Bay Rays @ Washington NationalsWashington National LogoRotational Field Level Home Plate</v>
      </c>
      <c r="W3006" t="str">
        <f>CONCATENATE(M3006,O3006)</f>
        <v>Regular SeasonWashington National Logo</v>
      </c>
      <c r="X3006" t="str">
        <f>CONCATENATE(M3006,P3006)</f>
        <v>Regular SeasonRotational Field Level Home Plate</v>
      </c>
      <c r="Y3006" t="str">
        <f>CONCATENATE(M3006,O3006,P3006)</f>
        <v>Regular SeasonWashington National LogoRotational Field Level Home Plate</v>
      </c>
    </row>
    <row r="3007" spans="1:25" x14ac:dyDescent="0.25">
      <c r="A3007" s="3">
        <v>369617</v>
      </c>
      <c r="B3007" t="s">
        <v>112</v>
      </c>
      <c r="C3007" t="s">
        <v>8</v>
      </c>
      <c r="D3007" t="s">
        <v>15</v>
      </c>
      <c r="E3007" t="s">
        <v>1</v>
      </c>
      <c r="F3007" s="5">
        <v>41081</v>
      </c>
      <c r="G3007">
        <v>11</v>
      </c>
      <c r="H3007">
        <v>68</v>
      </c>
      <c r="I3007" s="1">
        <v>20726.400000000001</v>
      </c>
      <c r="J3007" s="1">
        <v>2349.09</v>
      </c>
      <c r="K3007">
        <v>11.3338061602593</v>
      </c>
      <c r="L3007" s="4">
        <f>VLOOKUP(N3007,rates,VLOOKUP(CONCATENATE('[1]Exposure Report'!$B$11,'[1]Exposure Report'!$B$13),rate_lookup_table,4,FALSE),FALSE)</f>
        <v>304.80433333333337</v>
      </c>
      <c r="M3007" t="s">
        <v>0</v>
      </c>
      <c r="N3007" t="str">
        <f>IF(VLOOKUP(B3007,title_rename,2,FALSE)=0,B3007,VLOOKUP(B3007,title_rename,2,FALSE))</f>
        <v>06-21 Tampa Bay Rays @ Washington Nationals</v>
      </c>
      <c r="O3007" s="3" t="str">
        <f>LEFT(IF(VLOOKUP(C3007,brand_rename,2,FALSE)=0,C3007,VLOOKUP(C3007,brand_rename,2,FALSE)),LEN(IF(VLOOKUP(C3007,brand_rename,2,FALSE)=0,C3007,VLOOKUP(C3007,brand_rename,2,FALSE)))-6)</f>
        <v>Washington National Logo</v>
      </c>
      <c r="P3007" t="str">
        <f>IF(VLOOKUP(D3007,location_rename,2,FALSE)=0,D3007,VLOOKUP(D3007,location_rename,2,FALSE))</f>
        <v>Special Structure Signage</v>
      </c>
      <c r="Q3007">
        <f>IF($L3007=0,0,G3007)</f>
        <v>11</v>
      </c>
      <c r="R3007">
        <f>IF($L3007=0,0,H3007)</f>
        <v>68</v>
      </c>
      <c r="S3007" s="1">
        <f>R3007*L3007</f>
        <v>20726.69466666667</v>
      </c>
      <c r="T3007" s="1">
        <f>S3007*(K3007/100)</f>
        <v>2349.123396948803</v>
      </c>
      <c r="U3007" t="str">
        <f t="shared" si="92"/>
        <v>Washington National LogoSpecial Structure Signage</v>
      </c>
      <c r="V3007" t="str">
        <f t="shared" si="93"/>
        <v>06-21 Tampa Bay Rays @ Washington NationalsWashington National LogoSpecial Structure Signage</v>
      </c>
      <c r="W3007" t="str">
        <f>CONCATENATE(M3007,O3007)</f>
        <v>Regular SeasonWashington National Logo</v>
      </c>
      <c r="X3007" t="str">
        <f>CONCATENATE(M3007,P3007)</f>
        <v>Regular SeasonSpecial Structure Signage</v>
      </c>
      <c r="Y3007" t="str">
        <f>CONCATENATE(M3007,O3007,P3007)</f>
        <v>Regular SeasonWashington National LogoSpecial Structure Signage</v>
      </c>
    </row>
    <row r="3008" spans="1:25" x14ac:dyDescent="0.25">
      <c r="A3008" s="3">
        <v>369617</v>
      </c>
      <c r="B3008" t="s">
        <v>112</v>
      </c>
      <c r="C3008" t="s">
        <v>8</v>
      </c>
      <c r="D3008" t="s">
        <v>14</v>
      </c>
      <c r="E3008" t="s">
        <v>1</v>
      </c>
      <c r="F3008" s="5">
        <v>41081</v>
      </c>
      <c r="G3008">
        <v>8</v>
      </c>
      <c r="H3008">
        <v>22</v>
      </c>
      <c r="I3008" s="1">
        <v>6705.6</v>
      </c>
      <c r="J3008" s="1">
        <v>937.9</v>
      </c>
      <c r="K3008">
        <v>13.986816988785399</v>
      </c>
      <c r="L3008" s="4">
        <f>VLOOKUP(N3008,rates,VLOOKUP(CONCATENATE('[1]Exposure Report'!$B$11,'[1]Exposure Report'!$B$13),rate_lookup_table,4,FALSE),FALSE)</f>
        <v>304.80433333333337</v>
      </c>
      <c r="M3008" t="s">
        <v>0</v>
      </c>
      <c r="N3008" t="str">
        <f>IF(VLOOKUP(B3008,title_rename,2,FALSE)=0,B3008,VLOOKUP(B3008,title_rename,2,FALSE))</f>
        <v>06-21 Tampa Bay Rays @ Washington Nationals</v>
      </c>
      <c r="O3008" s="3" t="str">
        <f>LEFT(IF(VLOOKUP(C3008,brand_rename,2,FALSE)=0,C3008,VLOOKUP(C3008,brand_rename,2,FALSE)),LEN(IF(VLOOKUP(C3008,brand_rename,2,FALSE)=0,C3008,VLOOKUP(C3008,brand_rename,2,FALSE)))-6)</f>
        <v>Washington National Logo</v>
      </c>
      <c r="P3008" t="str">
        <f>IF(VLOOKUP(D3008,location_rename,2,FALSE)=0,D3008,VLOOKUP(D3008,location_rename,2,FALSE))</f>
        <v>Static Dugout Roof</v>
      </c>
      <c r="Q3008">
        <f>IF($L3008=0,0,G3008)</f>
        <v>8</v>
      </c>
      <c r="R3008">
        <f>IF($L3008=0,0,H3008)</f>
        <v>22</v>
      </c>
      <c r="S3008" s="1">
        <f>R3008*L3008</f>
        <v>6705.695333333334</v>
      </c>
      <c r="T3008" s="1">
        <f>S3008*(K3008/100)</f>
        <v>937.91333409885647</v>
      </c>
      <c r="U3008" t="str">
        <f t="shared" si="92"/>
        <v>Washington National LogoStatic Dugout Roof</v>
      </c>
      <c r="V3008" t="str">
        <f t="shared" si="93"/>
        <v>06-21 Tampa Bay Rays @ Washington NationalsWashington National LogoStatic Dugout Roof</v>
      </c>
      <c r="W3008" t="str">
        <f>CONCATENATE(M3008,O3008)</f>
        <v>Regular SeasonWashington National Logo</v>
      </c>
      <c r="X3008" t="str">
        <f>CONCATENATE(M3008,P3008)</f>
        <v>Regular SeasonStatic Dugout Roof</v>
      </c>
      <c r="Y3008" t="str">
        <f>CONCATENATE(M3008,O3008,P3008)</f>
        <v>Regular SeasonWashington National LogoStatic Dugout Roof</v>
      </c>
    </row>
    <row r="3009" spans="1:25" x14ac:dyDescent="0.25">
      <c r="A3009" s="3">
        <v>369617</v>
      </c>
      <c r="B3009" t="s">
        <v>112</v>
      </c>
      <c r="C3009" t="s">
        <v>8</v>
      </c>
      <c r="D3009" t="s">
        <v>13</v>
      </c>
      <c r="E3009" t="s">
        <v>1</v>
      </c>
      <c r="F3009" s="5">
        <v>41081</v>
      </c>
      <c r="G3009">
        <v>9</v>
      </c>
      <c r="H3009">
        <v>19</v>
      </c>
      <c r="I3009" s="1">
        <v>5791.2</v>
      </c>
      <c r="J3009" s="1">
        <v>1644.64</v>
      </c>
      <c r="K3009">
        <v>28.398950131233502</v>
      </c>
      <c r="L3009" s="4">
        <f>VLOOKUP(N3009,rates,VLOOKUP(CONCATENATE('[1]Exposure Report'!$B$11,'[1]Exposure Report'!$B$13),rate_lookup_table,4,FALSE),FALSE)</f>
        <v>304.80433333333337</v>
      </c>
      <c r="M3009" t="s">
        <v>0</v>
      </c>
      <c r="N3009" t="str">
        <f>IF(VLOOKUP(B3009,title_rename,2,FALSE)=0,B3009,VLOOKUP(B3009,title_rename,2,FALSE))</f>
        <v>06-21 Tampa Bay Rays @ Washington Nationals</v>
      </c>
      <c r="O3009" s="3" t="str">
        <f>LEFT(IF(VLOOKUP(C3009,brand_rename,2,FALSE)=0,C3009,VLOOKUP(C3009,brand_rename,2,FALSE)),LEN(IF(VLOOKUP(C3009,brand_rename,2,FALSE)=0,C3009,VLOOKUP(C3009,brand_rename,2,FALSE)))-6)</f>
        <v>Washington National Logo</v>
      </c>
      <c r="P3009" t="str">
        <f>IF(VLOOKUP(D3009,location_rename,2,FALSE)=0,D3009,VLOOKUP(D3009,location_rename,2,FALSE))</f>
        <v>Static Dugout Wall</v>
      </c>
      <c r="Q3009">
        <f>IF($L3009=0,0,G3009)</f>
        <v>9</v>
      </c>
      <c r="R3009">
        <f>IF($L3009=0,0,H3009)</f>
        <v>19</v>
      </c>
      <c r="S3009" s="1">
        <f>R3009*L3009</f>
        <v>5791.2823333333345</v>
      </c>
      <c r="T3009" s="1">
        <f>S3009*(K3009/100)</f>
        <v>1644.6633818022697</v>
      </c>
      <c r="U3009" t="str">
        <f t="shared" si="92"/>
        <v>Washington National LogoStatic Dugout Wall</v>
      </c>
      <c r="V3009" t="str">
        <f t="shared" si="93"/>
        <v>06-21 Tampa Bay Rays @ Washington NationalsWashington National LogoStatic Dugout Wall</v>
      </c>
      <c r="W3009" t="str">
        <f>CONCATENATE(M3009,O3009)</f>
        <v>Regular SeasonWashington National Logo</v>
      </c>
      <c r="X3009" t="str">
        <f>CONCATENATE(M3009,P3009)</f>
        <v>Regular SeasonStatic Dugout Wall</v>
      </c>
      <c r="Y3009" t="str">
        <f>CONCATENATE(M3009,O3009,P3009)</f>
        <v>Regular SeasonWashington National LogoStatic Dugout Wall</v>
      </c>
    </row>
    <row r="3010" spans="1:25" x14ac:dyDescent="0.25">
      <c r="A3010" s="3">
        <v>369617</v>
      </c>
      <c r="B3010" t="s">
        <v>112</v>
      </c>
      <c r="C3010" t="s">
        <v>8</v>
      </c>
      <c r="D3010" t="s">
        <v>12</v>
      </c>
      <c r="E3010" t="s">
        <v>1</v>
      </c>
      <c r="F3010" s="5">
        <v>41081</v>
      </c>
      <c r="G3010">
        <v>216</v>
      </c>
      <c r="H3010">
        <v>427</v>
      </c>
      <c r="I3010" s="1">
        <v>130149.6</v>
      </c>
      <c r="J3010" s="1">
        <v>29963.55</v>
      </c>
      <c r="K3010">
        <v>23.022391156023499</v>
      </c>
      <c r="L3010" s="4">
        <f>VLOOKUP(N3010,rates,VLOOKUP(CONCATENATE('[1]Exposure Report'!$B$11,'[1]Exposure Report'!$B$13),rate_lookup_table,4,FALSE),FALSE)</f>
        <v>304.80433333333337</v>
      </c>
      <c r="M3010" t="s">
        <v>0</v>
      </c>
      <c r="N3010" t="str">
        <f>IF(VLOOKUP(B3010,title_rename,2,FALSE)=0,B3010,VLOOKUP(B3010,title_rename,2,FALSE))</f>
        <v>06-21 Tampa Bay Rays @ Washington Nationals</v>
      </c>
      <c r="O3010" s="3" t="str">
        <f>LEFT(IF(VLOOKUP(C3010,brand_rename,2,FALSE)=0,C3010,VLOOKUP(C3010,brand_rename,2,FALSE)),LEN(IF(VLOOKUP(C3010,brand_rename,2,FALSE)=0,C3010,VLOOKUP(C3010,brand_rename,2,FALSE)))-6)</f>
        <v>Washington National Logo</v>
      </c>
      <c r="P3010" t="str">
        <f>IF(VLOOKUP(D3010,location_rename,2,FALSE)=0,D3010,VLOOKUP(D3010,location_rename,2,FALSE))</f>
        <v>Static Field Level Home Plate</v>
      </c>
      <c r="Q3010">
        <f>IF($L3010=0,0,G3010)</f>
        <v>216</v>
      </c>
      <c r="R3010">
        <f>IF($L3010=0,0,H3010)</f>
        <v>427</v>
      </c>
      <c r="S3010" s="1">
        <f>R3010*L3010</f>
        <v>130151.45033333336</v>
      </c>
      <c r="T3010" s="1">
        <f>S3010*(K3010/100)</f>
        <v>29963.975990977659</v>
      </c>
      <c r="U3010" t="str">
        <f t="shared" ref="U3010:U3073" si="94">CONCATENATE(O3010,P3010)</f>
        <v>Washington National LogoStatic Field Level Home Plate</v>
      </c>
      <c r="V3010" t="str">
        <f t="shared" ref="V3010:V3073" si="95">CONCATENATE(N3010,U3010)</f>
        <v>06-21 Tampa Bay Rays @ Washington NationalsWashington National LogoStatic Field Level Home Plate</v>
      </c>
      <c r="W3010" t="str">
        <f>CONCATENATE(M3010,O3010)</f>
        <v>Regular SeasonWashington National Logo</v>
      </c>
      <c r="X3010" t="str">
        <f>CONCATENATE(M3010,P3010)</f>
        <v>Regular SeasonStatic Field Level Home Plate</v>
      </c>
      <c r="Y3010" t="str">
        <f>CONCATENATE(M3010,O3010,P3010)</f>
        <v>Regular SeasonWashington National LogoStatic Field Level Home Plate</v>
      </c>
    </row>
    <row r="3011" spans="1:25" x14ac:dyDescent="0.25">
      <c r="A3011" s="3">
        <v>369617</v>
      </c>
      <c r="B3011" t="s">
        <v>112</v>
      </c>
      <c r="C3011" t="s">
        <v>8</v>
      </c>
      <c r="D3011" t="s">
        <v>11</v>
      </c>
      <c r="E3011" t="s">
        <v>1</v>
      </c>
      <c r="F3011" s="5">
        <v>41081</v>
      </c>
      <c r="G3011">
        <v>200</v>
      </c>
      <c r="H3011">
        <v>533</v>
      </c>
      <c r="I3011" s="1">
        <v>162458.4</v>
      </c>
      <c r="J3011" s="1">
        <v>24473.919999999998</v>
      </c>
      <c r="K3011">
        <v>15.0647304171406</v>
      </c>
      <c r="L3011" s="4">
        <f>VLOOKUP(N3011,rates,VLOOKUP(CONCATENATE('[1]Exposure Report'!$B$11,'[1]Exposure Report'!$B$13),rate_lookup_table,4,FALSE),FALSE)</f>
        <v>304.80433333333337</v>
      </c>
      <c r="M3011" t="s">
        <v>0</v>
      </c>
      <c r="N3011" t="str">
        <f>IF(VLOOKUP(B3011,title_rename,2,FALSE)=0,B3011,VLOOKUP(B3011,title_rename,2,FALSE))</f>
        <v>06-21 Tampa Bay Rays @ Washington Nationals</v>
      </c>
      <c r="O3011" s="3" t="str">
        <f>LEFT(IF(VLOOKUP(C3011,brand_rename,2,FALSE)=0,C3011,VLOOKUP(C3011,brand_rename,2,FALSE)),LEN(IF(VLOOKUP(C3011,brand_rename,2,FALSE)=0,C3011,VLOOKUP(C3011,brand_rename,2,FALSE)))-6)</f>
        <v>Washington National Logo</v>
      </c>
      <c r="P3011" t="str">
        <f>IF(VLOOKUP(D3011,location_rename,2,FALSE)=0,D3011,VLOOKUP(D3011,location_rename,2,FALSE))</f>
        <v>Static Outfield Wall</v>
      </c>
      <c r="Q3011">
        <f>IF($L3011=0,0,G3011)</f>
        <v>200</v>
      </c>
      <c r="R3011">
        <f>IF($L3011=0,0,H3011)</f>
        <v>533</v>
      </c>
      <c r="S3011" s="1">
        <f>R3011*L3011</f>
        <v>162460.70966666669</v>
      </c>
      <c r="T3011" s="1">
        <f>S3011*(K3011/100)</f>
        <v>24474.267945056818</v>
      </c>
      <c r="U3011" t="str">
        <f t="shared" si="94"/>
        <v>Washington National LogoStatic Outfield Wall</v>
      </c>
      <c r="V3011" t="str">
        <f t="shared" si="95"/>
        <v>06-21 Tampa Bay Rays @ Washington NationalsWashington National LogoStatic Outfield Wall</v>
      </c>
      <c r="W3011" t="str">
        <f>CONCATENATE(M3011,O3011)</f>
        <v>Regular SeasonWashington National Logo</v>
      </c>
      <c r="X3011" t="str">
        <f>CONCATENATE(M3011,P3011)</f>
        <v>Regular SeasonStatic Outfield Wall</v>
      </c>
      <c r="Y3011" t="str">
        <f>CONCATENATE(M3011,O3011,P3011)</f>
        <v>Regular SeasonWashington National LogoStatic Outfield Wall</v>
      </c>
    </row>
    <row r="3012" spans="1:25" x14ac:dyDescent="0.25">
      <c r="A3012" s="3">
        <v>369617</v>
      </c>
      <c r="B3012" t="s">
        <v>112</v>
      </c>
      <c r="C3012" t="s">
        <v>8</v>
      </c>
      <c r="D3012" t="s">
        <v>9</v>
      </c>
      <c r="E3012" t="s">
        <v>1</v>
      </c>
      <c r="F3012" s="5">
        <v>41081</v>
      </c>
      <c r="G3012">
        <v>22</v>
      </c>
      <c r="H3012">
        <v>146</v>
      </c>
      <c r="I3012" s="1">
        <v>44500.800000000003</v>
      </c>
      <c r="J3012" s="1">
        <v>5402.46</v>
      </c>
      <c r="K3012">
        <v>12.1401413008305</v>
      </c>
      <c r="L3012" s="4">
        <f>VLOOKUP(N3012,rates,VLOOKUP(CONCATENATE('[1]Exposure Report'!$B$11,'[1]Exposure Report'!$B$13),rate_lookup_table,4,FALSE),FALSE)</f>
        <v>304.80433333333337</v>
      </c>
      <c r="M3012" t="s">
        <v>0</v>
      </c>
      <c r="N3012" t="str">
        <f>IF(VLOOKUP(B3012,title_rename,2,FALSE)=0,B3012,VLOOKUP(B3012,title_rename,2,FALSE))</f>
        <v>06-21 Tampa Bay Rays @ Washington Nationals</v>
      </c>
      <c r="O3012" s="3" t="str">
        <f>LEFT(IF(VLOOKUP(C3012,brand_rename,2,FALSE)=0,C3012,VLOOKUP(C3012,brand_rename,2,FALSE)),LEN(IF(VLOOKUP(C3012,brand_rename,2,FALSE)=0,C3012,VLOOKUP(C3012,brand_rename,2,FALSE)))-6)</f>
        <v>Washington National Logo</v>
      </c>
      <c r="P3012" t="str">
        <f>IF(VLOOKUP(D3012,location_rename,2,FALSE)=0,D3012,VLOOKUP(D3012,location_rename,2,FALSE))</f>
        <v>Static Upper Billboard</v>
      </c>
      <c r="Q3012">
        <f>IF($L3012=0,0,G3012)</f>
        <v>22</v>
      </c>
      <c r="R3012">
        <f>IF($L3012=0,0,H3012)</f>
        <v>146</v>
      </c>
      <c r="S3012" s="1">
        <f>R3012*L3012</f>
        <v>44501.432666666675</v>
      </c>
      <c r="T3012" s="1">
        <f>S3012*(K3012/100)</f>
        <v>5402.5368066272767</v>
      </c>
      <c r="U3012" t="str">
        <f t="shared" si="94"/>
        <v>Washington National LogoStatic Upper Billboard</v>
      </c>
      <c r="V3012" t="str">
        <f t="shared" si="95"/>
        <v>06-21 Tampa Bay Rays @ Washington NationalsWashington National LogoStatic Upper Billboard</v>
      </c>
      <c r="W3012" t="str">
        <f>CONCATENATE(M3012,O3012)</f>
        <v>Regular SeasonWashington National Logo</v>
      </c>
      <c r="X3012" t="str">
        <f>CONCATENATE(M3012,P3012)</f>
        <v>Regular SeasonStatic Upper Billboard</v>
      </c>
      <c r="Y3012" t="str">
        <f>CONCATENATE(M3012,O3012,P3012)</f>
        <v>Regular SeasonWashington National LogoStatic Upper Billboard</v>
      </c>
    </row>
    <row r="3013" spans="1:25" x14ac:dyDescent="0.25">
      <c r="A3013" s="3">
        <v>369617</v>
      </c>
      <c r="B3013" t="s">
        <v>112</v>
      </c>
      <c r="C3013" t="s">
        <v>77</v>
      </c>
      <c r="D3013" t="s">
        <v>19</v>
      </c>
      <c r="E3013" t="s">
        <v>1</v>
      </c>
      <c r="F3013" s="5">
        <v>41081</v>
      </c>
      <c r="G3013">
        <v>7</v>
      </c>
      <c r="H3013">
        <v>40</v>
      </c>
      <c r="I3013" s="1">
        <v>12192</v>
      </c>
      <c r="J3013" s="1">
        <v>2190.6</v>
      </c>
      <c r="K3013">
        <v>17.967519685039299</v>
      </c>
      <c r="L3013" s="4">
        <f>VLOOKUP(N3013,rates,VLOOKUP(CONCATENATE('[1]Exposure Report'!$B$11,'[1]Exposure Report'!$B$13),rate_lookup_table,4,FALSE),FALSE)</f>
        <v>304.80433333333337</v>
      </c>
      <c r="M3013" t="s">
        <v>0</v>
      </c>
      <c r="N3013" t="str">
        <f>IF(VLOOKUP(B3013,title_rename,2,FALSE)=0,B3013,VLOOKUP(B3013,title_rename,2,FALSE))</f>
        <v>06-21 Tampa Bay Rays @ Washington Nationals</v>
      </c>
      <c r="O3013" s="3" t="str">
        <f>LEFT(IF(VLOOKUP(C3013,brand_rename,2,FALSE)=0,C3013,VLOOKUP(C3013,brand_rename,2,FALSE)),LEN(IF(VLOOKUP(C3013,brand_rename,2,FALSE)=0,C3013,VLOOKUP(C3013,brand_rename,2,FALSE)))-6)</f>
        <v>Waste Management</v>
      </c>
      <c r="P3013" t="str">
        <f>IF(VLOOKUP(D3013,location_rename,2,FALSE)=0,D3013,VLOOKUP(D3013,location_rename,2,FALSE))</f>
        <v>LED Outfield Wall</v>
      </c>
      <c r="Q3013">
        <f>IF($L3013=0,0,G3013)</f>
        <v>7</v>
      </c>
      <c r="R3013">
        <f>IF($L3013=0,0,H3013)</f>
        <v>40</v>
      </c>
      <c r="S3013" s="1">
        <f>R3013*L3013</f>
        <v>12192.173333333336</v>
      </c>
      <c r="T3013" s="1">
        <f>S3013*(K3013/100)</f>
        <v>2190.6311437007794</v>
      </c>
      <c r="U3013" t="str">
        <f t="shared" si="94"/>
        <v>Waste ManagementLED Outfield Wall</v>
      </c>
      <c r="V3013" t="str">
        <f t="shared" si="95"/>
        <v>06-21 Tampa Bay Rays @ Washington NationalsWaste ManagementLED Outfield Wall</v>
      </c>
      <c r="W3013" t="str">
        <f>CONCATENATE(M3013,O3013)</f>
        <v>Regular SeasonWaste Management</v>
      </c>
      <c r="X3013" t="str">
        <f>CONCATENATE(M3013,P3013)</f>
        <v>Regular SeasonLED Outfield Wall</v>
      </c>
      <c r="Y3013" t="str">
        <f>CONCATENATE(M3013,O3013,P3013)</f>
        <v>Regular SeasonWaste ManagementLED Outfield Wall</v>
      </c>
    </row>
    <row r="3014" spans="1:25" x14ac:dyDescent="0.25">
      <c r="A3014" s="3">
        <v>369617</v>
      </c>
      <c r="B3014" t="s">
        <v>112</v>
      </c>
      <c r="C3014" t="s">
        <v>5</v>
      </c>
      <c r="D3014" t="s">
        <v>45</v>
      </c>
      <c r="E3014" t="s">
        <v>1</v>
      </c>
      <c r="F3014" s="5">
        <v>41081</v>
      </c>
      <c r="G3014">
        <v>4</v>
      </c>
      <c r="H3014">
        <v>6</v>
      </c>
      <c r="I3014" s="1">
        <v>1828.8</v>
      </c>
      <c r="J3014" s="1">
        <v>509.9</v>
      </c>
      <c r="K3014">
        <v>27.881671041119802</v>
      </c>
      <c r="L3014" s="4">
        <f>VLOOKUP(N3014,rates,VLOOKUP(CONCATENATE('[1]Exposure Report'!$B$11,'[1]Exposure Report'!$B$13),rate_lookup_table,4,FALSE),FALSE)</f>
        <v>304.80433333333337</v>
      </c>
      <c r="M3014" t="s">
        <v>0</v>
      </c>
      <c r="N3014" t="str">
        <f>IF(VLOOKUP(B3014,title_rename,2,FALSE)=0,B3014,VLOOKUP(B3014,title_rename,2,FALSE))</f>
        <v>06-21 Tampa Bay Rays @ Washington Nationals</v>
      </c>
      <c r="O3014" s="3" t="str">
        <f>LEFT(IF(VLOOKUP(C3014,brand_rename,2,FALSE)=0,C3014,VLOOKUP(C3014,brand_rename,2,FALSE)),LEN(IF(VLOOKUP(C3014,brand_rename,2,FALSE)=0,C3014,VLOOKUP(C3014,brand_rename,2,FALSE)))-6)</f>
        <v>Website - Washingtonnationalsdreamfoundation.org</v>
      </c>
      <c r="P3014" t="str">
        <f>IF(VLOOKUP(D3014,location_rename,2,FALSE)=0,D3014,VLOOKUP(D3014,location_rename,2,FALSE))</f>
        <v>Static Field Level Foul Ball Line</v>
      </c>
      <c r="Q3014">
        <f>IF($L3014=0,0,G3014)</f>
        <v>4</v>
      </c>
      <c r="R3014">
        <f>IF($L3014=0,0,H3014)</f>
        <v>6</v>
      </c>
      <c r="S3014" s="1">
        <f>R3014*L3014</f>
        <v>1828.8260000000002</v>
      </c>
      <c r="T3014" s="1">
        <f>S3014*(K3014/100)</f>
        <v>509.90724923446976</v>
      </c>
      <c r="U3014" t="str">
        <f t="shared" si="94"/>
        <v>Website - Washingtonnationalsdreamfoundation.orgStatic Field Level Foul Ball Line</v>
      </c>
      <c r="V3014" t="str">
        <f t="shared" si="95"/>
        <v>06-21 Tampa Bay Rays @ Washington NationalsWebsite - Washingtonnationalsdreamfoundation.orgStatic Field Level Foul Ball Line</v>
      </c>
      <c r="W3014" t="str">
        <f>CONCATENATE(M3014,O3014)</f>
        <v>Regular SeasonWebsite - Washingtonnationalsdreamfoundation.org</v>
      </c>
      <c r="X3014" t="str">
        <f>CONCATENATE(M3014,P3014)</f>
        <v>Regular SeasonStatic Field Level Foul Ball Line</v>
      </c>
      <c r="Y3014" t="str">
        <f>CONCATENATE(M3014,O3014,P3014)</f>
        <v>Regular SeasonWebsite - Washingtonnationalsdreamfoundation.orgStatic Field Level Foul Ball Line</v>
      </c>
    </row>
    <row r="3015" spans="1:25" x14ac:dyDescent="0.25">
      <c r="A3015" s="3">
        <v>369617</v>
      </c>
      <c r="B3015" t="s">
        <v>112</v>
      </c>
      <c r="C3015" t="s">
        <v>3</v>
      </c>
      <c r="D3015" t="s">
        <v>2</v>
      </c>
      <c r="E3015" t="s">
        <v>1</v>
      </c>
      <c r="F3015" s="5">
        <v>41081</v>
      </c>
      <c r="G3015">
        <v>13</v>
      </c>
      <c r="H3015">
        <v>101</v>
      </c>
      <c r="I3015" s="1">
        <v>30784.799999999999</v>
      </c>
      <c r="J3015" s="1">
        <v>7541.06</v>
      </c>
      <c r="K3015">
        <v>24.496049998700599</v>
      </c>
      <c r="L3015" s="4">
        <f>VLOOKUP(N3015,rates,VLOOKUP(CONCATENATE('[1]Exposure Report'!$B$11,'[1]Exposure Report'!$B$13),rate_lookup_table,4,FALSE),FALSE)</f>
        <v>304.80433333333337</v>
      </c>
      <c r="M3015" t="s">
        <v>0</v>
      </c>
      <c r="N3015" t="str">
        <f>IF(VLOOKUP(B3015,title_rename,2,FALSE)=0,B3015,VLOOKUP(B3015,title_rename,2,FALSE))</f>
        <v>06-21 Tampa Bay Rays @ Washington Nationals</v>
      </c>
      <c r="O3015" s="3" t="str">
        <f>LEFT(IF(VLOOKUP(C3015,brand_rename,2,FALSE)=0,C3015,VLOOKUP(C3015,brand_rename,2,FALSE)),LEN(IF(VLOOKUP(C3015,brand_rename,2,FALSE)=0,C3015,VLOOKUP(C3015,brand_rename,2,FALSE)))-6)</f>
        <v>Windstream</v>
      </c>
      <c r="P3015" t="str">
        <f>IF(VLOOKUP(D3015,location_rename,2,FALSE)=0,D3015,VLOOKUP(D3015,location_rename,2,FALSE))</f>
        <v>Rotational Field Level Home Plate</v>
      </c>
      <c r="Q3015">
        <f>IF($L3015=0,0,G3015)</f>
        <v>13</v>
      </c>
      <c r="R3015">
        <f>IF($L3015=0,0,H3015)</f>
        <v>101</v>
      </c>
      <c r="S3015" s="1">
        <f>R3015*L3015</f>
        <v>30785.237666666671</v>
      </c>
      <c r="T3015" s="1">
        <f>S3015*(K3015/100)</f>
        <v>7541.1672110454774</v>
      </c>
      <c r="U3015" t="str">
        <f t="shared" si="94"/>
        <v>WindstreamRotational Field Level Home Plate</v>
      </c>
      <c r="V3015" t="str">
        <f t="shared" si="95"/>
        <v>06-21 Tampa Bay Rays @ Washington NationalsWindstreamRotational Field Level Home Plate</v>
      </c>
      <c r="W3015" t="str">
        <f>CONCATENATE(M3015,O3015)</f>
        <v>Regular SeasonWindstream</v>
      </c>
      <c r="X3015" t="str">
        <f>CONCATENATE(M3015,P3015)</f>
        <v>Regular SeasonRotational Field Level Home Plate</v>
      </c>
      <c r="Y3015" t="str">
        <f>CONCATENATE(M3015,O3015,P3015)</f>
        <v>Regular SeasonWindstreamRotational Field Level Home Plate</v>
      </c>
    </row>
    <row r="3016" spans="1:25" x14ac:dyDescent="0.25">
      <c r="A3016" s="3">
        <v>374094</v>
      </c>
      <c r="B3016" t="s">
        <v>110</v>
      </c>
      <c r="C3016" t="s">
        <v>75</v>
      </c>
      <c r="D3016" t="s">
        <v>2</v>
      </c>
      <c r="E3016" t="s">
        <v>1</v>
      </c>
      <c r="F3016" s="5">
        <v>41093</v>
      </c>
      <c r="G3016">
        <v>15</v>
      </c>
      <c r="H3016">
        <v>111</v>
      </c>
      <c r="I3016" s="1">
        <v>41774.85</v>
      </c>
      <c r="J3016" s="1">
        <v>9980.39</v>
      </c>
      <c r="K3016">
        <v>23.8909056525636</v>
      </c>
      <c r="L3016" s="4">
        <f>VLOOKUP(N3016,rates,VLOOKUP(CONCATENATE('[1]Exposure Report'!$B$11,'[1]Exposure Report'!$B$13),rate_lookup_table,4,FALSE),FALSE)</f>
        <v>376.34796666666665</v>
      </c>
      <c r="M3016" t="s">
        <v>0</v>
      </c>
      <c r="N3016" t="str">
        <f>IF(VLOOKUP(B3016,title_rename,2,FALSE)=0,B3016,VLOOKUP(B3016,title_rename,2,FALSE))</f>
        <v>07-03 San Francisco Giants @ Washington Nationals</v>
      </c>
      <c r="O3016" s="3" t="str">
        <f>LEFT(IF(VLOOKUP(C3016,brand_rename,2,FALSE)=0,C3016,VLOOKUP(C3016,brand_rename,2,FALSE)),LEN(IF(VLOOKUP(C3016,brand_rename,2,FALSE)=0,C3016,VLOOKUP(C3016,brand_rename,2,FALSE)))-6)</f>
        <v>American University</v>
      </c>
      <c r="P3016" t="str">
        <f>IF(VLOOKUP(D3016,location_rename,2,FALSE)=0,D3016,VLOOKUP(D3016,location_rename,2,FALSE))</f>
        <v>Rotational Field Level Home Plate</v>
      </c>
      <c r="Q3016">
        <f>IF($L3016=0,0,G3016)</f>
        <v>15</v>
      </c>
      <c r="R3016">
        <f>IF($L3016=0,0,H3016)</f>
        <v>111</v>
      </c>
      <c r="S3016" s="1">
        <f>R3016*L3016</f>
        <v>41774.624299999996</v>
      </c>
      <c r="T3016" s="1">
        <f>S3016*(K3016/100)</f>
        <v>9980.336078225906</v>
      </c>
      <c r="U3016" t="str">
        <f t="shared" si="94"/>
        <v>American UniversityRotational Field Level Home Plate</v>
      </c>
      <c r="V3016" t="str">
        <f t="shared" si="95"/>
        <v>07-03 San Francisco Giants @ Washington NationalsAmerican UniversityRotational Field Level Home Plate</v>
      </c>
      <c r="W3016" t="str">
        <f>CONCATENATE(M3016,O3016)</f>
        <v>Regular SeasonAmerican University</v>
      </c>
      <c r="X3016" t="str">
        <f>CONCATENATE(M3016,P3016)</f>
        <v>Regular SeasonRotational Field Level Home Plate</v>
      </c>
      <c r="Y3016" t="str">
        <f>CONCATENATE(M3016,O3016,P3016)</f>
        <v>Regular SeasonAmerican UniversityRotational Field Level Home Plate</v>
      </c>
    </row>
    <row r="3017" spans="1:25" x14ac:dyDescent="0.25">
      <c r="A3017" s="3">
        <v>374094</v>
      </c>
      <c r="B3017" t="s">
        <v>110</v>
      </c>
      <c r="C3017" t="s">
        <v>74</v>
      </c>
      <c r="D3017" t="s">
        <v>45</v>
      </c>
      <c r="E3017" t="s">
        <v>1</v>
      </c>
      <c r="F3017" s="5">
        <v>41093</v>
      </c>
      <c r="G3017">
        <v>1</v>
      </c>
      <c r="H3017">
        <v>1</v>
      </c>
      <c r="I3017" s="1">
        <v>376.35</v>
      </c>
      <c r="J3017" s="1">
        <v>52.73</v>
      </c>
      <c r="K3017">
        <v>14.010894114520999</v>
      </c>
      <c r="L3017" s="4">
        <f>VLOOKUP(N3017,rates,VLOOKUP(CONCATENATE('[1]Exposure Report'!$B$11,'[1]Exposure Report'!$B$13),rate_lookup_table,4,FALSE),FALSE)</f>
        <v>376.34796666666665</v>
      </c>
      <c r="M3017" t="s">
        <v>0</v>
      </c>
      <c r="N3017" t="str">
        <f>IF(VLOOKUP(B3017,title_rename,2,FALSE)=0,B3017,VLOOKUP(B3017,title_rename,2,FALSE))</f>
        <v>07-03 San Francisco Giants @ Washington Nationals</v>
      </c>
      <c r="O3017" s="3" t="str">
        <f>LEFT(IF(VLOOKUP(C3017,brand_rename,2,FALSE)=0,C3017,VLOOKUP(C3017,brand_rename,2,FALSE)),LEN(IF(VLOOKUP(C3017,brand_rename,2,FALSE)=0,C3017,VLOOKUP(C3017,brand_rename,2,FALSE)))-6)</f>
        <v>ANC</v>
      </c>
      <c r="P3017" t="str">
        <f>IF(VLOOKUP(D3017,location_rename,2,FALSE)=0,D3017,VLOOKUP(D3017,location_rename,2,FALSE))</f>
        <v>Static Field Level Foul Ball Line</v>
      </c>
      <c r="Q3017">
        <f>IF($L3017=0,0,G3017)</f>
        <v>1</v>
      </c>
      <c r="R3017">
        <f>IF($L3017=0,0,H3017)</f>
        <v>1</v>
      </c>
      <c r="S3017" s="1">
        <f>R3017*L3017</f>
        <v>376.34796666666665</v>
      </c>
      <c r="T3017" s="1">
        <f>S3017*(K3017/100)</f>
        <v>52.729715111819452</v>
      </c>
      <c r="U3017" t="str">
        <f t="shared" si="94"/>
        <v>ANCStatic Field Level Foul Ball Line</v>
      </c>
      <c r="V3017" t="str">
        <f t="shared" si="95"/>
        <v>07-03 San Francisco Giants @ Washington NationalsANCStatic Field Level Foul Ball Line</v>
      </c>
      <c r="W3017" t="str">
        <f>CONCATENATE(M3017,O3017)</f>
        <v>Regular SeasonANC</v>
      </c>
      <c r="X3017" t="str">
        <f>CONCATENATE(M3017,P3017)</f>
        <v>Regular SeasonStatic Field Level Foul Ball Line</v>
      </c>
      <c r="Y3017" t="str">
        <f>CONCATENATE(M3017,O3017,P3017)</f>
        <v>Regular SeasonANCStatic Field Level Foul Ball Line</v>
      </c>
    </row>
    <row r="3018" spans="1:25" x14ac:dyDescent="0.25">
      <c r="A3018" s="3">
        <v>374094</v>
      </c>
      <c r="B3018" t="s">
        <v>110</v>
      </c>
      <c r="C3018" t="s">
        <v>74</v>
      </c>
      <c r="D3018" t="s">
        <v>12</v>
      </c>
      <c r="E3018" t="s">
        <v>1</v>
      </c>
      <c r="F3018" s="5">
        <v>41093</v>
      </c>
      <c r="G3018">
        <v>51</v>
      </c>
      <c r="H3018">
        <v>98</v>
      </c>
      <c r="I3018" s="1">
        <v>36882.300000000003</v>
      </c>
      <c r="J3018" s="1">
        <v>7922.13</v>
      </c>
      <c r="K3018">
        <v>21.479490161947599</v>
      </c>
      <c r="L3018" s="4">
        <f>VLOOKUP(N3018,rates,VLOOKUP(CONCATENATE('[1]Exposure Report'!$B$11,'[1]Exposure Report'!$B$13),rate_lookup_table,4,FALSE),FALSE)</f>
        <v>376.34796666666665</v>
      </c>
      <c r="M3018" t="s">
        <v>0</v>
      </c>
      <c r="N3018" t="str">
        <f>IF(VLOOKUP(B3018,title_rename,2,FALSE)=0,B3018,VLOOKUP(B3018,title_rename,2,FALSE))</f>
        <v>07-03 San Francisco Giants @ Washington Nationals</v>
      </c>
      <c r="O3018" s="3" t="str">
        <f>LEFT(IF(VLOOKUP(C3018,brand_rename,2,FALSE)=0,C3018,VLOOKUP(C3018,brand_rename,2,FALSE)),LEN(IF(VLOOKUP(C3018,brand_rename,2,FALSE)=0,C3018,VLOOKUP(C3018,brand_rename,2,FALSE)))-6)</f>
        <v>ANC</v>
      </c>
      <c r="P3018" t="str">
        <f>IF(VLOOKUP(D3018,location_rename,2,FALSE)=0,D3018,VLOOKUP(D3018,location_rename,2,FALSE))</f>
        <v>Static Field Level Home Plate</v>
      </c>
      <c r="Q3018">
        <f>IF($L3018=0,0,G3018)</f>
        <v>51</v>
      </c>
      <c r="R3018">
        <f>IF($L3018=0,0,H3018)</f>
        <v>98</v>
      </c>
      <c r="S3018" s="1">
        <f>R3018*L3018</f>
        <v>36882.100733333333</v>
      </c>
      <c r="T3018" s="1">
        <f>S3018*(K3018/100)</f>
        <v>7922.0871985359363</v>
      </c>
      <c r="U3018" t="str">
        <f t="shared" si="94"/>
        <v>ANCStatic Field Level Home Plate</v>
      </c>
      <c r="V3018" t="str">
        <f t="shared" si="95"/>
        <v>07-03 San Francisco Giants @ Washington NationalsANCStatic Field Level Home Plate</v>
      </c>
      <c r="W3018" t="str">
        <f>CONCATENATE(M3018,O3018)</f>
        <v>Regular SeasonANC</v>
      </c>
      <c r="X3018" t="str">
        <f>CONCATENATE(M3018,P3018)</f>
        <v>Regular SeasonStatic Field Level Home Plate</v>
      </c>
      <c r="Y3018" t="str">
        <f>CONCATENATE(M3018,O3018,P3018)</f>
        <v>Regular SeasonANCStatic Field Level Home Plate</v>
      </c>
    </row>
    <row r="3019" spans="1:25" x14ac:dyDescent="0.25">
      <c r="A3019" s="3">
        <v>374094</v>
      </c>
      <c r="B3019" t="s">
        <v>110</v>
      </c>
      <c r="C3019" t="s">
        <v>72</v>
      </c>
      <c r="D3019" t="s">
        <v>71</v>
      </c>
      <c r="E3019" t="s">
        <v>1</v>
      </c>
      <c r="F3019" s="5">
        <v>41093</v>
      </c>
      <c r="G3019">
        <v>23</v>
      </c>
      <c r="H3019">
        <v>69</v>
      </c>
      <c r="I3019" s="1">
        <v>25968.15</v>
      </c>
      <c r="J3019" s="1">
        <v>4976.8900000000003</v>
      </c>
      <c r="K3019">
        <v>19.165362184060001</v>
      </c>
      <c r="L3019" s="4">
        <f>VLOOKUP(N3019,rates,VLOOKUP(CONCATENATE('[1]Exposure Report'!$B$11,'[1]Exposure Report'!$B$13),rate_lookup_table,4,FALSE),FALSE)</f>
        <v>376.34796666666665</v>
      </c>
      <c r="M3019" t="s">
        <v>0</v>
      </c>
      <c r="N3019" t="str">
        <f>IF(VLOOKUP(B3019,title_rename,2,FALSE)=0,B3019,VLOOKUP(B3019,title_rename,2,FALSE))</f>
        <v>07-03 San Francisco Giants @ Washington Nationals</v>
      </c>
      <c r="O3019" s="3" t="str">
        <f>LEFT(IF(VLOOKUP(C3019,brand_rename,2,FALSE)=0,C3019,VLOOKUP(C3019,brand_rename,2,FALSE)),LEN(IF(VLOOKUP(C3019,brand_rename,2,FALSE)=0,C3019,VLOOKUP(C3019,brand_rename,2,FALSE)))-6)</f>
        <v>Bens Chili Bowl</v>
      </c>
      <c r="P3019" t="str">
        <f>IF(VLOOKUP(D3019,location_rename,2,FALSE)=0,D3019,VLOOKUP(D3019,location_rename,2,FALSE))</f>
        <v>Static Upper Tiered</v>
      </c>
      <c r="Q3019">
        <f>IF($L3019=0,0,G3019)</f>
        <v>23</v>
      </c>
      <c r="R3019">
        <f>IF($L3019=0,0,H3019)</f>
        <v>69</v>
      </c>
      <c r="S3019" s="1">
        <f>R3019*L3019</f>
        <v>25968.009699999999</v>
      </c>
      <c r="T3019" s="1">
        <f>S3019*(K3019/100)</f>
        <v>4976.8631109968328</v>
      </c>
      <c r="U3019" t="str">
        <f t="shared" si="94"/>
        <v>Bens Chili BowlStatic Upper Tiered</v>
      </c>
      <c r="V3019" t="str">
        <f t="shared" si="95"/>
        <v>07-03 San Francisco Giants @ Washington NationalsBens Chili BowlStatic Upper Tiered</v>
      </c>
      <c r="W3019" t="str">
        <f>CONCATENATE(M3019,O3019)</f>
        <v>Regular SeasonBens Chili Bowl</v>
      </c>
      <c r="X3019" t="str">
        <f>CONCATENATE(M3019,P3019)</f>
        <v>Regular SeasonStatic Upper Tiered</v>
      </c>
      <c r="Y3019" t="str">
        <f>CONCATENATE(M3019,O3019,P3019)</f>
        <v>Regular SeasonBens Chili BowlStatic Upper Tiered</v>
      </c>
    </row>
    <row r="3020" spans="1:25" x14ac:dyDescent="0.25">
      <c r="A3020" s="3">
        <v>374094</v>
      </c>
      <c r="B3020" t="s">
        <v>110</v>
      </c>
      <c r="C3020" t="s">
        <v>87</v>
      </c>
      <c r="D3020" t="s">
        <v>10</v>
      </c>
      <c r="E3020" t="s">
        <v>1</v>
      </c>
      <c r="F3020" s="5">
        <v>41093</v>
      </c>
      <c r="G3020">
        <v>1</v>
      </c>
      <c r="H3020">
        <v>5</v>
      </c>
      <c r="I3020" s="1">
        <v>1881.75</v>
      </c>
      <c r="J3020" s="1">
        <v>520.49</v>
      </c>
      <c r="K3020">
        <v>27.659891058854701</v>
      </c>
      <c r="L3020" s="4">
        <f>VLOOKUP(N3020,rates,VLOOKUP(CONCATENATE('[1]Exposure Report'!$B$11,'[1]Exposure Report'!$B$13),rate_lookup_table,4,FALSE),FALSE)</f>
        <v>376.34796666666665</v>
      </c>
      <c r="M3020" t="s">
        <v>0</v>
      </c>
      <c r="N3020" t="str">
        <f>IF(VLOOKUP(B3020,title_rename,2,FALSE)=0,B3020,VLOOKUP(B3020,title_rename,2,FALSE))</f>
        <v>07-03 San Francisco Giants @ Washington Nationals</v>
      </c>
      <c r="O3020" s="3" t="str">
        <f>LEFT(IF(VLOOKUP(C3020,brand_rename,2,FALSE)=0,C3020,VLOOKUP(C3020,brand_rename,2,FALSE)),LEN(IF(VLOOKUP(C3020,brand_rename,2,FALSE)=0,C3020,VLOOKUP(C3020,brand_rename,2,FALSE)))-6)</f>
        <v>Breyers</v>
      </c>
      <c r="P3020" t="str">
        <f>IF(VLOOKUP(D3020,location_rename,2,FALSE)=0,D3020,VLOOKUP(D3020,location_rename,2,FALSE))</f>
        <v>Static Outside Billboard</v>
      </c>
      <c r="Q3020">
        <f>IF($L3020=0,0,G3020)</f>
        <v>1</v>
      </c>
      <c r="R3020">
        <f>IF($L3020=0,0,H3020)</f>
        <v>5</v>
      </c>
      <c r="S3020" s="1">
        <f>R3020*L3020</f>
        <v>1881.7398333333333</v>
      </c>
      <c r="T3020" s="1">
        <f>S3020*(K3020/100)</f>
        <v>520.48718791107399</v>
      </c>
      <c r="U3020" t="str">
        <f t="shared" si="94"/>
        <v>BreyersStatic Outside Billboard</v>
      </c>
      <c r="V3020" t="str">
        <f t="shared" si="95"/>
        <v>07-03 San Francisco Giants @ Washington NationalsBreyersStatic Outside Billboard</v>
      </c>
      <c r="W3020" t="str">
        <f>CONCATENATE(M3020,O3020)</f>
        <v>Regular SeasonBreyers</v>
      </c>
      <c r="X3020" t="str">
        <f>CONCATENATE(M3020,P3020)</f>
        <v>Regular SeasonStatic Outside Billboard</v>
      </c>
      <c r="Y3020" t="str">
        <f>CONCATENATE(M3020,O3020,P3020)</f>
        <v>Regular SeasonBreyersStatic Outside Billboard</v>
      </c>
    </row>
    <row r="3021" spans="1:25" x14ac:dyDescent="0.25">
      <c r="A3021" s="3">
        <v>374094</v>
      </c>
      <c r="B3021" t="s">
        <v>110</v>
      </c>
      <c r="C3021" t="s">
        <v>70</v>
      </c>
      <c r="D3021" t="s">
        <v>2</v>
      </c>
      <c r="E3021" t="s">
        <v>1</v>
      </c>
      <c r="F3021" s="5">
        <v>41093</v>
      </c>
      <c r="G3021">
        <v>13</v>
      </c>
      <c r="H3021">
        <v>80</v>
      </c>
      <c r="I3021" s="1">
        <v>30108</v>
      </c>
      <c r="J3021" s="1">
        <v>7550.6</v>
      </c>
      <c r="K3021">
        <v>25.078384482529501</v>
      </c>
      <c r="L3021" s="4">
        <f>VLOOKUP(N3021,rates,VLOOKUP(CONCATENATE('[1]Exposure Report'!$B$11,'[1]Exposure Report'!$B$13),rate_lookup_table,4,FALSE),FALSE)</f>
        <v>376.34796666666665</v>
      </c>
      <c r="M3021" t="s">
        <v>0</v>
      </c>
      <c r="N3021" t="str">
        <f>IF(VLOOKUP(B3021,title_rename,2,FALSE)=0,B3021,VLOOKUP(B3021,title_rename,2,FALSE))</f>
        <v>07-03 San Francisco Giants @ Washington Nationals</v>
      </c>
      <c r="O3021" s="3" t="str">
        <f>LEFT(IF(VLOOKUP(C3021,brand_rename,2,FALSE)=0,C3021,VLOOKUP(C3021,brand_rename,2,FALSE)),LEN(IF(VLOOKUP(C3021,brand_rename,2,FALSE)=0,C3021,VLOOKUP(C3021,brand_rename,2,FALSE)))-6)</f>
        <v>Capital One</v>
      </c>
      <c r="P3021" t="str">
        <f>IF(VLOOKUP(D3021,location_rename,2,FALSE)=0,D3021,VLOOKUP(D3021,location_rename,2,FALSE))</f>
        <v>Rotational Field Level Home Plate</v>
      </c>
      <c r="Q3021">
        <f>IF($L3021=0,0,G3021)</f>
        <v>13</v>
      </c>
      <c r="R3021">
        <f>IF($L3021=0,0,H3021)</f>
        <v>80</v>
      </c>
      <c r="S3021" s="1">
        <f>R3021*L3021</f>
        <v>30107.837333333333</v>
      </c>
      <c r="T3021" s="1">
        <f>S3021*(K3021/100)</f>
        <v>7550.5592058278908</v>
      </c>
      <c r="U3021" t="str">
        <f t="shared" si="94"/>
        <v>Capital OneRotational Field Level Home Plate</v>
      </c>
      <c r="V3021" t="str">
        <f t="shared" si="95"/>
        <v>07-03 San Francisco Giants @ Washington NationalsCapital OneRotational Field Level Home Plate</v>
      </c>
      <c r="W3021" t="str">
        <f>CONCATENATE(M3021,O3021)</f>
        <v>Regular SeasonCapital One</v>
      </c>
      <c r="X3021" t="str">
        <f>CONCATENATE(M3021,P3021)</f>
        <v>Regular SeasonRotational Field Level Home Plate</v>
      </c>
      <c r="Y3021" t="str">
        <f>CONCATENATE(M3021,O3021,P3021)</f>
        <v>Regular SeasonCapital OneRotational Field Level Home Plate</v>
      </c>
    </row>
    <row r="3022" spans="1:25" x14ac:dyDescent="0.25">
      <c r="A3022" s="3">
        <v>374094</v>
      </c>
      <c r="B3022" t="s">
        <v>110</v>
      </c>
      <c r="C3022" t="s">
        <v>69</v>
      </c>
      <c r="D3022" t="s">
        <v>17</v>
      </c>
      <c r="E3022" t="s">
        <v>1</v>
      </c>
      <c r="F3022" s="5">
        <v>41093</v>
      </c>
      <c r="G3022">
        <v>2</v>
      </c>
      <c r="H3022">
        <v>15</v>
      </c>
      <c r="I3022" s="1">
        <v>5645.25</v>
      </c>
      <c r="J3022" s="1">
        <v>1480.6</v>
      </c>
      <c r="K3022">
        <v>26.227359284354101</v>
      </c>
      <c r="L3022" s="4">
        <f>VLOOKUP(N3022,rates,VLOOKUP(CONCATENATE('[1]Exposure Report'!$B$11,'[1]Exposure Report'!$B$13),rate_lookup_table,4,FALSE),FALSE)</f>
        <v>376.34796666666665</v>
      </c>
      <c r="M3022" t="s">
        <v>0</v>
      </c>
      <c r="N3022" t="str">
        <f>IF(VLOOKUP(B3022,title_rename,2,FALSE)=0,B3022,VLOOKUP(B3022,title_rename,2,FALSE))</f>
        <v>07-03 San Francisco Giants @ Washington Nationals</v>
      </c>
      <c r="O3022" s="3" t="str">
        <f>LEFT(IF(VLOOKUP(C3022,brand_rename,2,FALSE)=0,C3022,VLOOKUP(C3022,brand_rename,2,FALSE)),LEN(IF(VLOOKUP(C3022,brand_rename,2,FALSE)=0,C3022,VLOOKUP(C3022,brand_rename,2,FALSE)))-6)</f>
        <v>CareFirst BlueCross BlueShield</v>
      </c>
      <c r="P3022" t="str">
        <f>IF(VLOOKUP(D3022,location_rename,2,FALSE)=0,D3022,VLOOKUP(D3022,location_rename,2,FALSE))</f>
        <v>LED Upper Tiered</v>
      </c>
      <c r="Q3022">
        <f>IF($L3022=0,0,G3022)</f>
        <v>2</v>
      </c>
      <c r="R3022">
        <f>IF($L3022=0,0,H3022)</f>
        <v>15</v>
      </c>
      <c r="S3022" s="1">
        <f>R3022*L3022</f>
        <v>5645.2195000000002</v>
      </c>
      <c r="T3022" s="1">
        <f>S3022*(K3022/100)</f>
        <v>1480.5920006554181</v>
      </c>
      <c r="U3022" t="str">
        <f t="shared" si="94"/>
        <v>CareFirst BlueCross BlueShieldLED Upper Tiered</v>
      </c>
      <c r="V3022" t="str">
        <f t="shared" si="95"/>
        <v>07-03 San Francisco Giants @ Washington NationalsCareFirst BlueCross BlueShieldLED Upper Tiered</v>
      </c>
      <c r="W3022" t="str">
        <f>CONCATENATE(M3022,O3022)</f>
        <v>Regular SeasonCareFirst BlueCross BlueShield</v>
      </c>
      <c r="X3022" t="str">
        <f>CONCATENATE(M3022,P3022)</f>
        <v>Regular SeasonLED Upper Tiered</v>
      </c>
      <c r="Y3022" t="str">
        <f>CONCATENATE(M3022,O3022,P3022)</f>
        <v>Regular SeasonCareFirst BlueCross BlueShieldLED Upper Tiered</v>
      </c>
    </row>
    <row r="3023" spans="1:25" x14ac:dyDescent="0.25">
      <c r="A3023" s="3">
        <v>374094</v>
      </c>
      <c r="B3023" t="s">
        <v>110</v>
      </c>
      <c r="C3023" t="s">
        <v>68</v>
      </c>
      <c r="D3023" t="s">
        <v>11</v>
      </c>
      <c r="E3023" t="s">
        <v>1</v>
      </c>
      <c r="F3023" s="5">
        <v>41093</v>
      </c>
      <c r="G3023">
        <v>4</v>
      </c>
      <c r="H3023">
        <v>6</v>
      </c>
      <c r="I3023" s="1">
        <v>2258.1</v>
      </c>
      <c r="J3023" s="1">
        <v>465.77</v>
      </c>
      <c r="K3023">
        <v>20.626633010052601</v>
      </c>
      <c r="L3023" s="4">
        <f>VLOOKUP(N3023,rates,VLOOKUP(CONCATENATE('[1]Exposure Report'!$B$11,'[1]Exposure Report'!$B$13),rate_lookup_table,4,FALSE),FALSE)</f>
        <v>376.34796666666665</v>
      </c>
      <c r="M3023" t="s">
        <v>0</v>
      </c>
      <c r="N3023" t="str">
        <f>IF(VLOOKUP(B3023,title_rename,2,FALSE)=0,B3023,VLOOKUP(B3023,title_rename,2,FALSE))</f>
        <v>07-03 San Francisco Giants @ Washington Nationals</v>
      </c>
      <c r="O3023" s="3" t="str">
        <f>LEFT(IF(VLOOKUP(C3023,brand_rename,2,FALSE)=0,C3023,VLOOKUP(C3023,brand_rename,2,FALSE)),LEN(IF(VLOOKUP(C3023,brand_rename,2,FALSE)=0,C3023,VLOOKUP(C3023,brand_rename,2,FALSE)))-6)</f>
        <v>Charity - Washington Nationals Dream Foundation</v>
      </c>
      <c r="P3023" t="str">
        <f>IF(VLOOKUP(D3023,location_rename,2,FALSE)=0,D3023,VLOOKUP(D3023,location_rename,2,FALSE))</f>
        <v>Static Outfield Wall</v>
      </c>
      <c r="Q3023">
        <f>IF($L3023=0,0,G3023)</f>
        <v>4</v>
      </c>
      <c r="R3023">
        <f>IF($L3023=0,0,H3023)</f>
        <v>6</v>
      </c>
      <c r="S3023" s="1">
        <f>R3023*L3023</f>
        <v>2258.0877999999998</v>
      </c>
      <c r="T3023" s="1">
        <f>S3023*(K3023/100)</f>
        <v>465.76748355077052</v>
      </c>
      <c r="U3023" t="str">
        <f t="shared" si="94"/>
        <v>Charity - Washington Nationals Dream FoundationStatic Outfield Wall</v>
      </c>
      <c r="V3023" t="str">
        <f t="shared" si="95"/>
        <v>07-03 San Francisco Giants @ Washington NationalsCharity - Washington Nationals Dream FoundationStatic Outfield Wall</v>
      </c>
      <c r="W3023" t="str">
        <f>CONCATENATE(M3023,O3023)</f>
        <v>Regular SeasonCharity - Washington Nationals Dream Foundation</v>
      </c>
      <c r="X3023" t="str">
        <f>CONCATENATE(M3023,P3023)</f>
        <v>Regular SeasonStatic Outfield Wall</v>
      </c>
      <c r="Y3023" t="str">
        <f>CONCATENATE(M3023,O3023,P3023)</f>
        <v>Regular SeasonCharity - Washington Nationals Dream FoundationStatic Outfield Wall</v>
      </c>
    </row>
    <row r="3024" spans="1:25" x14ac:dyDescent="0.25">
      <c r="A3024" s="3">
        <v>374094</v>
      </c>
      <c r="B3024" t="s">
        <v>110</v>
      </c>
      <c r="C3024" t="s">
        <v>67</v>
      </c>
      <c r="D3024" t="s">
        <v>19</v>
      </c>
      <c r="E3024" t="s">
        <v>1</v>
      </c>
      <c r="F3024" s="5">
        <v>41093</v>
      </c>
      <c r="G3024">
        <v>2</v>
      </c>
      <c r="H3024">
        <v>4</v>
      </c>
      <c r="I3024" s="1">
        <v>1505.4</v>
      </c>
      <c r="J3024" s="1">
        <v>485.79</v>
      </c>
      <c r="K3024">
        <v>32.269828616978799</v>
      </c>
      <c r="L3024" s="4">
        <f>VLOOKUP(N3024,rates,VLOOKUP(CONCATENATE('[1]Exposure Report'!$B$11,'[1]Exposure Report'!$B$13),rate_lookup_table,4,FALSE),FALSE)</f>
        <v>376.34796666666665</v>
      </c>
      <c r="M3024" t="s">
        <v>0</v>
      </c>
      <c r="N3024" t="str">
        <f>IF(VLOOKUP(B3024,title_rename,2,FALSE)=0,B3024,VLOOKUP(B3024,title_rename,2,FALSE))</f>
        <v>07-03 San Francisco Giants @ Washington Nationals</v>
      </c>
      <c r="O3024" s="3" t="str">
        <f>LEFT(IF(VLOOKUP(C3024,brand_rename,2,FALSE)=0,C3024,VLOOKUP(C3024,brand_rename,2,FALSE)),LEN(IF(VLOOKUP(C3024,brand_rename,2,FALSE)=0,C3024,VLOOKUP(C3024,brand_rename,2,FALSE)))-6)</f>
        <v>Cholula Hot Sauce</v>
      </c>
      <c r="P3024" t="str">
        <f>IF(VLOOKUP(D3024,location_rename,2,FALSE)=0,D3024,VLOOKUP(D3024,location_rename,2,FALSE))</f>
        <v>LED Outfield Wall</v>
      </c>
      <c r="Q3024">
        <f>IF($L3024=0,0,G3024)</f>
        <v>2</v>
      </c>
      <c r="R3024">
        <f>IF($L3024=0,0,H3024)</f>
        <v>4</v>
      </c>
      <c r="S3024" s="1">
        <f>R3024*L3024</f>
        <v>1505.3918666666666</v>
      </c>
      <c r="T3024" s="1">
        <f>S3024*(K3024/100)</f>
        <v>485.78737538727137</v>
      </c>
      <c r="U3024" t="str">
        <f t="shared" si="94"/>
        <v>Cholula Hot SauceLED Outfield Wall</v>
      </c>
      <c r="V3024" t="str">
        <f t="shared" si="95"/>
        <v>07-03 San Francisco Giants @ Washington NationalsCholula Hot SauceLED Outfield Wall</v>
      </c>
      <c r="W3024" t="str">
        <f>CONCATENATE(M3024,O3024)</f>
        <v>Regular SeasonCholula Hot Sauce</v>
      </c>
      <c r="X3024" t="str">
        <f>CONCATENATE(M3024,P3024)</f>
        <v>Regular SeasonLED Outfield Wall</v>
      </c>
      <c r="Y3024" t="str">
        <f>CONCATENATE(M3024,O3024,P3024)</f>
        <v>Regular SeasonCholula Hot SauceLED Outfield Wall</v>
      </c>
    </row>
    <row r="3025" spans="1:25" x14ac:dyDescent="0.25">
      <c r="A3025" s="3">
        <v>374094</v>
      </c>
      <c r="B3025" t="s">
        <v>110</v>
      </c>
      <c r="C3025" t="s">
        <v>67</v>
      </c>
      <c r="D3025" t="s">
        <v>2</v>
      </c>
      <c r="E3025" t="s">
        <v>1</v>
      </c>
      <c r="F3025" s="5">
        <v>41093</v>
      </c>
      <c r="G3025">
        <v>22</v>
      </c>
      <c r="H3025">
        <v>137</v>
      </c>
      <c r="I3025" s="1">
        <v>51559.95</v>
      </c>
      <c r="J3025" s="1">
        <v>13189.64</v>
      </c>
      <c r="K3025">
        <v>25.581172984070001</v>
      </c>
      <c r="L3025" s="4">
        <f>VLOOKUP(N3025,rates,VLOOKUP(CONCATENATE('[1]Exposure Report'!$B$11,'[1]Exposure Report'!$B$13),rate_lookup_table,4,FALSE),FALSE)</f>
        <v>376.34796666666665</v>
      </c>
      <c r="M3025" t="s">
        <v>0</v>
      </c>
      <c r="N3025" t="str">
        <f>IF(VLOOKUP(B3025,title_rename,2,FALSE)=0,B3025,VLOOKUP(B3025,title_rename,2,FALSE))</f>
        <v>07-03 San Francisco Giants @ Washington Nationals</v>
      </c>
      <c r="O3025" s="3" t="str">
        <f>LEFT(IF(VLOOKUP(C3025,brand_rename,2,FALSE)=0,C3025,VLOOKUP(C3025,brand_rename,2,FALSE)),LEN(IF(VLOOKUP(C3025,brand_rename,2,FALSE)=0,C3025,VLOOKUP(C3025,brand_rename,2,FALSE)))-6)</f>
        <v>Cholula Hot Sauce</v>
      </c>
      <c r="P3025" t="str">
        <f>IF(VLOOKUP(D3025,location_rename,2,FALSE)=0,D3025,VLOOKUP(D3025,location_rename,2,FALSE))</f>
        <v>Rotational Field Level Home Plate</v>
      </c>
      <c r="Q3025">
        <f>IF($L3025=0,0,G3025)</f>
        <v>22</v>
      </c>
      <c r="R3025">
        <f>IF($L3025=0,0,H3025)</f>
        <v>137</v>
      </c>
      <c r="S3025" s="1">
        <f>R3025*L3025</f>
        <v>51559.671433333329</v>
      </c>
      <c r="T3025" s="1">
        <f>S3025*(K3025/100)</f>
        <v>13189.568739379123</v>
      </c>
      <c r="U3025" t="str">
        <f t="shared" si="94"/>
        <v>Cholula Hot SauceRotational Field Level Home Plate</v>
      </c>
      <c r="V3025" t="str">
        <f t="shared" si="95"/>
        <v>07-03 San Francisco Giants @ Washington NationalsCholula Hot SauceRotational Field Level Home Plate</v>
      </c>
      <c r="W3025" t="str">
        <f>CONCATENATE(M3025,O3025)</f>
        <v>Regular SeasonCholula Hot Sauce</v>
      </c>
      <c r="X3025" t="str">
        <f>CONCATENATE(M3025,P3025)</f>
        <v>Regular SeasonRotational Field Level Home Plate</v>
      </c>
      <c r="Y3025" t="str">
        <f>CONCATENATE(M3025,O3025,P3025)</f>
        <v>Regular SeasonCholula Hot SauceRotational Field Level Home Plate</v>
      </c>
    </row>
    <row r="3026" spans="1:25" x14ac:dyDescent="0.25">
      <c r="A3026" s="3">
        <v>374094</v>
      </c>
      <c r="B3026" t="s">
        <v>110</v>
      </c>
      <c r="C3026" t="s">
        <v>65</v>
      </c>
      <c r="D3026" t="s">
        <v>9</v>
      </c>
      <c r="E3026" t="s">
        <v>1</v>
      </c>
      <c r="F3026" s="5">
        <v>41093</v>
      </c>
      <c r="G3026">
        <v>11</v>
      </c>
      <c r="H3026">
        <v>130</v>
      </c>
      <c r="I3026" s="1">
        <v>48925.5</v>
      </c>
      <c r="J3026" s="1">
        <v>5027.58</v>
      </c>
      <c r="K3026">
        <v>10.2759910476132</v>
      </c>
      <c r="L3026" s="4">
        <f>VLOOKUP(N3026,rates,VLOOKUP(CONCATENATE('[1]Exposure Report'!$B$11,'[1]Exposure Report'!$B$13),rate_lookup_table,4,FALSE),FALSE)</f>
        <v>376.34796666666665</v>
      </c>
      <c r="M3026" t="s">
        <v>0</v>
      </c>
      <c r="N3026" t="str">
        <f>IF(VLOOKUP(B3026,title_rename,2,FALSE)=0,B3026,VLOOKUP(B3026,title_rename,2,FALSE))</f>
        <v>07-03 San Francisco Giants @ Washington Nationals</v>
      </c>
      <c r="O3026" s="3" t="str">
        <f>LEFT(IF(VLOOKUP(C3026,brand_rename,2,FALSE)=0,C3026,VLOOKUP(C3026,brand_rename,2,FALSE)),LEN(IF(VLOOKUP(C3026,brand_rename,2,FALSE)=0,C3026,VLOOKUP(C3026,brand_rename,2,FALSE)))-6)</f>
        <v>Coca-Cola</v>
      </c>
      <c r="P3026" t="str">
        <f>IF(VLOOKUP(D3026,location_rename,2,FALSE)=0,D3026,VLOOKUP(D3026,location_rename,2,FALSE))</f>
        <v>Static Upper Billboard</v>
      </c>
      <c r="Q3026">
        <f>IF($L3026=0,0,G3026)</f>
        <v>11</v>
      </c>
      <c r="R3026">
        <f>IF($L3026=0,0,H3026)</f>
        <v>130</v>
      </c>
      <c r="S3026" s="1">
        <f>R3026*L3026</f>
        <v>48925.235666666667</v>
      </c>
      <c r="T3026" s="1">
        <f>S3026*(K3026/100)</f>
        <v>5027.5528371303271</v>
      </c>
      <c r="U3026" t="str">
        <f t="shared" si="94"/>
        <v>Coca-ColaStatic Upper Billboard</v>
      </c>
      <c r="V3026" t="str">
        <f t="shared" si="95"/>
        <v>07-03 San Francisco Giants @ Washington NationalsCoca-ColaStatic Upper Billboard</v>
      </c>
      <c r="W3026" t="str">
        <f>CONCATENATE(M3026,O3026)</f>
        <v>Regular SeasonCoca-Cola</v>
      </c>
      <c r="X3026" t="str">
        <f>CONCATENATE(M3026,P3026)</f>
        <v>Regular SeasonStatic Upper Billboard</v>
      </c>
      <c r="Y3026" t="str">
        <f>CONCATENATE(M3026,O3026,P3026)</f>
        <v>Regular SeasonCoca-ColaStatic Upper Billboard</v>
      </c>
    </row>
    <row r="3027" spans="1:25" x14ac:dyDescent="0.25">
      <c r="A3027" s="3">
        <v>374094</v>
      </c>
      <c r="B3027" t="s">
        <v>110</v>
      </c>
      <c r="C3027" t="s">
        <v>64</v>
      </c>
      <c r="D3027" t="s">
        <v>17</v>
      </c>
      <c r="E3027" t="s">
        <v>1</v>
      </c>
      <c r="F3027" s="5">
        <v>41093</v>
      </c>
      <c r="G3027">
        <v>9</v>
      </c>
      <c r="H3027">
        <v>29</v>
      </c>
      <c r="I3027" s="1">
        <v>10914.15</v>
      </c>
      <c r="J3027" s="1">
        <v>3511.04</v>
      </c>
      <c r="K3027">
        <v>32.169614674527999</v>
      </c>
      <c r="L3027" s="4">
        <f>VLOOKUP(N3027,rates,VLOOKUP(CONCATENATE('[1]Exposure Report'!$B$11,'[1]Exposure Report'!$B$13),rate_lookup_table,4,FALSE),FALSE)</f>
        <v>376.34796666666665</v>
      </c>
      <c r="M3027" t="s">
        <v>0</v>
      </c>
      <c r="N3027" t="str">
        <f>IF(VLOOKUP(B3027,title_rename,2,FALSE)=0,B3027,VLOOKUP(B3027,title_rename,2,FALSE))</f>
        <v>07-03 San Francisco Giants @ Washington Nationals</v>
      </c>
      <c r="O3027" s="3" t="str">
        <f>LEFT(IF(VLOOKUP(C3027,brand_rename,2,FALSE)=0,C3027,VLOOKUP(C3027,brand_rename,2,FALSE)),LEN(IF(VLOOKUP(C3027,brand_rename,2,FALSE)=0,C3027,VLOOKUP(C3027,brand_rename,2,FALSE)))-6)</f>
        <v>Coke Zero</v>
      </c>
      <c r="P3027" t="str">
        <f>IF(VLOOKUP(D3027,location_rename,2,FALSE)=0,D3027,VLOOKUP(D3027,location_rename,2,FALSE))</f>
        <v>LED Upper Tiered</v>
      </c>
      <c r="Q3027">
        <f>IF($L3027=0,0,G3027)</f>
        <v>9</v>
      </c>
      <c r="R3027">
        <f>IF($L3027=0,0,H3027)</f>
        <v>29</v>
      </c>
      <c r="S3027" s="1">
        <f>R3027*L3027</f>
        <v>10914.091033333332</v>
      </c>
      <c r="T3027" s="1">
        <f>S3027*(K3027/100)</f>
        <v>3511.0210306505437</v>
      </c>
      <c r="U3027" t="str">
        <f t="shared" si="94"/>
        <v>Coke ZeroLED Upper Tiered</v>
      </c>
      <c r="V3027" t="str">
        <f t="shared" si="95"/>
        <v>07-03 San Francisco Giants @ Washington NationalsCoke ZeroLED Upper Tiered</v>
      </c>
      <c r="W3027" t="str">
        <f>CONCATENATE(M3027,O3027)</f>
        <v>Regular SeasonCoke Zero</v>
      </c>
      <c r="X3027" t="str">
        <f>CONCATENATE(M3027,P3027)</f>
        <v>Regular SeasonLED Upper Tiered</v>
      </c>
      <c r="Y3027" t="str">
        <f>CONCATENATE(M3027,O3027,P3027)</f>
        <v>Regular SeasonCoke ZeroLED Upper Tiered</v>
      </c>
    </row>
    <row r="3028" spans="1:25" x14ac:dyDescent="0.25">
      <c r="A3028" s="3">
        <v>374094</v>
      </c>
      <c r="B3028" t="s">
        <v>110</v>
      </c>
      <c r="C3028" t="s">
        <v>62</v>
      </c>
      <c r="D3028" t="s">
        <v>34</v>
      </c>
      <c r="E3028" t="s">
        <v>1</v>
      </c>
      <c r="F3028" s="5">
        <v>41093</v>
      </c>
      <c r="G3028">
        <v>5</v>
      </c>
      <c r="H3028">
        <v>14</v>
      </c>
      <c r="I3028" s="1">
        <v>5268.9</v>
      </c>
      <c r="J3028" s="1">
        <v>1641.64</v>
      </c>
      <c r="K3028">
        <v>31.157167530224498</v>
      </c>
      <c r="L3028" s="4">
        <f>VLOOKUP(N3028,rates,VLOOKUP(CONCATENATE('[1]Exposure Report'!$B$11,'[1]Exposure Report'!$B$13),rate_lookup_table,4,FALSE),FALSE)</f>
        <v>376.34796666666665</v>
      </c>
      <c r="M3028" t="s">
        <v>0</v>
      </c>
      <c r="N3028" t="str">
        <f>IF(VLOOKUP(B3028,title_rename,2,FALSE)=0,B3028,VLOOKUP(B3028,title_rename,2,FALSE))</f>
        <v>07-03 San Francisco Giants @ Washington Nationals</v>
      </c>
      <c r="O3028" s="3" t="str">
        <f>LEFT(IF(VLOOKUP(C3028,brand_rename,2,FALSE)=0,C3028,VLOOKUP(C3028,brand_rename,2,FALSE)),LEN(IF(VLOOKUP(C3028,brand_rename,2,FALSE)=0,C3028,VLOOKUP(C3028,brand_rename,2,FALSE)))-6)</f>
        <v>Dubble Bubble</v>
      </c>
      <c r="P3028" t="str">
        <f>IF(VLOOKUP(D3028,location_rename,2,FALSE)=0,D3028,VLOOKUP(D3028,location_rename,2,FALSE))</f>
        <v>General Merchandise</v>
      </c>
      <c r="Q3028">
        <f>IF($L3028=0,0,G3028)</f>
        <v>5</v>
      </c>
      <c r="R3028">
        <f>IF($L3028=0,0,H3028)</f>
        <v>14</v>
      </c>
      <c r="S3028" s="1">
        <f>R3028*L3028</f>
        <v>5268.871533333333</v>
      </c>
      <c r="T3028" s="1">
        <f>S3028*(K3028/100)</f>
        <v>1641.6311305929751</v>
      </c>
      <c r="U3028" t="str">
        <f t="shared" si="94"/>
        <v>Dubble BubbleGeneral Merchandise</v>
      </c>
      <c r="V3028" t="str">
        <f t="shared" si="95"/>
        <v>07-03 San Francisco Giants @ Washington NationalsDubble BubbleGeneral Merchandise</v>
      </c>
      <c r="W3028" t="str">
        <f>CONCATENATE(M3028,O3028)</f>
        <v>Regular SeasonDubble Bubble</v>
      </c>
      <c r="X3028" t="str">
        <f>CONCATENATE(M3028,P3028)</f>
        <v>Regular SeasonGeneral Merchandise</v>
      </c>
      <c r="Y3028" t="str">
        <f>CONCATENATE(M3028,O3028,P3028)</f>
        <v>Regular SeasonDubble BubbleGeneral Merchandise</v>
      </c>
    </row>
    <row r="3029" spans="1:25" x14ac:dyDescent="0.25">
      <c r="A3029" s="3">
        <v>374094</v>
      </c>
      <c r="B3029" t="s">
        <v>110</v>
      </c>
      <c r="C3029" t="s">
        <v>61</v>
      </c>
      <c r="D3029" t="s">
        <v>17</v>
      </c>
      <c r="E3029" t="s">
        <v>1</v>
      </c>
      <c r="F3029" s="5">
        <v>41093</v>
      </c>
      <c r="G3029">
        <v>11</v>
      </c>
      <c r="H3029">
        <v>34</v>
      </c>
      <c r="I3029" s="1">
        <v>12795.9</v>
      </c>
      <c r="J3029" s="1">
        <v>4604.49</v>
      </c>
      <c r="K3029">
        <v>35.984104283403198</v>
      </c>
      <c r="L3029" s="4">
        <f>VLOOKUP(N3029,rates,VLOOKUP(CONCATENATE('[1]Exposure Report'!$B$11,'[1]Exposure Report'!$B$13),rate_lookup_table,4,FALSE),FALSE)</f>
        <v>376.34796666666665</v>
      </c>
      <c r="M3029" t="s">
        <v>0</v>
      </c>
      <c r="N3029" t="str">
        <f>IF(VLOOKUP(B3029,title_rename,2,FALSE)=0,B3029,VLOOKUP(B3029,title_rename,2,FALSE))</f>
        <v>07-03 San Francisco Giants @ Washington Nationals</v>
      </c>
      <c r="O3029" s="3" t="str">
        <f>LEFT(IF(VLOOKUP(C3029,brand_rename,2,FALSE)=0,C3029,VLOOKUP(C3029,brand_rename,2,FALSE)),LEN(IF(VLOOKUP(C3029,brand_rename,2,FALSE)=0,C3029,VLOOKUP(C3029,brand_rename,2,FALSE)))-6)</f>
        <v>Exxonmobil</v>
      </c>
      <c r="P3029" t="str">
        <f>IF(VLOOKUP(D3029,location_rename,2,FALSE)=0,D3029,VLOOKUP(D3029,location_rename,2,FALSE))</f>
        <v>LED Upper Tiered</v>
      </c>
      <c r="Q3029">
        <f>IF($L3029=0,0,G3029)</f>
        <v>11</v>
      </c>
      <c r="R3029">
        <f>IF($L3029=0,0,H3029)</f>
        <v>34</v>
      </c>
      <c r="S3029" s="1">
        <f>R3029*L3029</f>
        <v>12795.830866666665</v>
      </c>
      <c r="T3029" s="1">
        <f>S3029*(K3029/100)</f>
        <v>4604.4651229892279</v>
      </c>
      <c r="U3029" t="str">
        <f t="shared" si="94"/>
        <v>ExxonmobilLED Upper Tiered</v>
      </c>
      <c r="V3029" t="str">
        <f t="shared" si="95"/>
        <v>07-03 San Francisco Giants @ Washington NationalsExxonmobilLED Upper Tiered</v>
      </c>
      <c r="W3029" t="str">
        <f>CONCATENATE(M3029,O3029)</f>
        <v>Regular SeasonExxonmobil</v>
      </c>
      <c r="X3029" t="str">
        <f>CONCATENATE(M3029,P3029)</f>
        <v>Regular SeasonLED Upper Tiered</v>
      </c>
      <c r="Y3029" t="str">
        <f>CONCATENATE(M3029,O3029,P3029)</f>
        <v>Regular SeasonExxonmobilLED Upper Tiered</v>
      </c>
    </row>
    <row r="3030" spans="1:25" x14ac:dyDescent="0.25">
      <c r="A3030" s="3">
        <v>374094</v>
      </c>
      <c r="B3030" t="s">
        <v>110</v>
      </c>
      <c r="C3030" t="s">
        <v>61</v>
      </c>
      <c r="D3030" t="s">
        <v>2</v>
      </c>
      <c r="E3030" t="s">
        <v>1</v>
      </c>
      <c r="F3030" s="5">
        <v>41093</v>
      </c>
      <c r="G3030">
        <v>36</v>
      </c>
      <c r="H3030">
        <v>292</v>
      </c>
      <c r="I3030" s="1">
        <v>109894.2</v>
      </c>
      <c r="J3030" s="1">
        <v>26264.38</v>
      </c>
      <c r="K3030">
        <v>23.8996962533054</v>
      </c>
      <c r="L3030" s="4">
        <f>VLOOKUP(N3030,rates,VLOOKUP(CONCATENATE('[1]Exposure Report'!$B$11,'[1]Exposure Report'!$B$13),rate_lookup_table,4,FALSE),FALSE)</f>
        <v>376.34796666666665</v>
      </c>
      <c r="M3030" t="s">
        <v>0</v>
      </c>
      <c r="N3030" t="str">
        <f>IF(VLOOKUP(B3030,title_rename,2,FALSE)=0,B3030,VLOOKUP(B3030,title_rename,2,FALSE))</f>
        <v>07-03 San Francisco Giants @ Washington Nationals</v>
      </c>
      <c r="O3030" s="3" t="str">
        <f>LEFT(IF(VLOOKUP(C3030,brand_rename,2,FALSE)=0,C3030,VLOOKUP(C3030,brand_rename,2,FALSE)),LEN(IF(VLOOKUP(C3030,brand_rename,2,FALSE)=0,C3030,VLOOKUP(C3030,brand_rename,2,FALSE)))-6)</f>
        <v>Exxonmobil</v>
      </c>
      <c r="P3030" t="str">
        <f>IF(VLOOKUP(D3030,location_rename,2,FALSE)=0,D3030,VLOOKUP(D3030,location_rename,2,FALSE))</f>
        <v>Rotational Field Level Home Plate</v>
      </c>
      <c r="Q3030">
        <f>IF($L3030=0,0,G3030)</f>
        <v>36</v>
      </c>
      <c r="R3030">
        <f>IF($L3030=0,0,H3030)</f>
        <v>292</v>
      </c>
      <c r="S3030" s="1">
        <f>R3030*L3030</f>
        <v>109893.60626666665</v>
      </c>
      <c r="T3030" s="1">
        <f>S3030*(K3030/100)</f>
        <v>26264.23809953672</v>
      </c>
      <c r="U3030" t="str">
        <f t="shared" si="94"/>
        <v>ExxonmobilRotational Field Level Home Plate</v>
      </c>
      <c r="V3030" t="str">
        <f t="shared" si="95"/>
        <v>07-03 San Francisco Giants @ Washington NationalsExxonmobilRotational Field Level Home Plate</v>
      </c>
      <c r="W3030" t="str">
        <f>CONCATENATE(M3030,O3030)</f>
        <v>Regular SeasonExxonmobil</v>
      </c>
      <c r="X3030" t="str">
        <f>CONCATENATE(M3030,P3030)</f>
        <v>Regular SeasonRotational Field Level Home Plate</v>
      </c>
      <c r="Y3030" t="str">
        <f>CONCATENATE(M3030,O3030,P3030)</f>
        <v>Regular SeasonExxonmobilRotational Field Level Home Plate</v>
      </c>
    </row>
    <row r="3031" spans="1:25" x14ac:dyDescent="0.25">
      <c r="A3031" s="3">
        <v>374094</v>
      </c>
      <c r="B3031" t="s">
        <v>110</v>
      </c>
      <c r="C3031" t="s">
        <v>61</v>
      </c>
      <c r="D3031" t="s">
        <v>11</v>
      </c>
      <c r="E3031" t="s">
        <v>1</v>
      </c>
      <c r="F3031" s="5">
        <v>41093</v>
      </c>
      <c r="G3031">
        <v>12</v>
      </c>
      <c r="H3031">
        <v>30</v>
      </c>
      <c r="I3031" s="1">
        <v>11290.5</v>
      </c>
      <c r="J3031" s="1">
        <v>2021.53</v>
      </c>
      <c r="K3031">
        <v>17.904698640449901</v>
      </c>
      <c r="L3031" s="4">
        <f>VLOOKUP(N3031,rates,VLOOKUP(CONCATENATE('[1]Exposure Report'!$B$11,'[1]Exposure Report'!$B$13),rate_lookup_table,4,FALSE),FALSE)</f>
        <v>376.34796666666665</v>
      </c>
      <c r="M3031" t="s">
        <v>0</v>
      </c>
      <c r="N3031" t="str">
        <f>IF(VLOOKUP(B3031,title_rename,2,FALSE)=0,B3031,VLOOKUP(B3031,title_rename,2,FALSE))</f>
        <v>07-03 San Francisco Giants @ Washington Nationals</v>
      </c>
      <c r="O3031" s="3" t="str">
        <f>LEFT(IF(VLOOKUP(C3031,brand_rename,2,FALSE)=0,C3031,VLOOKUP(C3031,brand_rename,2,FALSE)),LEN(IF(VLOOKUP(C3031,brand_rename,2,FALSE)=0,C3031,VLOOKUP(C3031,brand_rename,2,FALSE)))-6)</f>
        <v>Exxonmobil</v>
      </c>
      <c r="P3031" t="str">
        <f>IF(VLOOKUP(D3031,location_rename,2,FALSE)=0,D3031,VLOOKUP(D3031,location_rename,2,FALSE))</f>
        <v>Static Outfield Wall</v>
      </c>
      <c r="Q3031">
        <f>IF($L3031=0,0,G3031)</f>
        <v>12</v>
      </c>
      <c r="R3031">
        <f>IF($L3031=0,0,H3031)</f>
        <v>30</v>
      </c>
      <c r="S3031" s="1">
        <f>R3031*L3031</f>
        <v>11290.439</v>
      </c>
      <c r="T3031" s="1">
        <f>S3031*(K3031/100)</f>
        <v>2021.5190781338254</v>
      </c>
      <c r="U3031" t="str">
        <f t="shared" si="94"/>
        <v>ExxonmobilStatic Outfield Wall</v>
      </c>
      <c r="V3031" t="str">
        <f t="shared" si="95"/>
        <v>07-03 San Francisco Giants @ Washington NationalsExxonmobilStatic Outfield Wall</v>
      </c>
      <c r="W3031" t="str">
        <f>CONCATENATE(M3031,O3031)</f>
        <v>Regular SeasonExxonmobil</v>
      </c>
      <c r="X3031" t="str">
        <f>CONCATENATE(M3031,P3031)</f>
        <v>Regular SeasonStatic Outfield Wall</v>
      </c>
      <c r="Y3031" t="str">
        <f>CONCATENATE(M3031,O3031,P3031)</f>
        <v>Regular SeasonExxonmobilStatic Outfield Wall</v>
      </c>
    </row>
    <row r="3032" spans="1:25" x14ac:dyDescent="0.25">
      <c r="A3032" s="3">
        <v>374094</v>
      </c>
      <c r="B3032" t="s">
        <v>110</v>
      </c>
      <c r="C3032" t="s">
        <v>55</v>
      </c>
      <c r="D3032" t="s">
        <v>58</v>
      </c>
      <c r="E3032" t="s">
        <v>1</v>
      </c>
      <c r="F3032" s="5">
        <v>41093</v>
      </c>
      <c r="G3032">
        <v>5</v>
      </c>
      <c r="H3032">
        <v>24</v>
      </c>
      <c r="I3032" s="1">
        <v>9032.4</v>
      </c>
      <c r="J3032" s="1">
        <v>2820.03</v>
      </c>
      <c r="K3032">
        <v>31.221270094327</v>
      </c>
      <c r="L3032" s="4">
        <f>VLOOKUP(N3032,rates,VLOOKUP(CONCATENATE('[1]Exposure Report'!$B$11,'[1]Exposure Report'!$B$13),rate_lookup_table,4,FALSE),FALSE)</f>
        <v>376.34796666666665</v>
      </c>
      <c r="M3032" t="s">
        <v>0</v>
      </c>
      <c r="N3032" t="str">
        <f>IF(VLOOKUP(B3032,title_rename,2,FALSE)=0,B3032,VLOOKUP(B3032,title_rename,2,FALSE))</f>
        <v>07-03 San Francisco Giants @ Washington Nationals</v>
      </c>
      <c r="O3032" s="3" t="str">
        <f>LEFT(IF(VLOOKUP(C3032,brand_rename,2,FALSE)=0,C3032,VLOOKUP(C3032,brand_rename,2,FALSE)),LEN(IF(VLOOKUP(C3032,brand_rename,2,FALSE)=0,C3032,VLOOKUP(C3032,brand_rename,2,FALSE)))-6)</f>
        <v>Gatorade</v>
      </c>
      <c r="P3032" t="str">
        <f>IF(VLOOKUP(D3032,location_rename,2,FALSE)=0,D3032,VLOOKUP(D3032,location_rename,2,FALSE))</f>
        <v>Cooler Partial Branded</v>
      </c>
      <c r="Q3032">
        <f>IF($L3032=0,0,G3032)</f>
        <v>5</v>
      </c>
      <c r="R3032">
        <f>IF($L3032=0,0,H3032)</f>
        <v>24</v>
      </c>
      <c r="S3032" s="1">
        <f>R3032*L3032</f>
        <v>9032.3511999999992</v>
      </c>
      <c r="T3032" s="1">
        <f>S3032*(K3032/100)</f>
        <v>2820.0147640201858</v>
      </c>
      <c r="U3032" t="str">
        <f t="shared" si="94"/>
        <v>GatoradeCooler Partial Branded</v>
      </c>
      <c r="V3032" t="str">
        <f t="shared" si="95"/>
        <v>07-03 San Francisco Giants @ Washington NationalsGatoradeCooler Partial Branded</v>
      </c>
      <c r="W3032" t="str">
        <f>CONCATENATE(M3032,O3032)</f>
        <v>Regular SeasonGatorade</v>
      </c>
      <c r="X3032" t="str">
        <f>CONCATENATE(M3032,P3032)</f>
        <v>Regular SeasonCooler Partial Branded</v>
      </c>
      <c r="Y3032" t="str">
        <f>CONCATENATE(M3032,O3032,P3032)</f>
        <v>Regular SeasonGatoradeCooler Partial Branded</v>
      </c>
    </row>
    <row r="3033" spans="1:25" x14ac:dyDescent="0.25">
      <c r="A3033" s="3">
        <v>374094</v>
      </c>
      <c r="B3033" t="s">
        <v>110</v>
      </c>
      <c r="C3033" t="s">
        <v>55</v>
      </c>
      <c r="D3033" t="s">
        <v>58</v>
      </c>
      <c r="E3033" t="s">
        <v>1</v>
      </c>
      <c r="F3033" s="5">
        <v>41093</v>
      </c>
      <c r="G3033">
        <v>15</v>
      </c>
      <c r="H3033">
        <v>27</v>
      </c>
      <c r="I3033" s="1">
        <v>10161.450000000001</v>
      </c>
      <c r="J3033" s="1">
        <v>2789.54</v>
      </c>
      <c r="K3033">
        <v>27.452184481545402</v>
      </c>
      <c r="L3033" s="4">
        <f>VLOOKUP(N3033,rates,VLOOKUP(CONCATENATE('[1]Exposure Report'!$B$11,'[1]Exposure Report'!$B$13),rate_lookup_table,4,FALSE),FALSE)</f>
        <v>376.34796666666665</v>
      </c>
      <c r="M3033" t="s">
        <v>0</v>
      </c>
      <c r="N3033" t="str">
        <f>IF(VLOOKUP(B3033,title_rename,2,FALSE)=0,B3033,VLOOKUP(B3033,title_rename,2,FALSE))</f>
        <v>07-03 San Francisco Giants @ Washington Nationals</v>
      </c>
      <c r="O3033" s="3" t="str">
        <f>LEFT(IF(VLOOKUP(C3033,brand_rename,2,FALSE)=0,C3033,VLOOKUP(C3033,brand_rename,2,FALSE)),LEN(IF(VLOOKUP(C3033,brand_rename,2,FALSE)=0,C3033,VLOOKUP(C3033,brand_rename,2,FALSE)))-6)</f>
        <v>Gatorade</v>
      </c>
      <c r="P3033" t="str">
        <f>IF(VLOOKUP(D3033,location_rename,2,FALSE)=0,D3033,VLOOKUP(D3033,location_rename,2,FALSE))</f>
        <v>Cooler Partial Branded</v>
      </c>
      <c r="Q3033">
        <f>IF($L3033=0,0,G3033)</f>
        <v>15</v>
      </c>
      <c r="R3033">
        <f>IF($L3033=0,0,H3033)</f>
        <v>27</v>
      </c>
      <c r="S3033" s="1">
        <f>R3033*L3033</f>
        <v>10161.3951</v>
      </c>
      <c r="T3033" s="1">
        <f>S3033*(K3033/100)</f>
        <v>2789.5249287507145</v>
      </c>
      <c r="U3033" t="str">
        <f t="shared" si="94"/>
        <v>GatoradeCooler Partial Branded</v>
      </c>
      <c r="V3033" t="str">
        <f t="shared" si="95"/>
        <v>07-03 San Francisco Giants @ Washington NationalsGatoradeCooler Partial Branded</v>
      </c>
      <c r="W3033" t="str">
        <f>CONCATENATE(M3033,O3033)</f>
        <v>Regular SeasonGatorade</v>
      </c>
      <c r="X3033" t="str">
        <f>CONCATENATE(M3033,P3033)</f>
        <v>Regular SeasonCooler Partial Branded</v>
      </c>
      <c r="Y3033" t="str">
        <f>CONCATENATE(M3033,O3033,P3033)</f>
        <v>Regular SeasonGatoradeCooler Partial Branded</v>
      </c>
    </row>
    <row r="3034" spans="1:25" x14ac:dyDescent="0.25">
      <c r="A3034" s="3">
        <v>374094</v>
      </c>
      <c r="B3034" t="s">
        <v>110</v>
      </c>
      <c r="C3034" t="s">
        <v>55</v>
      </c>
      <c r="D3034" t="s">
        <v>102</v>
      </c>
      <c r="E3034" t="s">
        <v>1</v>
      </c>
      <c r="F3034" s="5">
        <v>41093</v>
      </c>
      <c r="G3034">
        <v>1</v>
      </c>
      <c r="H3034">
        <v>9</v>
      </c>
      <c r="I3034" s="1">
        <v>3387.15</v>
      </c>
      <c r="J3034" s="1">
        <v>563.28</v>
      </c>
      <c r="K3034">
        <v>16.629910101412602</v>
      </c>
      <c r="L3034" s="4">
        <f>VLOOKUP(N3034,rates,VLOOKUP(CONCATENATE('[1]Exposure Report'!$B$11,'[1]Exposure Report'!$B$13),rate_lookup_table,4,FALSE),FALSE)</f>
        <v>376.34796666666665</v>
      </c>
      <c r="M3034" t="s">
        <v>0</v>
      </c>
      <c r="N3034" t="str">
        <f>IF(VLOOKUP(B3034,title_rename,2,FALSE)=0,B3034,VLOOKUP(B3034,title_rename,2,FALSE))</f>
        <v>07-03 San Francisco Giants @ Washington Nationals</v>
      </c>
      <c r="O3034" s="3" t="str">
        <f>LEFT(IF(VLOOKUP(C3034,brand_rename,2,FALSE)=0,C3034,VLOOKUP(C3034,brand_rename,2,FALSE)),LEN(IF(VLOOKUP(C3034,brand_rename,2,FALSE)=0,C3034,VLOOKUP(C3034,brand_rename,2,FALSE)))-6)</f>
        <v>Gatorade</v>
      </c>
      <c r="P3034" t="str">
        <f>IF(VLOOKUP(D3034,location_rename,2,FALSE)=0,D3034,VLOOKUP(D3034,location_rename,2,FALSE))</f>
        <v>Ice Chest Full Branded</v>
      </c>
      <c r="Q3034">
        <f>IF($L3034=0,0,G3034)</f>
        <v>1</v>
      </c>
      <c r="R3034">
        <f>IF($L3034=0,0,H3034)</f>
        <v>9</v>
      </c>
      <c r="S3034" s="1">
        <f>R3034*L3034</f>
        <v>3387.1316999999999</v>
      </c>
      <c r="T3034" s="1">
        <f>S3034*(K3034/100)</f>
        <v>563.27695672644836</v>
      </c>
      <c r="U3034" t="str">
        <f t="shared" si="94"/>
        <v>GatoradeIce Chest Full Branded</v>
      </c>
      <c r="V3034" t="str">
        <f t="shared" si="95"/>
        <v>07-03 San Francisco Giants @ Washington NationalsGatoradeIce Chest Full Branded</v>
      </c>
      <c r="W3034" t="str">
        <f>CONCATENATE(M3034,O3034)</f>
        <v>Regular SeasonGatorade</v>
      </c>
      <c r="X3034" t="str">
        <f>CONCATENATE(M3034,P3034)</f>
        <v>Regular SeasonIce Chest Full Branded</v>
      </c>
      <c r="Y3034" t="str">
        <f>CONCATENATE(M3034,O3034,P3034)</f>
        <v>Regular SeasonGatoradeIce Chest Full Branded</v>
      </c>
    </row>
    <row r="3035" spans="1:25" x14ac:dyDescent="0.25">
      <c r="A3035" s="3">
        <v>374094</v>
      </c>
      <c r="B3035" t="s">
        <v>110</v>
      </c>
      <c r="C3035" t="s">
        <v>55</v>
      </c>
      <c r="D3035" t="s">
        <v>57</v>
      </c>
      <c r="E3035" t="s">
        <v>1</v>
      </c>
      <c r="F3035" s="5">
        <v>41093</v>
      </c>
      <c r="G3035">
        <v>2</v>
      </c>
      <c r="H3035">
        <v>9</v>
      </c>
      <c r="I3035" s="1">
        <v>3387.15</v>
      </c>
      <c r="J3035" s="1">
        <v>448.53</v>
      </c>
      <c r="K3035">
        <v>13.242106195473999</v>
      </c>
      <c r="L3035" s="4">
        <f>VLOOKUP(N3035,rates,VLOOKUP(CONCATENATE('[1]Exposure Report'!$B$11,'[1]Exposure Report'!$B$13),rate_lookup_table,4,FALSE),FALSE)</f>
        <v>376.34796666666665</v>
      </c>
      <c r="M3035" t="s">
        <v>0</v>
      </c>
      <c r="N3035" t="str">
        <f>IF(VLOOKUP(B3035,title_rename,2,FALSE)=0,B3035,VLOOKUP(B3035,title_rename,2,FALSE))</f>
        <v>07-03 San Francisco Giants @ Washington Nationals</v>
      </c>
      <c r="O3035" s="3" t="str">
        <f>LEFT(IF(VLOOKUP(C3035,brand_rename,2,FALSE)=0,C3035,VLOOKUP(C3035,brand_rename,2,FALSE)),LEN(IF(VLOOKUP(C3035,brand_rename,2,FALSE)=0,C3035,VLOOKUP(C3035,brand_rename,2,FALSE)))-6)</f>
        <v>Gatorade</v>
      </c>
      <c r="P3035" t="str">
        <f>IF(VLOOKUP(D3035,location_rename,2,FALSE)=0,D3035,VLOOKUP(D3035,location_rename,2,FALSE))</f>
        <v>Ice Chest Partial Branded</v>
      </c>
      <c r="Q3035">
        <f>IF($L3035=0,0,G3035)</f>
        <v>2</v>
      </c>
      <c r="R3035">
        <f>IF($L3035=0,0,H3035)</f>
        <v>9</v>
      </c>
      <c r="S3035" s="1">
        <f>R3035*L3035</f>
        <v>3387.1316999999999</v>
      </c>
      <c r="T3035" s="1">
        <f>S3035*(K3035/100)</f>
        <v>448.52757669456378</v>
      </c>
      <c r="U3035" t="str">
        <f t="shared" si="94"/>
        <v>GatoradeIce Chest Partial Branded</v>
      </c>
      <c r="V3035" t="str">
        <f t="shared" si="95"/>
        <v>07-03 San Francisco Giants @ Washington NationalsGatoradeIce Chest Partial Branded</v>
      </c>
      <c r="W3035" t="str">
        <f>CONCATENATE(M3035,O3035)</f>
        <v>Regular SeasonGatorade</v>
      </c>
      <c r="X3035" t="str">
        <f>CONCATENATE(M3035,P3035)</f>
        <v>Regular SeasonIce Chest Partial Branded</v>
      </c>
      <c r="Y3035" t="str">
        <f>CONCATENATE(M3035,O3035,P3035)</f>
        <v>Regular SeasonGatoradeIce Chest Partial Branded</v>
      </c>
    </row>
    <row r="3036" spans="1:25" x14ac:dyDescent="0.25">
      <c r="A3036" s="3">
        <v>374094</v>
      </c>
      <c r="B3036" t="s">
        <v>110</v>
      </c>
      <c r="C3036" t="s">
        <v>55</v>
      </c>
      <c r="D3036" t="s">
        <v>57</v>
      </c>
      <c r="E3036" t="s">
        <v>1</v>
      </c>
      <c r="F3036" s="5">
        <v>41093</v>
      </c>
      <c r="G3036">
        <v>13</v>
      </c>
      <c r="H3036">
        <v>29</v>
      </c>
      <c r="I3036" s="1">
        <v>10914.15</v>
      </c>
      <c r="J3036" s="1">
        <v>3085.84</v>
      </c>
      <c r="K3036">
        <v>28.2737547129185</v>
      </c>
      <c r="L3036" s="4">
        <f>VLOOKUP(N3036,rates,VLOOKUP(CONCATENATE('[1]Exposure Report'!$B$11,'[1]Exposure Report'!$B$13),rate_lookup_table,4,FALSE),FALSE)</f>
        <v>376.34796666666665</v>
      </c>
      <c r="M3036" t="s">
        <v>0</v>
      </c>
      <c r="N3036" t="str">
        <f>IF(VLOOKUP(B3036,title_rename,2,FALSE)=0,B3036,VLOOKUP(B3036,title_rename,2,FALSE))</f>
        <v>07-03 San Francisco Giants @ Washington Nationals</v>
      </c>
      <c r="O3036" s="3" t="str">
        <f>LEFT(IF(VLOOKUP(C3036,brand_rename,2,FALSE)=0,C3036,VLOOKUP(C3036,brand_rename,2,FALSE)),LEN(IF(VLOOKUP(C3036,brand_rename,2,FALSE)=0,C3036,VLOOKUP(C3036,brand_rename,2,FALSE)))-6)</f>
        <v>Gatorade</v>
      </c>
      <c r="P3036" t="str">
        <f>IF(VLOOKUP(D3036,location_rename,2,FALSE)=0,D3036,VLOOKUP(D3036,location_rename,2,FALSE))</f>
        <v>Ice Chest Partial Branded</v>
      </c>
      <c r="Q3036">
        <f>IF($L3036=0,0,G3036)</f>
        <v>13</v>
      </c>
      <c r="R3036">
        <f>IF($L3036=0,0,H3036)</f>
        <v>29</v>
      </c>
      <c r="S3036" s="1">
        <f>R3036*L3036</f>
        <v>10914.091033333332</v>
      </c>
      <c r="T3036" s="1">
        <f>S3036*(K3036/100)</f>
        <v>3085.8233279092983</v>
      </c>
      <c r="U3036" t="str">
        <f t="shared" si="94"/>
        <v>GatoradeIce Chest Partial Branded</v>
      </c>
      <c r="V3036" t="str">
        <f t="shared" si="95"/>
        <v>07-03 San Francisco Giants @ Washington NationalsGatoradeIce Chest Partial Branded</v>
      </c>
      <c r="W3036" t="str">
        <f>CONCATENATE(M3036,O3036)</f>
        <v>Regular SeasonGatorade</v>
      </c>
      <c r="X3036" t="str">
        <f>CONCATENATE(M3036,P3036)</f>
        <v>Regular SeasonIce Chest Partial Branded</v>
      </c>
      <c r="Y3036" t="str">
        <f>CONCATENATE(M3036,O3036,P3036)</f>
        <v>Regular SeasonGatoradeIce Chest Partial Branded</v>
      </c>
    </row>
    <row r="3037" spans="1:25" x14ac:dyDescent="0.25">
      <c r="A3037" s="3">
        <v>374094</v>
      </c>
      <c r="B3037" t="s">
        <v>110</v>
      </c>
      <c r="C3037" t="s">
        <v>55</v>
      </c>
      <c r="D3037" t="s">
        <v>56</v>
      </c>
      <c r="E3037" t="s">
        <v>1</v>
      </c>
      <c r="F3037" s="5">
        <v>41093</v>
      </c>
      <c r="G3037">
        <v>2</v>
      </c>
      <c r="H3037">
        <v>16</v>
      </c>
      <c r="I3037" s="1">
        <v>6021.6</v>
      </c>
      <c r="J3037" s="1">
        <v>1082.8</v>
      </c>
      <c r="K3037">
        <v>17.981931712501598</v>
      </c>
      <c r="L3037" s="4">
        <f>VLOOKUP(N3037,rates,VLOOKUP(CONCATENATE('[1]Exposure Report'!$B$11,'[1]Exposure Report'!$B$13),rate_lookup_table,4,FALSE),FALSE)</f>
        <v>376.34796666666665</v>
      </c>
      <c r="M3037" t="s">
        <v>0</v>
      </c>
      <c r="N3037" t="str">
        <f>IF(VLOOKUP(B3037,title_rename,2,FALSE)=0,B3037,VLOOKUP(B3037,title_rename,2,FALSE))</f>
        <v>07-03 San Francisco Giants @ Washington Nationals</v>
      </c>
      <c r="O3037" s="3" t="str">
        <f>LEFT(IF(VLOOKUP(C3037,brand_rename,2,FALSE)=0,C3037,VLOOKUP(C3037,brand_rename,2,FALSE)),LEN(IF(VLOOKUP(C3037,brand_rename,2,FALSE)=0,C3037,VLOOKUP(C3037,brand_rename,2,FALSE)))-6)</f>
        <v>Gatorade</v>
      </c>
      <c r="P3037" t="str">
        <f>IF(VLOOKUP(D3037,location_rename,2,FALSE)=0,D3037,VLOOKUP(D3037,location_rename,2,FALSE))</f>
        <v>Passive Cup</v>
      </c>
      <c r="Q3037">
        <f>IF($L3037=0,0,G3037)</f>
        <v>2</v>
      </c>
      <c r="R3037">
        <f>IF($L3037=0,0,H3037)</f>
        <v>16</v>
      </c>
      <c r="S3037" s="1">
        <f>R3037*L3037</f>
        <v>6021.5674666666664</v>
      </c>
      <c r="T3037" s="1">
        <f>S3037*(K3037/100)</f>
        <v>1082.7941498782125</v>
      </c>
      <c r="U3037" t="str">
        <f t="shared" si="94"/>
        <v>GatoradePassive Cup</v>
      </c>
      <c r="V3037" t="str">
        <f t="shared" si="95"/>
        <v>07-03 San Francisco Giants @ Washington NationalsGatoradePassive Cup</v>
      </c>
      <c r="W3037" t="str">
        <f>CONCATENATE(M3037,O3037)</f>
        <v>Regular SeasonGatorade</v>
      </c>
      <c r="X3037" t="str">
        <f>CONCATENATE(M3037,P3037)</f>
        <v>Regular SeasonPassive Cup</v>
      </c>
      <c r="Y3037" t="str">
        <f>CONCATENATE(M3037,O3037,P3037)</f>
        <v>Regular SeasonGatoradePassive Cup</v>
      </c>
    </row>
    <row r="3038" spans="1:25" x14ac:dyDescent="0.25">
      <c r="A3038" s="3">
        <v>374094</v>
      </c>
      <c r="B3038" t="s">
        <v>110</v>
      </c>
      <c r="C3038" t="s">
        <v>55</v>
      </c>
      <c r="D3038" t="s">
        <v>56</v>
      </c>
      <c r="E3038" t="s">
        <v>1</v>
      </c>
      <c r="F3038" s="5">
        <v>41093</v>
      </c>
      <c r="G3038">
        <v>3</v>
      </c>
      <c r="H3038">
        <v>22</v>
      </c>
      <c r="I3038" s="1">
        <v>8279.7000000000007</v>
      </c>
      <c r="J3038" s="1">
        <v>1338.19</v>
      </c>
      <c r="K3038">
        <v>16.162300566445602</v>
      </c>
      <c r="L3038" s="4">
        <f>VLOOKUP(N3038,rates,VLOOKUP(CONCATENATE('[1]Exposure Report'!$B$11,'[1]Exposure Report'!$B$13),rate_lookup_table,4,FALSE),FALSE)</f>
        <v>376.34796666666665</v>
      </c>
      <c r="M3038" t="s">
        <v>0</v>
      </c>
      <c r="N3038" t="str">
        <f>IF(VLOOKUP(B3038,title_rename,2,FALSE)=0,B3038,VLOOKUP(B3038,title_rename,2,FALSE))</f>
        <v>07-03 San Francisco Giants @ Washington Nationals</v>
      </c>
      <c r="O3038" s="3" t="str">
        <f>LEFT(IF(VLOOKUP(C3038,brand_rename,2,FALSE)=0,C3038,VLOOKUP(C3038,brand_rename,2,FALSE)),LEN(IF(VLOOKUP(C3038,brand_rename,2,FALSE)=0,C3038,VLOOKUP(C3038,brand_rename,2,FALSE)))-6)</f>
        <v>Gatorade</v>
      </c>
      <c r="P3038" t="str">
        <f>IF(VLOOKUP(D3038,location_rename,2,FALSE)=0,D3038,VLOOKUP(D3038,location_rename,2,FALSE))</f>
        <v>Passive Cup</v>
      </c>
      <c r="Q3038">
        <f>IF($L3038=0,0,G3038)</f>
        <v>3</v>
      </c>
      <c r="R3038">
        <f>IF($L3038=0,0,H3038)</f>
        <v>22</v>
      </c>
      <c r="S3038" s="1">
        <f>R3038*L3038</f>
        <v>8279.6552666666666</v>
      </c>
      <c r="T3038" s="1">
        <f>S3038*(K3038/100)</f>
        <v>1338.1827700642098</v>
      </c>
      <c r="U3038" t="str">
        <f t="shared" si="94"/>
        <v>GatoradePassive Cup</v>
      </c>
      <c r="V3038" t="str">
        <f t="shared" si="95"/>
        <v>07-03 San Francisco Giants @ Washington NationalsGatoradePassive Cup</v>
      </c>
      <c r="W3038" t="str">
        <f>CONCATENATE(M3038,O3038)</f>
        <v>Regular SeasonGatorade</v>
      </c>
      <c r="X3038" t="str">
        <f>CONCATENATE(M3038,P3038)</f>
        <v>Regular SeasonPassive Cup</v>
      </c>
      <c r="Y3038" t="str">
        <f>CONCATENATE(M3038,O3038,P3038)</f>
        <v>Regular SeasonGatoradePassive Cup</v>
      </c>
    </row>
    <row r="3039" spans="1:25" x14ac:dyDescent="0.25">
      <c r="A3039" s="3">
        <v>374094</v>
      </c>
      <c r="B3039" t="s">
        <v>110</v>
      </c>
      <c r="C3039" t="s">
        <v>53</v>
      </c>
      <c r="D3039" t="s">
        <v>17</v>
      </c>
      <c r="E3039" t="s">
        <v>1</v>
      </c>
      <c r="F3039" s="5">
        <v>41093</v>
      </c>
      <c r="G3039">
        <v>1</v>
      </c>
      <c r="H3039">
        <v>3</v>
      </c>
      <c r="I3039" s="1">
        <v>1129.05</v>
      </c>
      <c r="J3039" s="1">
        <v>448.8</v>
      </c>
      <c r="K3039">
        <v>39.750232496346399</v>
      </c>
      <c r="L3039" s="4">
        <f>VLOOKUP(N3039,rates,VLOOKUP(CONCATENATE('[1]Exposure Report'!$B$11,'[1]Exposure Report'!$B$13),rate_lookup_table,4,FALSE),FALSE)</f>
        <v>376.34796666666665</v>
      </c>
      <c r="M3039" t="s">
        <v>0</v>
      </c>
      <c r="N3039" t="str">
        <f>IF(VLOOKUP(B3039,title_rename,2,FALSE)=0,B3039,VLOOKUP(B3039,title_rename,2,FALSE))</f>
        <v>07-03 San Francisco Giants @ Washington Nationals</v>
      </c>
      <c r="O3039" s="3" t="str">
        <f>LEFT(IF(VLOOKUP(C3039,brand_rename,2,FALSE)=0,C3039,VLOOKUP(C3039,brand_rename,2,FALSE)),LEN(IF(VLOOKUP(C3039,brand_rename,2,FALSE)=0,C3039,VLOOKUP(C3039,brand_rename,2,FALSE)))-6)</f>
        <v>GEICO</v>
      </c>
      <c r="P3039" t="str">
        <f>IF(VLOOKUP(D3039,location_rename,2,FALSE)=0,D3039,VLOOKUP(D3039,location_rename,2,FALSE))</f>
        <v>LED Upper Tiered</v>
      </c>
      <c r="Q3039">
        <f>IF($L3039=0,0,G3039)</f>
        <v>1</v>
      </c>
      <c r="R3039">
        <f>IF($L3039=0,0,H3039)</f>
        <v>3</v>
      </c>
      <c r="S3039" s="1">
        <f>R3039*L3039</f>
        <v>1129.0438999999999</v>
      </c>
      <c r="T3039" s="1">
        <f>S3039*(K3039/100)</f>
        <v>448.79757523581668</v>
      </c>
      <c r="U3039" t="str">
        <f t="shared" si="94"/>
        <v>GEICOLED Upper Tiered</v>
      </c>
      <c r="V3039" t="str">
        <f t="shared" si="95"/>
        <v>07-03 San Francisco Giants @ Washington NationalsGEICOLED Upper Tiered</v>
      </c>
      <c r="W3039" t="str">
        <f>CONCATENATE(M3039,O3039)</f>
        <v>Regular SeasonGEICO</v>
      </c>
      <c r="X3039" t="str">
        <f>CONCATENATE(M3039,P3039)</f>
        <v>Regular SeasonLED Upper Tiered</v>
      </c>
      <c r="Y3039" t="str">
        <f>CONCATENATE(M3039,O3039,P3039)</f>
        <v>Regular SeasonGEICOLED Upper Tiered</v>
      </c>
    </row>
    <row r="3040" spans="1:25" x14ac:dyDescent="0.25">
      <c r="A3040" s="3">
        <v>374094</v>
      </c>
      <c r="B3040" t="s">
        <v>110</v>
      </c>
      <c r="C3040" t="s">
        <v>53</v>
      </c>
      <c r="D3040" t="s">
        <v>2</v>
      </c>
      <c r="E3040" t="s">
        <v>1</v>
      </c>
      <c r="F3040" s="5">
        <v>41093</v>
      </c>
      <c r="G3040">
        <v>16</v>
      </c>
      <c r="H3040">
        <v>78</v>
      </c>
      <c r="I3040" s="1">
        <v>29355.3</v>
      </c>
      <c r="J3040" s="1">
        <v>7384.14</v>
      </c>
      <c r="K3040">
        <v>25.154367354447</v>
      </c>
      <c r="L3040" s="4">
        <f>VLOOKUP(N3040,rates,VLOOKUP(CONCATENATE('[1]Exposure Report'!$B$11,'[1]Exposure Report'!$B$13),rate_lookup_table,4,FALSE),FALSE)</f>
        <v>376.34796666666665</v>
      </c>
      <c r="M3040" t="s">
        <v>0</v>
      </c>
      <c r="N3040" t="str">
        <f>IF(VLOOKUP(B3040,title_rename,2,FALSE)=0,B3040,VLOOKUP(B3040,title_rename,2,FALSE))</f>
        <v>07-03 San Francisco Giants @ Washington Nationals</v>
      </c>
      <c r="O3040" s="3" t="str">
        <f>LEFT(IF(VLOOKUP(C3040,brand_rename,2,FALSE)=0,C3040,VLOOKUP(C3040,brand_rename,2,FALSE)),LEN(IF(VLOOKUP(C3040,brand_rename,2,FALSE)=0,C3040,VLOOKUP(C3040,brand_rename,2,FALSE)))-6)</f>
        <v>GEICO</v>
      </c>
      <c r="P3040" t="str">
        <f>IF(VLOOKUP(D3040,location_rename,2,FALSE)=0,D3040,VLOOKUP(D3040,location_rename,2,FALSE))</f>
        <v>Rotational Field Level Home Plate</v>
      </c>
      <c r="Q3040">
        <f>IF($L3040=0,0,G3040)</f>
        <v>16</v>
      </c>
      <c r="R3040">
        <f>IF($L3040=0,0,H3040)</f>
        <v>78</v>
      </c>
      <c r="S3040" s="1">
        <f>R3040*L3040</f>
        <v>29355.1414</v>
      </c>
      <c r="T3040" s="1">
        <f>S3040*(K3040/100)</f>
        <v>7384.1001051733556</v>
      </c>
      <c r="U3040" t="str">
        <f t="shared" si="94"/>
        <v>GEICORotational Field Level Home Plate</v>
      </c>
      <c r="V3040" t="str">
        <f t="shared" si="95"/>
        <v>07-03 San Francisco Giants @ Washington NationalsGEICORotational Field Level Home Plate</v>
      </c>
      <c r="W3040" t="str">
        <f>CONCATENATE(M3040,O3040)</f>
        <v>Regular SeasonGEICO</v>
      </c>
      <c r="X3040" t="str">
        <f>CONCATENATE(M3040,P3040)</f>
        <v>Regular SeasonRotational Field Level Home Plate</v>
      </c>
      <c r="Y3040" t="str">
        <f>CONCATENATE(M3040,O3040,P3040)</f>
        <v>Regular SeasonGEICORotational Field Level Home Plate</v>
      </c>
    </row>
    <row r="3041" spans="1:25" x14ac:dyDescent="0.25">
      <c r="A3041" s="3">
        <v>374094</v>
      </c>
      <c r="B3041" t="s">
        <v>110</v>
      </c>
      <c r="C3041" t="s">
        <v>53</v>
      </c>
      <c r="D3041" t="s">
        <v>11</v>
      </c>
      <c r="E3041" t="s">
        <v>1</v>
      </c>
      <c r="F3041" s="5">
        <v>41093</v>
      </c>
      <c r="G3041">
        <v>46</v>
      </c>
      <c r="H3041">
        <v>146</v>
      </c>
      <c r="I3041" s="1">
        <v>54947.1</v>
      </c>
      <c r="J3041" s="1">
        <v>8796.0499999999993</v>
      </c>
      <c r="K3041">
        <v>16.0082151742312</v>
      </c>
      <c r="L3041" s="4">
        <f>VLOOKUP(N3041,rates,VLOOKUP(CONCATENATE('[1]Exposure Report'!$B$11,'[1]Exposure Report'!$B$13),rate_lookup_table,4,FALSE),FALSE)</f>
        <v>376.34796666666665</v>
      </c>
      <c r="M3041" t="s">
        <v>0</v>
      </c>
      <c r="N3041" t="str">
        <f>IF(VLOOKUP(B3041,title_rename,2,FALSE)=0,B3041,VLOOKUP(B3041,title_rename,2,FALSE))</f>
        <v>07-03 San Francisco Giants @ Washington Nationals</v>
      </c>
      <c r="O3041" s="3" t="str">
        <f>LEFT(IF(VLOOKUP(C3041,brand_rename,2,FALSE)=0,C3041,VLOOKUP(C3041,brand_rename,2,FALSE)),LEN(IF(VLOOKUP(C3041,brand_rename,2,FALSE)=0,C3041,VLOOKUP(C3041,brand_rename,2,FALSE)))-6)</f>
        <v>GEICO</v>
      </c>
      <c r="P3041" t="str">
        <f>IF(VLOOKUP(D3041,location_rename,2,FALSE)=0,D3041,VLOOKUP(D3041,location_rename,2,FALSE))</f>
        <v>Static Outfield Wall</v>
      </c>
      <c r="Q3041">
        <f>IF($L3041=0,0,G3041)</f>
        <v>46</v>
      </c>
      <c r="R3041">
        <f>IF($L3041=0,0,H3041)</f>
        <v>146</v>
      </c>
      <c r="S3041" s="1">
        <f>R3041*L3041</f>
        <v>54946.803133333327</v>
      </c>
      <c r="T3041" s="1">
        <f>S3041*(K3041/100)</f>
        <v>8796.0024769452102</v>
      </c>
      <c r="U3041" t="str">
        <f t="shared" si="94"/>
        <v>GEICOStatic Outfield Wall</v>
      </c>
      <c r="V3041" t="str">
        <f t="shared" si="95"/>
        <v>07-03 San Francisco Giants @ Washington NationalsGEICOStatic Outfield Wall</v>
      </c>
      <c r="W3041" t="str">
        <f>CONCATENATE(M3041,O3041)</f>
        <v>Regular SeasonGEICO</v>
      </c>
      <c r="X3041" t="str">
        <f>CONCATENATE(M3041,P3041)</f>
        <v>Regular SeasonStatic Outfield Wall</v>
      </c>
      <c r="Y3041" t="str">
        <f>CONCATENATE(M3041,O3041,P3041)</f>
        <v>Regular SeasonGEICOStatic Outfield Wall</v>
      </c>
    </row>
    <row r="3042" spans="1:25" x14ac:dyDescent="0.25">
      <c r="A3042" s="3">
        <v>374094</v>
      </c>
      <c r="B3042" t="s">
        <v>110</v>
      </c>
      <c r="C3042" t="s">
        <v>53</v>
      </c>
      <c r="D3042" t="s">
        <v>10</v>
      </c>
      <c r="E3042" t="s">
        <v>1</v>
      </c>
      <c r="F3042" s="5">
        <v>41093</v>
      </c>
      <c r="G3042">
        <v>1</v>
      </c>
      <c r="H3042">
        <v>4</v>
      </c>
      <c r="I3042" s="1">
        <v>1505.4</v>
      </c>
      <c r="J3042" s="1">
        <v>281.95999999999998</v>
      </c>
      <c r="K3042">
        <v>18.7299056729108</v>
      </c>
      <c r="L3042" s="4">
        <f>VLOOKUP(N3042,rates,VLOOKUP(CONCATENATE('[1]Exposure Report'!$B$11,'[1]Exposure Report'!$B$13),rate_lookup_table,4,FALSE),FALSE)</f>
        <v>376.34796666666665</v>
      </c>
      <c r="M3042" t="s">
        <v>0</v>
      </c>
      <c r="N3042" t="str">
        <f>IF(VLOOKUP(B3042,title_rename,2,FALSE)=0,B3042,VLOOKUP(B3042,title_rename,2,FALSE))</f>
        <v>07-03 San Francisco Giants @ Washington Nationals</v>
      </c>
      <c r="O3042" s="3" t="str">
        <f>LEFT(IF(VLOOKUP(C3042,brand_rename,2,FALSE)=0,C3042,VLOOKUP(C3042,brand_rename,2,FALSE)),LEN(IF(VLOOKUP(C3042,brand_rename,2,FALSE)=0,C3042,VLOOKUP(C3042,brand_rename,2,FALSE)))-6)</f>
        <v>GEICO</v>
      </c>
      <c r="P3042" t="str">
        <f>IF(VLOOKUP(D3042,location_rename,2,FALSE)=0,D3042,VLOOKUP(D3042,location_rename,2,FALSE))</f>
        <v>Static Outside Billboard</v>
      </c>
      <c r="Q3042">
        <f>IF($L3042=0,0,G3042)</f>
        <v>1</v>
      </c>
      <c r="R3042">
        <f>IF($L3042=0,0,H3042)</f>
        <v>4</v>
      </c>
      <c r="S3042" s="1">
        <f>R3042*L3042</f>
        <v>1505.3918666666666</v>
      </c>
      <c r="T3042" s="1">
        <f>S3042*(K3042/100)</f>
        <v>281.95847663433773</v>
      </c>
      <c r="U3042" t="str">
        <f t="shared" si="94"/>
        <v>GEICOStatic Outside Billboard</v>
      </c>
      <c r="V3042" t="str">
        <f t="shared" si="95"/>
        <v>07-03 San Francisco Giants @ Washington NationalsGEICOStatic Outside Billboard</v>
      </c>
      <c r="W3042" t="str">
        <f>CONCATENATE(M3042,O3042)</f>
        <v>Regular SeasonGEICO</v>
      </c>
      <c r="X3042" t="str">
        <f>CONCATENATE(M3042,P3042)</f>
        <v>Regular SeasonStatic Outside Billboard</v>
      </c>
      <c r="Y3042" t="str">
        <f>CONCATENATE(M3042,O3042,P3042)</f>
        <v>Regular SeasonGEICOStatic Outside Billboard</v>
      </c>
    </row>
    <row r="3043" spans="1:25" x14ac:dyDescent="0.25">
      <c r="A3043" s="3">
        <v>374094</v>
      </c>
      <c r="B3043" t="s">
        <v>110</v>
      </c>
      <c r="C3043" t="s">
        <v>52</v>
      </c>
      <c r="D3043" t="s">
        <v>2</v>
      </c>
      <c r="E3043" t="s">
        <v>1</v>
      </c>
      <c r="F3043" s="5">
        <v>41093</v>
      </c>
      <c r="G3043">
        <v>24</v>
      </c>
      <c r="H3043">
        <v>187</v>
      </c>
      <c r="I3043" s="1">
        <v>70377.45</v>
      </c>
      <c r="J3043" s="1">
        <v>17090.28</v>
      </c>
      <c r="K3043">
        <v>24.283744295935701</v>
      </c>
      <c r="L3043" s="4">
        <f>VLOOKUP(N3043,rates,VLOOKUP(CONCATENATE('[1]Exposure Report'!$B$11,'[1]Exposure Report'!$B$13),rate_lookup_table,4,FALSE),FALSE)</f>
        <v>376.34796666666665</v>
      </c>
      <c r="M3043" t="s">
        <v>0</v>
      </c>
      <c r="N3043" t="str">
        <f>IF(VLOOKUP(B3043,title_rename,2,FALSE)=0,B3043,VLOOKUP(B3043,title_rename,2,FALSE))</f>
        <v>07-03 San Francisco Giants @ Washington Nationals</v>
      </c>
      <c r="O3043" s="3" t="str">
        <f>LEFT(IF(VLOOKUP(C3043,brand_rename,2,FALSE)=0,C3043,VLOOKUP(C3043,brand_rename,2,FALSE)),LEN(IF(VLOOKUP(C3043,brand_rename,2,FALSE)=0,C3043,VLOOKUP(C3043,brand_rename,2,FALSE)))-6)</f>
        <v>Hankook Tire</v>
      </c>
      <c r="P3043" t="str">
        <f>IF(VLOOKUP(D3043,location_rename,2,FALSE)=0,D3043,VLOOKUP(D3043,location_rename,2,FALSE))</f>
        <v>Rotational Field Level Home Plate</v>
      </c>
      <c r="Q3043">
        <f>IF($L3043=0,0,G3043)</f>
        <v>24</v>
      </c>
      <c r="R3043">
        <f>IF($L3043=0,0,H3043)</f>
        <v>187</v>
      </c>
      <c r="S3043" s="1">
        <f>R3043*L3043</f>
        <v>70377.069766666667</v>
      </c>
      <c r="T3043" s="1">
        <f>S3043*(K3043/100)</f>
        <v>17090.187665109606</v>
      </c>
      <c r="U3043" t="str">
        <f t="shared" si="94"/>
        <v>Hankook TireRotational Field Level Home Plate</v>
      </c>
      <c r="V3043" t="str">
        <f t="shared" si="95"/>
        <v>07-03 San Francisco Giants @ Washington NationalsHankook TireRotational Field Level Home Plate</v>
      </c>
      <c r="W3043" t="str">
        <f>CONCATENATE(M3043,O3043)</f>
        <v>Regular SeasonHankook Tire</v>
      </c>
      <c r="X3043" t="str">
        <f>CONCATENATE(M3043,P3043)</f>
        <v>Regular SeasonRotational Field Level Home Plate</v>
      </c>
      <c r="Y3043" t="str">
        <f>CONCATENATE(M3043,O3043,P3043)</f>
        <v>Regular SeasonHankook TireRotational Field Level Home Plate</v>
      </c>
    </row>
    <row r="3044" spans="1:25" x14ac:dyDescent="0.25">
      <c r="A3044" s="3">
        <v>374094</v>
      </c>
      <c r="B3044" t="s">
        <v>110</v>
      </c>
      <c r="C3044" t="s">
        <v>51</v>
      </c>
      <c r="D3044" t="s">
        <v>9</v>
      </c>
      <c r="E3044" t="s">
        <v>1</v>
      </c>
      <c r="F3044" s="5">
        <v>41093</v>
      </c>
      <c r="G3044">
        <v>7</v>
      </c>
      <c r="H3044">
        <v>27</v>
      </c>
      <c r="I3044" s="1">
        <v>10161.450000000001</v>
      </c>
      <c r="J3044" s="1">
        <v>2428.6999999999998</v>
      </c>
      <c r="K3044">
        <v>23.901116474518801</v>
      </c>
      <c r="L3044" s="4">
        <f>VLOOKUP(N3044,rates,VLOOKUP(CONCATENATE('[1]Exposure Report'!$B$11,'[1]Exposure Report'!$B$13),rate_lookup_table,4,FALSE),FALSE)</f>
        <v>376.34796666666665</v>
      </c>
      <c r="M3044" t="s">
        <v>0</v>
      </c>
      <c r="N3044" t="str">
        <f>IF(VLOOKUP(B3044,title_rename,2,FALSE)=0,B3044,VLOOKUP(B3044,title_rename,2,FALSE))</f>
        <v>07-03 San Francisco Giants @ Washington Nationals</v>
      </c>
      <c r="O3044" s="3" t="str">
        <f>LEFT(IF(VLOOKUP(C3044,brand_rename,2,FALSE)=0,C3044,VLOOKUP(C3044,brand_rename,2,FALSE)),LEN(IF(VLOOKUP(C3044,brand_rename,2,FALSE)=0,C3044,VLOOKUP(C3044,brand_rename,2,FALSE)))-6)</f>
        <v>Harris Teeter</v>
      </c>
      <c r="P3044" t="str">
        <f>IF(VLOOKUP(D3044,location_rename,2,FALSE)=0,D3044,VLOOKUP(D3044,location_rename,2,FALSE))</f>
        <v>Static Upper Billboard</v>
      </c>
      <c r="Q3044">
        <f>IF($L3044=0,0,G3044)</f>
        <v>7</v>
      </c>
      <c r="R3044">
        <f>IF($L3044=0,0,H3044)</f>
        <v>27</v>
      </c>
      <c r="S3044" s="1">
        <f>R3044*L3044</f>
        <v>10161.3951</v>
      </c>
      <c r="T3044" s="1">
        <f>S3044*(K3044/100)</f>
        <v>2428.6868782870461</v>
      </c>
      <c r="U3044" t="str">
        <f t="shared" si="94"/>
        <v>Harris TeeterStatic Upper Billboard</v>
      </c>
      <c r="V3044" t="str">
        <f t="shared" si="95"/>
        <v>07-03 San Francisco Giants @ Washington NationalsHarris TeeterStatic Upper Billboard</v>
      </c>
      <c r="W3044" t="str">
        <f>CONCATENATE(M3044,O3044)</f>
        <v>Regular SeasonHarris Teeter</v>
      </c>
      <c r="X3044" t="str">
        <f>CONCATENATE(M3044,P3044)</f>
        <v>Regular SeasonStatic Upper Billboard</v>
      </c>
      <c r="Y3044" t="str">
        <f>CONCATENATE(M3044,O3044,P3044)</f>
        <v>Regular SeasonHarris TeeterStatic Upper Billboard</v>
      </c>
    </row>
    <row r="3045" spans="1:25" x14ac:dyDescent="0.25">
      <c r="A3045" s="3">
        <v>374094</v>
      </c>
      <c r="B3045" t="s">
        <v>110</v>
      </c>
      <c r="C3045" t="s">
        <v>50</v>
      </c>
      <c r="D3045" t="s">
        <v>19</v>
      </c>
      <c r="E3045" t="s">
        <v>1</v>
      </c>
      <c r="F3045" s="5">
        <v>41093</v>
      </c>
      <c r="G3045">
        <v>1</v>
      </c>
      <c r="H3045">
        <v>1</v>
      </c>
      <c r="I3045" s="1">
        <v>376.35</v>
      </c>
      <c r="J3045" s="1">
        <v>81.180000000000007</v>
      </c>
      <c r="K3045">
        <v>21.570346751693901</v>
      </c>
      <c r="L3045" s="4">
        <f>VLOOKUP(N3045,rates,VLOOKUP(CONCATENATE('[1]Exposure Report'!$B$11,'[1]Exposure Report'!$B$13),rate_lookup_table,4,FALSE),FALSE)</f>
        <v>376.34796666666665</v>
      </c>
      <c r="M3045" t="s">
        <v>0</v>
      </c>
      <c r="N3045" t="str">
        <f>IF(VLOOKUP(B3045,title_rename,2,FALSE)=0,B3045,VLOOKUP(B3045,title_rename,2,FALSE))</f>
        <v>07-03 San Francisco Giants @ Washington Nationals</v>
      </c>
      <c r="O3045" s="3" t="str">
        <f>LEFT(IF(VLOOKUP(C3045,brand_rename,2,FALSE)=0,C3045,VLOOKUP(C3045,brand_rename,2,FALSE)),LEN(IF(VLOOKUP(C3045,brand_rename,2,FALSE)=0,C3045,VLOOKUP(C3045,brand_rename,2,FALSE)))-6)</f>
        <v>JK Moving and Storage Inc</v>
      </c>
      <c r="P3045" t="str">
        <f>IF(VLOOKUP(D3045,location_rename,2,FALSE)=0,D3045,VLOOKUP(D3045,location_rename,2,FALSE))</f>
        <v>LED Outfield Wall</v>
      </c>
      <c r="Q3045">
        <f>IF($L3045=0,0,G3045)</f>
        <v>1</v>
      </c>
      <c r="R3045">
        <f>IF($L3045=0,0,H3045)</f>
        <v>1</v>
      </c>
      <c r="S3045" s="1">
        <f>R3045*L3045</f>
        <v>376.34796666666665</v>
      </c>
      <c r="T3045" s="1">
        <f>S3045*(K3045/100)</f>
        <v>81.179561402949375</v>
      </c>
      <c r="U3045" t="str">
        <f t="shared" si="94"/>
        <v>JK Moving and Storage IncLED Outfield Wall</v>
      </c>
      <c r="V3045" t="str">
        <f t="shared" si="95"/>
        <v>07-03 San Francisco Giants @ Washington NationalsJK Moving and Storage IncLED Outfield Wall</v>
      </c>
      <c r="W3045" t="str">
        <f>CONCATENATE(M3045,O3045)</f>
        <v>Regular SeasonJK Moving and Storage Inc</v>
      </c>
      <c r="X3045" t="str">
        <f>CONCATENATE(M3045,P3045)</f>
        <v>Regular SeasonLED Outfield Wall</v>
      </c>
      <c r="Y3045" t="str">
        <f>CONCATENATE(M3045,O3045,P3045)</f>
        <v>Regular SeasonJK Moving and Storage IncLED Outfield Wall</v>
      </c>
    </row>
    <row r="3046" spans="1:25" x14ac:dyDescent="0.25">
      <c r="A3046" s="3">
        <v>374094</v>
      </c>
      <c r="B3046" t="s">
        <v>110</v>
      </c>
      <c r="C3046" t="s">
        <v>49</v>
      </c>
      <c r="D3046" t="s">
        <v>7</v>
      </c>
      <c r="E3046" t="s">
        <v>1</v>
      </c>
      <c r="F3046" s="5">
        <v>41093</v>
      </c>
      <c r="G3046">
        <v>423</v>
      </c>
      <c r="H3046">
        <v>3170</v>
      </c>
      <c r="I3046" s="1">
        <v>1193029.5</v>
      </c>
      <c r="J3046" s="1">
        <v>198936.2</v>
      </c>
      <c r="K3046">
        <v>16.674876857613299</v>
      </c>
      <c r="L3046" s="4">
        <f>VLOOKUP(N3046,rates,VLOOKUP(CONCATENATE('[1]Exposure Report'!$B$11,'[1]Exposure Report'!$B$13),rate_lookup_table,4,FALSE),FALSE)</f>
        <v>376.34796666666665</v>
      </c>
      <c r="M3046" t="s">
        <v>0</v>
      </c>
      <c r="N3046" t="str">
        <f>IF(VLOOKUP(B3046,title_rename,2,FALSE)=0,B3046,VLOOKUP(B3046,title_rename,2,FALSE))</f>
        <v>07-03 San Francisco Giants @ Washington Nationals</v>
      </c>
      <c r="O3046" s="3" t="str">
        <f>LEFT(IF(VLOOKUP(C3046,brand_rename,2,FALSE)=0,C3046,VLOOKUP(C3046,brand_rename,2,FALSE)),LEN(IF(VLOOKUP(C3046,brand_rename,2,FALSE)=0,C3046,VLOOKUP(C3046,brand_rename,2,FALSE)))-6)</f>
        <v>Lexus</v>
      </c>
      <c r="P3046" t="str">
        <f>IF(VLOOKUP(D3046,location_rename,2,FALSE)=0,D3046,VLOOKUP(D3046,location_rename,2,FALSE))</f>
        <v>Static Upper Home Plate</v>
      </c>
      <c r="Q3046">
        <f>IF($L3046=0,0,G3046)</f>
        <v>423</v>
      </c>
      <c r="R3046">
        <f>IF($L3046=0,0,H3046)</f>
        <v>3170</v>
      </c>
      <c r="S3046" s="1">
        <f>R3046*L3046</f>
        <v>1193023.0543333334</v>
      </c>
      <c r="T3046" s="1">
        <f>S3046*(K3046/100)</f>
        <v>198935.12519302036</v>
      </c>
      <c r="U3046" t="str">
        <f t="shared" si="94"/>
        <v>LexusStatic Upper Home Plate</v>
      </c>
      <c r="V3046" t="str">
        <f t="shared" si="95"/>
        <v>07-03 San Francisco Giants @ Washington NationalsLexusStatic Upper Home Plate</v>
      </c>
      <c r="W3046" t="str">
        <f>CONCATENATE(M3046,O3046)</f>
        <v>Regular SeasonLexus</v>
      </c>
      <c r="X3046" t="str">
        <f>CONCATENATE(M3046,P3046)</f>
        <v>Regular SeasonStatic Upper Home Plate</v>
      </c>
      <c r="Y3046" t="str">
        <f>CONCATENATE(M3046,O3046,P3046)</f>
        <v>Regular SeasonLexusStatic Upper Home Plate</v>
      </c>
    </row>
    <row r="3047" spans="1:25" x14ac:dyDescent="0.25">
      <c r="A3047" s="3">
        <v>374094</v>
      </c>
      <c r="B3047" t="s">
        <v>110</v>
      </c>
      <c r="C3047" t="s">
        <v>82</v>
      </c>
      <c r="D3047" t="s">
        <v>19</v>
      </c>
      <c r="E3047" t="s">
        <v>1</v>
      </c>
      <c r="F3047" s="5">
        <v>41093</v>
      </c>
      <c r="G3047">
        <v>1</v>
      </c>
      <c r="H3047">
        <v>1</v>
      </c>
      <c r="I3047" s="1">
        <v>376.35</v>
      </c>
      <c r="J3047" s="1">
        <v>89.27</v>
      </c>
      <c r="K3047">
        <v>23.7199415437757</v>
      </c>
      <c r="L3047" s="4">
        <f>VLOOKUP(N3047,rates,VLOOKUP(CONCATENATE('[1]Exposure Report'!$B$11,'[1]Exposure Report'!$B$13),rate_lookup_table,4,FALSE),FALSE)</f>
        <v>376.34796666666665</v>
      </c>
      <c r="M3047" t="s">
        <v>0</v>
      </c>
      <c r="N3047" t="str">
        <f>IF(VLOOKUP(B3047,title_rename,2,FALSE)=0,B3047,VLOOKUP(B3047,title_rename,2,FALSE))</f>
        <v>07-03 San Francisco Giants @ Washington Nationals</v>
      </c>
      <c r="O3047" s="3" t="str">
        <f>LEFT(IF(VLOOKUP(C3047,brand_rename,2,FALSE)=0,C3047,VLOOKUP(C3047,brand_rename,2,FALSE)),LEN(IF(VLOOKUP(C3047,brand_rename,2,FALSE)=0,C3047,VLOOKUP(C3047,brand_rename,2,FALSE)))-6)</f>
        <v>Majestic</v>
      </c>
      <c r="P3047" t="str">
        <f>IF(VLOOKUP(D3047,location_rename,2,FALSE)=0,D3047,VLOOKUP(D3047,location_rename,2,FALSE))</f>
        <v>LED Outfield Wall</v>
      </c>
      <c r="Q3047">
        <f>IF($L3047=0,0,G3047)</f>
        <v>1</v>
      </c>
      <c r="R3047">
        <f>IF($L3047=0,0,H3047)</f>
        <v>1</v>
      </c>
      <c r="S3047" s="1">
        <f>R3047*L3047</f>
        <v>376.34796666666665</v>
      </c>
      <c r="T3047" s="1">
        <f>S3047*(K3047/100)</f>
        <v>89.269517694521781</v>
      </c>
      <c r="U3047" t="str">
        <f t="shared" si="94"/>
        <v>MajesticLED Outfield Wall</v>
      </c>
      <c r="V3047" t="str">
        <f t="shared" si="95"/>
        <v>07-03 San Francisco Giants @ Washington NationalsMajesticLED Outfield Wall</v>
      </c>
      <c r="W3047" t="str">
        <f>CONCATENATE(M3047,O3047)</f>
        <v>Regular SeasonMajestic</v>
      </c>
      <c r="X3047" t="str">
        <f>CONCATENATE(M3047,P3047)</f>
        <v>Regular SeasonLED Outfield Wall</v>
      </c>
      <c r="Y3047" t="str">
        <f>CONCATENATE(M3047,O3047,P3047)</f>
        <v>Regular SeasonMajesticLED Outfield Wall</v>
      </c>
    </row>
    <row r="3048" spans="1:25" x14ac:dyDescent="0.25">
      <c r="A3048" s="3">
        <v>374094</v>
      </c>
      <c r="B3048" t="s">
        <v>110</v>
      </c>
      <c r="C3048" t="s">
        <v>82</v>
      </c>
      <c r="D3048" t="s">
        <v>17</v>
      </c>
      <c r="E3048" t="s">
        <v>1</v>
      </c>
      <c r="F3048" s="5">
        <v>41093</v>
      </c>
      <c r="G3048">
        <v>3</v>
      </c>
      <c r="H3048">
        <v>6</v>
      </c>
      <c r="I3048" s="1">
        <v>2258.1</v>
      </c>
      <c r="J3048" s="1">
        <v>514.24</v>
      </c>
      <c r="K3048">
        <v>22.773127850847999</v>
      </c>
      <c r="L3048" s="4">
        <f>VLOOKUP(N3048,rates,VLOOKUP(CONCATENATE('[1]Exposure Report'!$B$11,'[1]Exposure Report'!$B$13),rate_lookup_table,4,FALSE),FALSE)</f>
        <v>376.34796666666665</v>
      </c>
      <c r="M3048" t="s">
        <v>0</v>
      </c>
      <c r="N3048" t="str">
        <f>IF(VLOOKUP(B3048,title_rename,2,FALSE)=0,B3048,VLOOKUP(B3048,title_rename,2,FALSE))</f>
        <v>07-03 San Francisco Giants @ Washington Nationals</v>
      </c>
      <c r="O3048" s="3" t="str">
        <f>LEFT(IF(VLOOKUP(C3048,brand_rename,2,FALSE)=0,C3048,VLOOKUP(C3048,brand_rename,2,FALSE)),LEN(IF(VLOOKUP(C3048,brand_rename,2,FALSE)=0,C3048,VLOOKUP(C3048,brand_rename,2,FALSE)))-6)</f>
        <v>Majestic</v>
      </c>
      <c r="P3048" t="str">
        <f>IF(VLOOKUP(D3048,location_rename,2,FALSE)=0,D3048,VLOOKUP(D3048,location_rename,2,FALSE))</f>
        <v>LED Upper Tiered</v>
      </c>
      <c r="Q3048">
        <f>IF($L3048=0,0,G3048)</f>
        <v>3</v>
      </c>
      <c r="R3048">
        <f>IF($L3048=0,0,H3048)</f>
        <v>6</v>
      </c>
      <c r="S3048" s="1">
        <f>R3048*L3048</f>
        <v>2258.0877999999998</v>
      </c>
      <c r="T3048" s="1">
        <f>S3048*(K3048/100)</f>
        <v>514.23722167840083</v>
      </c>
      <c r="U3048" t="str">
        <f t="shared" si="94"/>
        <v>MajesticLED Upper Tiered</v>
      </c>
      <c r="V3048" t="str">
        <f t="shared" si="95"/>
        <v>07-03 San Francisco Giants @ Washington NationalsMajesticLED Upper Tiered</v>
      </c>
      <c r="W3048" t="str">
        <f>CONCATENATE(M3048,O3048)</f>
        <v>Regular SeasonMajestic</v>
      </c>
      <c r="X3048" t="str">
        <f>CONCATENATE(M3048,P3048)</f>
        <v>Regular SeasonLED Upper Tiered</v>
      </c>
      <c r="Y3048" t="str">
        <f>CONCATENATE(M3048,O3048,P3048)</f>
        <v>Regular SeasonMajesticLED Upper Tiered</v>
      </c>
    </row>
    <row r="3049" spans="1:25" x14ac:dyDescent="0.25">
      <c r="A3049" s="3">
        <v>374094</v>
      </c>
      <c r="B3049" t="s">
        <v>110</v>
      </c>
      <c r="C3049" t="s">
        <v>47</v>
      </c>
      <c r="D3049" t="s">
        <v>2</v>
      </c>
      <c r="E3049" t="s">
        <v>1</v>
      </c>
      <c r="F3049" s="5">
        <v>41093</v>
      </c>
      <c r="G3049">
        <v>9</v>
      </c>
      <c r="H3049">
        <v>44</v>
      </c>
      <c r="I3049" s="1">
        <v>16559.400000000001</v>
      </c>
      <c r="J3049" s="1">
        <v>4320.6499999999996</v>
      </c>
      <c r="K3049">
        <v>26.091826998562698</v>
      </c>
      <c r="L3049" s="4">
        <f>VLOOKUP(N3049,rates,VLOOKUP(CONCATENATE('[1]Exposure Report'!$B$11,'[1]Exposure Report'!$B$13),rate_lookup_table,4,FALSE),FALSE)</f>
        <v>376.34796666666665</v>
      </c>
      <c r="M3049" t="s">
        <v>0</v>
      </c>
      <c r="N3049" t="str">
        <f>IF(VLOOKUP(B3049,title_rename,2,FALSE)=0,B3049,VLOOKUP(B3049,title_rename,2,FALSE))</f>
        <v>07-03 San Francisco Giants @ Washington Nationals</v>
      </c>
      <c r="O3049" s="3" t="str">
        <f>LEFT(IF(VLOOKUP(C3049,brand_rename,2,FALSE)=0,C3049,VLOOKUP(C3049,brand_rename,2,FALSE)),LEN(IF(VLOOKUP(C3049,brand_rename,2,FALSE)=0,C3049,VLOOKUP(C3049,brand_rename,2,FALSE)))-6)</f>
        <v>Maxxis Tires</v>
      </c>
      <c r="P3049" t="str">
        <f>IF(VLOOKUP(D3049,location_rename,2,FALSE)=0,D3049,VLOOKUP(D3049,location_rename,2,FALSE))</f>
        <v>Rotational Field Level Home Plate</v>
      </c>
      <c r="Q3049">
        <f>IF($L3049=0,0,G3049)</f>
        <v>9</v>
      </c>
      <c r="R3049">
        <f>IF($L3049=0,0,H3049)</f>
        <v>44</v>
      </c>
      <c r="S3049" s="1">
        <f>R3049*L3049</f>
        <v>16559.310533333333</v>
      </c>
      <c r="T3049" s="1">
        <f>S3049*(K3049/100)</f>
        <v>4320.6266565121041</v>
      </c>
      <c r="U3049" t="str">
        <f t="shared" si="94"/>
        <v>Maxxis TiresRotational Field Level Home Plate</v>
      </c>
      <c r="V3049" t="str">
        <f t="shared" si="95"/>
        <v>07-03 San Francisco Giants @ Washington NationalsMaxxis TiresRotational Field Level Home Plate</v>
      </c>
      <c r="W3049" t="str">
        <f>CONCATENATE(M3049,O3049)</f>
        <v>Regular SeasonMaxxis Tires</v>
      </c>
      <c r="X3049" t="str">
        <f>CONCATENATE(M3049,P3049)</f>
        <v>Regular SeasonRotational Field Level Home Plate</v>
      </c>
      <c r="Y3049" t="str">
        <f>CONCATENATE(M3049,O3049,P3049)</f>
        <v>Regular SeasonMaxxis TiresRotational Field Level Home Plate</v>
      </c>
    </row>
    <row r="3050" spans="1:25" x14ac:dyDescent="0.25">
      <c r="A3050" s="3">
        <v>374094</v>
      </c>
      <c r="B3050" t="s">
        <v>110</v>
      </c>
      <c r="C3050" t="s">
        <v>46</v>
      </c>
      <c r="D3050" t="s">
        <v>17</v>
      </c>
      <c r="E3050" t="s">
        <v>1</v>
      </c>
      <c r="F3050" s="5">
        <v>41093</v>
      </c>
      <c r="G3050">
        <v>1</v>
      </c>
      <c r="H3050">
        <v>1</v>
      </c>
      <c r="I3050" s="1">
        <v>376.35</v>
      </c>
      <c r="J3050" s="1">
        <v>133.6</v>
      </c>
      <c r="K3050">
        <v>35.4988707320313</v>
      </c>
      <c r="L3050" s="4">
        <f>VLOOKUP(N3050,rates,VLOOKUP(CONCATENATE('[1]Exposure Report'!$B$11,'[1]Exposure Report'!$B$13),rate_lookup_table,4,FALSE),FALSE)</f>
        <v>376.34796666666665</v>
      </c>
      <c r="M3050" t="s">
        <v>0</v>
      </c>
      <c r="N3050" t="str">
        <f>IF(VLOOKUP(B3050,title_rename,2,FALSE)=0,B3050,VLOOKUP(B3050,title_rename,2,FALSE))</f>
        <v>07-03 San Francisco Giants @ Washington Nationals</v>
      </c>
      <c r="O3050" s="3" t="str">
        <f>LEFT(IF(VLOOKUP(C3050,brand_rename,2,FALSE)=0,C3050,VLOOKUP(C3050,brand_rename,2,FALSE)),LEN(IF(VLOOKUP(C3050,brand_rename,2,FALSE)=0,C3050,VLOOKUP(C3050,brand_rename,2,FALSE)))-6)</f>
        <v>MedStar Health</v>
      </c>
      <c r="P3050" t="str">
        <f>IF(VLOOKUP(D3050,location_rename,2,FALSE)=0,D3050,VLOOKUP(D3050,location_rename,2,FALSE))</f>
        <v>LED Upper Tiered</v>
      </c>
      <c r="Q3050">
        <f>IF($L3050=0,0,G3050)</f>
        <v>1</v>
      </c>
      <c r="R3050">
        <f>IF($L3050=0,0,H3050)</f>
        <v>1</v>
      </c>
      <c r="S3050" s="1">
        <f>R3050*L3050</f>
        <v>376.34796666666665</v>
      </c>
      <c r="T3050" s="1">
        <f>S3050*(K3050/100)</f>
        <v>133.59927818962825</v>
      </c>
      <c r="U3050" t="str">
        <f t="shared" si="94"/>
        <v>MedStar HealthLED Upper Tiered</v>
      </c>
      <c r="V3050" t="str">
        <f t="shared" si="95"/>
        <v>07-03 San Francisco Giants @ Washington NationalsMedStar HealthLED Upper Tiered</v>
      </c>
      <c r="W3050" t="str">
        <f>CONCATENATE(M3050,O3050)</f>
        <v>Regular SeasonMedStar Health</v>
      </c>
      <c r="X3050" t="str">
        <f>CONCATENATE(M3050,P3050)</f>
        <v>Regular SeasonLED Upper Tiered</v>
      </c>
      <c r="Y3050" t="str">
        <f>CONCATENATE(M3050,O3050,P3050)</f>
        <v>Regular SeasonMedStar HealthLED Upper Tiered</v>
      </c>
    </row>
    <row r="3051" spans="1:25" x14ac:dyDescent="0.25">
      <c r="A3051" s="3">
        <v>374094</v>
      </c>
      <c r="B3051" t="s">
        <v>110</v>
      </c>
      <c r="C3051" t="s">
        <v>44</v>
      </c>
      <c r="D3051" t="s">
        <v>17</v>
      </c>
      <c r="E3051" t="s">
        <v>1</v>
      </c>
      <c r="F3051" s="5">
        <v>41093</v>
      </c>
      <c r="G3051">
        <v>11</v>
      </c>
      <c r="H3051">
        <v>35</v>
      </c>
      <c r="I3051" s="1">
        <v>13172.25</v>
      </c>
      <c r="J3051" s="1">
        <v>4659.7</v>
      </c>
      <c r="K3051">
        <v>35.375125737819999</v>
      </c>
      <c r="L3051" s="4">
        <f>VLOOKUP(N3051,rates,VLOOKUP(CONCATENATE('[1]Exposure Report'!$B$11,'[1]Exposure Report'!$B$13),rate_lookup_table,4,FALSE),FALSE)</f>
        <v>376.34796666666665</v>
      </c>
      <c r="M3051" t="s">
        <v>0</v>
      </c>
      <c r="N3051" t="str">
        <f>IF(VLOOKUP(B3051,title_rename,2,FALSE)=0,B3051,VLOOKUP(B3051,title_rename,2,FALSE))</f>
        <v>07-03 San Francisco Giants @ Washington Nationals</v>
      </c>
      <c r="O3051" s="3" t="str">
        <f>LEFT(IF(VLOOKUP(C3051,brand_rename,2,FALSE)=0,C3051,VLOOKUP(C3051,brand_rename,2,FALSE)),LEN(IF(VLOOKUP(C3051,brand_rename,2,FALSE)=0,C3051,VLOOKUP(C3051,brand_rename,2,FALSE)))-6)</f>
        <v>Miller Lite</v>
      </c>
      <c r="P3051" t="str">
        <f>IF(VLOOKUP(D3051,location_rename,2,FALSE)=0,D3051,VLOOKUP(D3051,location_rename,2,FALSE))</f>
        <v>LED Upper Tiered</v>
      </c>
      <c r="Q3051">
        <f>IF($L3051=0,0,G3051)</f>
        <v>11</v>
      </c>
      <c r="R3051">
        <f>IF($L3051=0,0,H3051)</f>
        <v>35</v>
      </c>
      <c r="S3051" s="1">
        <f>R3051*L3051</f>
        <v>13172.178833333333</v>
      </c>
      <c r="T3051" s="1">
        <f>S3051*(K3051/100)</f>
        <v>4659.6748247021787</v>
      </c>
      <c r="U3051" t="str">
        <f t="shared" si="94"/>
        <v>Miller LiteLED Upper Tiered</v>
      </c>
      <c r="V3051" t="str">
        <f t="shared" si="95"/>
        <v>07-03 San Francisco Giants @ Washington NationalsMiller LiteLED Upper Tiered</v>
      </c>
      <c r="W3051" t="str">
        <f>CONCATENATE(M3051,O3051)</f>
        <v>Regular SeasonMiller Lite</v>
      </c>
      <c r="X3051" t="str">
        <f>CONCATENATE(M3051,P3051)</f>
        <v>Regular SeasonLED Upper Tiered</v>
      </c>
      <c r="Y3051" t="str">
        <f>CONCATENATE(M3051,O3051,P3051)</f>
        <v>Regular SeasonMiller LiteLED Upper Tiered</v>
      </c>
    </row>
    <row r="3052" spans="1:25" x14ac:dyDescent="0.25">
      <c r="A3052" s="3">
        <v>374094</v>
      </c>
      <c r="B3052" t="s">
        <v>110</v>
      </c>
      <c r="C3052" t="s">
        <v>44</v>
      </c>
      <c r="D3052" t="s">
        <v>6</v>
      </c>
      <c r="E3052" t="s">
        <v>1</v>
      </c>
      <c r="F3052" s="5">
        <v>41093</v>
      </c>
      <c r="G3052">
        <v>4</v>
      </c>
      <c r="H3052">
        <v>9</v>
      </c>
      <c r="I3052" s="1">
        <v>3387.15</v>
      </c>
      <c r="J3052" s="1">
        <v>681.87</v>
      </c>
      <c r="K3052">
        <v>20.131083654399699</v>
      </c>
      <c r="L3052" s="4">
        <f>VLOOKUP(N3052,rates,VLOOKUP(CONCATENATE('[1]Exposure Report'!$B$11,'[1]Exposure Report'!$B$13),rate_lookup_table,4,FALSE),FALSE)</f>
        <v>376.34796666666665</v>
      </c>
      <c r="M3052" t="s">
        <v>0</v>
      </c>
      <c r="N3052" t="str">
        <f>IF(VLOOKUP(B3052,title_rename,2,FALSE)=0,B3052,VLOOKUP(B3052,title_rename,2,FALSE))</f>
        <v>07-03 San Francisco Giants @ Washington Nationals</v>
      </c>
      <c r="O3052" s="3" t="str">
        <f>LEFT(IF(VLOOKUP(C3052,brand_rename,2,FALSE)=0,C3052,VLOOKUP(C3052,brand_rename,2,FALSE)),LEN(IF(VLOOKUP(C3052,brand_rename,2,FALSE)=0,C3052,VLOOKUP(C3052,brand_rename,2,FALSE)))-6)</f>
        <v>Miller Lite</v>
      </c>
      <c r="P3052" t="str">
        <f>IF(VLOOKUP(D3052,location_rename,2,FALSE)=0,D3052,VLOOKUP(D3052,location_rename,2,FALSE))</f>
        <v>Rotational Field Level Foul Ball Line</v>
      </c>
      <c r="Q3052">
        <f>IF($L3052=0,0,G3052)</f>
        <v>4</v>
      </c>
      <c r="R3052">
        <f>IF($L3052=0,0,H3052)</f>
        <v>9</v>
      </c>
      <c r="S3052" s="1">
        <f>R3052*L3052</f>
        <v>3387.1316999999999</v>
      </c>
      <c r="T3052" s="1">
        <f>S3052*(K3052/100)</f>
        <v>681.86631601169063</v>
      </c>
      <c r="U3052" t="str">
        <f t="shared" si="94"/>
        <v>Miller LiteRotational Field Level Foul Ball Line</v>
      </c>
      <c r="V3052" t="str">
        <f t="shared" si="95"/>
        <v>07-03 San Francisco Giants @ Washington NationalsMiller LiteRotational Field Level Foul Ball Line</v>
      </c>
      <c r="W3052" t="str">
        <f>CONCATENATE(M3052,O3052)</f>
        <v>Regular SeasonMiller Lite</v>
      </c>
      <c r="X3052" t="str">
        <f>CONCATENATE(M3052,P3052)</f>
        <v>Regular SeasonRotational Field Level Foul Ball Line</v>
      </c>
      <c r="Y3052" t="str">
        <f>CONCATENATE(M3052,O3052,P3052)</f>
        <v>Regular SeasonMiller LiteRotational Field Level Foul Ball Line</v>
      </c>
    </row>
    <row r="3053" spans="1:25" x14ac:dyDescent="0.25">
      <c r="A3053" s="3">
        <v>374094</v>
      </c>
      <c r="B3053" t="s">
        <v>110</v>
      </c>
      <c r="C3053" t="s">
        <v>44</v>
      </c>
      <c r="D3053" t="s">
        <v>2</v>
      </c>
      <c r="E3053" t="s">
        <v>1</v>
      </c>
      <c r="F3053" s="5">
        <v>41093</v>
      </c>
      <c r="G3053">
        <v>50</v>
      </c>
      <c r="H3053">
        <v>344</v>
      </c>
      <c r="I3053" s="1">
        <v>129464.4</v>
      </c>
      <c r="J3053" s="1">
        <v>31520.89</v>
      </c>
      <c r="K3053">
        <v>24.347148714241101</v>
      </c>
      <c r="L3053" s="4">
        <f>VLOOKUP(N3053,rates,VLOOKUP(CONCATENATE('[1]Exposure Report'!$B$11,'[1]Exposure Report'!$B$13),rate_lookup_table,4,FALSE),FALSE)</f>
        <v>376.34796666666665</v>
      </c>
      <c r="M3053" t="s">
        <v>0</v>
      </c>
      <c r="N3053" t="str">
        <f>IF(VLOOKUP(B3053,title_rename,2,FALSE)=0,B3053,VLOOKUP(B3053,title_rename,2,FALSE))</f>
        <v>07-03 San Francisco Giants @ Washington Nationals</v>
      </c>
      <c r="O3053" s="3" t="str">
        <f>LEFT(IF(VLOOKUP(C3053,brand_rename,2,FALSE)=0,C3053,VLOOKUP(C3053,brand_rename,2,FALSE)),LEN(IF(VLOOKUP(C3053,brand_rename,2,FALSE)=0,C3053,VLOOKUP(C3053,brand_rename,2,FALSE)))-6)</f>
        <v>Miller Lite</v>
      </c>
      <c r="P3053" t="str">
        <f>IF(VLOOKUP(D3053,location_rename,2,FALSE)=0,D3053,VLOOKUP(D3053,location_rename,2,FALSE))</f>
        <v>Rotational Field Level Home Plate</v>
      </c>
      <c r="Q3053">
        <f>IF($L3053=0,0,G3053)</f>
        <v>50</v>
      </c>
      <c r="R3053">
        <f>IF($L3053=0,0,H3053)</f>
        <v>344</v>
      </c>
      <c r="S3053" s="1">
        <f>R3053*L3053</f>
        <v>129463.70053333332</v>
      </c>
      <c r="T3053" s="1">
        <f>S3053*(K3053/100)</f>
        <v>31520.719699810415</v>
      </c>
      <c r="U3053" t="str">
        <f t="shared" si="94"/>
        <v>Miller LiteRotational Field Level Home Plate</v>
      </c>
      <c r="V3053" t="str">
        <f t="shared" si="95"/>
        <v>07-03 San Francisco Giants @ Washington NationalsMiller LiteRotational Field Level Home Plate</v>
      </c>
      <c r="W3053" t="str">
        <f>CONCATENATE(M3053,O3053)</f>
        <v>Regular SeasonMiller Lite</v>
      </c>
      <c r="X3053" t="str">
        <f>CONCATENATE(M3053,P3053)</f>
        <v>Regular SeasonRotational Field Level Home Plate</v>
      </c>
      <c r="Y3053" t="str">
        <f>CONCATENATE(M3053,O3053,P3053)</f>
        <v>Regular SeasonMiller LiteRotational Field Level Home Plate</v>
      </c>
    </row>
    <row r="3054" spans="1:25" x14ac:dyDescent="0.25">
      <c r="A3054" s="3">
        <v>374094</v>
      </c>
      <c r="B3054" t="s">
        <v>110</v>
      </c>
      <c r="C3054" t="s">
        <v>44</v>
      </c>
      <c r="D3054" t="s">
        <v>45</v>
      </c>
      <c r="E3054" t="s">
        <v>1</v>
      </c>
      <c r="F3054" s="5">
        <v>41093</v>
      </c>
      <c r="G3054">
        <v>5</v>
      </c>
      <c r="H3054">
        <v>20</v>
      </c>
      <c r="I3054" s="1">
        <v>7527</v>
      </c>
      <c r="J3054" s="1">
        <v>1631.18</v>
      </c>
      <c r="K3054">
        <v>21.6710508834861</v>
      </c>
      <c r="L3054" s="4">
        <f>VLOOKUP(N3054,rates,VLOOKUP(CONCATENATE('[1]Exposure Report'!$B$11,'[1]Exposure Report'!$B$13),rate_lookup_table,4,FALSE),FALSE)</f>
        <v>376.34796666666665</v>
      </c>
      <c r="M3054" t="s">
        <v>0</v>
      </c>
      <c r="N3054" t="str">
        <f>IF(VLOOKUP(B3054,title_rename,2,FALSE)=0,B3054,VLOOKUP(B3054,title_rename,2,FALSE))</f>
        <v>07-03 San Francisco Giants @ Washington Nationals</v>
      </c>
      <c r="O3054" s="3" t="str">
        <f>LEFT(IF(VLOOKUP(C3054,brand_rename,2,FALSE)=0,C3054,VLOOKUP(C3054,brand_rename,2,FALSE)),LEN(IF(VLOOKUP(C3054,brand_rename,2,FALSE)=0,C3054,VLOOKUP(C3054,brand_rename,2,FALSE)))-6)</f>
        <v>Miller Lite</v>
      </c>
      <c r="P3054" t="str">
        <f>IF(VLOOKUP(D3054,location_rename,2,FALSE)=0,D3054,VLOOKUP(D3054,location_rename,2,FALSE))</f>
        <v>Static Field Level Foul Ball Line</v>
      </c>
      <c r="Q3054">
        <f>IF($L3054=0,0,G3054)</f>
        <v>5</v>
      </c>
      <c r="R3054">
        <f>IF($L3054=0,0,H3054)</f>
        <v>20</v>
      </c>
      <c r="S3054" s="1">
        <f>R3054*L3054</f>
        <v>7526.9593333333332</v>
      </c>
      <c r="T3054" s="1">
        <f>S3054*(K3054/100)</f>
        <v>1631.1711871059726</v>
      </c>
      <c r="U3054" t="str">
        <f t="shared" si="94"/>
        <v>Miller LiteStatic Field Level Foul Ball Line</v>
      </c>
      <c r="V3054" t="str">
        <f t="shared" si="95"/>
        <v>07-03 San Francisco Giants @ Washington NationalsMiller LiteStatic Field Level Foul Ball Line</v>
      </c>
      <c r="W3054" t="str">
        <f>CONCATENATE(M3054,O3054)</f>
        <v>Regular SeasonMiller Lite</v>
      </c>
      <c r="X3054" t="str">
        <f>CONCATENATE(M3054,P3054)</f>
        <v>Regular SeasonStatic Field Level Foul Ball Line</v>
      </c>
      <c r="Y3054" t="str">
        <f>CONCATENATE(M3054,O3054,P3054)</f>
        <v>Regular SeasonMiller LiteStatic Field Level Foul Ball Line</v>
      </c>
    </row>
    <row r="3055" spans="1:25" x14ac:dyDescent="0.25">
      <c r="A3055" s="3">
        <v>374094</v>
      </c>
      <c r="B3055" t="s">
        <v>110</v>
      </c>
      <c r="C3055" t="s">
        <v>44</v>
      </c>
      <c r="D3055" t="s">
        <v>9</v>
      </c>
      <c r="E3055" t="s">
        <v>1</v>
      </c>
      <c r="F3055" s="5">
        <v>41093</v>
      </c>
      <c r="G3055">
        <v>6</v>
      </c>
      <c r="H3055">
        <v>57</v>
      </c>
      <c r="I3055" s="1">
        <v>21451.95</v>
      </c>
      <c r="J3055" s="1">
        <v>2265.9699999999998</v>
      </c>
      <c r="K3055">
        <v>10.5630024310144</v>
      </c>
      <c r="L3055" s="4">
        <f>VLOOKUP(N3055,rates,VLOOKUP(CONCATENATE('[1]Exposure Report'!$B$11,'[1]Exposure Report'!$B$13),rate_lookup_table,4,FALSE),FALSE)</f>
        <v>376.34796666666665</v>
      </c>
      <c r="M3055" t="s">
        <v>0</v>
      </c>
      <c r="N3055" t="str">
        <f>IF(VLOOKUP(B3055,title_rename,2,FALSE)=0,B3055,VLOOKUP(B3055,title_rename,2,FALSE))</f>
        <v>07-03 San Francisco Giants @ Washington Nationals</v>
      </c>
      <c r="O3055" s="3" t="str">
        <f>LEFT(IF(VLOOKUP(C3055,brand_rename,2,FALSE)=0,C3055,VLOOKUP(C3055,brand_rename,2,FALSE)),LEN(IF(VLOOKUP(C3055,brand_rename,2,FALSE)=0,C3055,VLOOKUP(C3055,brand_rename,2,FALSE)))-6)</f>
        <v>Miller Lite</v>
      </c>
      <c r="P3055" t="str">
        <f>IF(VLOOKUP(D3055,location_rename,2,FALSE)=0,D3055,VLOOKUP(D3055,location_rename,2,FALSE))</f>
        <v>Static Upper Billboard</v>
      </c>
      <c r="Q3055">
        <f>IF($L3055=0,0,G3055)</f>
        <v>6</v>
      </c>
      <c r="R3055">
        <f>IF($L3055=0,0,H3055)</f>
        <v>57</v>
      </c>
      <c r="S3055" s="1">
        <f>R3055*L3055</f>
        <v>21451.8341</v>
      </c>
      <c r="T3055" s="1">
        <f>S3055*(K3055/100)</f>
        <v>2265.957757480176</v>
      </c>
      <c r="U3055" t="str">
        <f t="shared" si="94"/>
        <v>Miller LiteStatic Upper Billboard</v>
      </c>
      <c r="V3055" t="str">
        <f t="shared" si="95"/>
        <v>07-03 San Francisco Giants @ Washington NationalsMiller LiteStatic Upper Billboard</v>
      </c>
      <c r="W3055" t="str">
        <f>CONCATENATE(M3055,O3055)</f>
        <v>Regular SeasonMiller Lite</v>
      </c>
      <c r="X3055" t="str">
        <f>CONCATENATE(M3055,P3055)</f>
        <v>Regular SeasonStatic Upper Billboard</v>
      </c>
      <c r="Y3055" t="str">
        <f>CONCATENATE(M3055,O3055,P3055)</f>
        <v>Regular SeasonMiller LiteStatic Upper Billboard</v>
      </c>
    </row>
    <row r="3056" spans="1:25" x14ac:dyDescent="0.25">
      <c r="A3056" s="3">
        <v>374094</v>
      </c>
      <c r="B3056" t="s">
        <v>110</v>
      </c>
      <c r="C3056" t="s">
        <v>43</v>
      </c>
      <c r="D3056" t="s">
        <v>17</v>
      </c>
      <c r="E3056" t="s">
        <v>1</v>
      </c>
      <c r="F3056" s="5">
        <v>41093</v>
      </c>
      <c r="G3056">
        <v>5</v>
      </c>
      <c r="H3056">
        <v>11</v>
      </c>
      <c r="I3056" s="1">
        <v>4139.8500000000004</v>
      </c>
      <c r="J3056" s="1">
        <v>1482.67</v>
      </c>
      <c r="K3056">
        <v>35.814582653960798</v>
      </c>
      <c r="L3056" s="4">
        <f>VLOOKUP(N3056,rates,VLOOKUP(CONCATENATE('[1]Exposure Report'!$B$11,'[1]Exposure Report'!$B$13),rate_lookup_table,4,FALSE),FALSE)</f>
        <v>376.34796666666665</v>
      </c>
      <c r="M3056" t="s">
        <v>0</v>
      </c>
      <c r="N3056" t="str">
        <f>IF(VLOOKUP(B3056,title_rename,2,FALSE)=0,B3056,VLOOKUP(B3056,title_rename,2,FALSE))</f>
        <v>07-03 San Francisco Giants @ Washington Nationals</v>
      </c>
      <c r="O3056" s="3" t="str">
        <f>LEFT(IF(VLOOKUP(C3056,brand_rename,2,FALSE)=0,C3056,VLOOKUP(C3056,brand_rename,2,FALSE)),LEN(IF(VLOOKUP(C3056,brand_rename,2,FALSE)=0,C3056,VLOOKUP(C3056,brand_rename,2,FALSE)))-6)</f>
        <v>Mini U Storage</v>
      </c>
      <c r="P3056" t="str">
        <f>IF(VLOOKUP(D3056,location_rename,2,FALSE)=0,D3056,VLOOKUP(D3056,location_rename,2,FALSE))</f>
        <v>LED Upper Tiered</v>
      </c>
      <c r="Q3056">
        <f>IF($L3056=0,0,G3056)</f>
        <v>5</v>
      </c>
      <c r="R3056">
        <f>IF($L3056=0,0,H3056)</f>
        <v>11</v>
      </c>
      <c r="S3056" s="1">
        <f>R3056*L3056</f>
        <v>4139.8276333333333</v>
      </c>
      <c r="T3056" s="1">
        <f>S3056*(K3056/100)</f>
        <v>1482.6619894716757</v>
      </c>
      <c r="U3056" t="str">
        <f t="shared" si="94"/>
        <v>Mini U StorageLED Upper Tiered</v>
      </c>
      <c r="V3056" t="str">
        <f t="shared" si="95"/>
        <v>07-03 San Francisco Giants @ Washington NationalsMini U StorageLED Upper Tiered</v>
      </c>
      <c r="W3056" t="str">
        <f>CONCATENATE(M3056,O3056)</f>
        <v>Regular SeasonMini U Storage</v>
      </c>
      <c r="X3056" t="str">
        <f>CONCATENATE(M3056,P3056)</f>
        <v>Regular SeasonLED Upper Tiered</v>
      </c>
      <c r="Y3056" t="str">
        <f>CONCATENATE(M3056,O3056,P3056)</f>
        <v>Regular SeasonMini U StorageLED Upper Tiered</v>
      </c>
    </row>
    <row r="3057" spans="1:25" x14ac:dyDescent="0.25">
      <c r="A3057" s="3">
        <v>374094</v>
      </c>
      <c r="B3057" t="s">
        <v>110</v>
      </c>
      <c r="C3057" t="s">
        <v>98</v>
      </c>
      <c r="D3057" t="s">
        <v>19</v>
      </c>
      <c r="E3057" t="s">
        <v>1</v>
      </c>
      <c r="F3057" s="5">
        <v>41093</v>
      </c>
      <c r="G3057">
        <v>1</v>
      </c>
      <c r="H3057">
        <v>2</v>
      </c>
      <c r="I3057" s="1">
        <v>752.7</v>
      </c>
      <c r="J3057" s="1">
        <v>158.74</v>
      </c>
      <c r="K3057">
        <v>21.089411452105701</v>
      </c>
      <c r="L3057" s="4">
        <f>VLOOKUP(N3057,rates,VLOOKUP(CONCATENATE('[1]Exposure Report'!$B$11,'[1]Exposure Report'!$B$13),rate_lookup_table,4,FALSE),FALSE)</f>
        <v>376.34796666666665</v>
      </c>
      <c r="M3057" t="s">
        <v>0</v>
      </c>
      <c r="N3057" t="str">
        <f>IF(VLOOKUP(B3057,title_rename,2,FALSE)=0,B3057,VLOOKUP(B3057,title_rename,2,FALSE))</f>
        <v>07-03 San Francisco Giants @ Washington Nationals</v>
      </c>
      <c r="O3057" s="3" t="str">
        <f>LEFT(IF(VLOOKUP(C3057,brand_rename,2,FALSE)=0,C3057,VLOOKUP(C3057,brand_rename,2,FALSE)),LEN(IF(VLOOKUP(C3057,brand_rename,2,FALSE)=0,C3057,VLOOKUP(C3057,brand_rename,2,FALSE)))-6)</f>
        <v>Natca</v>
      </c>
      <c r="P3057" t="str">
        <f>IF(VLOOKUP(D3057,location_rename,2,FALSE)=0,D3057,VLOOKUP(D3057,location_rename,2,FALSE))</f>
        <v>LED Outfield Wall</v>
      </c>
      <c r="Q3057">
        <f>IF($L3057=0,0,G3057)</f>
        <v>1</v>
      </c>
      <c r="R3057">
        <f>IF($L3057=0,0,H3057)</f>
        <v>2</v>
      </c>
      <c r="S3057" s="1">
        <f>R3057*L3057</f>
        <v>752.6959333333333</v>
      </c>
      <c r="T3057" s="1">
        <f>S3057*(K3057/100)</f>
        <v>158.73914236393387</v>
      </c>
      <c r="U3057" t="str">
        <f t="shared" si="94"/>
        <v>NatcaLED Outfield Wall</v>
      </c>
      <c r="V3057" t="str">
        <f t="shared" si="95"/>
        <v>07-03 San Francisco Giants @ Washington NationalsNatcaLED Outfield Wall</v>
      </c>
      <c r="W3057" t="str">
        <f>CONCATENATE(M3057,O3057)</f>
        <v>Regular SeasonNatca</v>
      </c>
      <c r="X3057" t="str">
        <f>CONCATENATE(M3057,P3057)</f>
        <v>Regular SeasonLED Outfield Wall</v>
      </c>
      <c r="Y3057" t="str">
        <f>CONCATENATE(M3057,O3057,P3057)</f>
        <v>Regular SeasonNatcaLED Outfield Wall</v>
      </c>
    </row>
    <row r="3058" spans="1:25" x14ac:dyDescent="0.25">
      <c r="A3058" s="3">
        <v>374094</v>
      </c>
      <c r="B3058" t="s">
        <v>110</v>
      </c>
      <c r="C3058" t="s">
        <v>41</v>
      </c>
      <c r="D3058" t="s">
        <v>14</v>
      </c>
      <c r="E3058" t="s">
        <v>1</v>
      </c>
      <c r="F3058" s="5">
        <v>41093</v>
      </c>
      <c r="G3058">
        <v>5</v>
      </c>
      <c r="H3058">
        <v>34</v>
      </c>
      <c r="I3058" s="1">
        <v>12795.9</v>
      </c>
      <c r="J3058" s="1">
        <v>1499.23</v>
      </c>
      <c r="K3058">
        <v>11.716487312342201</v>
      </c>
      <c r="L3058" s="4">
        <f>VLOOKUP(N3058,rates,VLOOKUP(CONCATENATE('[1]Exposure Report'!$B$11,'[1]Exposure Report'!$B$13),rate_lookup_table,4,FALSE),FALSE)</f>
        <v>376.34796666666665</v>
      </c>
      <c r="M3058" t="s">
        <v>0</v>
      </c>
      <c r="N3058" t="str">
        <f>IF(VLOOKUP(B3058,title_rename,2,FALSE)=0,B3058,VLOOKUP(B3058,title_rename,2,FALSE))</f>
        <v>07-03 San Francisco Giants @ Washington Nationals</v>
      </c>
      <c r="O3058" s="3" t="str">
        <f>LEFT(IF(VLOOKUP(C3058,brand_rename,2,FALSE)=0,C3058,VLOOKUP(C3058,brand_rename,2,FALSE)),LEN(IF(VLOOKUP(C3058,brand_rename,2,FALSE)=0,C3058,VLOOKUP(C3058,brand_rename,2,FALSE)))-6)</f>
        <v>Nationals Park</v>
      </c>
      <c r="P3058" t="str">
        <f>IF(VLOOKUP(D3058,location_rename,2,FALSE)=0,D3058,VLOOKUP(D3058,location_rename,2,FALSE))</f>
        <v>Static Dugout Roof</v>
      </c>
      <c r="Q3058">
        <f>IF($L3058=0,0,G3058)</f>
        <v>5</v>
      </c>
      <c r="R3058">
        <f>IF($L3058=0,0,H3058)</f>
        <v>34</v>
      </c>
      <c r="S3058" s="1">
        <f>R3058*L3058</f>
        <v>12795.830866666665</v>
      </c>
      <c r="T3058" s="1">
        <f>S3058*(K3058/100)</f>
        <v>1499.2219000017669</v>
      </c>
      <c r="U3058" t="str">
        <f t="shared" si="94"/>
        <v>Nationals ParkStatic Dugout Roof</v>
      </c>
      <c r="V3058" t="str">
        <f t="shared" si="95"/>
        <v>07-03 San Francisco Giants @ Washington NationalsNationals ParkStatic Dugout Roof</v>
      </c>
      <c r="W3058" t="str">
        <f>CONCATENATE(M3058,O3058)</f>
        <v>Regular SeasonNationals Park</v>
      </c>
      <c r="X3058" t="str">
        <f>CONCATENATE(M3058,P3058)</f>
        <v>Regular SeasonStatic Dugout Roof</v>
      </c>
      <c r="Y3058" t="str">
        <f>CONCATENATE(M3058,O3058,P3058)</f>
        <v>Regular SeasonNationals ParkStatic Dugout Roof</v>
      </c>
    </row>
    <row r="3059" spans="1:25" x14ac:dyDescent="0.25">
      <c r="A3059" s="3">
        <v>374094</v>
      </c>
      <c r="B3059" t="s">
        <v>110</v>
      </c>
      <c r="C3059" t="s">
        <v>41</v>
      </c>
      <c r="D3059" t="s">
        <v>12</v>
      </c>
      <c r="E3059" t="s">
        <v>1</v>
      </c>
      <c r="F3059" s="5">
        <v>41093</v>
      </c>
      <c r="G3059">
        <v>389</v>
      </c>
      <c r="H3059">
        <v>2160</v>
      </c>
      <c r="I3059" s="1">
        <v>812916</v>
      </c>
      <c r="J3059" s="1">
        <v>199021.44</v>
      </c>
      <c r="K3059">
        <v>24.482411466867401</v>
      </c>
      <c r="L3059" s="4">
        <f>VLOOKUP(N3059,rates,VLOOKUP(CONCATENATE('[1]Exposure Report'!$B$11,'[1]Exposure Report'!$B$13),rate_lookup_table,4,FALSE),FALSE)</f>
        <v>376.34796666666665</v>
      </c>
      <c r="M3059" t="s">
        <v>0</v>
      </c>
      <c r="N3059" t="str">
        <f>IF(VLOOKUP(B3059,title_rename,2,FALSE)=0,B3059,VLOOKUP(B3059,title_rename,2,FALSE))</f>
        <v>07-03 San Francisco Giants @ Washington Nationals</v>
      </c>
      <c r="O3059" s="3" t="str">
        <f>LEFT(IF(VLOOKUP(C3059,brand_rename,2,FALSE)=0,C3059,VLOOKUP(C3059,brand_rename,2,FALSE)),LEN(IF(VLOOKUP(C3059,brand_rename,2,FALSE)=0,C3059,VLOOKUP(C3059,brand_rename,2,FALSE)))-6)</f>
        <v>Nationals Park</v>
      </c>
      <c r="P3059" t="str">
        <f>IF(VLOOKUP(D3059,location_rename,2,FALSE)=0,D3059,VLOOKUP(D3059,location_rename,2,FALSE))</f>
        <v>Static Field Level Home Plate</v>
      </c>
      <c r="Q3059">
        <f>IF($L3059=0,0,G3059)</f>
        <v>389</v>
      </c>
      <c r="R3059">
        <f>IF($L3059=0,0,H3059)</f>
        <v>2160</v>
      </c>
      <c r="S3059" s="1">
        <f>R3059*L3059</f>
        <v>812911.60800000001</v>
      </c>
      <c r="T3059" s="1">
        <f>S3059*(K3059/100)</f>
        <v>199020.36473248817</v>
      </c>
      <c r="U3059" t="str">
        <f t="shared" si="94"/>
        <v>Nationals ParkStatic Field Level Home Plate</v>
      </c>
      <c r="V3059" t="str">
        <f t="shared" si="95"/>
        <v>07-03 San Francisco Giants @ Washington NationalsNationals ParkStatic Field Level Home Plate</v>
      </c>
      <c r="W3059" t="str">
        <f>CONCATENATE(M3059,O3059)</f>
        <v>Regular SeasonNationals Park</v>
      </c>
      <c r="X3059" t="str">
        <f>CONCATENATE(M3059,P3059)</f>
        <v>Regular SeasonStatic Field Level Home Plate</v>
      </c>
      <c r="Y3059" t="str">
        <f>CONCATENATE(M3059,O3059,P3059)</f>
        <v>Regular SeasonNationals ParkStatic Field Level Home Plate</v>
      </c>
    </row>
    <row r="3060" spans="1:25" x14ac:dyDescent="0.25">
      <c r="A3060" s="3">
        <v>374094</v>
      </c>
      <c r="B3060" t="s">
        <v>110</v>
      </c>
      <c r="C3060" t="s">
        <v>41</v>
      </c>
      <c r="D3060" t="s">
        <v>9</v>
      </c>
      <c r="E3060" t="s">
        <v>1</v>
      </c>
      <c r="F3060" s="5">
        <v>41093</v>
      </c>
      <c r="G3060">
        <v>19</v>
      </c>
      <c r="H3060">
        <v>119</v>
      </c>
      <c r="I3060" s="1">
        <v>44785.65</v>
      </c>
      <c r="J3060" s="1">
        <v>5672.08</v>
      </c>
      <c r="K3060">
        <v>12.6649495988112</v>
      </c>
      <c r="L3060" s="4">
        <f>VLOOKUP(N3060,rates,VLOOKUP(CONCATENATE('[1]Exposure Report'!$B$11,'[1]Exposure Report'!$B$13),rate_lookup_table,4,FALSE),FALSE)</f>
        <v>376.34796666666665</v>
      </c>
      <c r="M3060" t="s">
        <v>0</v>
      </c>
      <c r="N3060" t="str">
        <f>IF(VLOOKUP(B3060,title_rename,2,FALSE)=0,B3060,VLOOKUP(B3060,title_rename,2,FALSE))</f>
        <v>07-03 San Francisco Giants @ Washington Nationals</v>
      </c>
      <c r="O3060" s="3" t="str">
        <f>LEFT(IF(VLOOKUP(C3060,brand_rename,2,FALSE)=0,C3060,VLOOKUP(C3060,brand_rename,2,FALSE)),LEN(IF(VLOOKUP(C3060,brand_rename,2,FALSE)=0,C3060,VLOOKUP(C3060,brand_rename,2,FALSE)))-6)</f>
        <v>Nationals Park</v>
      </c>
      <c r="P3060" t="str">
        <f>IF(VLOOKUP(D3060,location_rename,2,FALSE)=0,D3060,VLOOKUP(D3060,location_rename,2,FALSE))</f>
        <v>Static Upper Billboard</v>
      </c>
      <c r="Q3060">
        <f>IF($L3060=0,0,G3060)</f>
        <v>19</v>
      </c>
      <c r="R3060">
        <f>IF($L3060=0,0,H3060)</f>
        <v>119</v>
      </c>
      <c r="S3060" s="1">
        <f>R3060*L3060</f>
        <v>44785.408033333333</v>
      </c>
      <c r="T3060" s="1">
        <f>S3060*(K3060/100)</f>
        <v>5672.0493550436095</v>
      </c>
      <c r="U3060" t="str">
        <f t="shared" si="94"/>
        <v>Nationals ParkStatic Upper Billboard</v>
      </c>
      <c r="V3060" t="str">
        <f t="shared" si="95"/>
        <v>07-03 San Francisco Giants @ Washington NationalsNationals ParkStatic Upper Billboard</v>
      </c>
      <c r="W3060" t="str">
        <f>CONCATENATE(M3060,O3060)</f>
        <v>Regular SeasonNationals Park</v>
      </c>
      <c r="X3060" t="str">
        <f>CONCATENATE(M3060,P3060)</f>
        <v>Regular SeasonStatic Upper Billboard</v>
      </c>
      <c r="Y3060" t="str">
        <f>CONCATENATE(M3060,O3060,P3060)</f>
        <v>Regular SeasonNationals ParkStatic Upper Billboard</v>
      </c>
    </row>
    <row r="3061" spans="1:25" x14ac:dyDescent="0.25">
      <c r="A3061" s="3">
        <v>374094</v>
      </c>
      <c r="B3061" t="s">
        <v>110</v>
      </c>
      <c r="C3061" t="s">
        <v>40</v>
      </c>
      <c r="D3061" t="s">
        <v>11</v>
      </c>
      <c r="E3061" t="s">
        <v>1</v>
      </c>
      <c r="F3061" s="5">
        <v>41093</v>
      </c>
      <c r="G3061">
        <v>2</v>
      </c>
      <c r="H3061">
        <v>2</v>
      </c>
      <c r="I3061" s="1">
        <v>752.7</v>
      </c>
      <c r="J3061" s="1">
        <v>125.02</v>
      </c>
      <c r="K3061">
        <v>16.609538992958601</v>
      </c>
      <c r="L3061" s="4">
        <f>VLOOKUP(N3061,rates,VLOOKUP(CONCATENATE('[1]Exposure Report'!$B$11,'[1]Exposure Report'!$B$13),rate_lookup_table,4,FALSE),FALSE)</f>
        <v>376.34796666666665</v>
      </c>
      <c r="M3061" t="s">
        <v>0</v>
      </c>
      <c r="N3061" t="str">
        <f>IF(VLOOKUP(B3061,title_rename,2,FALSE)=0,B3061,VLOOKUP(B3061,title_rename,2,FALSE))</f>
        <v>07-03 San Francisco Giants @ Washington Nationals</v>
      </c>
      <c r="O3061" s="3" t="str">
        <f>LEFT(IF(VLOOKUP(C3061,brand_rename,2,FALSE)=0,C3061,VLOOKUP(C3061,brand_rename,2,FALSE)),LEN(IF(VLOOKUP(C3061,brand_rename,2,FALSE)=0,C3061,VLOOKUP(C3061,brand_rename,2,FALSE)))-6)</f>
        <v>Nationals Youth Baseball Academy</v>
      </c>
      <c r="P3061" t="str">
        <f>IF(VLOOKUP(D3061,location_rename,2,FALSE)=0,D3061,VLOOKUP(D3061,location_rename,2,FALSE))</f>
        <v>Static Outfield Wall</v>
      </c>
      <c r="Q3061">
        <f>IF($L3061=0,0,G3061)</f>
        <v>2</v>
      </c>
      <c r="R3061">
        <f>IF($L3061=0,0,H3061)</f>
        <v>2</v>
      </c>
      <c r="S3061" s="1">
        <f>R3061*L3061</f>
        <v>752.6959333333333</v>
      </c>
      <c r="T3061" s="1">
        <f>S3061*(K3061/100)</f>
        <v>125.01932454541367</v>
      </c>
      <c r="U3061" t="str">
        <f t="shared" si="94"/>
        <v>Nationals Youth Baseball AcademyStatic Outfield Wall</v>
      </c>
      <c r="V3061" t="str">
        <f t="shared" si="95"/>
        <v>07-03 San Francisco Giants @ Washington NationalsNationals Youth Baseball AcademyStatic Outfield Wall</v>
      </c>
      <c r="W3061" t="str">
        <f>CONCATENATE(M3061,O3061)</f>
        <v>Regular SeasonNationals Youth Baseball Academy</v>
      </c>
      <c r="X3061" t="str">
        <f>CONCATENATE(M3061,P3061)</f>
        <v>Regular SeasonStatic Outfield Wall</v>
      </c>
      <c r="Y3061" t="str">
        <f>CONCATENATE(M3061,O3061,P3061)</f>
        <v>Regular SeasonNationals Youth Baseball AcademyStatic Outfield Wall</v>
      </c>
    </row>
    <row r="3062" spans="1:25" x14ac:dyDescent="0.25">
      <c r="A3062" s="3">
        <v>374094</v>
      </c>
      <c r="B3062" t="s">
        <v>110</v>
      </c>
      <c r="C3062" t="s">
        <v>39</v>
      </c>
      <c r="D3062" t="s">
        <v>13</v>
      </c>
      <c r="E3062" t="s">
        <v>1</v>
      </c>
      <c r="F3062" s="5">
        <v>41093</v>
      </c>
      <c r="G3062">
        <v>32</v>
      </c>
      <c r="H3062">
        <v>147</v>
      </c>
      <c r="I3062" s="1">
        <v>55323.45</v>
      </c>
      <c r="J3062" s="1">
        <v>13147.03</v>
      </c>
      <c r="K3062">
        <v>23.763937353870698</v>
      </c>
      <c r="L3062" s="4">
        <f>VLOOKUP(N3062,rates,VLOOKUP(CONCATENATE('[1]Exposure Report'!$B$11,'[1]Exposure Report'!$B$13),rate_lookup_table,4,FALSE),FALSE)</f>
        <v>376.34796666666665</v>
      </c>
      <c r="M3062" t="s">
        <v>0</v>
      </c>
      <c r="N3062" t="str">
        <f>IF(VLOOKUP(B3062,title_rename,2,FALSE)=0,B3062,VLOOKUP(B3062,title_rename,2,FALSE))</f>
        <v>07-03 San Francisco Giants @ Washington Nationals</v>
      </c>
      <c r="O3062" s="3" t="str">
        <f>LEFT(IF(VLOOKUP(C3062,brand_rename,2,FALSE)=0,C3062,VLOOKUP(C3062,brand_rename,2,FALSE)),LEN(IF(VLOOKUP(C3062,brand_rename,2,FALSE)=0,C3062,VLOOKUP(C3062,brand_rename,2,FALSE)))-6)</f>
        <v>New Era</v>
      </c>
      <c r="P3062" t="str">
        <f>IF(VLOOKUP(D3062,location_rename,2,FALSE)=0,D3062,VLOOKUP(D3062,location_rename,2,FALSE))</f>
        <v>Static Dugout Wall</v>
      </c>
      <c r="Q3062">
        <f>IF($L3062=0,0,G3062)</f>
        <v>32</v>
      </c>
      <c r="R3062">
        <f>IF($L3062=0,0,H3062)</f>
        <v>147</v>
      </c>
      <c r="S3062" s="1">
        <f>R3062*L3062</f>
        <v>55323.151099999995</v>
      </c>
      <c r="T3062" s="1">
        <f>S3062*(K3062/100)</f>
        <v>13146.958969591227</v>
      </c>
      <c r="U3062" t="str">
        <f t="shared" si="94"/>
        <v>New EraStatic Dugout Wall</v>
      </c>
      <c r="V3062" t="str">
        <f t="shared" si="95"/>
        <v>07-03 San Francisco Giants @ Washington NationalsNew EraStatic Dugout Wall</v>
      </c>
      <c r="W3062" t="str">
        <f>CONCATENATE(M3062,O3062)</f>
        <v>Regular SeasonNew Era</v>
      </c>
      <c r="X3062" t="str">
        <f>CONCATENATE(M3062,P3062)</f>
        <v>Regular SeasonStatic Dugout Wall</v>
      </c>
      <c r="Y3062" t="str">
        <f>CONCATENATE(M3062,O3062,P3062)</f>
        <v>Regular SeasonNew EraStatic Dugout Wall</v>
      </c>
    </row>
    <row r="3063" spans="1:25" x14ac:dyDescent="0.25">
      <c r="A3063" s="3">
        <v>374094</v>
      </c>
      <c r="B3063" t="s">
        <v>110</v>
      </c>
      <c r="C3063" t="s">
        <v>37</v>
      </c>
      <c r="D3063" t="s">
        <v>19</v>
      </c>
      <c r="E3063" t="s">
        <v>1</v>
      </c>
      <c r="F3063" s="5">
        <v>41093</v>
      </c>
      <c r="G3063">
        <v>4</v>
      </c>
      <c r="H3063">
        <v>10</v>
      </c>
      <c r="I3063" s="1">
        <v>3763.5</v>
      </c>
      <c r="J3063" s="1">
        <v>1117.83</v>
      </c>
      <c r="K3063">
        <v>29.701873256277398</v>
      </c>
      <c r="L3063" s="4">
        <f>VLOOKUP(N3063,rates,VLOOKUP(CONCATENATE('[1]Exposure Report'!$B$11,'[1]Exposure Report'!$B$13),rate_lookup_table,4,FALSE),FALSE)</f>
        <v>376.34796666666665</v>
      </c>
      <c r="M3063" t="s">
        <v>0</v>
      </c>
      <c r="N3063" t="str">
        <f>IF(VLOOKUP(B3063,title_rename,2,FALSE)=0,B3063,VLOOKUP(B3063,title_rename,2,FALSE))</f>
        <v>07-03 San Francisco Giants @ Washington Nationals</v>
      </c>
      <c r="O3063" s="3" t="str">
        <f>LEFT(IF(VLOOKUP(C3063,brand_rename,2,FALSE)=0,C3063,VLOOKUP(C3063,brand_rename,2,FALSE)),LEN(IF(VLOOKUP(C3063,brand_rename,2,FALSE)=0,C3063,VLOOKUP(C3063,brand_rename,2,FALSE)))-6)</f>
        <v>Papa John's</v>
      </c>
      <c r="P3063" t="str">
        <f>IF(VLOOKUP(D3063,location_rename,2,FALSE)=0,D3063,VLOOKUP(D3063,location_rename,2,FALSE))</f>
        <v>LED Outfield Wall</v>
      </c>
      <c r="Q3063">
        <f>IF($L3063=0,0,G3063)</f>
        <v>4</v>
      </c>
      <c r="R3063">
        <f>IF($L3063=0,0,H3063)</f>
        <v>10</v>
      </c>
      <c r="S3063" s="1">
        <f>R3063*L3063</f>
        <v>3763.4796666666666</v>
      </c>
      <c r="T3063" s="1">
        <f>S3063*(K3063/100)</f>
        <v>1117.8239606191046</v>
      </c>
      <c r="U3063" t="str">
        <f t="shared" si="94"/>
        <v>Papa John'sLED Outfield Wall</v>
      </c>
      <c r="V3063" t="str">
        <f t="shared" si="95"/>
        <v>07-03 San Francisco Giants @ Washington NationalsPapa John'sLED Outfield Wall</v>
      </c>
      <c r="W3063" t="str">
        <f>CONCATENATE(M3063,O3063)</f>
        <v>Regular SeasonPapa John's</v>
      </c>
      <c r="X3063" t="str">
        <f>CONCATENATE(M3063,P3063)</f>
        <v>Regular SeasonLED Outfield Wall</v>
      </c>
      <c r="Y3063" t="str">
        <f>CONCATENATE(M3063,O3063,P3063)</f>
        <v>Regular SeasonPapa John'sLED Outfield Wall</v>
      </c>
    </row>
    <row r="3064" spans="1:25" x14ac:dyDescent="0.25">
      <c r="A3064" s="3">
        <v>374094</v>
      </c>
      <c r="B3064" t="s">
        <v>110</v>
      </c>
      <c r="C3064" t="s">
        <v>37</v>
      </c>
      <c r="D3064" t="s">
        <v>2</v>
      </c>
      <c r="E3064" t="s">
        <v>1</v>
      </c>
      <c r="F3064" s="5">
        <v>41093</v>
      </c>
      <c r="G3064">
        <v>26</v>
      </c>
      <c r="H3064">
        <v>180</v>
      </c>
      <c r="I3064" s="1">
        <v>67743</v>
      </c>
      <c r="J3064" s="1">
        <v>15534.45</v>
      </c>
      <c r="K3064">
        <v>22.9314467915504</v>
      </c>
      <c r="L3064" s="4">
        <f>VLOOKUP(N3064,rates,VLOOKUP(CONCATENATE('[1]Exposure Report'!$B$11,'[1]Exposure Report'!$B$13),rate_lookup_table,4,FALSE),FALSE)</f>
        <v>376.34796666666665</v>
      </c>
      <c r="M3064" t="s">
        <v>0</v>
      </c>
      <c r="N3064" t="str">
        <f>IF(VLOOKUP(B3064,title_rename,2,FALSE)=0,B3064,VLOOKUP(B3064,title_rename,2,FALSE))</f>
        <v>07-03 San Francisco Giants @ Washington Nationals</v>
      </c>
      <c r="O3064" s="3" t="str">
        <f>LEFT(IF(VLOOKUP(C3064,brand_rename,2,FALSE)=0,C3064,VLOOKUP(C3064,brand_rename,2,FALSE)),LEN(IF(VLOOKUP(C3064,brand_rename,2,FALSE)=0,C3064,VLOOKUP(C3064,brand_rename,2,FALSE)))-6)</f>
        <v>Papa John's</v>
      </c>
      <c r="P3064" t="str">
        <f>IF(VLOOKUP(D3064,location_rename,2,FALSE)=0,D3064,VLOOKUP(D3064,location_rename,2,FALSE))</f>
        <v>Rotational Field Level Home Plate</v>
      </c>
      <c r="Q3064">
        <f>IF($L3064=0,0,G3064)</f>
        <v>26</v>
      </c>
      <c r="R3064">
        <f>IF($L3064=0,0,H3064)</f>
        <v>180</v>
      </c>
      <c r="S3064" s="1">
        <f>R3064*L3064</f>
        <v>67742.633999999991</v>
      </c>
      <c r="T3064" s="1">
        <f>S3064*(K3064/100)</f>
        <v>15534.366070904729</v>
      </c>
      <c r="U3064" t="str">
        <f t="shared" si="94"/>
        <v>Papa John'sRotational Field Level Home Plate</v>
      </c>
      <c r="V3064" t="str">
        <f t="shared" si="95"/>
        <v>07-03 San Francisco Giants @ Washington NationalsPapa John'sRotational Field Level Home Plate</v>
      </c>
      <c r="W3064" t="str">
        <f>CONCATENATE(M3064,O3064)</f>
        <v>Regular SeasonPapa John's</v>
      </c>
      <c r="X3064" t="str">
        <f>CONCATENATE(M3064,P3064)</f>
        <v>Regular SeasonRotational Field Level Home Plate</v>
      </c>
      <c r="Y3064" t="str">
        <f>CONCATENATE(M3064,O3064,P3064)</f>
        <v>Regular SeasonPapa John'sRotational Field Level Home Plate</v>
      </c>
    </row>
    <row r="3065" spans="1:25" x14ac:dyDescent="0.25">
      <c r="A3065" s="3">
        <v>374094</v>
      </c>
      <c r="B3065" t="s">
        <v>110</v>
      </c>
      <c r="C3065" t="s">
        <v>36</v>
      </c>
      <c r="D3065" t="s">
        <v>17</v>
      </c>
      <c r="E3065" t="s">
        <v>1</v>
      </c>
      <c r="F3065" s="5">
        <v>41093</v>
      </c>
      <c r="G3065">
        <v>2</v>
      </c>
      <c r="H3065">
        <v>13</v>
      </c>
      <c r="I3065" s="1">
        <v>4892.55</v>
      </c>
      <c r="J3065" s="1">
        <v>1514.17</v>
      </c>
      <c r="K3065">
        <v>30.948482897466501</v>
      </c>
      <c r="L3065" s="4">
        <f>VLOOKUP(N3065,rates,VLOOKUP(CONCATENATE('[1]Exposure Report'!$B$11,'[1]Exposure Report'!$B$13),rate_lookup_table,4,FALSE),FALSE)</f>
        <v>376.34796666666665</v>
      </c>
      <c r="M3065" t="s">
        <v>0</v>
      </c>
      <c r="N3065" t="str">
        <f>IF(VLOOKUP(B3065,title_rename,2,FALSE)=0,B3065,VLOOKUP(B3065,title_rename,2,FALSE))</f>
        <v>07-03 San Francisco Giants @ Washington Nationals</v>
      </c>
      <c r="O3065" s="3" t="str">
        <f>LEFT(IF(VLOOKUP(C3065,brand_rename,2,FALSE)=0,C3065,VLOOKUP(C3065,brand_rename,2,FALSE)),LEN(IF(VLOOKUP(C3065,brand_rename,2,FALSE)=0,C3065,VLOOKUP(C3065,brand_rename,2,FALSE)))-6)</f>
        <v>PNC Bank</v>
      </c>
      <c r="P3065" t="str">
        <f>IF(VLOOKUP(D3065,location_rename,2,FALSE)=0,D3065,VLOOKUP(D3065,location_rename,2,FALSE))</f>
        <v>LED Upper Tiered</v>
      </c>
      <c r="Q3065">
        <f>IF($L3065=0,0,G3065)</f>
        <v>2</v>
      </c>
      <c r="R3065">
        <f>IF($L3065=0,0,H3065)</f>
        <v>13</v>
      </c>
      <c r="S3065" s="1">
        <f>R3065*L3065</f>
        <v>4892.5235666666667</v>
      </c>
      <c r="T3065" s="1">
        <f>S3065*(K3065/100)</f>
        <v>1514.1618192843514</v>
      </c>
      <c r="U3065" t="str">
        <f t="shared" si="94"/>
        <v>PNC BankLED Upper Tiered</v>
      </c>
      <c r="V3065" t="str">
        <f t="shared" si="95"/>
        <v>07-03 San Francisco Giants @ Washington NationalsPNC BankLED Upper Tiered</v>
      </c>
      <c r="W3065" t="str">
        <f>CONCATENATE(M3065,O3065)</f>
        <v>Regular SeasonPNC Bank</v>
      </c>
      <c r="X3065" t="str">
        <f>CONCATENATE(M3065,P3065)</f>
        <v>Regular SeasonLED Upper Tiered</v>
      </c>
      <c r="Y3065" t="str">
        <f>CONCATENATE(M3065,O3065,P3065)</f>
        <v>Regular SeasonPNC BankLED Upper Tiered</v>
      </c>
    </row>
    <row r="3066" spans="1:25" x14ac:dyDescent="0.25">
      <c r="A3066" s="3">
        <v>374094</v>
      </c>
      <c r="B3066" t="s">
        <v>110</v>
      </c>
      <c r="C3066" t="s">
        <v>36</v>
      </c>
      <c r="D3066" t="s">
        <v>2</v>
      </c>
      <c r="E3066" t="s">
        <v>1</v>
      </c>
      <c r="F3066" s="5">
        <v>41093</v>
      </c>
      <c r="G3066">
        <v>25</v>
      </c>
      <c r="H3066">
        <v>194</v>
      </c>
      <c r="I3066" s="1">
        <v>73011.899999999994</v>
      </c>
      <c r="J3066" s="1">
        <v>17762.59</v>
      </c>
      <c r="K3066">
        <v>24.328349214306101</v>
      </c>
      <c r="L3066" s="4">
        <f>VLOOKUP(N3066,rates,VLOOKUP(CONCATENATE('[1]Exposure Report'!$B$11,'[1]Exposure Report'!$B$13),rate_lookup_table,4,FALSE),FALSE)</f>
        <v>376.34796666666665</v>
      </c>
      <c r="M3066" t="s">
        <v>0</v>
      </c>
      <c r="N3066" t="str">
        <f>IF(VLOOKUP(B3066,title_rename,2,FALSE)=0,B3066,VLOOKUP(B3066,title_rename,2,FALSE))</f>
        <v>07-03 San Francisco Giants @ Washington Nationals</v>
      </c>
      <c r="O3066" s="3" t="str">
        <f>LEFT(IF(VLOOKUP(C3066,brand_rename,2,FALSE)=0,C3066,VLOOKUP(C3066,brand_rename,2,FALSE)),LEN(IF(VLOOKUP(C3066,brand_rename,2,FALSE)=0,C3066,VLOOKUP(C3066,brand_rename,2,FALSE)))-6)</f>
        <v>PNC Bank</v>
      </c>
      <c r="P3066" t="str">
        <f>IF(VLOOKUP(D3066,location_rename,2,FALSE)=0,D3066,VLOOKUP(D3066,location_rename,2,FALSE))</f>
        <v>Rotational Field Level Home Plate</v>
      </c>
      <c r="Q3066">
        <f>IF($L3066=0,0,G3066)</f>
        <v>25</v>
      </c>
      <c r="R3066">
        <f>IF($L3066=0,0,H3066)</f>
        <v>194</v>
      </c>
      <c r="S3066" s="1">
        <f>R3066*L3066</f>
        <v>73011.505533333329</v>
      </c>
      <c r="T3066" s="1">
        <f>S3066*(K3066/100)</f>
        <v>17762.494032771752</v>
      </c>
      <c r="U3066" t="str">
        <f t="shared" si="94"/>
        <v>PNC BankRotational Field Level Home Plate</v>
      </c>
      <c r="V3066" t="str">
        <f t="shared" si="95"/>
        <v>07-03 San Francisco Giants @ Washington NationalsPNC BankRotational Field Level Home Plate</v>
      </c>
      <c r="W3066" t="str">
        <f>CONCATENATE(M3066,O3066)</f>
        <v>Regular SeasonPNC Bank</v>
      </c>
      <c r="X3066" t="str">
        <f>CONCATENATE(M3066,P3066)</f>
        <v>Regular SeasonRotational Field Level Home Plate</v>
      </c>
      <c r="Y3066" t="str">
        <f>CONCATENATE(M3066,O3066,P3066)</f>
        <v>Regular SeasonPNC BankRotational Field Level Home Plate</v>
      </c>
    </row>
    <row r="3067" spans="1:25" x14ac:dyDescent="0.25">
      <c r="A3067" s="3">
        <v>374094</v>
      </c>
      <c r="B3067" t="s">
        <v>110</v>
      </c>
      <c r="C3067" t="s">
        <v>36</v>
      </c>
      <c r="D3067" t="s">
        <v>9</v>
      </c>
      <c r="E3067" t="s">
        <v>1</v>
      </c>
      <c r="F3067" s="5">
        <v>41093</v>
      </c>
      <c r="G3067">
        <v>9</v>
      </c>
      <c r="H3067">
        <v>92</v>
      </c>
      <c r="I3067" s="1">
        <v>34624.199999999997</v>
      </c>
      <c r="J3067" s="1">
        <v>3349.93</v>
      </c>
      <c r="K3067">
        <v>9.6751116271278406</v>
      </c>
      <c r="L3067" s="4">
        <f>VLOOKUP(N3067,rates,VLOOKUP(CONCATENATE('[1]Exposure Report'!$B$11,'[1]Exposure Report'!$B$13),rate_lookup_table,4,FALSE),FALSE)</f>
        <v>376.34796666666665</v>
      </c>
      <c r="M3067" t="s">
        <v>0</v>
      </c>
      <c r="N3067" t="str">
        <f>IF(VLOOKUP(B3067,title_rename,2,FALSE)=0,B3067,VLOOKUP(B3067,title_rename,2,FALSE))</f>
        <v>07-03 San Francisco Giants @ Washington Nationals</v>
      </c>
      <c r="O3067" s="3" t="str">
        <f>LEFT(IF(VLOOKUP(C3067,brand_rename,2,FALSE)=0,C3067,VLOOKUP(C3067,brand_rename,2,FALSE)),LEN(IF(VLOOKUP(C3067,brand_rename,2,FALSE)=0,C3067,VLOOKUP(C3067,brand_rename,2,FALSE)))-6)</f>
        <v>PNC Bank</v>
      </c>
      <c r="P3067" t="str">
        <f>IF(VLOOKUP(D3067,location_rename,2,FALSE)=0,D3067,VLOOKUP(D3067,location_rename,2,FALSE))</f>
        <v>Static Upper Billboard</v>
      </c>
      <c r="Q3067">
        <f>IF($L3067=0,0,G3067)</f>
        <v>9</v>
      </c>
      <c r="R3067">
        <f>IF($L3067=0,0,H3067)</f>
        <v>92</v>
      </c>
      <c r="S3067" s="1">
        <f>R3067*L3067</f>
        <v>34624.012933333332</v>
      </c>
      <c r="T3067" s="1">
        <f>S3067*(K3067/100)</f>
        <v>3349.9119010911804</v>
      </c>
      <c r="U3067" t="str">
        <f t="shared" si="94"/>
        <v>PNC BankStatic Upper Billboard</v>
      </c>
      <c r="V3067" t="str">
        <f t="shared" si="95"/>
        <v>07-03 San Francisco Giants @ Washington NationalsPNC BankStatic Upper Billboard</v>
      </c>
      <c r="W3067" t="str">
        <f>CONCATENATE(M3067,O3067)</f>
        <v>Regular SeasonPNC Bank</v>
      </c>
      <c r="X3067" t="str">
        <f>CONCATENATE(M3067,P3067)</f>
        <v>Regular SeasonStatic Upper Billboard</v>
      </c>
      <c r="Y3067" t="str">
        <f>CONCATENATE(M3067,O3067,P3067)</f>
        <v>Regular SeasonPNC BankStatic Upper Billboard</v>
      </c>
    </row>
    <row r="3068" spans="1:25" x14ac:dyDescent="0.25">
      <c r="A3068" s="3">
        <v>374094</v>
      </c>
      <c r="B3068" t="s">
        <v>110</v>
      </c>
      <c r="C3068" t="s">
        <v>33</v>
      </c>
      <c r="D3068" t="s">
        <v>19</v>
      </c>
      <c r="E3068" t="s">
        <v>1</v>
      </c>
      <c r="F3068" s="5">
        <v>41093</v>
      </c>
      <c r="G3068">
        <v>1</v>
      </c>
      <c r="H3068">
        <v>5</v>
      </c>
      <c r="I3068" s="1">
        <v>1881.75</v>
      </c>
      <c r="J3068" s="1">
        <v>461.78</v>
      </c>
      <c r="K3068">
        <v>24.539922944068</v>
      </c>
      <c r="L3068" s="4">
        <f>VLOOKUP(N3068,rates,VLOOKUP(CONCATENATE('[1]Exposure Report'!$B$11,'[1]Exposure Report'!$B$13),rate_lookup_table,4,FALSE),FALSE)</f>
        <v>376.34796666666665</v>
      </c>
      <c r="M3068" t="s">
        <v>0</v>
      </c>
      <c r="N3068" t="str">
        <f>IF(VLOOKUP(B3068,title_rename,2,FALSE)=0,B3068,VLOOKUP(B3068,title_rename,2,FALSE))</f>
        <v>07-03 San Francisco Giants @ Washington Nationals</v>
      </c>
      <c r="O3068" s="3" t="str">
        <f>LEFT(IF(VLOOKUP(C3068,brand_rename,2,FALSE)=0,C3068,VLOOKUP(C3068,brand_rename,2,FALSE)),LEN(IF(VLOOKUP(C3068,brand_rename,2,FALSE)=0,C3068,VLOOKUP(C3068,brand_rename,2,FALSE)))-6)</f>
        <v>Radio - 106.7 The Fan</v>
      </c>
      <c r="P3068" t="str">
        <f>IF(VLOOKUP(D3068,location_rename,2,FALSE)=0,D3068,VLOOKUP(D3068,location_rename,2,FALSE))</f>
        <v>LED Outfield Wall</v>
      </c>
      <c r="Q3068">
        <f>IF($L3068=0,0,G3068)</f>
        <v>1</v>
      </c>
      <c r="R3068">
        <f>IF($L3068=0,0,H3068)</f>
        <v>5</v>
      </c>
      <c r="S3068" s="1">
        <f>R3068*L3068</f>
        <v>1881.7398333333333</v>
      </c>
      <c r="T3068" s="1">
        <f>S3068*(K3068/100)</f>
        <v>461.77750510783358</v>
      </c>
      <c r="U3068" t="str">
        <f t="shared" si="94"/>
        <v>Radio - 106.7 The FanLED Outfield Wall</v>
      </c>
      <c r="V3068" t="str">
        <f t="shared" si="95"/>
        <v>07-03 San Francisco Giants @ Washington NationalsRadio - 106.7 The FanLED Outfield Wall</v>
      </c>
      <c r="W3068" t="str">
        <f>CONCATENATE(M3068,O3068)</f>
        <v>Regular SeasonRadio - 106.7 The Fan</v>
      </c>
      <c r="X3068" t="str">
        <f>CONCATENATE(M3068,P3068)</f>
        <v>Regular SeasonLED Outfield Wall</v>
      </c>
      <c r="Y3068" t="str">
        <f>CONCATENATE(M3068,O3068,P3068)</f>
        <v>Regular SeasonRadio - 106.7 The FanLED Outfield Wall</v>
      </c>
    </row>
    <row r="3069" spans="1:25" x14ac:dyDescent="0.25">
      <c r="A3069" s="3">
        <v>374094</v>
      </c>
      <c r="B3069" t="s">
        <v>110</v>
      </c>
      <c r="C3069" t="s">
        <v>33</v>
      </c>
      <c r="D3069" t="s">
        <v>17</v>
      </c>
      <c r="E3069" t="s">
        <v>1</v>
      </c>
      <c r="F3069" s="5">
        <v>41093</v>
      </c>
      <c r="G3069">
        <v>1</v>
      </c>
      <c r="H3069">
        <v>3</v>
      </c>
      <c r="I3069" s="1">
        <v>1129.05</v>
      </c>
      <c r="J3069" s="1">
        <v>364.91</v>
      </c>
      <c r="K3069">
        <v>32.320092112838203</v>
      </c>
      <c r="L3069" s="4">
        <f>VLOOKUP(N3069,rates,VLOOKUP(CONCATENATE('[1]Exposure Report'!$B$11,'[1]Exposure Report'!$B$13),rate_lookup_table,4,FALSE),FALSE)</f>
        <v>376.34796666666665</v>
      </c>
      <c r="M3069" t="s">
        <v>0</v>
      </c>
      <c r="N3069" t="str">
        <f>IF(VLOOKUP(B3069,title_rename,2,FALSE)=0,B3069,VLOOKUP(B3069,title_rename,2,FALSE))</f>
        <v>07-03 San Francisco Giants @ Washington Nationals</v>
      </c>
      <c r="O3069" s="3" t="str">
        <f>LEFT(IF(VLOOKUP(C3069,brand_rename,2,FALSE)=0,C3069,VLOOKUP(C3069,brand_rename,2,FALSE)),LEN(IF(VLOOKUP(C3069,brand_rename,2,FALSE)=0,C3069,VLOOKUP(C3069,brand_rename,2,FALSE)))-6)</f>
        <v>Radio - 106.7 The Fan</v>
      </c>
      <c r="P3069" t="str">
        <f>IF(VLOOKUP(D3069,location_rename,2,FALSE)=0,D3069,VLOOKUP(D3069,location_rename,2,FALSE))</f>
        <v>LED Upper Tiered</v>
      </c>
      <c r="Q3069">
        <f>IF($L3069=0,0,G3069)</f>
        <v>1</v>
      </c>
      <c r="R3069">
        <f>IF($L3069=0,0,H3069)</f>
        <v>3</v>
      </c>
      <c r="S3069" s="1">
        <f>R3069*L3069</f>
        <v>1129.0438999999999</v>
      </c>
      <c r="T3069" s="1">
        <f>S3069*(K3069/100)</f>
        <v>364.90802847438084</v>
      </c>
      <c r="U3069" t="str">
        <f t="shared" si="94"/>
        <v>Radio - 106.7 The FanLED Upper Tiered</v>
      </c>
      <c r="V3069" t="str">
        <f t="shared" si="95"/>
        <v>07-03 San Francisco Giants @ Washington NationalsRadio - 106.7 The FanLED Upper Tiered</v>
      </c>
      <c r="W3069" t="str">
        <f>CONCATENATE(M3069,O3069)</f>
        <v>Regular SeasonRadio - 106.7 The Fan</v>
      </c>
      <c r="X3069" t="str">
        <f>CONCATENATE(M3069,P3069)</f>
        <v>Regular SeasonLED Upper Tiered</v>
      </c>
      <c r="Y3069" t="str">
        <f>CONCATENATE(M3069,O3069,P3069)</f>
        <v>Regular SeasonRadio - 106.7 The FanLED Upper Tiered</v>
      </c>
    </row>
    <row r="3070" spans="1:25" x14ac:dyDescent="0.25">
      <c r="A3070" s="3">
        <v>374094</v>
      </c>
      <c r="B3070" t="s">
        <v>110</v>
      </c>
      <c r="C3070" t="s">
        <v>33</v>
      </c>
      <c r="D3070" t="s">
        <v>9</v>
      </c>
      <c r="E3070" t="s">
        <v>1</v>
      </c>
      <c r="F3070" s="5">
        <v>41093</v>
      </c>
      <c r="G3070">
        <v>25</v>
      </c>
      <c r="H3070">
        <v>69</v>
      </c>
      <c r="I3070" s="1">
        <v>25968.15</v>
      </c>
      <c r="J3070" s="1">
        <v>4364.08</v>
      </c>
      <c r="K3070">
        <v>16.805509826460401</v>
      </c>
      <c r="L3070" s="4">
        <f>VLOOKUP(N3070,rates,VLOOKUP(CONCATENATE('[1]Exposure Report'!$B$11,'[1]Exposure Report'!$B$13),rate_lookup_table,4,FALSE),FALSE)</f>
        <v>376.34796666666665</v>
      </c>
      <c r="M3070" t="s">
        <v>0</v>
      </c>
      <c r="N3070" t="str">
        <f>IF(VLOOKUP(B3070,title_rename,2,FALSE)=0,B3070,VLOOKUP(B3070,title_rename,2,FALSE))</f>
        <v>07-03 San Francisco Giants @ Washington Nationals</v>
      </c>
      <c r="O3070" s="3" t="str">
        <f>LEFT(IF(VLOOKUP(C3070,brand_rename,2,FALSE)=0,C3070,VLOOKUP(C3070,brand_rename,2,FALSE)),LEN(IF(VLOOKUP(C3070,brand_rename,2,FALSE)=0,C3070,VLOOKUP(C3070,brand_rename,2,FALSE)))-6)</f>
        <v>Radio - 106.7 The Fan</v>
      </c>
      <c r="P3070" t="str">
        <f>IF(VLOOKUP(D3070,location_rename,2,FALSE)=0,D3070,VLOOKUP(D3070,location_rename,2,FALSE))</f>
        <v>Static Upper Billboard</v>
      </c>
      <c r="Q3070">
        <f>IF($L3070=0,0,G3070)</f>
        <v>25</v>
      </c>
      <c r="R3070">
        <f>IF($L3070=0,0,H3070)</f>
        <v>69</v>
      </c>
      <c r="S3070" s="1">
        <f>R3070*L3070</f>
        <v>25968.009699999999</v>
      </c>
      <c r="T3070" s="1">
        <f>S3070*(K3070/100)</f>
        <v>4364.05642186969</v>
      </c>
      <c r="U3070" t="str">
        <f t="shared" si="94"/>
        <v>Radio - 106.7 The FanStatic Upper Billboard</v>
      </c>
      <c r="V3070" t="str">
        <f t="shared" si="95"/>
        <v>07-03 San Francisco Giants @ Washington NationalsRadio - 106.7 The FanStatic Upper Billboard</v>
      </c>
      <c r="W3070" t="str">
        <f>CONCATENATE(M3070,O3070)</f>
        <v>Regular SeasonRadio - 106.7 The Fan</v>
      </c>
      <c r="X3070" t="str">
        <f>CONCATENATE(M3070,P3070)</f>
        <v>Regular SeasonStatic Upper Billboard</v>
      </c>
      <c r="Y3070" t="str">
        <f>CONCATENATE(M3070,O3070,P3070)</f>
        <v>Regular SeasonRadio - 106.7 The FanStatic Upper Billboard</v>
      </c>
    </row>
    <row r="3071" spans="1:25" x14ac:dyDescent="0.25">
      <c r="A3071" s="3">
        <v>374094</v>
      </c>
      <c r="B3071" t="s">
        <v>110</v>
      </c>
      <c r="C3071" t="s">
        <v>79</v>
      </c>
      <c r="D3071" t="s">
        <v>12</v>
      </c>
      <c r="E3071" t="s">
        <v>1</v>
      </c>
      <c r="F3071" s="5">
        <v>41093</v>
      </c>
      <c r="G3071">
        <v>49</v>
      </c>
      <c r="H3071">
        <v>104</v>
      </c>
      <c r="I3071" s="1">
        <v>39140.400000000001</v>
      </c>
      <c r="J3071" s="1">
        <v>7385.45</v>
      </c>
      <c r="K3071">
        <v>18.8691224412627</v>
      </c>
      <c r="L3071" s="4">
        <f>VLOOKUP(N3071,rates,VLOOKUP(CONCATENATE('[1]Exposure Report'!$B$11,'[1]Exposure Report'!$B$13),rate_lookup_table,4,FALSE),FALSE)</f>
        <v>376.34796666666665</v>
      </c>
      <c r="M3071" t="s">
        <v>0</v>
      </c>
      <c r="N3071" t="str">
        <f>IF(VLOOKUP(B3071,title_rename,2,FALSE)=0,B3071,VLOOKUP(B3071,title_rename,2,FALSE))</f>
        <v>07-03 San Francisco Giants @ Washington Nationals</v>
      </c>
      <c r="O3071" s="3" t="str">
        <f>LEFT(IF(VLOOKUP(C3071,brand_rename,2,FALSE)=0,C3071,VLOOKUP(C3071,brand_rename,2,FALSE)),LEN(IF(VLOOKUP(C3071,brand_rename,2,FALSE)=0,C3071,VLOOKUP(C3071,brand_rename,2,FALSE)))-6)</f>
        <v>Team Promotion - NatsLive Post-Game Concert - The Wallflowers</v>
      </c>
      <c r="P3071" t="str">
        <f>IF(VLOOKUP(D3071,location_rename,2,FALSE)=0,D3071,VLOOKUP(D3071,location_rename,2,FALSE))</f>
        <v>Static Field Level Home Plate</v>
      </c>
      <c r="Q3071">
        <f>IF($L3071=0,0,G3071)</f>
        <v>49</v>
      </c>
      <c r="R3071">
        <f>IF($L3071=0,0,H3071)</f>
        <v>104</v>
      </c>
      <c r="S3071" s="1">
        <f>R3071*L3071</f>
        <v>39140.188533333334</v>
      </c>
      <c r="T3071" s="1">
        <f>S3071*(K3071/100)</f>
        <v>7385.4100980957301</v>
      </c>
      <c r="U3071" t="str">
        <f t="shared" si="94"/>
        <v>Team Promotion - NatsLive Post-Game Concert - The WallflowersStatic Field Level Home Plate</v>
      </c>
      <c r="V3071" t="str">
        <f t="shared" si="95"/>
        <v>07-03 San Francisco Giants @ Washington NationalsTeam Promotion - NatsLive Post-Game Concert - The WallflowersStatic Field Level Home Plate</v>
      </c>
      <c r="W3071" t="str">
        <f>CONCATENATE(M3071,O3071)</f>
        <v>Regular SeasonTeam Promotion - NatsLive Post-Game Concert - The Wallflowers</v>
      </c>
      <c r="X3071" t="str">
        <f>CONCATENATE(M3071,P3071)</f>
        <v>Regular SeasonStatic Field Level Home Plate</v>
      </c>
      <c r="Y3071" t="str">
        <f>CONCATENATE(M3071,O3071,P3071)</f>
        <v>Regular SeasonTeam Promotion - NatsLive Post-Game Concert - The WallflowersStatic Field Level Home Plate</v>
      </c>
    </row>
    <row r="3072" spans="1:25" x14ac:dyDescent="0.25">
      <c r="A3072" s="3">
        <v>374094</v>
      </c>
      <c r="B3072" t="s">
        <v>110</v>
      </c>
      <c r="C3072" t="s">
        <v>27</v>
      </c>
      <c r="D3072" t="s">
        <v>16</v>
      </c>
      <c r="E3072" t="s">
        <v>1</v>
      </c>
      <c r="F3072" s="5">
        <v>41093</v>
      </c>
      <c r="G3072">
        <v>13</v>
      </c>
      <c r="H3072">
        <v>67</v>
      </c>
      <c r="I3072" s="1">
        <v>25215.45</v>
      </c>
      <c r="J3072" s="1">
        <v>3723.16</v>
      </c>
      <c r="K3072">
        <v>14.7653918530107</v>
      </c>
      <c r="L3072" s="4">
        <f>VLOOKUP(N3072,rates,VLOOKUP(CONCATENATE('[1]Exposure Report'!$B$11,'[1]Exposure Report'!$B$13),rate_lookup_table,4,FALSE),FALSE)</f>
        <v>376.34796666666665</v>
      </c>
      <c r="M3072" t="s">
        <v>0</v>
      </c>
      <c r="N3072" t="str">
        <f>IF(VLOOKUP(B3072,title_rename,2,FALSE)=0,B3072,VLOOKUP(B3072,title_rename,2,FALSE))</f>
        <v>07-03 San Francisco Giants @ Washington Nationals</v>
      </c>
      <c r="O3072" s="3" t="str">
        <f>LEFT(IF(VLOOKUP(C3072,brand_rename,2,FALSE)=0,C3072,VLOOKUP(C3072,brand_rename,2,FALSE)),LEN(IF(VLOOKUP(C3072,brand_rename,2,FALSE)=0,C3072,VLOOKUP(C3072,brand_rename,2,FALSE)))-6)</f>
        <v>Team Website - Nationals.com</v>
      </c>
      <c r="P3072" t="str">
        <f>IF(VLOOKUP(D3072,location_rename,2,FALSE)=0,D3072,VLOOKUP(D3072,location_rename,2,FALSE))</f>
        <v>On Surface Branding</v>
      </c>
      <c r="Q3072">
        <f>IF($L3072=0,0,G3072)</f>
        <v>13</v>
      </c>
      <c r="R3072">
        <f>IF($L3072=0,0,H3072)</f>
        <v>67</v>
      </c>
      <c r="S3072" s="1">
        <f>R3072*L3072</f>
        <v>25215.313766666666</v>
      </c>
      <c r="T3072" s="1">
        <f>S3072*(K3072/100)</f>
        <v>3723.1398846144857</v>
      </c>
      <c r="U3072" t="str">
        <f t="shared" si="94"/>
        <v>Team Website - Nationals.comOn Surface Branding</v>
      </c>
      <c r="V3072" t="str">
        <f t="shared" si="95"/>
        <v>07-03 San Francisco Giants @ Washington NationalsTeam Website - Nationals.comOn Surface Branding</v>
      </c>
      <c r="W3072" t="str">
        <f>CONCATENATE(M3072,O3072)</f>
        <v>Regular SeasonTeam Website - Nationals.com</v>
      </c>
      <c r="X3072" t="str">
        <f>CONCATENATE(M3072,P3072)</f>
        <v>Regular SeasonOn Surface Branding</v>
      </c>
      <c r="Y3072" t="str">
        <f>CONCATENATE(M3072,O3072,P3072)</f>
        <v>Regular SeasonTeam Website - Nationals.comOn Surface Branding</v>
      </c>
    </row>
    <row r="3073" spans="1:25" x14ac:dyDescent="0.25">
      <c r="A3073" s="3">
        <v>374094</v>
      </c>
      <c r="B3073" t="s">
        <v>110</v>
      </c>
      <c r="C3073" t="s">
        <v>27</v>
      </c>
      <c r="D3073" t="s">
        <v>28</v>
      </c>
      <c r="E3073" t="s">
        <v>1</v>
      </c>
      <c r="F3073" s="5">
        <v>41093</v>
      </c>
      <c r="G3073">
        <v>28</v>
      </c>
      <c r="H3073">
        <v>89</v>
      </c>
      <c r="I3073" s="1">
        <v>33495.15</v>
      </c>
      <c r="J3073" s="1">
        <v>7804.41</v>
      </c>
      <c r="K3073">
        <v>23.300119569549601</v>
      </c>
      <c r="L3073" s="4">
        <f>VLOOKUP(N3073,rates,VLOOKUP(CONCATENATE('[1]Exposure Report'!$B$11,'[1]Exposure Report'!$B$13),rate_lookup_table,4,FALSE),FALSE)</f>
        <v>376.34796666666665</v>
      </c>
      <c r="M3073" t="s">
        <v>0</v>
      </c>
      <c r="N3073" t="str">
        <f>IF(VLOOKUP(B3073,title_rename,2,FALSE)=0,B3073,VLOOKUP(B3073,title_rename,2,FALSE))</f>
        <v>07-03 San Francisco Giants @ Washington Nationals</v>
      </c>
      <c r="O3073" s="3" t="str">
        <f>LEFT(IF(VLOOKUP(C3073,brand_rename,2,FALSE)=0,C3073,VLOOKUP(C3073,brand_rename,2,FALSE)),LEN(IF(VLOOKUP(C3073,brand_rename,2,FALSE)=0,C3073,VLOOKUP(C3073,brand_rename,2,FALSE)))-6)</f>
        <v>Team Website - Nationals.com</v>
      </c>
      <c r="P3073" t="str">
        <f>IF(VLOOKUP(D3073,location_rename,2,FALSE)=0,D3073,VLOOKUP(D3073,location_rename,2,FALSE))</f>
        <v>Static Dugout Railing</v>
      </c>
      <c r="Q3073">
        <f>IF($L3073=0,0,G3073)</f>
        <v>28</v>
      </c>
      <c r="R3073">
        <f>IF($L3073=0,0,H3073)</f>
        <v>89</v>
      </c>
      <c r="S3073" s="1">
        <f>R3073*L3073</f>
        <v>33494.969033333335</v>
      </c>
      <c r="T3073" s="1">
        <f>S3073*(K3073/100)</f>
        <v>7804.3678345502794</v>
      </c>
      <c r="U3073" t="str">
        <f t="shared" si="94"/>
        <v>Team Website - Nationals.comStatic Dugout Railing</v>
      </c>
      <c r="V3073" t="str">
        <f t="shared" si="95"/>
        <v>07-03 San Francisco Giants @ Washington NationalsTeam Website - Nationals.comStatic Dugout Railing</v>
      </c>
      <c r="W3073" t="str">
        <f>CONCATENATE(M3073,O3073)</f>
        <v>Regular SeasonTeam Website - Nationals.com</v>
      </c>
      <c r="X3073" t="str">
        <f>CONCATENATE(M3073,P3073)</f>
        <v>Regular SeasonStatic Dugout Railing</v>
      </c>
      <c r="Y3073" t="str">
        <f>CONCATENATE(M3073,O3073,P3073)</f>
        <v>Regular SeasonTeam Website - Nationals.comStatic Dugout Railing</v>
      </c>
    </row>
    <row r="3074" spans="1:25" x14ac:dyDescent="0.25">
      <c r="A3074" s="3">
        <v>374094</v>
      </c>
      <c r="B3074" t="s">
        <v>110</v>
      </c>
      <c r="C3074" t="s">
        <v>27</v>
      </c>
      <c r="D3074" t="s">
        <v>14</v>
      </c>
      <c r="E3074" t="s">
        <v>1</v>
      </c>
      <c r="F3074" s="5">
        <v>41093</v>
      </c>
      <c r="G3074">
        <v>34</v>
      </c>
      <c r="H3074">
        <v>89</v>
      </c>
      <c r="I3074" s="1">
        <v>33495.15</v>
      </c>
      <c r="J3074" s="1">
        <v>6394.79</v>
      </c>
      <c r="K3074">
        <v>19.091689393837601</v>
      </c>
      <c r="L3074" s="4">
        <f>VLOOKUP(N3074,rates,VLOOKUP(CONCATENATE('[1]Exposure Report'!$B$11,'[1]Exposure Report'!$B$13),rate_lookup_table,4,FALSE),FALSE)</f>
        <v>376.34796666666665</v>
      </c>
      <c r="M3074" t="s">
        <v>0</v>
      </c>
      <c r="N3074" t="str">
        <f>IF(VLOOKUP(B3074,title_rename,2,FALSE)=0,B3074,VLOOKUP(B3074,title_rename,2,FALSE))</f>
        <v>07-03 San Francisco Giants @ Washington Nationals</v>
      </c>
      <c r="O3074" s="3" t="str">
        <f>LEFT(IF(VLOOKUP(C3074,brand_rename,2,FALSE)=0,C3074,VLOOKUP(C3074,brand_rename,2,FALSE)),LEN(IF(VLOOKUP(C3074,brand_rename,2,FALSE)=0,C3074,VLOOKUP(C3074,brand_rename,2,FALSE)))-6)</f>
        <v>Team Website - Nationals.com</v>
      </c>
      <c r="P3074" t="str">
        <f>IF(VLOOKUP(D3074,location_rename,2,FALSE)=0,D3074,VLOOKUP(D3074,location_rename,2,FALSE))</f>
        <v>Static Dugout Roof</v>
      </c>
      <c r="Q3074">
        <f>IF($L3074=0,0,G3074)</f>
        <v>34</v>
      </c>
      <c r="R3074">
        <f>IF($L3074=0,0,H3074)</f>
        <v>89</v>
      </c>
      <c r="S3074" s="1">
        <f>R3074*L3074</f>
        <v>33494.969033333335</v>
      </c>
      <c r="T3074" s="1">
        <f>S3074*(K3074/100)</f>
        <v>6394.755450406089</v>
      </c>
      <c r="U3074" t="str">
        <f t="shared" ref="U3074:U3137" si="96">CONCATENATE(O3074,P3074)</f>
        <v>Team Website - Nationals.comStatic Dugout Roof</v>
      </c>
      <c r="V3074" t="str">
        <f t="shared" ref="V3074:V3137" si="97">CONCATENATE(N3074,U3074)</f>
        <v>07-03 San Francisco Giants @ Washington NationalsTeam Website - Nationals.comStatic Dugout Roof</v>
      </c>
      <c r="W3074" t="str">
        <f>CONCATENATE(M3074,O3074)</f>
        <v>Regular SeasonTeam Website - Nationals.com</v>
      </c>
      <c r="X3074" t="str">
        <f>CONCATENATE(M3074,P3074)</f>
        <v>Regular SeasonStatic Dugout Roof</v>
      </c>
      <c r="Y3074" t="str">
        <f>CONCATENATE(M3074,O3074,P3074)</f>
        <v>Regular SeasonTeam Website - Nationals.comStatic Dugout Roof</v>
      </c>
    </row>
    <row r="3075" spans="1:25" x14ac:dyDescent="0.25">
      <c r="A3075" s="3">
        <v>374094</v>
      </c>
      <c r="B3075" t="s">
        <v>110</v>
      </c>
      <c r="C3075" t="s">
        <v>27</v>
      </c>
      <c r="D3075" t="s">
        <v>9</v>
      </c>
      <c r="E3075" t="s">
        <v>1</v>
      </c>
      <c r="F3075" s="5">
        <v>41093</v>
      </c>
      <c r="G3075">
        <v>4</v>
      </c>
      <c r="H3075">
        <v>5</v>
      </c>
      <c r="I3075" s="1">
        <v>1881.75</v>
      </c>
      <c r="J3075" s="1">
        <v>311.54000000000002</v>
      </c>
      <c r="K3075">
        <v>16.555865550684199</v>
      </c>
      <c r="L3075" s="4">
        <f>VLOOKUP(N3075,rates,VLOOKUP(CONCATENATE('[1]Exposure Report'!$B$11,'[1]Exposure Report'!$B$13),rate_lookup_table,4,FALSE),FALSE)</f>
        <v>376.34796666666665</v>
      </c>
      <c r="M3075" t="s">
        <v>0</v>
      </c>
      <c r="N3075" t="str">
        <f>IF(VLOOKUP(B3075,title_rename,2,FALSE)=0,B3075,VLOOKUP(B3075,title_rename,2,FALSE))</f>
        <v>07-03 San Francisco Giants @ Washington Nationals</v>
      </c>
      <c r="O3075" s="3" t="str">
        <f>LEFT(IF(VLOOKUP(C3075,brand_rename,2,FALSE)=0,C3075,VLOOKUP(C3075,brand_rename,2,FALSE)),LEN(IF(VLOOKUP(C3075,brand_rename,2,FALSE)=0,C3075,VLOOKUP(C3075,brand_rename,2,FALSE)))-6)</f>
        <v>Team Website - Nationals.com</v>
      </c>
      <c r="P3075" t="str">
        <f>IF(VLOOKUP(D3075,location_rename,2,FALSE)=0,D3075,VLOOKUP(D3075,location_rename,2,FALSE))</f>
        <v>Static Upper Billboard</v>
      </c>
      <c r="Q3075">
        <f>IF($L3075=0,0,G3075)</f>
        <v>4</v>
      </c>
      <c r="R3075">
        <f>IF($L3075=0,0,H3075)</f>
        <v>5</v>
      </c>
      <c r="S3075" s="1">
        <f>R3075*L3075</f>
        <v>1881.7398333333333</v>
      </c>
      <c r="T3075" s="1">
        <f>S3075*(K3075/100)</f>
        <v>311.53831682033558</v>
      </c>
      <c r="U3075" t="str">
        <f t="shared" si="96"/>
        <v>Team Website - Nationals.comStatic Upper Billboard</v>
      </c>
      <c r="V3075" t="str">
        <f t="shared" si="97"/>
        <v>07-03 San Francisco Giants @ Washington NationalsTeam Website - Nationals.comStatic Upper Billboard</v>
      </c>
      <c r="W3075" t="str">
        <f>CONCATENATE(M3075,O3075)</f>
        <v>Regular SeasonTeam Website - Nationals.com</v>
      </c>
      <c r="X3075" t="str">
        <f>CONCATENATE(M3075,P3075)</f>
        <v>Regular SeasonStatic Upper Billboard</v>
      </c>
      <c r="Y3075" t="str">
        <f>CONCATENATE(M3075,O3075,P3075)</f>
        <v>Regular SeasonTeam Website - Nationals.comStatic Upper Billboard</v>
      </c>
    </row>
    <row r="3076" spans="1:25" x14ac:dyDescent="0.25">
      <c r="A3076" s="3">
        <v>374094</v>
      </c>
      <c r="B3076" t="s">
        <v>110</v>
      </c>
      <c r="C3076" t="s">
        <v>26</v>
      </c>
      <c r="D3076" t="s">
        <v>19</v>
      </c>
      <c r="E3076" t="s">
        <v>1</v>
      </c>
      <c r="F3076" s="5">
        <v>41093</v>
      </c>
      <c r="G3076">
        <v>1</v>
      </c>
      <c r="H3076">
        <v>8</v>
      </c>
      <c r="I3076" s="1">
        <v>3010.8</v>
      </c>
      <c r="J3076" s="1">
        <v>475.41</v>
      </c>
      <c r="K3076">
        <v>15.7901554404145</v>
      </c>
      <c r="L3076" s="4">
        <f>VLOOKUP(N3076,rates,VLOOKUP(CONCATENATE('[1]Exposure Report'!$B$11,'[1]Exposure Report'!$B$13),rate_lookup_table,4,FALSE),FALSE)</f>
        <v>376.34796666666665</v>
      </c>
      <c r="M3076" t="s">
        <v>0</v>
      </c>
      <c r="N3076" t="str">
        <f>IF(VLOOKUP(B3076,title_rename,2,FALSE)=0,B3076,VLOOKUP(B3076,title_rename,2,FALSE))</f>
        <v>07-03 San Francisco Giants @ Washington Nationals</v>
      </c>
      <c r="O3076" s="3" t="str">
        <f>LEFT(IF(VLOOKUP(C3076,brand_rename,2,FALSE)=0,C3076,VLOOKUP(C3076,brand_rename,2,FALSE)),LEN(IF(VLOOKUP(C3076,brand_rename,2,FALSE)=0,C3076,VLOOKUP(C3076,brand_rename,2,FALSE)))-6)</f>
        <v>Toyota</v>
      </c>
      <c r="P3076" t="str">
        <f>IF(VLOOKUP(D3076,location_rename,2,FALSE)=0,D3076,VLOOKUP(D3076,location_rename,2,FALSE))</f>
        <v>LED Outfield Wall</v>
      </c>
      <c r="Q3076">
        <f>IF($L3076=0,0,G3076)</f>
        <v>1</v>
      </c>
      <c r="R3076">
        <f>IF($L3076=0,0,H3076)</f>
        <v>8</v>
      </c>
      <c r="S3076" s="1">
        <f>R3076*L3076</f>
        <v>3010.7837333333332</v>
      </c>
      <c r="T3076" s="1">
        <f>S3076*(K3076/100)</f>
        <v>475.40743146804812</v>
      </c>
      <c r="U3076" t="str">
        <f t="shared" si="96"/>
        <v>ToyotaLED Outfield Wall</v>
      </c>
      <c r="V3076" t="str">
        <f t="shared" si="97"/>
        <v>07-03 San Francisco Giants @ Washington NationalsToyotaLED Outfield Wall</v>
      </c>
      <c r="W3076" t="str">
        <f>CONCATENATE(M3076,O3076)</f>
        <v>Regular SeasonToyota</v>
      </c>
      <c r="X3076" t="str">
        <f>CONCATENATE(M3076,P3076)</f>
        <v>Regular SeasonLED Outfield Wall</v>
      </c>
      <c r="Y3076" t="str">
        <f>CONCATENATE(M3076,O3076,P3076)</f>
        <v>Regular SeasonToyotaLED Outfield Wall</v>
      </c>
    </row>
    <row r="3077" spans="1:25" x14ac:dyDescent="0.25">
      <c r="A3077" s="3">
        <v>374094</v>
      </c>
      <c r="B3077" t="s">
        <v>110</v>
      </c>
      <c r="C3077" t="s">
        <v>25</v>
      </c>
      <c r="D3077" t="s">
        <v>45</v>
      </c>
      <c r="E3077" t="s">
        <v>1</v>
      </c>
      <c r="F3077" s="5">
        <v>41093</v>
      </c>
      <c r="G3077">
        <v>5</v>
      </c>
      <c r="H3077">
        <v>12</v>
      </c>
      <c r="I3077" s="1">
        <v>4516.2</v>
      </c>
      <c r="J3077" s="1">
        <v>969.29</v>
      </c>
      <c r="K3077">
        <v>21.462512731942699</v>
      </c>
      <c r="L3077" s="4">
        <f>VLOOKUP(N3077,rates,VLOOKUP(CONCATENATE('[1]Exposure Report'!$B$11,'[1]Exposure Report'!$B$13),rate_lookup_table,4,FALSE),FALSE)</f>
        <v>376.34796666666665</v>
      </c>
      <c r="M3077" t="s">
        <v>0</v>
      </c>
      <c r="N3077" t="str">
        <f>IF(VLOOKUP(B3077,title_rename,2,FALSE)=0,B3077,VLOOKUP(B3077,title_rename,2,FALSE))</f>
        <v>07-03 San Francisco Giants @ Washington Nationals</v>
      </c>
      <c r="O3077" s="3" t="str">
        <f>LEFT(IF(VLOOKUP(C3077,brand_rename,2,FALSE)=0,C3077,VLOOKUP(C3077,brand_rename,2,FALSE)),LEN(IF(VLOOKUP(C3077,brand_rename,2,FALSE)=0,C3077,VLOOKUP(C3077,brand_rename,2,FALSE)))-6)</f>
        <v>TV Station - MLB Network</v>
      </c>
      <c r="P3077" t="str">
        <f>IF(VLOOKUP(D3077,location_rename,2,FALSE)=0,D3077,VLOOKUP(D3077,location_rename,2,FALSE))</f>
        <v>Static Field Level Foul Ball Line</v>
      </c>
      <c r="Q3077">
        <f>IF($L3077=0,0,G3077)</f>
        <v>5</v>
      </c>
      <c r="R3077">
        <f>IF($L3077=0,0,H3077)</f>
        <v>12</v>
      </c>
      <c r="S3077" s="1">
        <f>R3077*L3077</f>
        <v>4516.1755999999996</v>
      </c>
      <c r="T3077" s="1">
        <f>S3077*(K3077/100)</f>
        <v>969.28476314688942</v>
      </c>
      <c r="U3077" t="str">
        <f t="shared" si="96"/>
        <v>TV Station - MLB NetworkStatic Field Level Foul Ball Line</v>
      </c>
      <c r="V3077" t="str">
        <f t="shared" si="97"/>
        <v>07-03 San Francisco Giants @ Washington NationalsTV Station - MLB NetworkStatic Field Level Foul Ball Line</v>
      </c>
      <c r="W3077" t="str">
        <f>CONCATENATE(M3077,O3077)</f>
        <v>Regular SeasonTV Station - MLB Network</v>
      </c>
      <c r="X3077" t="str">
        <f>CONCATENATE(M3077,P3077)</f>
        <v>Regular SeasonStatic Field Level Foul Ball Line</v>
      </c>
      <c r="Y3077" t="str">
        <f>CONCATENATE(M3077,O3077,P3077)</f>
        <v>Regular SeasonTV Station - MLB NetworkStatic Field Level Foul Ball Line</v>
      </c>
    </row>
    <row r="3078" spans="1:25" x14ac:dyDescent="0.25">
      <c r="A3078" s="3">
        <v>374094</v>
      </c>
      <c r="B3078" t="s">
        <v>110</v>
      </c>
      <c r="C3078" t="s">
        <v>24</v>
      </c>
      <c r="D3078" t="s">
        <v>6</v>
      </c>
      <c r="E3078" t="s">
        <v>1</v>
      </c>
      <c r="F3078" s="5">
        <v>41093</v>
      </c>
      <c r="G3078">
        <v>1</v>
      </c>
      <c r="H3078">
        <v>4</v>
      </c>
      <c r="I3078" s="1">
        <v>1505.4</v>
      </c>
      <c r="J3078" s="1">
        <v>290.99</v>
      </c>
      <c r="K3078">
        <v>19.3297462468446</v>
      </c>
      <c r="L3078" s="4">
        <f>VLOOKUP(N3078,rates,VLOOKUP(CONCATENATE('[1]Exposure Report'!$B$11,'[1]Exposure Report'!$B$13),rate_lookup_table,4,FALSE),FALSE)</f>
        <v>376.34796666666665</v>
      </c>
      <c r="M3078" t="s">
        <v>0</v>
      </c>
      <c r="N3078" t="str">
        <f>IF(VLOOKUP(B3078,title_rename,2,FALSE)=0,B3078,VLOOKUP(B3078,title_rename,2,FALSE))</f>
        <v>07-03 San Francisco Giants @ Washington Nationals</v>
      </c>
      <c r="O3078" s="3" t="str">
        <f>LEFT(IF(VLOOKUP(C3078,brand_rename,2,FALSE)=0,C3078,VLOOKUP(C3078,brand_rename,2,FALSE)),LEN(IF(VLOOKUP(C3078,brand_rename,2,FALSE)=0,C3078,VLOOKUP(C3078,brand_rename,2,FALSE)))-6)</f>
        <v>Twisted Tea</v>
      </c>
      <c r="P3078" t="str">
        <f>IF(VLOOKUP(D3078,location_rename,2,FALSE)=0,D3078,VLOOKUP(D3078,location_rename,2,FALSE))</f>
        <v>Rotational Field Level Foul Ball Line</v>
      </c>
      <c r="Q3078">
        <f>IF($L3078=0,0,G3078)</f>
        <v>1</v>
      </c>
      <c r="R3078">
        <f>IF($L3078=0,0,H3078)</f>
        <v>4</v>
      </c>
      <c r="S3078" s="1">
        <f>R3078*L3078</f>
        <v>1505.3918666666666</v>
      </c>
      <c r="T3078" s="1">
        <f>S3078*(K3078/100)</f>
        <v>290.98842784730385</v>
      </c>
      <c r="U3078" t="str">
        <f t="shared" si="96"/>
        <v>Twisted TeaRotational Field Level Foul Ball Line</v>
      </c>
      <c r="V3078" t="str">
        <f t="shared" si="97"/>
        <v>07-03 San Francisco Giants @ Washington NationalsTwisted TeaRotational Field Level Foul Ball Line</v>
      </c>
      <c r="W3078" t="str">
        <f>CONCATENATE(M3078,O3078)</f>
        <v>Regular SeasonTwisted Tea</v>
      </c>
      <c r="X3078" t="str">
        <f>CONCATENATE(M3078,P3078)</f>
        <v>Regular SeasonRotational Field Level Foul Ball Line</v>
      </c>
      <c r="Y3078" t="str">
        <f>CONCATENATE(M3078,O3078,P3078)</f>
        <v>Regular SeasonTwisted TeaRotational Field Level Foul Ball Line</v>
      </c>
    </row>
    <row r="3079" spans="1:25" x14ac:dyDescent="0.25">
      <c r="A3079" s="3">
        <v>374094</v>
      </c>
      <c r="B3079" t="s">
        <v>110</v>
      </c>
      <c r="C3079" t="s">
        <v>24</v>
      </c>
      <c r="D3079" t="s">
        <v>11</v>
      </c>
      <c r="E3079" t="s">
        <v>1</v>
      </c>
      <c r="F3079" s="5">
        <v>41093</v>
      </c>
      <c r="G3079">
        <v>7</v>
      </c>
      <c r="H3079">
        <v>17</v>
      </c>
      <c r="I3079" s="1">
        <v>6397.95</v>
      </c>
      <c r="J3079" s="1">
        <v>1389.45</v>
      </c>
      <c r="K3079">
        <v>21.717112512601599</v>
      </c>
      <c r="L3079" s="4">
        <f>VLOOKUP(N3079,rates,VLOOKUP(CONCATENATE('[1]Exposure Report'!$B$11,'[1]Exposure Report'!$B$13),rate_lookup_table,4,FALSE),FALSE)</f>
        <v>376.34796666666665</v>
      </c>
      <c r="M3079" t="s">
        <v>0</v>
      </c>
      <c r="N3079" t="str">
        <f>IF(VLOOKUP(B3079,title_rename,2,FALSE)=0,B3079,VLOOKUP(B3079,title_rename,2,FALSE))</f>
        <v>07-03 San Francisco Giants @ Washington Nationals</v>
      </c>
      <c r="O3079" s="3" t="str">
        <f>LEFT(IF(VLOOKUP(C3079,brand_rename,2,FALSE)=0,C3079,VLOOKUP(C3079,brand_rename,2,FALSE)),LEN(IF(VLOOKUP(C3079,brand_rename,2,FALSE)=0,C3079,VLOOKUP(C3079,brand_rename,2,FALSE)))-6)</f>
        <v>Twisted Tea</v>
      </c>
      <c r="P3079" t="str">
        <f>IF(VLOOKUP(D3079,location_rename,2,FALSE)=0,D3079,VLOOKUP(D3079,location_rename,2,FALSE))</f>
        <v>Static Outfield Wall</v>
      </c>
      <c r="Q3079">
        <f>IF($L3079=0,0,G3079)</f>
        <v>7</v>
      </c>
      <c r="R3079">
        <f>IF($L3079=0,0,H3079)</f>
        <v>17</v>
      </c>
      <c r="S3079" s="1">
        <f>R3079*L3079</f>
        <v>6397.9154333333327</v>
      </c>
      <c r="T3079" s="1">
        <f>S3079*(K3079/100)</f>
        <v>1389.442493118102</v>
      </c>
      <c r="U3079" t="str">
        <f t="shared" si="96"/>
        <v>Twisted TeaStatic Outfield Wall</v>
      </c>
      <c r="V3079" t="str">
        <f t="shared" si="97"/>
        <v>07-03 San Francisco Giants @ Washington NationalsTwisted TeaStatic Outfield Wall</v>
      </c>
      <c r="W3079" t="str">
        <f>CONCATENATE(M3079,O3079)</f>
        <v>Regular SeasonTwisted Tea</v>
      </c>
      <c r="X3079" t="str">
        <f>CONCATENATE(M3079,P3079)</f>
        <v>Regular SeasonStatic Outfield Wall</v>
      </c>
      <c r="Y3079" t="str">
        <f>CONCATENATE(M3079,O3079,P3079)</f>
        <v>Regular SeasonTwisted TeaStatic Outfield Wall</v>
      </c>
    </row>
    <row r="3080" spans="1:25" x14ac:dyDescent="0.25">
      <c r="A3080" s="3">
        <v>374094</v>
      </c>
      <c r="B3080" t="s">
        <v>110</v>
      </c>
      <c r="C3080" t="s">
        <v>23</v>
      </c>
      <c r="D3080" t="s">
        <v>6</v>
      </c>
      <c r="E3080" t="s">
        <v>1</v>
      </c>
      <c r="F3080" s="5">
        <v>41093</v>
      </c>
      <c r="G3080">
        <v>3</v>
      </c>
      <c r="H3080">
        <v>5</v>
      </c>
      <c r="I3080" s="1">
        <v>1881.75</v>
      </c>
      <c r="J3080" s="1">
        <v>334.5</v>
      </c>
      <c r="K3080">
        <v>17.776006377042599</v>
      </c>
      <c r="L3080" s="4">
        <f>VLOOKUP(N3080,rates,VLOOKUP(CONCATENATE('[1]Exposure Report'!$B$11,'[1]Exposure Report'!$B$13),rate_lookup_table,4,FALSE),FALSE)</f>
        <v>376.34796666666665</v>
      </c>
      <c r="M3080" t="s">
        <v>0</v>
      </c>
      <c r="N3080" t="str">
        <f>IF(VLOOKUP(B3080,title_rename,2,FALSE)=0,B3080,VLOOKUP(B3080,title_rename,2,FALSE))</f>
        <v>07-03 San Francisco Giants @ Washington Nationals</v>
      </c>
      <c r="O3080" s="3" t="str">
        <f>LEFT(IF(VLOOKUP(C3080,brand_rename,2,FALSE)=0,C3080,VLOOKUP(C3080,brand_rename,2,FALSE)),LEN(IF(VLOOKUP(C3080,brand_rename,2,FALSE)=0,C3080,VLOOKUP(C3080,brand_rename,2,FALSE)))-6)</f>
        <v>U.S. Trust</v>
      </c>
      <c r="P3080" t="str">
        <f>IF(VLOOKUP(D3080,location_rename,2,FALSE)=0,D3080,VLOOKUP(D3080,location_rename,2,FALSE))</f>
        <v>Rotational Field Level Foul Ball Line</v>
      </c>
      <c r="Q3080">
        <f>IF($L3080=0,0,G3080)</f>
        <v>3</v>
      </c>
      <c r="R3080">
        <f>IF($L3080=0,0,H3080)</f>
        <v>5</v>
      </c>
      <c r="S3080" s="1">
        <f>R3080*L3080</f>
        <v>1881.7398333333333</v>
      </c>
      <c r="T3080" s="1">
        <f>S3080*(K3080/100)</f>
        <v>334.49819277268409</v>
      </c>
      <c r="U3080" t="str">
        <f t="shared" si="96"/>
        <v>U.S. TrustRotational Field Level Foul Ball Line</v>
      </c>
      <c r="V3080" t="str">
        <f t="shared" si="97"/>
        <v>07-03 San Francisco Giants @ Washington NationalsU.S. TrustRotational Field Level Foul Ball Line</v>
      </c>
      <c r="W3080" t="str">
        <f>CONCATENATE(M3080,O3080)</f>
        <v>Regular SeasonU.S. Trust</v>
      </c>
      <c r="X3080" t="str">
        <f>CONCATENATE(M3080,P3080)</f>
        <v>Regular SeasonRotational Field Level Foul Ball Line</v>
      </c>
      <c r="Y3080" t="str">
        <f>CONCATENATE(M3080,O3080,P3080)</f>
        <v>Regular SeasonU.S. TrustRotational Field Level Foul Ball Line</v>
      </c>
    </row>
    <row r="3081" spans="1:25" x14ac:dyDescent="0.25">
      <c r="A3081" s="3">
        <v>374094</v>
      </c>
      <c r="B3081" t="s">
        <v>110</v>
      </c>
      <c r="C3081" t="s">
        <v>23</v>
      </c>
      <c r="D3081" t="s">
        <v>2</v>
      </c>
      <c r="E3081" t="s">
        <v>1</v>
      </c>
      <c r="F3081" s="5">
        <v>41093</v>
      </c>
      <c r="G3081">
        <v>60</v>
      </c>
      <c r="H3081">
        <v>397</v>
      </c>
      <c r="I3081" s="1">
        <v>149410.95000000001</v>
      </c>
      <c r="J3081" s="1">
        <v>36461.199999999997</v>
      </c>
      <c r="K3081">
        <v>24.403298419560201</v>
      </c>
      <c r="L3081" s="4">
        <f>VLOOKUP(N3081,rates,VLOOKUP(CONCATENATE('[1]Exposure Report'!$B$11,'[1]Exposure Report'!$B$13),rate_lookup_table,4,FALSE),FALSE)</f>
        <v>376.34796666666665</v>
      </c>
      <c r="M3081" t="s">
        <v>0</v>
      </c>
      <c r="N3081" t="str">
        <f>IF(VLOOKUP(B3081,title_rename,2,FALSE)=0,B3081,VLOOKUP(B3081,title_rename,2,FALSE))</f>
        <v>07-03 San Francisco Giants @ Washington Nationals</v>
      </c>
      <c r="O3081" s="3" t="str">
        <f>LEFT(IF(VLOOKUP(C3081,brand_rename,2,FALSE)=0,C3081,VLOOKUP(C3081,brand_rename,2,FALSE)),LEN(IF(VLOOKUP(C3081,brand_rename,2,FALSE)=0,C3081,VLOOKUP(C3081,brand_rename,2,FALSE)))-6)</f>
        <v>U.S. Trust</v>
      </c>
      <c r="P3081" t="str">
        <f>IF(VLOOKUP(D3081,location_rename,2,FALSE)=0,D3081,VLOOKUP(D3081,location_rename,2,FALSE))</f>
        <v>Rotational Field Level Home Plate</v>
      </c>
      <c r="Q3081">
        <f>IF($L3081=0,0,G3081)</f>
        <v>60</v>
      </c>
      <c r="R3081">
        <f>IF($L3081=0,0,H3081)</f>
        <v>397</v>
      </c>
      <c r="S3081" s="1">
        <f>R3081*L3081</f>
        <v>149410.14276666666</v>
      </c>
      <c r="T3081" s="1">
        <f>S3081*(K3081/100)</f>
        <v>36461.003008440603</v>
      </c>
      <c r="U3081" t="str">
        <f t="shared" si="96"/>
        <v>U.S. TrustRotational Field Level Home Plate</v>
      </c>
      <c r="V3081" t="str">
        <f t="shared" si="97"/>
        <v>07-03 San Francisco Giants @ Washington NationalsU.S. TrustRotational Field Level Home Plate</v>
      </c>
      <c r="W3081" t="str">
        <f>CONCATENATE(M3081,O3081)</f>
        <v>Regular SeasonU.S. Trust</v>
      </c>
      <c r="X3081" t="str">
        <f>CONCATENATE(M3081,P3081)</f>
        <v>Regular SeasonRotational Field Level Home Plate</v>
      </c>
      <c r="Y3081" t="str">
        <f>CONCATENATE(M3081,O3081,P3081)</f>
        <v>Regular SeasonU.S. TrustRotational Field Level Home Plate</v>
      </c>
    </row>
    <row r="3082" spans="1:25" x14ac:dyDescent="0.25">
      <c r="A3082" s="3">
        <v>374094</v>
      </c>
      <c r="B3082" t="s">
        <v>110</v>
      </c>
      <c r="C3082" t="s">
        <v>21</v>
      </c>
      <c r="D3082" t="s">
        <v>17</v>
      </c>
      <c r="E3082" t="s">
        <v>1</v>
      </c>
      <c r="F3082" s="5">
        <v>41093</v>
      </c>
      <c r="G3082">
        <v>3</v>
      </c>
      <c r="H3082">
        <v>13</v>
      </c>
      <c r="I3082" s="1">
        <v>4892.55</v>
      </c>
      <c r="J3082" s="1">
        <v>1698.24</v>
      </c>
      <c r="K3082">
        <v>34.710733666492899</v>
      </c>
      <c r="L3082" s="4">
        <f>VLOOKUP(N3082,rates,VLOOKUP(CONCATENATE('[1]Exposure Report'!$B$11,'[1]Exposure Report'!$B$13),rate_lookup_table,4,FALSE),FALSE)</f>
        <v>376.34796666666665</v>
      </c>
      <c r="M3082" t="s">
        <v>0</v>
      </c>
      <c r="N3082" t="str">
        <f>IF(VLOOKUP(B3082,title_rename,2,FALSE)=0,B3082,VLOOKUP(B3082,title_rename,2,FALSE))</f>
        <v>07-03 San Francisco Giants @ Washington Nationals</v>
      </c>
      <c r="O3082" s="3" t="str">
        <f>LEFT(IF(VLOOKUP(C3082,brand_rename,2,FALSE)=0,C3082,VLOOKUP(C3082,brand_rename,2,FALSE)),LEN(IF(VLOOKUP(C3082,brand_rename,2,FALSE)=0,C3082,VLOOKUP(C3082,brand_rename,2,FALSE)))-6)</f>
        <v>United Airlines</v>
      </c>
      <c r="P3082" t="str">
        <f>IF(VLOOKUP(D3082,location_rename,2,FALSE)=0,D3082,VLOOKUP(D3082,location_rename,2,FALSE))</f>
        <v>LED Upper Tiered</v>
      </c>
      <c r="Q3082">
        <f>IF($L3082=0,0,G3082)</f>
        <v>3</v>
      </c>
      <c r="R3082">
        <f>IF($L3082=0,0,H3082)</f>
        <v>13</v>
      </c>
      <c r="S3082" s="1">
        <f>R3082*L3082</f>
        <v>4892.5235666666667</v>
      </c>
      <c r="T3082" s="1">
        <f>S3082*(K3082/100)</f>
        <v>1698.2308247960659</v>
      </c>
      <c r="U3082" t="str">
        <f t="shared" si="96"/>
        <v>United AirlinesLED Upper Tiered</v>
      </c>
      <c r="V3082" t="str">
        <f t="shared" si="97"/>
        <v>07-03 San Francisco Giants @ Washington NationalsUnited AirlinesLED Upper Tiered</v>
      </c>
      <c r="W3082" t="str">
        <f>CONCATENATE(M3082,O3082)</f>
        <v>Regular SeasonUnited Airlines</v>
      </c>
      <c r="X3082" t="str">
        <f>CONCATENATE(M3082,P3082)</f>
        <v>Regular SeasonLED Upper Tiered</v>
      </c>
      <c r="Y3082" t="str">
        <f>CONCATENATE(M3082,O3082,P3082)</f>
        <v>Regular SeasonUnited AirlinesLED Upper Tiered</v>
      </c>
    </row>
    <row r="3083" spans="1:25" x14ac:dyDescent="0.25">
      <c r="A3083" s="3">
        <v>374094</v>
      </c>
      <c r="B3083" t="s">
        <v>110</v>
      </c>
      <c r="C3083" t="s">
        <v>21</v>
      </c>
      <c r="D3083" t="s">
        <v>2</v>
      </c>
      <c r="E3083" t="s">
        <v>1</v>
      </c>
      <c r="F3083" s="5">
        <v>41093</v>
      </c>
      <c r="G3083">
        <v>24</v>
      </c>
      <c r="H3083">
        <v>177</v>
      </c>
      <c r="I3083" s="1">
        <v>66613.95</v>
      </c>
      <c r="J3083" s="1">
        <v>16111.24</v>
      </c>
      <c r="K3083">
        <v>24.185985067692201</v>
      </c>
      <c r="L3083" s="4">
        <f>VLOOKUP(N3083,rates,VLOOKUP(CONCATENATE('[1]Exposure Report'!$B$11,'[1]Exposure Report'!$B$13),rate_lookup_table,4,FALSE),FALSE)</f>
        <v>376.34796666666665</v>
      </c>
      <c r="M3083" t="s">
        <v>0</v>
      </c>
      <c r="N3083" t="str">
        <f>IF(VLOOKUP(B3083,title_rename,2,FALSE)=0,B3083,VLOOKUP(B3083,title_rename,2,FALSE))</f>
        <v>07-03 San Francisco Giants @ Washington Nationals</v>
      </c>
      <c r="O3083" s="3" t="str">
        <f>LEFT(IF(VLOOKUP(C3083,brand_rename,2,FALSE)=0,C3083,VLOOKUP(C3083,brand_rename,2,FALSE)),LEN(IF(VLOOKUP(C3083,brand_rename,2,FALSE)=0,C3083,VLOOKUP(C3083,brand_rename,2,FALSE)))-6)</f>
        <v>United Airlines</v>
      </c>
      <c r="P3083" t="str">
        <f>IF(VLOOKUP(D3083,location_rename,2,FALSE)=0,D3083,VLOOKUP(D3083,location_rename,2,FALSE))</f>
        <v>Rotational Field Level Home Plate</v>
      </c>
      <c r="Q3083">
        <f>IF($L3083=0,0,G3083)</f>
        <v>24</v>
      </c>
      <c r="R3083">
        <f>IF($L3083=0,0,H3083)</f>
        <v>177</v>
      </c>
      <c r="S3083" s="1">
        <f>R3083*L3083</f>
        <v>66613.590100000001</v>
      </c>
      <c r="T3083" s="1">
        <f>S3083*(K3083/100)</f>
        <v>16111.152954639691</v>
      </c>
      <c r="U3083" t="str">
        <f t="shared" si="96"/>
        <v>United AirlinesRotational Field Level Home Plate</v>
      </c>
      <c r="V3083" t="str">
        <f t="shared" si="97"/>
        <v>07-03 San Francisco Giants @ Washington NationalsUnited AirlinesRotational Field Level Home Plate</v>
      </c>
      <c r="W3083" t="str">
        <f>CONCATENATE(M3083,O3083)</f>
        <v>Regular SeasonUnited Airlines</v>
      </c>
      <c r="X3083" t="str">
        <f>CONCATENATE(M3083,P3083)</f>
        <v>Regular SeasonRotational Field Level Home Plate</v>
      </c>
      <c r="Y3083" t="str">
        <f>CONCATENATE(M3083,O3083,P3083)</f>
        <v>Regular SeasonUnited AirlinesRotational Field Level Home Plate</v>
      </c>
    </row>
    <row r="3084" spans="1:25" x14ac:dyDescent="0.25">
      <c r="A3084" s="3">
        <v>374094</v>
      </c>
      <c r="B3084" t="s">
        <v>110</v>
      </c>
      <c r="C3084" t="s">
        <v>21</v>
      </c>
      <c r="D3084" t="s">
        <v>11</v>
      </c>
      <c r="E3084" t="s">
        <v>1</v>
      </c>
      <c r="F3084" s="5">
        <v>41093</v>
      </c>
      <c r="G3084">
        <v>10</v>
      </c>
      <c r="H3084">
        <v>24</v>
      </c>
      <c r="I3084" s="1">
        <v>9032.4</v>
      </c>
      <c r="J3084" s="1">
        <v>1779.27</v>
      </c>
      <c r="K3084">
        <v>19.698751162481699</v>
      </c>
      <c r="L3084" s="4">
        <f>VLOOKUP(N3084,rates,VLOOKUP(CONCATENATE('[1]Exposure Report'!$B$11,'[1]Exposure Report'!$B$13),rate_lookup_table,4,FALSE),FALSE)</f>
        <v>376.34796666666665</v>
      </c>
      <c r="M3084" t="s">
        <v>0</v>
      </c>
      <c r="N3084" t="str">
        <f>IF(VLOOKUP(B3084,title_rename,2,FALSE)=0,B3084,VLOOKUP(B3084,title_rename,2,FALSE))</f>
        <v>07-03 San Francisco Giants @ Washington Nationals</v>
      </c>
      <c r="O3084" s="3" t="str">
        <f>LEFT(IF(VLOOKUP(C3084,brand_rename,2,FALSE)=0,C3084,VLOOKUP(C3084,brand_rename,2,FALSE)),LEN(IF(VLOOKUP(C3084,brand_rename,2,FALSE)=0,C3084,VLOOKUP(C3084,brand_rename,2,FALSE)))-6)</f>
        <v>United Airlines</v>
      </c>
      <c r="P3084" t="str">
        <f>IF(VLOOKUP(D3084,location_rename,2,FALSE)=0,D3084,VLOOKUP(D3084,location_rename,2,FALSE))</f>
        <v>Static Outfield Wall</v>
      </c>
      <c r="Q3084">
        <f>IF($L3084=0,0,G3084)</f>
        <v>10</v>
      </c>
      <c r="R3084">
        <f>IF($L3084=0,0,H3084)</f>
        <v>24</v>
      </c>
      <c r="S3084" s="1">
        <f>R3084*L3084</f>
        <v>9032.3511999999992</v>
      </c>
      <c r="T3084" s="1">
        <f>S3084*(K3084/100)</f>
        <v>1779.2603870094295</v>
      </c>
      <c r="U3084" t="str">
        <f t="shared" si="96"/>
        <v>United AirlinesStatic Outfield Wall</v>
      </c>
      <c r="V3084" t="str">
        <f t="shared" si="97"/>
        <v>07-03 San Francisco Giants @ Washington NationalsUnited AirlinesStatic Outfield Wall</v>
      </c>
      <c r="W3084" t="str">
        <f>CONCATENATE(M3084,O3084)</f>
        <v>Regular SeasonUnited Airlines</v>
      </c>
      <c r="X3084" t="str">
        <f>CONCATENATE(M3084,P3084)</f>
        <v>Regular SeasonStatic Outfield Wall</v>
      </c>
      <c r="Y3084" t="str">
        <f>CONCATENATE(M3084,O3084,P3084)</f>
        <v>Regular SeasonUnited AirlinesStatic Outfield Wall</v>
      </c>
    </row>
    <row r="3085" spans="1:25" x14ac:dyDescent="0.25">
      <c r="A3085" s="3">
        <v>374094</v>
      </c>
      <c r="B3085" t="s">
        <v>110</v>
      </c>
      <c r="C3085" t="s">
        <v>20</v>
      </c>
      <c r="D3085" t="s">
        <v>11</v>
      </c>
      <c r="E3085" t="s">
        <v>1</v>
      </c>
      <c r="F3085" s="5">
        <v>41093</v>
      </c>
      <c r="G3085">
        <v>28</v>
      </c>
      <c r="H3085">
        <v>101</v>
      </c>
      <c r="I3085" s="1">
        <v>38011.35</v>
      </c>
      <c r="J3085" s="1">
        <v>6444.96</v>
      </c>
      <c r="K3085">
        <v>16.9553567552849</v>
      </c>
      <c r="L3085" s="4">
        <f>VLOOKUP(N3085,rates,VLOOKUP(CONCATENATE('[1]Exposure Report'!$B$11,'[1]Exposure Report'!$B$13),rate_lookup_table,4,FALSE),FALSE)</f>
        <v>376.34796666666665</v>
      </c>
      <c r="M3085" t="s">
        <v>0</v>
      </c>
      <c r="N3085" t="str">
        <f>IF(VLOOKUP(B3085,title_rename,2,FALSE)=0,B3085,VLOOKUP(B3085,title_rename,2,FALSE))</f>
        <v>07-03 San Francisco Giants @ Washington Nationals</v>
      </c>
      <c r="O3085" s="3" t="str">
        <f>LEFT(IF(VLOOKUP(C3085,brand_rename,2,FALSE)=0,C3085,VLOOKUP(C3085,brand_rename,2,FALSE)),LEN(IF(VLOOKUP(C3085,brand_rename,2,FALSE)=0,C3085,VLOOKUP(C3085,brand_rename,2,FALSE)))-6)</f>
        <v>W.B. Mason</v>
      </c>
      <c r="P3085" t="str">
        <f>IF(VLOOKUP(D3085,location_rename,2,FALSE)=0,D3085,VLOOKUP(D3085,location_rename,2,FALSE))</f>
        <v>Static Outfield Wall</v>
      </c>
      <c r="Q3085">
        <f>IF($L3085=0,0,G3085)</f>
        <v>28</v>
      </c>
      <c r="R3085">
        <f>IF($L3085=0,0,H3085)</f>
        <v>101</v>
      </c>
      <c r="S3085" s="1">
        <f>R3085*L3085</f>
        <v>38011.14463333333</v>
      </c>
      <c r="T3085" s="1">
        <f>S3085*(K3085/100)</f>
        <v>6444.9251793489966</v>
      </c>
      <c r="U3085" t="str">
        <f t="shared" si="96"/>
        <v>W.B. MasonStatic Outfield Wall</v>
      </c>
      <c r="V3085" t="str">
        <f t="shared" si="97"/>
        <v>07-03 San Francisco Giants @ Washington NationalsW.B. MasonStatic Outfield Wall</v>
      </c>
      <c r="W3085" t="str">
        <f>CONCATENATE(M3085,O3085)</f>
        <v>Regular SeasonW.B. Mason</v>
      </c>
      <c r="X3085" t="str">
        <f>CONCATENATE(M3085,P3085)</f>
        <v>Regular SeasonStatic Outfield Wall</v>
      </c>
      <c r="Y3085" t="str">
        <f>CONCATENATE(M3085,O3085,P3085)</f>
        <v>Regular SeasonW.B. MasonStatic Outfield Wall</v>
      </c>
    </row>
    <row r="3086" spans="1:25" x14ac:dyDescent="0.25">
      <c r="A3086" s="3">
        <v>374094</v>
      </c>
      <c r="B3086" t="s">
        <v>110</v>
      </c>
      <c r="C3086" t="s">
        <v>8</v>
      </c>
      <c r="D3086" t="s">
        <v>19</v>
      </c>
      <c r="E3086" t="s">
        <v>1</v>
      </c>
      <c r="F3086" s="5">
        <v>41093</v>
      </c>
      <c r="G3086">
        <v>10</v>
      </c>
      <c r="H3086">
        <v>16</v>
      </c>
      <c r="I3086" s="1">
        <v>6021.6</v>
      </c>
      <c r="J3086" s="1">
        <v>1344.06</v>
      </c>
      <c r="K3086">
        <v>22.320645675567899</v>
      </c>
      <c r="L3086" s="4">
        <f>VLOOKUP(N3086,rates,VLOOKUP(CONCATENATE('[1]Exposure Report'!$B$11,'[1]Exposure Report'!$B$13),rate_lookup_table,4,FALSE),FALSE)</f>
        <v>376.34796666666665</v>
      </c>
      <c r="M3086" t="s">
        <v>0</v>
      </c>
      <c r="N3086" t="str">
        <f>IF(VLOOKUP(B3086,title_rename,2,FALSE)=0,B3086,VLOOKUP(B3086,title_rename,2,FALSE))</f>
        <v>07-03 San Francisco Giants @ Washington Nationals</v>
      </c>
      <c r="O3086" s="3" t="str">
        <f>LEFT(IF(VLOOKUP(C3086,brand_rename,2,FALSE)=0,C3086,VLOOKUP(C3086,brand_rename,2,FALSE)),LEN(IF(VLOOKUP(C3086,brand_rename,2,FALSE)=0,C3086,VLOOKUP(C3086,brand_rename,2,FALSE)))-6)</f>
        <v>Washington National Logo</v>
      </c>
      <c r="P3086" t="str">
        <f>IF(VLOOKUP(D3086,location_rename,2,FALSE)=0,D3086,VLOOKUP(D3086,location_rename,2,FALSE))</f>
        <v>LED Outfield Wall</v>
      </c>
      <c r="Q3086">
        <f>IF($L3086=0,0,G3086)</f>
        <v>10</v>
      </c>
      <c r="R3086">
        <f>IF($L3086=0,0,H3086)</f>
        <v>16</v>
      </c>
      <c r="S3086" s="1">
        <f>R3086*L3086</f>
        <v>6021.5674666666664</v>
      </c>
      <c r="T3086" s="1">
        <f>S3086*(K3086/100)</f>
        <v>1344.0527383499368</v>
      </c>
      <c r="U3086" t="str">
        <f t="shared" si="96"/>
        <v>Washington National LogoLED Outfield Wall</v>
      </c>
      <c r="V3086" t="str">
        <f t="shared" si="97"/>
        <v>07-03 San Francisco Giants @ Washington NationalsWashington National LogoLED Outfield Wall</v>
      </c>
      <c r="W3086" t="str">
        <f>CONCATENATE(M3086,O3086)</f>
        <v>Regular SeasonWashington National Logo</v>
      </c>
      <c r="X3086" t="str">
        <f>CONCATENATE(M3086,P3086)</f>
        <v>Regular SeasonLED Outfield Wall</v>
      </c>
      <c r="Y3086" t="str">
        <f>CONCATENATE(M3086,O3086,P3086)</f>
        <v>Regular SeasonWashington National LogoLED Outfield Wall</v>
      </c>
    </row>
    <row r="3087" spans="1:25" x14ac:dyDescent="0.25">
      <c r="A3087" s="3">
        <v>374094</v>
      </c>
      <c r="B3087" t="s">
        <v>110</v>
      </c>
      <c r="C3087" t="s">
        <v>8</v>
      </c>
      <c r="D3087" t="s">
        <v>17</v>
      </c>
      <c r="E3087" t="s">
        <v>1</v>
      </c>
      <c r="F3087" s="5">
        <v>41093</v>
      </c>
      <c r="G3087">
        <v>10</v>
      </c>
      <c r="H3087">
        <v>19</v>
      </c>
      <c r="I3087" s="1">
        <v>7150.65</v>
      </c>
      <c r="J3087" s="1">
        <v>1691.24</v>
      </c>
      <c r="K3087">
        <v>23.651556152237902</v>
      </c>
      <c r="L3087" s="4">
        <f>VLOOKUP(N3087,rates,VLOOKUP(CONCATENATE('[1]Exposure Report'!$B$11,'[1]Exposure Report'!$B$13),rate_lookup_table,4,FALSE),FALSE)</f>
        <v>376.34796666666665</v>
      </c>
      <c r="M3087" t="s">
        <v>0</v>
      </c>
      <c r="N3087" t="str">
        <f>IF(VLOOKUP(B3087,title_rename,2,FALSE)=0,B3087,VLOOKUP(B3087,title_rename,2,FALSE))</f>
        <v>07-03 San Francisco Giants @ Washington Nationals</v>
      </c>
      <c r="O3087" s="3" t="str">
        <f>LEFT(IF(VLOOKUP(C3087,brand_rename,2,FALSE)=0,C3087,VLOOKUP(C3087,brand_rename,2,FALSE)),LEN(IF(VLOOKUP(C3087,brand_rename,2,FALSE)=0,C3087,VLOOKUP(C3087,brand_rename,2,FALSE)))-6)</f>
        <v>Washington National Logo</v>
      </c>
      <c r="P3087" t="str">
        <f>IF(VLOOKUP(D3087,location_rename,2,FALSE)=0,D3087,VLOOKUP(D3087,location_rename,2,FALSE))</f>
        <v>LED Upper Tiered</v>
      </c>
      <c r="Q3087">
        <f>IF($L3087=0,0,G3087)</f>
        <v>10</v>
      </c>
      <c r="R3087">
        <f>IF($L3087=0,0,H3087)</f>
        <v>19</v>
      </c>
      <c r="S3087" s="1">
        <f>R3087*L3087</f>
        <v>7150.6113666666661</v>
      </c>
      <c r="T3087" s="1">
        <f>S3087*(K3087/100)</f>
        <v>1691.2308626154725</v>
      </c>
      <c r="U3087" t="str">
        <f t="shared" si="96"/>
        <v>Washington National LogoLED Upper Tiered</v>
      </c>
      <c r="V3087" t="str">
        <f t="shared" si="97"/>
        <v>07-03 San Francisco Giants @ Washington NationalsWashington National LogoLED Upper Tiered</v>
      </c>
      <c r="W3087" t="str">
        <f>CONCATENATE(M3087,O3087)</f>
        <v>Regular SeasonWashington National Logo</v>
      </c>
      <c r="X3087" t="str">
        <f>CONCATENATE(M3087,P3087)</f>
        <v>Regular SeasonLED Upper Tiered</v>
      </c>
      <c r="Y3087" t="str">
        <f>CONCATENATE(M3087,O3087,P3087)</f>
        <v>Regular SeasonWashington National LogoLED Upper Tiered</v>
      </c>
    </row>
    <row r="3088" spans="1:25" x14ac:dyDescent="0.25">
      <c r="A3088" s="3">
        <v>374094</v>
      </c>
      <c r="B3088" t="s">
        <v>110</v>
      </c>
      <c r="C3088" t="s">
        <v>8</v>
      </c>
      <c r="D3088" t="s">
        <v>16</v>
      </c>
      <c r="E3088" t="s">
        <v>1</v>
      </c>
      <c r="F3088" s="5">
        <v>41093</v>
      </c>
      <c r="G3088">
        <v>254</v>
      </c>
      <c r="H3088">
        <v>1749</v>
      </c>
      <c r="I3088" s="1">
        <v>658236.15</v>
      </c>
      <c r="J3088" s="1">
        <v>104321.81</v>
      </c>
      <c r="K3088">
        <v>15.848690473775999</v>
      </c>
      <c r="L3088" s="4">
        <f>VLOOKUP(N3088,rates,VLOOKUP(CONCATENATE('[1]Exposure Report'!$B$11,'[1]Exposure Report'!$B$13),rate_lookup_table,4,FALSE),FALSE)</f>
        <v>376.34796666666665</v>
      </c>
      <c r="M3088" t="s">
        <v>0</v>
      </c>
      <c r="N3088" t="str">
        <f>IF(VLOOKUP(B3088,title_rename,2,FALSE)=0,B3088,VLOOKUP(B3088,title_rename,2,FALSE))</f>
        <v>07-03 San Francisco Giants @ Washington Nationals</v>
      </c>
      <c r="O3088" s="3" t="str">
        <f>LEFT(IF(VLOOKUP(C3088,brand_rename,2,FALSE)=0,C3088,VLOOKUP(C3088,brand_rename,2,FALSE)),LEN(IF(VLOOKUP(C3088,brand_rename,2,FALSE)=0,C3088,VLOOKUP(C3088,brand_rename,2,FALSE)))-6)</f>
        <v>Washington National Logo</v>
      </c>
      <c r="P3088" t="str">
        <f>IF(VLOOKUP(D3088,location_rename,2,FALSE)=0,D3088,VLOOKUP(D3088,location_rename,2,FALSE))</f>
        <v>On Surface Branding</v>
      </c>
      <c r="Q3088">
        <f>IF($L3088=0,0,G3088)</f>
        <v>254</v>
      </c>
      <c r="R3088">
        <f>IF($L3088=0,0,H3088)</f>
        <v>1749</v>
      </c>
      <c r="S3088" s="1">
        <f>R3088*L3088</f>
        <v>658232.59369999997</v>
      </c>
      <c r="T3088" s="1">
        <f>S3088*(K3088/100)</f>
        <v>104321.24637302058</v>
      </c>
      <c r="U3088" t="str">
        <f t="shared" si="96"/>
        <v>Washington National LogoOn Surface Branding</v>
      </c>
      <c r="V3088" t="str">
        <f t="shared" si="97"/>
        <v>07-03 San Francisco Giants @ Washington NationalsWashington National LogoOn Surface Branding</v>
      </c>
      <c r="W3088" t="str">
        <f>CONCATENATE(M3088,O3088)</f>
        <v>Regular SeasonWashington National Logo</v>
      </c>
      <c r="X3088" t="str">
        <f>CONCATENATE(M3088,P3088)</f>
        <v>Regular SeasonOn Surface Branding</v>
      </c>
      <c r="Y3088" t="str">
        <f>CONCATENATE(M3088,O3088,P3088)</f>
        <v>Regular SeasonWashington National LogoOn Surface Branding</v>
      </c>
    </row>
    <row r="3089" spans="1:25" x14ac:dyDescent="0.25">
      <c r="A3089" s="3">
        <v>374094</v>
      </c>
      <c r="B3089" t="s">
        <v>110</v>
      </c>
      <c r="C3089" t="s">
        <v>8</v>
      </c>
      <c r="D3089" t="s">
        <v>15</v>
      </c>
      <c r="E3089" t="s">
        <v>1</v>
      </c>
      <c r="F3089" s="5">
        <v>41093</v>
      </c>
      <c r="G3089">
        <v>9</v>
      </c>
      <c r="H3089">
        <v>94</v>
      </c>
      <c r="I3089" s="1">
        <v>35376.9</v>
      </c>
      <c r="J3089" s="1">
        <v>3681</v>
      </c>
      <c r="K3089">
        <v>10.405094850029201</v>
      </c>
      <c r="L3089" s="4">
        <f>VLOOKUP(N3089,rates,VLOOKUP(CONCATENATE('[1]Exposure Report'!$B$11,'[1]Exposure Report'!$B$13),rate_lookup_table,4,FALSE),FALSE)</f>
        <v>376.34796666666665</v>
      </c>
      <c r="M3089" t="s">
        <v>0</v>
      </c>
      <c r="N3089" t="str">
        <f>IF(VLOOKUP(B3089,title_rename,2,FALSE)=0,B3089,VLOOKUP(B3089,title_rename,2,FALSE))</f>
        <v>07-03 San Francisco Giants @ Washington Nationals</v>
      </c>
      <c r="O3089" s="3" t="str">
        <f>LEFT(IF(VLOOKUP(C3089,brand_rename,2,FALSE)=0,C3089,VLOOKUP(C3089,brand_rename,2,FALSE)),LEN(IF(VLOOKUP(C3089,brand_rename,2,FALSE)=0,C3089,VLOOKUP(C3089,brand_rename,2,FALSE)))-6)</f>
        <v>Washington National Logo</v>
      </c>
      <c r="P3089" t="str">
        <f>IF(VLOOKUP(D3089,location_rename,2,FALSE)=0,D3089,VLOOKUP(D3089,location_rename,2,FALSE))</f>
        <v>Special Structure Signage</v>
      </c>
      <c r="Q3089">
        <f>IF($L3089=0,0,G3089)</f>
        <v>9</v>
      </c>
      <c r="R3089">
        <f>IF($L3089=0,0,H3089)</f>
        <v>94</v>
      </c>
      <c r="S3089" s="1">
        <f>R3089*L3089</f>
        <v>35376.708866666668</v>
      </c>
      <c r="T3089" s="1">
        <f>S3089*(K3089/100)</f>
        <v>3680.9801123953571</v>
      </c>
      <c r="U3089" t="str">
        <f t="shared" si="96"/>
        <v>Washington National LogoSpecial Structure Signage</v>
      </c>
      <c r="V3089" t="str">
        <f t="shared" si="97"/>
        <v>07-03 San Francisco Giants @ Washington NationalsWashington National LogoSpecial Structure Signage</v>
      </c>
      <c r="W3089" t="str">
        <f>CONCATENATE(M3089,O3089)</f>
        <v>Regular SeasonWashington National Logo</v>
      </c>
      <c r="X3089" t="str">
        <f>CONCATENATE(M3089,P3089)</f>
        <v>Regular SeasonSpecial Structure Signage</v>
      </c>
      <c r="Y3089" t="str">
        <f>CONCATENATE(M3089,O3089,P3089)</f>
        <v>Regular SeasonWashington National LogoSpecial Structure Signage</v>
      </c>
    </row>
    <row r="3090" spans="1:25" x14ac:dyDescent="0.25">
      <c r="A3090" s="3">
        <v>374094</v>
      </c>
      <c r="B3090" t="s">
        <v>110</v>
      </c>
      <c r="C3090" t="s">
        <v>8</v>
      </c>
      <c r="D3090" t="s">
        <v>14</v>
      </c>
      <c r="E3090" t="s">
        <v>1</v>
      </c>
      <c r="F3090" s="5">
        <v>41093</v>
      </c>
      <c r="G3090">
        <v>7</v>
      </c>
      <c r="H3090">
        <v>17</v>
      </c>
      <c r="I3090" s="1">
        <v>6397.95</v>
      </c>
      <c r="J3090" s="1">
        <v>924.88</v>
      </c>
      <c r="K3090">
        <v>14.455880399190301</v>
      </c>
      <c r="L3090" s="4">
        <f>VLOOKUP(N3090,rates,VLOOKUP(CONCATENATE('[1]Exposure Report'!$B$11,'[1]Exposure Report'!$B$13),rate_lookup_table,4,FALSE),FALSE)</f>
        <v>376.34796666666665</v>
      </c>
      <c r="M3090" t="s">
        <v>0</v>
      </c>
      <c r="N3090" t="str">
        <f>IF(VLOOKUP(B3090,title_rename,2,FALSE)=0,B3090,VLOOKUP(B3090,title_rename,2,FALSE))</f>
        <v>07-03 San Francisco Giants @ Washington Nationals</v>
      </c>
      <c r="O3090" s="3" t="str">
        <f>LEFT(IF(VLOOKUP(C3090,brand_rename,2,FALSE)=0,C3090,VLOOKUP(C3090,brand_rename,2,FALSE)),LEN(IF(VLOOKUP(C3090,brand_rename,2,FALSE)=0,C3090,VLOOKUP(C3090,brand_rename,2,FALSE)))-6)</f>
        <v>Washington National Logo</v>
      </c>
      <c r="P3090" t="str">
        <f>IF(VLOOKUP(D3090,location_rename,2,FALSE)=0,D3090,VLOOKUP(D3090,location_rename,2,FALSE))</f>
        <v>Static Dugout Roof</v>
      </c>
      <c r="Q3090">
        <f>IF($L3090=0,0,G3090)</f>
        <v>7</v>
      </c>
      <c r="R3090">
        <f>IF($L3090=0,0,H3090)</f>
        <v>17</v>
      </c>
      <c r="S3090" s="1">
        <f>R3090*L3090</f>
        <v>6397.9154333333327</v>
      </c>
      <c r="T3090" s="1">
        <f>S3090*(K3090/100)</f>
        <v>924.87500308400445</v>
      </c>
      <c r="U3090" t="str">
        <f t="shared" si="96"/>
        <v>Washington National LogoStatic Dugout Roof</v>
      </c>
      <c r="V3090" t="str">
        <f t="shared" si="97"/>
        <v>07-03 San Francisco Giants @ Washington NationalsWashington National LogoStatic Dugout Roof</v>
      </c>
      <c r="W3090" t="str">
        <f>CONCATENATE(M3090,O3090)</f>
        <v>Regular SeasonWashington National Logo</v>
      </c>
      <c r="X3090" t="str">
        <f>CONCATENATE(M3090,P3090)</f>
        <v>Regular SeasonStatic Dugout Roof</v>
      </c>
      <c r="Y3090" t="str">
        <f>CONCATENATE(M3090,O3090,P3090)</f>
        <v>Regular SeasonWashington National LogoStatic Dugout Roof</v>
      </c>
    </row>
    <row r="3091" spans="1:25" x14ac:dyDescent="0.25">
      <c r="A3091" s="3">
        <v>374094</v>
      </c>
      <c r="B3091" t="s">
        <v>110</v>
      </c>
      <c r="C3091" t="s">
        <v>8</v>
      </c>
      <c r="D3091" t="s">
        <v>13</v>
      </c>
      <c r="E3091" t="s">
        <v>1</v>
      </c>
      <c r="F3091" s="5">
        <v>41093</v>
      </c>
      <c r="G3091">
        <v>16</v>
      </c>
      <c r="H3091">
        <v>45</v>
      </c>
      <c r="I3091" s="1">
        <v>16935.75</v>
      </c>
      <c r="J3091" s="1">
        <v>3952.69</v>
      </c>
      <c r="K3091">
        <v>23.339326572487099</v>
      </c>
      <c r="L3091" s="4">
        <f>VLOOKUP(N3091,rates,VLOOKUP(CONCATENATE('[1]Exposure Report'!$B$11,'[1]Exposure Report'!$B$13),rate_lookup_table,4,FALSE),FALSE)</f>
        <v>376.34796666666665</v>
      </c>
      <c r="M3091" t="s">
        <v>0</v>
      </c>
      <c r="N3091" t="str">
        <f>IF(VLOOKUP(B3091,title_rename,2,FALSE)=0,B3091,VLOOKUP(B3091,title_rename,2,FALSE))</f>
        <v>07-03 San Francisco Giants @ Washington Nationals</v>
      </c>
      <c r="O3091" s="3" t="str">
        <f>LEFT(IF(VLOOKUP(C3091,brand_rename,2,FALSE)=0,C3091,VLOOKUP(C3091,brand_rename,2,FALSE)),LEN(IF(VLOOKUP(C3091,brand_rename,2,FALSE)=0,C3091,VLOOKUP(C3091,brand_rename,2,FALSE)))-6)</f>
        <v>Washington National Logo</v>
      </c>
      <c r="P3091" t="str">
        <f>IF(VLOOKUP(D3091,location_rename,2,FALSE)=0,D3091,VLOOKUP(D3091,location_rename,2,FALSE))</f>
        <v>Static Dugout Wall</v>
      </c>
      <c r="Q3091">
        <f>IF($L3091=0,0,G3091)</f>
        <v>16</v>
      </c>
      <c r="R3091">
        <f>IF($L3091=0,0,H3091)</f>
        <v>45</v>
      </c>
      <c r="S3091" s="1">
        <f>R3091*L3091</f>
        <v>16935.658499999998</v>
      </c>
      <c r="T3091" s="1">
        <f>S3091*(K3091/100)</f>
        <v>3952.6686445161695</v>
      </c>
      <c r="U3091" t="str">
        <f t="shared" si="96"/>
        <v>Washington National LogoStatic Dugout Wall</v>
      </c>
      <c r="V3091" t="str">
        <f t="shared" si="97"/>
        <v>07-03 San Francisco Giants @ Washington NationalsWashington National LogoStatic Dugout Wall</v>
      </c>
      <c r="W3091" t="str">
        <f>CONCATENATE(M3091,O3091)</f>
        <v>Regular SeasonWashington National Logo</v>
      </c>
      <c r="X3091" t="str">
        <f>CONCATENATE(M3091,P3091)</f>
        <v>Regular SeasonStatic Dugout Wall</v>
      </c>
      <c r="Y3091" t="str">
        <f>CONCATENATE(M3091,O3091,P3091)</f>
        <v>Regular SeasonWashington National LogoStatic Dugout Wall</v>
      </c>
    </row>
    <row r="3092" spans="1:25" x14ac:dyDescent="0.25">
      <c r="A3092" s="3">
        <v>374094</v>
      </c>
      <c r="B3092" t="s">
        <v>110</v>
      </c>
      <c r="C3092" t="s">
        <v>8</v>
      </c>
      <c r="D3092" t="s">
        <v>12</v>
      </c>
      <c r="E3092" t="s">
        <v>1</v>
      </c>
      <c r="F3092" s="5">
        <v>41093</v>
      </c>
      <c r="G3092">
        <v>64</v>
      </c>
      <c r="H3092">
        <v>97</v>
      </c>
      <c r="I3092" s="1">
        <v>36505.949999999997</v>
      </c>
      <c r="J3092" s="1">
        <v>8377.6299999999992</v>
      </c>
      <c r="K3092">
        <v>22.9486700113269</v>
      </c>
      <c r="L3092" s="4">
        <f>VLOOKUP(N3092,rates,VLOOKUP(CONCATENATE('[1]Exposure Report'!$B$11,'[1]Exposure Report'!$B$13),rate_lookup_table,4,FALSE),FALSE)</f>
        <v>376.34796666666665</v>
      </c>
      <c r="M3092" t="s">
        <v>0</v>
      </c>
      <c r="N3092" t="str">
        <f>IF(VLOOKUP(B3092,title_rename,2,FALSE)=0,B3092,VLOOKUP(B3092,title_rename,2,FALSE))</f>
        <v>07-03 San Francisco Giants @ Washington Nationals</v>
      </c>
      <c r="O3092" s="3" t="str">
        <f>LEFT(IF(VLOOKUP(C3092,brand_rename,2,FALSE)=0,C3092,VLOOKUP(C3092,brand_rename,2,FALSE)),LEN(IF(VLOOKUP(C3092,brand_rename,2,FALSE)=0,C3092,VLOOKUP(C3092,brand_rename,2,FALSE)))-6)</f>
        <v>Washington National Logo</v>
      </c>
      <c r="P3092" t="str">
        <f>IF(VLOOKUP(D3092,location_rename,2,FALSE)=0,D3092,VLOOKUP(D3092,location_rename,2,FALSE))</f>
        <v>Static Field Level Home Plate</v>
      </c>
      <c r="Q3092">
        <f>IF($L3092=0,0,G3092)</f>
        <v>64</v>
      </c>
      <c r="R3092">
        <f>IF($L3092=0,0,H3092)</f>
        <v>97</v>
      </c>
      <c r="S3092" s="1">
        <f>R3092*L3092</f>
        <v>36505.752766666665</v>
      </c>
      <c r="T3092" s="1">
        <f>S3092*(K3092/100)</f>
        <v>8377.5847375731719</v>
      </c>
      <c r="U3092" t="str">
        <f t="shared" si="96"/>
        <v>Washington National LogoStatic Field Level Home Plate</v>
      </c>
      <c r="V3092" t="str">
        <f t="shared" si="97"/>
        <v>07-03 San Francisco Giants @ Washington NationalsWashington National LogoStatic Field Level Home Plate</v>
      </c>
      <c r="W3092" t="str">
        <f>CONCATENATE(M3092,O3092)</f>
        <v>Regular SeasonWashington National Logo</v>
      </c>
      <c r="X3092" t="str">
        <f>CONCATENATE(M3092,P3092)</f>
        <v>Regular SeasonStatic Field Level Home Plate</v>
      </c>
      <c r="Y3092" t="str">
        <f>CONCATENATE(M3092,O3092,P3092)</f>
        <v>Regular SeasonWashington National LogoStatic Field Level Home Plate</v>
      </c>
    </row>
    <row r="3093" spans="1:25" x14ac:dyDescent="0.25">
      <c r="A3093" s="3">
        <v>374094</v>
      </c>
      <c r="B3093" t="s">
        <v>110</v>
      </c>
      <c r="C3093" t="s">
        <v>8</v>
      </c>
      <c r="D3093" t="s">
        <v>11</v>
      </c>
      <c r="E3093" t="s">
        <v>1</v>
      </c>
      <c r="F3093" s="5">
        <v>41093</v>
      </c>
      <c r="G3093">
        <v>38</v>
      </c>
      <c r="H3093">
        <v>206</v>
      </c>
      <c r="I3093" s="1">
        <v>77528.100000000006</v>
      </c>
      <c r="J3093" s="1">
        <v>9506.9</v>
      </c>
      <c r="K3093">
        <v>12.262521588946401</v>
      </c>
      <c r="L3093" s="4">
        <f>VLOOKUP(N3093,rates,VLOOKUP(CONCATENATE('[1]Exposure Report'!$B$11,'[1]Exposure Report'!$B$13),rate_lookup_table,4,FALSE),FALSE)</f>
        <v>376.34796666666665</v>
      </c>
      <c r="M3093" t="s">
        <v>0</v>
      </c>
      <c r="N3093" t="str">
        <f>IF(VLOOKUP(B3093,title_rename,2,FALSE)=0,B3093,VLOOKUP(B3093,title_rename,2,FALSE))</f>
        <v>07-03 San Francisco Giants @ Washington Nationals</v>
      </c>
      <c r="O3093" s="3" t="str">
        <f>LEFT(IF(VLOOKUP(C3093,brand_rename,2,FALSE)=0,C3093,VLOOKUP(C3093,brand_rename,2,FALSE)),LEN(IF(VLOOKUP(C3093,brand_rename,2,FALSE)=0,C3093,VLOOKUP(C3093,brand_rename,2,FALSE)))-6)</f>
        <v>Washington National Logo</v>
      </c>
      <c r="P3093" t="str">
        <f>IF(VLOOKUP(D3093,location_rename,2,FALSE)=0,D3093,VLOOKUP(D3093,location_rename,2,FALSE))</f>
        <v>Static Outfield Wall</v>
      </c>
      <c r="Q3093">
        <f>IF($L3093=0,0,G3093)</f>
        <v>38</v>
      </c>
      <c r="R3093">
        <f>IF($L3093=0,0,H3093)</f>
        <v>206</v>
      </c>
      <c r="S3093" s="1">
        <f>R3093*L3093</f>
        <v>77527.681133333332</v>
      </c>
      <c r="T3093" s="1">
        <f>S3093*(K3093/100)</f>
        <v>9506.8486363845259</v>
      </c>
      <c r="U3093" t="str">
        <f t="shared" si="96"/>
        <v>Washington National LogoStatic Outfield Wall</v>
      </c>
      <c r="V3093" t="str">
        <f t="shared" si="97"/>
        <v>07-03 San Francisco Giants @ Washington NationalsWashington National LogoStatic Outfield Wall</v>
      </c>
      <c r="W3093" t="str">
        <f>CONCATENATE(M3093,O3093)</f>
        <v>Regular SeasonWashington National Logo</v>
      </c>
      <c r="X3093" t="str">
        <f>CONCATENATE(M3093,P3093)</f>
        <v>Regular SeasonStatic Outfield Wall</v>
      </c>
      <c r="Y3093" t="str">
        <f>CONCATENATE(M3093,O3093,P3093)</f>
        <v>Regular SeasonWashington National LogoStatic Outfield Wall</v>
      </c>
    </row>
    <row r="3094" spans="1:25" x14ac:dyDescent="0.25">
      <c r="A3094" s="3">
        <v>374094</v>
      </c>
      <c r="B3094" t="s">
        <v>110</v>
      </c>
      <c r="C3094" t="s">
        <v>8</v>
      </c>
      <c r="D3094" t="s">
        <v>10</v>
      </c>
      <c r="E3094" t="s">
        <v>1</v>
      </c>
      <c r="F3094" s="5">
        <v>41093</v>
      </c>
      <c r="G3094">
        <v>2</v>
      </c>
      <c r="H3094">
        <v>13</v>
      </c>
      <c r="I3094" s="1">
        <v>4892.55</v>
      </c>
      <c r="J3094" s="1">
        <v>805.28</v>
      </c>
      <c r="K3094">
        <v>16.459310584459999</v>
      </c>
      <c r="L3094" s="4">
        <f>VLOOKUP(N3094,rates,VLOOKUP(CONCATENATE('[1]Exposure Report'!$B$11,'[1]Exposure Report'!$B$13),rate_lookup_table,4,FALSE),FALSE)</f>
        <v>376.34796666666665</v>
      </c>
      <c r="M3094" t="s">
        <v>0</v>
      </c>
      <c r="N3094" t="str">
        <f>IF(VLOOKUP(B3094,title_rename,2,FALSE)=0,B3094,VLOOKUP(B3094,title_rename,2,FALSE))</f>
        <v>07-03 San Francisco Giants @ Washington Nationals</v>
      </c>
      <c r="O3094" s="3" t="str">
        <f>LEFT(IF(VLOOKUP(C3094,brand_rename,2,FALSE)=0,C3094,VLOOKUP(C3094,brand_rename,2,FALSE)),LEN(IF(VLOOKUP(C3094,brand_rename,2,FALSE)=0,C3094,VLOOKUP(C3094,brand_rename,2,FALSE)))-6)</f>
        <v>Washington National Logo</v>
      </c>
      <c r="P3094" t="str">
        <f>IF(VLOOKUP(D3094,location_rename,2,FALSE)=0,D3094,VLOOKUP(D3094,location_rename,2,FALSE))</f>
        <v>Static Outside Billboard</v>
      </c>
      <c r="Q3094">
        <f>IF($L3094=0,0,G3094)</f>
        <v>2</v>
      </c>
      <c r="R3094">
        <f>IF($L3094=0,0,H3094)</f>
        <v>13</v>
      </c>
      <c r="S3094" s="1">
        <f>R3094*L3094</f>
        <v>4892.5235666666667</v>
      </c>
      <c r="T3094" s="1">
        <f>S3094*(K3094/100)</f>
        <v>805.27564925556658</v>
      </c>
      <c r="U3094" t="str">
        <f t="shared" si="96"/>
        <v>Washington National LogoStatic Outside Billboard</v>
      </c>
      <c r="V3094" t="str">
        <f t="shared" si="97"/>
        <v>07-03 San Francisco Giants @ Washington NationalsWashington National LogoStatic Outside Billboard</v>
      </c>
      <c r="W3094" t="str">
        <f>CONCATENATE(M3094,O3094)</f>
        <v>Regular SeasonWashington National Logo</v>
      </c>
      <c r="X3094" t="str">
        <f>CONCATENATE(M3094,P3094)</f>
        <v>Regular SeasonStatic Outside Billboard</v>
      </c>
      <c r="Y3094" t="str">
        <f>CONCATENATE(M3094,O3094,P3094)</f>
        <v>Regular SeasonWashington National LogoStatic Outside Billboard</v>
      </c>
    </row>
    <row r="3095" spans="1:25" x14ac:dyDescent="0.25">
      <c r="A3095" s="3">
        <v>374094</v>
      </c>
      <c r="B3095" t="s">
        <v>110</v>
      </c>
      <c r="C3095" t="s">
        <v>8</v>
      </c>
      <c r="D3095" t="s">
        <v>9</v>
      </c>
      <c r="E3095" t="s">
        <v>1</v>
      </c>
      <c r="F3095" s="5">
        <v>41093</v>
      </c>
      <c r="G3095">
        <v>17</v>
      </c>
      <c r="H3095">
        <v>145</v>
      </c>
      <c r="I3095" s="1">
        <v>54570.75</v>
      </c>
      <c r="J3095" s="1">
        <v>5916</v>
      </c>
      <c r="K3095">
        <v>10.840972499003501</v>
      </c>
      <c r="L3095" s="4">
        <f>VLOOKUP(N3095,rates,VLOOKUP(CONCATENATE('[1]Exposure Report'!$B$11,'[1]Exposure Report'!$B$13),rate_lookup_table,4,FALSE),FALSE)</f>
        <v>376.34796666666665</v>
      </c>
      <c r="M3095" t="s">
        <v>0</v>
      </c>
      <c r="N3095" t="str">
        <f>IF(VLOOKUP(B3095,title_rename,2,FALSE)=0,B3095,VLOOKUP(B3095,title_rename,2,FALSE))</f>
        <v>07-03 San Francisco Giants @ Washington Nationals</v>
      </c>
      <c r="O3095" s="3" t="str">
        <f>LEFT(IF(VLOOKUP(C3095,brand_rename,2,FALSE)=0,C3095,VLOOKUP(C3095,brand_rename,2,FALSE)),LEN(IF(VLOOKUP(C3095,brand_rename,2,FALSE)=0,C3095,VLOOKUP(C3095,brand_rename,2,FALSE)))-6)</f>
        <v>Washington National Logo</v>
      </c>
      <c r="P3095" t="str">
        <f>IF(VLOOKUP(D3095,location_rename,2,FALSE)=0,D3095,VLOOKUP(D3095,location_rename,2,FALSE))</f>
        <v>Static Upper Billboard</v>
      </c>
      <c r="Q3095">
        <f>IF($L3095=0,0,G3095)</f>
        <v>17</v>
      </c>
      <c r="R3095">
        <f>IF($L3095=0,0,H3095)</f>
        <v>145</v>
      </c>
      <c r="S3095" s="1">
        <f>R3095*L3095</f>
        <v>54570.455166666667</v>
      </c>
      <c r="T3095" s="1">
        <f>S3095*(K3095/100)</f>
        <v>5915.9680371993682</v>
      </c>
      <c r="U3095" t="str">
        <f t="shared" si="96"/>
        <v>Washington National LogoStatic Upper Billboard</v>
      </c>
      <c r="V3095" t="str">
        <f t="shared" si="97"/>
        <v>07-03 San Francisco Giants @ Washington NationalsWashington National LogoStatic Upper Billboard</v>
      </c>
      <c r="W3095" t="str">
        <f>CONCATENATE(M3095,O3095)</f>
        <v>Regular SeasonWashington National Logo</v>
      </c>
      <c r="X3095" t="str">
        <f>CONCATENATE(M3095,P3095)</f>
        <v>Regular SeasonStatic Upper Billboard</v>
      </c>
      <c r="Y3095" t="str">
        <f>CONCATENATE(M3095,O3095,P3095)</f>
        <v>Regular SeasonWashington National LogoStatic Upper Billboard</v>
      </c>
    </row>
    <row r="3096" spans="1:25" x14ac:dyDescent="0.25">
      <c r="A3096" s="3">
        <v>374094</v>
      </c>
      <c r="B3096" t="s">
        <v>110</v>
      </c>
      <c r="C3096" t="s">
        <v>77</v>
      </c>
      <c r="D3096" t="s">
        <v>19</v>
      </c>
      <c r="E3096" t="s">
        <v>1</v>
      </c>
      <c r="F3096" s="5">
        <v>41093</v>
      </c>
      <c r="G3096">
        <v>5</v>
      </c>
      <c r="H3096">
        <v>6</v>
      </c>
      <c r="I3096" s="1">
        <v>2258.1</v>
      </c>
      <c r="J3096" s="1">
        <v>552.41</v>
      </c>
      <c r="K3096">
        <v>24.463487002347101</v>
      </c>
      <c r="L3096" s="4">
        <f>VLOOKUP(N3096,rates,VLOOKUP(CONCATENATE('[1]Exposure Report'!$B$11,'[1]Exposure Report'!$B$13),rate_lookup_table,4,FALSE),FALSE)</f>
        <v>376.34796666666665</v>
      </c>
      <c r="M3096" t="s">
        <v>0</v>
      </c>
      <c r="N3096" t="str">
        <f>IF(VLOOKUP(B3096,title_rename,2,FALSE)=0,B3096,VLOOKUP(B3096,title_rename,2,FALSE))</f>
        <v>07-03 San Francisco Giants @ Washington Nationals</v>
      </c>
      <c r="O3096" s="3" t="str">
        <f>LEFT(IF(VLOOKUP(C3096,brand_rename,2,FALSE)=0,C3096,VLOOKUP(C3096,brand_rename,2,FALSE)),LEN(IF(VLOOKUP(C3096,brand_rename,2,FALSE)=0,C3096,VLOOKUP(C3096,brand_rename,2,FALSE)))-6)</f>
        <v>Waste Management</v>
      </c>
      <c r="P3096" t="str">
        <f>IF(VLOOKUP(D3096,location_rename,2,FALSE)=0,D3096,VLOOKUP(D3096,location_rename,2,FALSE))</f>
        <v>LED Outfield Wall</v>
      </c>
      <c r="Q3096">
        <f>IF($L3096=0,0,G3096)</f>
        <v>5</v>
      </c>
      <c r="R3096">
        <f>IF($L3096=0,0,H3096)</f>
        <v>6</v>
      </c>
      <c r="S3096" s="1">
        <f>R3096*L3096</f>
        <v>2258.0877999999998</v>
      </c>
      <c r="T3096" s="1">
        <f>S3096*(K3096/100)</f>
        <v>552.40701545458558</v>
      </c>
      <c r="U3096" t="str">
        <f t="shared" si="96"/>
        <v>Waste ManagementLED Outfield Wall</v>
      </c>
      <c r="V3096" t="str">
        <f t="shared" si="97"/>
        <v>07-03 San Francisco Giants @ Washington NationalsWaste ManagementLED Outfield Wall</v>
      </c>
      <c r="W3096" t="str">
        <f>CONCATENATE(M3096,O3096)</f>
        <v>Regular SeasonWaste Management</v>
      </c>
      <c r="X3096" t="str">
        <f>CONCATENATE(M3096,P3096)</f>
        <v>Regular SeasonLED Outfield Wall</v>
      </c>
      <c r="Y3096" t="str">
        <f>CONCATENATE(M3096,O3096,P3096)</f>
        <v>Regular SeasonWaste ManagementLED Outfield Wall</v>
      </c>
    </row>
    <row r="3097" spans="1:25" x14ac:dyDescent="0.25">
      <c r="A3097" s="3">
        <v>374094</v>
      </c>
      <c r="B3097" t="s">
        <v>110</v>
      </c>
      <c r="C3097" t="s">
        <v>77</v>
      </c>
      <c r="D3097" t="s">
        <v>17</v>
      </c>
      <c r="E3097" t="s">
        <v>1</v>
      </c>
      <c r="F3097" s="5">
        <v>41093</v>
      </c>
      <c r="G3097">
        <v>1</v>
      </c>
      <c r="H3097">
        <v>1</v>
      </c>
      <c r="I3097" s="1">
        <v>376.35</v>
      </c>
      <c r="J3097" s="1">
        <v>74.180000000000007</v>
      </c>
      <c r="K3097">
        <v>19.710375979805999</v>
      </c>
      <c r="L3097" s="4">
        <f>VLOOKUP(N3097,rates,VLOOKUP(CONCATENATE('[1]Exposure Report'!$B$11,'[1]Exposure Report'!$B$13),rate_lookup_table,4,FALSE),FALSE)</f>
        <v>376.34796666666665</v>
      </c>
      <c r="M3097" t="s">
        <v>0</v>
      </c>
      <c r="N3097" t="str">
        <f>IF(VLOOKUP(B3097,title_rename,2,FALSE)=0,B3097,VLOOKUP(B3097,title_rename,2,FALSE))</f>
        <v>07-03 San Francisco Giants @ Washington Nationals</v>
      </c>
      <c r="O3097" s="3" t="str">
        <f>LEFT(IF(VLOOKUP(C3097,brand_rename,2,FALSE)=0,C3097,VLOOKUP(C3097,brand_rename,2,FALSE)),LEN(IF(VLOOKUP(C3097,brand_rename,2,FALSE)=0,C3097,VLOOKUP(C3097,brand_rename,2,FALSE)))-6)</f>
        <v>Waste Management</v>
      </c>
      <c r="P3097" t="str">
        <f>IF(VLOOKUP(D3097,location_rename,2,FALSE)=0,D3097,VLOOKUP(D3097,location_rename,2,FALSE))</f>
        <v>LED Upper Tiered</v>
      </c>
      <c r="Q3097">
        <f>IF($L3097=0,0,G3097)</f>
        <v>1</v>
      </c>
      <c r="R3097">
        <f>IF($L3097=0,0,H3097)</f>
        <v>1</v>
      </c>
      <c r="S3097" s="1">
        <f>R3097*L3097</f>
        <v>376.34796666666665</v>
      </c>
      <c r="T3097" s="1">
        <f>S3097*(K3097/100)</f>
        <v>74.179599222354952</v>
      </c>
      <c r="U3097" t="str">
        <f t="shared" si="96"/>
        <v>Waste ManagementLED Upper Tiered</v>
      </c>
      <c r="V3097" t="str">
        <f t="shared" si="97"/>
        <v>07-03 San Francisco Giants @ Washington NationalsWaste ManagementLED Upper Tiered</v>
      </c>
      <c r="W3097" t="str">
        <f>CONCATENATE(M3097,O3097)</f>
        <v>Regular SeasonWaste Management</v>
      </c>
      <c r="X3097" t="str">
        <f>CONCATENATE(M3097,P3097)</f>
        <v>Regular SeasonLED Upper Tiered</v>
      </c>
      <c r="Y3097" t="str">
        <f>CONCATENATE(M3097,O3097,P3097)</f>
        <v>Regular SeasonWaste ManagementLED Upper Tiered</v>
      </c>
    </row>
    <row r="3098" spans="1:25" x14ac:dyDescent="0.25">
      <c r="A3098" s="3">
        <v>374094</v>
      </c>
      <c r="B3098" t="s">
        <v>110</v>
      </c>
      <c r="C3098" t="s">
        <v>111</v>
      </c>
      <c r="D3098" t="s">
        <v>17</v>
      </c>
      <c r="E3098" t="s">
        <v>1</v>
      </c>
      <c r="F3098" s="5">
        <v>41093</v>
      </c>
      <c r="G3098">
        <v>7</v>
      </c>
      <c r="H3098">
        <v>22</v>
      </c>
      <c r="I3098" s="1">
        <v>8279.7000000000007</v>
      </c>
      <c r="J3098" s="1">
        <v>3186.86</v>
      </c>
      <c r="K3098">
        <v>38.490041909730998</v>
      </c>
      <c r="L3098" s="4">
        <f>VLOOKUP(N3098,rates,VLOOKUP(CONCATENATE('[1]Exposure Report'!$B$11,'[1]Exposure Report'!$B$13),rate_lookup_table,4,FALSE),FALSE)</f>
        <v>376.34796666666665</v>
      </c>
      <c r="M3098" t="s">
        <v>0</v>
      </c>
      <c r="N3098" t="str">
        <f>IF(VLOOKUP(B3098,title_rename,2,FALSE)=0,B3098,VLOOKUP(B3098,title_rename,2,FALSE))</f>
        <v>07-03 San Francisco Giants @ Washington Nationals</v>
      </c>
      <c r="O3098" s="3" t="str">
        <f>LEFT(IF(VLOOKUP(C3098,brand_rename,2,FALSE)=0,C3098,VLOOKUP(C3098,brand_rename,2,FALSE)),LEN(IF(VLOOKUP(C3098,brand_rename,2,FALSE)=0,C3098,VLOOKUP(C3098,brand_rename,2,FALSE)))-6)</f>
        <v>Website - MLB.com</v>
      </c>
      <c r="P3098" t="str">
        <f>IF(VLOOKUP(D3098,location_rename,2,FALSE)=0,D3098,VLOOKUP(D3098,location_rename,2,FALSE))</f>
        <v>LED Upper Tiered</v>
      </c>
      <c r="Q3098">
        <f>IF($L3098=0,0,G3098)</f>
        <v>7</v>
      </c>
      <c r="R3098">
        <f>IF($L3098=0,0,H3098)</f>
        <v>22</v>
      </c>
      <c r="S3098" s="1">
        <f>R3098*L3098</f>
        <v>8279.6552666666666</v>
      </c>
      <c r="T3098" s="1">
        <f>S3098*(K3098/100)</f>
        <v>3186.8427821212499</v>
      </c>
      <c r="U3098" t="str">
        <f t="shared" si="96"/>
        <v>Website - MLB.comLED Upper Tiered</v>
      </c>
      <c r="V3098" t="str">
        <f t="shared" si="97"/>
        <v>07-03 San Francisco Giants @ Washington NationalsWebsite - MLB.comLED Upper Tiered</v>
      </c>
      <c r="W3098" t="str">
        <f>CONCATENATE(M3098,O3098)</f>
        <v>Regular SeasonWebsite - MLB.com</v>
      </c>
      <c r="X3098" t="str">
        <f>CONCATENATE(M3098,P3098)</f>
        <v>Regular SeasonLED Upper Tiered</v>
      </c>
      <c r="Y3098" t="str">
        <f>CONCATENATE(M3098,O3098,P3098)</f>
        <v>Regular SeasonWebsite - MLB.comLED Upper Tiered</v>
      </c>
    </row>
    <row r="3099" spans="1:25" x14ac:dyDescent="0.25">
      <c r="A3099" s="3">
        <v>374094</v>
      </c>
      <c r="B3099" t="s">
        <v>110</v>
      </c>
      <c r="C3099" t="s">
        <v>5</v>
      </c>
      <c r="D3099" t="s">
        <v>45</v>
      </c>
      <c r="E3099" t="s">
        <v>1</v>
      </c>
      <c r="F3099" s="5">
        <v>41093</v>
      </c>
      <c r="G3099">
        <v>5</v>
      </c>
      <c r="H3099">
        <v>11</v>
      </c>
      <c r="I3099" s="1">
        <v>4139.8500000000004</v>
      </c>
      <c r="J3099" s="1">
        <v>1184.56</v>
      </c>
      <c r="K3099">
        <v>28.613597111006399</v>
      </c>
      <c r="L3099" s="4">
        <f>VLOOKUP(N3099,rates,VLOOKUP(CONCATENATE('[1]Exposure Report'!$B$11,'[1]Exposure Report'!$B$13),rate_lookup_table,4,FALSE),FALSE)</f>
        <v>376.34796666666665</v>
      </c>
      <c r="M3099" t="s">
        <v>0</v>
      </c>
      <c r="N3099" t="str">
        <f>IF(VLOOKUP(B3099,title_rename,2,FALSE)=0,B3099,VLOOKUP(B3099,title_rename,2,FALSE))</f>
        <v>07-03 San Francisco Giants @ Washington Nationals</v>
      </c>
      <c r="O3099" s="3" t="str">
        <f>LEFT(IF(VLOOKUP(C3099,brand_rename,2,FALSE)=0,C3099,VLOOKUP(C3099,brand_rename,2,FALSE)),LEN(IF(VLOOKUP(C3099,brand_rename,2,FALSE)=0,C3099,VLOOKUP(C3099,brand_rename,2,FALSE)))-6)</f>
        <v>Website - Washingtonnationalsdreamfoundation.org</v>
      </c>
      <c r="P3099" t="str">
        <f>IF(VLOOKUP(D3099,location_rename,2,FALSE)=0,D3099,VLOOKUP(D3099,location_rename,2,FALSE))</f>
        <v>Static Field Level Foul Ball Line</v>
      </c>
      <c r="Q3099">
        <f>IF($L3099=0,0,G3099)</f>
        <v>5</v>
      </c>
      <c r="R3099">
        <f>IF($L3099=0,0,H3099)</f>
        <v>11</v>
      </c>
      <c r="S3099" s="1">
        <f>R3099*L3099</f>
        <v>4139.8276333333333</v>
      </c>
      <c r="T3099" s="1">
        <f>S3099*(K3099/100)</f>
        <v>1184.5536000921113</v>
      </c>
      <c r="U3099" t="str">
        <f t="shared" si="96"/>
        <v>Website - Washingtonnationalsdreamfoundation.orgStatic Field Level Foul Ball Line</v>
      </c>
      <c r="V3099" t="str">
        <f t="shared" si="97"/>
        <v>07-03 San Francisco Giants @ Washington NationalsWebsite - Washingtonnationalsdreamfoundation.orgStatic Field Level Foul Ball Line</v>
      </c>
      <c r="W3099" t="str">
        <f>CONCATENATE(M3099,O3099)</f>
        <v>Regular SeasonWebsite - Washingtonnationalsdreamfoundation.org</v>
      </c>
      <c r="X3099" t="str">
        <f>CONCATENATE(M3099,P3099)</f>
        <v>Regular SeasonStatic Field Level Foul Ball Line</v>
      </c>
      <c r="Y3099" t="str">
        <f>CONCATENATE(M3099,O3099,P3099)</f>
        <v>Regular SeasonWebsite - Washingtonnationalsdreamfoundation.orgStatic Field Level Foul Ball Line</v>
      </c>
    </row>
    <row r="3100" spans="1:25" x14ac:dyDescent="0.25">
      <c r="A3100" s="3">
        <v>374094</v>
      </c>
      <c r="B3100" t="s">
        <v>110</v>
      </c>
      <c r="C3100" t="s">
        <v>3</v>
      </c>
      <c r="D3100" t="s">
        <v>2</v>
      </c>
      <c r="E3100" t="s">
        <v>1</v>
      </c>
      <c r="F3100" s="5">
        <v>41093</v>
      </c>
      <c r="G3100">
        <v>16</v>
      </c>
      <c r="H3100">
        <v>132</v>
      </c>
      <c r="I3100" s="1">
        <v>49678.2</v>
      </c>
      <c r="J3100" s="1">
        <v>11989.12</v>
      </c>
      <c r="K3100">
        <v>24.133563615428901</v>
      </c>
      <c r="L3100" s="4">
        <f>VLOOKUP(N3100,rates,VLOOKUP(CONCATENATE('[1]Exposure Report'!$B$11,'[1]Exposure Report'!$B$13),rate_lookup_table,4,FALSE),FALSE)</f>
        <v>376.34796666666665</v>
      </c>
      <c r="M3100" t="s">
        <v>0</v>
      </c>
      <c r="N3100" t="str">
        <f>IF(VLOOKUP(B3100,title_rename,2,FALSE)=0,B3100,VLOOKUP(B3100,title_rename,2,FALSE))</f>
        <v>07-03 San Francisco Giants @ Washington Nationals</v>
      </c>
      <c r="O3100" s="3" t="str">
        <f>LEFT(IF(VLOOKUP(C3100,brand_rename,2,FALSE)=0,C3100,VLOOKUP(C3100,brand_rename,2,FALSE)),LEN(IF(VLOOKUP(C3100,brand_rename,2,FALSE)=0,C3100,VLOOKUP(C3100,brand_rename,2,FALSE)))-6)</f>
        <v>Windstream</v>
      </c>
      <c r="P3100" t="str">
        <f>IF(VLOOKUP(D3100,location_rename,2,FALSE)=0,D3100,VLOOKUP(D3100,location_rename,2,FALSE))</f>
        <v>Rotational Field Level Home Plate</v>
      </c>
      <c r="Q3100">
        <f>IF($L3100=0,0,G3100)</f>
        <v>16</v>
      </c>
      <c r="R3100">
        <f>IF($L3100=0,0,H3100)</f>
        <v>132</v>
      </c>
      <c r="S3100" s="1">
        <f>R3100*L3100</f>
        <v>49677.931599999996</v>
      </c>
      <c r="T3100" s="1">
        <f>S3100*(K3100/100)</f>
        <v>11989.055225515256</v>
      </c>
      <c r="U3100" t="str">
        <f t="shared" si="96"/>
        <v>WindstreamRotational Field Level Home Plate</v>
      </c>
      <c r="V3100" t="str">
        <f t="shared" si="97"/>
        <v>07-03 San Francisco Giants @ Washington NationalsWindstreamRotational Field Level Home Plate</v>
      </c>
      <c r="W3100" t="str">
        <f>CONCATENATE(M3100,O3100)</f>
        <v>Regular SeasonWindstream</v>
      </c>
      <c r="X3100" t="str">
        <f>CONCATENATE(M3100,P3100)</f>
        <v>Regular SeasonRotational Field Level Home Plate</v>
      </c>
      <c r="Y3100" t="str">
        <f>CONCATENATE(M3100,O3100,P3100)</f>
        <v>Regular SeasonWindstreamRotational Field Level Home Plate</v>
      </c>
    </row>
    <row r="3101" spans="1:25" x14ac:dyDescent="0.25">
      <c r="A3101" s="3">
        <v>374215</v>
      </c>
      <c r="B3101" t="s">
        <v>108</v>
      </c>
      <c r="C3101" t="s">
        <v>75</v>
      </c>
      <c r="D3101" t="s">
        <v>2</v>
      </c>
      <c r="E3101" t="s">
        <v>1</v>
      </c>
      <c r="F3101" s="5">
        <v>41094</v>
      </c>
      <c r="G3101">
        <v>9</v>
      </c>
      <c r="H3101">
        <v>69</v>
      </c>
      <c r="I3101" s="1">
        <v>27962.25</v>
      </c>
      <c r="J3101" s="1">
        <v>6592.36</v>
      </c>
      <c r="K3101">
        <v>23.575928260422501</v>
      </c>
      <c r="L3101" s="4">
        <f>VLOOKUP(N3101,rates,VLOOKUP(CONCATENATE('[1]Exposure Report'!$B$11,'[1]Exposure Report'!$B$13),rate_lookup_table,4,FALSE),FALSE)</f>
        <v>405.24900000000002</v>
      </c>
      <c r="M3101" t="s">
        <v>0</v>
      </c>
      <c r="N3101" t="str">
        <f>IF(VLOOKUP(B3101,title_rename,2,FALSE)=0,B3101,VLOOKUP(B3101,title_rename,2,FALSE))</f>
        <v>07-04 San Francisco Giants @ Washington Nationals</v>
      </c>
      <c r="O3101" s="3" t="str">
        <f>LEFT(IF(VLOOKUP(C3101,brand_rename,2,FALSE)=0,C3101,VLOOKUP(C3101,brand_rename,2,FALSE)),LEN(IF(VLOOKUP(C3101,brand_rename,2,FALSE)=0,C3101,VLOOKUP(C3101,brand_rename,2,FALSE)))-6)</f>
        <v>American University</v>
      </c>
      <c r="P3101" t="str">
        <f>IF(VLOOKUP(D3101,location_rename,2,FALSE)=0,D3101,VLOOKUP(D3101,location_rename,2,FALSE))</f>
        <v>Rotational Field Level Home Plate</v>
      </c>
      <c r="Q3101">
        <f>IF($L3101=0,0,G3101)</f>
        <v>9</v>
      </c>
      <c r="R3101">
        <f>IF($L3101=0,0,H3101)</f>
        <v>69</v>
      </c>
      <c r="S3101" s="1">
        <f>R3101*L3101</f>
        <v>27962.181</v>
      </c>
      <c r="T3101" s="1">
        <f>S3101*(K3101/100)</f>
        <v>6592.3437326094918</v>
      </c>
      <c r="U3101" t="str">
        <f t="shared" si="96"/>
        <v>American UniversityRotational Field Level Home Plate</v>
      </c>
      <c r="V3101" t="str">
        <f t="shared" si="97"/>
        <v>07-04 San Francisco Giants @ Washington NationalsAmerican UniversityRotational Field Level Home Plate</v>
      </c>
      <c r="W3101" t="str">
        <f>CONCATENATE(M3101,O3101)</f>
        <v>Regular SeasonAmerican University</v>
      </c>
      <c r="X3101" t="str">
        <f>CONCATENATE(M3101,P3101)</f>
        <v>Regular SeasonRotational Field Level Home Plate</v>
      </c>
      <c r="Y3101" t="str">
        <f>CONCATENATE(M3101,O3101,P3101)</f>
        <v>Regular SeasonAmerican UniversityRotational Field Level Home Plate</v>
      </c>
    </row>
    <row r="3102" spans="1:25" x14ac:dyDescent="0.25">
      <c r="A3102" s="3">
        <v>374215</v>
      </c>
      <c r="B3102" t="s">
        <v>108</v>
      </c>
      <c r="C3102" t="s">
        <v>74</v>
      </c>
      <c r="D3102" t="s">
        <v>45</v>
      </c>
      <c r="E3102" t="s">
        <v>1</v>
      </c>
      <c r="F3102" s="5">
        <v>41094</v>
      </c>
      <c r="G3102">
        <v>31</v>
      </c>
      <c r="H3102">
        <v>69</v>
      </c>
      <c r="I3102" s="1">
        <v>27962.25</v>
      </c>
      <c r="J3102" s="1">
        <v>5652.75</v>
      </c>
      <c r="K3102">
        <v>20.215647882412799</v>
      </c>
      <c r="L3102" s="4">
        <f>VLOOKUP(N3102,rates,VLOOKUP(CONCATENATE('[1]Exposure Report'!$B$11,'[1]Exposure Report'!$B$13),rate_lookup_table,4,FALSE),FALSE)</f>
        <v>405.24900000000002</v>
      </c>
      <c r="M3102" t="s">
        <v>0</v>
      </c>
      <c r="N3102" t="str">
        <f>IF(VLOOKUP(B3102,title_rename,2,FALSE)=0,B3102,VLOOKUP(B3102,title_rename,2,FALSE))</f>
        <v>07-04 San Francisco Giants @ Washington Nationals</v>
      </c>
      <c r="O3102" s="3" t="str">
        <f>LEFT(IF(VLOOKUP(C3102,brand_rename,2,FALSE)=0,C3102,VLOOKUP(C3102,brand_rename,2,FALSE)),LEN(IF(VLOOKUP(C3102,brand_rename,2,FALSE)=0,C3102,VLOOKUP(C3102,brand_rename,2,FALSE)))-6)</f>
        <v>ANC</v>
      </c>
      <c r="P3102" t="str">
        <f>IF(VLOOKUP(D3102,location_rename,2,FALSE)=0,D3102,VLOOKUP(D3102,location_rename,2,FALSE))</f>
        <v>Static Field Level Foul Ball Line</v>
      </c>
      <c r="Q3102">
        <f>IF($L3102=0,0,G3102)</f>
        <v>31</v>
      </c>
      <c r="R3102">
        <f>IF($L3102=0,0,H3102)</f>
        <v>69</v>
      </c>
      <c r="S3102" s="1">
        <f>R3102*L3102</f>
        <v>27962.181</v>
      </c>
      <c r="T3102" s="1">
        <f>S3102*(K3102/100)</f>
        <v>5652.7360512029345</v>
      </c>
      <c r="U3102" t="str">
        <f t="shared" si="96"/>
        <v>ANCStatic Field Level Foul Ball Line</v>
      </c>
      <c r="V3102" t="str">
        <f t="shared" si="97"/>
        <v>07-04 San Francisco Giants @ Washington NationalsANCStatic Field Level Foul Ball Line</v>
      </c>
      <c r="W3102" t="str">
        <f>CONCATENATE(M3102,O3102)</f>
        <v>Regular SeasonANC</v>
      </c>
      <c r="X3102" t="str">
        <f>CONCATENATE(M3102,P3102)</f>
        <v>Regular SeasonStatic Field Level Foul Ball Line</v>
      </c>
      <c r="Y3102" t="str">
        <f>CONCATENATE(M3102,O3102,P3102)</f>
        <v>Regular SeasonANCStatic Field Level Foul Ball Line</v>
      </c>
    </row>
    <row r="3103" spans="1:25" x14ac:dyDescent="0.25">
      <c r="A3103" s="3">
        <v>374215</v>
      </c>
      <c r="B3103" t="s">
        <v>108</v>
      </c>
      <c r="C3103" t="s">
        <v>70</v>
      </c>
      <c r="D3103" t="s">
        <v>2</v>
      </c>
      <c r="E3103" t="s">
        <v>1</v>
      </c>
      <c r="F3103" s="5">
        <v>41094</v>
      </c>
      <c r="G3103">
        <v>29</v>
      </c>
      <c r="H3103">
        <v>265</v>
      </c>
      <c r="I3103" s="1">
        <v>107391.25</v>
      </c>
      <c r="J3103" s="1">
        <v>24740.23</v>
      </c>
      <c r="K3103">
        <v>23.0374727922433</v>
      </c>
      <c r="L3103" s="4">
        <f>VLOOKUP(N3103,rates,VLOOKUP(CONCATENATE('[1]Exposure Report'!$B$11,'[1]Exposure Report'!$B$13),rate_lookup_table,4,FALSE),FALSE)</f>
        <v>405.24900000000002</v>
      </c>
      <c r="M3103" t="s">
        <v>0</v>
      </c>
      <c r="N3103" t="str">
        <f>IF(VLOOKUP(B3103,title_rename,2,FALSE)=0,B3103,VLOOKUP(B3103,title_rename,2,FALSE))</f>
        <v>07-04 San Francisco Giants @ Washington Nationals</v>
      </c>
      <c r="O3103" s="3" t="str">
        <f>LEFT(IF(VLOOKUP(C3103,brand_rename,2,FALSE)=0,C3103,VLOOKUP(C3103,brand_rename,2,FALSE)),LEN(IF(VLOOKUP(C3103,brand_rename,2,FALSE)=0,C3103,VLOOKUP(C3103,brand_rename,2,FALSE)))-6)</f>
        <v>Capital One</v>
      </c>
      <c r="P3103" t="str">
        <f>IF(VLOOKUP(D3103,location_rename,2,FALSE)=0,D3103,VLOOKUP(D3103,location_rename,2,FALSE))</f>
        <v>Rotational Field Level Home Plate</v>
      </c>
      <c r="Q3103">
        <f>IF($L3103=0,0,G3103)</f>
        <v>29</v>
      </c>
      <c r="R3103">
        <f>IF($L3103=0,0,H3103)</f>
        <v>265</v>
      </c>
      <c r="S3103" s="1">
        <f>R3103*L3103</f>
        <v>107390.985</v>
      </c>
      <c r="T3103" s="1">
        <f>S3103*(K3103/100)</f>
        <v>24740.168950697083</v>
      </c>
      <c r="U3103" t="str">
        <f t="shared" si="96"/>
        <v>Capital OneRotational Field Level Home Plate</v>
      </c>
      <c r="V3103" t="str">
        <f t="shared" si="97"/>
        <v>07-04 San Francisco Giants @ Washington NationalsCapital OneRotational Field Level Home Plate</v>
      </c>
      <c r="W3103" t="str">
        <f>CONCATENATE(M3103,O3103)</f>
        <v>Regular SeasonCapital One</v>
      </c>
      <c r="X3103" t="str">
        <f>CONCATENATE(M3103,P3103)</f>
        <v>Regular SeasonRotational Field Level Home Plate</v>
      </c>
      <c r="Y3103" t="str">
        <f>CONCATENATE(M3103,O3103,P3103)</f>
        <v>Regular SeasonCapital OneRotational Field Level Home Plate</v>
      </c>
    </row>
    <row r="3104" spans="1:25" x14ac:dyDescent="0.25">
      <c r="A3104" s="3">
        <v>374215</v>
      </c>
      <c r="B3104" t="s">
        <v>108</v>
      </c>
      <c r="C3104" t="s">
        <v>69</v>
      </c>
      <c r="D3104" t="s">
        <v>19</v>
      </c>
      <c r="E3104" t="s">
        <v>1</v>
      </c>
      <c r="F3104" s="5">
        <v>41094</v>
      </c>
      <c r="G3104">
        <v>2</v>
      </c>
      <c r="H3104">
        <v>6</v>
      </c>
      <c r="I3104" s="1">
        <v>2431.5</v>
      </c>
      <c r="J3104" s="1">
        <v>940.91</v>
      </c>
      <c r="K3104">
        <v>38.696689286448603</v>
      </c>
      <c r="L3104" s="4">
        <f>VLOOKUP(N3104,rates,VLOOKUP(CONCATENATE('[1]Exposure Report'!$B$11,'[1]Exposure Report'!$B$13),rate_lookup_table,4,FALSE),FALSE)</f>
        <v>405.24900000000002</v>
      </c>
      <c r="M3104" t="s">
        <v>0</v>
      </c>
      <c r="N3104" t="str">
        <f>IF(VLOOKUP(B3104,title_rename,2,FALSE)=0,B3104,VLOOKUP(B3104,title_rename,2,FALSE))</f>
        <v>07-04 San Francisco Giants @ Washington Nationals</v>
      </c>
      <c r="O3104" s="3" t="str">
        <f>LEFT(IF(VLOOKUP(C3104,brand_rename,2,FALSE)=0,C3104,VLOOKUP(C3104,brand_rename,2,FALSE)),LEN(IF(VLOOKUP(C3104,brand_rename,2,FALSE)=0,C3104,VLOOKUP(C3104,brand_rename,2,FALSE)))-6)</f>
        <v>CareFirst BlueCross BlueShield</v>
      </c>
      <c r="P3104" t="str">
        <f>IF(VLOOKUP(D3104,location_rename,2,FALSE)=0,D3104,VLOOKUP(D3104,location_rename,2,FALSE))</f>
        <v>LED Outfield Wall</v>
      </c>
      <c r="Q3104">
        <f>IF($L3104=0,0,G3104)</f>
        <v>2</v>
      </c>
      <c r="R3104">
        <f>IF($L3104=0,0,H3104)</f>
        <v>6</v>
      </c>
      <c r="S3104" s="1">
        <f>R3104*L3104</f>
        <v>2431.4940000000001</v>
      </c>
      <c r="T3104" s="1">
        <f>S3104*(K3104/100)</f>
        <v>940.90767819864072</v>
      </c>
      <c r="U3104" t="str">
        <f t="shared" si="96"/>
        <v>CareFirst BlueCross BlueShieldLED Outfield Wall</v>
      </c>
      <c r="V3104" t="str">
        <f t="shared" si="97"/>
        <v>07-04 San Francisco Giants @ Washington NationalsCareFirst BlueCross BlueShieldLED Outfield Wall</v>
      </c>
      <c r="W3104" t="str">
        <f>CONCATENATE(M3104,O3104)</f>
        <v>Regular SeasonCareFirst BlueCross BlueShield</v>
      </c>
      <c r="X3104" t="str">
        <f>CONCATENATE(M3104,P3104)</f>
        <v>Regular SeasonLED Outfield Wall</v>
      </c>
      <c r="Y3104" t="str">
        <f>CONCATENATE(M3104,O3104,P3104)</f>
        <v>Regular SeasonCareFirst BlueCross BlueShieldLED Outfield Wall</v>
      </c>
    </row>
    <row r="3105" spans="1:25" x14ac:dyDescent="0.25">
      <c r="A3105" s="3">
        <v>374215</v>
      </c>
      <c r="B3105" t="s">
        <v>108</v>
      </c>
      <c r="C3105" t="s">
        <v>69</v>
      </c>
      <c r="D3105" t="s">
        <v>17</v>
      </c>
      <c r="E3105" t="s">
        <v>1</v>
      </c>
      <c r="F3105" s="5">
        <v>41094</v>
      </c>
      <c r="G3105">
        <v>5</v>
      </c>
      <c r="H3105">
        <v>23</v>
      </c>
      <c r="I3105" s="1">
        <v>9320.75</v>
      </c>
      <c r="J3105" s="1">
        <v>2665.57</v>
      </c>
      <c r="K3105">
        <v>28.598235120564301</v>
      </c>
      <c r="L3105" s="4">
        <f>VLOOKUP(N3105,rates,VLOOKUP(CONCATENATE('[1]Exposure Report'!$B$11,'[1]Exposure Report'!$B$13),rate_lookup_table,4,FALSE),FALSE)</f>
        <v>405.24900000000002</v>
      </c>
      <c r="M3105" t="s">
        <v>0</v>
      </c>
      <c r="N3105" t="str">
        <f>IF(VLOOKUP(B3105,title_rename,2,FALSE)=0,B3105,VLOOKUP(B3105,title_rename,2,FALSE))</f>
        <v>07-04 San Francisco Giants @ Washington Nationals</v>
      </c>
      <c r="O3105" s="3" t="str">
        <f>LEFT(IF(VLOOKUP(C3105,brand_rename,2,FALSE)=0,C3105,VLOOKUP(C3105,brand_rename,2,FALSE)),LEN(IF(VLOOKUP(C3105,brand_rename,2,FALSE)=0,C3105,VLOOKUP(C3105,brand_rename,2,FALSE)))-6)</f>
        <v>CareFirst BlueCross BlueShield</v>
      </c>
      <c r="P3105" t="str">
        <f>IF(VLOOKUP(D3105,location_rename,2,FALSE)=0,D3105,VLOOKUP(D3105,location_rename,2,FALSE))</f>
        <v>LED Upper Tiered</v>
      </c>
      <c r="Q3105">
        <f>IF($L3105=0,0,G3105)</f>
        <v>5</v>
      </c>
      <c r="R3105">
        <f>IF($L3105=0,0,H3105)</f>
        <v>23</v>
      </c>
      <c r="S3105" s="1">
        <f>R3105*L3105</f>
        <v>9320.7270000000008</v>
      </c>
      <c r="T3105" s="1">
        <f>S3105*(K3105/100)</f>
        <v>2665.5634224059199</v>
      </c>
      <c r="U3105" t="str">
        <f t="shared" si="96"/>
        <v>CareFirst BlueCross BlueShieldLED Upper Tiered</v>
      </c>
      <c r="V3105" t="str">
        <f t="shared" si="97"/>
        <v>07-04 San Francisco Giants @ Washington NationalsCareFirst BlueCross BlueShieldLED Upper Tiered</v>
      </c>
      <c r="W3105" t="str">
        <f>CONCATENATE(M3105,O3105)</f>
        <v>Regular SeasonCareFirst BlueCross BlueShield</v>
      </c>
      <c r="X3105" t="str">
        <f>CONCATENATE(M3105,P3105)</f>
        <v>Regular SeasonLED Upper Tiered</v>
      </c>
      <c r="Y3105" t="str">
        <f>CONCATENATE(M3105,O3105,P3105)</f>
        <v>Regular SeasonCareFirst BlueCross BlueShieldLED Upper Tiered</v>
      </c>
    </row>
    <row r="3106" spans="1:25" x14ac:dyDescent="0.25">
      <c r="A3106" s="3">
        <v>374215</v>
      </c>
      <c r="B3106" t="s">
        <v>108</v>
      </c>
      <c r="C3106" t="s">
        <v>68</v>
      </c>
      <c r="D3106" t="s">
        <v>11</v>
      </c>
      <c r="E3106" t="s">
        <v>1</v>
      </c>
      <c r="F3106" s="5">
        <v>41094</v>
      </c>
      <c r="G3106">
        <v>1</v>
      </c>
      <c r="H3106">
        <v>4</v>
      </c>
      <c r="I3106" s="1">
        <v>1621</v>
      </c>
      <c r="J3106" s="1">
        <v>387.09</v>
      </c>
      <c r="K3106">
        <v>23.8797038864898</v>
      </c>
      <c r="L3106" s="4">
        <f>VLOOKUP(N3106,rates,VLOOKUP(CONCATENATE('[1]Exposure Report'!$B$11,'[1]Exposure Report'!$B$13),rate_lookup_table,4,FALSE),FALSE)</f>
        <v>405.24900000000002</v>
      </c>
      <c r="M3106" t="s">
        <v>0</v>
      </c>
      <c r="N3106" t="str">
        <f>IF(VLOOKUP(B3106,title_rename,2,FALSE)=0,B3106,VLOOKUP(B3106,title_rename,2,FALSE))</f>
        <v>07-04 San Francisco Giants @ Washington Nationals</v>
      </c>
      <c r="O3106" s="3" t="str">
        <f>LEFT(IF(VLOOKUP(C3106,brand_rename,2,FALSE)=0,C3106,VLOOKUP(C3106,brand_rename,2,FALSE)),LEN(IF(VLOOKUP(C3106,brand_rename,2,FALSE)=0,C3106,VLOOKUP(C3106,brand_rename,2,FALSE)))-6)</f>
        <v>Charity - Washington Nationals Dream Foundation</v>
      </c>
      <c r="P3106" t="str">
        <f>IF(VLOOKUP(D3106,location_rename,2,FALSE)=0,D3106,VLOOKUP(D3106,location_rename,2,FALSE))</f>
        <v>Static Outfield Wall</v>
      </c>
      <c r="Q3106">
        <f>IF($L3106=0,0,G3106)</f>
        <v>1</v>
      </c>
      <c r="R3106">
        <f>IF($L3106=0,0,H3106)</f>
        <v>4</v>
      </c>
      <c r="S3106" s="1">
        <f>R3106*L3106</f>
        <v>1620.9960000000001</v>
      </c>
      <c r="T3106" s="1">
        <f>S3106*(K3106/100)</f>
        <v>387.08904481184425</v>
      </c>
      <c r="U3106" t="str">
        <f t="shared" si="96"/>
        <v>Charity - Washington Nationals Dream FoundationStatic Outfield Wall</v>
      </c>
      <c r="V3106" t="str">
        <f t="shared" si="97"/>
        <v>07-04 San Francisco Giants @ Washington NationalsCharity - Washington Nationals Dream FoundationStatic Outfield Wall</v>
      </c>
      <c r="W3106" t="str">
        <f>CONCATENATE(M3106,O3106)</f>
        <v>Regular SeasonCharity - Washington Nationals Dream Foundation</v>
      </c>
      <c r="X3106" t="str">
        <f>CONCATENATE(M3106,P3106)</f>
        <v>Regular SeasonStatic Outfield Wall</v>
      </c>
      <c r="Y3106" t="str">
        <f>CONCATENATE(M3106,O3106,P3106)</f>
        <v>Regular SeasonCharity - Washington Nationals Dream FoundationStatic Outfield Wall</v>
      </c>
    </row>
    <row r="3107" spans="1:25" x14ac:dyDescent="0.25">
      <c r="A3107" s="3">
        <v>374215</v>
      </c>
      <c r="B3107" t="s">
        <v>108</v>
      </c>
      <c r="C3107" t="s">
        <v>68</v>
      </c>
      <c r="D3107" t="s">
        <v>9</v>
      </c>
      <c r="E3107" t="s">
        <v>1</v>
      </c>
      <c r="F3107" s="5">
        <v>41094</v>
      </c>
      <c r="G3107">
        <v>3</v>
      </c>
      <c r="H3107">
        <v>3</v>
      </c>
      <c r="I3107" s="1">
        <v>1215.75</v>
      </c>
      <c r="J3107" s="1">
        <v>278.57</v>
      </c>
      <c r="K3107">
        <v>22.913427925149001</v>
      </c>
      <c r="L3107" s="4">
        <f>VLOOKUP(N3107,rates,VLOOKUP(CONCATENATE('[1]Exposure Report'!$B$11,'[1]Exposure Report'!$B$13),rate_lookup_table,4,FALSE),FALSE)</f>
        <v>405.24900000000002</v>
      </c>
      <c r="M3107" t="s">
        <v>0</v>
      </c>
      <c r="N3107" t="str">
        <f>IF(VLOOKUP(B3107,title_rename,2,FALSE)=0,B3107,VLOOKUP(B3107,title_rename,2,FALSE))</f>
        <v>07-04 San Francisco Giants @ Washington Nationals</v>
      </c>
      <c r="O3107" s="3" t="str">
        <f>LEFT(IF(VLOOKUP(C3107,brand_rename,2,FALSE)=0,C3107,VLOOKUP(C3107,brand_rename,2,FALSE)),LEN(IF(VLOOKUP(C3107,brand_rename,2,FALSE)=0,C3107,VLOOKUP(C3107,brand_rename,2,FALSE)))-6)</f>
        <v>Charity - Washington Nationals Dream Foundation</v>
      </c>
      <c r="P3107" t="str">
        <f>IF(VLOOKUP(D3107,location_rename,2,FALSE)=0,D3107,VLOOKUP(D3107,location_rename,2,FALSE))</f>
        <v>Static Upper Billboard</v>
      </c>
      <c r="Q3107">
        <f>IF($L3107=0,0,G3107)</f>
        <v>3</v>
      </c>
      <c r="R3107">
        <f>IF($L3107=0,0,H3107)</f>
        <v>3</v>
      </c>
      <c r="S3107" s="1">
        <f>R3107*L3107</f>
        <v>1215.7470000000001</v>
      </c>
      <c r="T3107" s="1">
        <f>S3107*(K3107/100)</f>
        <v>278.56931259716123</v>
      </c>
      <c r="U3107" t="str">
        <f t="shared" si="96"/>
        <v>Charity - Washington Nationals Dream FoundationStatic Upper Billboard</v>
      </c>
      <c r="V3107" t="str">
        <f t="shared" si="97"/>
        <v>07-04 San Francisco Giants @ Washington NationalsCharity - Washington Nationals Dream FoundationStatic Upper Billboard</v>
      </c>
      <c r="W3107" t="str">
        <f>CONCATENATE(M3107,O3107)</f>
        <v>Regular SeasonCharity - Washington Nationals Dream Foundation</v>
      </c>
      <c r="X3107" t="str">
        <f>CONCATENATE(M3107,P3107)</f>
        <v>Regular SeasonStatic Upper Billboard</v>
      </c>
      <c r="Y3107" t="str">
        <f>CONCATENATE(M3107,O3107,P3107)</f>
        <v>Regular SeasonCharity - Washington Nationals Dream FoundationStatic Upper Billboard</v>
      </c>
    </row>
    <row r="3108" spans="1:25" x14ac:dyDescent="0.25">
      <c r="A3108" s="3">
        <v>374215</v>
      </c>
      <c r="B3108" t="s">
        <v>108</v>
      </c>
      <c r="C3108" t="s">
        <v>67</v>
      </c>
      <c r="D3108" t="s">
        <v>17</v>
      </c>
      <c r="E3108" t="s">
        <v>1</v>
      </c>
      <c r="F3108" s="5">
        <v>41094</v>
      </c>
      <c r="G3108">
        <v>3</v>
      </c>
      <c r="H3108">
        <v>5</v>
      </c>
      <c r="I3108" s="1">
        <v>2026.25</v>
      </c>
      <c r="J3108" s="1">
        <v>491.12</v>
      </c>
      <c r="K3108">
        <v>24.237877853177</v>
      </c>
      <c r="L3108" s="4">
        <f>VLOOKUP(N3108,rates,VLOOKUP(CONCATENATE('[1]Exposure Report'!$B$11,'[1]Exposure Report'!$B$13),rate_lookup_table,4,FALSE),FALSE)</f>
        <v>405.24900000000002</v>
      </c>
      <c r="M3108" t="s">
        <v>0</v>
      </c>
      <c r="N3108" t="str">
        <f>IF(VLOOKUP(B3108,title_rename,2,FALSE)=0,B3108,VLOOKUP(B3108,title_rename,2,FALSE))</f>
        <v>07-04 San Francisco Giants @ Washington Nationals</v>
      </c>
      <c r="O3108" s="3" t="str">
        <f>LEFT(IF(VLOOKUP(C3108,brand_rename,2,FALSE)=0,C3108,VLOOKUP(C3108,brand_rename,2,FALSE)),LEN(IF(VLOOKUP(C3108,brand_rename,2,FALSE)=0,C3108,VLOOKUP(C3108,brand_rename,2,FALSE)))-6)</f>
        <v>Cholula Hot Sauce</v>
      </c>
      <c r="P3108" t="str">
        <f>IF(VLOOKUP(D3108,location_rename,2,FALSE)=0,D3108,VLOOKUP(D3108,location_rename,2,FALSE))</f>
        <v>LED Upper Tiered</v>
      </c>
      <c r="Q3108">
        <f>IF($L3108=0,0,G3108)</f>
        <v>3</v>
      </c>
      <c r="R3108">
        <f>IF($L3108=0,0,H3108)</f>
        <v>5</v>
      </c>
      <c r="S3108" s="1">
        <f>R3108*L3108</f>
        <v>2026.2450000000001</v>
      </c>
      <c r="T3108" s="1">
        <f>S3108*(K3108/100)</f>
        <v>491.11878810610636</v>
      </c>
      <c r="U3108" t="str">
        <f t="shared" si="96"/>
        <v>Cholula Hot SauceLED Upper Tiered</v>
      </c>
      <c r="V3108" t="str">
        <f t="shared" si="97"/>
        <v>07-04 San Francisco Giants @ Washington NationalsCholula Hot SauceLED Upper Tiered</v>
      </c>
      <c r="W3108" t="str">
        <f>CONCATENATE(M3108,O3108)</f>
        <v>Regular SeasonCholula Hot Sauce</v>
      </c>
      <c r="X3108" t="str">
        <f>CONCATENATE(M3108,P3108)</f>
        <v>Regular SeasonLED Upper Tiered</v>
      </c>
      <c r="Y3108" t="str">
        <f>CONCATENATE(M3108,O3108,P3108)</f>
        <v>Regular SeasonCholula Hot SauceLED Upper Tiered</v>
      </c>
    </row>
    <row r="3109" spans="1:25" x14ac:dyDescent="0.25">
      <c r="A3109" s="3">
        <v>374215</v>
      </c>
      <c r="B3109" t="s">
        <v>108</v>
      </c>
      <c r="C3109" t="s">
        <v>67</v>
      </c>
      <c r="D3109" t="s">
        <v>2</v>
      </c>
      <c r="E3109" t="s">
        <v>1</v>
      </c>
      <c r="F3109" s="5">
        <v>41094</v>
      </c>
      <c r="G3109">
        <v>20</v>
      </c>
      <c r="H3109">
        <v>165</v>
      </c>
      <c r="I3109" s="1">
        <v>66866.25</v>
      </c>
      <c r="J3109" s="1">
        <v>15911.41</v>
      </c>
      <c r="K3109">
        <v>23.7958760959377</v>
      </c>
      <c r="L3109" s="4">
        <f>VLOOKUP(N3109,rates,VLOOKUP(CONCATENATE('[1]Exposure Report'!$B$11,'[1]Exposure Report'!$B$13),rate_lookup_table,4,FALSE),FALSE)</f>
        <v>405.24900000000002</v>
      </c>
      <c r="M3109" t="s">
        <v>0</v>
      </c>
      <c r="N3109" t="str">
        <f>IF(VLOOKUP(B3109,title_rename,2,FALSE)=0,B3109,VLOOKUP(B3109,title_rename,2,FALSE))</f>
        <v>07-04 San Francisco Giants @ Washington Nationals</v>
      </c>
      <c r="O3109" s="3" t="str">
        <f>LEFT(IF(VLOOKUP(C3109,brand_rename,2,FALSE)=0,C3109,VLOOKUP(C3109,brand_rename,2,FALSE)),LEN(IF(VLOOKUP(C3109,brand_rename,2,FALSE)=0,C3109,VLOOKUP(C3109,brand_rename,2,FALSE)))-6)</f>
        <v>Cholula Hot Sauce</v>
      </c>
      <c r="P3109" t="str">
        <f>IF(VLOOKUP(D3109,location_rename,2,FALSE)=0,D3109,VLOOKUP(D3109,location_rename,2,FALSE))</f>
        <v>Rotational Field Level Home Plate</v>
      </c>
      <c r="Q3109">
        <f>IF($L3109=0,0,G3109)</f>
        <v>20</v>
      </c>
      <c r="R3109">
        <f>IF($L3109=0,0,H3109)</f>
        <v>165</v>
      </c>
      <c r="S3109" s="1">
        <f>R3109*L3109</f>
        <v>66866.085000000006</v>
      </c>
      <c r="T3109" s="1">
        <f>S3109*(K3109/100)</f>
        <v>15911.370736804387</v>
      </c>
      <c r="U3109" t="str">
        <f t="shared" si="96"/>
        <v>Cholula Hot SauceRotational Field Level Home Plate</v>
      </c>
      <c r="V3109" t="str">
        <f t="shared" si="97"/>
        <v>07-04 San Francisco Giants @ Washington NationalsCholula Hot SauceRotational Field Level Home Plate</v>
      </c>
      <c r="W3109" t="str">
        <f>CONCATENATE(M3109,O3109)</f>
        <v>Regular SeasonCholula Hot Sauce</v>
      </c>
      <c r="X3109" t="str">
        <f>CONCATENATE(M3109,P3109)</f>
        <v>Regular SeasonRotational Field Level Home Plate</v>
      </c>
      <c r="Y3109" t="str">
        <f>CONCATENATE(M3109,O3109,P3109)</f>
        <v>Regular SeasonCholula Hot SauceRotational Field Level Home Plate</v>
      </c>
    </row>
    <row r="3110" spans="1:25" x14ac:dyDescent="0.25">
      <c r="A3110" s="3">
        <v>374215</v>
      </c>
      <c r="B3110" t="s">
        <v>108</v>
      </c>
      <c r="C3110" t="s">
        <v>65</v>
      </c>
      <c r="D3110" t="s">
        <v>17</v>
      </c>
      <c r="E3110" t="s">
        <v>1</v>
      </c>
      <c r="F3110" s="5">
        <v>41094</v>
      </c>
      <c r="G3110">
        <v>3</v>
      </c>
      <c r="H3110">
        <v>13</v>
      </c>
      <c r="I3110" s="1">
        <v>5268.25</v>
      </c>
      <c r="J3110" s="1">
        <v>1279.29</v>
      </c>
      <c r="K3110">
        <v>24.283016181844001</v>
      </c>
      <c r="L3110" s="4">
        <f>VLOOKUP(N3110,rates,VLOOKUP(CONCATENATE('[1]Exposure Report'!$B$11,'[1]Exposure Report'!$B$13),rate_lookup_table,4,FALSE),FALSE)</f>
        <v>405.24900000000002</v>
      </c>
      <c r="M3110" t="s">
        <v>0</v>
      </c>
      <c r="N3110" t="str">
        <f>IF(VLOOKUP(B3110,title_rename,2,FALSE)=0,B3110,VLOOKUP(B3110,title_rename,2,FALSE))</f>
        <v>07-04 San Francisco Giants @ Washington Nationals</v>
      </c>
      <c r="O3110" s="3" t="str">
        <f>LEFT(IF(VLOOKUP(C3110,brand_rename,2,FALSE)=0,C3110,VLOOKUP(C3110,brand_rename,2,FALSE)),LEN(IF(VLOOKUP(C3110,brand_rename,2,FALSE)=0,C3110,VLOOKUP(C3110,brand_rename,2,FALSE)))-6)</f>
        <v>Coca-Cola</v>
      </c>
      <c r="P3110" t="str">
        <f>IF(VLOOKUP(D3110,location_rename,2,FALSE)=0,D3110,VLOOKUP(D3110,location_rename,2,FALSE))</f>
        <v>LED Upper Tiered</v>
      </c>
      <c r="Q3110">
        <f>IF($L3110=0,0,G3110)</f>
        <v>3</v>
      </c>
      <c r="R3110">
        <f>IF($L3110=0,0,H3110)</f>
        <v>13</v>
      </c>
      <c r="S3110" s="1">
        <f>R3110*L3110</f>
        <v>5268.2370000000001</v>
      </c>
      <c r="T3110" s="1">
        <f>S3110*(K3110/100)</f>
        <v>1279.2868432078928</v>
      </c>
      <c r="U3110" t="str">
        <f t="shared" si="96"/>
        <v>Coca-ColaLED Upper Tiered</v>
      </c>
      <c r="V3110" t="str">
        <f t="shared" si="97"/>
        <v>07-04 San Francisco Giants @ Washington NationalsCoca-ColaLED Upper Tiered</v>
      </c>
      <c r="W3110" t="str">
        <f>CONCATENATE(M3110,O3110)</f>
        <v>Regular SeasonCoca-Cola</v>
      </c>
      <c r="X3110" t="str">
        <f>CONCATENATE(M3110,P3110)</f>
        <v>Regular SeasonLED Upper Tiered</v>
      </c>
      <c r="Y3110" t="str">
        <f>CONCATENATE(M3110,O3110,P3110)</f>
        <v>Regular SeasonCoca-ColaLED Upper Tiered</v>
      </c>
    </row>
    <row r="3111" spans="1:25" x14ac:dyDescent="0.25">
      <c r="A3111" s="3">
        <v>374215</v>
      </c>
      <c r="B3111" t="s">
        <v>108</v>
      </c>
      <c r="C3111" t="s">
        <v>65</v>
      </c>
      <c r="D3111" t="s">
        <v>9</v>
      </c>
      <c r="E3111" t="s">
        <v>1</v>
      </c>
      <c r="F3111" s="5">
        <v>41094</v>
      </c>
      <c r="G3111">
        <v>26</v>
      </c>
      <c r="H3111">
        <v>163</v>
      </c>
      <c r="I3111" s="1">
        <v>66055.75</v>
      </c>
      <c r="J3111" s="1">
        <v>7560.75</v>
      </c>
      <c r="K3111">
        <v>11.4460134053432</v>
      </c>
      <c r="L3111" s="4">
        <f>VLOOKUP(N3111,rates,VLOOKUP(CONCATENATE('[1]Exposure Report'!$B$11,'[1]Exposure Report'!$B$13),rate_lookup_table,4,FALSE),FALSE)</f>
        <v>405.24900000000002</v>
      </c>
      <c r="M3111" t="s">
        <v>0</v>
      </c>
      <c r="N3111" t="str">
        <f>IF(VLOOKUP(B3111,title_rename,2,FALSE)=0,B3111,VLOOKUP(B3111,title_rename,2,FALSE))</f>
        <v>07-04 San Francisco Giants @ Washington Nationals</v>
      </c>
      <c r="O3111" s="3" t="str">
        <f>LEFT(IF(VLOOKUP(C3111,brand_rename,2,FALSE)=0,C3111,VLOOKUP(C3111,brand_rename,2,FALSE)),LEN(IF(VLOOKUP(C3111,brand_rename,2,FALSE)=0,C3111,VLOOKUP(C3111,brand_rename,2,FALSE)))-6)</f>
        <v>Coca-Cola</v>
      </c>
      <c r="P3111" t="str">
        <f>IF(VLOOKUP(D3111,location_rename,2,FALSE)=0,D3111,VLOOKUP(D3111,location_rename,2,FALSE))</f>
        <v>Static Upper Billboard</v>
      </c>
      <c r="Q3111">
        <f>IF($L3111=0,0,G3111)</f>
        <v>26</v>
      </c>
      <c r="R3111">
        <f>IF($L3111=0,0,H3111)</f>
        <v>163</v>
      </c>
      <c r="S3111" s="1">
        <f>R3111*L3111</f>
        <v>66055.587</v>
      </c>
      <c r="T3111" s="1">
        <f>S3111*(K3111/100)</f>
        <v>7560.7313429981405</v>
      </c>
      <c r="U3111" t="str">
        <f t="shared" si="96"/>
        <v>Coca-ColaStatic Upper Billboard</v>
      </c>
      <c r="V3111" t="str">
        <f t="shared" si="97"/>
        <v>07-04 San Francisco Giants @ Washington NationalsCoca-ColaStatic Upper Billboard</v>
      </c>
      <c r="W3111" t="str">
        <f>CONCATENATE(M3111,O3111)</f>
        <v>Regular SeasonCoca-Cola</v>
      </c>
      <c r="X3111" t="str">
        <f>CONCATENATE(M3111,P3111)</f>
        <v>Regular SeasonStatic Upper Billboard</v>
      </c>
      <c r="Y3111" t="str">
        <f>CONCATENATE(M3111,O3111,P3111)</f>
        <v>Regular SeasonCoca-ColaStatic Upper Billboard</v>
      </c>
    </row>
    <row r="3112" spans="1:25" x14ac:dyDescent="0.25">
      <c r="A3112" s="3">
        <v>374215</v>
      </c>
      <c r="B3112" t="s">
        <v>108</v>
      </c>
      <c r="C3112" t="s">
        <v>107</v>
      </c>
      <c r="D3112" t="s">
        <v>19</v>
      </c>
      <c r="E3112" t="s">
        <v>1</v>
      </c>
      <c r="F3112" s="5">
        <v>41094</v>
      </c>
      <c r="G3112">
        <v>2</v>
      </c>
      <c r="H3112">
        <v>4</v>
      </c>
      <c r="I3112" s="1">
        <v>1621</v>
      </c>
      <c r="J3112" s="1">
        <v>608.20000000000005</v>
      </c>
      <c r="K3112">
        <v>37.520049352251597</v>
      </c>
      <c r="L3112" s="4">
        <f>VLOOKUP(N3112,rates,VLOOKUP(CONCATENATE('[1]Exposure Report'!$B$11,'[1]Exposure Report'!$B$13),rate_lookup_table,4,FALSE),FALSE)</f>
        <v>405.24900000000002</v>
      </c>
      <c r="M3112" t="s">
        <v>0</v>
      </c>
      <c r="N3112" t="str">
        <f>IF(VLOOKUP(B3112,title_rename,2,FALSE)=0,B3112,VLOOKUP(B3112,title_rename,2,FALSE))</f>
        <v>07-04 San Francisco Giants @ Washington Nationals</v>
      </c>
      <c r="O3112" s="3" t="str">
        <f>LEFT(IF(VLOOKUP(C3112,brand_rename,2,FALSE)=0,C3112,VLOOKUP(C3112,brand_rename,2,FALSE)),LEN(IF(VLOOKUP(C3112,brand_rename,2,FALSE)=0,C3112,VLOOKUP(C3112,brand_rename,2,FALSE)))-6)</f>
        <v>Cropp-Metcalfe</v>
      </c>
      <c r="P3112" t="str">
        <f>IF(VLOOKUP(D3112,location_rename,2,FALSE)=0,D3112,VLOOKUP(D3112,location_rename,2,FALSE))</f>
        <v>LED Outfield Wall</v>
      </c>
      <c r="Q3112">
        <f>IF($L3112=0,0,G3112)</f>
        <v>2</v>
      </c>
      <c r="R3112">
        <f>IF($L3112=0,0,H3112)</f>
        <v>4</v>
      </c>
      <c r="S3112" s="1">
        <f>R3112*L3112</f>
        <v>1620.9960000000001</v>
      </c>
      <c r="T3112" s="1">
        <f>S3112*(K3112/100)</f>
        <v>608.19849919802425</v>
      </c>
      <c r="U3112" t="str">
        <f t="shared" si="96"/>
        <v>Cropp-MetcalfeLED Outfield Wall</v>
      </c>
      <c r="V3112" t="str">
        <f t="shared" si="97"/>
        <v>07-04 San Francisco Giants @ Washington NationalsCropp-MetcalfeLED Outfield Wall</v>
      </c>
      <c r="W3112" t="str">
        <f>CONCATENATE(M3112,O3112)</f>
        <v>Regular SeasonCropp-Metcalfe</v>
      </c>
      <c r="X3112" t="str">
        <f>CONCATENATE(M3112,P3112)</f>
        <v>Regular SeasonLED Outfield Wall</v>
      </c>
      <c r="Y3112" t="str">
        <f>CONCATENATE(M3112,O3112,P3112)</f>
        <v>Regular SeasonCropp-MetcalfeLED Outfield Wall</v>
      </c>
    </row>
    <row r="3113" spans="1:25" x14ac:dyDescent="0.25">
      <c r="A3113" s="3">
        <v>374215</v>
      </c>
      <c r="B3113" t="s">
        <v>108</v>
      </c>
      <c r="C3113" t="s">
        <v>62</v>
      </c>
      <c r="D3113" t="s">
        <v>34</v>
      </c>
      <c r="E3113" t="s">
        <v>1</v>
      </c>
      <c r="F3113" s="5">
        <v>41094</v>
      </c>
      <c r="G3113">
        <v>4</v>
      </c>
      <c r="H3113">
        <v>7</v>
      </c>
      <c r="I3113" s="1">
        <v>2836.75</v>
      </c>
      <c r="J3113" s="1">
        <v>766.73</v>
      </c>
      <c r="K3113">
        <v>27.0284656737463</v>
      </c>
      <c r="L3113" s="4">
        <f>VLOOKUP(N3113,rates,VLOOKUP(CONCATENATE('[1]Exposure Report'!$B$11,'[1]Exposure Report'!$B$13),rate_lookup_table,4,FALSE),FALSE)</f>
        <v>405.24900000000002</v>
      </c>
      <c r="M3113" t="s">
        <v>0</v>
      </c>
      <c r="N3113" t="str">
        <f>IF(VLOOKUP(B3113,title_rename,2,FALSE)=0,B3113,VLOOKUP(B3113,title_rename,2,FALSE))</f>
        <v>07-04 San Francisco Giants @ Washington Nationals</v>
      </c>
      <c r="O3113" s="3" t="str">
        <f>LEFT(IF(VLOOKUP(C3113,brand_rename,2,FALSE)=0,C3113,VLOOKUP(C3113,brand_rename,2,FALSE)),LEN(IF(VLOOKUP(C3113,brand_rename,2,FALSE)=0,C3113,VLOOKUP(C3113,brand_rename,2,FALSE)))-6)</f>
        <v>Dubble Bubble</v>
      </c>
      <c r="P3113" t="str">
        <f>IF(VLOOKUP(D3113,location_rename,2,FALSE)=0,D3113,VLOOKUP(D3113,location_rename,2,FALSE))</f>
        <v>General Merchandise</v>
      </c>
      <c r="Q3113">
        <f>IF($L3113=0,0,G3113)</f>
        <v>4</v>
      </c>
      <c r="R3113">
        <f>IF($L3113=0,0,H3113)</f>
        <v>7</v>
      </c>
      <c r="S3113" s="1">
        <f>R3113*L3113</f>
        <v>2836.7430000000004</v>
      </c>
      <c r="T3113" s="1">
        <f>S3113*(K3113/100)</f>
        <v>766.72810800740103</v>
      </c>
      <c r="U3113" t="str">
        <f t="shared" si="96"/>
        <v>Dubble BubbleGeneral Merchandise</v>
      </c>
      <c r="V3113" t="str">
        <f t="shared" si="97"/>
        <v>07-04 San Francisco Giants @ Washington NationalsDubble BubbleGeneral Merchandise</v>
      </c>
      <c r="W3113" t="str">
        <f>CONCATENATE(M3113,O3113)</f>
        <v>Regular SeasonDubble Bubble</v>
      </c>
      <c r="X3113" t="str">
        <f>CONCATENATE(M3113,P3113)</f>
        <v>Regular SeasonGeneral Merchandise</v>
      </c>
      <c r="Y3113" t="str">
        <f>CONCATENATE(M3113,O3113,P3113)</f>
        <v>Regular SeasonDubble BubbleGeneral Merchandise</v>
      </c>
    </row>
    <row r="3114" spans="1:25" x14ac:dyDescent="0.25">
      <c r="A3114" s="3">
        <v>374215</v>
      </c>
      <c r="B3114" t="s">
        <v>108</v>
      </c>
      <c r="C3114" t="s">
        <v>61</v>
      </c>
      <c r="D3114" t="s">
        <v>17</v>
      </c>
      <c r="E3114" t="s">
        <v>1</v>
      </c>
      <c r="F3114" s="5">
        <v>41094</v>
      </c>
      <c r="G3114">
        <v>4</v>
      </c>
      <c r="H3114">
        <v>7</v>
      </c>
      <c r="I3114" s="1">
        <v>2836.75</v>
      </c>
      <c r="J3114" s="1">
        <v>931.95</v>
      </c>
      <c r="K3114">
        <v>32.852736406098501</v>
      </c>
      <c r="L3114" s="4">
        <f>VLOOKUP(N3114,rates,VLOOKUP(CONCATENATE('[1]Exposure Report'!$B$11,'[1]Exposure Report'!$B$13),rate_lookup_table,4,FALSE),FALSE)</f>
        <v>405.24900000000002</v>
      </c>
      <c r="M3114" t="s">
        <v>0</v>
      </c>
      <c r="N3114" t="str">
        <f>IF(VLOOKUP(B3114,title_rename,2,FALSE)=0,B3114,VLOOKUP(B3114,title_rename,2,FALSE))</f>
        <v>07-04 San Francisco Giants @ Washington Nationals</v>
      </c>
      <c r="O3114" s="3" t="str">
        <f>LEFT(IF(VLOOKUP(C3114,brand_rename,2,FALSE)=0,C3114,VLOOKUP(C3114,brand_rename,2,FALSE)),LEN(IF(VLOOKUP(C3114,brand_rename,2,FALSE)=0,C3114,VLOOKUP(C3114,brand_rename,2,FALSE)))-6)</f>
        <v>Exxonmobil</v>
      </c>
      <c r="P3114" t="str">
        <f>IF(VLOOKUP(D3114,location_rename,2,FALSE)=0,D3114,VLOOKUP(D3114,location_rename,2,FALSE))</f>
        <v>LED Upper Tiered</v>
      </c>
      <c r="Q3114">
        <f>IF($L3114=0,0,G3114)</f>
        <v>4</v>
      </c>
      <c r="R3114">
        <f>IF($L3114=0,0,H3114)</f>
        <v>7</v>
      </c>
      <c r="S3114" s="1">
        <f>R3114*L3114</f>
        <v>2836.7430000000004</v>
      </c>
      <c r="T3114" s="1">
        <f>S3114*(K3114/100)</f>
        <v>931.94770030845086</v>
      </c>
      <c r="U3114" t="str">
        <f t="shared" si="96"/>
        <v>ExxonmobilLED Upper Tiered</v>
      </c>
      <c r="V3114" t="str">
        <f t="shared" si="97"/>
        <v>07-04 San Francisco Giants @ Washington NationalsExxonmobilLED Upper Tiered</v>
      </c>
      <c r="W3114" t="str">
        <f>CONCATENATE(M3114,O3114)</f>
        <v>Regular SeasonExxonmobil</v>
      </c>
      <c r="X3114" t="str">
        <f>CONCATENATE(M3114,P3114)</f>
        <v>Regular SeasonLED Upper Tiered</v>
      </c>
      <c r="Y3114" t="str">
        <f>CONCATENATE(M3114,O3114,P3114)</f>
        <v>Regular SeasonExxonmobilLED Upper Tiered</v>
      </c>
    </row>
    <row r="3115" spans="1:25" x14ac:dyDescent="0.25">
      <c r="A3115" s="3">
        <v>374215</v>
      </c>
      <c r="B3115" t="s">
        <v>108</v>
      </c>
      <c r="C3115" t="s">
        <v>61</v>
      </c>
      <c r="D3115" t="s">
        <v>2</v>
      </c>
      <c r="E3115" t="s">
        <v>1</v>
      </c>
      <c r="F3115" s="5">
        <v>41094</v>
      </c>
      <c r="G3115">
        <v>24</v>
      </c>
      <c r="H3115">
        <v>121</v>
      </c>
      <c r="I3115" s="1">
        <v>49035.25</v>
      </c>
      <c r="J3115" s="1">
        <v>12626.66</v>
      </c>
      <c r="K3115">
        <v>25.7501695209058</v>
      </c>
      <c r="L3115" s="4">
        <f>VLOOKUP(N3115,rates,VLOOKUP(CONCATENATE('[1]Exposure Report'!$B$11,'[1]Exposure Report'!$B$13),rate_lookup_table,4,FALSE),FALSE)</f>
        <v>405.24900000000002</v>
      </c>
      <c r="M3115" t="s">
        <v>0</v>
      </c>
      <c r="N3115" t="str">
        <f>IF(VLOOKUP(B3115,title_rename,2,FALSE)=0,B3115,VLOOKUP(B3115,title_rename,2,FALSE))</f>
        <v>07-04 San Francisco Giants @ Washington Nationals</v>
      </c>
      <c r="O3115" s="3" t="str">
        <f>LEFT(IF(VLOOKUP(C3115,brand_rename,2,FALSE)=0,C3115,VLOOKUP(C3115,brand_rename,2,FALSE)),LEN(IF(VLOOKUP(C3115,brand_rename,2,FALSE)=0,C3115,VLOOKUP(C3115,brand_rename,2,FALSE)))-6)</f>
        <v>Exxonmobil</v>
      </c>
      <c r="P3115" t="str">
        <f>IF(VLOOKUP(D3115,location_rename,2,FALSE)=0,D3115,VLOOKUP(D3115,location_rename,2,FALSE))</f>
        <v>Rotational Field Level Home Plate</v>
      </c>
      <c r="Q3115">
        <f>IF($L3115=0,0,G3115)</f>
        <v>24</v>
      </c>
      <c r="R3115">
        <f>IF($L3115=0,0,H3115)</f>
        <v>121</v>
      </c>
      <c r="S3115" s="1">
        <f>R3115*L3115</f>
        <v>49035.129000000001</v>
      </c>
      <c r="T3115" s="1">
        <f>S3115*(K3115/100)</f>
        <v>12626.628842294842</v>
      </c>
      <c r="U3115" t="str">
        <f t="shared" si="96"/>
        <v>ExxonmobilRotational Field Level Home Plate</v>
      </c>
      <c r="V3115" t="str">
        <f t="shared" si="97"/>
        <v>07-04 San Francisco Giants @ Washington NationalsExxonmobilRotational Field Level Home Plate</v>
      </c>
      <c r="W3115" t="str">
        <f>CONCATENATE(M3115,O3115)</f>
        <v>Regular SeasonExxonmobil</v>
      </c>
      <c r="X3115" t="str">
        <f>CONCATENATE(M3115,P3115)</f>
        <v>Regular SeasonRotational Field Level Home Plate</v>
      </c>
      <c r="Y3115" t="str">
        <f>CONCATENATE(M3115,O3115,P3115)</f>
        <v>Regular SeasonExxonmobilRotational Field Level Home Plate</v>
      </c>
    </row>
    <row r="3116" spans="1:25" x14ac:dyDescent="0.25">
      <c r="A3116" s="3">
        <v>374215</v>
      </c>
      <c r="B3116" t="s">
        <v>108</v>
      </c>
      <c r="C3116" t="s">
        <v>61</v>
      </c>
      <c r="D3116" t="s">
        <v>11</v>
      </c>
      <c r="E3116" t="s">
        <v>1</v>
      </c>
      <c r="F3116" s="5">
        <v>41094</v>
      </c>
      <c r="G3116">
        <v>11</v>
      </c>
      <c r="H3116">
        <v>31</v>
      </c>
      <c r="I3116" s="1">
        <v>12562.75</v>
      </c>
      <c r="J3116" s="1">
        <v>3131.77</v>
      </c>
      <c r="K3116">
        <v>24.929016337983299</v>
      </c>
      <c r="L3116" s="4">
        <f>VLOOKUP(N3116,rates,VLOOKUP(CONCATENATE('[1]Exposure Report'!$B$11,'[1]Exposure Report'!$B$13),rate_lookup_table,4,FALSE),FALSE)</f>
        <v>405.24900000000002</v>
      </c>
      <c r="M3116" t="s">
        <v>0</v>
      </c>
      <c r="N3116" t="str">
        <f>IF(VLOOKUP(B3116,title_rename,2,FALSE)=0,B3116,VLOOKUP(B3116,title_rename,2,FALSE))</f>
        <v>07-04 San Francisco Giants @ Washington Nationals</v>
      </c>
      <c r="O3116" s="3" t="str">
        <f>LEFT(IF(VLOOKUP(C3116,brand_rename,2,FALSE)=0,C3116,VLOOKUP(C3116,brand_rename,2,FALSE)),LEN(IF(VLOOKUP(C3116,brand_rename,2,FALSE)=0,C3116,VLOOKUP(C3116,brand_rename,2,FALSE)))-6)</f>
        <v>Exxonmobil</v>
      </c>
      <c r="P3116" t="str">
        <f>IF(VLOOKUP(D3116,location_rename,2,FALSE)=0,D3116,VLOOKUP(D3116,location_rename,2,FALSE))</f>
        <v>Static Outfield Wall</v>
      </c>
      <c r="Q3116">
        <f>IF($L3116=0,0,G3116)</f>
        <v>11</v>
      </c>
      <c r="R3116">
        <f>IF($L3116=0,0,H3116)</f>
        <v>31</v>
      </c>
      <c r="S3116" s="1">
        <f>R3116*L3116</f>
        <v>12562.719000000001</v>
      </c>
      <c r="T3116" s="1">
        <f>S3116*(K3116/100)</f>
        <v>3131.7622720049321</v>
      </c>
      <c r="U3116" t="str">
        <f t="shared" si="96"/>
        <v>ExxonmobilStatic Outfield Wall</v>
      </c>
      <c r="V3116" t="str">
        <f t="shared" si="97"/>
        <v>07-04 San Francisco Giants @ Washington NationalsExxonmobilStatic Outfield Wall</v>
      </c>
      <c r="W3116" t="str">
        <f>CONCATENATE(M3116,O3116)</f>
        <v>Regular SeasonExxonmobil</v>
      </c>
      <c r="X3116" t="str">
        <f>CONCATENATE(M3116,P3116)</f>
        <v>Regular SeasonStatic Outfield Wall</v>
      </c>
      <c r="Y3116" t="str">
        <f>CONCATENATE(M3116,O3116,P3116)</f>
        <v>Regular SeasonExxonmobilStatic Outfield Wall</v>
      </c>
    </row>
    <row r="3117" spans="1:25" x14ac:dyDescent="0.25">
      <c r="A3117" s="3">
        <v>374215</v>
      </c>
      <c r="B3117" t="s">
        <v>108</v>
      </c>
      <c r="C3117" t="s">
        <v>60</v>
      </c>
      <c r="D3117" t="s">
        <v>34</v>
      </c>
      <c r="E3117" t="s">
        <v>1</v>
      </c>
      <c r="F3117" s="5">
        <v>41094</v>
      </c>
      <c r="G3117">
        <v>2</v>
      </c>
      <c r="H3117">
        <v>2</v>
      </c>
      <c r="I3117" s="1">
        <v>810.5</v>
      </c>
      <c r="J3117" s="1">
        <v>216.97</v>
      </c>
      <c r="K3117">
        <v>26.769895126465101</v>
      </c>
      <c r="L3117" s="4">
        <f>VLOOKUP(N3117,rates,VLOOKUP(CONCATENATE('[1]Exposure Report'!$B$11,'[1]Exposure Report'!$B$13),rate_lookup_table,4,FALSE),FALSE)</f>
        <v>405.24900000000002</v>
      </c>
      <c r="M3117" t="s">
        <v>0</v>
      </c>
      <c r="N3117" t="str">
        <f>IF(VLOOKUP(B3117,title_rename,2,FALSE)=0,B3117,VLOOKUP(B3117,title_rename,2,FALSE))</f>
        <v>07-04 San Francisco Giants @ Washington Nationals</v>
      </c>
      <c r="O3117" s="3" t="str">
        <f>LEFT(IF(VLOOKUP(C3117,brand_rename,2,FALSE)=0,C3117,VLOOKUP(C3117,brand_rename,2,FALSE)),LEN(IF(VLOOKUP(C3117,brand_rename,2,FALSE)=0,C3117,VLOOKUP(C3117,brand_rename,2,FALSE)))-6)</f>
        <v>Frito-Lay</v>
      </c>
      <c r="P3117" t="str">
        <f>IF(VLOOKUP(D3117,location_rename,2,FALSE)=0,D3117,VLOOKUP(D3117,location_rename,2,FALSE))</f>
        <v>General Merchandise</v>
      </c>
      <c r="Q3117">
        <f>IF($L3117=0,0,G3117)</f>
        <v>2</v>
      </c>
      <c r="R3117">
        <f>IF($L3117=0,0,H3117)</f>
        <v>2</v>
      </c>
      <c r="S3117" s="1">
        <f>R3117*L3117</f>
        <v>810.49800000000005</v>
      </c>
      <c r="T3117" s="1">
        <f>S3117*(K3117/100)</f>
        <v>216.96946460209716</v>
      </c>
      <c r="U3117" t="str">
        <f t="shared" si="96"/>
        <v>Frito-LayGeneral Merchandise</v>
      </c>
      <c r="V3117" t="str">
        <f t="shared" si="97"/>
        <v>07-04 San Francisco Giants @ Washington NationalsFrito-LayGeneral Merchandise</v>
      </c>
      <c r="W3117" t="str">
        <f>CONCATENATE(M3117,O3117)</f>
        <v>Regular SeasonFrito-Lay</v>
      </c>
      <c r="X3117" t="str">
        <f>CONCATENATE(M3117,P3117)</f>
        <v>Regular SeasonGeneral Merchandise</v>
      </c>
      <c r="Y3117" t="str">
        <f>CONCATENATE(M3117,O3117,P3117)</f>
        <v>Regular SeasonFrito-LayGeneral Merchandise</v>
      </c>
    </row>
    <row r="3118" spans="1:25" x14ac:dyDescent="0.25">
      <c r="A3118" s="3">
        <v>374215</v>
      </c>
      <c r="B3118" t="s">
        <v>108</v>
      </c>
      <c r="C3118" t="s">
        <v>55</v>
      </c>
      <c r="D3118" t="s">
        <v>59</v>
      </c>
      <c r="E3118" t="s">
        <v>1</v>
      </c>
      <c r="F3118" s="5">
        <v>41094</v>
      </c>
      <c r="G3118">
        <v>5</v>
      </c>
      <c r="H3118">
        <v>19</v>
      </c>
      <c r="I3118" s="1">
        <v>7699.75</v>
      </c>
      <c r="J3118" s="1">
        <v>1402.98</v>
      </c>
      <c r="K3118">
        <v>18.221111075034901</v>
      </c>
      <c r="L3118" s="4">
        <f>VLOOKUP(N3118,rates,VLOOKUP(CONCATENATE('[1]Exposure Report'!$B$11,'[1]Exposure Report'!$B$13),rate_lookup_table,4,FALSE),FALSE)</f>
        <v>405.24900000000002</v>
      </c>
      <c r="M3118" t="s">
        <v>0</v>
      </c>
      <c r="N3118" t="str">
        <f>IF(VLOOKUP(B3118,title_rename,2,FALSE)=0,B3118,VLOOKUP(B3118,title_rename,2,FALSE))</f>
        <v>07-04 San Francisco Giants @ Washington Nationals</v>
      </c>
      <c r="O3118" s="3" t="str">
        <f>LEFT(IF(VLOOKUP(C3118,brand_rename,2,FALSE)=0,C3118,VLOOKUP(C3118,brand_rename,2,FALSE)),LEN(IF(VLOOKUP(C3118,brand_rename,2,FALSE)=0,C3118,VLOOKUP(C3118,brand_rename,2,FALSE)))-6)</f>
        <v>Gatorade</v>
      </c>
      <c r="P3118" t="str">
        <f>IF(VLOOKUP(D3118,location_rename,2,FALSE)=0,D3118,VLOOKUP(D3118,location_rename,2,FALSE))</f>
        <v>Active Cup</v>
      </c>
      <c r="Q3118">
        <f>IF($L3118=0,0,G3118)</f>
        <v>5</v>
      </c>
      <c r="R3118">
        <f>IF($L3118=0,0,H3118)</f>
        <v>19</v>
      </c>
      <c r="S3118" s="1">
        <f>R3118*L3118</f>
        <v>7699.7310000000007</v>
      </c>
      <c r="T3118" s="1">
        <f>S3118*(K3118/100)</f>
        <v>1402.9765379888956</v>
      </c>
      <c r="U3118" t="str">
        <f t="shared" si="96"/>
        <v>GatoradeActive Cup</v>
      </c>
      <c r="V3118" t="str">
        <f t="shared" si="97"/>
        <v>07-04 San Francisco Giants @ Washington NationalsGatoradeActive Cup</v>
      </c>
      <c r="W3118" t="str">
        <f>CONCATENATE(M3118,O3118)</f>
        <v>Regular SeasonGatorade</v>
      </c>
      <c r="X3118" t="str">
        <f>CONCATENATE(M3118,P3118)</f>
        <v>Regular SeasonActive Cup</v>
      </c>
      <c r="Y3118" t="str">
        <f>CONCATENATE(M3118,O3118,P3118)</f>
        <v>Regular SeasonGatoradeActive Cup</v>
      </c>
    </row>
    <row r="3119" spans="1:25" x14ac:dyDescent="0.25">
      <c r="A3119" s="3">
        <v>374215</v>
      </c>
      <c r="B3119" t="s">
        <v>108</v>
      </c>
      <c r="C3119" t="s">
        <v>55</v>
      </c>
      <c r="D3119" t="s">
        <v>103</v>
      </c>
      <c r="E3119" t="s">
        <v>1</v>
      </c>
      <c r="F3119" s="5">
        <v>41094</v>
      </c>
      <c r="G3119">
        <v>1</v>
      </c>
      <c r="H3119">
        <v>1</v>
      </c>
      <c r="I3119" s="1">
        <v>405.25</v>
      </c>
      <c r="J3119" s="1">
        <v>91.91</v>
      </c>
      <c r="K3119">
        <v>22.679827267118998</v>
      </c>
      <c r="L3119" s="4">
        <f>VLOOKUP(N3119,rates,VLOOKUP(CONCATENATE('[1]Exposure Report'!$B$11,'[1]Exposure Report'!$B$13),rate_lookup_table,4,FALSE),FALSE)</f>
        <v>405.24900000000002</v>
      </c>
      <c r="M3119" t="s">
        <v>0</v>
      </c>
      <c r="N3119" t="str">
        <f>IF(VLOOKUP(B3119,title_rename,2,FALSE)=0,B3119,VLOOKUP(B3119,title_rename,2,FALSE))</f>
        <v>07-04 San Francisco Giants @ Washington Nationals</v>
      </c>
      <c r="O3119" s="3" t="str">
        <f>LEFT(IF(VLOOKUP(C3119,brand_rename,2,FALSE)=0,C3119,VLOOKUP(C3119,brand_rename,2,FALSE)),LEN(IF(VLOOKUP(C3119,brand_rename,2,FALSE)=0,C3119,VLOOKUP(C3119,brand_rename,2,FALSE)))-6)</f>
        <v>Gatorade</v>
      </c>
      <c r="P3119" t="str">
        <f>IF(VLOOKUP(D3119,location_rename,2,FALSE)=0,D3119,VLOOKUP(D3119,location_rename,2,FALSE))</f>
        <v>Cooler Full Branded</v>
      </c>
      <c r="Q3119">
        <f>IF($L3119=0,0,G3119)</f>
        <v>1</v>
      </c>
      <c r="R3119">
        <f>IF($L3119=0,0,H3119)</f>
        <v>1</v>
      </c>
      <c r="S3119" s="1">
        <f>R3119*L3119</f>
        <v>405.24900000000002</v>
      </c>
      <c r="T3119" s="1">
        <f>S3119*(K3119/100)</f>
        <v>91.909773201727077</v>
      </c>
      <c r="U3119" t="str">
        <f t="shared" si="96"/>
        <v>GatoradeCooler Full Branded</v>
      </c>
      <c r="V3119" t="str">
        <f t="shared" si="97"/>
        <v>07-04 San Francisco Giants @ Washington NationalsGatoradeCooler Full Branded</v>
      </c>
      <c r="W3119" t="str">
        <f>CONCATENATE(M3119,O3119)</f>
        <v>Regular SeasonGatorade</v>
      </c>
      <c r="X3119" t="str">
        <f>CONCATENATE(M3119,P3119)</f>
        <v>Regular SeasonCooler Full Branded</v>
      </c>
      <c r="Y3119" t="str">
        <f>CONCATENATE(M3119,O3119,P3119)</f>
        <v>Regular SeasonGatoradeCooler Full Branded</v>
      </c>
    </row>
    <row r="3120" spans="1:25" x14ac:dyDescent="0.25">
      <c r="A3120" s="3">
        <v>374215</v>
      </c>
      <c r="B3120" t="s">
        <v>108</v>
      </c>
      <c r="C3120" t="s">
        <v>55</v>
      </c>
      <c r="D3120" t="s">
        <v>58</v>
      </c>
      <c r="E3120" t="s">
        <v>1</v>
      </c>
      <c r="F3120" s="5">
        <v>41094</v>
      </c>
      <c r="G3120">
        <v>1</v>
      </c>
      <c r="H3120">
        <v>1</v>
      </c>
      <c r="I3120" s="1">
        <v>405.25</v>
      </c>
      <c r="J3120" s="1">
        <v>123.68</v>
      </c>
      <c r="K3120">
        <v>30.519432449105398</v>
      </c>
      <c r="L3120" s="4">
        <f>VLOOKUP(N3120,rates,VLOOKUP(CONCATENATE('[1]Exposure Report'!$B$11,'[1]Exposure Report'!$B$13),rate_lookup_table,4,FALSE),FALSE)</f>
        <v>405.24900000000002</v>
      </c>
      <c r="M3120" t="s">
        <v>0</v>
      </c>
      <c r="N3120" t="str">
        <f>IF(VLOOKUP(B3120,title_rename,2,FALSE)=0,B3120,VLOOKUP(B3120,title_rename,2,FALSE))</f>
        <v>07-04 San Francisco Giants @ Washington Nationals</v>
      </c>
      <c r="O3120" s="3" t="str">
        <f>LEFT(IF(VLOOKUP(C3120,brand_rename,2,FALSE)=0,C3120,VLOOKUP(C3120,brand_rename,2,FALSE)),LEN(IF(VLOOKUP(C3120,brand_rename,2,FALSE)=0,C3120,VLOOKUP(C3120,brand_rename,2,FALSE)))-6)</f>
        <v>Gatorade</v>
      </c>
      <c r="P3120" t="str">
        <f>IF(VLOOKUP(D3120,location_rename,2,FALSE)=0,D3120,VLOOKUP(D3120,location_rename,2,FALSE))</f>
        <v>Cooler Partial Branded</v>
      </c>
      <c r="Q3120">
        <f>IF($L3120=0,0,G3120)</f>
        <v>1</v>
      </c>
      <c r="R3120">
        <f>IF($L3120=0,0,H3120)</f>
        <v>1</v>
      </c>
      <c r="S3120" s="1">
        <f>R3120*L3120</f>
        <v>405.24900000000002</v>
      </c>
      <c r="T3120" s="1">
        <f>S3120*(K3120/100)</f>
        <v>123.67969480567514</v>
      </c>
      <c r="U3120" t="str">
        <f t="shared" si="96"/>
        <v>GatoradeCooler Partial Branded</v>
      </c>
      <c r="V3120" t="str">
        <f t="shared" si="97"/>
        <v>07-04 San Francisco Giants @ Washington NationalsGatoradeCooler Partial Branded</v>
      </c>
      <c r="W3120" t="str">
        <f>CONCATENATE(M3120,O3120)</f>
        <v>Regular SeasonGatorade</v>
      </c>
      <c r="X3120" t="str">
        <f>CONCATENATE(M3120,P3120)</f>
        <v>Regular SeasonCooler Partial Branded</v>
      </c>
      <c r="Y3120" t="str">
        <f>CONCATENATE(M3120,O3120,P3120)</f>
        <v>Regular SeasonGatoradeCooler Partial Branded</v>
      </c>
    </row>
    <row r="3121" spans="1:25" x14ac:dyDescent="0.25">
      <c r="A3121" s="3">
        <v>374215</v>
      </c>
      <c r="B3121" t="s">
        <v>108</v>
      </c>
      <c r="C3121" t="s">
        <v>55</v>
      </c>
      <c r="D3121" t="s">
        <v>58</v>
      </c>
      <c r="E3121" t="s">
        <v>1</v>
      </c>
      <c r="F3121" s="5">
        <v>41094</v>
      </c>
      <c r="G3121">
        <v>12</v>
      </c>
      <c r="H3121">
        <v>26</v>
      </c>
      <c r="I3121" s="1">
        <v>10536.5</v>
      </c>
      <c r="J3121" s="1">
        <v>3192.92</v>
      </c>
      <c r="K3121">
        <v>30.303421439756999</v>
      </c>
      <c r="L3121" s="4">
        <f>VLOOKUP(N3121,rates,VLOOKUP(CONCATENATE('[1]Exposure Report'!$B$11,'[1]Exposure Report'!$B$13),rate_lookup_table,4,FALSE),FALSE)</f>
        <v>405.24900000000002</v>
      </c>
      <c r="M3121" t="s">
        <v>0</v>
      </c>
      <c r="N3121" t="str">
        <f>IF(VLOOKUP(B3121,title_rename,2,FALSE)=0,B3121,VLOOKUP(B3121,title_rename,2,FALSE))</f>
        <v>07-04 San Francisco Giants @ Washington Nationals</v>
      </c>
      <c r="O3121" s="3" t="str">
        <f>LEFT(IF(VLOOKUP(C3121,brand_rename,2,FALSE)=0,C3121,VLOOKUP(C3121,brand_rename,2,FALSE)),LEN(IF(VLOOKUP(C3121,brand_rename,2,FALSE)=0,C3121,VLOOKUP(C3121,brand_rename,2,FALSE)))-6)</f>
        <v>Gatorade</v>
      </c>
      <c r="P3121" t="str">
        <f>IF(VLOOKUP(D3121,location_rename,2,FALSE)=0,D3121,VLOOKUP(D3121,location_rename,2,FALSE))</f>
        <v>Cooler Partial Branded</v>
      </c>
      <c r="Q3121">
        <f>IF($L3121=0,0,G3121)</f>
        <v>12</v>
      </c>
      <c r="R3121">
        <f>IF($L3121=0,0,H3121)</f>
        <v>26</v>
      </c>
      <c r="S3121" s="1">
        <f>R3121*L3121</f>
        <v>10536.474</v>
      </c>
      <c r="T3121" s="1">
        <f>S3121*(K3121/100)</f>
        <v>3192.912121110422</v>
      </c>
      <c r="U3121" t="str">
        <f t="shared" si="96"/>
        <v>GatoradeCooler Partial Branded</v>
      </c>
      <c r="V3121" t="str">
        <f t="shared" si="97"/>
        <v>07-04 San Francisco Giants @ Washington NationalsGatoradeCooler Partial Branded</v>
      </c>
      <c r="W3121" t="str">
        <f>CONCATENATE(M3121,O3121)</f>
        <v>Regular SeasonGatorade</v>
      </c>
      <c r="X3121" t="str">
        <f>CONCATENATE(M3121,P3121)</f>
        <v>Regular SeasonCooler Partial Branded</v>
      </c>
      <c r="Y3121" t="str">
        <f>CONCATENATE(M3121,O3121,P3121)</f>
        <v>Regular SeasonGatoradeCooler Partial Branded</v>
      </c>
    </row>
    <row r="3122" spans="1:25" x14ac:dyDescent="0.25">
      <c r="A3122" s="3">
        <v>374215</v>
      </c>
      <c r="B3122" t="s">
        <v>108</v>
      </c>
      <c r="C3122" t="s">
        <v>55</v>
      </c>
      <c r="D3122" t="s">
        <v>102</v>
      </c>
      <c r="E3122" t="s">
        <v>1</v>
      </c>
      <c r="F3122" s="5">
        <v>41094</v>
      </c>
      <c r="G3122">
        <v>5</v>
      </c>
      <c r="H3122">
        <v>14</v>
      </c>
      <c r="I3122" s="1">
        <v>5673.5</v>
      </c>
      <c r="J3122" s="1">
        <v>1655.69</v>
      </c>
      <c r="K3122">
        <v>29.182867718339601</v>
      </c>
      <c r="L3122" s="4">
        <f>VLOOKUP(N3122,rates,VLOOKUP(CONCATENATE('[1]Exposure Report'!$B$11,'[1]Exposure Report'!$B$13),rate_lookup_table,4,FALSE),FALSE)</f>
        <v>405.24900000000002</v>
      </c>
      <c r="M3122" t="s">
        <v>0</v>
      </c>
      <c r="N3122" t="str">
        <f>IF(VLOOKUP(B3122,title_rename,2,FALSE)=0,B3122,VLOOKUP(B3122,title_rename,2,FALSE))</f>
        <v>07-04 San Francisco Giants @ Washington Nationals</v>
      </c>
      <c r="O3122" s="3" t="str">
        <f>LEFT(IF(VLOOKUP(C3122,brand_rename,2,FALSE)=0,C3122,VLOOKUP(C3122,brand_rename,2,FALSE)),LEN(IF(VLOOKUP(C3122,brand_rename,2,FALSE)=0,C3122,VLOOKUP(C3122,brand_rename,2,FALSE)))-6)</f>
        <v>Gatorade</v>
      </c>
      <c r="P3122" t="str">
        <f>IF(VLOOKUP(D3122,location_rename,2,FALSE)=0,D3122,VLOOKUP(D3122,location_rename,2,FALSE))</f>
        <v>Ice Chest Full Branded</v>
      </c>
      <c r="Q3122">
        <f>IF($L3122=0,0,G3122)</f>
        <v>5</v>
      </c>
      <c r="R3122">
        <f>IF($L3122=0,0,H3122)</f>
        <v>14</v>
      </c>
      <c r="S3122" s="1">
        <f>R3122*L3122</f>
        <v>5673.4860000000008</v>
      </c>
      <c r="T3122" s="1">
        <f>S3122*(K3122/100)</f>
        <v>1655.6859143985168</v>
      </c>
      <c r="U3122" t="str">
        <f t="shared" si="96"/>
        <v>GatoradeIce Chest Full Branded</v>
      </c>
      <c r="V3122" t="str">
        <f t="shared" si="97"/>
        <v>07-04 San Francisco Giants @ Washington NationalsGatoradeIce Chest Full Branded</v>
      </c>
      <c r="W3122" t="str">
        <f>CONCATENATE(M3122,O3122)</f>
        <v>Regular SeasonGatorade</v>
      </c>
      <c r="X3122" t="str">
        <f>CONCATENATE(M3122,P3122)</f>
        <v>Regular SeasonIce Chest Full Branded</v>
      </c>
      <c r="Y3122" t="str">
        <f>CONCATENATE(M3122,O3122,P3122)</f>
        <v>Regular SeasonGatoradeIce Chest Full Branded</v>
      </c>
    </row>
    <row r="3123" spans="1:25" x14ac:dyDescent="0.25">
      <c r="A3123" s="3">
        <v>374215</v>
      </c>
      <c r="B3123" t="s">
        <v>108</v>
      </c>
      <c r="C3123" t="s">
        <v>55</v>
      </c>
      <c r="D3123" t="s">
        <v>57</v>
      </c>
      <c r="E3123" t="s">
        <v>1</v>
      </c>
      <c r="F3123" s="5">
        <v>41094</v>
      </c>
      <c r="G3123">
        <v>25</v>
      </c>
      <c r="H3123">
        <v>60</v>
      </c>
      <c r="I3123" s="1">
        <v>24315</v>
      </c>
      <c r="J3123" s="1">
        <v>6479.79</v>
      </c>
      <c r="K3123">
        <v>26.649352251696399</v>
      </c>
      <c r="L3123" s="4">
        <f>VLOOKUP(N3123,rates,VLOOKUP(CONCATENATE('[1]Exposure Report'!$B$11,'[1]Exposure Report'!$B$13),rate_lookup_table,4,FALSE),FALSE)</f>
        <v>405.24900000000002</v>
      </c>
      <c r="M3123" t="s">
        <v>0</v>
      </c>
      <c r="N3123" t="str">
        <f>IF(VLOOKUP(B3123,title_rename,2,FALSE)=0,B3123,VLOOKUP(B3123,title_rename,2,FALSE))</f>
        <v>07-04 San Francisco Giants @ Washington Nationals</v>
      </c>
      <c r="O3123" s="3" t="str">
        <f>LEFT(IF(VLOOKUP(C3123,brand_rename,2,FALSE)=0,C3123,VLOOKUP(C3123,brand_rename,2,FALSE)),LEN(IF(VLOOKUP(C3123,brand_rename,2,FALSE)=0,C3123,VLOOKUP(C3123,brand_rename,2,FALSE)))-6)</f>
        <v>Gatorade</v>
      </c>
      <c r="P3123" t="str">
        <f>IF(VLOOKUP(D3123,location_rename,2,FALSE)=0,D3123,VLOOKUP(D3123,location_rename,2,FALSE))</f>
        <v>Ice Chest Partial Branded</v>
      </c>
      <c r="Q3123">
        <f>IF($L3123=0,0,G3123)</f>
        <v>25</v>
      </c>
      <c r="R3123">
        <f>IF($L3123=0,0,H3123)</f>
        <v>60</v>
      </c>
      <c r="S3123" s="1">
        <f>R3123*L3123</f>
        <v>24314.940000000002</v>
      </c>
      <c r="T3123" s="1">
        <f>S3123*(K3123/100)</f>
        <v>6479.7740103886299</v>
      </c>
      <c r="U3123" t="str">
        <f t="shared" si="96"/>
        <v>GatoradeIce Chest Partial Branded</v>
      </c>
      <c r="V3123" t="str">
        <f t="shared" si="97"/>
        <v>07-04 San Francisco Giants @ Washington NationalsGatoradeIce Chest Partial Branded</v>
      </c>
      <c r="W3123" t="str">
        <f>CONCATENATE(M3123,O3123)</f>
        <v>Regular SeasonGatorade</v>
      </c>
      <c r="X3123" t="str">
        <f>CONCATENATE(M3123,P3123)</f>
        <v>Regular SeasonIce Chest Partial Branded</v>
      </c>
      <c r="Y3123" t="str">
        <f>CONCATENATE(M3123,O3123,P3123)</f>
        <v>Regular SeasonGatoradeIce Chest Partial Branded</v>
      </c>
    </row>
    <row r="3124" spans="1:25" x14ac:dyDescent="0.25">
      <c r="A3124" s="3">
        <v>374215</v>
      </c>
      <c r="B3124" t="s">
        <v>108</v>
      </c>
      <c r="C3124" t="s">
        <v>55</v>
      </c>
      <c r="D3124" t="s">
        <v>56</v>
      </c>
      <c r="E3124" t="s">
        <v>1</v>
      </c>
      <c r="F3124" s="5">
        <v>41094</v>
      </c>
      <c r="G3124">
        <v>1</v>
      </c>
      <c r="H3124">
        <v>3</v>
      </c>
      <c r="I3124" s="1">
        <v>1215.75</v>
      </c>
      <c r="J3124" s="1">
        <v>392.93</v>
      </c>
      <c r="K3124">
        <v>32.3199670984988</v>
      </c>
      <c r="L3124" s="4">
        <f>VLOOKUP(N3124,rates,VLOOKUP(CONCATENATE('[1]Exposure Report'!$B$11,'[1]Exposure Report'!$B$13),rate_lookup_table,4,FALSE),FALSE)</f>
        <v>405.24900000000002</v>
      </c>
      <c r="M3124" t="s">
        <v>0</v>
      </c>
      <c r="N3124" t="str">
        <f>IF(VLOOKUP(B3124,title_rename,2,FALSE)=0,B3124,VLOOKUP(B3124,title_rename,2,FALSE))</f>
        <v>07-04 San Francisco Giants @ Washington Nationals</v>
      </c>
      <c r="O3124" s="3" t="str">
        <f>LEFT(IF(VLOOKUP(C3124,brand_rename,2,FALSE)=0,C3124,VLOOKUP(C3124,brand_rename,2,FALSE)),LEN(IF(VLOOKUP(C3124,brand_rename,2,FALSE)=0,C3124,VLOOKUP(C3124,brand_rename,2,FALSE)))-6)</f>
        <v>Gatorade</v>
      </c>
      <c r="P3124" t="str">
        <f>IF(VLOOKUP(D3124,location_rename,2,FALSE)=0,D3124,VLOOKUP(D3124,location_rename,2,FALSE))</f>
        <v>Passive Cup</v>
      </c>
      <c r="Q3124">
        <f>IF($L3124=0,0,G3124)</f>
        <v>1</v>
      </c>
      <c r="R3124">
        <f>IF($L3124=0,0,H3124)</f>
        <v>3</v>
      </c>
      <c r="S3124" s="1">
        <f>R3124*L3124</f>
        <v>1215.7470000000001</v>
      </c>
      <c r="T3124" s="1">
        <f>S3124*(K3124/100)</f>
        <v>392.92903040098628</v>
      </c>
      <c r="U3124" t="str">
        <f t="shared" si="96"/>
        <v>GatoradePassive Cup</v>
      </c>
      <c r="V3124" t="str">
        <f t="shared" si="97"/>
        <v>07-04 San Francisco Giants @ Washington NationalsGatoradePassive Cup</v>
      </c>
      <c r="W3124" t="str">
        <f>CONCATENATE(M3124,O3124)</f>
        <v>Regular SeasonGatorade</v>
      </c>
      <c r="X3124" t="str">
        <f>CONCATENATE(M3124,P3124)</f>
        <v>Regular SeasonPassive Cup</v>
      </c>
      <c r="Y3124" t="str">
        <f>CONCATENATE(M3124,O3124,P3124)</f>
        <v>Regular SeasonGatoradePassive Cup</v>
      </c>
    </row>
    <row r="3125" spans="1:25" x14ac:dyDescent="0.25">
      <c r="A3125" s="3">
        <v>374215</v>
      </c>
      <c r="B3125" t="s">
        <v>108</v>
      </c>
      <c r="C3125" t="s">
        <v>55</v>
      </c>
      <c r="D3125" t="s">
        <v>56</v>
      </c>
      <c r="E3125" t="s">
        <v>1</v>
      </c>
      <c r="F3125" s="5">
        <v>41094</v>
      </c>
      <c r="G3125">
        <v>16</v>
      </c>
      <c r="H3125">
        <v>62</v>
      </c>
      <c r="I3125" s="1">
        <v>25125.5</v>
      </c>
      <c r="J3125" s="1">
        <v>4743.82</v>
      </c>
      <c r="K3125">
        <v>18.880499890549402</v>
      </c>
      <c r="L3125" s="4">
        <f>VLOOKUP(N3125,rates,VLOOKUP(CONCATENATE('[1]Exposure Report'!$B$11,'[1]Exposure Report'!$B$13),rate_lookup_table,4,FALSE),FALSE)</f>
        <v>405.24900000000002</v>
      </c>
      <c r="M3125" t="s">
        <v>0</v>
      </c>
      <c r="N3125" t="str">
        <f>IF(VLOOKUP(B3125,title_rename,2,FALSE)=0,B3125,VLOOKUP(B3125,title_rename,2,FALSE))</f>
        <v>07-04 San Francisco Giants @ Washington Nationals</v>
      </c>
      <c r="O3125" s="3" t="str">
        <f>LEFT(IF(VLOOKUP(C3125,brand_rename,2,FALSE)=0,C3125,VLOOKUP(C3125,brand_rename,2,FALSE)),LEN(IF(VLOOKUP(C3125,brand_rename,2,FALSE)=0,C3125,VLOOKUP(C3125,brand_rename,2,FALSE)))-6)</f>
        <v>Gatorade</v>
      </c>
      <c r="P3125" t="str">
        <f>IF(VLOOKUP(D3125,location_rename,2,FALSE)=0,D3125,VLOOKUP(D3125,location_rename,2,FALSE))</f>
        <v>Passive Cup</v>
      </c>
      <c r="Q3125">
        <f>IF($L3125=0,0,G3125)</f>
        <v>16</v>
      </c>
      <c r="R3125">
        <f>IF($L3125=0,0,H3125)</f>
        <v>62</v>
      </c>
      <c r="S3125" s="1">
        <f>R3125*L3125</f>
        <v>25125.438000000002</v>
      </c>
      <c r="T3125" s="1">
        <f>S3125*(K3125/100)</f>
        <v>4743.8082940900576</v>
      </c>
      <c r="U3125" t="str">
        <f t="shared" si="96"/>
        <v>GatoradePassive Cup</v>
      </c>
      <c r="V3125" t="str">
        <f t="shared" si="97"/>
        <v>07-04 San Francisco Giants @ Washington NationalsGatoradePassive Cup</v>
      </c>
      <c r="W3125" t="str">
        <f>CONCATENATE(M3125,O3125)</f>
        <v>Regular SeasonGatorade</v>
      </c>
      <c r="X3125" t="str">
        <f>CONCATENATE(M3125,P3125)</f>
        <v>Regular SeasonPassive Cup</v>
      </c>
      <c r="Y3125" t="str">
        <f>CONCATENATE(M3125,O3125,P3125)</f>
        <v>Regular SeasonGatoradePassive Cup</v>
      </c>
    </row>
    <row r="3126" spans="1:25" x14ac:dyDescent="0.25">
      <c r="A3126" s="3">
        <v>374215</v>
      </c>
      <c r="B3126" t="s">
        <v>108</v>
      </c>
      <c r="C3126" t="s">
        <v>55</v>
      </c>
      <c r="D3126" t="s">
        <v>54</v>
      </c>
      <c r="E3126" t="s">
        <v>1</v>
      </c>
      <c r="F3126" s="5">
        <v>41094</v>
      </c>
      <c r="G3126">
        <v>7</v>
      </c>
      <c r="H3126">
        <v>18</v>
      </c>
      <c r="I3126" s="1">
        <v>7294.5</v>
      </c>
      <c r="J3126" s="1">
        <v>1480.91</v>
      </c>
      <c r="K3126">
        <v>20.301734183288701</v>
      </c>
      <c r="L3126" s="4">
        <f>VLOOKUP(N3126,rates,VLOOKUP(CONCATENATE('[1]Exposure Report'!$B$11,'[1]Exposure Report'!$B$13),rate_lookup_table,4,FALSE),FALSE)</f>
        <v>405.24900000000002</v>
      </c>
      <c r="M3126" t="s">
        <v>0</v>
      </c>
      <c r="N3126" t="str">
        <f>IF(VLOOKUP(B3126,title_rename,2,FALSE)=0,B3126,VLOOKUP(B3126,title_rename,2,FALSE))</f>
        <v>07-04 San Francisco Giants @ Washington Nationals</v>
      </c>
      <c r="O3126" s="3" t="str">
        <f>LEFT(IF(VLOOKUP(C3126,brand_rename,2,FALSE)=0,C3126,VLOOKUP(C3126,brand_rename,2,FALSE)),LEN(IF(VLOOKUP(C3126,brand_rename,2,FALSE)=0,C3126,VLOOKUP(C3126,brand_rename,2,FALSE)))-6)</f>
        <v>Gatorade</v>
      </c>
      <c r="P3126" t="str">
        <f>IF(VLOOKUP(D3126,location_rename,2,FALSE)=0,D3126,VLOOKUP(D3126,location_rename,2,FALSE))</f>
        <v>Passive Product</v>
      </c>
      <c r="Q3126">
        <f>IF($L3126=0,0,G3126)</f>
        <v>7</v>
      </c>
      <c r="R3126">
        <f>IF($L3126=0,0,H3126)</f>
        <v>18</v>
      </c>
      <c r="S3126" s="1">
        <f>R3126*L3126</f>
        <v>7294.482</v>
      </c>
      <c r="T3126" s="1">
        <f>S3126*(K3126/100)</f>
        <v>1480.9063456878412</v>
      </c>
      <c r="U3126" t="str">
        <f t="shared" si="96"/>
        <v>GatoradePassive Product</v>
      </c>
      <c r="V3126" t="str">
        <f t="shared" si="97"/>
        <v>07-04 San Francisco Giants @ Washington NationalsGatoradePassive Product</v>
      </c>
      <c r="W3126" t="str">
        <f>CONCATENATE(M3126,O3126)</f>
        <v>Regular SeasonGatorade</v>
      </c>
      <c r="X3126" t="str">
        <f>CONCATENATE(M3126,P3126)</f>
        <v>Regular SeasonPassive Product</v>
      </c>
      <c r="Y3126" t="str">
        <f>CONCATENATE(M3126,O3126,P3126)</f>
        <v>Regular SeasonGatoradePassive Product</v>
      </c>
    </row>
    <row r="3127" spans="1:25" x14ac:dyDescent="0.25">
      <c r="A3127" s="3">
        <v>374215</v>
      </c>
      <c r="B3127" t="s">
        <v>108</v>
      </c>
      <c r="C3127" t="s">
        <v>53</v>
      </c>
      <c r="D3127" t="s">
        <v>17</v>
      </c>
      <c r="E3127" t="s">
        <v>1</v>
      </c>
      <c r="F3127" s="5">
        <v>41094</v>
      </c>
      <c r="G3127">
        <v>2</v>
      </c>
      <c r="H3127">
        <v>6</v>
      </c>
      <c r="I3127" s="1">
        <v>2431.5</v>
      </c>
      <c r="J3127" s="1">
        <v>945.12</v>
      </c>
      <c r="K3127">
        <v>38.8698334361505</v>
      </c>
      <c r="L3127" s="4">
        <f>VLOOKUP(N3127,rates,VLOOKUP(CONCATENATE('[1]Exposure Report'!$B$11,'[1]Exposure Report'!$B$13),rate_lookup_table,4,FALSE),FALSE)</f>
        <v>405.24900000000002</v>
      </c>
      <c r="M3127" t="s">
        <v>0</v>
      </c>
      <c r="N3127" t="str">
        <f>IF(VLOOKUP(B3127,title_rename,2,FALSE)=0,B3127,VLOOKUP(B3127,title_rename,2,FALSE))</f>
        <v>07-04 San Francisco Giants @ Washington Nationals</v>
      </c>
      <c r="O3127" s="3" t="str">
        <f>LEFT(IF(VLOOKUP(C3127,brand_rename,2,FALSE)=0,C3127,VLOOKUP(C3127,brand_rename,2,FALSE)),LEN(IF(VLOOKUP(C3127,brand_rename,2,FALSE)=0,C3127,VLOOKUP(C3127,brand_rename,2,FALSE)))-6)</f>
        <v>GEICO</v>
      </c>
      <c r="P3127" t="str">
        <f>IF(VLOOKUP(D3127,location_rename,2,FALSE)=0,D3127,VLOOKUP(D3127,location_rename,2,FALSE))</f>
        <v>LED Upper Tiered</v>
      </c>
      <c r="Q3127">
        <f>IF($L3127=0,0,G3127)</f>
        <v>2</v>
      </c>
      <c r="R3127">
        <f>IF($L3127=0,0,H3127)</f>
        <v>6</v>
      </c>
      <c r="S3127" s="1">
        <f>R3127*L3127</f>
        <v>2431.4940000000001</v>
      </c>
      <c r="T3127" s="1">
        <f>S3127*(K3127/100)</f>
        <v>945.11766780999335</v>
      </c>
      <c r="U3127" t="str">
        <f t="shared" si="96"/>
        <v>GEICOLED Upper Tiered</v>
      </c>
      <c r="V3127" t="str">
        <f t="shared" si="97"/>
        <v>07-04 San Francisco Giants @ Washington NationalsGEICOLED Upper Tiered</v>
      </c>
      <c r="W3127" t="str">
        <f>CONCATENATE(M3127,O3127)</f>
        <v>Regular SeasonGEICO</v>
      </c>
      <c r="X3127" t="str">
        <f>CONCATENATE(M3127,P3127)</f>
        <v>Regular SeasonLED Upper Tiered</v>
      </c>
      <c r="Y3127" t="str">
        <f>CONCATENATE(M3127,O3127,P3127)</f>
        <v>Regular SeasonGEICOLED Upper Tiered</v>
      </c>
    </row>
    <row r="3128" spans="1:25" x14ac:dyDescent="0.25">
      <c r="A3128" s="3">
        <v>374215</v>
      </c>
      <c r="B3128" t="s">
        <v>108</v>
      </c>
      <c r="C3128" t="s">
        <v>53</v>
      </c>
      <c r="D3128" t="s">
        <v>2</v>
      </c>
      <c r="E3128" t="s">
        <v>1</v>
      </c>
      <c r="F3128" s="5">
        <v>41094</v>
      </c>
      <c r="G3128">
        <v>21</v>
      </c>
      <c r="H3128">
        <v>138</v>
      </c>
      <c r="I3128" s="1">
        <v>55924.5</v>
      </c>
      <c r="J3128" s="1">
        <v>13181.24</v>
      </c>
      <c r="K3128">
        <v>23.569705585208599</v>
      </c>
      <c r="L3128" s="4">
        <f>VLOOKUP(N3128,rates,VLOOKUP(CONCATENATE('[1]Exposure Report'!$B$11,'[1]Exposure Report'!$B$13),rate_lookup_table,4,FALSE),FALSE)</f>
        <v>405.24900000000002</v>
      </c>
      <c r="M3128" t="s">
        <v>0</v>
      </c>
      <c r="N3128" t="str">
        <f>IF(VLOOKUP(B3128,title_rename,2,FALSE)=0,B3128,VLOOKUP(B3128,title_rename,2,FALSE))</f>
        <v>07-04 San Francisco Giants @ Washington Nationals</v>
      </c>
      <c r="O3128" s="3" t="str">
        <f>LEFT(IF(VLOOKUP(C3128,brand_rename,2,FALSE)=0,C3128,VLOOKUP(C3128,brand_rename,2,FALSE)),LEN(IF(VLOOKUP(C3128,brand_rename,2,FALSE)=0,C3128,VLOOKUP(C3128,brand_rename,2,FALSE)))-6)</f>
        <v>GEICO</v>
      </c>
      <c r="P3128" t="str">
        <f>IF(VLOOKUP(D3128,location_rename,2,FALSE)=0,D3128,VLOOKUP(D3128,location_rename,2,FALSE))</f>
        <v>Rotational Field Level Home Plate</v>
      </c>
      <c r="Q3128">
        <f>IF($L3128=0,0,G3128)</f>
        <v>21</v>
      </c>
      <c r="R3128">
        <f>IF($L3128=0,0,H3128)</f>
        <v>138</v>
      </c>
      <c r="S3128" s="1">
        <f>R3128*L3128</f>
        <v>55924.362000000001</v>
      </c>
      <c r="T3128" s="1">
        <f>S3128*(K3128/100)</f>
        <v>13181.207473806277</v>
      </c>
      <c r="U3128" t="str">
        <f t="shared" si="96"/>
        <v>GEICORotational Field Level Home Plate</v>
      </c>
      <c r="V3128" t="str">
        <f t="shared" si="97"/>
        <v>07-04 San Francisco Giants @ Washington NationalsGEICORotational Field Level Home Plate</v>
      </c>
      <c r="W3128" t="str">
        <f>CONCATENATE(M3128,O3128)</f>
        <v>Regular SeasonGEICO</v>
      </c>
      <c r="X3128" t="str">
        <f>CONCATENATE(M3128,P3128)</f>
        <v>Regular SeasonRotational Field Level Home Plate</v>
      </c>
      <c r="Y3128" t="str">
        <f>CONCATENATE(M3128,O3128,P3128)</f>
        <v>Regular SeasonGEICORotational Field Level Home Plate</v>
      </c>
    </row>
    <row r="3129" spans="1:25" x14ac:dyDescent="0.25">
      <c r="A3129" s="3">
        <v>374215</v>
      </c>
      <c r="B3129" t="s">
        <v>108</v>
      </c>
      <c r="C3129" t="s">
        <v>53</v>
      </c>
      <c r="D3129" t="s">
        <v>11</v>
      </c>
      <c r="E3129" t="s">
        <v>1</v>
      </c>
      <c r="F3129" s="5">
        <v>41094</v>
      </c>
      <c r="G3129">
        <v>68</v>
      </c>
      <c r="H3129">
        <v>213</v>
      </c>
      <c r="I3129" s="1">
        <v>86318.25</v>
      </c>
      <c r="J3129" s="1">
        <v>13166.61</v>
      </c>
      <c r="K3129">
        <v>15.253564570644</v>
      </c>
      <c r="L3129" s="4">
        <f>VLOOKUP(N3129,rates,VLOOKUP(CONCATENATE('[1]Exposure Report'!$B$11,'[1]Exposure Report'!$B$13),rate_lookup_table,4,FALSE),FALSE)</f>
        <v>405.24900000000002</v>
      </c>
      <c r="M3129" t="s">
        <v>0</v>
      </c>
      <c r="N3129" t="str">
        <f>IF(VLOOKUP(B3129,title_rename,2,FALSE)=0,B3129,VLOOKUP(B3129,title_rename,2,FALSE))</f>
        <v>07-04 San Francisco Giants @ Washington Nationals</v>
      </c>
      <c r="O3129" s="3" t="str">
        <f>LEFT(IF(VLOOKUP(C3129,brand_rename,2,FALSE)=0,C3129,VLOOKUP(C3129,brand_rename,2,FALSE)),LEN(IF(VLOOKUP(C3129,brand_rename,2,FALSE)=0,C3129,VLOOKUP(C3129,brand_rename,2,FALSE)))-6)</f>
        <v>GEICO</v>
      </c>
      <c r="P3129" t="str">
        <f>IF(VLOOKUP(D3129,location_rename,2,FALSE)=0,D3129,VLOOKUP(D3129,location_rename,2,FALSE))</f>
        <v>Static Outfield Wall</v>
      </c>
      <c r="Q3129">
        <f>IF($L3129=0,0,G3129)</f>
        <v>68</v>
      </c>
      <c r="R3129">
        <f>IF($L3129=0,0,H3129)</f>
        <v>213</v>
      </c>
      <c r="S3129" s="1">
        <f>R3129*L3129</f>
        <v>86318.037000000011</v>
      </c>
      <c r="T3129" s="1">
        <f>S3129*(K3129/100)</f>
        <v>13166.577509907382</v>
      </c>
      <c r="U3129" t="str">
        <f t="shared" si="96"/>
        <v>GEICOStatic Outfield Wall</v>
      </c>
      <c r="V3129" t="str">
        <f t="shared" si="97"/>
        <v>07-04 San Francisco Giants @ Washington NationalsGEICOStatic Outfield Wall</v>
      </c>
      <c r="W3129" t="str">
        <f>CONCATENATE(M3129,O3129)</f>
        <v>Regular SeasonGEICO</v>
      </c>
      <c r="X3129" t="str">
        <f>CONCATENATE(M3129,P3129)</f>
        <v>Regular SeasonStatic Outfield Wall</v>
      </c>
      <c r="Y3129" t="str">
        <f>CONCATENATE(M3129,O3129,P3129)</f>
        <v>Regular SeasonGEICOStatic Outfield Wall</v>
      </c>
    </row>
    <row r="3130" spans="1:25" x14ac:dyDescent="0.25">
      <c r="A3130" s="3">
        <v>374215</v>
      </c>
      <c r="B3130" t="s">
        <v>108</v>
      </c>
      <c r="C3130" t="s">
        <v>52</v>
      </c>
      <c r="D3130" t="s">
        <v>2</v>
      </c>
      <c r="E3130" t="s">
        <v>1</v>
      </c>
      <c r="F3130" s="5">
        <v>41094</v>
      </c>
      <c r="G3130">
        <v>16</v>
      </c>
      <c r="H3130">
        <v>94</v>
      </c>
      <c r="I3130" s="1">
        <v>38093.5</v>
      </c>
      <c r="J3130" s="1">
        <v>10088.540000000001</v>
      </c>
      <c r="K3130">
        <v>26.4836258154278</v>
      </c>
      <c r="L3130" s="4">
        <f>VLOOKUP(N3130,rates,VLOOKUP(CONCATENATE('[1]Exposure Report'!$B$11,'[1]Exposure Report'!$B$13),rate_lookup_table,4,FALSE),FALSE)</f>
        <v>405.24900000000002</v>
      </c>
      <c r="M3130" t="s">
        <v>0</v>
      </c>
      <c r="N3130" t="str">
        <f>IF(VLOOKUP(B3130,title_rename,2,FALSE)=0,B3130,VLOOKUP(B3130,title_rename,2,FALSE))</f>
        <v>07-04 San Francisco Giants @ Washington Nationals</v>
      </c>
      <c r="O3130" s="3" t="str">
        <f>LEFT(IF(VLOOKUP(C3130,brand_rename,2,FALSE)=0,C3130,VLOOKUP(C3130,brand_rename,2,FALSE)),LEN(IF(VLOOKUP(C3130,brand_rename,2,FALSE)=0,C3130,VLOOKUP(C3130,brand_rename,2,FALSE)))-6)</f>
        <v>Hankook Tire</v>
      </c>
      <c r="P3130" t="str">
        <f>IF(VLOOKUP(D3130,location_rename,2,FALSE)=0,D3130,VLOOKUP(D3130,location_rename,2,FALSE))</f>
        <v>Rotational Field Level Home Plate</v>
      </c>
      <c r="Q3130">
        <f>IF($L3130=0,0,G3130)</f>
        <v>16</v>
      </c>
      <c r="R3130">
        <f>IF($L3130=0,0,H3130)</f>
        <v>94</v>
      </c>
      <c r="S3130" s="1">
        <f>R3130*L3130</f>
        <v>38093.406000000003</v>
      </c>
      <c r="T3130" s="1">
        <f>S3130*(K3130/100)</f>
        <v>10088.515105391723</v>
      </c>
      <c r="U3130" t="str">
        <f t="shared" si="96"/>
        <v>Hankook TireRotational Field Level Home Plate</v>
      </c>
      <c r="V3130" t="str">
        <f t="shared" si="97"/>
        <v>07-04 San Francisco Giants @ Washington NationalsHankook TireRotational Field Level Home Plate</v>
      </c>
      <c r="W3130" t="str">
        <f>CONCATENATE(M3130,O3130)</f>
        <v>Regular SeasonHankook Tire</v>
      </c>
      <c r="X3130" t="str">
        <f>CONCATENATE(M3130,P3130)</f>
        <v>Regular SeasonRotational Field Level Home Plate</v>
      </c>
      <c r="Y3130" t="str">
        <f>CONCATENATE(M3130,O3130,P3130)</f>
        <v>Regular SeasonHankook TireRotational Field Level Home Plate</v>
      </c>
    </row>
    <row r="3131" spans="1:25" x14ac:dyDescent="0.25">
      <c r="A3131" s="3">
        <v>374215</v>
      </c>
      <c r="B3131" t="s">
        <v>108</v>
      </c>
      <c r="C3131" t="s">
        <v>51</v>
      </c>
      <c r="D3131" t="s">
        <v>9</v>
      </c>
      <c r="E3131" t="s">
        <v>1</v>
      </c>
      <c r="F3131" s="5">
        <v>41094</v>
      </c>
      <c r="G3131">
        <v>27</v>
      </c>
      <c r="H3131">
        <v>71</v>
      </c>
      <c r="I3131" s="1">
        <v>28772.75</v>
      </c>
      <c r="J3131" s="1">
        <v>6476.22</v>
      </c>
      <c r="K3131">
        <v>22.508171794492998</v>
      </c>
      <c r="L3131" s="4">
        <f>VLOOKUP(N3131,rates,VLOOKUP(CONCATENATE('[1]Exposure Report'!$B$11,'[1]Exposure Report'!$B$13),rate_lookup_table,4,FALSE),FALSE)</f>
        <v>405.24900000000002</v>
      </c>
      <c r="M3131" t="s">
        <v>0</v>
      </c>
      <c r="N3131" t="str">
        <f>IF(VLOOKUP(B3131,title_rename,2,FALSE)=0,B3131,VLOOKUP(B3131,title_rename,2,FALSE))</f>
        <v>07-04 San Francisco Giants @ Washington Nationals</v>
      </c>
      <c r="O3131" s="3" t="str">
        <f>LEFT(IF(VLOOKUP(C3131,brand_rename,2,FALSE)=0,C3131,VLOOKUP(C3131,brand_rename,2,FALSE)),LEN(IF(VLOOKUP(C3131,brand_rename,2,FALSE)=0,C3131,VLOOKUP(C3131,brand_rename,2,FALSE)))-6)</f>
        <v>Harris Teeter</v>
      </c>
      <c r="P3131" t="str">
        <f>IF(VLOOKUP(D3131,location_rename,2,FALSE)=0,D3131,VLOOKUP(D3131,location_rename,2,FALSE))</f>
        <v>Static Upper Billboard</v>
      </c>
      <c r="Q3131">
        <f>IF($L3131=0,0,G3131)</f>
        <v>27</v>
      </c>
      <c r="R3131">
        <f>IF($L3131=0,0,H3131)</f>
        <v>71</v>
      </c>
      <c r="S3131" s="1">
        <f>R3131*L3131</f>
        <v>28772.679</v>
      </c>
      <c r="T3131" s="1">
        <f>S3131*(K3131/100)</f>
        <v>6476.2040191980104</v>
      </c>
      <c r="U3131" t="str">
        <f t="shared" si="96"/>
        <v>Harris TeeterStatic Upper Billboard</v>
      </c>
      <c r="V3131" t="str">
        <f t="shared" si="97"/>
        <v>07-04 San Francisco Giants @ Washington NationalsHarris TeeterStatic Upper Billboard</v>
      </c>
      <c r="W3131" t="str">
        <f>CONCATENATE(M3131,O3131)</f>
        <v>Regular SeasonHarris Teeter</v>
      </c>
      <c r="X3131" t="str">
        <f>CONCATENATE(M3131,P3131)</f>
        <v>Regular SeasonStatic Upper Billboard</v>
      </c>
      <c r="Y3131" t="str">
        <f>CONCATENATE(M3131,O3131,P3131)</f>
        <v>Regular SeasonHarris TeeterStatic Upper Billboard</v>
      </c>
    </row>
    <row r="3132" spans="1:25" x14ac:dyDescent="0.25">
      <c r="A3132" s="3">
        <v>374215</v>
      </c>
      <c r="B3132" t="s">
        <v>108</v>
      </c>
      <c r="C3132" t="s">
        <v>83</v>
      </c>
      <c r="D3132" t="s">
        <v>17</v>
      </c>
      <c r="E3132" t="s">
        <v>1</v>
      </c>
      <c r="F3132" s="5">
        <v>41094</v>
      </c>
      <c r="G3132">
        <v>2</v>
      </c>
      <c r="H3132">
        <v>2</v>
      </c>
      <c r="I3132" s="1">
        <v>810.5</v>
      </c>
      <c r="J3132" s="1">
        <v>150.27000000000001</v>
      </c>
      <c r="K3132">
        <v>18.540407156076402</v>
      </c>
      <c r="L3132" s="4">
        <f>VLOOKUP(N3132,rates,VLOOKUP(CONCATENATE('[1]Exposure Report'!$B$11,'[1]Exposure Report'!$B$13),rate_lookup_table,4,FALSE),FALSE)</f>
        <v>405.24900000000002</v>
      </c>
      <c r="M3132" t="s">
        <v>0</v>
      </c>
      <c r="N3132" t="str">
        <f>IF(VLOOKUP(B3132,title_rename,2,FALSE)=0,B3132,VLOOKUP(B3132,title_rename,2,FALSE))</f>
        <v>07-04 San Francisco Giants @ Washington Nationals</v>
      </c>
      <c r="O3132" s="3" t="str">
        <f>LEFT(IF(VLOOKUP(C3132,brand_rename,2,FALSE)=0,C3132,VLOOKUP(C3132,brand_rename,2,FALSE)),LEN(IF(VLOOKUP(C3132,brand_rename,2,FALSE)=0,C3132,VLOOKUP(C3132,brand_rename,2,FALSE)))-6)</f>
        <v>Kayem</v>
      </c>
      <c r="P3132" t="str">
        <f>IF(VLOOKUP(D3132,location_rename,2,FALSE)=0,D3132,VLOOKUP(D3132,location_rename,2,FALSE))</f>
        <v>LED Upper Tiered</v>
      </c>
      <c r="Q3132">
        <f>IF($L3132=0,0,G3132)</f>
        <v>2</v>
      </c>
      <c r="R3132">
        <f>IF($L3132=0,0,H3132)</f>
        <v>2</v>
      </c>
      <c r="S3132" s="1">
        <f>R3132*L3132</f>
        <v>810.49800000000005</v>
      </c>
      <c r="T3132" s="1">
        <f>S3132*(K3132/100)</f>
        <v>150.26962919185613</v>
      </c>
      <c r="U3132" t="str">
        <f t="shared" si="96"/>
        <v>KayemLED Upper Tiered</v>
      </c>
      <c r="V3132" t="str">
        <f t="shared" si="97"/>
        <v>07-04 San Francisco Giants @ Washington NationalsKayemLED Upper Tiered</v>
      </c>
      <c r="W3132" t="str">
        <f>CONCATENATE(M3132,O3132)</f>
        <v>Regular SeasonKayem</v>
      </c>
      <c r="X3132" t="str">
        <f>CONCATENATE(M3132,P3132)</f>
        <v>Regular SeasonLED Upper Tiered</v>
      </c>
      <c r="Y3132" t="str">
        <f>CONCATENATE(M3132,O3132,P3132)</f>
        <v>Regular SeasonKayemLED Upper Tiered</v>
      </c>
    </row>
    <row r="3133" spans="1:25" x14ac:dyDescent="0.25">
      <c r="A3133" s="3">
        <v>374215</v>
      </c>
      <c r="B3133" t="s">
        <v>108</v>
      </c>
      <c r="C3133" t="s">
        <v>49</v>
      </c>
      <c r="D3133" t="s">
        <v>17</v>
      </c>
      <c r="E3133" t="s">
        <v>1</v>
      </c>
      <c r="F3133" s="5">
        <v>41094</v>
      </c>
      <c r="G3133">
        <v>2</v>
      </c>
      <c r="H3133">
        <v>4</v>
      </c>
      <c r="I3133" s="1">
        <v>1621</v>
      </c>
      <c r="J3133" s="1">
        <v>577.97</v>
      </c>
      <c r="K3133">
        <v>35.6551511412708</v>
      </c>
      <c r="L3133" s="4">
        <f>VLOOKUP(N3133,rates,VLOOKUP(CONCATENATE('[1]Exposure Report'!$B$11,'[1]Exposure Report'!$B$13),rate_lookup_table,4,FALSE),FALSE)</f>
        <v>405.24900000000002</v>
      </c>
      <c r="M3133" t="s">
        <v>0</v>
      </c>
      <c r="N3133" t="str">
        <f>IF(VLOOKUP(B3133,title_rename,2,FALSE)=0,B3133,VLOOKUP(B3133,title_rename,2,FALSE))</f>
        <v>07-04 San Francisco Giants @ Washington Nationals</v>
      </c>
      <c r="O3133" s="3" t="str">
        <f>LEFT(IF(VLOOKUP(C3133,brand_rename,2,FALSE)=0,C3133,VLOOKUP(C3133,brand_rename,2,FALSE)),LEN(IF(VLOOKUP(C3133,brand_rename,2,FALSE)=0,C3133,VLOOKUP(C3133,brand_rename,2,FALSE)))-6)</f>
        <v>Lexus</v>
      </c>
      <c r="P3133" t="str">
        <f>IF(VLOOKUP(D3133,location_rename,2,FALSE)=0,D3133,VLOOKUP(D3133,location_rename,2,FALSE))</f>
        <v>LED Upper Tiered</v>
      </c>
      <c r="Q3133">
        <f>IF($L3133=0,0,G3133)</f>
        <v>2</v>
      </c>
      <c r="R3133">
        <f>IF($L3133=0,0,H3133)</f>
        <v>4</v>
      </c>
      <c r="S3133" s="1">
        <f>R3133*L3133</f>
        <v>1620.9960000000001</v>
      </c>
      <c r="T3133" s="1">
        <f>S3133*(K3133/100)</f>
        <v>577.96857379395408</v>
      </c>
      <c r="U3133" t="str">
        <f t="shared" si="96"/>
        <v>LexusLED Upper Tiered</v>
      </c>
      <c r="V3133" t="str">
        <f t="shared" si="97"/>
        <v>07-04 San Francisco Giants @ Washington NationalsLexusLED Upper Tiered</v>
      </c>
      <c r="W3133" t="str">
        <f>CONCATENATE(M3133,O3133)</f>
        <v>Regular SeasonLexus</v>
      </c>
      <c r="X3133" t="str">
        <f>CONCATENATE(M3133,P3133)</f>
        <v>Regular SeasonLED Upper Tiered</v>
      </c>
      <c r="Y3133" t="str">
        <f>CONCATENATE(M3133,O3133,P3133)</f>
        <v>Regular SeasonLexusLED Upper Tiered</v>
      </c>
    </row>
    <row r="3134" spans="1:25" x14ac:dyDescent="0.25">
      <c r="A3134" s="3">
        <v>374215</v>
      </c>
      <c r="B3134" t="s">
        <v>108</v>
      </c>
      <c r="C3134" t="s">
        <v>49</v>
      </c>
      <c r="D3134" t="s">
        <v>7</v>
      </c>
      <c r="E3134" t="s">
        <v>1</v>
      </c>
      <c r="F3134" s="5">
        <v>41094</v>
      </c>
      <c r="G3134">
        <v>417</v>
      </c>
      <c r="H3134">
        <v>3293</v>
      </c>
      <c r="I3134" s="1">
        <v>1334488.25</v>
      </c>
      <c r="J3134" s="1">
        <v>218251.97</v>
      </c>
      <c r="K3134">
        <v>16.354731486020899</v>
      </c>
      <c r="L3134" s="4">
        <f>VLOOKUP(N3134,rates,VLOOKUP(CONCATENATE('[1]Exposure Report'!$B$11,'[1]Exposure Report'!$B$13),rate_lookup_table,4,FALSE),FALSE)</f>
        <v>405.24900000000002</v>
      </c>
      <c r="M3134" t="s">
        <v>0</v>
      </c>
      <c r="N3134" t="str">
        <f>IF(VLOOKUP(B3134,title_rename,2,FALSE)=0,B3134,VLOOKUP(B3134,title_rename,2,FALSE))</f>
        <v>07-04 San Francisco Giants @ Washington Nationals</v>
      </c>
      <c r="O3134" s="3" t="str">
        <f>LEFT(IF(VLOOKUP(C3134,brand_rename,2,FALSE)=0,C3134,VLOOKUP(C3134,brand_rename,2,FALSE)),LEN(IF(VLOOKUP(C3134,brand_rename,2,FALSE)=0,C3134,VLOOKUP(C3134,brand_rename,2,FALSE)))-6)</f>
        <v>Lexus</v>
      </c>
      <c r="P3134" t="str">
        <f>IF(VLOOKUP(D3134,location_rename,2,FALSE)=0,D3134,VLOOKUP(D3134,location_rename,2,FALSE))</f>
        <v>Static Upper Home Plate</v>
      </c>
      <c r="Q3134">
        <f>IF($L3134=0,0,G3134)</f>
        <v>417</v>
      </c>
      <c r="R3134">
        <f>IF($L3134=0,0,H3134)</f>
        <v>3293</v>
      </c>
      <c r="S3134" s="1">
        <f>R3134*L3134</f>
        <v>1334484.9570000002</v>
      </c>
      <c r="T3134" s="1">
        <f>S3134*(K3134/100)</f>
        <v>218251.43143869148</v>
      </c>
      <c r="U3134" t="str">
        <f t="shared" si="96"/>
        <v>LexusStatic Upper Home Plate</v>
      </c>
      <c r="V3134" t="str">
        <f t="shared" si="97"/>
        <v>07-04 San Francisco Giants @ Washington NationalsLexusStatic Upper Home Plate</v>
      </c>
      <c r="W3134" t="str">
        <f>CONCATENATE(M3134,O3134)</f>
        <v>Regular SeasonLexus</v>
      </c>
      <c r="X3134" t="str">
        <f>CONCATENATE(M3134,P3134)</f>
        <v>Regular SeasonStatic Upper Home Plate</v>
      </c>
      <c r="Y3134" t="str">
        <f>CONCATENATE(M3134,O3134,P3134)</f>
        <v>Regular SeasonLexusStatic Upper Home Plate</v>
      </c>
    </row>
    <row r="3135" spans="1:25" x14ac:dyDescent="0.25">
      <c r="A3135" s="3">
        <v>374215</v>
      </c>
      <c r="B3135" t="s">
        <v>108</v>
      </c>
      <c r="C3135" t="s">
        <v>47</v>
      </c>
      <c r="D3135" t="s">
        <v>2</v>
      </c>
      <c r="E3135" t="s">
        <v>1</v>
      </c>
      <c r="F3135" s="5">
        <v>41094</v>
      </c>
      <c r="G3135">
        <v>9</v>
      </c>
      <c r="H3135">
        <v>49</v>
      </c>
      <c r="I3135" s="1">
        <v>19857.25</v>
      </c>
      <c r="J3135" s="1">
        <v>5011.5200000000004</v>
      </c>
      <c r="K3135">
        <v>25.237734328771602</v>
      </c>
      <c r="L3135" s="4">
        <f>VLOOKUP(N3135,rates,VLOOKUP(CONCATENATE('[1]Exposure Report'!$B$11,'[1]Exposure Report'!$B$13),rate_lookup_table,4,FALSE),FALSE)</f>
        <v>405.24900000000002</v>
      </c>
      <c r="M3135" t="s">
        <v>0</v>
      </c>
      <c r="N3135" t="str">
        <f>IF(VLOOKUP(B3135,title_rename,2,FALSE)=0,B3135,VLOOKUP(B3135,title_rename,2,FALSE))</f>
        <v>07-04 San Francisco Giants @ Washington Nationals</v>
      </c>
      <c r="O3135" s="3" t="str">
        <f>LEFT(IF(VLOOKUP(C3135,brand_rename,2,FALSE)=0,C3135,VLOOKUP(C3135,brand_rename,2,FALSE)),LEN(IF(VLOOKUP(C3135,brand_rename,2,FALSE)=0,C3135,VLOOKUP(C3135,brand_rename,2,FALSE)))-6)</f>
        <v>Maxxis Tires</v>
      </c>
      <c r="P3135" t="str">
        <f>IF(VLOOKUP(D3135,location_rename,2,FALSE)=0,D3135,VLOOKUP(D3135,location_rename,2,FALSE))</f>
        <v>Rotational Field Level Home Plate</v>
      </c>
      <c r="Q3135">
        <f>IF($L3135=0,0,G3135)</f>
        <v>9</v>
      </c>
      <c r="R3135">
        <f>IF($L3135=0,0,H3135)</f>
        <v>49</v>
      </c>
      <c r="S3135" s="1">
        <f>R3135*L3135</f>
        <v>19857.201000000001</v>
      </c>
      <c r="T3135" s="1">
        <f>S3135*(K3135/100)</f>
        <v>5011.5076335101776</v>
      </c>
      <c r="U3135" t="str">
        <f t="shared" si="96"/>
        <v>Maxxis TiresRotational Field Level Home Plate</v>
      </c>
      <c r="V3135" t="str">
        <f t="shared" si="97"/>
        <v>07-04 San Francisco Giants @ Washington NationalsMaxxis TiresRotational Field Level Home Plate</v>
      </c>
      <c r="W3135" t="str">
        <f>CONCATENATE(M3135,O3135)</f>
        <v>Regular SeasonMaxxis Tires</v>
      </c>
      <c r="X3135" t="str">
        <f>CONCATENATE(M3135,P3135)</f>
        <v>Regular SeasonRotational Field Level Home Plate</v>
      </c>
      <c r="Y3135" t="str">
        <f>CONCATENATE(M3135,O3135,P3135)</f>
        <v>Regular SeasonMaxxis TiresRotational Field Level Home Plate</v>
      </c>
    </row>
    <row r="3136" spans="1:25" x14ac:dyDescent="0.25">
      <c r="A3136" s="3">
        <v>374215</v>
      </c>
      <c r="B3136" t="s">
        <v>108</v>
      </c>
      <c r="C3136" t="s">
        <v>46</v>
      </c>
      <c r="D3136" t="s">
        <v>17</v>
      </c>
      <c r="E3136" t="s">
        <v>1</v>
      </c>
      <c r="F3136" s="5">
        <v>41094</v>
      </c>
      <c r="G3136">
        <v>3</v>
      </c>
      <c r="H3136">
        <v>7</v>
      </c>
      <c r="I3136" s="1">
        <v>2836.75</v>
      </c>
      <c r="J3136" s="1">
        <v>946.91</v>
      </c>
      <c r="K3136">
        <v>33.3801004670838</v>
      </c>
      <c r="L3136" s="4">
        <f>VLOOKUP(N3136,rates,VLOOKUP(CONCATENATE('[1]Exposure Report'!$B$11,'[1]Exposure Report'!$B$13),rate_lookup_table,4,FALSE),FALSE)</f>
        <v>405.24900000000002</v>
      </c>
      <c r="M3136" t="s">
        <v>0</v>
      </c>
      <c r="N3136" t="str">
        <f>IF(VLOOKUP(B3136,title_rename,2,FALSE)=0,B3136,VLOOKUP(B3136,title_rename,2,FALSE))</f>
        <v>07-04 San Francisco Giants @ Washington Nationals</v>
      </c>
      <c r="O3136" s="3" t="str">
        <f>LEFT(IF(VLOOKUP(C3136,brand_rename,2,FALSE)=0,C3136,VLOOKUP(C3136,brand_rename,2,FALSE)),LEN(IF(VLOOKUP(C3136,brand_rename,2,FALSE)=0,C3136,VLOOKUP(C3136,brand_rename,2,FALSE)))-6)</f>
        <v>MedStar Health</v>
      </c>
      <c r="P3136" t="str">
        <f>IF(VLOOKUP(D3136,location_rename,2,FALSE)=0,D3136,VLOOKUP(D3136,location_rename,2,FALSE))</f>
        <v>LED Upper Tiered</v>
      </c>
      <c r="Q3136">
        <f>IF($L3136=0,0,G3136)</f>
        <v>3</v>
      </c>
      <c r="R3136">
        <f>IF($L3136=0,0,H3136)</f>
        <v>7</v>
      </c>
      <c r="S3136" s="1">
        <f>R3136*L3136</f>
        <v>2836.7430000000004</v>
      </c>
      <c r="T3136" s="1">
        <f>S3136*(K3136/100)</f>
        <v>946.90766339296715</v>
      </c>
      <c r="U3136" t="str">
        <f t="shared" si="96"/>
        <v>MedStar HealthLED Upper Tiered</v>
      </c>
      <c r="V3136" t="str">
        <f t="shared" si="97"/>
        <v>07-04 San Francisco Giants @ Washington NationalsMedStar HealthLED Upper Tiered</v>
      </c>
      <c r="W3136" t="str">
        <f>CONCATENATE(M3136,O3136)</f>
        <v>Regular SeasonMedStar Health</v>
      </c>
      <c r="X3136" t="str">
        <f>CONCATENATE(M3136,P3136)</f>
        <v>Regular SeasonLED Upper Tiered</v>
      </c>
      <c r="Y3136" t="str">
        <f>CONCATENATE(M3136,O3136,P3136)</f>
        <v>Regular SeasonMedStar HealthLED Upper Tiered</v>
      </c>
    </row>
    <row r="3137" spans="1:25" x14ac:dyDescent="0.25">
      <c r="A3137" s="3">
        <v>374215</v>
      </c>
      <c r="B3137" t="s">
        <v>108</v>
      </c>
      <c r="C3137" t="s">
        <v>44</v>
      </c>
      <c r="D3137" t="s">
        <v>17</v>
      </c>
      <c r="E3137" t="s">
        <v>1</v>
      </c>
      <c r="F3137" s="5">
        <v>41094</v>
      </c>
      <c r="G3137">
        <v>4</v>
      </c>
      <c r="H3137">
        <v>11</v>
      </c>
      <c r="I3137" s="1">
        <v>4457.75</v>
      </c>
      <c r="J3137" s="1">
        <v>1515.31</v>
      </c>
      <c r="K3137">
        <v>33.992709326453898</v>
      </c>
      <c r="L3137" s="4">
        <f>VLOOKUP(N3137,rates,VLOOKUP(CONCATENATE('[1]Exposure Report'!$B$11,'[1]Exposure Report'!$B$13),rate_lookup_table,4,FALSE),FALSE)</f>
        <v>405.24900000000002</v>
      </c>
      <c r="M3137" t="s">
        <v>0</v>
      </c>
      <c r="N3137" t="str">
        <f>IF(VLOOKUP(B3137,title_rename,2,FALSE)=0,B3137,VLOOKUP(B3137,title_rename,2,FALSE))</f>
        <v>07-04 San Francisco Giants @ Washington Nationals</v>
      </c>
      <c r="O3137" s="3" t="str">
        <f>LEFT(IF(VLOOKUP(C3137,brand_rename,2,FALSE)=0,C3137,VLOOKUP(C3137,brand_rename,2,FALSE)),LEN(IF(VLOOKUP(C3137,brand_rename,2,FALSE)=0,C3137,VLOOKUP(C3137,brand_rename,2,FALSE)))-6)</f>
        <v>Miller Lite</v>
      </c>
      <c r="P3137" t="str">
        <f>IF(VLOOKUP(D3137,location_rename,2,FALSE)=0,D3137,VLOOKUP(D3137,location_rename,2,FALSE))</f>
        <v>LED Upper Tiered</v>
      </c>
      <c r="Q3137">
        <f>IF($L3137=0,0,G3137)</f>
        <v>4</v>
      </c>
      <c r="R3137">
        <f>IF($L3137=0,0,H3137)</f>
        <v>11</v>
      </c>
      <c r="S3137" s="1">
        <f>R3137*L3137</f>
        <v>4457.7390000000005</v>
      </c>
      <c r="T3137" s="1">
        <f>S3137*(K3137/100)</f>
        <v>1515.3062608019727</v>
      </c>
      <c r="U3137" t="str">
        <f t="shared" si="96"/>
        <v>Miller LiteLED Upper Tiered</v>
      </c>
      <c r="V3137" t="str">
        <f t="shared" si="97"/>
        <v>07-04 San Francisco Giants @ Washington NationalsMiller LiteLED Upper Tiered</v>
      </c>
      <c r="W3137" t="str">
        <f>CONCATENATE(M3137,O3137)</f>
        <v>Regular SeasonMiller Lite</v>
      </c>
      <c r="X3137" t="str">
        <f>CONCATENATE(M3137,P3137)</f>
        <v>Regular SeasonLED Upper Tiered</v>
      </c>
      <c r="Y3137" t="str">
        <f>CONCATENATE(M3137,O3137,P3137)</f>
        <v>Regular SeasonMiller LiteLED Upper Tiered</v>
      </c>
    </row>
    <row r="3138" spans="1:25" x14ac:dyDescent="0.25">
      <c r="A3138" s="3">
        <v>374215</v>
      </c>
      <c r="B3138" t="s">
        <v>108</v>
      </c>
      <c r="C3138" t="s">
        <v>44</v>
      </c>
      <c r="D3138" t="s">
        <v>2</v>
      </c>
      <c r="E3138" t="s">
        <v>1</v>
      </c>
      <c r="F3138" s="5">
        <v>41094</v>
      </c>
      <c r="G3138">
        <v>24</v>
      </c>
      <c r="H3138">
        <v>152</v>
      </c>
      <c r="I3138" s="1">
        <v>61598</v>
      </c>
      <c r="J3138" s="1">
        <v>15406.23</v>
      </c>
      <c r="K3138">
        <v>25.010925679405101</v>
      </c>
      <c r="L3138" s="4">
        <f>VLOOKUP(N3138,rates,VLOOKUP(CONCATENATE('[1]Exposure Report'!$B$11,'[1]Exposure Report'!$B$13),rate_lookup_table,4,FALSE),FALSE)</f>
        <v>405.24900000000002</v>
      </c>
      <c r="M3138" t="s">
        <v>0</v>
      </c>
      <c r="N3138" t="str">
        <f>IF(VLOOKUP(B3138,title_rename,2,FALSE)=0,B3138,VLOOKUP(B3138,title_rename,2,FALSE))</f>
        <v>07-04 San Francisco Giants @ Washington Nationals</v>
      </c>
      <c r="O3138" s="3" t="str">
        <f>LEFT(IF(VLOOKUP(C3138,brand_rename,2,FALSE)=0,C3138,VLOOKUP(C3138,brand_rename,2,FALSE)),LEN(IF(VLOOKUP(C3138,brand_rename,2,FALSE)=0,C3138,VLOOKUP(C3138,brand_rename,2,FALSE)))-6)</f>
        <v>Miller Lite</v>
      </c>
      <c r="P3138" t="str">
        <f>IF(VLOOKUP(D3138,location_rename,2,FALSE)=0,D3138,VLOOKUP(D3138,location_rename,2,FALSE))</f>
        <v>Rotational Field Level Home Plate</v>
      </c>
      <c r="Q3138">
        <f>IF($L3138=0,0,G3138)</f>
        <v>24</v>
      </c>
      <c r="R3138">
        <f>IF($L3138=0,0,H3138)</f>
        <v>152</v>
      </c>
      <c r="S3138" s="1">
        <f>R3138*L3138</f>
        <v>61597.848000000005</v>
      </c>
      <c r="T3138" s="1">
        <f>S3138*(K3138/100)</f>
        <v>15406.191983392922</v>
      </c>
      <c r="U3138" t="str">
        <f t="shared" ref="U3138:U3201" si="98">CONCATENATE(O3138,P3138)</f>
        <v>Miller LiteRotational Field Level Home Plate</v>
      </c>
      <c r="V3138" t="str">
        <f t="shared" ref="V3138:V3201" si="99">CONCATENATE(N3138,U3138)</f>
        <v>07-04 San Francisco Giants @ Washington NationalsMiller LiteRotational Field Level Home Plate</v>
      </c>
      <c r="W3138" t="str">
        <f>CONCATENATE(M3138,O3138)</f>
        <v>Regular SeasonMiller Lite</v>
      </c>
      <c r="X3138" t="str">
        <f>CONCATENATE(M3138,P3138)</f>
        <v>Regular SeasonRotational Field Level Home Plate</v>
      </c>
      <c r="Y3138" t="str">
        <f>CONCATENATE(M3138,O3138,P3138)</f>
        <v>Regular SeasonMiller LiteRotational Field Level Home Plate</v>
      </c>
    </row>
    <row r="3139" spans="1:25" x14ac:dyDescent="0.25">
      <c r="A3139" s="3">
        <v>374215</v>
      </c>
      <c r="B3139" t="s">
        <v>108</v>
      </c>
      <c r="C3139" t="s">
        <v>44</v>
      </c>
      <c r="D3139" t="s">
        <v>45</v>
      </c>
      <c r="E3139" t="s">
        <v>1</v>
      </c>
      <c r="F3139" s="5">
        <v>41094</v>
      </c>
      <c r="G3139">
        <v>3</v>
      </c>
      <c r="H3139">
        <v>18</v>
      </c>
      <c r="I3139" s="1">
        <v>7294.5</v>
      </c>
      <c r="J3139" s="1">
        <v>1748.73</v>
      </c>
      <c r="K3139">
        <v>23.973267530331</v>
      </c>
      <c r="L3139" s="4">
        <f>VLOOKUP(N3139,rates,VLOOKUP(CONCATENATE('[1]Exposure Report'!$B$11,'[1]Exposure Report'!$B$13),rate_lookup_table,4,FALSE),FALSE)</f>
        <v>405.24900000000002</v>
      </c>
      <c r="M3139" t="s">
        <v>0</v>
      </c>
      <c r="N3139" t="str">
        <f>IF(VLOOKUP(B3139,title_rename,2,FALSE)=0,B3139,VLOOKUP(B3139,title_rename,2,FALSE))</f>
        <v>07-04 San Francisco Giants @ Washington Nationals</v>
      </c>
      <c r="O3139" s="3" t="str">
        <f>LEFT(IF(VLOOKUP(C3139,brand_rename,2,FALSE)=0,C3139,VLOOKUP(C3139,brand_rename,2,FALSE)),LEN(IF(VLOOKUP(C3139,brand_rename,2,FALSE)=0,C3139,VLOOKUP(C3139,brand_rename,2,FALSE)))-6)</f>
        <v>Miller Lite</v>
      </c>
      <c r="P3139" t="str">
        <f>IF(VLOOKUP(D3139,location_rename,2,FALSE)=0,D3139,VLOOKUP(D3139,location_rename,2,FALSE))</f>
        <v>Static Field Level Foul Ball Line</v>
      </c>
      <c r="Q3139">
        <f>IF($L3139=0,0,G3139)</f>
        <v>3</v>
      </c>
      <c r="R3139">
        <f>IF($L3139=0,0,H3139)</f>
        <v>18</v>
      </c>
      <c r="S3139" s="1">
        <f>R3139*L3139</f>
        <v>7294.482</v>
      </c>
      <c r="T3139" s="1">
        <f>S3139*(K3139/100)</f>
        <v>1748.7256848118393</v>
      </c>
      <c r="U3139" t="str">
        <f t="shared" si="98"/>
        <v>Miller LiteStatic Field Level Foul Ball Line</v>
      </c>
      <c r="V3139" t="str">
        <f t="shared" si="99"/>
        <v>07-04 San Francisco Giants @ Washington NationalsMiller LiteStatic Field Level Foul Ball Line</v>
      </c>
      <c r="W3139" t="str">
        <f>CONCATENATE(M3139,O3139)</f>
        <v>Regular SeasonMiller Lite</v>
      </c>
      <c r="X3139" t="str">
        <f>CONCATENATE(M3139,P3139)</f>
        <v>Regular SeasonStatic Field Level Foul Ball Line</v>
      </c>
      <c r="Y3139" t="str">
        <f>CONCATENATE(M3139,O3139,P3139)</f>
        <v>Regular SeasonMiller LiteStatic Field Level Foul Ball Line</v>
      </c>
    </row>
    <row r="3140" spans="1:25" x14ac:dyDescent="0.25">
      <c r="A3140" s="3">
        <v>374215</v>
      </c>
      <c r="B3140" t="s">
        <v>108</v>
      </c>
      <c r="C3140" t="s">
        <v>44</v>
      </c>
      <c r="D3140" t="s">
        <v>9</v>
      </c>
      <c r="E3140" t="s">
        <v>1</v>
      </c>
      <c r="F3140" s="5">
        <v>41094</v>
      </c>
      <c r="G3140">
        <v>25</v>
      </c>
      <c r="H3140">
        <v>168</v>
      </c>
      <c r="I3140" s="1">
        <v>68082</v>
      </c>
      <c r="J3140" s="1">
        <v>7640.26</v>
      </c>
      <c r="K3140">
        <v>11.222143885314701</v>
      </c>
      <c r="L3140" s="4">
        <f>VLOOKUP(N3140,rates,VLOOKUP(CONCATENATE('[1]Exposure Report'!$B$11,'[1]Exposure Report'!$B$13),rate_lookup_table,4,FALSE),FALSE)</f>
        <v>405.24900000000002</v>
      </c>
      <c r="M3140" t="s">
        <v>0</v>
      </c>
      <c r="N3140" t="str">
        <f>IF(VLOOKUP(B3140,title_rename,2,FALSE)=0,B3140,VLOOKUP(B3140,title_rename,2,FALSE))</f>
        <v>07-04 San Francisco Giants @ Washington Nationals</v>
      </c>
      <c r="O3140" s="3" t="str">
        <f>LEFT(IF(VLOOKUP(C3140,brand_rename,2,FALSE)=0,C3140,VLOOKUP(C3140,brand_rename,2,FALSE)),LEN(IF(VLOOKUP(C3140,brand_rename,2,FALSE)=0,C3140,VLOOKUP(C3140,brand_rename,2,FALSE)))-6)</f>
        <v>Miller Lite</v>
      </c>
      <c r="P3140" t="str">
        <f>IF(VLOOKUP(D3140,location_rename,2,FALSE)=0,D3140,VLOOKUP(D3140,location_rename,2,FALSE))</f>
        <v>Static Upper Billboard</v>
      </c>
      <c r="Q3140">
        <f>IF($L3140=0,0,G3140)</f>
        <v>25</v>
      </c>
      <c r="R3140">
        <f>IF($L3140=0,0,H3140)</f>
        <v>168</v>
      </c>
      <c r="S3140" s="1">
        <f>R3140*L3140</f>
        <v>68081.832000000009</v>
      </c>
      <c r="T3140" s="1">
        <f>S3140*(K3140/100)</f>
        <v>7640.2411467982283</v>
      </c>
      <c r="U3140" t="str">
        <f t="shared" si="98"/>
        <v>Miller LiteStatic Upper Billboard</v>
      </c>
      <c r="V3140" t="str">
        <f t="shared" si="99"/>
        <v>07-04 San Francisco Giants @ Washington NationalsMiller LiteStatic Upper Billboard</v>
      </c>
      <c r="W3140" t="str">
        <f>CONCATENATE(M3140,O3140)</f>
        <v>Regular SeasonMiller Lite</v>
      </c>
      <c r="X3140" t="str">
        <f>CONCATENATE(M3140,P3140)</f>
        <v>Regular SeasonStatic Upper Billboard</v>
      </c>
      <c r="Y3140" t="str">
        <f>CONCATENATE(M3140,O3140,P3140)</f>
        <v>Regular SeasonMiller LiteStatic Upper Billboard</v>
      </c>
    </row>
    <row r="3141" spans="1:25" x14ac:dyDescent="0.25">
      <c r="A3141" s="3">
        <v>374215</v>
      </c>
      <c r="B3141" t="s">
        <v>108</v>
      </c>
      <c r="C3141" t="s">
        <v>43</v>
      </c>
      <c r="D3141" t="s">
        <v>17</v>
      </c>
      <c r="E3141" t="s">
        <v>1</v>
      </c>
      <c r="F3141" s="5">
        <v>41094</v>
      </c>
      <c r="G3141">
        <v>5</v>
      </c>
      <c r="H3141">
        <v>12</v>
      </c>
      <c r="I3141" s="1">
        <v>4863</v>
      </c>
      <c r="J3141" s="1">
        <v>1843.16</v>
      </c>
      <c r="K3141">
        <v>37.901706765371102</v>
      </c>
      <c r="L3141" s="4">
        <f>VLOOKUP(N3141,rates,VLOOKUP(CONCATENATE('[1]Exposure Report'!$B$11,'[1]Exposure Report'!$B$13),rate_lookup_table,4,FALSE),FALSE)</f>
        <v>405.24900000000002</v>
      </c>
      <c r="M3141" t="s">
        <v>0</v>
      </c>
      <c r="N3141" t="str">
        <f>IF(VLOOKUP(B3141,title_rename,2,FALSE)=0,B3141,VLOOKUP(B3141,title_rename,2,FALSE))</f>
        <v>07-04 San Francisco Giants @ Washington Nationals</v>
      </c>
      <c r="O3141" s="3" t="str">
        <f>LEFT(IF(VLOOKUP(C3141,brand_rename,2,FALSE)=0,C3141,VLOOKUP(C3141,brand_rename,2,FALSE)),LEN(IF(VLOOKUP(C3141,brand_rename,2,FALSE)=0,C3141,VLOOKUP(C3141,brand_rename,2,FALSE)))-6)</f>
        <v>Mini U Storage</v>
      </c>
      <c r="P3141" t="str">
        <f>IF(VLOOKUP(D3141,location_rename,2,FALSE)=0,D3141,VLOOKUP(D3141,location_rename,2,FALSE))</f>
        <v>LED Upper Tiered</v>
      </c>
      <c r="Q3141">
        <f>IF($L3141=0,0,G3141)</f>
        <v>5</v>
      </c>
      <c r="R3141">
        <f>IF($L3141=0,0,H3141)</f>
        <v>12</v>
      </c>
      <c r="S3141" s="1">
        <f>R3141*L3141</f>
        <v>4862.9880000000003</v>
      </c>
      <c r="T3141" s="1">
        <f>S3141*(K3141/100)</f>
        <v>1843.1554517951849</v>
      </c>
      <c r="U3141" t="str">
        <f t="shared" si="98"/>
        <v>Mini U StorageLED Upper Tiered</v>
      </c>
      <c r="V3141" t="str">
        <f t="shared" si="99"/>
        <v>07-04 San Francisco Giants @ Washington NationalsMini U StorageLED Upper Tiered</v>
      </c>
      <c r="W3141" t="str">
        <f>CONCATENATE(M3141,O3141)</f>
        <v>Regular SeasonMini U Storage</v>
      </c>
      <c r="X3141" t="str">
        <f>CONCATENATE(M3141,P3141)</f>
        <v>Regular SeasonLED Upper Tiered</v>
      </c>
      <c r="Y3141" t="str">
        <f>CONCATENATE(M3141,O3141,P3141)</f>
        <v>Regular SeasonMini U StorageLED Upper Tiered</v>
      </c>
    </row>
    <row r="3142" spans="1:25" x14ac:dyDescent="0.25">
      <c r="A3142" s="3">
        <v>374215</v>
      </c>
      <c r="B3142" t="s">
        <v>108</v>
      </c>
      <c r="C3142" t="s">
        <v>42</v>
      </c>
      <c r="D3142" t="s">
        <v>12</v>
      </c>
      <c r="E3142" t="s">
        <v>1</v>
      </c>
      <c r="F3142" s="5">
        <v>41094</v>
      </c>
      <c r="G3142">
        <v>75</v>
      </c>
      <c r="H3142">
        <v>251</v>
      </c>
      <c r="I3142" s="1">
        <v>101717.75</v>
      </c>
      <c r="J3142" s="1">
        <v>16457.32</v>
      </c>
      <c r="K3142">
        <v>16.179398384254402</v>
      </c>
      <c r="L3142" s="4">
        <f>VLOOKUP(N3142,rates,VLOOKUP(CONCATENATE('[1]Exposure Report'!$B$11,'[1]Exposure Report'!$B$13),rate_lookup_table,4,FALSE),FALSE)</f>
        <v>405.24900000000002</v>
      </c>
      <c r="M3142" t="s">
        <v>0</v>
      </c>
      <c r="N3142" t="str">
        <f>IF(VLOOKUP(B3142,title_rename,2,FALSE)=0,B3142,VLOOKUP(B3142,title_rename,2,FALSE))</f>
        <v>07-04 San Francisco Giants @ Washington Nationals</v>
      </c>
      <c r="O3142" s="3" t="str">
        <f>LEFT(IF(VLOOKUP(C3142,brand_rename,2,FALSE)=0,C3142,VLOOKUP(C3142,brand_rename,2,FALSE)),LEN(IF(VLOOKUP(C3142,brand_rename,2,FALSE)=0,C3142,VLOOKUP(C3142,brand_rename,2,FALSE)))-6)</f>
        <v>Music Promotion - The Wallflowers</v>
      </c>
      <c r="P3142" t="str">
        <f>IF(VLOOKUP(D3142,location_rename,2,FALSE)=0,D3142,VLOOKUP(D3142,location_rename,2,FALSE))</f>
        <v>Static Field Level Home Plate</v>
      </c>
      <c r="Q3142">
        <f>IF($L3142=0,0,G3142)</f>
        <v>75</v>
      </c>
      <c r="R3142">
        <f>IF($L3142=0,0,H3142)</f>
        <v>251</v>
      </c>
      <c r="S3142" s="1">
        <f>R3142*L3142</f>
        <v>101717.49900000001</v>
      </c>
      <c r="T3142" s="1">
        <f>S3142*(K3142/100)</f>
        <v>16457.279389709987</v>
      </c>
      <c r="U3142" t="str">
        <f t="shared" si="98"/>
        <v>Music Promotion - The WallflowersStatic Field Level Home Plate</v>
      </c>
      <c r="V3142" t="str">
        <f t="shared" si="99"/>
        <v>07-04 San Francisco Giants @ Washington NationalsMusic Promotion - The WallflowersStatic Field Level Home Plate</v>
      </c>
      <c r="W3142" t="str">
        <f>CONCATENATE(M3142,O3142)</f>
        <v>Regular SeasonMusic Promotion - The Wallflowers</v>
      </c>
      <c r="X3142" t="str">
        <f>CONCATENATE(M3142,P3142)</f>
        <v>Regular SeasonStatic Field Level Home Plate</v>
      </c>
      <c r="Y3142" t="str">
        <f>CONCATENATE(M3142,O3142,P3142)</f>
        <v>Regular SeasonMusic Promotion - The WallflowersStatic Field Level Home Plate</v>
      </c>
    </row>
    <row r="3143" spans="1:25" x14ac:dyDescent="0.25">
      <c r="A3143" s="3">
        <v>374215</v>
      </c>
      <c r="B3143" t="s">
        <v>108</v>
      </c>
      <c r="C3143" t="s">
        <v>98</v>
      </c>
      <c r="D3143" t="s">
        <v>19</v>
      </c>
      <c r="E3143" t="s">
        <v>1</v>
      </c>
      <c r="F3143" s="5">
        <v>41094</v>
      </c>
      <c r="G3143">
        <v>3</v>
      </c>
      <c r="H3143">
        <v>6</v>
      </c>
      <c r="I3143" s="1">
        <v>2431.5</v>
      </c>
      <c r="J3143" s="1">
        <v>911.97</v>
      </c>
      <c r="K3143">
        <v>37.506477483035098</v>
      </c>
      <c r="L3143" s="4">
        <f>VLOOKUP(N3143,rates,VLOOKUP(CONCATENATE('[1]Exposure Report'!$B$11,'[1]Exposure Report'!$B$13),rate_lookup_table,4,FALSE),FALSE)</f>
        <v>405.24900000000002</v>
      </c>
      <c r="M3143" t="s">
        <v>0</v>
      </c>
      <c r="N3143" t="str">
        <f>IF(VLOOKUP(B3143,title_rename,2,FALSE)=0,B3143,VLOOKUP(B3143,title_rename,2,FALSE))</f>
        <v>07-04 San Francisco Giants @ Washington Nationals</v>
      </c>
      <c r="O3143" s="3" t="str">
        <f>LEFT(IF(VLOOKUP(C3143,brand_rename,2,FALSE)=0,C3143,VLOOKUP(C3143,brand_rename,2,FALSE)),LEN(IF(VLOOKUP(C3143,brand_rename,2,FALSE)=0,C3143,VLOOKUP(C3143,brand_rename,2,FALSE)))-6)</f>
        <v>Natca</v>
      </c>
      <c r="P3143" t="str">
        <f>IF(VLOOKUP(D3143,location_rename,2,FALSE)=0,D3143,VLOOKUP(D3143,location_rename,2,FALSE))</f>
        <v>LED Outfield Wall</v>
      </c>
      <c r="Q3143">
        <f>IF($L3143=0,0,G3143)</f>
        <v>3</v>
      </c>
      <c r="R3143">
        <f>IF($L3143=0,0,H3143)</f>
        <v>6</v>
      </c>
      <c r="S3143" s="1">
        <f>R3143*L3143</f>
        <v>2431.4940000000001</v>
      </c>
      <c r="T3143" s="1">
        <f>S3143*(K3143/100)</f>
        <v>911.96774961134952</v>
      </c>
      <c r="U3143" t="str">
        <f t="shared" si="98"/>
        <v>NatcaLED Outfield Wall</v>
      </c>
      <c r="V3143" t="str">
        <f t="shared" si="99"/>
        <v>07-04 San Francisco Giants @ Washington NationalsNatcaLED Outfield Wall</v>
      </c>
      <c r="W3143" t="str">
        <f>CONCATENATE(M3143,O3143)</f>
        <v>Regular SeasonNatca</v>
      </c>
      <c r="X3143" t="str">
        <f>CONCATENATE(M3143,P3143)</f>
        <v>Regular SeasonLED Outfield Wall</v>
      </c>
      <c r="Y3143" t="str">
        <f>CONCATENATE(M3143,O3143,P3143)</f>
        <v>Regular SeasonNatcaLED Outfield Wall</v>
      </c>
    </row>
    <row r="3144" spans="1:25" x14ac:dyDescent="0.25">
      <c r="A3144" s="3">
        <v>374215</v>
      </c>
      <c r="B3144" t="s">
        <v>108</v>
      </c>
      <c r="C3144" t="s">
        <v>41</v>
      </c>
      <c r="D3144" t="s">
        <v>14</v>
      </c>
      <c r="E3144" t="s">
        <v>1</v>
      </c>
      <c r="F3144" s="5">
        <v>41094</v>
      </c>
      <c r="G3144">
        <v>4</v>
      </c>
      <c r="H3144">
        <v>5</v>
      </c>
      <c r="I3144" s="1">
        <v>2026.25</v>
      </c>
      <c r="J3144" s="1">
        <v>435.6</v>
      </c>
      <c r="K3144">
        <v>21.4978408389882</v>
      </c>
      <c r="L3144" s="4">
        <f>VLOOKUP(N3144,rates,VLOOKUP(CONCATENATE('[1]Exposure Report'!$B$11,'[1]Exposure Report'!$B$13),rate_lookup_table,4,FALSE),FALSE)</f>
        <v>405.24900000000002</v>
      </c>
      <c r="M3144" t="s">
        <v>0</v>
      </c>
      <c r="N3144" t="str">
        <f>IF(VLOOKUP(B3144,title_rename,2,FALSE)=0,B3144,VLOOKUP(B3144,title_rename,2,FALSE))</f>
        <v>07-04 San Francisco Giants @ Washington Nationals</v>
      </c>
      <c r="O3144" s="3" t="str">
        <f>LEFT(IF(VLOOKUP(C3144,brand_rename,2,FALSE)=0,C3144,VLOOKUP(C3144,brand_rename,2,FALSE)),LEN(IF(VLOOKUP(C3144,brand_rename,2,FALSE)=0,C3144,VLOOKUP(C3144,brand_rename,2,FALSE)))-6)</f>
        <v>Nationals Park</v>
      </c>
      <c r="P3144" t="str">
        <f>IF(VLOOKUP(D3144,location_rename,2,FALSE)=0,D3144,VLOOKUP(D3144,location_rename,2,FALSE))</f>
        <v>Static Dugout Roof</v>
      </c>
      <c r="Q3144">
        <f>IF($L3144=0,0,G3144)</f>
        <v>4</v>
      </c>
      <c r="R3144">
        <f>IF($L3144=0,0,H3144)</f>
        <v>5</v>
      </c>
      <c r="S3144" s="1">
        <f>R3144*L3144</f>
        <v>2026.2450000000001</v>
      </c>
      <c r="T3144" s="1">
        <f>S3144*(K3144/100)</f>
        <v>435.59892510795646</v>
      </c>
      <c r="U3144" t="str">
        <f t="shared" si="98"/>
        <v>Nationals ParkStatic Dugout Roof</v>
      </c>
      <c r="V3144" t="str">
        <f t="shared" si="99"/>
        <v>07-04 San Francisco Giants @ Washington NationalsNationals ParkStatic Dugout Roof</v>
      </c>
      <c r="W3144" t="str">
        <f>CONCATENATE(M3144,O3144)</f>
        <v>Regular SeasonNationals Park</v>
      </c>
      <c r="X3144" t="str">
        <f>CONCATENATE(M3144,P3144)</f>
        <v>Regular SeasonStatic Dugout Roof</v>
      </c>
      <c r="Y3144" t="str">
        <f>CONCATENATE(M3144,O3144,P3144)</f>
        <v>Regular SeasonNationals ParkStatic Dugout Roof</v>
      </c>
    </row>
    <row r="3145" spans="1:25" x14ac:dyDescent="0.25">
      <c r="A3145" s="3">
        <v>374215</v>
      </c>
      <c r="B3145" t="s">
        <v>108</v>
      </c>
      <c r="C3145" t="s">
        <v>41</v>
      </c>
      <c r="D3145" t="s">
        <v>13</v>
      </c>
      <c r="E3145" t="s">
        <v>1</v>
      </c>
      <c r="F3145" s="5">
        <v>41094</v>
      </c>
      <c r="G3145">
        <v>1</v>
      </c>
      <c r="H3145">
        <v>5</v>
      </c>
      <c r="I3145" s="1">
        <v>2026.25</v>
      </c>
      <c r="J3145" s="1">
        <v>516.9</v>
      </c>
      <c r="K3145">
        <v>25.510178901912301</v>
      </c>
      <c r="L3145" s="4">
        <f>VLOOKUP(N3145,rates,VLOOKUP(CONCATENATE('[1]Exposure Report'!$B$11,'[1]Exposure Report'!$B$13),rate_lookup_table,4,FALSE),FALSE)</f>
        <v>405.24900000000002</v>
      </c>
      <c r="M3145" t="s">
        <v>0</v>
      </c>
      <c r="N3145" t="str">
        <f>IF(VLOOKUP(B3145,title_rename,2,FALSE)=0,B3145,VLOOKUP(B3145,title_rename,2,FALSE))</f>
        <v>07-04 San Francisco Giants @ Washington Nationals</v>
      </c>
      <c r="O3145" s="3" t="str">
        <f>LEFT(IF(VLOOKUP(C3145,brand_rename,2,FALSE)=0,C3145,VLOOKUP(C3145,brand_rename,2,FALSE)),LEN(IF(VLOOKUP(C3145,brand_rename,2,FALSE)=0,C3145,VLOOKUP(C3145,brand_rename,2,FALSE)))-6)</f>
        <v>Nationals Park</v>
      </c>
      <c r="P3145" t="str">
        <f>IF(VLOOKUP(D3145,location_rename,2,FALSE)=0,D3145,VLOOKUP(D3145,location_rename,2,FALSE))</f>
        <v>Static Dugout Wall</v>
      </c>
      <c r="Q3145">
        <f>IF($L3145=0,0,G3145)</f>
        <v>1</v>
      </c>
      <c r="R3145">
        <f>IF($L3145=0,0,H3145)</f>
        <v>5</v>
      </c>
      <c r="S3145" s="1">
        <f>R3145*L3145</f>
        <v>2026.2450000000001</v>
      </c>
      <c r="T3145" s="1">
        <f>S3145*(K3145/100)</f>
        <v>516.89872449105292</v>
      </c>
      <c r="U3145" t="str">
        <f t="shared" si="98"/>
        <v>Nationals ParkStatic Dugout Wall</v>
      </c>
      <c r="V3145" t="str">
        <f t="shared" si="99"/>
        <v>07-04 San Francisco Giants @ Washington NationalsNationals ParkStatic Dugout Wall</v>
      </c>
      <c r="W3145" t="str">
        <f>CONCATENATE(M3145,O3145)</f>
        <v>Regular SeasonNationals Park</v>
      </c>
      <c r="X3145" t="str">
        <f>CONCATENATE(M3145,P3145)</f>
        <v>Regular SeasonStatic Dugout Wall</v>
      </c>
      <c r="Y3145" t="str">
        <f>CONCATENATE(M3145,O3145,P3145)</f>
        <v>Regular SeasonNationals ParkStatic Dugout Wall</v>
      </c>
    </row>
    <row r="3146" spans="1:25" x14ac:dyDescent="0.25">
      <c r="A3146" s="3">
        <v>374215</v>
      </c>
      <c r="B3146" t="s">
        <v>108</v>
      </c>
      <c r="C3146" t="s">
        <v>41</v>
      </c>
      <c r="D3146" t="s">
        <v>12</v>
      </c>
      <c r="E3146" t="s">
        <v>1</v>
      </c>
      <c r="F3146" s="5">
        <v>41094</v>
      </c>
      <c r="G3146">
        <v>383</v>
      </c>
      <c r="H3146">
        <v>2134</v>
      </c>
      <c r="I3146" s="1">
        <v>864803.5</v>
      </c>
      <c r="J3146" s="1">
        <v>211197.01</v>
      </c>
      <c r="K3146">
        <v>24.4213870549783</v>
      </c>
      <c r="L3146" s="4">
        <f>VLOOKUP(N3146,rates,VLOOKUP(CONCATENATE('[1]Exposure Report'!$B$11,'[1]Exposure Report'!$B$13),rate_lookup_table,4,FALSE),FALSE)</f>
        <v>405.24900000000002</v>
      </c>
      <c r="M3146" t="s">
        <v>0</v>
      </c>
      <c r="N3146" t="str">
        <f>IF(VLOOKUP(B3146,title_rename,2,FALSE)=0,B3146,VLOOKUP(B3146,title_rename,2,FALSE))</f>
        <v>07-04 San Francisco Giants @ Washington Nationals</v>
      </c>
      <c r="O3146" s="3" t="str">
        <f>LEFT(IF(VLOOKUP(C3146,brand_rename,2,FALSE)=0,C3146,VLOOKUP(C3146,brand_rename,2,FALSE)),LEN(IF(VLOOKUP(C3146,brand_rename,2,FALSE)=0,C3146,VLOOKUP(C3146,brand_rename,2,FALSE)))-6)</f>
        <v>Nationals Park</v>
      </c>
      <c r="P3146" t="str">
        <f>IF(VLOOKUP(D3146,location_rename,2,FALSE)=0,D3146,VLOOKUP(D3146,location_rename,2,FALSE))</f>
        <v>Static Field Level Home Plate</v>
      </c>
      <c r="Q3146">
        <f>IF($L3146=0,0,G3146)</f>
        <v>383</v>
      </c>
      <c r="R3146">
        <f>IF($L3146=0,0,H3146)</f>
        <v>2134</v>
      </c>
      <c r="S3146" s="1">
        <f>R3146*L3146</f>
        <v>864801.36600000004</v>
      </c>
      <c r="T3146" s="1">
        <f>S3146*(K3146/100)</f>
        <v>211196.48884759951</v>
      </c>
      <c r="U3146" t="str">
        <f t="shared" si="98"/>
        <v>Nationals ParkStatic Field Level Home Plate</v>
      </c>
      <c r="V3146" t="str">
        <f t="shared" si="99"/>
        <v>07-04 San Francisco Giants @ Washington NationalsNationals ParkStatic Field Level Home Plate</v>
      </c>
      <c r="W3146" t="str">
        <f>CONCATENATE(M3146,O3146)</f>
        <v>Regular SeasonNationals Park</v>
      </c>
      <c r="X3146" t="str">
        <f>CONCATENATE(M3146,P3146)</f>
        <v>Regular SeasonStatic Field Level Home Plate</v>
      </c>
      <c r="Y3146" t="str">
        <f>CONCATENATE(M3146,O3146,P3146)</f>
        <v>Regular SeasonNationals ParkStatic Field Level Home Plate</v>
      </c>
    </row>
    <row r="3147" spans="1:25" x14ac:dyDescent="0.25">
      <c r="A3147" s="3">
        <v>374215</v>
      </c>
      <c r="B3147" t="s">
        <v>108</v>
      </c>
      <c r="C3147" t="s">
        <v>41</v>
      </c>
      <c r="D3147" t="s">
        <v>9</v>
      </c>
      <c r="E3147" t="s">
        <v>1</v>
      </c>
      <c r="F3147" s="5">
        <v>41094</v>
      </c>
      <c r="G3147">
        <v>15</v>
      </c>
      <c r="H3147">
        <v>58</v>
      </c>
      <c r="I3147" s="1">
        <v>23504.5</v>
      </c>
      <c r="J3147" s="1">
        <v>3716.91</v>
      </c>
      <c r="K3147">
        <v>15.8136101597566</v>
      </c>
      <c r="L3147" s="4">
        <f>VLOOKUP(N3147,rates,VLOOKUP(CONCATENATE('[1]Exposure Report'!$B$11,'[1]Exposure Report'!$B$13),rate_lookup_table,4,FALSE),FALSE)</f>
        <v>405.24900000000002</v>
      </c>
      <c r="M3147" t="s">
        <v>0</v>
      </c>
      <c r="N3147" t="str">
        <f>IF(VLOOKUP(B3147,title_rename,2,FALSE)=0,B3147,VLOOKUP(B3147,title_rename,2,FALSE))</f>
        <v>07-04 San Francisco Giants @ Washington Nationals</v>
      </c>
      <c r="O3147" s="3" t="str">
        <f>LEFT(IF(VLOOKUP(C3147,brand_rename,2,FALSE)=0,C3147,VLOOKUP(C3147,brand_rename,2,FALSE)),LEN(IF(VLOOKUP(C3147,brand_rename,2,FALSE)=0,C3147,VLOOKUP(C3147,brand_rename,2,FALSE)))-6)</f>
        <v>Nationals Park</v>
      </c>
      <c r="P3147" t="str">
        <f>IF(VLOOKUP(D3147,location_rename,2,FALSE)=0,D3147,VLOOKUP(D3147,location_rename,2,FALSE))</f>
        <v>Static Upper Billboard</v>
      </c>
      <c r="Q3147">
        <f>IF($L3147=0,0,G3147)</f>
        <v>15</v>
      </c>
      <c r="R3147">
        <f>IF($L3147=0,0,H3147)</f>
        <v>58</v>
      </c>
      <c r="S3147" s="1">
        <f>R3147*L3147</f>
        <v>23504.442000000003</v>
      </c>
      <c r="T3147" s="1">
        <f>S3147*(K3147/100)</f>
        <v>3716.9008281060978</v>
      </c>
      <c r="U3147" t="str">
        <f t="shared" si="98"/>
        <v>Nationals ParkStatic Upper Billboard</v>
      </c>
      <c r="V3147" t="str">
        <f t="shared" si="99"/>
        <v>07-04 San Francisco Giants @ Washington NationalsNationals ParkStatic Upper Billboard</v>
      </c>
      <c r="W3147" t="str">
        <f>CONCATENATE(M3147,O3147)</f>
        <v>Regular SeasonNationals Park</v>
      </c>
      <c r="X3147" t="str">
        <f>CONCATENATE(M3147,P3147)</f>
        <v>Regular SeasonStatic Upper Billboard</v>
      </c>
      <c r="Y3147" t="str">
        <f>CONCATENATE(M3147,O3147,P3147)</f>
        <v>Regular SeasonNationals ParkStatic Upper Billboard</v>
      </c>
    </row>
    <row r="3148" spans="1:25" x14ac:dyDescent="0.25">
      <c r="A3148" s="3">
        <v>374215</v>
      </c>
      <c r="B3148" t="s">
        <v>108</v>
      </c>
      <c r="C3148" t="s">
        <v>40</v>
      </c>
      <c r="D3148" t="s">
        <v>11</v>
      </c>
      <c r="E3148" t="s">
        <v>1</v>
      </c>
      <c r="F3148" s="5">
        <v>41094</v>
      </c>
      <c r="G3148">
        <v>3</v>
      </c>
      <c r="H3148">
        <v>8</v>
      </c>
      <c r="I3148" s="1">
        <v>3242</v>
      </c>
      <c r="J3148" s="1">
        <v>715.51</v>
      </c>
      <c r="K3148">
        <v>22.0700185070943</v>
      </c>
      <c r="L3148" s="4">
        <f>VLOOKUP(N3148,rates,VLOOKUP(CONCATENATE('[1]Exposure Report'!$B$11,'[1]Exposure Report'!$B$13),rate_lookup_table,4,FALSE),FALSE)</f>
        <v>405.24900000000002</v>
      </c>
      <c r="M3148" t="s">
        <v>0</v>
      </c>
      <c r="N3148" t="str">
        <f>IF(VLOOKUP(B3148,title_rename,2,FALSE)=0,B3148,VLOOKUP(B3148,title_rename,2,FALSE))</f>
        <v>07-04 San Francisco Giants @ Washington Nationals</v>
      </c>
      <c r="O3148" s="3" t="str">
        <f>LEFT(IF(VLOOKUP(C3148,brand_rename,2,FALSE)=0,C3148,VLOOKUP(C3148,brand_rename,2,FALSE)),LEN(IF(VLOOKUP(C3148,brand_rename,2,FALSE)=0,C3148,VLOOKUP(C3148,brand_rename,2,FALSE)))-6)</f>
        <v>Nationals Youth Baseball Academy</v>
      </c>
      <c r="P3148" t="str">
        <f>IF(VLOOKUP(D3148,location_rename,2,FALSE)=0,D3148,VLOOKUP(D3148,location_rename,2,FALSE))</f>
        <v>Static Outfield Wall</v>
      </c>
      <c r="Q3148">
        <f>IF($L3148=0,0,G3148)</f>
        <v>3</v>
      </c>
      <c r="R3148">
        <f>IF($L3148=0,0,H3148)</f>
        <v>8</v>
      </c>
      <c r="S3148" s="1">
        <f>R3148*L3148</f>
        <v>3241.9920000000002</v>
      </c>
      <c r="T3148" s="1">
        <f>S3148*(K3148/100)</f>
        <v>715.50823439851661</v>
      </c>
      <c r="U3148" t="str">
        <f t="shared" si="98"/>
        <v>Nationals Youth Baseball AcademyStatic Outfield Wall</v>
      </c>
      <c r="V3148" t="str">
        <f t="shared" si="99"/>
        <v>07-04 San Francisco Giants @ Washington NationalsNationals Youth Baseball AcademyStatic Outfield Wall</v>
      </c>
      <c r="W3148" t="str">
        <f>CONCATENATE(M3148,O3148)</f>
        <v>Regular SeasonNationals Youth Baseball Academy</v>
      </c>
      <c r="X3148" t="str">
        <f>CONCATENATE(M3148,P3148)</f>
        <v>Regular SeasonStatic Outfield Wall</v>
      </c>
      <c r="Y3148" t="str">
        <f>CONCATENATE(M3148,O3148,P3148)</f>
        <v>Regular SeasonNationals Youth Baseball AcademyStatic Outfield Wall</v>
      </c>
    </row>
    <row r="3149" spans="1:25" x14ac:dyDescent="0.25">
      <c r="A3149" s="3">
        <v>374215</v>
      </c>
      <c r="B3149" t="s">
        <v>108</v>
      </c>
      <c r="C3149" t="s">
        <v>39</v>
      </c>
      <c r="D3149" t="s">
        <v>13</v>
      </c>
      <c r="E3149" t="s">
        <v>1</v>
      </c>
      <c r="F3149" s="5">
        <v>41094</v>
      </c>
      <c r="G3149">
        <v>42</v>
      </c>
      <c r="H3149">
        <v>196</v>
      </c>
      <c r="I3149" s="1">
        <v>79429</v>
      </c>
      <c r="J3149" s="1">
        <v>18933.849999999999</v>
      </c>
      <c r="K3149">
        <v>23.837452315904699</v>
      </c>
      <c r="L3149" s="4">
        <f>VLOOKUP(N3149,rates,VLOOKUP(CONCATENATE('[1]Exposure Report'!$B$11,'[1]Exposure Report'!$B$13),rate_lookup_table,4,FALSE),FALSE)</f>
        <v>405.24900000000002</v>
      </c>
      <c r="M3149" t="s">
        <v>0</v>
      </c>
      <c r="N3149" t="str">
        <f>IF(VLOOKUP(B3149,title_rename,2,FALSE)=0,B3149,VLOOKUP(B3149,title_rename,2,FALSE))</f>
        <v>07-04 San Francisco Giants @ Washington Nationals</v>
      </c>
      <c r="O3149" s="3" t="str">
        <f>LEFT(IF(VLOOKUP(C3149,brand_rename,2,FALSE)=0,C3149,VLOOKUP(C3149,brand_rename,2,FALSE)),LEN(IF(VLOOKUP(C3149,brand_rename,2,FALSE)=0,C3149,VLOOKUP(C3149,brand_rename,2,FALSE)))-6)</f>
        <v>New Era</v>
      </c>
      <c r="P3149" t="str">
        <f>IF(VLOOKUP(D3149,location_rename,2,FALSE)=0,D3149,VLOOKUP(D3149,location_rename,2,FALSE))</f>
        <v>Static Dugout Wall</v>
      </c>
      <c r="Q3149">
        <f>IF($L3149=0,0,G3149)</f>
        <v>42</v>
      </c>
      <c r="R3149">
        <f>IF($L3149=0,0,H3149)</f>
        <v>196</v>
      </c>
      <c r="S3149" s="1">
        <f>R3149*L3149</f>
        <v>79428.804000000004</v>
      </c>
      <c r="T3149" s="1">
        <f>S3149*(K3149/100)</f>
        <v>18933.803278593405</v>
      </c>
      <c r="U3149" t="str">
        <f t="shared" si="98"/>
        <v>New EraStatic Dugout Wall</v>
      </c>
      <c r="V3149" t="str">
        <f t="shared" si="99"/>
        <v>07-04 San Francisco Giants @ Washington NationalsNew EraStatic Dugout Wall</v>
      </c>
      <c r="W3149" t="str">
        <f>CONCATENATE(M3149,O3149)</f>
        <v>Regular SeasonNew Era</v>
      </c>
      <c r="X3149" t="str">
        <f>CONCATENATE(M3149,P3149)</f>
        <v>Regular SeasonStatic Dugout Wall</v>
      </c>
      <c r="Y3149" t="str">
        <f>CONCATENATE(M3149,O3149,P3149)</f>
        <v>Regular SeasonNew EraStatic Dugout Wall</v>
      </c>
    </row>
    <row r="3150" spans="1:25" x14ac:dyDescent="0.25">
      <c r="A3150" s="3">
        <v>374215</v>
      </c>
      <c r="B3150" t="s">
        <v>108</v>
      </c>
      <c r="C3150" t="s">
        <v>37</v>
      </c>
      <c r="D3150" t="s">
        <v>19</v>
      </c>
      <c r="E3150" t="s">
        <v>1</v>
      </c>
      <c r="F3150" s="5">
        <v>41094</v>
      </c>
      <c r="G3150">
        <v>4</v>
      </c>
      <c r="H3150">
        <v>6</v>
      </c>
      <c r="I3150" s="1">
        <v>2431.5</v>
      </c>
      <c r="J3150" s="1">
        <v>679.2</v>
      </c>
      <c r="K3150">
        <v>27.933374460209698</v>
      </c>
      <c r="L3150" s="4">
        <f>VLOOKUP(N3150,rates,VLOOKUP(CONCATENATE('[1]Exposure Report'!$B$11,'[1]Exposure Report'!$B$13),rate_lookup_table,4,FALSE),FALSE)</f>
        <v>405.24900000000002</v>
      </c>
      <c r="M3150" t="s">
        <v>0</v>
      </c>
      <c r="N3150" t="str">
        <f>IF(VLOOKUP(B3150,title_rename,2,FALSE)=0,B3150,VLOOKUP(B3150,title_rename,2,FALSE))</f>
        <v>07-04 San Francisco Giants @ Washington Nationals</v>
      </c>
      <c r="O3150" s="3" t="str">
        <f>LEFT(IF(VLOOKUP(C3150,brand_rename,2,FALSE)=0,C3150,VLOOKUP(C3150,brand_rename,2,FALSE)),LEN(IF(VLOOKUP(C3150,brand_rename,2,FALSE)=0,C3150,VLOOKUP(C3150,brand_rename,2,FALSE)))-6)</f>
        <v>Papa John's</v>
      </c>
      <c r="P3150" t="str">
        <f>IF(VLOOKUP(D3150,location_rename,2,FALSE)=0,D3150,VLOOKUP(D3150,location_rename,2,FALSE))</f>
        <v>LED Outfield Wall</v>
      </c>
      <c r="Q3150">
        <f>IF($L3150=0,0,G3150)</f>
        <v>4</v>
      </c>
      <c r="R3150">
        <f>IF($L3150=0,0,H3150)</f>
        <v>6</v>
      </c>
      <c r="S3150" s="1">
        <f>R3150*L3150</f>
        <v>2431.4940000000001</v>
      </c>
      <c r="T3150" s="1">
        <f>S3150*(K3150/100)</f>
        <v>679.19832399753125</v>
      </c>
      <c r="U3150" t="str">
        <f t="shared" si="98"/>
        <v>Papa John'sLED Outfield Wall</v>
      </c>
      <c r="V3150" t="str">
        <f t="shared" si="99"/>
        <v>07-04 San Francisco Giants @ Washington NationalsPapa John'sLED Outfield Wall</v>
      </c>
      <c r="W3150" t="str">
        <f>CONCATENATE(M3150,O3150)</f>
        <v>Regular SeasonPapa John's</v>
      </c>
      <c r="X3150" t="str">
        <f>CONCATENATE(M3150,P3150)</f>
        <v>Regular SeasonLED Outfield Wall</v>
      </c>
      <c r="Y3150" t="str">
        <f>CONCATENATE(M3150,O3150,P3150)</f>
        <v>Regular SeasonPapa John'sLED Outfield Wall</v>
      </c>
    </row>
    <row r="3151" spans="1:25" x14ac:dyDescent="0.25">
      <c r="A3151" s="3">
        <v>374215</v>
      </c>
      <c r="B3151" t="s">
        <v>108</v>
      </c>
      <c r="C3151" t="s">
        <v>37</v>
      </c>
      <c r="D3151" t="s">
        <v>2</v>
      </c>
      <c r="E3151" t="s">
        <v>1</v>
      </c>
      <c r="F3151" s="5">
        <v>41094</v>
      </c>
      <c r="G3151">
        <v>17</v>
      </c>
      <c r="H3151">
        <v>90</v>
      </c>
      <c r="I3151" s="1">
        <v>36472.5</v>
      </c>
      <c r="J3151" s="1">
        <v>8591.99</v>
      </c>
      <c r="K3151">
        <v>23.5574473918705</v>
      </c>
      <c r="L3151" s="4">
        <f>VLOOKUP(N3151,rates,VLOOKUP(CONCATENATE('[1]Exposure Report'!$B$11,'[1]Exposure Report'!$B$13),rate_lookup_table,4,FALSE),FALSE)</f>
        <v>405.24900000000002</v>
      </c>
      <c r="M3151" t="s">
        <v>0</v>
      </c>
      <c r="N3151" t="str">
        <f>IF(VLOOKUP(B3151,title_rename,2,FALSE)=0,B3151,VLOOKUP(B3151,title_rename,2,FALSE))</f>
        <v>07-04 San Francisco Giants @ Washington Nationals</v>
      </c>
      <c r="O3151" s="3" t="str">
        <f>LEFT(IF(VLOOKUP(C3151,brand_rename,2,FALSE)=0,C3151,VLOOKUP(C3151,brand_rename,2,FALSE)),LEN(IF(VLOOKUP(C3151,brand_rename,2,FALSE)=0,C3151,VLOOKUP(C3151,brand_rename,2,FALSE)))-6)</f>
        <v>Papa John's</v>
      </c>
      <c r="P3151" t="str">
        <f>IF(VLOOKUP(D3151,location_rename,2,FALSE)=0,D3151,VLOOKUP(D3151,location_rename,2,FALSE))</f>
        <v>Rotational Field Level Home Plate</v>
      </c>
      <c r="Q3151">
        <f>IF($L3151=0,0,G3151)</f>
        <v>17</v>
      </c>
      <c r="R3151">
        <f>IF($L3151=0,0,H3151)</f>
        <v>90</v>
      </c>
      <c r="S3151" s="1">
        <f>R3151*L3151</f>
        <v>36472.410000000003</v>
      </c>
      <c r="T3151" s="1">
        <f>S3151*(K3151/100)</f>
        <v>8591.9687982973173</v>
      </c>
      <c r="U3151" t="str">
        <f t="shared" si="98"/>
        <v>Papa John'sRotational Field Level Home Plate</v>
      </c>
      <c r="V3151" t="str">
        <f t="shared" si="99"/>
        <v>07-04 San Francisco Giants @ Washington NationalsPapa John'sRotational Field Level Home Plate</v>
      </c>
      <c r="W3151" t="str">
        <f>CONCATENATE(M3151,O3151)</f>
        <v>Regular SeasonPapa John's</v>
      </c>
      <c r="X3151" t="str">
        <f>CONCATENATE(M3151,P3151)</f>
        <v>Regular SeasonRotational Field Level Home Plate</v>
      </c>
      <c r="Y3151" t="str">
        <f>CONCATENATE(M3151,O3151,P3151)</f>
        <v>Regular SeasonPapa John'sRotational Field Level Home Plate</v>
      </c>
    </row>
    <row r="3152" spans="1:25" x14ac:dyDescent="0.25">
      <c r="A3152" s="3">
        <v>374215</v>
      </c>
      <c r="B3152" t="s">
        <v>108</v>
      </c>
      <c r="C3152" t="s">
        <v>36</v>
      </c>
      <c r="D3152" t="s">
        <v>19</v>
      </c>
      <c r="E3152" t="s">
        <v>1</v>
      </c>
      <c r="F3152" s="5">
        <v>41094</v>
      </c>
      <c r="G3152">
        <v>4</v>
      </c>
      <c r="H3152">
        <v>8</v>
      </c>
      <c r="I3152" s="1">
        <v>3242</v>
      </c>
      <c r="J3152" s="1">
        <v>949.34</v>
      </c>
      <c r="K3152">
        <v>29.2825416409623</v>
      </c>
      <c r="L3152" s="4">
        <f>VLOOKUP(N3152,rates,VLOOKUP(CONCATENATE('[1]Exposure Report'!$B$11,'[1]Exposure Report'!$B$13),rate_lookup_table,4,FALSE),FALSE)</f>
        <v>405.24900000000002</v>
      </c>
      <c r="M3152" t="s">
        <v>0</v>
      </c>
      <c r="N3152" t="str">
        <f>IF(VLOOKUP(B3152,title_rename,2,FALSE)=0,B3152,VLOOKUP(B3152,title_rename,2,FALSE))</f>
        <v>07-04 San Francisco Giants @ Washington Nationals</v>
      </c>
      <c r="O3152" s="3" t="str">
        <f>LEFT(IF(VLOOKUP(C3152,brand_rename,2,FALSE)=0,C3152,VLOOKUP(C3152,brand_rename,2,FALSE)),LEN(IF(VLOOKUP(C3152,brand_rename,2,FALSE)=0,C3152,VLOOKUP(C3152,brand_rename,2,FALSE)))-6)</f>
        <v>PNC Bank</v>
      </c>
      <c r="P3152" t="str">
        <f>IF(VLOOKUP(D3152,location_rename,2,FALSE)=0,D3152,VLOOKUP(D3152,location_rename,2,FALSE))</f>
        <v>LED Outfield Wall</v>
      </c>
      <c r="Q3152">
        <f>IF($L3152=0,0,G3152)</f>
        <v>4</v>
      </c>
      <c r="R3152">
        <f>IF($L3152=0,0,H3152)</f>
        <v>8</v>
      </c>
      <c r="S3152" s="1">
        <f>R3152*L3152</f>
        <v>3241.9920000000002</v>
      </c>
      <c r="T3152" s="1">
        <f>S3152*(K3152/100)</f>
        <v>949.3376573966666</v>
      </c>
      <c r="U3152" t="str">
        <f t="shared" si="98"/>
        <v>PNC BankLED Outfield Wall</v>
      </c>
      <c r="V3152" t="str">
        <f t="shared" si="99"/>
        <v>07-04 San Francisco Giants @ Washington NationalsPNC BankLED Outfield Wall</v>
      </c>
      <c r="W3152" t="str">
        <f>CONCATENATE(M3152,O3152)</f>
        <v>Regular SeasonPNC Bank</v>
      </c>
      <c r="X3152" t="str">
        <f>CONCATENATE(M3152,P3152)</f>
        <v>Regular SeasonLED Outfield Wall</v>
      </c>
      <c r="Y3152" t="str">
        <f>CONCATENATE(M3152,O3152,P3152)</f>
        <v>Regular SeasonPNC BankLED Outfield Wall</v>
      </c>
    </row>
    <row r="3153" spans="1:25" x14ac:dyDescent="0.25">
      <c r="A3153" s="3">
        <v>374215</v>
      </c>
      <c r="B3153" t="s">
        <v>108</v>
      </c>
      <c r="C3153" t="s">
        <v>36</v>
      </c>
      <c r="D3153" t="s">
        <v>17</v>
      </c>
      <c r="E3153" t="s">
        <v>1</v>
      </c>
      <c r="F3153" s="5">
        <v>41094</v>
      </c>
      <c r="G3153">
        <v>9</v>
      </c>
      <c r="H3153">
        <v>19</v>
      </c>
      <c r="I3153" s="1">
        <v>7699.75</v>
      </c>
      <c r="J3153" s="1">
        <v>2398.35</v>
      </c>
      <c r="K3153">
        <v>31.148413909542501</v>
      </c>
      <c r="L3153" s="4">
        <f>VLOOKUP(N3153,rates,VLOOKUP(CONCATENATE('[1]Exposure Report'!$B$11,'[1]Exposure Report'!$B$13),rate_lookup_table,4,FALSE),FALSE)</f>
        <v>405.24900000000002</v>
      </c>
      <c r="M3153" t="s">
        <v>0</v>
      </c>
      <c r="N3153" t="str">
        <f>IF(VLOOKUP(B3153,title_rename,2,FALSE)=0,B3153,VLOOKUP(B3153,title_rename,2,FALSE))</f>
        <v>07-04 San Francisco Giants @ Washington Nationals</v>
      </c>
      <c r="O3153" s="3" t="str">
        <f>LEFT(IF(VLOOKUP(C3153,brand_rename,2,FALSE)=0,C3153,VLOOKUP(C3153,brand_rename,2,FALSE)),LEN(IF(VLOOKUP(C3153,brand_rename,2,FALSE)=0,C3153,VLOOKUP(C3153,brand_rename,2,FALSE)))-6)</f>
        <v>PNC Bank</v>
      </c>
      <c r="P3153" t="str">
        <f>IF(VLOOKUP(D3153,location_rename,2,FALSE)=0,D3153,VLOOKUP(D3153,location_rename,2,FALSE))</f>
        <v>LED Upper Tiered</v>
      </c>
      <c r="Q3153">
        <f>IF($L3153=0,0,G3153)</f>
        <v>9</v>
      </c>
      <c r="R3153">
        <f>IF($L3153=0,0,H3153)</f>
        <v>19</v>
      </c>
      <c r="S3153" s="1">
        <f>R3153*L3153</f>
        <v>7699.7310000000007</v>
      </c>
      <c r="T3153" s="1">
        <f>S3153*(K3153/100)</f>
        <v>2398.344081801356</v>
      </c>
      <c r="U3153" t="str">
        <f t="shared" si="98"/>
        <v>PNC BankLED Upper Tiered</v>
      </c>
      <c r="V3153" t="str">
        <f t="shared" si="99"/>
        <v>07-04 San Francisco Giants @ Washington NationalsPNC BankLED Upper Tiered</v>
      </c>
      <c r="W3153" t="str">
        <f>CONCATENATE(M3153,O3153)</f>
        <v>Regular SeasonPNC Bank</v>
      </c>
      <c r="X3153" t="str">
        <f>CONCATENATE(M3153,P3153)</f>
        <v>Regular SeasonLED Upper Tiered</v>
      </c>
      <c r="Y3153" t="str">
        <f>CONCATENATE(M3153,O3153,P3153)</f>
        <v>Regular SeasonPNC BankLED Upper Tiered</v>
      </c>
    </row>
    <row r="3154" spans="1:25" x14ac:dyDescent="0.25">
      <c r="A3154" s="3">
        <v>374215</v>
      </c>
      <c r="B3154" t="s">
        <v>108</v>
      </c>
      <c r="C3154" t="s">
        <v>36</v>
      </c>
      <c r="D3154" t="s">
        <v>2</v>
      </c>
      <c r="E3154" t="s">
        <v>1</v>
      </c>
      <c r="F3154" s="5">
        <v>41094</v>
      </c>
      <c r="G3154">
        <v>37</v>
      </c>
      <c r="H3154">
        <v>258</v>
      </c>
      <c r="I3154" s="1">
        <v>104554.5</v>
      </c>
      <c r="J3154" s="1">
        <v>25801.82</v>
      </c>
      <c r="K3154">
        <v>24.677866567197</v>
      </c>
      <c r="L3154" s="4">
        <f>VLOOKUP(N3154,rates,VLOOKUP(CONCATENATE('[1]Exposure Report'!$B$11,'[1]Exposure Report'!$B$13),rate_lookup_table,4,FALSE),FALSE)</f>
        <v>405.24900000000002</v>
      </c>
      <c r="M3154" t="s">
        <v>0</v>
      </c>
      <c r="N3154" t="str">
        <f>IF(VLOOKUP(B3154,title_rename,2,FALSE)=0,B3154,VLOOKUP(B3154,title_rename,2,FALSE))</f>
        <v>07-04 San Francisco Giants @ Washington Nationals</v>
      </c>
      <c r="O3154" s="3" t="str">
        <f>LEFT(IF(VLOOKUP(C3154,brand_rename,2,FALSE)=0,C3154,VLOOKUP(C3154,brand_rename,2,FALSE)),LEN(IF(VLOOKUP(C3154,brand_rename,2,FALSE)=0,C3154,VLOOKUP(C3154,brand_rename,2,FALSE)))-6)</f>
        <v>PNC Bank</v>
      </c>
      <c r="P3154" t="str">
        <f>IF(VLOOKUP(D3154,location_rename,2,FALSE)=0,D3154,VLOOKUP(D3154,location_rename,2,FALSE))</f>
        <v>Rotational Field Level Home Plate</v>
      </c>
      <c r="Q3154">
        <f>IF($L3154=0,0,G3154)</f>
        <v>37</v>
      </c>
      <c r="R3154">
        <f>IF($L3154=0,0,H3154)</f>
        <v>258</v>
      </c>
      <c r="S3154" s="1">
        <f>R3154*L3154</f>
        <v>104554.24200000001</v>
      </c>
      <c r="T3154" s="1">
        <f>S3154*(K3154/100)</f>
        <v>25801.75633110425</v>
      </c>
      <c r="U3154" t="str">
        <f t="shared" si="98"/>
        <v>PNC BankRotational Field Level Home Plate</v>
      </c>
      <c r="V3154" t="str">
        <f t="shared" si="99"/>
        <v>07-04 San Francisco Giants @ Washington NationalsPNC BankRotational Field Level Home Plate</v>
      </c>
      <c r="W3154" t="str">
        <f>CONCATENATE(M3154,O3154)</f>
        <v>Regular SeasonPNC Bank</v>
      </c>
      <c r="X3154" t="str">
        <f>CONCATENATE(M3154,P3154)</f>
        <v>Regular SeasonRotational Field Level Home Plate</v>
      </c>
      <c r="Y3154" t="str">
        <f>CONCATENATE(M3154,O3154,P3154)</f>
        <v>Regular SeasonPNC BankRotational Field Level Home Plate</v>
      </c>
    </row>
    <row r="3155" spans="1:25" x14ac:dyDescent="0.25">
      <c r="A3155" s="3">
        <v>374215</v>
      </c>
      <c r="B3155" t="s">
        <v>108</v>
      </c>
      <c r="C3155" t="s">
        <v>36</v>
      </c>
      <c r="D3155" t="s">
        <v>9</v>
      </c>
      <c r="E3155" t="s">
        <v>1</v>
      </c>
      <c r="F3155" s="5">
        <v>41094</v>
      </c>
      <c r="G3155">
        <v>14</v>
      </c>
      <c r="H3155">
        <v>58</v>
      </c>
      <c r="I3155" s="1">
        <v>23504.5</v>
      </c>
      <c r="J3155" s="1">
        <v>3045.62</v>
      </c>
      <c r="K3155">
        <v>12.95760386309</v>
      </c>
      <c r="L3155" s="4">
        <f>VLOOKUP(N3155,rates,VLOOKUP(CONCATENATE('[1]Exposure Report'!$B$11,'[1]Exposure Report'!$B$13),rate_lookup_table,4,FALSE),FALSE)</f>
        <v>405.24900000000002</v>
      </c>
      <c r="M3155" t="s">
        <v>0</v>
      </c>
      <c r="N3155" t="str">
        <f>IF(VLOOKUP(B3155,title_rename,2,FALSE)=0,B3155,VLOOKUP(B3155,title_rename,2,FALSE))</f>
        <v>07-04 San Francisco Giants @ Washington Nationals</v>
      </c>
      <c r="O3155" s="3" t="str">
        <f>LEFT(IF(VLOOKUP(C3155,brand_rename,2,FALSE)=0,C3155,VLOOKUP(C3155,brand_rename,2,FALSE)),LEN(IF(VLOOKUP(C3155,brand_rename,2,FALSE)=0,C3155,VLOOKUP(C3155,brand_rename,2,FALSE)))-6)</f>
        <v>PNC Bank</v>
      </c>
      <c r="P3155" t="str">
        <f>IF(VLOOKUP(D3155,location_rename,2,FALSE)=0,D3155,VLOOKUP(D3155,location_rename,2,FALSE))</f>
        <v>Static Upper Billboard</v>
      </c>
      <c r="Q3155">
        <f>IF($L3155=0,0,G3155)</f>
        <v>14</v>
      </c>
      <c r="R3155">
        <f>IF($L3155=0,0,H3155)</f>
        <v>58</v>
      </c>
      <c r="S3155" s="1">
        <f>R3155*L3155</f>
        <v>23504.442000000003</v>
      </c>
      <c r="T3155" s="1">
        <f>S3155*(K3155/100)</f>
        <v>3045.6124845897489</v>
      </c>
      <c r="U3155" t="str">
        <f t="shared" si="98"/>
        <v>PNC BankStatic Upper Billboard</v>
      </c>
      <c r="V3155" t="str">
        <f t="shared" si="99"/>
        <v>07-04 San Francisco Giants @ Washington NationalsPNC BankStatic Upper Billboard</v>
      </c>
      <c r="W3155" t="str">
        <f>CONCATENATE(M3155,O3155)</f>
        <v>Regular SeasonPNC Bank</v>
      </c>
      <c r="X3155" t="str">
        <f>CONCATENATE(M3155,P3155)</f>
        <v>Regular SeasonStatic Upper Billboard</v>
      </c>
      <c r="Y3155" t="str">
        <f>CONCATENATE(M3155,O3155,P3155)</f>
        <v>Regular SeasonPNC BankStatic Upper Billboard</v>
      </c>
    </row>
    <row r="3156" spans="1:25" x14ac:dyDescent="0.25">
      <c r="A3156" s="3">
        <v>374215</v>
      </c>
      <c r="B3156" t="s">
        <v>108</v>
      </c>
      <c r="C3156" t="s">
        <v>33</v>
      </c>
      <c r="D3156" t="s">
        <v>19</v>
      </c>
      <c r="E3156" t="s">
        <v>1</v>
      </c>
      <c r="F3156" s="5">
        <v>41094</v>
      </c>
      <c r="G3156">
        <v>1</v>
      </c>
      <c r="H3156">
        <v>6</v>
      </c>
      <c r="I3156" s="1">
        <v>2431.5</v>
      </c>
      <c r="J3156" s="1">
        <v>460.28</v>
      </c>
      <c r="K3156">
        <v>18.929878675714502</v>
      </c>
      <c r="L3156" s="4">
        <f>VLOOKUP(N3156,rates,VLOOKUP(CONCATENATE('[1]Exposure Report'!$B$11,'[1]Exposure Report'!$B$13),rate_lookup_table,4,FALSE),FALSE)</f>
        <v>405.24900000000002</v>
      </c>
      <c r="M3156" t="s">
        <v>0</v>
      </c>
      <c r="N3156" t="str">
        <f>IF(VLOOKUP(B3156,title_rename,2,FALSE)=0,B3156,VLOOKUP(B3156,title_rename,2,FALSE))</f>
        <v>07-04 San Francisco Giants @ Washington Nationals</v>
      </c>
      <c r="O3156" s="3" t="str">
        <f>LEFT(IF(VLOOKUP(C3156,brand_rename,2,FALSE)=0,C3156,VLOOKUP(C3156,brand_rename,2,FALSE)),LEN(IF(VLOOKUP(C3156,brand_rename,2,FALSE)=0,C3156,VLOOKUP(C3156,brand_rename,2,FALSE)))-6)</f>
        <v>Radio - 106.7 The Fan</v>
      </c>
      <c r="P3156" t="str">
        <f>IF(VLOOKUP(D3156,location_rename,2,FALSE)=0,D3156,VLOOKUP(D3156,location_rename,2,FALSE))</f>
        <v>LED Outfield Wall</v>
      </c>
      <c r="Q3156">
        <f>IF($L3156=0,0,G3156)</f>
        <v>1</v>
      </c>
      <c r="R3156">
        <f>IF($L3156=0,0,H3156)</f>
        <v>6</v>
      </c>
      <c r="S3156" s="1">
        <f>R3156*L3156</f>
        <v>2431.4940000000001</v>
      </c>
      <c r="T3156" s="1">
        <f>S3156*(K3156/100)</f>
        <v>460.27886420727759</v>
      </c>
      <c r="U3156" t="str">
        <f t="shared" si="98"/>
        <v>Radio - 106.7 The FanLED Outfield Wall</v>
      </c>
      <c r="V3156" t="str">
        <f t="shared" si="99"/>
        <v>07-04 San Francisco Giants @ Washington NationalsRadio - 106.7 The FanLED Outfield Wall</v>
      </c>
      <c r="W3156" t="str">
        <f>CONCATENATE(M3156,O3156)</f>
        <v>Regular SeasonRadio - 106.7 The Fan</v>
      </c>
      <c r="X3156" t="str">
        <f>CONCATENATE(M3156,P3156)</f>
        <v>Regular SeasonLED Outfield Wall</v>
      </c>
      <c r="Y3156" t="str">
        <f>CONCATENATE(M3156,O3156,P3156)</f>
        <v>Regular SeasonRadio - 106.7 The FanLED Outfield Wall</v>
      </c>
    </row>
    <row r="3157" spans="1:25" x14ac:dyDescent="0.25">
      <c r="A3157" s="3">
        <v>374215</v>
      </c>
      <c r="B3157" t="s">
        <v>108</v>
      </c>
      <c r="C3157" t="s">
        <v>33</v>
      </c>
      <c r="D3157" t="s">
        <v>17</v>
      </c>
      <c r="E3157" t="s">
        <v>1</v>
      </c>
      <c r="F3157" s="5">
        <v>41094</v>
      </c>
      <c r="G3157">
        <v>3</v>
      </c>
      <c r="H3157">
        <v>7</v>
      </c>
      <c r="I3157" s="1">
        <v>2836.75</v>
      </c>
      <c r="J3157" s="1">
        <v>1067.27</v>
      </c>
      <c r="K3157">
        <v>37.622984048647197</v>
      </c>
      <c r="L3157" s="4">
        <f>VLOOKUP(N3157,rates,VLOOKUP(CONCATENATE('[1]Exposure Report'!$B$11,'[1]Exposure Report'!$B$13),rate_lookup_table,4,FALSE),FALSE)</f>
        <v>405.24900000000002</v>
      </c>
      <c r="M3157" t="s">
        <v>0</v>
      </c>
      <c r="N3157" t="str">
        <f>IF(VLOOKUP(B3157,title_rename,2,FALSE)=0,B3157,VLOOKUP(B3157,title_rename,2,FALSE))</f>
        <v>07-04 San Francisco Giants @ Washington Nationals</v>
      </c>
      <c r="O3157" s="3" t="str">
        <f>LEFT(IF(VLOOKUP(C3157,brand_rename,2,FALSE)=0,C3157,VLOOKUP(C3157,brand_rename,2,FALSE)),LEN(IF(VLOOKUP(C3157,brand_rename,2,FALSE)=0,C3157,VLOOKUP(C3157,brand_rename,2,FALSE)))-6)</f>
        <v>Radio - 106.7 The Fan</v>
      </c>
      <c r="P3157" t="str">
        <f>IF(VLOOKUP(D3157,location_rename,2,FALSE)=0,D3157,VLOOKUP(D3157,location_rename,2,FALSE))</f>
        <v>LED Upper Tiered</v>
      </c>
      <c r="Q3157">
        <f>IF($L3157=0,0,G3157)</f>
        <v>3</v>
      </c>
      <c r="R3157">
        <f>IF($L3157=0,0,H3157)</f>
        <v>7</v>
      </c>
      <c r="S3157" s="1">
        <f>R3157*L3157</f>
        <v>2836.7430000000004</v>
      </c>
      <c r="T3157" s="1">
        <f>S3157*(K3157/100)</f>
        <v>1067.267366391116</v>
      </c>
      <c r="U3157" t="str">
        <f t="shared" si="98"/>
        <v>Radio - 106.7 The FanLED Upper Tiered</v>
      </c>
      <c r="V3157" t="str">
        <f t="shared" si="99"/>
        <v>07-04 San Francisco Giants @ Washington NationalsRadio - 106.7 The FanLED Upper Tiered</v>
      </c>
      <c r="W3157" t="str">
        <f>CONCATENATE(M3157,O3157)</f>
        <v>Regular SeasonRadio - 106.7 The Fan</v>
      </c>
      <c r="X3157" t="str">
        <f>CONCATENATE(M3157,P3157)</f>
        <v>Regular SeasonLED Upper Tiered</v>
      </c>
      <c r="Y3157" t="str">
        <f>CONCATENATE(M3157,O3157,P3157)</f>
        <v>Regular SeasonRadio - 106.7 The FanLED Upper Tiered</v>
      </c>
    </row>
    <row r="3158" spans="1:25" x14ac:dyDescent="0.25">
      <c r="A3158" s="3">
        <v>374215</v>
      </c>
      <c r="B3158" t="s">
        <v>108</v>
      </c>
      <c r="C3158" t="s">
        <v>33</v>
      </c>
      <c r="D3158" t="s">
        <v>9</v>
      </c>
      <c r="E3158" t="s">
        <v>1</v>
      </c>
      <c r="F3158" s="5">
        <v>41094</v>
      </c>
      <c r="G3158">
        <v>15</v>
      </c>
      <c r="H3158">
        <v>53</v>
      </c>
      <c r="I3158" s="1">
        <v>21478.25</v>
      </c>
      <c r="J3158" s="1">
        <v>4105.18</v>
      </c>
      <c r="K3158">
        <v>19.1131959074878</v>
      </c>
      <c r="L3158" s="4">
        <f>VLOOKUP(N3158,rates,VLOOKUP(CONCATENATE('[1]Exposure Report'!$B$11,'[1]Exposure Report'!$B$13),rate_lookup_table,4,FALSE),FALSE)</f>
        <v>405.24900000000002</v>
      </c>
      <c r="M3158" t="s">
        <v>0</v>
      </c>
      <c r="N3158" t="str">
        <f>IF(VLOOKUP(B3158,title_rename,2,FALSE)=0,B3158,VLOOKUP(B3158,title_rename,2,FALSE))</f>
        <v>07-04 San Francisco Giants @ Washington Nationals</v>
      </c>
      <c r="O3158" s="3" t="str">
        <f>LEFT(IF(VLOOKUP(C3158,brand_rename,2,FALSE)=0,C3158,VLOOKUP(C3158,brand_rename,2,FALSE)),LEN(IF(VLOOKUP(C3158,brand_rename,2,FALSE)=0,C3158,VLOOKUP(C3158,brand_rename,2,FALSE)))-6)</f>
        <v>Radio - 106.7 The Fan</v>
      </c>
      <c r="P3158" t="str">
        <f>IF(VLOOKUP(D3158,location_rename,2,FALSE)=0,D3158,VLOOKUP(D3158,location_rename,2,FALSE))</f>
        <v>Static Upper Billboard</v>
      </c>
      <c r="Q3158">
        <f>IF($L3158=0,0,G3158)</f>
        <v>15</v>
      </c>
      <c r="R3158">
        <f>IF($L3158=0,0,H3158)</f>
        <v>53</v>
      </c>
      <c r="S3158" s="1">
        <f>R3158*L3158</f>
        <v>21478.197</v>
      </c>
      <c r="T3158" s="1">
        <f>S3158*(K3158/100)</f>
        <v>4105.1698700061679</v>
      </c>
      <c r="U3158" t="str">
        <f t="shared" si="98"/>
        <v>Radio - 106.7 The FanStatic Upper Billboard</v>
      </c>
      <c r="V3158" t="str">
        <f t="shared" si="99"/>
        <v>07-04 San Francisco Giants @ Washington NationalsRadio - 106.7 The FanStatic Upper Billboard</v>
      </c>
      <c r="W3158" t="str">
        <f>CONCATENATE(M3158,O3158)</f>
        <v>Regular SeasonRadio - 106.7 The Fan</v>
      </c>
      <c r="X3158" t="str">
        <f>CONCATENATE(M3158,P3158)</f>
        <v>Regular SeasonStatic Upper Billboard</v>
      </c>
      <c r="Y3158" t="str">
        <f>CONCATENATE(M3158,O3158,P3158)</f>
        <v>Regular SeasonRadio - 106.7 The FanStatic Upper Billboard</v>
      </c>
    </row>
    <row r="3159" spans="1:25" x14ac:dyDescent="0.25">
      <c r="A3159" s="3">
        <v>374215</v>
      </c>
      <c r="B3159" t="s">
        <v>108</v>
      </c>
      <c r="C3159" t="s">
        <v>80</v>
      </c>
      <c r="D3159" t="s">
        <v>11</v>
      </c>
      <c r="E3159" t="s">
        <v>1</v>
      </c>
      <c r="F3159" s="5">
        <v>41094</v>
      </c>
      <c r="G3159">
        <v>14</v>
      </c>
      <c r="H3159">
        <v>40</v>
      </c>
      <c r="I3159" s="1">
        <v>16210</v>
      </c>
      <c r="J3159" s="1">
        <v>3371.4</v>
      </c>
      <c r="K3159">
        <v>20.798272671190599</v>
      </c>
      <c r="L3159" s="4">
        <f>VLOOKUP(N3159,rates,VLOOKUP(CONCATENATE('[1]Exposure Report'!$B$11,'[1]Exposure Report'!$B$13),rate_lookup_table,4,FALSE),FALSE)</f>
        <v>405.24900000000002</v>
      </c>
      <c r="M3159" t="s">
        <v>0</v>
      </c>
      <c r="N3159" t="str">
        <f>IF(VLOOKUP(B3159,title_rename,2,FALSE)=0,B3159,VLOOKUP(B3159,title_rename,2,FALSE))</f>
        <v>07-04 San Francisco Giants @ Washington Nationals</v>
      </c>
      <c r="O3159" s="3" t="str">
        <f>LEFT(IF(VLOOKUP(C3159,brand_rename,2,FALSE)=0,C3159,VLOOKUP(C3159,brand_rename,2,FALSE)),LEN(IF(VLOOKUP(C3159,brand_rename,2,FALSE)=0,C3159,VLOOKUP(C3159,brand_rename,2,FALSE)))-6)</f>
        <v>Retired Players Tribute</v>
      </c>
      <c r="P3159" t="str">
        <f>IF(VLOOKUP(D3159,location_rename,2,FALSE)=0,D3159,VLOOKUP(D3159,location_rename,2,FALSE))</f>
        <v>Static Outfield Wall</v>
      </c>
      <c r="Q3159">
        <f>IF($L3159=0,0,G3159)</f>
        <v>14</v>
      </c>
      <c r="R3159">
        <f>IF($L3159=0,0,H3159)</f>
        <v>40</v>
      </c>
      <c r="S3159" s="1">
        <f>R3159*L3159</f>
        <v>16209.960000000001</v>
      </c>
      <c r="T3159" s="1">
        <f>S3159*(K3159/100)</f>
        <v>3371.3916806909278</v>
      </c>
      <c r="U3159" t="str">
        <f t="shared" si="98"/>
        <v>Retired Players TributeStatic Outfield Wall</v>
      </c>
      <c r="V3159" t="str">
        <f t="shared" si="99"/>
        <v>07-04 San Francisco Giants @ Washington NationalsRetired Players TributeStatic Outfield Wall</v>
      </c>
      <c r="W3159" t="str">
        <f>CONCATENATE(M3159,O3159)</f>
        <v>Regular SeasonRetired Players Tribute</v>
      </c>
      <c r="X3159" t="str">
        <f>CONCATENATE(M3159,P3159)</f>
        <v>Regular SeasonStatic Outfield Wall</v>
      </c>
      <c r="Y3159" t="str">
        <f>CONCATENATE(M3159,O3159,P3159)</f>
        <v>Regular SeasonRetired Players TributeStatic Outfield Wall</v>
      </c>
    </row>
    <row r="3160" spans="1:25" x14ac:dyDescent="0.25">
      <c r="A3160" s="3">
        <v>374215</v>
      </c>
      <c r="B3160" t="s">
        <v>108</v>
      </c>
      <c r="C3160" t="s">
        <v>109</v>
      </c>
      <c r="D3160" t="s">
        <v>17</v>
      </c>
      <c r="E3160" t="s">
        <v>1</v>
      </c>
      <c r="F3160" s="5">
        <v>41094</v>
      </c>
      <c r="G3160">
        <v>4</v>
      </c>
      <c r="H3160">
        <v>21</v>
      </c>
      <c r="I3160" s="1">
        <v>8510.25</v>
      </c>
      <c r="J3160" s="1">
        <v>2697.55</v>
      </c>
      <c r="K3160">
        <v>31.6976587056784</v>
      </c>
      <c r="L3160" s="4">
        <f>VLOOKUP(N3160,rates,VLOOKUP(CONCATENATE('[1]Exposure Report'!$B$11,'[1]Exposure Report'!$B$13),rate_lookup_table,4,FALSE),FALSE)</f>
        <v>405.24900000000002</v>
      </c>
      <c r="M3160" t="s">
        <v>0</v>
      </c>
      <c r="N3160" t="str">
        <f>IF(VLOOKUP(B3160,title_rename,2,FALSE)=0,B3160,VLOOKUP(B3160,title_rename,2,FALSE))</f>
        <v>07-04 San Francisco Giants @ Washington Nationals</v>
      </c>
      <c r="O3160" s="3" t="str">
        <f>LEFT(IF(VLOOKUP(C3160,brand_rename,2,FALSE)=0,C3160,VLOOKUP(C3160,brand_rename,2,FALSE)),LEN(IF(VLOOKUP(C3160,brand_rename,2,FALSE)=0,C3160,VLOOKUP(C3160,brand_rename,2,FALSE)))-6)</f>
        <v>Team Promotion - Luggage Tag Presented By United Airlines</v>
      </c>
      <c r="P3160" t="str">
        <f>IF(VLOOKUP(D3160,location_rename,2,FALSE)=0,D3160,VLOOKUP(D3160,location_rename,2,FALSE))</f>
        <v>LED Upper Tiered</v>
      </c>
      <c r="Q3160">
        <f>IF($L3160=0,0,G3160)</f>
        <v>4</v>
      </c>
      <c r="R3160">
        <f>IF($L3160=0,0,H3160)</f>
        <v>21</v>
      </c>
      <c r="S3160" s="1">
        <f>R3160*L3160</f>
        <v>8510.2290000000012</v>
      </c>
      <c r="T3160" s="1">
        <f>S3160*(K3160/100)</f>
        <v>2697.5433434916681</v>
      </c>
      <c r="U3160" t="str">
        <f t="shared" si="98"/>
        <v>Team Promotion - Luggage Tag Presented By United AirlinesLED Upper Tiered</v>
      </c>
      <c r="V3160" t="str">
        <f t="shared" si="99"/>
        <v>07-04 San Francisco Giants @ Washington NationalsTeam Promotion - Luggage Tag Presented By United AirlinesLED Upper Tiered</v>
      </c>
      <c r="W3160" t="str">
        <f>CONCATENATE(M3160,O3160)</f>
        <v>Regular SeasonTeam Promotion - Luggage Tag Presented By United Airlines</v>
      </c>
      <c r="X3160" t="str">
        <f>CONCATENATE(M3160,P3160)</f>
        <v>Regular SeasonLED Upper Tiered</v>
      </c>
      <c r="Y3160" t="str">
        <f>CONCATENATE(M3160,O3160,P3160)</f>
        <v>Regular SeasonTeam Promotion - Luggage Tag Presented By United AirlinesLED Upper Tiered</v>
      </c>
    </row>
    <row r="3161" spans="1:25" x14ac:dyDescent="0.25">
      <c r="A3161" s="3">
        <v>374215</v>
      </c>
      <c r="B3161" t="s">
        <v>108</v>
      </c>
      <c r="C3161" t="s">
        <v>27</v>
      </c>
      <c r="D3161" t="s">
        <v>17</v>
      </c>
      <c r="E3161" t="s">
        <v>1</v>
      </c>
      <c r="F3161" s="5">
        <v>41094</v>
      </c>
      <c r="G3161">
        <v>1</v>
      </c>
      <c r="H3161">
        <v>2</v>
      </c>
      <c r="I3161" s="1">
        <v>810.5</v>
      </c>
      <c r="J3161" s="1">
        <v>226.29</v>
      </c>
      <c r="K3161">
        <v>27.9198025909932</v>
      </c>
      <c r="L3161" s="4">
        <f>VLOOKUP(N3161,rates,VLOOKUP(CONCATENATE('[1]Exposure Report'!$B$11,'[1]Exposure Report'!$B$13),rate_lookup_table,4,FALSE),FALSE)</f>
        <v>405.24900000000002</v>
      </c>
      <c r="M3161" t="s">
        <v>0</v>
      </c>
      <c r="N3161" t="str">
        <f>IF(VLOOKUP(B3161,title_rename,2,FALSE)=0,B3161,VLOOKUP(B3161,title_rename,2,FALSE))</f>
        <v>07-04 San Francisco Giants @ Washington Nationals</v>
      </c>
      <c r="O3161" s="3" t="str">
        <f>LEFT(IF(VLOOKUP(C3161,brand_rename,2,FALSE)=0,C3161,VLOOKUP(C3161,brand_rename,2,FALSE)),LEN(IF(VLOOKUP(C3161,brand_rename,2,FALSE)=0,C3161,VLOOKUP(C3161,brand_rename,2,FALSE)))-6)</f>
        <v>Team Website - Nationals.com</v>
      </c>
      <c r="P3161" t="str">
        <f>IF(VLOOKUP(D3161,location_rename,2,FALSE)=0,D3161,VLOOKUP(D3161,location_rename,2,FALSE))</f>
        <v>LED Upper Tiered</v>
      </c>
      <c r="Q3161">
        <f>IF($L3161=0,0,G3161)</f>
        <v>1</v>
      </c>
      <c r="R3161">
        <f>IF($L3161=0,0,H3161)</f>
        <v>2</v>
      </c>
      <c r="S3161" s="1">
        <f>R3161*L3161</f>
        <v>810.49800000000005</v>
      </c>
      <c r="T3161" s="1">
        <f>S3161*(K3161/100)</f>
        <v>226.28944160394806</v>
      </c>
      <c r="U3161" t="str">
        <f t="shared" si="98"/>
        <v>Team Website - Nationals.comLED Upper Tiered</v>
      </c>
      <c r="V3161" t="str">
        <f t="shared" si="99"/>
        <v>07-04 San Francisco Giants @ Washington NationalsTeam Website - Nationals.comLED Upper Tiered</v>
      </c>
      <c r="W3161" t="str">
        <f>CONCATENATE(M3161,O3161)</f>
        <v>Regular SeasonTeam Website - Nationals.com</v>
      </c>
      <c r="X3161" t="str">
        <f>CONCATENATE(M3161,P3161)</f>
        <v>Regular SeasonLED Upper Tiered</v>
      </c>
      <c r="Y3161" t="str">
        <f>CONCATENATE(M3161,O3161,P3161)</f>
        <v>Regular SeasonTeam Website - Nationals.comLED Upper Tiered</v>
      </c>
    </row>
    <row r="3162" spans="1:25" x14ac:dyDescent="0.25">
      <c r="A3162" s="3">
        <v>374215</v>
      </c>
      <c r="B3162" t="s">
        <v>108</v>
      </c>
      <c r="C3162" t="s">
        <v>27</v>
      </c>
      <c r="D3162" t="s">
        <v>16</v>
      </c>
      <c r="E3162" t="s">
        <v>1</v>
      </c>
      <c r="F3162" s="5">
        <v>41094</v>
      </c>
      <c r="G3162">
        <v>8</v>
      </c>
      <c r="H3162">
        <v>50</v>
      </c>
      <c r="I3162" s="1">
        <v>20262.5</v>
      </c>
      <c r="J3162" s="1">
        <v>3501.72</v>
      </c>
      <c r="K3162">
        <v>17.281776681061</v>
      </c>
      <c r="L3162" s="4">
        <f>VLOOKUP(N3162,rates,VLOOKUP(CONCATENATE('[1]Exposure Report'!$B$11,'[1]Exposure Report'!$B$13),rate_lookup_table,4,FALSE),FALSE)</f>
        <v>405.24900000000002</v>
      </c>
      <c r="M3162" t="s">
        <v>0</v>
      </c>
      <c r="N3162" t="str">
        <f>IF(VLOOKUP(B3162,title_rename,2,FALSE)=0,B3162,VLOOKUP(B3162,title_rename,2,FALSE))</f>
        <v>07-04 San Francisco Giants @ Washington Nationals</v>
      </c>
      <c r="O3162" s="3" t="str">
        <f>LEFT(IF(VLOOKUP(C3162,brand_rename,2,FALSE)=0,C3162,VLOOKUP(C3162,brand_rename,2,FALSE)),LEN(IF(VLOOKUP(C3162,brand_rename,2,FALSE)=0,C3162,VLOOKUP(C3162,brand_rename,2,FALSE)))-6)</f>
        <v>Team Website - Nationals.com</v>
      </c>
      <c r="P3162" t="str">
        <f>IF(VLOOKUP(D3162,location_rename,2,FALSE)=0,D3162,VLOOKUP(D3162,location_rename,2,FALSE))</f>
        <v>On Surface Branding</v>
      </c>
      <c r="Q3162">
        <f>IF($L3162=0,0,G3162)</f>
        <v>8</v>
      </c>
      <c r="R3162">
        <f>IF($L3162=0,0,H3162)</f>
        <v>50</v>
      </c>
      <c r="S3162" s="1">
        <f>R3162*L3162</f>
        <v>20262.45</v>
      </c>
      <c r="T3162" s="1">
        <f>S3162*(K3162/100)</f>
        <v>3501.7113591116449</v>
      </c>
      <c r="U3162" t="str">
        <f t="shared" si="98"/>
        <v>Team Website - Nationals.comOn Surface Branding</v>
      </c>
      <c r="V3162" t="str">
        <f t="shared" si="99"/>
        <v>07-04 San Francisco Giants @ Washington NationalsTeam Website - Nationals.comOn Surface Branding</v>
      </c>
      <c r="W3162" t="str">
        <f>CONCATENATE(M3162,O3162)</f>
        <v>Regular SeasonTeam Website - Nationals.com</v>
      </c>
      <c r="X3162" t="str">
        <f>CONCATENATE(M3162,P3162)</f>
        <v>Regular SeasonOn Surface Branding</v>
      </c>
      <c r="Y3162" t="str">
        <f>CONCATENATE(M3162,O3162,P3162)</f>
        <v>Regular SeasonTeam Website - Nationals.comOn Surface Branding</v>
      </c>
    </row>
    <row r="3163" spans="1:25" x14ac:dyDescent="0.25">
      <c r="A3163" s="3">
        <v>374215</v>
      </c>
      <c r="B3163" t="s">
        <v>108</v>
      </c>
      <c r="C3163" t="s">
        <v>27</v>
      </c>
      <c r="D3163" t="s">
        <v>28</v>
      </c>
      <c r="E3163" t="s">
        <v>1</v>
      </c>
      <c r="F3163" s="5">
        <v>41094</v>
      </c>
      <c r="G3163">
        <v>17</v>
      </c>
      <c r="H3163">
        <v>46</v>
      </c>
      <c r="I3163" s="1">
        <v>18641.5</v>
      </c>
      <c r="J3163" s="1">
        <v>4296.0600000000004</v>
      </c>
      <c r="K3163">
        <v>23.045677654695101</v>
      </c>
      <c r="L3163" s="4">
        <f>VLOOKUP(N3163,rates,VLOOKUP(CONCATENATE('[1]Exposure Report'!$B$11,'[1]Exposure Report'!$B$13),rate_lookup_table,4,FALSE),FALSE)</f>
        <v>405.24900000000002</v>
      </c>
      <c r="M3163" t="s">
        <v>0</v>
      </c>
      <c r="N3163" t="str">
        <f>IF(VLOOKUP(B3163,title_rename,2,FALSE)=0,B3163,VLOOKUP(B3163,title_rename,2,FALSE))</f>
        <v>07-04 San Francisco Giants @ Washington Nationals</v>
      </c>
      <c r="O3163" s="3" t="str">
        <f>LEFT(IF(VLOOKUP(C3163,brand_rename,2,FALSE)=0,C3163,VLOOKUP(C3163,brand_rename,2,FALSE)),LEN(IF(VLOOKUP(C3163,brand_rename,2,FALSE)=0,C3163,VLOOKUP(C3163,brand_rename,2,FALSE)))-6)</f>
        <v>Team Website - Nationals.com</v>
      </c>
      <c r="P3163" t="str">
        <f>IF(VLOOKUP(D3163,location_rename,2,FALSE)=0,D3163,VLOOKUP(D3163,location_rename,2,FALSE))</f>
        <v>Static Dugout Railing</v>
      </c>
      <c r="Q3163">
        <f>IF($L3163=0,0,G3163)</f>
        <v>17</v>
      </c>
      <c r="R3163">
        <f>IF($L3163=0,0,H3163)</f>
        <v>46</v>
      </c>
      <c r="S3163" s="1">
        <f>R3163*L3163</f>
        <v>18641.454000000002</v>
      </c>
      <c r="T3163" s="1">
        <f>S3163*(K3163/100)</f>
        <v>4296.0493989882661</v>
      </c>
      <c r="U3163" t="str">
        <f t="shared" si="98"/>
        <v>Team Website - Nationals.comStatic Dugout Railing</v>
      </c>
      <c r="V3163" t="str">
        <f t="shared" si="99"/>
        <v>07-04 San Francisco Giants @ Washington NationalsTeam Website - Nationals.comStatic Dugout Railing</v>
      </c>
      <c r="W3163" t="str">
        <f>CONCATENATE(M3163,O3163)</f>
        <v>Regular SeasonTeam Website - Nationals.com</v>
      </c>
      <c r="X3163" t="str">
        <f>CONCATENATE(M3163,P3163)</f>
        <v>Regular SeasonStatic Dugout Railing</v>
      </c>
      <c r="Y3163" t="str">
        <f>CONCATENATE(M3163,O3163,P3163)</f>
        <v>Regular SeasonTeam Website - Nationals.comStatic Dugout Railing</v>
      </c>
    </row>
    <row r="3164" spans="1:25" x14ac:dyDescent="0.25">
      <c r="A3164" s="3">
        <v>374215</v>
      </c>
      <c r="B3164" t="s">
        <v>108</v>
      </c>
      <c r="C3164" t="s">
        <v>27</v>
      </c>
      <c r="D3164" t="s">
        <v>14</v>
      </c>
      <c r="E3164" t="s">
        <v>1</v>
      </c>
      <c r="F3164" s="5">
        <v>41094</v>
      </c>
      <c r="G3164">
        <v>16</v>
      </c>
      <c r="H3164">
        <v>42</v>
      </c>
      <c r="I3164" s="1">
        <v>17020.5</v>
      </c>
      <c r="J3164" s="1">
        <v>3336.63</v>
      </c>
      <c r="K3164">
        <v>19.603595664052101</v>
      </c>
      <c r="L3164" s="4">
        <f>VLOOKUP(N3164,rates,VLOOKUP(CONCATENATE('[1]Exposure Report'!$B$11,'[1]Exposure Report'!$B$13),rate_lookup_table,4,FALSE),FALSE)</f>
        <v>405.24900000000002</v>
      </c>
      <c r="M3164" t="s">
        <v>0</v>
      </c>
      <c r="N3164" t="str">
        <f>IF(VLOOKUP(B3164,title_rename,2,FALSE)=0,B3164,VLOOKUP(B3164,title_rename,2,FALSE))</f>
        <v>07-04 San Francisco Giants @ Washington Nationals</v>
      </c>
      <c r="O3164" s="3" t="str">
        <f>LEFT(IF(VLOOKUP(C3164,brand_rename,2,FALSE)=0,C3164,VLOOKUP(C3164,brand_rename,2,FALSE)),LEN(IF(VLOOKUP(C3164,brand_rename,2,FALSE)=0,C3164,VLOOKUP(C3164,brand_rename,2,FALSE)))-6)</f>
        <v>Team Website - Nationals.com</v>
      </c>
      <c r="P3164" t="str">
        <f>IF(VLOOKUP(D3164,location_rename,2,FALSE)=0,D3164,VLOOKUP(D3164,location_rename,2,FALSE))</f>
        <v>Static Dugout Roof</v>
      </c>
      <c r="Q3164">
        <f>IF($L3164=0,0,G3164)</f>
        <v>16</v>
      </c>
      <c r="R3164">
        <f>IF($L3164=0,0,H3164)</f>
        <v>42</v>
      </c>
      <c r="S3164" s="1">
        <f>R3164*L3164</f>
        <v>17020.458000000002</v>
      </c>
      <c r="T3164" s="1">
        <f>S3164*(K3164/100)</f>
        <v>3336.6217664898095</v>
      </c>
      <c r="U3164" t="str">
        <f t="shared" si="98"/>
        <v>Team Website - Nationals.comStatic Dugout Roof</v>
      </c>
      <c r="V3164" t="str">
        <f t="shared" si="99"/>
        <v>07-04 San Francisco Giants @ Washington NationalsTeam Website - Nationals.comStatic Dugout Roof</v>
      </c>
      <c r="W3164" t="str">
        <f>CONCATENATE(M3164,O3164)</f>
        <v>Regular SeasonTeam Website - Nationals.com</v>
      </c>
      <c r="X3164" t="str">
        <f>CONCATENATE(M3164,P3164)</f>
        <v>Regular SeasonStatic Dugout Roof</v>
      </c>
      <c r="Y3164" t="str">
        <f>CONCATENATE(M3164,O3164,P3164)</f>
        <v>Regular SeasonTeam Website - Nationals.comStatic Dugout Roof</v>
      </c>
    </row>
    <row r="3165" spans="1:25" x14ac:dyDescent="0.25">
      <c r="A3165" s="3">
        <v>374215</v>
      </c>
      <c r="B3165" t="s">
        <v>108</v>
      </c>
      <c r="C3165" t="s">
        <v>27</v>
      </c>
      <c r="D3165" t="s">
        <v>9</v>
      </c>
      <c r="E3165" t="s">
        <v>1</v>
      </c>
      <c r="F3165" s="5">
        <v>41094</v>
      </c>
      <c r="G3165">
        <v>5</v>
      </c>
      <c r="H3165">
        <v>16</v>
      </c>
      <c r="I3165" s="1">
        <v>6484</v>
      </c>
      <c r="J3165" s="1">
        <v>860.47</v>
      </c>
      <c r="K3165">
        <v>13.2706662553979</v>
      </c>
      <c r="L3165" s="4">
        <f>VLOOKUP(N3165,rates,VLOOKUP(CONCATENATE('[1]Exposure Report'!$B$11,'[1]Exposure Report'!$B$13),rate_lookup_table,4,FALSE),FALSE)</f>
        <v>405.24900000000002</v>
      </c>
      <c r="M3165" t="s">
        <v>0</v>
      </c>
      <c r="N3165" t="str">
        <f>IF(VLOOKUP(B3165,title_rename,2,FALSE)=0,B3165,VLOOKUP(B3165,title_rename,2,FALSE))</f>
        <v>07-04 San Francisco Giants @ Washington Nationals</v>
      </c>
      <c r="O3165" s="3" t="str">
        <f>LEFT(IF(VLOOKUP(C3165,brand_rename,2,FALSE)=0,C3165,VLOOKUP(C3165,brand_rename,2,FALSE)),LEN(IF(VLOOKUP(C3165,brand_rename,2,FALSE)=0,C3165,VLOOKUP(C3165,brand_rename,2,FALSE)))-6)</f>
        <v>Team Website - Nationals.com</v>
      </c>
      <c r="P3165" t="str">
        <f>IF(VLOOKUP(D3165,location_rename,2,FALSE)=0,D3165,VLOOKUP(D3165,location_rename,2,FALSE))</f>
        <v>Static Upper Billboard</v>
      </c>
      <c r="Q3165">
        <f>IF($L3165=0,0,G3165)</f>
        <v>5</v>
      </c>
      <c r="R3165">
        <f>IF($L3165=0,0,H3165)</f>
        <v>16</v>
      </c>
      <c r="S3165" s="1">
        <f>R3165*L3165</f>
        <v>6483.9840000000004</v>
      </c>
      <c r="T3165" s="1">
        <f>S3165*(K3165/100)</f>
        <v>860.46787669339903</v>
      </c>
      <c r="U3165" t="str">
        <f t="shared" si="98"/>
        <v>Team Website - Nationals.comStatic Upper Billboard</v>
      </c>
      <c r="V3165" t="str">
        <f t="shared" si="99"/>
        <v>07-04 San Francisco Giants @ Washington NationalsTeam Website - Nationals.comStatic Upper Billboard</v>
      </c>
      <c r="W3165" t="str">
        <f>CONCATENATE(M3165,O3165)</f>
        <v>Regular SeasonTeam Website - Nationals.com</v>
      </c>
      <c r="X3165" t="str">
        <f>CONCATENATE(M3165,P3165)</f>
        <v>Regular SeasonStatic Upper Billboard</v>
      </c>
      <c r="Y3165" t="str">
        <f>CONCATENATE(M3165,O3165,P3165)</f>
        <v>Regular SeasonTeam Website - Nationals.comStatic Upper Billboard</v>
      </c>
    </row>
    <row r="3166" spans="1:25" x14ac:dyDescent="0.25">
      <c r="A3166" s="3">
        <v>374215</v>
      </c>
      <c r="B3166" t="s">
        <v>108</v>
      </c>
      <c r="C3166" t="s">
        <v>26</v>
      </c>
      <c r="D3166" t="s">
        <v>19</v>
      </c>
      <c r="E3166" t="s">
        <v>1</v>
      </c>
      <c r="F3166" s="5">
        <v>41094</v>
      </c>
      <c r="G3166">
        <v>1</v>
      </c>
      <c r="H3166">
        <v>1</v>
      </c>
      <c r="I3166" s="1">
        <v>405.25</v>
      </c>
      <c r="J3166" s="1">
        <v>91.26</v>
      </c>
      <c r="K3166">
        <v>22.519432449105398</v>
      </c>
      <c r="L3166" s="4">
        <f>VLOOKUP(N3166,rates,VLOOKUP(CONCATENATE('[1]Exposure Report'!$B$11,'[1]Exposure Report'!$B$13),rate_lookup_table,4,FALSE),FALSE)</f>
        <v>405.24900000000002</v>
      </c>
      <c r="M3166" t="s">
        <v>0</v>
      </c>
      <c r="N3166" t="str">
        <f>IF(VLOOKUP(B3166,title_rename,2,FALSE)=0,B3166,VLOOKUP(B3166,title_rename,2,FALSE))</f>
        <v>07-04 San Francisco Giants @ Washington Nationals</v>
      </c>
      <c r="O3166" s="3" t="str">
        <f>LEFT(IF(VLOOKUP(C3166,brand_rename,2,FALSE)=0,C3166,VLOOKUP(C3166,brand_rename,2,FALSE)),LEN(IF(VLOOKUP(C3166,brand_rename,2,FALSE)=0,C3166,VLOOKUP(C3166,brand_rename,2,FALSE)))-6)</f>
        <v>Toyota</v>
      </c>
      <c r="P3166" t="str">
        <f>IF(VLOOKUP(D3166,location_rename,2,FALSE)=0,D3166,VLOOKUP(D3166,location_rename,2,FALSE))</f>
        <v>LED Outfield Wall</v>
      </c>
      <c r="Q3166">
        <f>IF($L3166=0,0,G3166)</f>
        <v>1</v>
      </c>
      <c r="R3166">
        <f>IF($L3166=0,0,H3166)</f>
        <v>1</v>
      </c>
      <c r="S3166" s="1">
        <f>R3166*L3166</f>
        <v>405.24900000000002</v>
      </c>
      <c r="T3166" s="1">
        <f>S3166*(K3166/100)</f>
        <v>91.259774805675136</v>
      </c>
      <c r="U3166" t="str">
        <f t="shared" si="98"/>
        <v>ToyotaLED Outfield Wall</v>
      </c>
      <c r="V3166" t="str">
        <f t="shared" si="99"/>
        <v>07-04 San Francisco Giants @ Washington NationalsToyotaLED Outfield Wall</v>
      </c>
      <c r="W3166" t="str">
        <f>CONCATENATE(M3166,O3166)</f>
        <v>Regular SeasonToyota</v>
      </c>
      <c r="X3166" t="str">
        <f>CONCATENATE(M3166,P3166)</f>
        <v>Regular SeasonLED Outfield Wall</v>
      </c>
      <c r="Y3166" t="str">
        <f>CONCATENATE(M3166,O3166,P3166)</f>
        <v>Regular SeasonToyotaLED Outfield Wall</v>
      </c>
    </row>
    <row r="3167" spans="1:25" x14ac:dyDescent="0.25">
      <c r="A3167" s="3">
        <v>374215</v>
      </c>
      <c r="B3167" t="s">
        <v>108</v>
      </c>
      <c r="C3167" t="s">
        <v>25</v>
      </c>
      <c r="D3167" t="s">
        <v>6</v>
      </c>
      <c r="E3167" t="s">
        <v>1</v>
      </c>
      <c r="F3167" s="5">
        <v>41094</v>
      </c>
      <c r="G3167">
        <v>1</v>
      </c>
      <c r="H3167">
        <v>4</v>
      </c>
      <c r="I3167" s="1">
        <v>1621</v>
      </c>
      <c r="J3167" s="1">
        <v>419.35</v>
      </c>
      <c r="K3167">
        <v>25.8698334361505</v>
      </c>
      <c r="L3167" s="4">
        <f>VLOOKUP(N3167,rates,VLOOKUP(CONCATENATE('[1]Exposure Report'!$B$11,'[1]Exposure Report'!$B$13),rate_lookup_table,4,FALSE),FALSE)</f>
        <v>405.24900000000002</v>
      </c>
      <c r="M3167" t="s">
        <v>0</v>
      </c>
      <c r="N3167" t="str">
        <f>IF(VLOOKUP(B3167,title_rename,2,FALSE)=0,B3167,VLOOKUP(B3167,title_rename,2,FALSE))</f>
        <v>07-04 San Francisco Giants @ Washington Nationals</v>
      </c>
      <c r="O3167" s="3" t="str">
        <f>LEFT(IF(VLOOKUP(C3167,brand_rename,2,FALSE)=0,C3167,VLOOKUP(C3167,brand_rename,2,FALSE)),LEN(IF(VLOOKUP(C3167,brand_rename,2,FALSE)=0,C3167,VLOOKUP(C3167,brand_rename,2,FALSE)))-6)</f>
        <v>TV Station - MLB Network</v>
      </c>
      <c r="P3167" t="str">
        <f>IF(VLOOKUP(D3167,location_rename,2,FALSE)=0,D3167,VLOOKUP(D3167,location_rename,2,FALSE))</f>
        <v>Rotational Field Level Foul Ball Line</v>
      </c>
      <c r="Q3167">
        <f>IF($L3167=0,0,G3167)</f>
        <v>1</v>
      </c>
      <c r="R3167">
        <f>IF($L3167=0,0,H3167)</f>
        <v>4</v>
      </c>
      <c r="S3167" s="1">
        <f>R3167*L3167</f>
        <v>1620.9960000000001</v>
      </c>
      <c r="T3167" s="1">
        <f>S3167*(K3167/100)</f>
        <v>419.34896520666223</v>
      </c>
      <c r="U3167" t="str">
        <f t="shared" si="98"/>
        <v>TV Station - MLB NetworkRotational Field Level Foul Ball Line</v>
      </c>
      <c r="V3167" t="str">
        <f t="shared" si="99"/>
        <v>07-04 San Francisco Giants @ Washington NationalsTV Station - MLB NetworkRotational Field Level Foul Ball Line</v>
      </c>
      <c r="W3167" t="str">
        <f>CONCATENATE(M3167,O3167)</f>
        <v>Regular SeasonTV Station - MLB Network</v>
      </c>
      <c r="X3167" t="str">
        <f>CONCATENATE(M3167,P3167)</f>
        <v>Regular SeasonRotational Field Level Foul Ball Line</v>
      </c>
      <c r="Y3167" t="str">
        <f>CONCATENATE(M3167,O3167,P3167)</f>
        <v>Regular SeasonTV Station - MLB NetworkRotational Field Level Foul Ball Line</v>
      </c>
    </row>
    <row r="3168" spans="1:25" x14ac:dyDescent="0.25">
      <c r="A3168" s="3">
        <v>374215</v>
      </c>
      <c r="B3168" t="s">
        <v>108</v>
      </c>
      <c r="C3168" t="s">
        <v>25</v>
      </c>
      <c r="D3168" t="s">
        <v>45</v>
      </c>
      <c r="E3168" t="s">
        <v>1</v>
      </c>
      <c r="F3168" s="5">
        <v>41094</v>
      </c>
      <c r="G3168">
        <v>10</v>
      </c>
      <c r="H3168">
        <v>16</v>
      </c>
      <c r="I3168" s="1">
        <v>6484</v>
      </c>
      <c r="J3168" s="1">
        <v>1742.62</v>
      </c>
      <c r="K3168">
        <v>26.8756940160394</v>
      </c>
      <c r="L3168" s="4">
        <f>VLOOKUP(N3168,rates,VLOOKUP(CONCATENATE('[1]Exposure Report'!$B$11,'[1]Exposure Report'!$B$13),rate_lookup_table,4,FALSE),FALSE)</f>
        <v>405.24900000000002</v>
      </c>
      <c r="M3168" t="s">
        <v>0</v>
      </c>
      <c r="N3168" t="str">
        <f>IF(VLOOKUP(B3168,title_rename,2,FALSE)=0,B3168,VLOOKUP(B3168,title_rename,2,FALSE))</f>
        <v>07-04 San Francisco Giants @ Washington Nationals</v>
      </c>
      <c r="O3168" s="3" t="str">
        <f>LEFT(IF(VLOOKUP(C3168,brand_rename,2,FALSE)=0,C3168,VLOOKUP(C3168,brand_rename,2,FALSE)),LEN(IF(VLOOKUP(C3168,brand_rename,2,FALSE)=0,C3168,VLOOKUP(C3168,brand_rename,2,FALSE)))-6)</f>
        <v>TV Station - MLB Network</v>
      </c>
      <c r="P3168" t="str">
        <f>IF(VLOOKUP(D3168,location_rename,2,FALSE)=0,D3168,VLOOKUP(D3168,location_rename,2,FALSE))</f>
        <v>Static Field Level Foul Ball Line</v>
      </c>
      <c r="Q3168">
        <f>IF($L3168=0,0,G3168)</f>
        <v>10</v>
      </c>
      <c r="R3168">
        <f>IF($L3168=0,0,H3168)</f>
        <v>16</v>
      </c>
      <c r="S3168" s="1">
        <f>R3168*L3168</f>
        <v>6483.9840000000004</v>
      </c>
      <c r="T3168" s="1">
        <f>S3168*(K3168/100)</f>
        <v>1742.6156998889521</v>
      </c>
      <c r="U3168" t="str">
        <f t="shared" si="98"/>
        <v>TV Station - MLB NetworkStatic Field Level Foul Ball Line</v>
      </c>
      <c r="V3168" t="str">
        <f t="shared" si="99"/>
        <v>07-04 San Francisco Giants @ Washington NationalsTV Station - MLB NetworkStatic Field Level Foul Ball Line</v>
      </c>
      <c r="W3168" t="str">
        <f>CONCATENATE(M3168,O3168)</f>
        <v>Regular SeasonTV Station - MLB Network</v>
      </c>
      <c r="X3168" t="str">
        <f>CONCATENATE(M3168,P3168)</f>
        <v>Regular SeasonStatic Field Level Foul Ball Line</v>
      </c>
      <c r="Y3168" t="str">
        <f>CONCATENATE(M3168,O3168,P3168)</f>
        <v>Regular SeasonTV Station - MLB NetworkStatic Field Level Foul Ball Line</v>
      </c>
    </row>
    <row r="3169" spans="1:25" x14ac:dyDescent="0.25">
      <c r="A3169" s="3">
        <v>374215</v>
      </c>
      <c r="B3169" t="s">
        <v>108</v>
      </c>
      <c r="C3169" t="s">
        <v>24</v>
      </c>
      <c r="D3169" t="s">
        <v>11</v>
      </c>
      <c r="E3169" t="s">
        <v>1</v>
      </c>
      <c r="F3169" s="5">
        <v>41094</v>
      </c>
      <c r="G3169">
        <v>6</v>
      </c>
      <c r="H3169">
        <v>14</v>
      </c>
      <c r="I3169" s="1">
        <v>5673.5</v>
      </c>
      <c r="J3169" s="1">
        <v>1289.83</v>
      </c>
      <c r="K3169">
        <v>22.7342910020269</v>
      </c>
      <c r="L3169" s="4">
        <f>VLOOKUP(N3169,rates,VLOOKUP(CONCATENATE('[1]Exposure Report'!$B$11,'[1]Exposure Report'!$B$13),rate_lookup_table,4,FALSE),FALSE)</f>
        <v>405.24900000000002</v>
      </c>
      <c r="M3169" t="s">
        <v>0</v>
      </c>
      <c r="N3169" t="str">
        <f>IF(VLOOKUP(B3169,title_rename,2,FALSE)=0,B3169,VLOOKUP(B3169,title_rename,2,FALSE))</f>
        <v>07-04 San Francisco Giants @ Washington Nationals</v>
      </c>
      <c r="O3169" s="3" t="str">
        <f>LEFT(IF(VLOOKUP(C3169,brand_rename,2,FALSE)=0,C3169,VLOOKUP(C3169,brand_rename,2,FALSE)),LEN(IF(VLOOKUP(C3169,brand_rename,2,FALSE)=0,C3169,VLOOKUP(C3169,brand_rename,2,FALSE)))-6)</f>
        <v>Twisted Tea</v>
      </c>
      <c r="P3169" t="str">
        <f>IF(VLOOKUP(D3169,location_rename,2,FALSE)=0,D3169,VLOOKUP(D3169,location_rename,2,FALSE))</f>
        <v>Static Outfield Wall</v>
      </c>
      <c r="Q3169">
        <f>IF($L3169=0,0,G3169)</f>
        <v>6</v>
      </c>
      <c r="R3169">
        <f>IF($L3169=0,0,H3169)</f>
        <v>14</v>
      </c>
      <c r="S3169" s="1">
        <f>R3169*L3169</f>
        <v>5673.4860000000008</v>
      </c>
      <c r="T3169" s="1">
        <f>S3169*(K3169/100)</f>
        <v>1289.8268171992561</v>
      </c>
      <c r="U3169" t="str">
        <f t="shared" si="98"/>
        <v>Twisted TeaStatic Outfield Wall</v>
      </c>
      <c r="V3169" t="str">
        <f t="shared" si="99"/>
        <v>07-04 San Francisco Giants @ Washington NationalsTwisted TeaStatic Outfield Wall</v>
      </c>
      <c r="W3169" t="str">
        <f>CONCATENATE(M3169,O3169)</f>
        <v>Regular SeasonTwisted Tea</v>
      </c>
      <c r="X3169" t="str">
        <f>CONCATENATE(M3169,P3169)</f>
        <v>Regular SeasonStatic Outfield Wall</v>
      </c>
      <c r="Y3169" t="str">
        <f>CONCATENATE(M3169,O3169,P3169)</f>
        <v>Regular SeasonTwisted TeaStatic Outfield Wall</v>
      </c>
    </row>
    <row r="3170" spans="1:25" x14ac:dyDescent="0.25">
      <c r="A3170" s="3">
        <v>374215</v>
      </c>
      <c r="B3170" t="s">
        <v>108</v>
      </c>
      <c r="C3170" t="s">
        <v>23</v>
      </c>
      <c r="D3170" t="s">
        <v>6</v>
      </c>
      <c r="E3170" t="s">
        <v>1</v>
      </c>
      <c r="F3170" s="5">
        <v>41094</v>
      </c>
      <c r="G3170">
        <v>1</v>
      </c>
      <c r="H3170">
        <v>1</v>
      </c>
      <c r="I3170" s="1">
        <v>405.25</v>
      </c>
      <c r="J3170" s="1">
        <v>77.52</v>
      </c>
      <c r="K3170">
        <v>19.128932757556999</v>
      </c>
      <c r="L3170" s="4">
        <f>VLOOKUP(N3170,rates,VLOOKUP(CONCATENATE('[1]Exposure Report'!$B$11,'[1]Exposure Report'!$B$13),rate_lookup_table,4,FALSE),FALSE)</f>
        <v>405.24900000000002</v>
      </c>
      <c r="M3170" t="s">
        <v>0</v>
      </c>
      <c r="N3170" t="str">
        <f>IF(VLOOKUP(B3170,title_rename,2,FALSE)=0,B3170,VLOOKUP(B3170,title_rename,2,FALSE))</f>
        <v>07-04 San Francisco Giants @ Washington Nationals</v>
      </c>
      <c r="O3170" s="3" t="str">
        <f>LEFT(IF(VLOOKUP(C3170,brand_rename,2,FALSE)=0,C3170,VLOOKUP(C3170,brand_rename,2,FALSE)),LEN(IF(VLOOKUP(C3170,brand_rename,2,FALSE)=0,C3170,VLOOKUP(C3170,brand_rename,2,FALSE)))-6)</f>
        <v>U.S. Trust</v>
      </c>
      <c r="P3170" t="str">
        <f>IF(VLOOKUP(D3170,location_rename,2,FALSE)=0,D3170,VLOOKUP(D3170,location_rename,2,FALSE))</f>
        <v>Rotational Field Level Foul Ball Line</v>
      </c>
      <c r="Q3170">
        <f>IF($L3170=0,0,G3170)</f>
        <v>1</v>
      </c>
      <c r="R3170">
        <f>IF($L3170=0,0,H3170)</f>
        <v>1</v>
      </c>
      <c r="S3170" s="1">
        <f>R3170*L3170</f>
        <v>405.24900000000002</v>
      </c>
      <c r="T3170" s="1">
        <f>S3170*(K3170/100)</f>
        <v>77.519808710672166</v>
      </c>
      <c r="U3170" t="str">
        <f t="shared" si="98"/>
        <v>U.S. TrustRotational Field Level Foul Ball Line</v>
      </c>
      <c r="V3170" t="str">
        <f t="shared" si="99"/>
        <v>07-04 San Francisco Giants @ Washington NationalsU.S. TrustRotational Field Level Foul Ball Line</v>
      </c>
      <c r="W3170" t="str">
        <f>CONCATENATE(M3170,O3170)</f>
        <v>Regular SeasonU.S. Trust</v>
      </c>
      <c r="X3170" t="str">
        <f>CONCATENATE(M3170,P3170)</f>
        <v>Regular SeasonRotational Field Level Foul Ball Line</v>
      </c>
      <c r="Y3170" t="str">
        <f>CONCATENATE(M3170,O3170,P3170)</f>
        <v>Regular SeasonU.S. TrustRotational Field Level Foul Ball Line</v>
      </c>
    </row>
    <row r="3171" spans="1:25" x14ac:dyDescent="0.25">
      <c r="A3171" s="3">
        <v>374215</v>
      </c>
      <c r="B3171" t="s">
        <v>108</v>
      </c>
      <c r="C3171" t="s">
        <v>23</v>
      </c>
      <c r="D3171" t="s">
        <v>2</v>
      </c>
      <c r="E3171" t="s">
        <v>1</v>
      </c>
      <c r="F3171" s="5">
        <v>41094</v>
      </c>
      <c r="G3171">
        <v>72</v>
      </c>
      <c r="H3171">
        <v>482</v>
      </c>
      <c r="I3171" s="1">
        <v>195330.5</v>
      </c>
      <c r="J3171" s="1">
        <v>47885.11</v>
      </c>
      <c r="K3171">
        <v>24.514917025246898</v>
      </c>
      <c r="L3171" s="4">
        <f>VLOOKUP(N3171,rates,VLOOKUP(CONCATENATE('[1]Exposure Report'!$B$11,'[1]Exposure Report'!$B$13),rate_lookup_table,4,FALSE),FALSE)</f>
        <v>405.24900000000002</v>
      </c>
      <c r="M3171" t="s">
        <v>0</v>
      </c>
      <c r="N3171" t="str">
        <f>IF(VLOOKUP(B3171,title_rename,2,FALSE)=0,B3171,VLOOKUP(B3171,title_rename,2,FALSE))</f>
        <v>07-04 San Francisco Giants @ Washington Nationals</v>
      </c>
      <c r="O3171" s="3" t="str">
        <f>LEFT(IF(VLOOKUP(C3171,brand_rename,2,FALSE)=0,C3171,VLOOKUP(C3171,brand_rename,2,FALSE)),LEN(IF(VLOOKUP(C3171,brand_rename,2,FALSE)=0,C3171,VLOOKUP(C3171,brand_rename,2,FALSE)))-6)</f>
        <v>U.S. Trust</v>
      </c>
      <c r="P3171" t="str">
        <f>IF(VLOOKUP(D3171,location_rename,2,FALSE)=0,D3171,VLOOKUP(D3171,location_rename,2,FALSE))</f>
        <v>Rotational Field Level Home Plate</v>
      </c>
      <c r="Q3171">
        <f>IF($L3171=0,0,G3171)</f>
        <v>72</v>
      </c>
      <c r="R3171">
        <f>IF($L3171=0,0,H3171)</f>
        <v>482</v>
      </c>
      <c r="S3171" s="1">
        <f>R3171*L3171</f>
        <v>195330.01800000001</v>
      </c>
      <c r="T3171" s="1">
        <f>S3171*(K3171/100)</f>
        <v>47884.991838099835</v>
      </c>
      <c r="U3171" t="str">
        <f t="shared" si="98"/>
        <v>U.S. TrustRotational Field Level Home Plate</v>
      </c>
      <c r="V3171" t="str">
        <f t="shared" si="99"/>
        <v>07-04 San Francisco Giants @ Washington NationalsU.S. TrustRotational Field Level Home Plate</v>
      </c>
      <c r="W3171" t="str">
        <f>CONCATENATE(M3171,O3171)</f>
        <v>Regular SeasonU.S. Trust</v>
      </c>
      <c r="X3171" t="str">
        <f>CONCATENATE(M3171,P3171)</f>
        <v>Regular SeasonRotational Field Level Home Plate</v>
      </c>
      <c r="Y3171" t="str">
        <f>CONCATENATE(M3171,O3171,P3171)</f>
        <v>Regular SeasonU.S. TrustRotational Field Level Home Plate</v>
      </c>
    </row>
    <row r="3172" spans="1:25" x14ac:dyDescent="0.25">
      <c r="A3172" s="3">
        <v>374215</v>
      </c>
      <c r="B3172" t="s">
        <v>108</v>
      </c>
      <c r="C3172" t="s">
        <v>22</v>
      </c>
      <c r="D3172" t="s">
        <v>18</v>
      </c>
      <c r="E3172" t="s">
        <v>1</v>
      </c>
      <c r="F3172" s="5">
        <v>41094</v>
      </c>
      <c r="G3172">
        <v>1</v>
      </c>
      <c r="H3172">
        <v>1</v>
      </c>
      <c r="I3172" s="1">
        <v>405.25</v>
      </c>
      <c r="J3172" s="1">
        <v>85.43</v>
      </c>
      <c r="K3172">
        <v>21.080814312152899</v>
      </c>
      <c r="L3172" s="4">
        <f>VLOOKUP(N3172,rates,VLOOKUP(CONCATENATE('[1]Exposure Report'!$B$11,'[1]Exposure Report'!$B$13),rate_lookup_table,4,FALSE),FALSE)</f>
        <v>405.24900000000002</v>
      </c>
      <c r="M3172" t="s">
        <v>0</v>
      </c>
      <c r="N3172" t="str">
        <f>IF(VLOOKUP(B3172,title_rename,2,FALSE)=0,B3172,VLOOKUP(B3172,title_rename,2,FALSE))</f>
        <v>07-04 San Francisco Giants @ Washington Nationals</v>
      </c>
      <c r="O3172" s="3" t="str">
        <f>LEFT(IF(VLOOKUP(C3172,brand_rename,2,FALSE)=0,C3172,VLOOKUP(C3172,brand_rename,2,FALSE)),LEN(IF(VLOOKUP(C3172,brand_rename,2,FALSE)=0,C3172,VLOOKUP(C3172,brand_rename,2,FALSE)))-6)</f>
        <v>Under Armour</v>
      </c>
      <c r="P3172" t="str">
        <f>IF(VLOOKUP(D3172,location_rename,2,FALSE)=0,D3172,VLOOKUP(D3172,location_rename,2,FALSE))</f>
        <v>LED Upper Billboard</v>
      </c>
      <c r="Q3172">
        <f>IF($L3172=0,0,G3172)</f>
        <v>1</v>
      </c>
      <c r="R3172">
        <f>IF($L3172=0,0,H3172)</f>
        <v>1</v>
      </c>
      <c r="S3172" s="1">
        <f>R3172*L3172</f>
        <v>405.24900000000002</v>
      </c>
      <c r="T3172" s="1">
        <f>S3172*(K3172/100)</f>
        <v>85.4297891918565</v>
      </c>
      <c r="U3172" t="str">
        <f t="shared" si="98"/>
        <v>Under ArmourLED Upper Billboard</v>
      </c>
      <c r="V3172" t="str">
        <f t="shared" si="99"/>
        <v>07-04 San Francisco Giants @ Washington NationalsUnder ArmourLED Upper Billboard</v>
      </c>
      <c r="W3172" t="str">
        <f>CONCATENATE(M3172,O3172)</f>
        <v>Regular SeasonUnder Armour</v>
      </c>
      <c r="X3172" t="str">
        <f>CONCATENATE(M3172,P3172)</f>
        <v>Regular SeasonLED Upper Billboard</v>
      </c>
      <c r="Y3172" t="str">
        <f>CONCATENATE(M3172,O3172,P3172)</f>
        <v>Regular SeasonUnder ArmourLED Upper Billboard</v>
      </c>
    </row>
    <row r="3173" spans="1:25" x14ac:dyDescent="0.25">
      <c r="A3173" s="3">
        <v>374215</v>
      </c>
      <c r="B3173" t="s">
        <v>108</v>
      </c>
      <c r="C3173" t="s">
        <v>22</v>
      </c>
      <c r="D3173" t="s">
        <v>17</v>
      </c>
      <c r="E3173" t="s">
        <v>1</v>
      </c>
      <c r="F3173" s="5">
        <v>41094</v>
      </c>
      <c r="G3173">
        <v>1</v>
      </c>
      <c r="H3173">
        <v>6</v>
      </c>
      <c r="I3173" s="1">
        <v>2431.5</v>
      </c>
      <c r="J3173" s="1">
        <v>567.03</v>
      </c>
      <c r="K3173">
        <v>23.320172732880899</v>
      </c>
      <c r="L3173" s="4">
        <f>VLOOKUP(N3173,rates,VLOOKUP(CONCATENATE('[1]Exposure Report'!$B$11,'[1]Exposure Report'!$B$13),rate_lookup_table,4,FALSE),FALSE)</f>
        <v>405.24900000000002</v>
      </c>
      <c r="M3173" t="s">
        <v>0</v>
      </c>
      <c r="N3173" t="str">
        <f>IF(VLOOKUP(B3173,title_rename,2,FALSE)=0,B3173,VLOOKUP(B3173,title_rename,2,FALSE))</f>
        <v>07-04 San Francisco Giants @ Washington Nationals</v>
      </c>
      <c r="O3173" s="3" t="str">
        <f>LEFT(IF(VLOOKUP(C3173,brand_rename,2,FALSE)=0,C3173,VLOOKUP(C3173,brand_rename,2,FALSE)),LEN(IF(VLOOKUP(C3173,brand_rename,2,FALSE)=0,C3173,VLOOKUP(C3173,brand_rename,2,FALSE)))-6)</f>
        <v>Under Armour</v>
      </c>
      <c r="P3173" t="str">
        <f>IF(VLOOKUP(D3173,location_rename,2,FALSE)=0,D3173,VLOOKUP(D3173,location_rename,2,FALSE))</f>
        <v>LED Upper Tiered</v>
      </c>
      <c r="Q3173">
        <f>IF($L3173=0,0,G3173)</f>
        <v>1</v>
      </c>
      <c r="R3173">
        <f>IF($L3173=0,0,H3173)</f>
        <v>6</v>
      </c>
      <c r="S3173" s="1">
        <f>R3173*L3173</f>
        <v>2431.4940000000001</v>
      </c>
      <c r="T3173" s="1">
        <f>S3173*(K3173/100)</f>
        <v>567.02860078963511</v>
      </c>
      <c r="U3173" t="str">
        <f t="shared" si="98"/>
        <v>Under ArmourLED Upper Tiered</v>
      </c>
      <c r="V3173" t="str">
        <f t="shared" si="99"/>
        <v>07-04 San Francisco Giants @ Washington NationalsUnder ArmourLED Upper Tiered</v>
      </c>
      <c r="W3173" t="str">
        <f>CONCATENATE(M3173,O3173)</f>
        <v>Regular SeasonUnder Armour</v>
      </c>
      <c r="X3173" t="str">
        <f>CONCATENATE(M3173,P3173)</f>
        <v>Regular SeasonLED Upper Tiered</v>
      </c>
      <c r="Y3173" t="str">
        <f>CONCATENATE(M3173,O3173,P3173)</f>
        <v>Regular SeasonUnder ArmourLED Upper Tiered</v>
      </c>
    </row>
    <row r="3174" spans="1:25" x14ac:dyDescent="0.25">
      <c r="A3174" s="3">
        <v>374215</v>
      </c>
      <c r="B3174" t="s">
        <v>108</v>
      </c>
      <c r="C3174" t="s">
        <v>21</v>
      </c>
      <c r="D3174" t="s">
        <v>2</v>
      </c>
      <c r="E3174" t="s">
        <v>1</v>
      </c>
      <c r="F3174" s="5">
        <v>41094</v>
      </c>
      <c r="G3174">
        <v>24</v>
      </c>
      <c r="H3174">
        <v>223</v>
      </c>
      <c r="I3174" s="1">
        <v>90370.75</v>
      </c>
      <c r="J3174" s="1">
        <v>21414.26</v>
      </c>
      <c r="K3174">
        <v>23.696007834393299</v>
      </c>
      <c r="L3174" s="4">
        <f>VLOOKUP(N3174,rates,VLOOKUP(CONCATENATE('[1]Exposure Report'!$B$11,'[1]Exposure Report'!$B$13),rate_lookup_table,4,FALSE),FALSE)</f>
        <v>405.24900000000002</v>
      </c>
      <c r="M3174" t="s">
        <v>0</v>
      </c>
      <c r="N3174" t="str">
        <f>IF(VLOOKUP(B3174,title_rename,2,FALSE)=0,B3174,VLOOKUP(B3174,title_rename,2,FALSE))</f>
        <v>07-04 San Francisco Giants @ Washington Nationals</v>
      </c>
      <c r="O3174" s="3" t="str">
        <f>LEFT(IF(VLOOKUP(C3174,brand_rename,2,FALSE)=0,C3174,VLOOKUP(C3174,brand_rename,2,FALSE)),LEN(IF(VLOOKUP(C3174,brand_rename,2,FALSE)=0,C3174,VLOOKUP(C3174,brand_rename,2,FALSE)))-6)</f>
        <v>United Airlines</v>
      </c>
      <c r="P3174" t="str">
        <f>IF(VLOOKUP(D3174,location_rename,2,FALSE)=0,D3174,VLOOKUP(D3174,location_rename,2,FALSE))</f>
        <v>Rotational Field Level Home Plate</v>
      </c>
      <c r="Q3174">
        <f>IF($L3174=0,0,G3174)</f>
        <v>24</v>
      </c>
      <c r="R3174">
        <f>IF($L3174=0,0,H3174)</f>
        <v>223</v>
      </c>
      <c r="S3174" s="1">
        <f>R3174*L3174</f>
        <v>90370.527000000002</v>
      </c>
      <c r="T3174" s="1">
        <f>S3174*(K3174/100)</f>
        <v>21414.207157902511</v>
      </c>
      <c r="U3174" t="str">
        <f t="shared" si="98"/>
        <v>United AirlinesRotational Field Level Home Plate</v>
      </c>
      <c r="V3174" t="str">
        <f t="shared" si="99"/>
        <v>07-04 San Francisco Giants @ Washington NationalsUnited AirlinesRotational Field Level Home Plate</v>
      </c>
      <c r="W3174" t="str">
        <f>CONCATENATE(M3174,O3174)</f>
        <v>Regular SeasonUnited Airlines</v>
      </c>
      <c r="X3174" t="str">
        <f>CONCATENATE(M3174,P3174)</f>
        <v>Regular SeasonRotational Field Level Home Plate</v>
      </c>
      <c r="Y3174" t="str">
        <f>CONCATENATE(M3174,O3174,P3174)</f>
        <v>Regular SeasonUnited AirlinesRotational Field Level Home Plate</v>
      </c>
    </row>
    <row r="3175" spans="1:25" x14ac:dyDescent="0.25">
      <c r="A3175" s="3">
        <v>374215</v>
      </c>
      <c r="B3175" t="s">
        <v>108</v>
      </c>
      <c r="C3175" t="s">
        <v>21</v>
      </c>
      <c r="D3175" t="s">
        <v>11</v>
      </c>
      <c r="E3175" t="s">
        <v>1</v>
      </c>
      <c r="F3175" s="5">
        <v>41094</v>
      </c>
      <c r="G3175">
        <v>13</v>
      </c>
      <c r="H3175">
        <v>35</v>
      </c>
      <c r="I3175" s="1">
        <v>14183.75</v>
      </c>
      <c r="J3175" s="1">
        <v>2410.87</v>
      </c>
      <c r="K3175">
        <v>16.997409006785901</v>
      </c>
      <c r="L3175" s="4">
        <f>VLOOKUP(N3175,rates,VLOOKUP(CONCATENATE('[1]Exposure Report'!$B$11,'[1]Exposure Report'!$B$13),rate_lookup_table,4,FALSE),FALSE)</f>
        <v>405.24900000000002</v>
      </c>
      <c r="M3175" t="s">
        <v>0</v>
      </c>
      <c r="N3175" t="str">
        <f>IF(VLOOKUP(B3175,title_rename,2,FALSE)=0,B3175,VLOOKUP(B3175,title_rename,2,FALSE))</f>
        <v>07-04 San Francisco Giants @ Washington Nationals</v>
      </c>
      <c r="O3175" s="3" t="str">
        <f>LEFT(IF(VLOOKUP(C3175,brand_rename,2,FALSE)=0,C3175,VLOOKUP(C3175,brand_rename,2,FALSE)),LEN(IF(VLOOKUP(C3175,brand_rename,2,FALSE)=0,C3175,VLOOKUP(C3175,brand_rename,2,FALSE)))-6)</f>
        <v>United Airlines</v>
      </c>
      <c r="P3175" t="str">
        <f>IF(VLOOKUP(D3175,location_rename,2,FALSE)=0,D3175,VLOOKUP(D3175,location_rename,2,FALSE))</f>
        <v>Static Outfield Wall</v>
      </c>
      <c r="Q3175">
        <f>IF($L3175=0,0,G3175)</f>
        <v>13</v>
      </c>
      <c r="R3175">
        <f>IF($L3175=0,0,H3175)</f>
        <v>35</v>
      </c>
      <c r="S3175" s="1">
        <f>R3175*L3175</f>
        <v>14183.715</v>
      </c>
      <c r="T3175" s="1">
        <f>S3175*(K3175/100)</f>
        <v>2410.8640509068432</v>
      </c>
      <c r="U3175" t="str">
        <f t="shared" si="98"/>
        <v>United AirlinesStatic Outfield Wall</v>
      </c>
      <c r="V3175" t="str">
        <f t="shared" si="99"/>
        <v>07-04 San Francisco Giants @ Washington NationalsUnited AirlinesStatic Outfield Wall</v>
      </c>
      <c r="W3175" t="str">
        <f>CONCATENATE(M3175,O3175)</f>
        <v>Regular SeasonUnited Airlines</v>
      </c>
      <c r="X3175" t="str">
        <f>CONCATENATE(M3175,P3175)</f>
        <v>Regular SeasonStatic Outfield Wall</v>
      </c>
      <c r="Y3175" t="str">
        <f>CONCATENATE(M3175,O3175,P3175)</f>
        <v>Regular SeasonUnited AirlinesStatic Outfield Wall</v>
      </c>
    </row>
    <row r="3176" spans="1:25" x14ac:dyDescent="0.25">
      <c r="A3176" s="3">
        <v>374215</v>
      </c>
      <c r="B3176" t="s">
        <v>108</v>
      </c>
      <c r="C3176" t="s">
        <v>20</v>
      </c>
      <c r="D3176" t="s">
        <v>11</v>
      </c>
      <c r="E3176" t="s">
        <v>1</v>
      </c>
      <c r="F3176" s="5">
        <v>41094</v>
      </c>
      <c r="G3176">
        <v>46</v>
      </c>
      <c r="H3176">
        <v>140</v>
      </c>
      <c r="I3176" s="1">
        <v>56735</v>
      </c>
      <c r="J3176" s="1">
        <v>9417.0400000000009</v>
      </c>
      <c r="K3176">
        <v>16.598290296994801</v>
      </c>
      <c r="L3176" s="4">
        <f>VLOOKUP(N3176,rates,VLOOKUP(CONCATENATE('[1]Exposure Report'!$B$11,'[1]Exposure Report'!$B$13),rate_lookup_table,4,FALSE),FALSE)</f>
        <v>405.24900000000002</v>
      </c>
      <c r="M3176" t="s">
        <v>0</v>
      </c>
      <c r="N3176" t="str">
        <f>IF(VLOOKUP(B3176,title_rename,2,FALSE)=0,B3176,VLOOKUP(B3176,title_rename,2,FALSE))</f>
        <v>07-04 San Francisco Giants @ Washington Nationals</v>
      </c>
      <c r="O3176" s="3" t="str">
        <f>LEFT(IF(VLOOKUP(C3176,brand_rename,2,FALSE)=0,C3176,VLOOKUP(C3176,brand_rename,2,FALSE)),LEN(IF(VLOOKUP(C3176,brand_rename,2,FALSE)=0,C3176,VLOOKUP(C3176,brand_rename,2,FALSE)))-6)</f>
        <v>W.B. Mason</v>
      </c>
      <c r="P3176" t="str">
        <f>IF(VLOOKUP(D3176,location_rename,2,FALSE)=0,D3176,VLOOKUP(D3176,location_rename,2,FALSE))</f>
        <v>Static Outfield Wall</v>
      </c>
      <c r="Q3176">
        <f>IF($L3176=0,0,G3176)</f>
        <v>46</v>
      </c>
      <c r="R3176">
        <f>IF($L3176=0,0,H3176)</f>
        <v>140</v>
      </c>
      <c r="S3176" s="1">
        <f>R3176*L3176</f>
        <v>56734.86</v>
      </c>
      <c r="T3176" s="1">
        <f>S3176*(K3176/100)</f>
        <v>9417.0167623935831</v>
      </c>
      <c r="U3176" t="str">
        <f t="shared" si="98"/>
        <v>W.B. MasonStatic Outfield Wall</v>
      </c>
      <c r="V3176" t="str">
        <f t="shared" si="99"/>
        <v>07-04 San Francisco Giants @ Washington NationalsW.B. MasonStatic Outfield Wall</v>
      </c>
      <c r="W3176" t="str">
        <f>CONCATENATE(M3176,O3176)</f>
        <v>Regular SeasonW.B. Mason</v>
      </c>
      <c r="X3176" t="str">
        <f>CONCATENATE(M3176,P3176)</f>
        <v>Regular SeasonStatic Outfield Wall</v>
      </c>
      <c r="Y3176" t="str">
        <f>CONCATENATE(M3176,O3176,P3176)</f>
        <v>Regular SeasonW.B. MasonStatic Outfield Wall</v>
      </c>
    </row>
    <row r="3177" spans="1:25" x14ac:dyDescent="0.25">
      <c r="A3177" s="3">
        <v>374215</v>
      </c>
      <c r="B3177" t="s">
        <v>108</v>
      </c>
      <c r="C3177" t="s">
        <v>8</v>
      </c>
      <c r="D3177" t="s">
        <v>19</v>
      </c>
      <c r="E3177" t="s">
        <v>1</v>
      </c>
      <c r="F3177" s="5">
        <v>41094</v>
      </c>
      <c r="G3177">
        <v>4</v>
      </c>
      <c r="H3177">
        <v>13</v>
      </c>
      <c r="I3177" s="1">
        <v>5268.25</v>
      </c>
      <c r="J3177" s="1">
        <v>1184.83</v>
      </c>
      <c r="K3177">
        <v>22.490010914440202</v>
      </c>
      <c r="L3177" s="4">
        <f>VLOOKUP(N3177,rates,VLOOKUP(CONCATENATE('[1]Exposure Report'!$B$11,'[1]Exposure Report'!$B$13),rate_lookup_table,4,FALSE),FALSE)</f>
        <v>405.24900000000002</v>
      </c>
      <c r="M3177" t="s">
        <v>0</v>
      </c>
      <c r="N3177" t="str">
        <f>IF(VLOOKUP(B3177,title_rename,2,FALSE)=0,B3177,VLOOKUP(B3177,title_rename,2,FALSE))</f>
        <v>07-04 San Francisco Giants @ Washington Nationals</v>
      </c>
      <c r="O3177" s="3" t="str">
        <f>LEFT(IF(VLOOKUP(C3177,brand_rename,2,FALSE)=0,C3177,VLOOKUP(C3177,brand_rename,2,FALSE)),LEN(IF(VLOOKUP(C3177,brand_rename,2,FALSE)=0,C3177,VLOOKUP(C3177,brand_rename,2,FALSE)))-6)</f>
        <v>Washington National Logo</v>
      </c>
      <c r="P3177" t="str">
        <f>IF(VLOOKUP(D3177,location_rename,2,FALSE)=0,D3177,VLOOKUP(D3177,location_rename,2,FALSE))</f>
        <v>LED Outfield Wall</v>
      </c>
      <c r="Q3177">
        <f>IF($L3177=0,0,G3177)</f>
        <v>4</v>
      </c>
      <c r="R3177">
        <f>IF($L3177=0,0,H3177)</f>
        <v>13</v>
      </c>
      <c r="S3177" s="1">
        <f>R3177*L3177</f>
        <v>5268.2370000000001</v>
      </c>
      <c r="T3177" s="1">
        <f>S3177*(K3177/100)</f>
        <v>1184.8270762985769</v>
      </c>
      <c r="U3177" t="str">
        <f t="shared" si="98"/>
        <v>Washington National LogoLED Outfield Wall</v>
      </c>
      <c r="V3177" t="str">
        <f t="shared" si="99"/>
        <v>07-04 San Francisco Giants @ Washington NationalsWashington National LogoLED Outfield Wall</v>
      </c>
      <c r="W3177" t="str">
        <f>CONCATENATE(M3177,O3177)</f>
        <v>Regular SeasonWashington National Logo</v>
      </c>
      <c r="X3177" t="str">
        <f>CONCATENATE(M3177,P3177)</f>
        <v>Regular SeasonLED Outfield Wall</v>
      </c>
      <c r="Y3177" t="str">
        <f>CONCATENATE(M3177,O3177,P3177)</f>
        <v>Regular SeasonWashington National LogoLED Outfield Wall</v>
      </c>
    </row>
    <row r="3178" spans="1:25" x14ac:dyDescent="0.25">
      <c r="A3178" s="3">
        <v>374215</v>
      </c>
      <c r="B3178" t="s">
        <v>108</v>
      </c>
      <c r="C3178" t="s">
        <v>8</v>
      </c>
      <c r="D3178" t="s">
        <v>17</v>
      </c>
      <c r="E3178" t="s">
        <v>1</v>
      </c>
      <c r="F3178" s="5">
        <v>41094</v>
      </c>
      <c r="G3178">
        <v>4</v>
      </c>
      <c r="H3178">
        <v>9</v>
      </c>
      <c r="I3178" s="1">
        <v>3647.25</v>
      </c>
      <c r="J3178" s="1">
        <v>808.15</v>
      </c>
      <c r="K3178">
        <v>22.157790115840701</v>
      </c>
      <c r="L3178" s="4">
        <f>VLOOKUP(N3178,rates,VLOOKUP(CONCATENATE('[1]Exposure Report'!$B$11,'[1]Exposure Report'!$B$13),rate_lookup_table,4,FALSE),FALSE)</f>
        <v>405.24900000000002</v>
      </c>
      <c r="M3178" t="s">
        <v>0</v>
      </c>
      <c r="N3178" t="str">
        <f>IF(VLOOKUP(B3178,title_rename,2,FALSE)=0,B3178,VLOOKUP(B3178,title_rename,2,FALSE))</f>
        <v>07-04 San Francisco Giants @ Washington Nationals</v>
      </c>
      <c r="O3178" s="3" t="str">
        <f>LEFT(IF(VLOOKUP(C3178,brand_rename,2,FALSE)=0,C3178,VLOOKUP(C3178,brand_rename,2,FALSE)),LEN(IF(VLOOKUP(C3178,brand_rename,2,FALSE)=0,C3178,VLOOKUP(C3178,brand_rename,2,FALSE)))-6)</f>
        <v>Washington National Logo</v>
      </c>
      <c r="P3178" t="str">
        <f>IF(VLOOKUP(D3178,location_rename,2,FALSE)=0,D3178,VLOOKUP(D3178,location_rename,2,FALSE))</f>
        <v>LED Upper Tiered</v>
      </c>
      <c r="Q3178">
        <f>IF($L3178=0,0,G3178)</f>
        <v>4</v>
      </c>
      <c r="R3178">
        <f>IF($L3178=0,0,H3178)</f>
        <v>9</v>
      </c>
      <c r="S3178" s="1">
        <f>R3178*L3178</f>
        <v>3647.241</v>
      </c>
      <c r="T3178" s="1">
        <f>S3178*(K3178/100)</f>
        <v>808.14800579888947</v>
      </c>
      <c r="U3178" t="str">
        <f t="shared" si="98"/>
        <v>Washington National LogoLED Upper Tiered</v>
      </c>
      <c r="V3178" t="str">
        <f t="shared" si="99"/>
        <v>07-04 San Francisco Giants @ Washington NationalsWashington National LogoLED Upper Tiered</v>
      </c>
      <c r="W3178" t="str">
        <f>CONCATENATE(M3178,O3178)</f>
        <v>Regular SeasonWashington National Logo</v>
      </c>
      <c r="X3178" t="str">
        <f>CONCATENATE(M3178,P3178)</f>
        <v>Regular SeasonLED Upper Tiered</v>
      </c>
      <c r="Y3178" t="str">
        <f>CONCATENATE(M3178,O3178,P3178)</f>
        <v>Regular SeasonWashington National LogoLED Upper Tiered</v>
      </c>
    </row>
    <row r="3179" spans="1:25" x14ac:dyDescent="0.25">
      <c r="A3179" s="3">
        <v>374215</v>
      </c>
      <c r="B3179" t="s">
        <v>108</v>
      </c>
      <c r="C3179" t="s">
        <v>8</v>
      </c>
      <c r="D3179" t="s">
        <v>16</v>
      </c>
      <c r="E3179" t="s">
        <v>1</v>
      </c>
      <c r="F3179" s="5">
        <v>41094</v>
      </c>
      <c r="G3179">
        <v>317</v>
      </c>
      <c r="H3179">
        <v>2275</v>
      </c>
      <c r="I3179" s="1">
        <v>921943.75</v>
      </c>
      <c r="J3179" s="1">
        <v>141183.67000000001</v>
      </c>
      <c r="K3179">
        <v>15.3136967412599</v>
      </c>
      <c r="L3179" s="4">
        <f>VLOOKUP(N3179,rates,VLOOKUP(CONCATENATE('[1]Exposure Report'!$B$11,'[1]Exposure Report'!$B$13),rate_lookup_table,4,FALSE),FALSE)</f>
        <v>405.24900000000002</v>
      </c>
      <c r="M3179" t="s">
        <v>0</v>
      </c>
      <c r="N3179" t="str">
        <f>IF(VLOOKUP(B3179,title_rename,2,FALSE)=0,B3179,VLOOKUP(B3179,title_rename,2,FALSE))</f>
        <v>07-04 San Francisco Giants @ Washington Nationals</v>
      </c>
      <c r="O3179" s="3" t="str">
        <f>LEFT(IF(VLOOKUP(C3179,brand_rename,2,FALSE)=0,C3179,VLOOKUP(C3179,brand_rename,2,FALSE)),LEN(IF(VLOOKUP(C3179,brand_rename,2,FALSE)=0,C3179,VLOOKUP(C3179,brand_rename,2,FALSE)))-6)</f>
        <v>Washington National Logo</v>
      </c>
      <c r="P3179" t="str">
        <f>IF(VLOOKUP(D3179,location_rename,2,FALSE)=0,D3179,VLOOKUP(D3179,location_rename,2,FALSE))</f>
        <v>On Surface Branding</v>
      </c>
      <c r="Q3179">
        <f>IF($L3179=0,0,G3179)</f>
        <v>317</v>
      </c>
      <c r="R3179">
        <f>IF($L3179=0,0,H3179)</f>
        <v>2275</v>
      </c>
      <c r="S3179" s="1">
        <f>R3179*L3179</f>
        <v>921941.47500000009</v>
      </c>
      <c r="T3179" s="1">
        <f>S3179*(K3179/100)</f>
        <v>141183.32161339847</v>
      </c>
      <c r="U3179" t="str">
        <f t="shared" si="98"/>
        <v>Washington National LogoOn Surface Branding</v>
      </c>
      <c r="V3179" t="str">
        <f t="shared" si="99"/>
        <v>07-04 San Francisco Giants @ Washington NationalsWashington National LogoOn Surface Branding</v>
      </c>
      <c r="W3179" t="str">
        <f>CONCATENATE(M3179,O3179)</f>
        <v>Regular SeasonWashington National Logo</v>
      </c>
      <c r="X3179" t="str">
        <f>CONCATENATE(M3179,P3179)</f>
        <v>Regular SeasonOn Surface Branding</v>
      </c>
      <c r="Y3179" t="str">
        <f>CONCATENATE(M3179,O3179,P3179)</f>
        <v>Regular SeasonWashington National LogoOn Surface Branding</v>
      </c>
    </row>
    <row r="3180" spans="1:25" x14ac:dyDescent="0.25">
      <c r="A3180" s="3">
        <v>374215</v>
      </c>
      <c r="B3180" t="s">
        <v>108</v>
      </c>
      <c r="C3180" t="s">
        <v>8</v>
      </c>
      <c r="D3180" t="s">
        <v>15</v>
      </c>
      <c r="E3180" t="s">
        <v>1</v>
      </c>
      <c r="F3180" s="5">
        <v>41094</v>
      </c>
      <c r="G3180">
        <v>6</v>
      </c>
      <c r="H3180">
        <v>23</v>
      </c>
      <c r="I3180" s="1">
        <v>9320.75</v>
      </c>
      <c r="J3180" s="1">
        <v>1238.57</v>
      </c>
      <c r="K3180">
        <v>13.2883083442855</v>
      </c>
      <c r="L3180" s="4">
        <f>VLOOKUP(N3180,rates,VLOOKUP(CONCATENATE('[1]Exposure Report'!$B$11,'[1]Exposure Report'!$B$13),rate_lookup_table,4,FALSE),FALSE)</f>
        <v>405.24900000000002</v>
      </c>
      <c r="M3180" t="s">
        <v>0</v>
      </c>
      <c r="N3180" t="str">
        <f>IF(VLOOKUP(B3180,title_rename,2,FALSE)=0,B3180,VLOOKUP(B3180,title_rename,2,FALSE))</f>
        <v>07-04 San Francisco Giants @ Washington Nationals</v>
      </c>
      <c r="O3180" s="3" t="str">
        <f>LEFT(IF(VLOOKUP(C3180,brand_rename,2,FALSE)=0,C3180,VLOOKUP(C3180,brand_rename,2,FALSE)),LEN(IF(VLOOKUP(C3180,brand_rename,2,FALSE)=0,C3180,VLOOKUP(C3180,brand_rename,2,FALSE)))-6)</f>
        <v>Washington National Logo</v>
      </c>
      <c r="P3180" t="str">
        <f>IF(VLOOKUP(D3180,location_rename,2,FALSE)=0,D3180,VLOOKUP(D3180,location_rename,2,FALSE))</f>
        <v>Special Structure Signage</v>
      </c>
      <c r="Q3180">
        <f>IF($L3180=0,0,G3180)</f>
        <v>6</v>
      </c>
      <c r="R3180">
        <f>IF($L3180=0,0,H3180)</f>
        <v>23</v>
      </c>
      <c r="S3180" s="1">
        <f>R3180*L3180</f>
        <v>9320.7270000000008</v>
      </c>
      <c r="T3180" s="1">
        <f>S3180*(K3180/100)</f>
        <v>1238.5669436890719</v>
      </c>
      <c r="U3180" t="str">
        <f t="shared" si="98"/>
        <v>Washington National LogoSpecial Structure Signage</v>
      </c>
      <c r="V3180" t="str">
        <f t="shared" si="99"/>
        <v>07-04 San Francisco Giants @ Washington NationalsWashington National LogoSpecial Structure Signage</v>
      </c>
      <c r="W3180" t="str">
        <f>CONCATENATE(M3180,O3180)</f>
        <v>Regular SeasonWashington National Logo</v>
      </c>
      <c r="X3180" t="str">
        <f>CONCATENATE(M3180,P3180)</f>
        <v>Regular SeasonSpecial Structure Signage</v>
      </c>
      <c r="Y3180" t="str">
        <f>CONCATENATE(M3180,O3180,P3180)</f>
        <v>Regular SeasonWashington National LogoSpecial Structure Signage</v>
      </c>
    </row>
    <row r="3181" spans="1:25" x14ac:dyDescent="0.25">
      <c r="A3181" s="3">
        <v>374215</v>
      </c>
      <c r="B3181" t="s">
        <v>108</v>
      </c>
      <c r="C3181" t="s">
        <v>8</v>
      </c>
      <c r="D3181" t="s">
        <v>14</v>
      </c>
      <c r="E3181" t="s">
        <v>1</v>
      </c>
      <c r="F3181" s="5">
        <v>41094</v>
      </c>
      <c r="G3181">
        <v>7</v>
      </c>
      <c r="H3181">
        <v>28</v>
      </c>
      <c r="I3181" s="1">
        <v>11347</v>
      </c>
      <c r="J3181" s="1">
        <v>1566.62</v>
      </c>
      <c r="K3181">
        <v>13.806468670133</v>
      </c>
      <c r="L3181" s="4">
        <f>VLOOKUP(N3181,rates,VLOOKUP(CONCATENATE('[1]Exposure Report'!$B$11,'[1]Exposure Report'!$B$13),rate_lookup_table,4,FALSE),FALSE)</f>
        <v>405.24900000000002</v>
      </c>
      <c r="M3181" t="s">
        <v>0</v>
      </c>
      <c r="N3181" t="str">
        <f>IF(VLOOKUP(B3181,title_rename,2,FALSE)=0,B3181,VLOOKUP(B3181,title_rename,2,FALSE))</f>
        <v>07-04 San Francisco Giants @ Washington Nationals</v>
      </c>
      <c r="O3181" s="3" t="str">
        <f>LEFT(IF(VLOOKUP(C3181,brand_rename,2,FALSE)=0,C3181,VLOOKUP(C3181,brand_rename,2,FALSE)),LEN(IF(VLOOKUP(C3181,brand_rename,2,FALSE)=0,C3181,VLOOKUP(C3181,brand_rename,2,FALSE)))-6)</f>
        <v>Washington National Logo</v>
      </c>
      <c r="P3181" t="str">
        <f>IF(VLOOKUP(D3181,location_rename,2,FALSE)=0,D3181,VLOOKUP(D3181,location_rename,2,FALSE))</f>
        <v>Static Dugout Roof</v>
      </c>
      <c r="Q3181">
        <f>IF($L3181=0,0,G3181)</f>
        <v>7</v>
      </c>
      <c r="R3181">
        <f>IF($L3181=0,0,H3181)</f>
        <v>28</v>
      </c>
      <c r="S3181" s="1">
        <f>R3181*L3181</f>
        <v>11346.972000000002</v>
      </c>
      <c r="T3181" s="1">
        <f>S3181*(K3181/100)</f>
        <v>1566.6161341887641</v>
      </c>
      <c r="U3181" t="str">
        <f t="shared" si="98"/>
        <v>Washington National LogoStatic Dugout Roof</v>
      </c>
      <c r="V3181" t="str">
        <f t="shared" si="99"/>
        <v>07-04 San Francisco Giants @ Washington NationalsWashington National LogoStatic Dugout Roof</v>
      </c>
      <c r="W3181" t="str">
        <f>CONCATENATE(M3181,O3181)</f>
        <v>Regular SeasonWashington National Logo</v>
      </c>
      <c r="X3181" t="str">
        <f>CONCATENATE(M3181,P3181)</f>
        <v>Regular SeasonStatic Dugout Roof</v>
      </c>
      <c r="Y3181" t="str">
        <f>CONCATENATE(M3181,O3181,P3181)</f>
        <v>Regular SeasonWashington National LogoStatic Dugout Roof</v>
      </c>
    </row>
    <row r="3182" spans="1:25" x14ac:dyDescent="0.25">
      <c r="A3182" s="3">
        <v>374215</v>
      </c>
      <c r="B3182" t="s">
        <v>108</v>
      </c>
      <c r="C3182" t="s">
        <v>8</v>
      </c>
      <c r="D3182" t="s">
        <v>13</v>
      </c>
      <c r="E3182" t="s">
        <v>1</v>
      </c>
      <c r="F3182" s="5">
        <v>41094</v>
      </c>
      <c r="G3182">
        <v>30</v>
      </c>
      <c r="H3182">
        <v>105</v>
      </c>
      <c r="I3182" s="1">
        <v>42551.25</v>
      </c>
      <c r="J3182" s="1">
        <v>9385.67</v>
      </c>
      <c r="K3182">
        <v>22.057330865720701</v>
      </c>
      <c r="L3182" s="4">
        <f>VLOOKUP(N3182,rates,VLOOKUP(CONCATENATE('[1]Exposure Report'!$B$11,'[1]Exposure Report'!$B$13),rate_lookup_table,4,FALSE),FALSE)</f>
        <v>405.24900000000002</v>
      </c>
      <c r="M3182" t="s">
        <v>0</v>
      </c>
      <c r="N3182" t="str">
        <f>IF(VLOOKUP(B3182,title_rename,2,FALSE)=0,B3182,VLOOKUP(B3182,title_rename,2,FALSE))</f>
        <v>07-04 San Francisco Giants @ Washington Nationals</v>
      </c>
      <c r="O3182" s="3" t="str">
        <f>LEFT(IF(VLOOKUP(C3182,brand_rename,2,FALSE)=0,C3182,VLOOKUP(C3182,brand_rename,2,FALSE)),LEN(IF(VLOOKUP(C3182,brand_rename,2,FALSE)=0,C3182,VLOOKUP(C3182,brand_rename,2,FALSE)))-6)</f>
        <v>Washington National Logo</v>
      </c>
      <c r="P3182" t="str">
        <f>IF(VLOOKUP(D3182,location_rename,2,FALSE)=0,D3182,VLOOKUP(D3182,location_rename,2,FALSE))</f>
        <v>Static Dugout Wall</v>
      </c>
      <c r="Q3182">
        <f>IF($L3182=0,0,G3182)</f>
        <v>30</v>
      </c>
      <c r="R3182">
        <f>IF($L3182=0,0,H3182)</f>
        <v>105</v>
      </c>
      <c r="S3182" s="1">
        <f>R3182*L3182</f>
        <v>42551.145000000004</v>
      </c>
      <c r="T3182" s="1">
        <f>S3182*(K3182/100)</f>
        <v>9385.6468398025718</v>
      </c>
      <c r="U3182" t="str">
        <f t="shared" si="98"/>
        <v>Washington National LogoStatic Dugout Wall</v>
      </c>
      <c r="V3182" t="str">
        <f t="shared" si="99"/>
        <v>07-04 San Francisco Giants @ Washington NationalsWashington National LogoStatic Dugout Wall</v>
      </c>
      <c r="W3182" t="str">
        <f>CONCATENATE(M3182,O3182)</f>
        <v>Regular SeasonWashington National Logo</v>
      </c>
      <c r="X3182" t="str">
        <f>CONCATENATE(M3182,P3182)</f>
        <v>Regular SeasonStatic Dugout Wall</v>
      </c>
      <c r="Y3182" t="str">
        <f>CONCATENATE(M3182,O3182,P3182)</f>
        <v>Regular SeasonWashington National LogoStatic Dugout Wall</v>
      </c>
    </row>
    <row r="3183" spans="1:25" x14ac:dyDescent="0.25">
      <c r="A3183" s="3">
        <v>374215</v>
      </c>
      <c r="B3183" t="s">
        <v>108</v>
      </c>
      <c r="C3183" t="s">
        <v>8</v>
      </c>
      <c r="D3183" t="s">
        <v>12</v>
      </c>
      <c r="E3183" t="s">
        <v>1</v>
      </c>
      <c r="F3183" s="5">
        <v>41094</v>
      </c>
      <c r="G3183">
        <v>236</v>
      </c>
      <c r="H3183">
        <v>632</v>
      </c>
      <c r="I3183" s="1">
        <v>256118</v>
      </c>
      <c r="J3183" s="1">
        <v>58054.78</v>
      </c>
      <c r="K3183">
        <v>22.667200274873299</v>
      </c>
      <c r="L3183" s="4">
        <f>VLOOKUP(N3183,rates,VLOOKUP(CONCATENATE('[1]Exposure Report'!$B$11,'[1]Exposure Report'!$B$13),rate_lookup_table,4,FALSE),FALSE)</f>
        <v>405.24900000000002</v>
      </c>
      <c r="M3183" t="s">
        <v>0</v>
      </c>
      <c r="N3183" t="str">
        <f>IF(VLOOKUP(B3183,title_rename,2,FALSE)=0,B3183,VLOOKUP(B3183,title_rename,2,FALSE))</f>
        <v>07-04 San Francisco Giants @ Washington Nationals</v>
      </c>
      <c r="O3183" s="3" t="str">
        <f>LEFT(IF(VLOOKUP(C3183,brand_rename,2,FALSE)=0,C3183,VLOOKUP(C3183,brand_rename,2,FALSE)),LEN(IF(VLOOKUP(C3183,brand_rename,2,FALSE)=0,C3183,VLOOKUP(C3183,brand_rename,2,FALSE)))-6)</f>
        <v>Washington National Logo</v>
      </c>
      <c r="P3183" t="str">
        <f>IF(VLOOKUP(D3183,location_rename,2,FALSE)=0,D3183,VLOOKUP(D3183,location_rename,2,FALSE))</f>
        <v>Static Field Level Home Plate</v>
      </c>
      <c r="Q3183">
        <f>IF($L3183=0,0,G3183)</f>
        <v>236</v>
      </c>
      <c r="R3183">
        <f>IF($L3183=0,0,H3183)</f>
        <v>632</v>
      </c>
      <c r="S3183" s="1">
        <f>R3183*L3183</f>
        <v>256117.36800000002</v>
      </c>
      <c r="T3183" s="1">
        <f>S3183*(K3183/100)</f>
        <v>58054.636743294257</v>
      </c>
      <c r="U3183" t="str">
        <f t="shared" si="98"/>
        <v>Washington National LogoStatic Field Level Home Plate</v>
      </c>
      <c r="V3183" t="str">
        <f t="shared" si="99"/>
        <v>07-04 San Francisco Giants @ Washington NationalsWashington National LogoStatic Field Level Home Plate</v>
      </c>
      <c r="W3183" t="str">
        <f>CONCATENATE(M3183,O3183)</f>
        <v>Regular SeasonWashington National Logo</v>
      </c>
      <c r="X3183" t="str">
        <f>CONCATENATE(M3183,P3183)</f>
        <v>Regular SeasonStatic Field Level Home Plate</v>
      </c>
      <c r="Y3183" t="str">
        <f>CONCATENATE(M3183,O3183,P3183)</f>
        <v>Regular SeasonWashington National LogoStatic Field Level Home Plate</v>
      </c>
    </row>
    <row r="3184" spans="1:25" x14ac:dyDescent="0.25">
      <c r="A3184" s="3">
        <v>374215</v>
      </c>
      <c r="B3184" t="s">
        <v>108</v>
      </c>
      <c r="C3184" t="s">
        <v>8</v>
      </c>
      <c r="D3184" t="s">
        <v>11</v>
      </c>
      <c r="E3184" t="s">
        <v>1</v>
      </c>
      <c r="F3184" s="5">
        <v>41094</v>
      </c>
      <c r="G3184">
        <v>48</v>
      </c>
      <c r="H3184">
        <v>254</v>
      </c>
      <c r="I3184" s="1">
        <v>102933.5</v>
      </c>
      <c r="J3184" s="1">
        <v>14583.93</v>
      </c>
      <c r="K3184">
        <v>14.168302836297199</v>
      </c>
      <c r="L3184" s="4">
        <f>VLOOKUP(N3184,rates,VLOOKUP(CONCATENATE('[1]Exposure Report'!$B$11,'[1]Exposure Report'!$B$13),rate_lookup_table,4,FALSE),FALSE)</f>
        <v>405.24900000000002</v>
      </c>
      <c r="M3184" t="s">
        <v>0</v>
      </c>
      <c r="N3184" t="str">
        <f>IF(VLOOKUP(B3184,title_rename,2,FALSE)=0,B3184,VLOOKUP(B3184,title_rename,2,FALSE))</f>
        <v>07-04 San Francisco Giants @ Washington Nationals</v>
      </c>
      <c r="O3184" s="3" t="str">
        <f>LEFT(IF(VLOOKUP(C3184,brand_rename,2,FALSE)=0,C3184,VLOOKUP(C3184,brand_rename,2,FALSE)),LEN(IF(VLOOKUP(C3184,brand_rename,2,FALSE)=0,C3184,VLOOKUP(C3184,brand_rename,2,FALSE)))-6)</f>
        <v>Washington National Logo</v>
      </c>
      <c r="P3184" t="str">
        <f>IF(VLOOKUP(D3184,location_rename,2,FALSE)=0,D3184,VLOOKUP(D3184,location_rename,2,FALSE))</f>
        <v>Static Outfield Wall</v>
      </c>
      <c r="Q3184">
        <f>IF($L3184=0,0,G3184)</f>
        <v>48</v>
      </c>
      <c r="R3184">
        <f>IF($L3184=0,0,H3184)</f>
        <v>254</v>
      </c>
      <c r="S3184" s="1">
        <f>R3184*L3184</f>
        <v>102933.246</v>
      </c>
      <c r="T3184" s="1">
        <f>S3184*(K3184/100)</f>
        <v>14583.894012510775</v>
      </c>
      <c r="U3184" t="str">
        <f t="shared" si="98"/>
        <v>Washington National LogoStatic Outfield Wall</v>
      </c>
      <c r="V3184" t="str">
        <f t="shared" si="99"/>
        <v>07-04 San Francisco Giants @ Washington NationalsWashington National LogoStatic Outfield Wall</v>
      </c>
      <c r="W3184" t="str">
        <f>CONCATENATE(M3184,O3184)</f>
        <v>Regular SeasonWashington National Logo</v>
      </c>
      <c r="X3184" t="str">
        <f>CONCATENATE(M3184,P3184)</f>
        <v>Regular SeasonStatic Outfield Wall</v>
      </c>
      <c r="Y3184" t="str">
        <f>CONCATENATE(M3184,O3184,P3184)</f>
        <v>Regular SeasonWashington National LogoStatic Outfield Wall</v>
      </c>
    </row>
    <row r="3185" spans="1:25" x14ac:dyDescent="0.25">
      <c r="A3185" s="3">
        <v>374215</v>
      </c>
      <c r="B3185" t="s">
        <v>108</v>
      </c>
      <c r="C3185" t="s">
        <v>8</v>
      </c>
      <c r="D3185" t="s">
        <v>10</v>
      </c>
      <c r="E3185" t="s">
        <v>1</v>
      </c>
      <c r="F3185" s="5">
        <v>41094</v>
      </c>
      <c r="G3185">
        <v>5</v>
      </c>
      <c r="H3185">
        <v>44</v>
      </c>
      <c r="I3185" s="1">
        <v>17831</v>
      </c>
      <c r="J3185" s="1">
        <v>1900.14</v>
      </c>
      <c r="K3185">
        <v>10.6563849475632</v>
      </c>
      <c r="L3185" s="4">
        <f>VLOOKUP(N3185,rates,VLOOKUP(CONCATENATE('[1]Exposure Report'!$B$11,'[1]Exposure Report'!$B$13),rate_lookup_table,4,FALSE),FALSE)</f>
        <v>405.24900000000002</v>
      </c>
      <c r="M3185" t="s">
        <v>0</v>
      </c>
      <c r="N3185" t="str">
        <f>IF(VLOOKUP(B3185,title_rename,2,FALSE)=0,B3185,VLOOKUP(B3185,title_rename,2,FALSE))</f>
        <v>07-04 San Francisco Giants @ Washington Nationals</v>
      </c>
      <c r="O3185" s="3" t="str">
        <f>LEFT(IF(VLOOKUP(C3185,brand_rename,2,FALSE)=0,C3185,VLOOKUP(C3185,brand_rename,2,FALSE)),LEN(IF(VLOOKUP(C3185,brand_rename,2,FALSE)=0,C3185,VLOOKUP(C3185,brand_rename,2,FALSE)))-6)</f>
        <v>Washington National Logo</v>
      </c>
      <c r="P3185" t="str">
        <f>IF(VLOOKUP(D3185,location_rename,2,FALSE)=0,D3185,VLOOKUP(D3185,location_rename,2,FALSE))</f>
        <v>Static Outside Billboard</v>
      </c>
      <c r="Q3185">
        <f>IF($L3185=0,0,G3185)</f>
        <v>5</v>
      </c>
      <c r="R3185">
        <f>IF($L3185=0,0,H3185)</f>
        <v>44</v>
      </c>
      <c r="S3185" s="1">
        <f>R3185*L3185</f>
        <v>17830.956000000002</v>
      </c>
      <c r="T3185" s="1">
        <f>S3185*(K3185/100)</f>
        <v>1900.1353111906176</v>
      </c>
      <c r="U3185" t="str">
        <f t="shared" si="98"/>
        <v>Washington National LogoStatic Outside Billboard</v>
      </c>
      <c r="V3185" t="str">
        <f t="shared" si="99"/>
        <v>07-04 San Francisco Giants @ Washington NationalsWashington National LogoStatic Outside Billboard</v>
      </c>
      <c r="W3185" t="str">
        <f>CONCATENATE(M3185,O3185)</f>
        <v>Regular SeasonWashington National Logo</v>
      </c>
      <c r="X3185" t="str">
        <f>CONCATENATE(M3185,P3185)</f>
        <v>Regular SeasonStatic Outside Billboard</v>
      </c>
      <c r="Y3185" t="str">
        <f>CONCATENATE(M3185,O3185,P3185)</f>
        <v>Regular SeasonWashington National LogoStatic Outside Billboard</v>
      </c>
    </row>
    <row r="3186" spans="1:25" x14ac:dyDescent="0.25">
      <c r="A3186" s="3">
        <v>374215</v>
      </c>
      <c r="B3186" t="s">
        <v>108</v>
      </c>
      <c r="C3186" t="s">
        <v>8</v>
      </c>
      <c r="D3186" t="s">
        <v>9</v>
      </c>
      <c r="E3186" t="s">
        <v>1</v>
      </c>
      <c r="F3186" s="5">
        <v>41094</v>
      </c>
      <c r="G3186">
        <v>22</v>
      </c>
      <c r="H3186">
        <v>131</v>
      </c>
      <c r="I3186" s="1">
        <v>53087.75</v>
      </c>
      <c r="J3186" s="1">
        <v>6683.42</v>
      </c>
      <c r="K3186">
        <v>12.589382673027201</v>
      </c>
      <c r="L3186" s="4">
        <f>VLOOKUP(N3186,rates,VLOOKUP(CONCATENATE('[1]Exposure Report'!$B$11,'[1]Exposure Report'!$B$13),rate_lookup_table,4,FALSE),FALSE)</f>
        <v>405.24900000000002</v>
      </c>
      <c r="M3186" t="s">
        <v>0</v>
      </c>
      <c r="N3186" t="str">
        <f>IF(VLOOKUP(B3186,title_rename,2,FALSE)=0,B3186,VLOOKUP(B3186,title_rename,2,FALSE))</f>
        <v>07-04 San Francisco Giants @ Washington Nationals</v>
      </c>
      <c r="O3186" s="3" t="str">
        <f>LEFT(IF(VLOOKUP(C3186,brand_rename,2,FALSE)=0,C3186,VLOOKUP(C3186,brand_rename,2,FALSE)),LEN(IF(VLOOKUP(C3186,brand_rename,2,FALSE)=0,C3186,VLOOKUP(C3186,brand_rename,2,FALSE)))-6)</f>
        <v>Washington National Logo</v>
      </c>
      <c r="P3186" t="str">
        <f>IF(VLOOKUP(D3186,location_rename,2,FALSE)=0,D3186,VLOOKUP(D3186,location_rename,2,FALSE))</f>
        <v>Static Upper Billboard</v>
      </c>
      <c r="Q3186">
        <f>IF($L3186=0,0,G3186)</f>
        <v>22</v>
      </c>
      <c r="R3186">
        <f>IF($L3186=0,0,H3186)</f>
        <v>131</v>
      </c>
      <c r="S3186" s="1">
        <f>R3186*L3186</f>
        <v>53087.619000000006</v>
      </c>
      <c r="T3186" s="1">
        <f>S3186*(K3186/100)</f>
        <v>6683.4035079086962</v>
      </c>
      <c r="U3186" t="str">
        <f t="shared" si="98"/>
        <v>Washington National LogoStatic Upper Billboard</v>
      </c>
      <c r="V3186" t="str">
        <f t="shared" si="99"/>
        <v>07-04 San Francisco Giants @ Washington NationalsWashington National LogoStatic Upper Billboard</v>
      </c>
      <c r="W3186" t="str">
        <f>CONCATENATE(M3186,O3186)</f>
        <v>Regular SeasonWashington National Logo</v>
      </c>
      <c r="X3186" t="str">
        <f>CONCATENATE(M3186,P3186)</f>
        <v>Regular SeasonStatic Upper Billboard</v>
      </c>
      <c r="Y3186" t="str">
        <f>CONCATENATE(M3186,O3186,P3186)</f>
        <v>Regular SeasonWashington National LogoStatic Upper Billboard</v>
      </c>
    </row>
    <row r="3187" spans="1:25" x14ac:dyDescent="0.25">
      <c r="A3187" s="3">
        <v>374215</v>
      </c>
      <c r="B3187" t="s">
        <v>108</v>
      </c>
      <c r="C3187" t="s">
        <v>77</v>
      </c>
      <c r="D3187" t="s">
        <v>19</v>
      </c>
      <c r="E3187" t="s">
        <v>1</v>
      </c>
      <c r="F3187" s="5">
        <v>41094</v>
      </c>
      <c r="G3187">
        <v>1</v>
      </c>
      <c r="H3187">
        <v>5</v>
      </c>
      <c r="I3187" s="1">
        <v>2026.25</v>
      </c>
      <c r="J3187" s="1">
        <v>578.70000000000005</v>
      </c>
      <c r="K3187">
        <v>28.560148056755001</v>
      </c>
      <c r="L3187" s="4">
        <f>VLOOKUP(N3187,rates,VLOOKUP(CONCATENATE('[1]Exposure Report'!$B$11,'[1]Exposure Report'!$B$13),rate_lookup_table,4,FALSE),FALSE)</f>
        <v>405.24900000000002</v>
      </c>
      <c r="M3187" t="s">
        <v>0</v>
      </c>
      <c r="N3187" t="str">
        <f>IF(VLOOKUP(B3187,title_rename,2,FALSE)=0,B3187,VLOOKUP(B3187,title_rename,2,FALSE))</f>
        <v>07-04 San Francisco Giants @ Washington Nationals</v>
      </c>
      <c r="O3187" s="3" t="str">
        <f>LEFT(IF(VLOOKUP(C3187,brand_rename,2,FALSE)=0,C3187,VLOOKUP(C3187,brand_rename,2,FALSE)),LEN(IF(VLOOKUP(C3187,brand_rename,2,FALSE)=0,C3187,VLOOKUP(C3187,brand_rename,2,FALSE)))-6)</f>
        <v>Waste Management</v>
      </c>
      <c r="P3187" t="str">
        <f>IF(VLOOKUP(D3187,location_rename,2,FALSE)=0,D3187,VLOOKUP(D3187,location_rename,2,FALSE))</f>
        <v>LED Outfield Wall</v>
      </c>
      <c r="Q3187">
        <f>IF($L3187=0,0,G3187)</f>
        <v>1</v>
      </c>
      <c r="R3187">
        <f>IF($L3187=0,0,H3187)</f>
        <v>5</v>
      </c>
      <c r="S3187" s="1">
        <f>R3187*L3187</f>
        <v>2026.2450000000001</v>
      </c>
      <c r="T3187" s="1">
        <f>S3187*(K3187/100)</f>
        <v>578.69857199259548</v>
      </c>
      <c r="U3187" t="str">
        <f t="shared" si="98"/>
        <v>Waste ManagementLED Outfield Wall</v>
      </c>
      <c r="V3187" t="str">
        <f t="shared" si="99"/>
        <v>07-04 San Francisco Giants @ Washington NationalsWaste ManagementLED Outfield Wall</v>
      </c>
      <c r="W3187" t="str">
        <f>CONCATENATE(M3187,O3187)</f>
        <v>Regular SeasonWaste Management</v>
      </c>
      <c r="X3187" t="str">
        <f>CONCATENATE(M3187,P3187)</f>
        <v>Regular SeasonLED Outfield Wall</v>
      </c>
      <c r="Y3187" t="str">
        <f>CONCATENATE(M3187,O3187,P3187)</f>
        <v>Regular SeasonWaste ManagementLED Outfield Wall</v>
      </c>
    </row>
    <row r="3188" spans="1:25" x14ac:dyDescent="0.25">
      <c r="A3188" s="3">
        <v>374215</v>
      </c>
      <c r="B3188" t="s">
        <v>108</v>
      </c>
      <c r="C3188" t="s">
        <v>5</v>
      </c>
      <c r="D3188" t="s">
        <v>45</v>
      </c>
      <c r="E3188" t="s">
        <v>1</v>
      </c>
      <c r="F3188" s="5">
        <v>41094</v>
      </c>
      <c r="G3188">
        <v>3</v>
      </c>
      <c r="H3188">
        <v>4</v>
      </c>
      <c r="I3188" s="1">
        <v>1621</v>
      </c>
      <c r="J3188" s="1">
        <v>443.26</v>
      </c>
      <c r="K3188">
        <v>27.344848858729101</v>
      </c>
      <c r="L3188" s="4">
        <f>VLOOKUP(N3188,rates,VLOOKUP(CONCATENATE('[1]Exposure Report'!$B$11,'[1]Exposure Report'!$B$13),rate_lookup_table,4,FALSE),FALSE)</f>
        <v>405.24900000000002</v>
      </c>
      <c r="M3188" t="s">
        <v>0</v>
      </c>
      <c r="N3188" t="str">
        <f>IF(VLOOKUP(B3188,title_rename,2,FALSE)=0,B3188,VLOOKUP(B3188,title_rename,2,FALSE))</f>
        <v>07-04 San Francisco Giants @ Washington Nationals</v>
      </c>
      <c r="O3188" s="3" t="str">
        <f>LEFT(IF(VLOOKUP(C3188,brand_rename,2,FALSE)=0,C3188,VLOOKUP(C3188,brand_rename,2,FALSE)),LEN(IF(VLOOKUP(C3188,brand_rename,2,FALSE)=0,C3188,VLOOKUP(C3188,brand_rename,2,FALSE)))-6)</f>
        <v>Website - Washingtonnationalsdreamfoundation.org</v>
      </c>
      <c r="P3188" t="str">
        <f>IF(VLOOKUP(D3188,location_rename,2,FALSE)=0,D3188,VLOOKUP(D3188,location_rename,2,FALSE))</f>
        <v>Static Field Level Foul Ball Line</v>
      </c>
      <c r="Q3188">
        <f>IF($L3188=0,0,G3188)</f>
        <v>3</v>
      </c>
      <c r="R3188">
        <f>IF($L3188=0,0,H3188)</f>
        <v>4</v>
      </c>
      <c r="S3188" s="1">
        <f>R3188*L3188</f>
        <v>1620.9960000000001</v>
      </c>
      <c r="T3188" s="1">
        <f>S3188*(K3188/100)</f>
        <v>443.25890620604434</v>
      </c>
      <c r="U3188" t="str">
        <f t="shared" si="98"/>
        <v>Website - Washingtonnationalsdreamfoundation.orgStatic Field Level Foul Ball Line</v>
      </c>
      <c r="V3188" t="str">
        <f t="shared" si="99"/>
        <v>07-04 San Francisco Giants @ Washington NationalsWebsite - Washingtonnationalsdreamfoundation.orgStatic Field Level Foul Ball Line</v>
      </c>
      <c r="W3188" t="str">
        <f>CONCATENATE(M3188,O3188)</f>
        <v>Regular SeasonWebsite - Washingtonnationalsdreamfoundation.org</v>
      </c>
      <c r="X3188" t="str">
        <f>CONCATENATE(M3188,P3188)</f>
        <v>Regular SeasonStatic Field Level Foul Ball Line</v>
      </c>
      <c r="Y3188" t="str">
        <f>CONCATENATE(M3188,O3188,P3188)</f>
        <v>Regular SeasonWebsite - Washingtonnationalsdreamfoundation.orgStatic Field Level Foul Ball Line</v>
      </c>
    </row>
    <row r="3189" spans="1:25" x14ac:dyDescent="0.25">
      <c r="A3189" s="3">
        <v>374215</v>
      </c>
      <c r="B3189" t="s">
        <v>108</v>
      </c>
      <c r="C3189" t="s">
        <v>3</v>
      </c>
      <c r="D3189" t="s">
        <v>2</v>
      </c>
      <c r="E3189" t="s">
        <v>1</v>
      </c>
      <c r="F3189" s="5">
        <v>41094</v>
      </c>
      <c r="G3189">
        <v>28</v>
      </c>
      <c r="H3189">
        <v>163</v>
      </c>
      <c r="I3189" s="1">
        <v>66055.75</v>
      </c>
      <c r="J3189" s="1">
        <v>16624.21</v>
      </c>
      <c r="K3189">
        <v>25.1669385329816</v>
      </c>
      <c r="L3189" s="4">
        <f>VLOOKUP(N3189,rates,VLOOKUP(CONCATENATE('[1]Exposure Report'!$B$11,'[1]Exposure Report'!$B$13),rate_lookup_table,4,FALSE),FALSE)</f>
        <v>405.24900000000002</v>
      </c>
      <c r="M3189" t="s">
        <v>0</v>
      </c>
      <c r="N3189" t="str">
        <f>IF(VLOOKUP(B3189,title_rename,2,FALSE)=0,B3189,VLOOKUP(B3189,title_rename,2,FALSE))</f>
        <v>07-04 San Francisco Giants @ Washington Nationals</v>
      </c>
      <c r="O3189" s="3" t="str">
        <f>LEFT(IF(VLOOKUP(C3189,brand_rename,2,FALSE)=0,C3189,VLOOKUP(C3189,brand_rename,2,FALSE)),LEN(IF(VLOOKUP(C3189,brand_rename,2,FALSE)=0,C3189,VLOOKUP(C3189,brand_rename,2,FALSE)))-6)</f>
        <v>Windstream</v>
      </c>
      <c r="P3189" t="str">
        <f>IF(VLOOKUP(D3189,location_rename,2,FALSE)=0,D3189,VLOOKUP(D3189,location_rename,2,FALSE))</f>
        <v>Rotational Field Level Home Plate</v>
      </c>
      <c r="Q3189">
        <f>IF($L3189=0,0,G3189)</f>
        <v>28</v>
      </c>
      <c r="R3189">
        <f>IF($L3189=0,0,H3189)</f>
        <v>163</v>
      </c>
      <c r="S3189" s="1">
        <f>R3189*L3189</f>
        <v>66055.587</v>
      </c>
      <c r="T3189" s="1">
        <f>S3189*(K3189/100)</f>
        <v>16624.168977890182</v>
      </c>
      <c r="U3189" t="str">
        <f t="shared" si="98"/>
        <v>WindstreamRotational Field Level Home Plate</v>
      </c>
      <c r="V3189" t="str">
        <f t="shared" si="99"/>
        <v>07-04 San Francisco Giants @ Washington NationalsWindstreamRotational Field Level Home Plate</v>
      </c>
      <c r="W3189" t="str">
        <f>CONCATENATE(M3189,O3189)</f>
        <v>Regular SeasonWindstream</v>
      </c>
      <c r="X3189" t="str">
        <f>CONCATENATE(M3189,P3189)</f>
        <v>Regular SeasonRotational Field Level Home Plate</v>
      </c>
      <c r="Y3189" t="str">
        <f>CONCATENATE(M3189,O3189,P3189)</f>
        <v>Regular SeasonWindstreamRotational Field Level Home Plate</v>
      </c>
    </row>
    <row r="3190" spans="1:25" x14ac:dyDescent="0.25">
      <c r="A3190" s="3">
        <v>374309</v>
      </c>
      <c r="B3190" t="s">
        <v>105</v>
      </c>
      <c r="C3190" t="s">
        <v>75</v>
      </c>
      <c r="D3190" t="s">
        <v>2</v>
      </c>
      <c r="E3190" t="s">
        <v>1</v>
      </c>
      <c r="F3190" s="5">
        <v>41095</v>
      </c>
      <c r="G3190">
        <v>35</v>
      </c>
      <c r="H3190">
        <v>194</v>
      </c>
      <c r="I3190" s="1">
        <v>88710.38</v>
      </c>
      <c r="J3190" s="1">
        <v>21779.360000000001</v>
      </c>
      <c r="K3190">
        <v>24.551084100868401</v>
      </c>
      <c r="L3190" s="4">
        <f>VLOOKUP(N3190,rates,VLOOKUP(CONCATENATE('[1]Exposure Report'!$B$11,'[1]Exposure Report'!$B$13),rate_lookup_table,4,FALSE),FALSE)</f>
        <v>457.26783333333333</v>
      </c>
      <c r="M3190" t="s">
        <v>0</v>
      </c>
      <c r="N3190" t="str">
        <f>IF(VLOOKUP(B3190,title_rename,2,FALSE)=0,B3190,VLOOKUP(B3190,title_rename,2,FALSE))</f>
        <v>07-05 San Francisco Giants @ Washington Nationals</v>
      </c>
      <c r="O3190" s="3" t="str">
        <f>LEFT(IF(VLOOKUP(C3190,brand_rename,2,FALSE)=0,C3190,VLOOKUP(C3190,brand_rename,2,FALSE)),LEN(IF(VLOOKUP(C3190,brand_rename,2,FALSE)=0,C3190,VLOOKUP(C3190,brand_rename,2,FALSE)))-6)</f>
        <v>American University</v>
      </c>
      <c r="P3190" t="str">
        <f>IF(VLOOKUP(D3190,location_rename,2,FALSE)=0,D3190,VLOOKUP(D3190,location_rename,2,FALSE))</f>
        <v>Rotational Field Level Home Plate</v>
      </c>
      <c r="Q3190">
        <f>IF($L3190=0,0,G3190)</f>
        <v>35</v>
      </c>
      <c r="R3190">
        <f>IF($L3190=0,0,H3190)</f>
        <v>194</v>
      </c>
      <c r="S3190" s="1">
        <f>R3190*L3190</f>
        <v>88709.959666666662</v>
      </c>
      <c r="T3190" s="1">
        <f>S3190*(K3190/100)</f>
        <v>21779.256803609769</v>
      </c>
      <c r="U3190" t="str">
        <f t="shared" si="98"/>
        <v>American UniversityRotational Field Level Home Plate</v>
      </c>
      <c r="V3190" t="str">
        <f t="shared" si="99"/>
        <v>07-05 San Francisco Giants @ Washington NationalsAmerican UniversityRotational Field Level Home Plate</v>
      </c>
      <c r="W3190" t="str">
        <f>CONCATENATE(M3190,O3190)</f>
        <v>Regular SeasonAmerican University</v>
      </c>
      <c r="X3190" t="str">
        <f>CONCATENATE(M3190,P3190)</f>
        <v>Regular SeasonRotational Field Level Home Plate</v>
      </c>
      <c r="Y3190" t="str">
        <f>CONCATENATE(M3190,O3190,P3190)</f>
        <v>Regular SeasonAmerican UniversityRotational Field Level Home Plate</v>
      </c>
    </row>
    <row r="3191" spans="1:25" x14ac:dyDescent="0.25">
      <c r="A3191" s="3">
        <v>374309</v>
      </c>
      <c r="B3191" t="s">
        <v>105</v>
      </c>
      <c r="C3191" t="s">
        <v>74</v>
      </c>
      <c r="D3191" t="s">
        <v>12</v>
      </c>
      <c r="E3191" t="s">
        <v>1</v>
      </c>
      <c r="F3191" s="5">
        <v>41095</v>
      </c>
      <c r="G3191">
        <v>1</v>
      </c>
      <c r="H3191">
        <v>1</v>
      </c>
      <c r="I3191" s="1">
        <v>457.27</v>
      </c>
      <c r="J3191" s="1">
        <v>65.12</v>
      </c>
      <c r="K3191">
        <v>14.241039210969401</v>
      </c>
      <c r="L3191" s="4">
        <f>VLOOKUP(N3191,rates,VLOOKUP(CONCATENATE('[1]Exposure Report'!$B$11,'[1]Exposure Report'!$B$13),rate_lookup_table,4,FALSE),FALSE)</f>
        <v>457.26783333333333</v>
      </c>
      <c r="M3191" t="s">
        <v>0</v>
      </c>
      <c r="N3191" t="str">
        <f>IF(VLOOKUP(B3191,title_rename,2,FALSE)=0,B3191,VLOOKUP(B3191,title_rename,2,FALSE))</f>
        <v>07-05 San Francisco Giants @ Washington Nationals</v>
      </c>
      <c r="O3191" s="3" t="str">
        <f>LEFT(IF(VLOOKUP(C3191,brand_rename,2,FALSE)=0,C3191,VLOOKUP(C3191,brand_rename,2,FALSE)),LEN(IF(VLOOKUP(C3191,brand_rename,2,FALSE)=0,C3191,VLOOKUP(C3191,brand_rename,2,FALSE)))-6)</f>
        <v>ANC</v>
      </c>
      <c r="P3191" t="str">
        <f>IF(VLOOKUP(D3191,location_rename,2,FALSE)=0,D3191,VLOOKUP(D3191,location_rename,2,FALSE))</f>
        <v>Static Field Level Home Plate</v>
      </c>
      <c r="Q3191">
        <f>IF($L3191=0,0,G3191)</f>
        <v>1</v>
      </c>
      <c r="R3191">
        <f>IF($L3191=0,0,H3191)</f>
        <v>1</v>
      </c>
      <c r="S3191" s="1">
        <f>R3191*L3191</f>
        <v>457.26783333333333</v>
      </c>
      <c r="T3191" s="1">
        <f>S3191*(K3191/100)</f>
        <v>65.119691444150206</v>
      </c>
      <c r="U3191" t="str">
        <f t="shared" si="98"/>
        <v>ANCStatic Field Level Home Plate</v>
      </c>
      <c r="V3191" t="str">
        <f t="shared" si="99"/>
        <v>07-05 San Francisco Giants @ Washington NationalsANCStatic Field Level Home Plate</v>
      </c>
      <c r="W3191" t="str">
        <f>CONCATENATE(M3191,O3191)</f>
        <v>Regular SeasonANC</v>
      </c>
      <c r="X3191" t="str">
        <f>CONCATENATE(M3191,P3191)</f>
        <v>Regular SeasonStatic Field Level Home Plate</v>
      </c>
      <c r="Y3191" t="str">
        <f>CONCATENATE(M3191,O3191,P3191)</f>
        <v>Regular SeasonANCStatic Field Level Home Plate</v>
      </c>
    </row>
    <row r="3192" spans="1:25" x14ac:dyDescent="0.25">
      <c r="A3192" s="3">
        <v>374309</v>
      </c>
      <c r="B3192" t="s">
        <v>105</v>
      </c>
      <c r="C3192" t="s">
        <v>88</v>
      </c>
      <c r="D3192" t="s">
        <v>34</v>
      </c>
      <c r="E3192" t="s">
        <v>1</v>
      </c>
      <c r="F3192" s="5">
        <v>41095</v>
      </c>
      <c r="G3192">
        <v>1</v>
      </c>
      <c r="H3192">
        <v>5</v>
      </c>
      <c r="I3192" s="1">
        <v>2286.35</v>
      </c>
      <c r="J3192" s="1">
        <v>601.30999999999995</v>
      </c>
      <c r="K3192">
        <v>26.299997813108199</v>
      </c>
      <c r="L3192" s="4">
        <f>VLOOKUP(N3192,rates,VLOOKUP(CONCATENATE('[1]Exposure Report'!$B$11,'[1]Exposure Report'!$B$13),rate_lookup_table,4,FALSE),FALSE)</f>
        <v>457.26783333333333</v>
      </c>
      <c r="M3192" t="s">
        <v>0</v>
      </c>
      <c r="N3192" t="str">
        <f>IF(VLOOKUP(B3192,title_rename,2,FALSE)=0,B3192,VLOOKUP(B3192,title_rename,2,FALSE))</f>
        <v>07-05 San Francisco Giants @ Washington Nationals</v>
      </c>
      <c r="O3192" s="3" t="str">
        <f>LEFT(IF(VLOOKUP(C3192,brand_rename,2,FALSE)=0,C3192,VLOOKUP(C3192,brand_rename,2,FALSE)),LEN(IF(VLOOKUP(C3192,brand_rename,2,FALSE)=0,C3192,VLOOKUP(C3192,brand_rename,2,FALSE)))-6)</f>
        <v>Bazooka Joe</v>
      </c>
      <c r="P3192" t="str">
        <f>IF(VLOOKUP(D3192,location_rename,2,FALSE)=0,D3192,VLOOKUP(D3192,location_rename,2,FALSE))</f>
        <v>General Merchandise</v>
      </c>
      <c r="Q3192">
        <f>IF($L3192=0,0,G3192)</f>
        <v>1</v>
      </c>
      <c r="R3192">
        <f>IF($L3192=0,0,H3192)</f>
        <v>5</v>
      </c>
      <c r="S3192" s="1">
        <f>R3192*L3192</f>
        <v>2286.3391666666666</v>
      </c>
      <c r="T3192" s="1">
        <f>S3192*(K3192/100)</f>
        <v>601.30715083356961</v>
      </c>
      <c r="U3192" t="str">
        <f t="shared" si="98"/>
        <v>Bazooka JoeGeneral Merchandise</v>
      </c>
      <c r="V3192" t="str">
        <f t="shared" si="99"/>
        <v>07-05 San Francisco Giants @ Washington NationalsBazooka JoeGeneral Merchandise</v>
      </c>
      <c r="W3192" t="str">
        <f>CONCATENATE(M3192,O3192)</f>
        <v>Regular SeasonBazooka Joe</v>
      </c>
      <c r="X3192" t="str">
        <f>CONCATENATE(M3192,P3192)</f>
        <v>Regular SeasonGeneral Merchandise</v>
      </c>
      <c r="Y3192" t="str">
        <f>CONCATENATE(M3192,O3192,P3192)</f>
        <v>Regular SeasonBazooka JoeGeneral Merchandise</v>
      </c>
    </row>
    <row r="3193" spans="1:25" x14ac:dyDescent="0.25">
      <c r="A3193" s="3">
        <v>374309</v>
      </c>
      <c r="B3193" t="s">
        <v>105</v>
      </c>
      <c r="C3193" t="s">
        <v>72</v>
      </c>
      <c r="D3193" t="s">
        <v>71</v>
      </c>
      <c r="E3193" t="s">
        <v>1</v>
      </c>
      <c r="F3193" s="5">
        <v>41095</v>
      </c>
      <c r="G3193">
        <v>20</v>
      </c>
      <c r="H3193">
        <v>70</v>
      </c>
      <c r="I3193" s="1">
        <v>32008.9</v>
      </c>
      <c r="J3193" s="1">
        <v>5981.96</v>
      </c>
      <c r="K3193">
        <v>18.688427281162401</v>
      </c>
      <c r="L3193" s="4">
        <f>VLOOKUP(N3193,rates,VLOOKUP(CONCATENATE('[1]Exposure Report'!$B$11,'[1]Exposure Report'!$B$13),rate_lookup_table,4,FALSE),FALSE)</f>
        <v>457.26783333333333</v>
      </c>
      <c r="M3193" t="s">
        <v>0</v>
      </c>
      <c r="N3193" t="str">
        <f>IF(VLOOKUP(B3193,title_rename,2,FALSE)=0,B3193,VLOOKUP(B3193,title_rename,2,FALSE))</f>
        <v>07-05 San Francisco Giants @ Washington Nationals</v>
      </c>
      <c r="O3193" s="3" t="str">
        <f>LEFT(IF(VLOOKUP(C3193,brand_rename,2,FALSE)=0,C3193,VLOOKUP(C3193,brand_rename,2,FALSE)),LEN(IF(VLOOKUP(C3193,brand_rename,2,FALSE)=0,C3193,VLOOKUP(C3193,brand_rename,2,FALSE)))-6)</f>
        <v>Bens Chili Bowl</v>
      </c>
      <c r="P3193" t="str">
        <f>IF(VLOOKUP(D3193,location_rename,2,FALSE)=0,D3193,VLOOKUP(D3193,location_rename,2,FALSE))</f>
        <v>Static Upper Tiered</v>
      </c>
      <c r="Q3193">
        <f>IF($L3193=0,0,G3193)</f>
        <v>20</v>
      </c>
      <c r="R3193">
        <f>IF($L3193=0,0,H3193)</f>
        <v>70</v>
      </c>
      <c r="S3193" s="1">
        <f>R3193*L3193</f>
        <v>32008.748333333333</v>
      </c>
      <c r="T3193" s="1">
        <f>S3193*(K3193/100)</f>
        <v>5981.9316558852815</v>
      </c>
      <c r="U3193" t="str">
        <f t="shared" si="98"/>
        <v>Bens Chili BowlStatic Upper Tiered</v>
      </c>
      <c r="V3193" t="str">
        <f t="shared" si="99"/>
        <v>07-05 San Francisco Giants @ Washington NationalsBens Chili BowlStatic Upper Tiered</v>
      </c>
      <c r="W3193" t="str">
        <f>CONCATENATE(M3193,O3193)</f>
        <v>Regular SeasonBens Chili Bowl</v>
      </c>
      <c r="X3193" t="str">
        <f>CONCATENATE(M3193,P3193)</f>
        <v>Regular SeasonStatic Upper Tiered</v>
      </c>
      <c r="Y3193" t="str">
        <f>CONCATENATE(M3193,O3193,P3193)</f>
        <v>Regular SeasonBens Chili BowlStatic Upper Tiered</v>
      </c>
    </row>
    <row r="3194" spans="1:25" x14ac:dyDescent="0.25">
      <c r="A3194" s="3">
        <v>374309</v>
      </c>
      <c r="B3194" t="s">
        <v>105</v>
      </c>
      <c r="C3194" t="s">
        <v>87</v>
      </c>
      <c r="D3194" t="s">
        <v>17</v>
      </c>
      <c r="E3194" t="s">
        <v>1</v>
      </c>
      <c r="F3194" s="5">
        <v>41095</v>
      </c>
      <c r="G3194">
        <v>1</v>
      </c>
      <c r="H3194">
        <v>2</v>
      </c>
      <c r="I3194" s="1">
        <v>914.54</v>
      </c>
      <c r="J3194" s="1">
        <v>202.84</v>
      </c>
      <c r="K3194">
        <v>22.179456338705702</v>
      </c>
      <c r="L3194" s="4">
        <f>VLOOKUP(N3194,rates,VLOOKUP(CONCATENATE('[1]Exposure Report'!$B$11,'[1]Exposure Report'!$B$13),rate_lookup_table,4,FALSE),FALSE)</f>
        <v>457.26783333333333</v>
      </c>
      <c r="M3194" t="s">
        <v>0</v>
      </c>
      <c r="N3194" t="str">
        <f>IF(VLOOKUP(B3194,title_rename,2,FALSE)=0,B3194,VLOOKUP(B3194,title_rename,2,FALSE))</f>
        <v>07-05 San Francisco Giants @ Washington Nationals</v>
      </c>
      <c r="O3194" s="3" t="str">
        <f>LEFT(IF(VLOOKUP(C3194,brand_rename,2,FALSE)=0,C3194,VLOOKUP(C3194,brand_rename,2,FALSE)),LEN(IF(VLOOKUP(C3194,brand_rename,2,FALSE)=0,C3194,VLOOKUP(C3194,brand_rename,2,FALSE)))-6)</f>
        <v>Breyers</v>
      </c>
      <c r="P3194" t="str">
        <f>IF(VLOOKUP(D3194,location_rename,2,FALSE)=0,D3194,VLOOKUP(D3194,location_rename,2,FALSE))</f>
        <v>LED Upper Tiered</v>
      </c>
      <c r="Q3194">
        <f>IF($L3194=0,0,G3194)</f>
        <v>1</v>
      </c>
      <c r="R3194">
        <f>IF($L3194=0,0,H3194)</f>
        <v>2</v>
      </c>
      <c r="S3194" s="1">
        <f>R3194*L3194</f>
        <v>914.53566666666666</v>
      </c>
      <c r="T3194" s="1">
        <f>S3194*(K3194/100)</f>
        <v>202.83903889022446</v>
      </c>
      <c r="U3194" t="str">
        <f t="shared" si="98"/>
        <v>BreyersLED Upper Tiered</v>
      </c>
      <c r="V3194" t="str">
        <f t="shared" si="99"/>
        <v>07-05 San Francisco Giants @ Washington NationalsBreyersLED Upper Tiered</v>
      </c>
      <c r="W3194" t="str">
        <f>CONCATENATE(M3194,O3194)</f>
        <v>Regular SeasonBreyers</v>
      </c>
      <c r="X3194" t="str">
        <f>CONCATENATE(M3194,P3194)</f>
        <v>Regular SeasonLED Upper Tiered</v>
      </c>
      <c r="Y3194" t="str">
        <f>CONCATENATE(M3194,O3194,P3194)</f>
        <v>Regular SeasonBreyersLED Upper Tiered</v>
      </c>
    </row>
    <row r="3195" spans="1:25" x14ac:dyDescent="0.25">
      <c r="A3195" s="3">
        <v>374309</v>
      </c>
      <c r="B3195" t="s">
        <v>105</v>
      </c>
      <c r="C3195" t="s">
        <v>70</v>
      </c>
      <c r="D3195" t="s">
        <v>2</v>
      </c>
      <c r="E3195" t="s">
        <v>1</v>
      </c>
      <c r="F3195" s="5">
        <v>41095</v>
      </c>
      <c r="G3195">
        <v>13</v>
      </c>
      <c r="H3195">
        <v>68</v>
      </c>
      <c r="I3195" s="1">
        <v>31094.36</v>
      </c>
      <c r="J3195" s="1">
        <v>8036.47</v>
      </c>
      <c r="K3195">
        <v>25.8454266304242</v>
      </c>
      <c r="L3195" s="4">
        <f>VLOOKUP(N3195,rates,VLOOKUP(CONCATENATE('[1]Exposure Report'!$B$11,'[1]Exposure Report'!$B$13),rate_lookup_table,4,FALSE),FALSE)</f>
        <v>457.26783333333333</v>
      </c>
      <c r="M3195" t="s">
        <v>0</v>
      </c>
      <c r="N3195" t="str">
        <f>IF(VLOOKUP(B3195,title_rename,2,FALSE)=0,B3195,VLOOKUP(B3195,title_rename,2,FALSE))</f>
        <v>07-05 San Francisco Giants @ Washington Nationals</v>
      </c>
      <c r="O3195" s="3" t="str">
        <f>LEFT(IF(VLOOKUP(C3195,brand_rename,2,FALSE)=0,C3195,VLOOKUP(C3195,brand_rename,2,FALSE)),LEN(IF(VLOOKUP(C3195,brand_rename,2,FALSE)=0,C3195,VLOOKUP(C3195,brand_rename,2,FALSE)))-6)</f>
        <v>Capital One</v>
      </c>
      <c r="P3195" t="str">
        <f>IF(VLOOKUP(D3195,location_rename,2,FALSE)=0,D3195,VLOOKUP(D3195,location_rename,2,FALSE))</f>
        <v>Rotational Field Level Home Plate</v>
      </c>
      <c r="Q3195">
        <f>IF($L3195=0,0,G3195)</f>
        <v>13</v>
      </c>
      <c r="R3195">
        <f>IF($L3195=0,0,H3195)</f>
        <v>68</v>
      </c>
      <c r="S3195" s="1">
        <f>R3195*L3195</f>
        <v>31094.212666666666</v>
      </c>
      <c r="T3195" s="1">
        <f>S3195*(K3195/100)</f>
        <v>8036.431921071402</v>
      </c>
      <c r="U3195" t="str">
        <f t="shared" si="98"/>
        <v>Capital OneRotational Field Level Home Plate</v>
      </c>
      <c r="V3195" t="str">
        <f t="shared" si="99"/>
        <v>07-05 San Francisco Giants @ Washington NationalsCapital OneRotational Field Level Home Plate</v>
      </c>
      <c r="W3195" t="str">
        <f>CONCATENATE(M3195,O3195)</f>
        <v>Regular SeasonCapital One</v>
      </c>
      <c r="X3195" t="str">
        <f>CONCATENATE(M3195,P3195)</f>
        <v>Regular SeasonRotational Field Level Home Plate</v>
      </c>
      <c r="Y3195" t="str">
        <f>CONCATENATE(M3195,O3195,P3195)</f>
        <v>Regular SeasonCapital OneRotational Field Level Home Plate</v>
      </c>
    </row>
    <row r="3196" spans="1:25" x14ac:dyDescent="0.25">
      <c r="A3196" s="3">
        <v>374309</v>
      </c>
      <c r="B3196" t="s">
        <v>105</v>
      </c>
      <c r="C3196" t="s">
        <v>69</v>
      </c>
      <c r="D3196" t="s">
        <v>17</v>
      </c>
      <c r="E3196" t="s">
        <v>1</v>
      </c>
      <c r="F3196" s="5">
        <v>41095</v>
      </c>
      <c r="G3196">
        <v>3</v>
      </c>
      <c r="H3196">
        <v>6</v>
      </c>
      <c r="I3196" s="1">
        <v>2743.62</v>
      </c>
      <c r="J3196" s="1">
        <v>986.97</v>
      </c>
      <c r="K3196">
        <v>35.973276182561698</v>
      </c>
      <c r="L3196" s="4">
        <f>VLOOKUP(N3196,rates,VLOOKUP(CONCATENATE('[1]Exposure Report'!$B$11,'[1]Exposure Report'!$B$13),rate_lookup_table,4,FALSE),FALSE)</f>
        <v>457.26783333333333</v>
      </c>
      <c r="M3196" t="s">
        <v>0</v>
      </c>
      <c r="N3196" t="str">
        <f>IF(VLOOKUP(B3196,title_rename,2,FALSE)=0,B3196,VLOOKUP(B3196,title_rename,2,FALSE))</f>
        <v>07-05 San Francisco Giants @ Washington Nationals</v>
      </c>
      <c r="O3196" s="3" t="str">
        <f>LEFT(IF(VLOOKUP(C3196,brand_rename,2,FALSE)=0,C3196,VLOOKUP(C3196,brand_rename,2,FALSE)),LEN(IF(VLOOKUP(C3196,brand_rename,2,FALSE)=0,C3196,VLOOKUP(C3196,brand_rename,2,FALSE)))-6)</f>
        <v>CareFirst BlueCross BlueShield</v>
      </c>
      <c r="P3196" t="str">
        <f>IF(VLOOKUP(D3196,location_rename,2,FALSE)=0,D3196,VLOOKUP(D3196,location_rename,2,FALSE))</f>
        <v>LED Upper Tiered</v>
      </c>
      <c r="Q3196">
        <f>IF($L3196=0,0,G3196)</f>
        <v>3</v>
      </c>
      <c r="R3196">
        <f>IF($L3196=0,0,H3196)</f>
        <v>6</v>
      </c>
      <c r="S3196" s="1">
        <f>R3196*L3196</f>
        <v>2743.607</v>
      </c>
      <c r="T3196" s="1">
        <f>S3196*(K3196/100)</f>
        <v>986.9653234740955</v>
      </c>
      <c r="U3196" t="str">
        <f t="shared" si="98"/>
        <v>CareFirst BlueCross BlueShieldLED Upper Tiered</v>
      </c>
      <c r="V3196" t="str">
        <f t="shared" si="99"/>
        <v>07-05 San Francisco Giants @ Washington NationalsCareFirst BlueCross BlueShieldLED Upper Tiered</v>
      </c>
      <c r="W3196" t="str">
        <f>CONCATENATE(M3196,O3196)</f>
        <v>Regular SeasonCareFirst BlueCross BlueShield</v>
      </c>
      <c r="X3196" t="str">
        <f>CONCATENATE(M3196,P3196)</f>
        <v>Regular SeasonLED Upper Tiered</v>
      </c>
      <c r="Y3196" t="str">
        <f>CONCATENATE(M3196,O3196,P3196)</f>
        <v>Regular SeasonCareFirst BlueCross BlueShieldLED Upper Tiered</v>
      </c>
    </row>
    <row r="3197" spans="1:25" x14ac:dyDescent="0.25">
      <c r="A3197" s="3">
        <v>374309</v>
      </c>
      <c r="B3197" t="s">
        <v>105</v>
      </c>
      <c r="C3197" t="s">
        <v>68</v>
      </c>
      <c r="D3197" t="s">
        <v>11</v>
      </c>
      <c r="E3197" t="s">
        <v>1</v>
      </c>
      <c r="F3197" s="5">
        <v>41095</v>
      </c>
      <c r="G3197">
        <v>6</v>
      </c>
      <c r="H3197">
        <v>8</v>
      </c>
      <c r="I3197" s="1">
        <v>3658.16</v>
      </c>
      <c r="J3197" s="1">
        <v>910.84</v>
      </c>
      <c r="K3197">
        <v>24.898856255603899</v>
      </c>
      <c r="L3197" s="4">
        <f>VLOOKUP(N3197,rates,VLOOKUP(CONCATENATE('[1]Exposure Report'!$B$11,'[1]Exposure Report'!$B$13),rate_lookup_table,4,FALSE),FALSE)</f>
        <v>457.26783333333333</v>
      </c>
      <c r="M3197" t="s">
        <v>0</v>
      </c>
      <c r="N3197" t="str">
        <f>IF(VLOOKUP(B3197,title_rename,2,FALSE)=0,B3197,VLOOKUP(B3197,title_rename,2,FALSE))</f>
        <v>07-05 San Francisco Giants @ Washington Nationals</v>
      </c>
      <c r="O3197" s="3" t="str">
        <f>LEFT(IF(VLOOKUP(C3197,brand_rename,2,FALSE)=0,C3197,VLOOKUP(C3197,brand_rename,2,FALSE)),LEN(IF(VLOOKUP(C3197,brand_rename,2,FALSE)=0,C3197,VLOOKUP(C3197,brand_rename,2,FALSE)))-6)</f>
        <v>Charity - Washington Nationals Dream Foundation</v>
      </c>
      <c r="P3197" t="str">
        <f>IF(VLOOKUP(D3197,location_rename,2,FALSE)=0,D3197,VLOOKUP(D3197,location_rename,2,FALSE))</f>
        <v>Static Outfield Wall</v>
      </c>
      <c r="Q3197">
        <f>IF($L3197=0,0,G3197)</f>
        <v>6</v>
      </c>
      <c r="R3197">
        <f>IF($L3197=0,0,H3197)</f>
        <v>8</v>
      </c>
      <c r="S3197" s="1">
        <f>R3197*L3197</f>
        <v>3658.1426666666666</v>
      </c>
      <c r="T3197" s="1">
        <f>S3197*(K3197/100)</f>
        <v>910.8356841982486</v>
      </c>
      <c r="U3197" t="str">
        <f t="shared" si="98"/>
        <v>Charity - Washington Nationals Dream FoundationStatic Outfield Wall</v>
      </c>
      <c r="V3197" t="str">
        <f t="shared" si="99"/>
        <v>07-05 San Francisco Giants @ Washington NationalsCharity - Washington Nationals Dream FoundationStatic Outfield Wall</v>
      </c>
      <c r="W3197" t="str">
        <f>CONCATENATE(M3197,O3197)</f>
        <v>Regular SeasonCharity - Washington Nationals Dream Foundation</v>
      </c>
      <c r="X3197" t="str">
        <f>CONCATENATE(M3197,P3197)</f>
        <v>Regular SeasonStatic Outfield Wall</v>
      </c>
      <c r="Y3197" t="str">
        <f>CONCATENATE(M3197,O3197,P3197)</f>
        <v>Regular SeasonCharity - Washington Nationals Dream FoundationStatic Outfield Wall</v>
      </c>
    </row>
    <row r="3198" spans="1:25" x14ac:dyDescent="0.25">
      <c r="A3198" s="3">
        <v>374309</v>
      </c>
      <c r="B3198" t="s">
        <v>105</v>
      </c>
      <c r="C3198" t="s">
        <v>67</v>
      </c>
      <c r="D3198" t="s">
        <v>17</v>
      </c>
      <c r="E3198" t="s">
        <v>1</v>
      </c>
      <c r="F3198" s="5">
        <v>41095</v>
      </c>
      <c r="G3198">
        <v>3</v>
      </c>
      <c r="H3198">
        <v>7</v>
      </c>
      <c r="I3198" s="1">
        <v>3200.89</v>
      </c>
      <c r="J3198" s="1">
        <v>711.79</v>
      </c>
      <c r="K3198">
        <v>22.237252764074899</v>
      </c>
      <c r="L3198" s="4">
        <f>VLOOKUP(N3198,rates,VLOOKUP(CONCATENATE('[1]Exposure Report'!$B$11,'[1]Exposure Report'!$B$13),rate_lookup_table,4,FALSE),FALSE)</f>
        <v>457.26783333333333</v>
      </c>
      <c r="M3198" t="s">
        <v>0</v>
      </c>
      <c r="N3198" t="str">
        <f>IF(VLOOKUP(B3198,title_rename,2,FALSE)=0,B3198,VLOOKUP(B3198,title_rename,2,FALSE))</f>
        <v>07-05 San Francisco Giants @ Washington Nationals</v>
      </c>
      <c r="O3198" s="3" t="str">
        <f>LEFT(IF(VLOOKUP(C3198,brand_rename,2,FALSE)=0,C3198,VLOOKUP(C3198,brand_rename,2,FALSE)),LEN(IF(VLOOKUP(C3198,brand_rename,2,FALSE)=0,C3198,VLOOKUP(C3198,brand_rename,2,FALSE)))-6)</f>
        <v>Cholula Hot Sauce</v>
      </c>
      <c r="P3198" t="str">
        <f>IF(VLOOKUP(D3198,location_rename,2,FALSE)=0,D3198,VLOOKUP(D3198,location_rename,2,FALSE))</f>
        <v>LED Upper Tiered</v>
      </c>
      <c r="Q3198">
        <f>IF($L3198=0,0,G3198)</f>
        <v>3</v>
      </c>
      <c r="R3198">
        <f>IF($L3198=0,0,H3198)</f>
        <v>7</v>
      </c>
      <c r="S3198" s="1">
        <f>R3198*L3198</f>
        <v>3200.8748333333333</v>
      </c>
      <c r="T3198" s="1">
        <f>S3198*(K3198/100)</f>
        <v>711.78662734999455</v>
      </c>
      <c r="U3198" t="str">
        <f t="shared" si="98"/>
        <v>Cholula Hot SauceLED Upper Tiered</v>
      </c>
      <c r="V3198" t="str">
        <f t="shared" si="99"/>
        <v>07-05 San Francisco Giants @ Washington NationalsCholula Hot SauceLED Upper Tiered</v>
      </c>
      <c r="W3198" t="str">
        <f>CONCATENATE(M3198,O3198)</f>
        <v>Regular SeasonCholula Hot Sauce</v>
      </c>
      <c r="X3198" t="str">
        <f>CONCATENATE(M3198,P3198)</f>
        <v>Regular SeasonLED Upper Tiered</v>
      </c>
      <c r="Y3198" t="str">
        <f>CONCATENATE(M3198,O3198,P3198)</f>
        <v>Regular SeasonCholula Hot SauceLED Upper Tiered</v>
      </c>
    </row>
    <row r="3199" spans="1:25" x14ac:dyDescent="0.25">
      <c r="A3199" s="3">
        <v>374309</v>
      </c>
      <c r="B3199" t="s">
        <v>105</v>
      </c>
      <c r="C3199" t="s">
        <v>67</v>
      </c>
      <c r="D3199" t="s">
        <v>2</v>
      </c>
      <c r="E3199" t="s">
        <v>1</v>
      </c>
      <c r="F3199" s="5">
        <v>41095</v>
      </c>
      <c r="G3199">
        <v>13</v>
      </c>
      <c r="H3199">
        <v>99</v>
      </c>
      <c r="I3199" s="1">
        <v>45269.73</v>
      </c>
      <c r="J3199" s="1">
        <v>10929.71</v>
      </c>
      <c r="K3199">
        <v>24.143528136792501</v>
      </c>
      <c r="L3199" s="4">
        <f>VLOOKUP(N3199,rates,VLOOKUP(CONCATENATE('[1]Exposure Report'!$B$11,'[1]Exposure Report'!$B$13),rate_lookup_table,4,FALSE),FALSE)</f>
        <v>457.26783333333333</v>
      </c>
      <c r="M3199" t="s">
        <v>0</v>
      </c>
      <c r="N3199" t="str">
        <f>IF(VLOOKUP(B3199,title_rename,2,FALSE)=0,B3199,VLOOKUP(B3199,title_rename,2,FALSE))</f>
        <v>07-05 San Francisco Giants @ Washington Nationals</v>
      </c>
      <c r="O3199" s="3" t="str">
        <f>LEFT(IF(VLOOKUP(C3199,brand_rename,2,FALSE)=0,C3199,VLOOKUP(C3199,brand_rename,2,FALSE)),LEN(IF(VLOOKUP(C3199,brand_rename,2,FALSE)=0,C3199,VLOOKUP(C3199,brand_rename,2,FALSE)))-6)</f>
        <v>Cholula Hot Sauce</v>
      </c>
      <c r="P3199" t="str">
        <f>IF(VLOOKUP(D3199,location_rename,2,FALSE)=0,D3199,VLOOKUP(D3199,location_rename,2,FALSE))</f>
        <v>Rotational Field Level Home Plate</v>
      </c>
      <c r="Q3199">
        <f>IF($L3199=0,0,G3199)</f>
        <v>13</v>
      </c>
      <c r="R3199">
        <f>IF($L3199=0,0,H3199)</f>
        <v>99</v>
      </c>
      <c r="S3199" s="1">
        <f>R3199*L3199</f>
        <v>45269.515500000001</v>
      </c>
      <c r="T3199" s="1">
        <f>S3199*(K3199/100)</f>
        <v>10929.658212132143</v>
      </c>
      <c r="U3199" t="str">
        <f t="shared" si="98"/>
        <v>Cholula Hot SauceRotational Field Level Home Plate</v>
      </c>
      <c r="V3199" t="str">
        <f t="shared" si="99"/>
        <v>07-05 San Francisco Giants @ Washington NationalsCholula Hot SauceRotational Field Level Home Plate</v>
      </c>
      <c r="W3199" t="str">
        <f>CONCATENATE(M3199,O3199)</f>
        <v>Regular SeasonCholula Hot Sauce</v>
      </c>
      <c r="X3199" t="str">
        <f>CONCATENATE(M3199,P3199)</f>
        <v>Regular SeasonRotational Field Level Home Plate</v>
      </c>
      <c r="Y3199" t="str">
        <f>CONCATENATE(M3199,O3199,P3199)</f>
        <v>Regular SeasonCholula Hot SauceRotational Field Level Home Plate</v>
      </c>
    </row>
    <row r="3200" spans="1:25" x14ac:dyDescent="0.25">
      <c r="A3200" s="3">
        <v>374309</v>
      </c>
      <c r="B3200" t="s">
        <v>105</v>
      </c>
      <c r="C3200" t="s">
        <v>65</v>
      </c>
      <c r="D3200" t="s">
        <v>17</v>
      </c>
      <c r="E3200" t="s">
        <v>1</v>
      </c>
      <c r="F3200" s="5">
        <v>41095</v>
      </c>
      <c r="G3200">
        <v>5</v>
      </c>
      <c r="H3200">
        <v>16</v>
      </c>
      <c r="I3200" s="1">
        <v>7316.32</v>
      </c>
      <c r="J3200" s="1">
        <v>1795.15</v>
      </c>
      <c r="K3200">
        <v>24.536242263870299</v>
      </c>
      <c r="L3200" s="4">
        <f>VLOOKUP(N3200,rates,VLOOKUP(CONCATENATE('[1]Exposure Report'!$B$11,'[1]Exposure Report'!$B$13),rate_lookup_table,4,FALSE),FALSE)</f>
        <v>457.26783333333333</v>
      </c>
      <c r="M3200" t="s">
        <v>0</v>
      </c>
      <c r="N3200" t="str">
        <f>IF(VLOOKUP(B3200,title_rename,2,FALSE)=0,B3200,VLOOKUP(B3200,title_rename,2,FALSE))</f>
        <v>07-05 San Francisco Giants @ Washington Nationals</v>
      </c>
      <c r="O3200" s="3" t="str">
        <f>LEFT(IF(VLOOKUP(C3200,brand_rename,2,FALSE)=0,C3200,VLOOKUP(C3200,brand_rename,2,FALSE)),LEN(IF(VLOOKUP(C3200,brand_rename,2,FALSE)=0,C3200,VLOOKUP(C3200,brand_rename,2,FALSE)))-6)</f>
        <v>Coca-Cola</v>
      </c>
      <c r="P3200" t="str">
        <f>IF(VLOOKUP(D3200,location_rename,2,FALSE)=0,D3200,VLOOKUP(D3200,location_rename,2,FALSE))</f>
        <v>LED Upper Tiered</v>
      </c>
      <c r="Q3200">
        <f>IF($L3200=0,0,G3200)</f>
        <v>5</v>
      </c>
      <c r="R3200">
        <f>IF($L3200=0,0,H3200)</f>
        <v>16</v>
      </c>
      <c r="S3200" s="1">
        <f>R3200*L3200</f>
        <v>7316.2853333333333</v>
      </c>
      <c r="T3200" s="1">
        <f>S3200*(K3200/100)</f>
        <v>1795.1414941026774</v>
      </c>
      <c r="U3200" t="str">
        <f t="shared" si="98"/>
        <v>Coca-ColaLED Upper Tiered</v>
      </c>
      <c r="V3200" t="str">
        <f t="shared" si="99"/>
        <v>07-05 San Francisco Giants @ Washington NationalsCoca-ColaLED Upper Tiered</v>
      </c>
      <c r="W3200" t="str">
        <f>CONCATENATE(M3200,O3200)</f>
        <v>Regular SeasonCoca-Cola</v>
      </c>
      <c r="X3200" t="str">
        <f>CONCATENATE(M3200,P3200)</f>
        <v>Regular SeasonLED Upper Tiered</v>
      </c>
      <c r="Y3200" t="str">
        <f>CONCATENATE(M3200,O3200,P3200)</f>
        <v>Regular SeasonCoca-ColaLED Upper Tiered</v>
      </c>
    </row>
    <row r="3201" spans="1:25" x14ac:dyDescent="0.25">
      <c r="A3201" s="3">
        <v>374309</v>
      </c>
      <c r="B3201" t="s">
        <v>105</v>
      </c>
      <c r="C3201" t="s">
        <v>65</v>
      </c>
      <c r="D3201" t="s">
        <v>9</v>
      </c>
      <c r="E3201" t="s">
        <v>1</v>
      </c>
      <c r="F3201" s="5">
        <v>41095</v>
      </c>
      <c r="G3201">
        <v>39</v>
      </c>
      <c r="H3201">
        <v>238</v>
      </c>
      <c r="I3201" s="1">
        <v>108830.26</v>
      </c>
      <c r="J3201" s="1">
        <v>12895.56</v>
      </c>
      <c r="K3201">
        <v>11.8492411944986</v>
      </c>
      <c r="L3201" s="4">
        <f>VLOOKUP(N3201,rates,VLOOKUP(CONCATENATE('[1]Exposure Report'!$B$11,'[1]Exposure Report'!$B$13),rate_lookup_table,4,FALSE),FALSE)</f>
        <v>457.26783333333333</v>
      </c>
      <c r="M3201" t="s">
        <v>0</v>
      </c>
      <c r="N3201" t="str">
        <f>IF(VLOOKUP(B3201,title_rename,2,FALSE)=0,B3201,VLOOKUP(B3201,title_rename,2,FALSE))</f>
        <v>07-05 San Francisco Giants @ Washington Nationals</v>
      </c>
      <c r="O3201" s="3" t="str">
        <f>LEFT(IF(VLOOKUP(C3201,brand_rename,2,FALSE)=0,C3201,VLOOKUP(C3201,brand_rename,2,FALSE)),LEN(IF(VLOOKUP(C3201,brand_rename,2,FALSE)=0,C3201,VLOOKUP(C3201,brand_rename,2,FALSE)))-6)</f>
        <v>Coca-Cola</v>
      </c>
      <c r="P3201" t="str">
        <f>IF(VLOOKUP(D3201,location_rename,2,FALSE)=0,D3201,VLOOKUP(D3201,location_rename,2,FALSE))</f>
        <v>Static Upper Billboard</v>
      </c>
      <c r="Q3201">
        <f>IF($L3201=0,0,G3201)</f>
        <v>39</v>
      </c>
      <c r="R3201">
        <f>IF($L3201=0,0,H3201)</f>
        <v>238</v>
      </c>
      <c r="S3201" s="1">
        <f>R3201*L3201</f>
        <v>108829.74433333334</v>
      </c>
      <c r="T3201" s="1">
        <f>S3201*(K3201/100)</f>
        <v>12895.498897412839</v>
      </c>
      <c r="U3201" t="str">
        <f t="shared" si="98"/>
        <v>Coca-ColaStatic Upper Billboard</v>
      </c>
      <c r="V3201" t="str">
        <f t="shared" si="99"/>
        <v>07-05 San Francisco Giants @ Washington NationalsCoca-ColaStatic Upper Billboard</v>
      </c>
      <c r="W3201" t="str">
        <f>CONCATENATE(M3201,O3201)</f>
        <v>Regular SeasonCoca-Cola</v>
      </c>
      <c r="X3201" t="str">
        <f>CONCATENATE(M3201,P3201)</f>
        <v>Regular SeasonStatic Upper Billboard</v>
      </c>
      <c r="Y3201" t="str">
        <f>CONCATENATE(M3201,O3201,P3201)</f>
        <v>Regular SeasonCoca-ColaStatic Upper Billboard</v>
      </c>
    </row>
    <row r="3202" spans="1:25" x14ac:dyDescent="0.25">
      <c r="A3202" s="3">
        <v>374309</v>
      </c>
      <c r="B3202" t="s">
        <v>105</v>
      </c>
      <c r="C3202" t="s">
        <v>107</v>
      </c>
      <c r="D3202" t="s">
        <v>19</v>
      </c>
      <c r="E3202" t="s">
        <v>1</v>
      </c>
      <c r="F3202" s="5">
        <v>41095</v>
      </c>
      <c r="G3202">
        <v>1</v>
      </c>
      <c r="H3202">
        <v>2</v>
      </c>
      <c r="I3202" s="1">
        <v>914.54</v>
      </c>
      <c r="J3202" s="1">
        <v>327.31</v>
      </c>
      <c r="K3202">
        <v>35.789577273820697</v>
      </c>
      <c r="L3202" s="4">
        <f>VLOOKUP(N3202,rates,VLOOKUP(CONCATENATE('[1]Exposure Report'!$B$11,'[1]Exposure Report'!$B$13),rate_lookup_table,4,FALSE),FALSE)</f>
        <v>457.26783333333333</v>
      </c>
      <c r="M3202" t="s">
        <v>0</v>
      </c>
      <c r="N3202" t="str">
        <f>IF(VLOOKUP(B3202,title_rename,2,FALSE)=0,B3202,VLOOKUP(B3202,title_rename,2,FALSE))</f>
        <v>07-05 San Francisco Giants @ Washington Nationals</v>
      </c>
      <c r="O3202" s="3" t="str">
        <f>LEFT(IF(VLOOKUP(C3202,brand_rename,2,FALSE)=0,C3202,VLOOKUP(C3202,brand_rename,2,FALSE)),LEN(IF(VLOOKUP(C3202,brand_rename,2,FALSE)=0,C3202,VLOOKUP(C3202,brand_rename,2,FALSE)))-6)</f>
        <v>Cropp-Metcalfe</v>
      </c>
      <c r="P3202" t="str">
        <f>IF(VLOOKUP(D3202,location_rename,2,FALSE)=0,D3202,VLOOKUP(D3202,location_rename,2,FALSE))</f>
        <v>LED Outfield Wall</v>
      </c>
      <c r="Q3202">
        <f>IF($L3202=0,0,G3202)</f>
        <v>1</v>
      </c>
      <c r="R3202">
        <f>IF($L3202=0,0,H3202)</f>
        <v>2</v>
      </c>
      <c r="S3202" s="1">
        <f>R3202*L3202</f>
        <v>914.53566666666666</v>
      </c>
      <c r="T3202" s="1">
        <f>S3202*(K3202/100)</f>
        <v>327.30844911831798</v>
      </c>
      <c r="U3202" t="str">
        <f t="shared" ref="U3202:U3265" si="100">CONCATENATE(O3202,P3202)</f>
        <v>Cropp-MetcalfeLED Outfield Wall</v>
      </c>
      <c r="V3202" t="str">
        <f t="shared" ref="V3202:V3265" si="101">CONCATENATE(N3202,U3202)</f>
        <v>07-05 San Francisco Giants @ Washington NationalsCropp-MetcalfeLED Outfield Wall</v>
      </c>
      <c r="W3202" t="str">
        <f>CONCATENATE(M3202,O3202)</f>
        <v>Regular SeasonCropp-Metcalfe</v>
      </c>
      <c r="X3202" t="str">
        <f>CONCATENATE(M3202,P3202)</f>
        <v>Regular SeasonLED Outfield Wall</v>
      </c>
      <c r="Y3202" t="str">
        <f>CONCATENATE(M3202,O3202,P3202)</f>
        <v>Regular SeasonCropp-MetcalfeLED Outfield Wall</v>
      </c>
    </row>
    <row r="3203" spans="1:25" x14ac:dyDescent="0.25">
      <c r="A3203" s="3">
        <v>374309</v>
      </c>
      <c r="B3203" t="s">
        <v>105</v>
      </c>
      <c r="C3203" t="s">
        <v>86</v>
      </c>
      <c r="D3203" t="s">
        <v>17</v>
      </c>
      <c r="E3203" t="s">
        <v>1</v>
      </c>
      <c r="F3203" s="5">
        <v>41095</v>
      </c>
      <c r="G3203">
        <v>2</v>
      </c>
      <c r="H3203">
        <v>6</v>
      </c>
      <c r="I3203" s="1">
        <v>2743.62</v>
      </c>
      <c r="J3203" s="1">
        <v>657.37</v>
      </c>
      <c r="K3203">
        <v>23.959950722038698</v>
      </c>
      <c r="L3203" s="4">
        <f>VLOOKUP(N3203,rates,VLOOKUP(CONCATENATE('[1]Exposure Report'!$B$11,'[1]Exposure Report'!$B$13),rate_lookup_table,4,FALSE),FALSE)</f>
        <v>457.26783333333333</v>
      </c>
      <c r="M3203" t="s">
        <v>0</v>
      </c>
      <c r="N3203" t="str">
        <f>IF(VLOOKUP(B3203,title_rename,2,FALSE)=0,B3203,VLOOKUP(B3203,title_rename,2,FALSE))</f>
        <v>07-05 San Francisco Giants @ Washington Nationals</v>
      </c>
      <c r="O3203" s="3" t="str">
        <f>LEFT(IF(VLOOKUP(C3203,brand_rename,2,FALSE)=0,C3203,VLOOKUP(C3203,brand_rename,2,FALSE)),LEN(IF(VLOOKUP(C3203,brand_rename,2,FALSE)=0,C3203,VLOOKUP(C3203,brand_rename,2,FALSE)))-6)</f>
        <v>Dippin Dots</v>
      </c>
      <c r="P3203" t="str">
        <f>IF(VLOOKUP(D3203,location_rename,2,FALSE)=0,D3203,VLOOKUP(D3203,location_rename,2,FALSE))</f>
        <v>LED Upper Tiered</v>
      </c>
      <c r="Q3203">
        <f>IF($L3203=0,0,G3203)</f>
        <v>2</v>
      </c>
      <c r="R3203">
        <f>IF($L3203=0,0,H3203)</f>
        <v>6</v>
      </c>
      <c r="S3203" s="1">
        <f>R3203*L3203</f>
        <v>2743.607</v>
      </c>
      <c r="T3203" s="1">
        <f>S3203*(K3203/100)</f>
        <v>657.36688520640428</v>
      </c>
      <c r="U3203" t="str">
        <f t="shared" si="100"/>
        <v>Dippin DotsLED Upper Tiered</v>
      </c>
      <c r="V3203" t="str">
        <f t="shared" si="101"/>
        <v>07-05 San Francisco Giants @ Washington NationalsDippin DotsLED Upper Tiered</v>
      </c>
      <c r="W3203" t="str">
        <f>CONCATENATE(M3203,O3203)</f>
        <v>Regular SeasonDippin Dots</v>
      </c>
      <c r="X3203" t="str">
        <f>CONCATENATE(M3203,P3203)</f>
        <v>Regular SeasonLED Upper Tiered</v>
      </c>
      <c r="Y3203" t="str">
        <f>CONCATENATE(M3203,O3203,P3203)</f>
        <v>Regular SeasonDippin DotsLED Upper Tiered</v>
      </c>
    </row>
    <row r="3204" spans="1:25" x14ac:dyDescent="0.25">
      <c r="A3204" s="3">
        <v>374309</v>
      </c>
      <c r="B3204" t="s">
        <v>105</v>
      </c>
      <c r="C3204" t="s">
        <v>61</v>
      </c>
      <c r="D3204" t="s">
        <v>17</v>
      </c>
      <c r="E3204" t="s">
        <v>1</v>
      </c>
      <c r="F3204" s="5">
        <v>41095</v>
      </c>
      <c r="G3204">
        <v>2</v>
      </c>
      <c r="H3204">
        <v>5</v>
      </c>
      <c r="I3204" s="1">
        <v>2286.35</v>
      </c>
      <c r="J3204" s="1">
        <v>844.3</v>
      </c>
      <c r="K3204">
        <v>36.927854440483699</v>
      </c>
      <c r="L3204" s="4">
        <f>VLOOKUP(N3204,rates,VLOOKUP(CONCATENATE('[1]Exposure Report'!$B$11,'[1]Exposure Report'!$B$13),rate_lookup_table,4,FALSE),FALSE)</f>
        <v>457.26783333333333</v>
      </c>
      <c r="M3204" t="s">
        <v>0</v>
      </c>
      <c r="N3204" t="str">
        <f>IF(VLOOKUP(B3204,title_rename,2,FALSE)=0,B3204,VLOOKUP(B3204,title_rename,2,FALSE))</f>
        <v>07-05 San Francisco Giants @ Washington Nationals</v>
      </c>
      <c r="O3204" s="3" t="str">
        <f>LEFT(IF(VLOOKUP(C3204,brand_rename,2,FALSE)=0,C3204,VLOOKUP(C3204,brand_rename,2,FALSE)),LEN(IF(VLOOKUP(C3204,brand_rename,2,FALSE)=0,C3204,VLOOKUP(C3204,brand_rename,2,FALSE)))-6)</f>
        <v>Exxonmobil</v>
      </c>
      <c r="P3204" t="str">
        <f>IF(VLOOKUP(D3204,location_rename,2,FALSE)=0,D3204,VLOOKUP(D3204,location_rename,2,FALSE))</f>
        <v>LED Upper Tiered</v>
      </c>
      <c r="Q3204">
        <f>IF($L3204=0,0,G3204)</f>
        <v>2</v>
      </c>
      <c r="R3204">
        <f>IF($L3204=0,0,H3204)</f>
        <v>5</v>
      </c>
      <c r="S3204" s="1">
        <f>R3204*L3204</f>
        <v>2286.3391666666666</v>
      </c>
      <c r="T3204" s="1">
        <f>S3204*(K3204/100)</f>
        <v>844.29599948243469</v>
      </c>
      <c r="U3204" t="str">
        <f t="shared" si="100"/>
        <v>ExxonmobilLED Upper Tiered</v>
      </c>
      <c r="V3204" t="str">
        <f t="shared" si="101"/>
        <v>07-05 San Francisco Giants @ Washington NationalsExxonmobilLED Upper Tiered</v>
      </c>
      <c r="W3204" t="str">
        <f>CONCATENATE(M3204,O3204)</f>
        <v>Regular SeasonExxonmobil</v>
      </c>
      <c r="X3204" t="str">
        <f>CONCATENATE(M3204,P3204)</f>
        <v>Regular SeasonLED Upper Tiered</v>
      </c>
      <c r="Y3204" t="str">
        <f>CONCATENATE(M3204,O3204,P3204)</f>
        <v>Regular SeasonExxonmobilLED Upper Tiered</v>
      </c>
    </row>
    <row r="3205" spans="1:25" x14ac:dyDescent="0.25">
      <c r="A3205" s="3">
        <v>374309</v>
      </c>
      <c r="B3205" t="s">
        <v>105</v>
      </c>
      <c r="C3205" t="s">
        <v>61</v>
      </c>
      <c r="D3205" t="s">
        <v>2</v>
      </c>
      <c r="E3205" t="s">
        <v>1</v>
      </c>
      <c r="F3205" s="5">
        <v>41095</v>
      </c>
      <c r="G3205">
        <v>28</v>
      </c>
      <c r="H3205">
        <v>211</v>
      </c>
      <c r="I3205" s="1">
        <v>96483.97</v>
      </c>
      <c r="J3205" s="1">
        <v>23046.91</v>
      </c>
      <c r="K3205">
        <v>23.8867762178525</v>
      </c>
      <c r="L3205" s="4">
        <f>VLOOKUP(N3205,rates,VLOOKUP(CONCATENATE('[1]Exposure Report'!$B$11,'[1]Exposure Report'!$B$13),rate_lookup_table,4,FALSE),FALSE)</f>
        <v>457.26783333333333</v>
      </c>
      <c r="M3205" t="s">
        <v>0</v>
      </c>
      <c r="N3205" t="str">
        <f>IF(VLOOKUP(B3205,title_rename,2,FALSE)=0,B3205,VLOOKUP(B3205,title_rename,2,FALSE))</f>
        <v>07-05 San Francisco Giants @ Washington Nationals</v>
      </c>
      <c r="O3205" s="3" t="str">
        <f>LEFT(IF(VLOOKUP(C3205,brand_rename,2,FALSE)=0,C3205,VLOOKUP(C3205,brand_rename,2,FALSE)),LEN(IF(VLOOKUP(C3205,brand_rename,2,FALSE)=0,C3205,VLOOKUP(C3205,brand_rename,2,FALSE)))-6)</f>
        <v>Exxonmobil</v>
      </c>
      <c r="P3205" t="str">
        <f>IF(VLOOKUP(D3205,location_rename,2,FALSE)=0,D3205,VLOOKUP(D3205,location_rename,2,FALSE))</f>
        <v>Rotational Field Level Home Plate</v>
      </c>
      <c r="Q3205">
        <f>IF($L3205=0,0,G3205)</f>
        <v>28</v>
      </c>
      <c r="R3205">
        <f>IF($L3205=0,0,H3205)</f>
        <v>211</v>
      </c>
      <c r="S3205" s="1">
        <f>R3205*L3205</f>
        <v>96483.512833333327</v>
      </c>
      <c r="T3205" s="1">
        <f>S3205*(K3205/100)</f>
        <v>23046.80079762133</v>
      </c>
      <c r="U3205" t="str">
        <f t="shared" si="100"/>
        <v>ExxonmobilRotational Field Level Home Plate</v>
      </c>
      <c r="V3205" t="str">
        <f t="shared" si="101"/>
        <v>07-05 San Francisco Giants @ Washington NationalsExxonmobilRotational Field Level Home Plate</v>
      </c>
      <c r="W3205" t="str">
        <f>CONCATENATE(M3205,O3205)</f>
        <v>Regular SeasonExxonmobil</v>
      </c>
      <c r="X3205" t="str">
        <f>CONCATENATE(M3205,P3205)</f>
        <v>Regular SeasonRotational Field Level Home Plate</v>
      </c>
      <c r="Y3205" t="str">
        <f>CONCATENATE(M3205,O3205,P3205)</f>
        <v>Regular SeasonExxonmobilRotational Field Level Home Plate</v>
      </c>
    </row>
    <row r="3206" spans="1:25" x14ac:dyDescent="0.25">
      <c r="A3206" s="3">
        <v>374309</v>
      </c>
      <c r="B3206" t="s">
        <v>105</v>
      </c>
      <c r="C3206" t="s">
        <v>61</v>
      </c>
      <c r="D3206" t="s">
        <v>11</v>
      </c>
      <c r="E3206" t="s">
        <v>1</v>
      </c>
      <c r="F3206" s="5">
        <v>41095</v>
      </c>
      <c r="G3206">
        <v>17</v>
      </c>
      <c r="H3206">
        <v>38</v>
      </c>
      <c r="I3206" s="1">
        <v>17376.259999999998</v>
      </c>
      <c r="J3206" s="1">
        <v>3662.92</v>
      </c>
      <c r="K3206">
        <v>21.080025275864799</v>
      </c>
      <c r="L3206" s="4">
        <f>VLOOKUP(N3206,rates,VLOOKUP(CONCATENATE('[1]Exposure Report'!$B$11,'[1]Exposure Report'!$B$13),rate_lookup_table,4,FALSE),FALSE)</f>
        <v>457.26783333333333</v>
      </c>
      <c r="M3206" t="s">
        <v>0</v>
      </c>
      <c r="N3206" t="str">
        <f>IF(VLOOKUP(B3206,title_rename,2,FALSE)=0,B3206,VLOOKUP(B3206,title_rename,2,FALSE))</f>
        <v>07-05 San Francisco Giants @ Washington Nationals</v>
      </c>
      <c r="O3206" s="3" t="str">
        <f>LEFT(IF(VLOOKUP(C3206,brand_rename,2,FALSE)=0,C3206,VLOOKUP(C3206,brand_rename,2,FALSE)),LEN(IF(VLOOKUP(C3206,brand_rename,2,FALSE)=0,C3206,VLOOKUP(C3206,brand_rename,2,FALSE)))-6)</f>
        <v>Exxonmobil</v>
      </c>
      <c r="P3206" t="str">
        <f>IF(VLOOKUP(D3206,location_rename,2,FALSE)=0,D3206,VLOOKUP(D3206,location_rename,2,FALSE))</f>
        <v>Static Outfield Wall</v>
      </c>
      <c r="Q3206">
        <f>IF($L3206=0,0,G3206)</f>
        <v>17</v>
      </c>
      <c r="R3206">
        <f>IF($L3206=0,0,H3206)</f>
        <v>38</v>
      </c>
      <c r="S3206" s="1">
        <f>R3206*L3206</f>
        <v>17376.177666666666</v>
      </c>
      <c r="T3206" s="1">
        <f>S3206*(K3206/100)</f>
        <v>3662.9026441125079</v>
      </c>
      <c r="U3206" t="str">
        <f t="shared" si="100"/>
        <v>ExxonmobilStatic Outfield Wall</v>
      </c>
      <c r="V3206" t="str">
        <f t="shared" si="101"/>
        <v>07-05 San Francisco Giants @ Washington NationalsExxonmobilStatic Outfield Wall</v>
      </c>
      <c r="W3206" t="str">
        <f>CONCATENATE(M3206,O3206)</f>
        <v>Regular SeasonExxonmobil</v>
      </c>
      <c r="X3206" t="str">
        <f>CONCATENATE(M3206,P3206)</f>
        <v>Regular SeasonStatic Outfield Wall</v>
      </c>
      <c r="Y3206" t="str">
        <f>CONCATENATE(M3206,O3206,P3206)</f>
        <v>Regular SeasonExxonmobilStatic Outfield Wall</v>
      </c>
    </row>
    <row r="3207" spans="1:25" x14ac:dyDescent="0.25">
      <c r="A3207" s="3">
        <v>374309</v>
      </c>
      <c r="B3207" t="s">
        <v>105</v>
      </c>
      <c r="C3207" t="s">
        <v>60</v>
      </c>
      <c r="D3207" t="s">
        <v>34</v>
      </c>
      <c r="E3207" t="s">
        <v>1</v>
      </c>
      <c r="F3207" s="5">
        <v>41095</v>
      </c>
      <c r="G3207">
        <v>4</v>
      </c>
      <c r="H3207">
        <v>7</v>
      </c>
      <c r="I3207" s="1">
        <v>3200.89</v>
      </c>
      <c r="J3207" s="1">
        <v>784.81</v>
      </c>
      <c r="K3207">
        <v>24.518493294052501</v>
      </c>
      <c r="L3207" s="4">
        <f>VLOOKUP(N3207,rates,VLOOKUP(CONCATENATE('[1]Exposure Report'!$B$11,'[1]Exposure Report'!$B$13),rate_lookup_table,4,FALSE),FALSE)</f>
        <v>457.26783333333333</v>
      </c>
      <c r="M3207" t="s">
        <v>0</v>
      </c>
      <c r="N3207" t="str">
        <f>IF(VLOOKUP(B3207,title_rename,2,FALSE)=0,B3207,VLOOKUP(B3207,title_rename,2,FALSE))</f>
        <v>07-05 San Francisco Giants @ Washington Nationals</v>
      </c>
      <c r="O3207" s="3" t="str">
        <f>LEFT(IF(VLOOKUP(C3207,brand_rename,2,FALSE)=0,C3207,VLOOKUP(C3207,brand_rename,2,FALSE)),LEN(IF(VLOOKUP(C3207,brand_rename,2,FALSE)=0,C3207,VLOOKUP(C3207,brand_rename,2,FALSE)))-6)</f>
        <v>Frito-Lay</v>
      </c>
      <c r="P3207" t="str">
        <f>IF(VLOOKUP(D3207,location_rename,2,FALSE)=0,D3207,VLOOKUP(D3207,location_rename,2,FALSE))</f>
        <v>General Merchandise</v>
      </c>
      <c r="Q3207">
        <f>IF($L3207=0,0,G3207)</f>
        <v>4</v>
      </c>
      <c r="R3207">
        <f>IF($L3207=0,0,H3207)</f>
        <v>7</v>
      </c>
      <c r="S3207" s="1">
        <f>R3207*L3207</f>
        <v>3200.8748333333333</v>
      </c>
      <c r="T3207" s="1">
        <f>S3207*(K3207/100)</f>
        <v>784.80628136184748</v>
      </c>
      <c r="U3207" t="str">
        <f t="shared" si="100"/>
        <v>Frito-LayGeneral Merchandise</v>
      </c>
      <c r="V3207" t="str">
        <f t="shared" si="101"/>
        <v>07-05 San Francisco Giants @ Washington NationalsFrito-LayGeneral Merchandise</v>
      </c>
      <c r="W3207" t="str">
        <f>CONCATENATE(M3207,O3207)</f>
        <v>Regular SeasonFrito-Lay</v>
      </c>
      <c r="X3207" t="str">
        <f>CONCATENATE(M3207,P3207)</f>
        <v>Regular SeasonGeneral Merchandise</v>
      </c>
      <c r="Y3207" t="str">
        <f>CONCATENATE(M3207,O3207,P3207)</f>
        <v>Regular SeasonFrito-LayGeneral Merchandise</v>
      </c>
    </row>
    <row r="3208" spans="1:25" x14ac:dyDescent="0.25">
      <c r="A3208" s="3">
        <v>374309</v>
      </c>
      <c r="B3208" t="s">
        <v>105</v>
      </c>
      <c r="C3208" t="s">
        <v>55</v>
      </c>
      <c r="D3208" t="s">
        <v>59</v>
      </c>
      <c r="E3208" t="s">
        <v>1</v>
      </c>
      <c r="F3208" s="5">
        <v>41095</v>
      </c>
      <c r="G3208">
        <v>1</v>
      </c>
      <c r="H3208">
        <v>7</v>
      </c>
      <c r="I3208" s="1">
        <v>3200.89</v>
      </c>
      <c r="J3208" s="1">
        <v>580.96</v>
      </c>
      <c r="K3208">
        <v>18.149952044587501</v>
      </c>
      <c r="L3208" s="4">
        <f>VLOOKUP(N3208,rates,VLOOKUP(CONCATENATE('[1]Exposure Report'!$B$11,'[1]Exposure Report'!$B$13),rate_lookup_table,4,FALSE),FALSE)</f>
        <v>457.26783333333333</v>
      </c>
      <c r="M3208" t="s">
        <v>0</v>
      </c>
      <c r="N3208" t="str">
        <f>IF(VLOOKUP(B3208,title_rename,2,FALSE)=0,B3208,VLOOKUP(B3208,title_rename,2,FALSE))</f>
        <v>07-05 San Francisco Giants @ Washington Nationals</v>
      </c>
      <c r="O3208" s="3" t="str">
        <f>LEFT(IF(VLOOKUP(C3208,brand_rename,2,FALSE)=0,C3208,VLOOKUP(C3208,brand_rename,2,FALSE)),LEN(IF(VLOOKUP(C3208,brand_rename,2,FALSE)=0,C3208,VLOOKUP(C3208,brand_rename,2,FALSE)))-6)</f>
        <v>Gatorade</v>
      </c>
      <c r="P3208" t="str">
        <f>IF(VLOOKUP(D3208,location_rename,2,FALSE)=0,D3208,VLOOKUP(D3208,location_rename,2,FALSE))</f>
        <v>Active Cup</v>
      </c>
      <c r="Q3208">
        <f>IF($L3208=0,0,G3208)</f>
        <v>1</v>
      </c>
      <c r="R3208">
        <f>IF($L3208=0,0,H3208)</f>
        <v>7</v>
      </c>
      <c r="S3208" s="1">
        <f>R3208*L3208</f>
        <v>3200.8748333333333</v>
      </c>
      <c r="T3208" s="1">
        <f>S3208*(K3208/100)</f>
        <v>580.95724725727007</v>
      </c>
      <c r="U3208" t="str">
        <f t="shared" si="100"/>
        <v>GatoradeActive Cup</v>
      </c>
      <c r="V3208" t="str">
        <f t="shared" si="101"/>
        <v>07-05 San Francisco Giants @ Washington NationalsGatoradeActive Cup</v>
      </c>
      <c r="W3208" t="str">
        <f>CONCATENATE(M3208,O3208)</f>
        <v>Regular SeasonGatorade</v>
      </c>
      <c r="X3208" t="str">
        <f>CONCATENATE(M3208,P3208)</f>
        <v>Regular SeasonActive Cup</v>
      </c>
      <c r="Y3208" t="str">
        <f>CONCATENATE(M3208,O3208,P3208)</f>
        <v>Regular SeasonGatoradeActive Cup</v>
      </c>
    </row>
    <row r="3209" spans="1:25" x14ac:dyDescent="0.25">
      <c r="A3209" s="3">
        <v>374309</v>
      </c>
      <c r="B3209" t="s">
        <v>105</v>
      </c>
      <c r="C3209" t="s">
        <v>55</v>
      </c>
      <c r="D3209" t="s">
        <v>59</v>
      </c>
      <c r="E3209" t="s">
        <v>1</v>
      </c>
      <c r="F3209" s="5">
        <v>41095</v>
      </c>
      <c r="G3209">
        <v>2</v>
      </c>
      <c r="H3209">
        <v>2</v>
      </c>
      <c r="I3209" s="1">
        <v>914.54</v>
      </c>
      <c r="J3209" s="1">
        <v>236.64</v>
      </c>
      <c r="K3209">
        <v>25.8753034312331</v>
      </c>
      <c r="L3209" s="4">
        <f>VLOOKUP(N3209,rates,VLOOKUP(CONCATENATE('[1]Exposure Report'!$B$11,'[1]Exposure Report'!$B$13),rate_lookup_table,4,FALSE),FALSE)</f>
        <v>457.26783333333333</v>
      </c>
      <c r="M3209" t="s">
        <v>0</v>
      </c>
      <c r="N3209" t="str">
        <f>IF(VLOOKUP(B3209,title_rename,2,FALSE)=0,B3209,VLOOKUP(B3209,title_rename,2,FALSE))</f>
        <v>07-05 San Francisco Giants @ Washington Nationals</v>
      </c>
      <c r="O3209" s="3" t="str">
        <f>LEFT(IF(VLOOKUP(C3209,brand_rename,2,FALSE)=0,C3209,VLOOKUP(C3209,brand_rename,2,FALSE)),LEN(IF(VLOOKUP(C3209,brand_rename,2,FALSE)=0,C3209,VLOOKUP(C3209,brand_rename,2,FALSE)))-6)</f>
        <v>Gatorade</v>
      </c>
      <c r="P3209" t="str">
        <f>IF(VLOOKUP(D3209,location_rename,2,FALSE)=0,D3209,VLOOKUP(D3209,location_rename,2,FALSE))</f>
        <v>Active Cup</v>
      </c>
      <c r="Q3209">
        <f>IF($L3209=0,0,G3209)</f>
        <v>2</v>
      </c>
      <c r="R3209">
        <f>IF($L3209=0,0,H3209)</f>
        <v>2</v>
      </c>
      <c r="S3209" s="1">
        <f>R3209*L3209</f>
        <v>914.53566666666666</v>
      </c>
      <c r="T3209" s="1">
        <f>S3209*(K3209/100)</f>
        <v>236.6388787368505</v>
      </c>
      <c r="U3209" t="str">
        <f t="shared" si="100"/>
        <v>GatoradeActive Cup</v>
      </c>
      <c r="V3209" t="str">
        <f t="shared" si="101"/>
        <v>07-05 San Francisco Giants @ Washington NationalsGatoradeActive Cup</v>
      </c>
      <c r="W3209" t="str">
        <f>CONCATENATE(M3209,O3209)</f>
        <v>Regular SeasonGatorade</v>
      </c>
      <c r="X3209" t="str">
        <f>CONCATENATE(M3209,P3209)</f>
        <v>Regular SeasonActive Cup</v>
      </c>
      <c r="Y3209" t="str">
        <f>CONCATENATE(M3209,O3209,P3209)</f>
        <v>Regular SeasonGatoradeActive Cup</v>
      </c>
    </row>
    <row r="3210" spans="1:25" x14ac:dyDescent="0.25">
      <c r="A3210" s="3">
        <v>374309</v>
      </c>
      <c r="B3210" t="s">
        <v>105</v>
      </c>
      <c r="C3210" t="s">
        <v>55</v>
      </c>
      <c r="D3210" t="s">
        <v>58</v>
      </c>
      <c r="E3210" t="s">
        <v>1</v>
      </c>
      <c r="F3210" s="5">
        <v>41095</v>
      </c>
      <c r="G3210">
        <v>6</v>
      </c>
      <c r="H3210">
        <v>12</v>
      </c>
      <c r="I3210" s="1">
        <v>5487.24</v>
      </c>
      <c r="J3210" s="1">
        <v>1434.36</v>
      </c>
      <c r="K3210">
        <v>26.139917335490999</v>
      </c>
      <c r="L3210" s="4">
        <f>VLOOKUP(N3210,rates,VLOOKUP(CONCATENATE('[1]Exposure Report'!$B$11,'[1]Exposure Report'!$B$13),rate_lookup_table,4,FALSE),FALSE)</f>
        <v>457.26783333333333</v>
      </c>
      <c r="M3210" t="s">
        <v>0</v>
      </c>
      <c r="N3210" t="str">
        <f>IF(VLOOKUP(B3210,title_rename,2,FALSE)=0,B3210,VLOOKUP(B3210,title_rename,2,FALSE))</f>
        <v>07-05 San Francisco Giants @ Washington Nationals</v>
      </c>
      <c r="O3210" s="3" t="str">
        <f>LEFT(IF(VLOOKUP(C3210,brand_rename,2,FALSE)=0,C3210,VLOOKUP(C3210,brand_rename,2,FALSE)),LEN(IF(VLOOKUP(C3210,brand_rename,2,FALSE)=0,C3210,VLOOKUP(C3210,brand_rename,2,FALSE)))-6)</f>
        <v>Gatorade</v>
      </c>
      <c r="P3210" t="str">
        <f>IF(VLOOKUP(D3210,location_rename,2,FALSE)=0,D3210,VLOOKUP(D3210,location_rename,2,FALSE))</f>
        <v>Cooler Partial Branded</v>
      </c>
      <c r="Q3210">
        <f>IF($L3210=0,0,G3210)</f>
        <v>6</v>
      </c>
      <c r="R3210">
        <f>IF($L3210=0,0,H3210)</f>
        <v>12</v>
      </c>
      <c r="S3210" s="1">
        <f>R3210*L3210</f>
        <v>5487.2139999999999</v>
      </c>
      <c r="T3210" s="1">
        <f>S3210*(K3210/100)</f>
        <v>1434.353203621489</v>
      </c>
      <c r="U3210" t="str">
        <f t="shared" si="100"/>
        <v>GatoradeCooler Partial Branded</v>
      </c>
      <c r="V3210" t="str">
        <f t="shared" si="101"/>
        <v>07-05 San Francisco Giants @ Washington NationalsGatoradeCooler Partial Branded</v>
      </c>
      <c r="W3210" t="str">
        <f>CONCATENATE(M3210,O3210)</f>
        <v>Regular SeasonGatorade</v>
      </c>
      <c r="X3210" t="str">
        <f>CONCATENATE(M3210,P3210)</f>
        <v>Regular SeasonCooler Partial Branded</v>
      </c>
      <c r="Y3210" t="str">
        <f>CONCATENATE(M3210,O3210,P3210)</f>
        <v>Regular SeasonGatoradeCooler Partial Branded</v>
      </c>
    </row>
    <row r="3211" spans="1:25" x14ac:dyDescent="0.25">
      <c r="A3211" s="3">
        <v>374309</v>
      </c>
      <c r="B3211" t="s">
        <v>105</v>
      </c>
      <c r="C3211" t="s">
        <v>55</v>
      </c>
      <c r="D3211" t="s">
        <v>58</v>
      </c>
      <c r="E3211" t="s">
        <v>1</v>
      </c>
      <c r="F3211" s="5">
        <v>41095</v>
      </c>
      <c r="G3211">
        <v>12</v>
      </c>
      <c r="H3211">
        <v>26</v>
      </c>
      <c r="I3211" s="1">
        <v>11889.02</v>
      </c>
      <c r="J3211" s="1">
        <v>3424.54</v>
      </c>
      <c r="K3211">
        <v>28.804224402011201</v>
      </c>
      <c r="L3211" s="4">
        <f>VLOOKUP(N3211,rates,VLOOKUP(CONCATENATE('[1]Exposure Report'!$B$11,'[1]Exposure Report'!$B$13),rate_lookup_table,4,FALSE),FALSE)</f>
        <v>457.26783333333333</v>
      </c>
      <c r="M3211" t="s">
        <v>0</v>
      </c>
      <c r="N3211" t="str">
        <f>IF(VLOOKUP(B3211,title_rename,2,FALSE)=0,B3211,VLOOKUP(B3211,title_rename,2,FALSE))</f>
        <v>07-05 San Francisco Giants @ Washington Nationals</v>
      </c>
      <c r="O3211" s="3" t="str">
        <f>LEFT(IF(VLOOKUP(C3211,brand_rename,2,FALSE)=0,C3211,VLOOKUP(C3211,brand_rename,2,FALSE)),LEN(IF(VLOOKUP(C3211,brand_rename,2,FALSE)=0,C3211,VLOOKUP(C3211,brand_rename,2,FALSE)))-6)</f>
        <v>Gatorade</v>
      </c>
      <c r="P3211" t="str">
        <f>IF(VLOOKUP(D3211,location_rename,2,FALSE)=0,D3211,VLOOKUP(D3211,location_rename,2,FALSE))</f>
        <v>Cooler Partial Branded</v>
      </c>
      <c r="Q3211">
        <f>IF($L3211=0,0,G3211)</f>
        <v>12</v>
      </c>
      <c r="R3211">
        <f>IF($L3211=0,0,H3211)</f>
        <v>26</v>
      </c>
      <c r="S3211" s="1">
        <f>R3211*L3211</f>
        <v>11888.963666666667</v>
      </c>
      <c r="T3211" s="1">
        <f>S3211*(K3211/100)</f>
        <v>3424.5237736202457</v>
      </c>
      <c r="U3211" t="str">
        <f t="shared" si="100"/>
        <v>GatoradeCooler Partial Branded</v>
      </c>
      <c r="V3211" t="str">
        <f t="shared" si="101"/>
        <v>07-05 San Francisco Giants @ Washington NationalsGatoradeCooler Partial Branded</v>
      </c>
      <c r="W3211" t="str">
        <f>CONCATENATE(M3211,O3211)</f>
        <v>Regular SeasonGatorade</v>
      </c>
      <c r="X3211" t="str">
        <f>CONCATENATE(M3211,P3211)</f>
        <v>Regular SeasonCooler Partial Branded</v>
      </c>
      <c r="Y3211" t="str">
        <f>CONCATENATE(M3211,O3211,P3211)</f>
        <v>Regular SeasonGatoradeCooler Partial Branded</v>
      </c>
    </row>
    <row r="3212" spans="1:25" x14ac:dyDescent="0.25">
      <c r="A3212" s="3">
        <v>374309</v>
      </c>
      <c r="B3212" t="s">
        <v>105</v>
      </c>
      <c r="C3212" t="s">
        <v>55</v>
      </c>
      <c r="D3212" t="s">
        <v>102</v>
      </c>
      <c r="E3212" t="s">
        <v>1</v>
      </c>
      <c r="F3212" s="5">
        <v>41095</v>
      </c>
      <c r="G3212">
        <v>8</v>
      </c>
      <c r="H3212">
        <v>20</v>
      </c>
      <c r="I3212" s="1">
        <v>9145.4</v>
      </c>
      <c r="J3212" s="1">
        <v>2711.06</v>
      </c>
      <c r="K3212">
        <v>29.6439740197257</v>
      </c>
      <c r="L3212" s="4">
        <f>VLOOKUP(N3212,rates,VLOOKUP(CONCATENATE('[1]Exposure Report'!$B$11,'[1]Exposure Report'!$B$13),rate_lookup_table,4,FALSE),FALSE)</f>
        <v>457.26783333333333</v>
      </c>
      <c r="M3212" t="s">
        <v>0</v>
      </c>
      <c r="N3212" t="str">
        <f>IF(VLOOKUP(B3212,title_rename,2,FALSE)=0,B3212,VLOOKUP(B3212,title_rename,2,FALSE))</f>
        <v>07-05 San Francisco Giants @ Washington Nationals</v>
      </c>
      <c r="O3212" s="3" t="str">
        <f>LEFT(IF(VLOOKUP(C3212,brand_rename,2,FALSE)=0,C3212,VLOOKUP(C3212,brand_rename,2,FALSE)),LEN(IF(VLOOKUP(C3212,brand_rename,2,FALSE)=0,C3212,VLOOKUP(C3212,brand_rename,2,FALSE)))-6)</f>
        <v>Gatorade</v>
      </c>
      <c r="P3212" t="str">
        <f>IF(VLOOKUP(D3212,location_rename,2,FALSE)=0,D3212,VLOOKUP(D3212,location_rename,2,FALSE))</f>
        <v>Ice Chest Full Branded</v>
      </c>
      <c r="Q3212">
        <f>IF($L3212=0,0,G3212)</f>
        <v>8</v>
      </c>
      <c r="R3212">
        <f>IF($L3212=0,0,H3212)</f>
        <v>20</v>
      </c>
      <c r="S3212" s="1">
        <f>R3212*L3212</f>
        <v>9145.3566666666666</v>
      </c>
      <c r="T3212" s="1">
        <f>S3212*(K3212/100)</f>
        <v>2711.0471542779187</v>
      </c>
      <c r="U3212" t="str">
        <f t="shared" si="100"/>
        <v>GatoradeIce Chest Full Branded</v>
      </c>
      <c r="V3212" t="str">
        <f t="shared" si="101"/>
        <v>07-05 San Francisco Giants @ Washington NationalsGatoradeIce Chest Full Branded</v>
      </c>
      <c r="W3212" t="str">
        <f>CONCATENATE(M3212,O3212)</f>
        <v>Regular SeasonGatorade</v>
      </c>
      <c r="X3212" t="str">
        <f>CONCATENATE(M3212,P3212)</f>
        <v>Regular SeasonIce Chest Full Branded</v>
      </c>
      <c r="Y3212" t="str">
        <f>CONCATENATE(M3212,O3212,P3212)</f>
        <v>Regular SeasonGatoradeIce Chest Full Branded</v>
      </c>
    </row>
    <row r="3213" spans="1:25" x14ac:dyDescent="0.25">
      <c r="A3213" s="3">
        <v>374309</v>
      </c>
      <c r="B3213" t="s">
        <v>105</v>
      </c>
      <c r="C3213" t="s">
        <v>55</v>
      </c>
      <c r="D3213" t="s">
        <v>57</v>
      </c>
      <c r="E3213" t="s">
        <v>1</v>
      </c>
      <c r="F3213" s="5">
        <v>41095</v>
      </c>
      <c r="G3213">
        <v>17</v>
      </c>
      <c r="H3213">
        <v>44</v>
      </c>
      <c r="I3213" s="1">
        <v>20119.88</v>
      </c>
      <c r="J3213" s="1">
        <v>4883.1400000000003</v>
      </c>
      <c r="K3213">
        <v>24.270224275691501</v>
      </c>
      <c r="L3213" s="4">
        <f>VLOOKUP(N3213,rates,VLOOKUP(CONCATENATE('[1]Exposure Report'!$B$11,'[1]Exposure Report'!$B$13),rate_lookup_table,4,FALSE),FALSE)</f>
        <v>457.26783333333333</v>
      </c>
      <c r="M3213" t="s">
        <v>0</v>
      </c>
      <c r="N3213" t="str">
        <f>IF(VLOOKUP(B3213,title_rename,2,FALSE)=0,B3213,VLOOKUP(B3213,title_rename,2,FALSE))</f>
        <v>07-05 San Francisco Giants @ Washington Nationals</v>
      </c>
      <c r="O3213" s="3" t="str">
        <f>LEFT(IF(VLOOKUP(C3213,brand_rename,2,FALSE)=0,C3213,VLOOKUP(C3213,brand_rename,2,FALSE)),LEN(IF(VLOOKUP(C3213,brand_rename,2,FALSE)=0,C3213,VLOOKUP(C3213,brand_rename,2,FALSE)))-6)</f>
        <v>Gatorade</v>
      </c>
      <c r="P3213" t="str">
        <f>IF(VLOOKUP(D3213,location_rename,2,FALSE)=0,D3213,VLOOKUP(D3213,location_rename,2,FALSE))</f>
        <v>Ice Chest Partial Branded</v>
      </c>
      <c r="Q3213">
        <f>IF($L3213=0,0,G3213)</f>
        <v>17</v>
      </c>
      <c r="R3213">
        <f>IF($L3213=0,0,H3213)</f>
        <v>44</v>
      </c>
      <c r="S3213" s="1">
        <f>R3213*L3213</f>
        <v>20119.784666666666</v>
      </c>
      <c r="T3213" s="1">
        <f>S3213*(K3213/100)</f>
        <v>4883.1168623861895</v>
      </c>
      <c r="U3213" t="str">
        <f t="shared" si="100"/>
        <v>GatoradeIce Chest Partial Branded</v>
      </c>
      <c r="V3213" t="str">
        <f t="shared" si="101"/>
        <v>07-05 San Francisco Giants @ Washington NationalsGatoradeIce Chest Partial Branded</v>
      </c>
      <c r="W3213" t="str">
        <f>CONCATENATE(M3213,O3213)</f>
        <v>Regular SeasonGatorade</v>
      </c>
      <c r="X3213" t="str">
        <f>CONCATENATE(M3213,P3213)</f>
        <v>Regular SeasonIce Chest Partial Branded</v>
      </c>
      <c r="Y3213" t="str">
        <f>CONCATENATE(M3213,O3213,P3213)</f>
        <v>Regular SeasonGatoradeIce Chest Partial Branded</v>
      </c>
    </row>
    <row r="3214" spans="1:25" x14ac:dyDescent="0.25">
      <c r="A3214" s="3">
        <v>374309</v>
      </c>
      <c r="B3214" t="s">
        <v>105</v>
      </c>
      <c r="C3214" t="s">
        <v>55</v>
      </c>
      <c r="D3214" t="s">
        <v>56</v>
      </c>
      <c r="E3214" t="s">
        <v>1</v>
      </c>
      <c r="F3214" s="5">
        <v>41095</v>
      </c>
      <c r="G3214">
        <v>3</v>
      </c>
      <c r="H3214">
        <v>18</v>
      </c>
      <c r="I3214" s="1">
        <v>8230.86</v>
      </c>
      <c r="J3214" s="1">
        <v>1484.44</v>
      </c>
      <c r="K3214">
        <v>18.035053445204898</v>
      </c>
      <c r="L3214" s="4">
        <f>VLOOKUP(N3214,rates,VLOOKUP(CONCATENATE('[1]Exposure Report'!$B$11,'[1]Exposure Report'!$B$13),rate_lookup_table,4,FALSE),FALSE)</f>
        <v>457.26783333333333</v>
      </c>
      <c r="M3214" t="s">
        <v>0</v>
      </c>
      <c r="N3214" t="str">
        <f>IF(VLOOKUP(B3214,title_rename,2,FALSE)=0,B3214,VLOOKUP(B3214,title_rename,2,FALSE))</f>
        <v>07-05 San Francisco Giants @ Washington Nationals</v>
      </c>
      <c r="O3214" s="3" t="str">
        <f>LEFT(IF(VLOOKUP(C3214,brand_rename,2,FALSE)=0,C3214,VLOOKUP(C3214,brand_rename,2,FALSE)),LEN(IF(VLOOKUP(C3214,brand_rename,2,FALSE)=0,C3214,VLOOKUP(C3214,brand_rename,2,FALSE)))-6)</f>
        <v>Gatorade</v>
      </c>
      <c r="P3214" t="str">
        <f>IF(VLOOKUP(D3214,location_rename,2,FALSE)=0,D3214,VLOOKUP(D3214,location_rename,2,FALSE))</f>
        <v>Passive Cup</v>
      </c>
      <c r="Q3214">
        <f>IF($L3214=0,0,G3214)</f>
        <v>3</v>
      </c>
      <c r="R3214">
        <f>IF($L3214=0,0,H3214)</f>
        <v>18</v>
      </c>
      <c r="S3214" s="1">
        <f>R3214*L3214</f>
        <v>8230.8209999999999</v>
      </c>
      <c r="T3214" s="1">
        <f>S3214*(K3214/100)</f>
        <v>1484.4329663291483</v>
      </c>
      <c r="U3214" t="str">
        <f t="shared" si="100"/>
        <v>GatoradePassive Cup</v>
      </c>
      <c r="V3214" t="str">
        <f t="shared" si="101"/>
        <v>07-05 San Francisco Giants @ Washington NationalsGatoradePassive Cup</v>
      </c>
      <c r="W3214" t="str">
        <f>CONCATENATE(M3214,O3214)</f>
        <v>Regular SeasonGatorade</v>
      </c>
      <c r="X3214" t="str">
        <f>CONCATENATE(M3214,P3214)</f>
        <v>Regular SeasonPassive Cup</v>
      </c>
      <c r="Y3214" t="str">
        <f>CONCATENATE(M3214,O3214,P3214)</f>
        <v>Regular SeasonGatoradePassive Cup</v>
      </c>
    </row>
    <row r="3215" spans="1:25" x14ac:dyDescent="0.25">
      <c r="A3215" s="3">
        <v>374309</v>
      </c>
      <c r="B3215" t="s">
        <v>105</v>
      </c>
      <c r="C3215" t="s">
        <v>55</v>
      </c>
      <c r="D3215" t="s">
        <v>56</v>
      </c>
      <c r="E3215" t="s">
        <v>1</v>
      </c>
      <c r="F3215" s="5">
        <v>41095</v>
      </c>
      <c r="G3215">
        <v>5</v>
      </c>
      <c r="H3215">
        <v>16</v>
      </c>
      <c r="I3215" s="1">
        <v>7316.32</v>
      </c>
      <c r="J3215" s="1">
        <v>1568.57</v>
      </c>
      <c r="K3215">
        <v>21.439330155050602</v>
      </c>
      <c r="L3215" s="4">
        <f>VLOOKUP(N3215,rates,VLOOKUP(CONCATENATE('[1]Exposure Report'!$B$11,'[1]Exposure Report'!$B$13),rate_lookup_table,4,FALSE),FALSE)</f>
        <v>457.26783333333333</v>
      </c>
      <c r="M3215" t="s">
        <v>0</v>
      </c>
      <c r="N3215" t="str">
        <f>IF(VLOOKUP(B3215,title_rename,2,FALSE)=0,B3215,VLOOKUP(B3215,title_rename,2,FALSE))</f>
        <v>07-05 San Francisco Giants @ Washington Nationals</v>
      </c>
      <c r="O3215" s="3" t="str">
        <f>LEFT(IF(VLOOKUP(C3215,brand_rename,2,FALSE)=0,C3215,VLOOKUP(C3215,brand_rename,2,FALSE)),LEN(IF(VLOOKUP(C3215,brand_rename,2,FALSE)=0,C3215,VLOOKUP(C3215,brand_rename,2,FALSE)))-6)</f>
        <v>Gatorade</v>
      </c>
      <c r="P3215" t="str">
        <f>IF(VLOOKUP(D3215,location_rename,2,FALSE)=0,D3215,VLOOKUP(D3215,location_rename,2,FALSE))</f>
        <v>Passive Cup</v>
      </c>
      <c r="Q3215">
        <f>IF($L3215=0,0,G3215)</f>
        <v>5</v>
      </c>
      <c r="R3215">
        <f>IF($L3215=0,0,H3215)</f>
        <v>16</v>
      </c>
      <c r="S3215" s="1">
        <f>R3215*L3215</f>
        <v>7316.2853333333333</v>
      </c>
      <c r="T3215" s="1">
        <f>S3215*(K3215/100)</f>
        <v>1568.5625676988777</v>
      </c>
      <c r="U3215" t="str">
        <f t="shared" si="100"/>
        <v>GatoradePassive Cup</v>
      </c>
      <c r="V3215" t="str">
        <f t="shared" si="101"/>
        <v>07-05 San Francisco Giants @ Washington NationalsGatoradePassive Cup</v>
      </c>
      <c r="W3215" t="str">
        <f>CONCATENATE(M3215,O3215)</f>
        <v>Regular SeasonGatorade</v>
      </c>
      <c r="X3215" t="str">
        <f>CONCATENATE(M3215,P3215)</f>
        <v>Regular SeasonPassive Cup</v>
      </c>
      <c r="Y3215" t="str">
        <f>CONCATENATE(M3215,O3215,P3215)</f>
        <v>Regular SeasonGatoradePassive Cup</v>
      </c>
    </row>
    <row r="3216" spans="1:25" x14ac:dyDescent="0.25">
      <c r="A3216" s="3">
        <v>374309</v>
      </c>
      <c r="B3216" t="s">
        <v>105</v>
      </c>
      <c r="C3216" t="s">
        <v>55</v>
      </c>
      <c r="D3216" t="s">
        <v>54</v>
      </c>
      <c r="E3216" t="s">
        <v>1</v>
      </c>
      <c r="F3216" s="5">
        <v>41095</v>
      </c>
      <c r="G3216">
        <v>1</v>
      </c>
      <c r="H3216">
        <v>3</v>
      </c>
      <c r="I3216" s="1">
        <v>1371.81</v>
      </c>
      <c r="J3216" s="1">
        <v>340.76</v>
      </c>
      <c r="K3216">
        <v>24.840174659755998</v>
      </c>
      <c r="L3216" s="4">
        <f>VLOOKUP(N3216,rates,VLOOKUP(CONCATENATE('[1]Exposure Report'!$B$11,'[1]Exposure Report'!$B$13),rate_lookup_table,4,FALSE),FALSE)</f>
        <v>457.26783333333333</v>
      </c>
      <c r="M3216" t="s">
        <v>0</v>
      </c>
      <c r="N3216" t="str">
        <f>IF(VLOOKUP(B3216,title_rename,2,FALSE)=0,B3216,VLOOKUP(B3216,title_rename,2,FALSE))</f>
        <v>07-05 San Francisco Giants @ Washington Nationals</v>
      </c>
      <c r="O3216" s="3" t="str">
        <f>LEFT(IF(VLOOKUP(C3216,brand_rename,2,FALSE)=0,C3216,VLOOKUP(C3216,brand_rename,2,FALSE)),LEN(IF(VLOOKUP(C3216,brand_rename,2,FALSE)=0,C3216,VLOOKUP(C3216,brand_rename,2,FALSE)))-6)</f>
        <v>Gatorade</v>
      </c>
      <c r="P3216" t="str">
        <f>IF(VLOOKUP(D3216,location_rename,2,FALSE)=0,D3216,VLOOKUP(D3216,location_rename,2,FALSE))</f>
        <v>Passive Product</v>
      </c>
      <c r="Q3216">
        <f>IF($L3216=0,0,G3216)</f>
        <v>1</v>
      </c>
      <c r="R3216">
        <f>IF($L3216=0,0,H3216)</f>
        <v>3</v>
      </c>
      <c r="S3216" s="1">
        <f>R3216*L3216</f>
        <v>1371.8035</v>
      </c>
      <c r="T3216" s="1">
        <f>S3216*(K3216/100)</f>
        <v>340.75838538864588</v>
      </c>
      <c r="U3216" t="str">
        <f t="shared" si="100"/>
        <v>GatoradePassive Product</v>
      </c>
      <c r="V3216" t="str">
        <f t="shared" si="101"/>
        <v>07-05 San Francisco Giants @ Washington NationalsGatoradePassive Product</v>
      </c>
      <c r="W3216" t="str">
        <f>CONCATENATE(M3216,O3216)</f>
        <v>Regular SeasonGatorade</v>
      </c>
      <c r="X3216" t="str">
        <f>CONCATENATE(M3216,P3216)</f>
        <v>Regular SeasonPassive Product</v>
      </c>
      <c r="Y3216" t="str">
        <f>CONCATENATE(M3216,O3216,P3216)</f>
        <v>Regular SeasonGatoradePassive Product</v>
      </c>
    </row>
    <row r="3217" spans="1:25" x14ac:dyDescent="0.25">
      <c r="A3217" s="3">
        <v>374309</v>
      </c>
      <c r="B3217" t="s">
        <v>105</v>
      </c>
      <c r="C3217" t="s">
        <v>85</v>
      </c>
      <c r="D3217" t="s">
        <v>17</v>
      </c>
      <c r="E3217" t="s">
        <v>1</v>
      </c>
      <c r="F3217" s="5">
        <v>41095</v>
      </c>
      <c r="G3217">
        <v>18</v>
      </c>
      <c r="H3217">
        <v>30</v>
      </c>
      <c r="I3217" s="1">
        <v>13718.1</v>
      </c>
      <c r="J3217" s="1">
        <v>4516.59</v>
      </c>
      <c r="K3217">
        <v>32.924311675815098</v>
      </c>
      <c r="L3217" s="4">
        <f>VLOOKUP(N3217,rates,VLOOKUP(CONCATENATE('[1]Exposure Report'!$B$11,'[1]Exposure Report'!$B$13),rate_lookup_table,4,FALSE),FALSE)</f>
        <v>457.26783333333333</v>
      </c>
      <c r="M3217" t="s">
        <v>0</v>
      </c>
      <c r="N3217" t="str">
        <f>IF(VLOOKUP(B3217,title_rename,2,FALSE)=0,B3217,VLOOKUP(B3217,title_rename,2,FALSE))</f>
        <v>07-05 San Francisco Giants @ Washington Nationals</v>
      </c>
      <c r="O3217" s="3" t="str">
        <f>LEFT(IF(VLOOKUP(C3217,brand_rename,2,FALSE)=0,C3217,VLOOKUP(C3217,brand_rename,2,FALSE)),LEN(IF(VLOOKUP(C3217,brand_rename,2,FALSE)=0,C3217,VLOOKUP(C3217,brand_rename,2,FALSE)))-6)</f>
        <v>Gaylord National Resort</v>
      </c>
      <c r="P3217" t="str">
        <f>IF(VLOOKUP(D3217,location_rename,2,FALSE)=0,D3217,VLOOKUP(D3217,location_rename,2,FALSE))</f>
        <v>LED Upper Tiered</v>
      </c>
      <c r="Q3217">
        <f>IF($L3217=0,0,G3217)</f>
        <v>18</v>
      </c>
      <c r="R3217">
        <f>IF($L3217=0,0,H3217)</f>
        <v>30</v>
      </c>
      <c r="S3217" s="1">
        <f>R3217*L3217</f>
        <v>13718.035</v>
      </c>
      <c r="T3217" s="1">
        <f>S3217*(K3217/100)</f>
        <v>4516.5685991974015</v>
      </c>
      <c r="U3217" t="str">
        <f t="shared" si="100"/>
        <v>Gaylord National ResortLED Upper Tiered</v>
      </c>
      <c r="V3217" t="str">
        <f t="shared" si="101"/>
        <v>07-05 San Francisco Giants @ Washington NationalsGaylord National ResortLED Upper Tiered</v>
      </c>
      <c r="W3217" t="str">
        <f>CONCATENATE(M3217,O3217)</f>
        <v>Regular SeasonGaylord National Resort</v>
      </c>
      <c r="X3217" t="str">
        <f>CONCATENATE(M3217,P3217)</f>
        <v>Regular SeasonLED Upper Tiered</v>
      </c>
      <c r="Y3217" t="str">
        <f>CONCATENATE(M3217,O3217,P3217)</f>
        <v>Regular SeasonGaylord National ResortLED Upper Tiered</v>
      </c>
    </row>
    <row r="3218" spans="1:25" x14ac:dyDescent="0.25">
      <c r="A3218" s="3">
        <v>374309</v>
      </c>
      <c r="B3218" t="s">
        <v>105</v>
      </c>
      <c r="C3218" t="s">
        <v>53</v>
      </c>
      <c r="D3218" t="s">
        <v>19</v>
      </c>
      <c r="E3218" t="s">
        <v>1</v>
      </c>
      <c r="F3218" s="5">
        <v>41095</v>
      </c>
      <c r="G3218">
        <v>3</v>
      </c>
      <c r="H3218">
        <v>5</v>
      </c>
      <c r="I3218" s="1">
        <v>2286.35</v>
      </c>
      <c r="J3218" s="1">
        <v>856.7</v>
      </c>
      <c r="K3218">
        <v>37.470203599623801</v>
      </c>
      <c r="L3218" s="4">
        <f>VLOOKUP(N3218,rates,VLOOKUP(CONCATENATE('[1]Exposure Report'!$B$11,'[1]Exposure Report'!$B$13),rate_lookup_table,4,FALSE),FALSE)</f>
        <v>457.26783333333333</v>
      </c>
      <c r="M3218" t="s">
        <v>0</v>
      </c>
      <c r="N3218" t="str">
        <f>IF(VLOOKUP(B3218,title_rename,2,FALSE)=0,B3218,VLOOKUP(B3218,title_rename,2,FALSE))</f>
        <v>07-05 San Francisco Giants @ Washington Nationals</v>
      </c>
      <c r="O3218" s="3" t="str">
        <f>LEFT(IF(VLOOKUP(C3218,brand_rename,2,FALSE)=0,C3218,VLOOKUP(C3218,brand_rename,2,FALSE)),LEN(IF(VLOOKUP(C3218,brand_rename,2,FALSE)=0,C3218,VLOOKUP(C3218,brand_rename,2,FALSE)))-6)</f>
        <v>GEICO</v>
      </c>
      <c r="P3218" t="str">
        <f>IF(VLOOKUP(D3218,location_rename,2,FALSE)=0,D3218,VLOOKUP(D3218,location_rename,2,FALSE))</f>
        <v>LED Outfield Wall</v>
      </c>
      <c r="Q3218">
        <f>IF($L3218=0,0,G3218)</f>
        <v>3</v>
      </c>
      <c r="R3218">
        <f>IF($L3218=0,0,H3218)</f>
        <v>5</v>
      </c>
      <c r="S3218" s="1">
        <f>R3218*L3218</f>
        <v>2286.3391666666666</v>
      </c>
      <c r="T3218" s="1">
        <f>S3218*(K3218/100)</f>
        <v>856.69594072794223</v>
      </c>
      <c r="U3218" t="str">
        <f t="shared" si="100"/>
        <v>GEICOLED Outfield Wall</v>
      </c>
      <c r="V3218" t="str">
        <f t="shared" si="101"/>
        <v>07-05 San Francisco Giants @ Washington NationalsGEICOLED Outfield Wall</v>
      </c>
      <c r="W3218" t="str">
        <f>CONCATENATE(M3218,O3218)</f>
        <v>Regular SeasonGEICO</v>
      </c>
      <c r="X3218" t="str">
        <f>CONCATENATE(M3218,P3218)</f>
        <v>Regular SeasonLED Outfield Wall</v>
      </c>
      <c r="Y3218" t="str">
        <f>CONCATENATE(M3218,O3218,P3218)</f>
        <v>Regular SeasonGEICOLED Outfield Wall</v>
      </c>
    </row>
    <row r="3219" spans="1:25" x14ac:dyDescent="0.25">
      <c r="A3219" s="3">
        <v>374309</v>
      </c>
      <c r="B3219" t="s">
        <v>105</v>
      </c>
      <c r="C3219" t="s">
        <v>53</v>
      </c>
      <c r="D3219" t="s">
        <v>17</v>
      </c>
      <c r="E3219" t="s">
        <v>1</v>
      </c>
      <c r="F3219" s="5">
        <v>41095</v>
      </c>
      <c r="G3219">
        <v>6</v>
      </c>
      <c r="H3219">
        <v>13</v>
      </c>
      <c r="I3219" s="1">
        <v>5944.51</v>
      </c>
      <c r="J3219" s="1">
        <v>1736.25</v>
      </c>
      <c r="K3219">
        <v>29.207621822488299</v>
      </c>
      <c r="L3219" s="4">
        <f>VLOOKUP(N3219,rates,VLOOKUP(CONCATENATE('[1]Exposure Report'!$B$11,'[1]Exposure Report'!$B$13),rate_lookup_table,4,FALSE),FALSE)</f>
        <v>457.26783333333333</v>
      </c>
      <c r="M3219" t="s">
        <v>0</v>
      </c>
      <c r="N3219" t="str">
        <f>IF(VLOOKUP(B3219,title_rename,2,FALSE)=0,B3219,VLOOKUP(B3219,title_rename,2,FALSE))</f>
        <v>07-05 San Francisco Giants @ Washington Nationals</v>
      </c>
      <c r="O3219" s="3" t="str">
        <f>LEFT(IF(VLOOKUP(C3219,brand_rename,2,FALSE)=0,C3219,VLOOKUP(C3219,brand_rename,2,FALSE)),LEN(IF(VLOOKUP(C3219,brand_rename,2,FALSE)=0,C3219,VLOOKUP(C3219,brand_rename,2,FALSE)))-6)</f>
        <v>GEICO</v>
      </c>
      <c r="P3219" t="str">
        <f>IF(VLOOKUP(D3219,location_rename,2,FALSE)=0,D3219,VLOOKUP(D3219,location_rename,2,FALSE))</f>
        <v>LED Upper Tiered</v>
      </c>
      <c r="Q3219">
        <f>IF($L3219=0,0,G3219)</f>
        <v>6</v>
      </c>
      <c r="R3219">
        <f>IF($L3219=0,0,H3219)</f>
        <v>13</v>
      </c>
      <c r="S3219" s="1">
        <f>R3219*L3219</f>
        <v>5944.4818333333333</v>
      </c>
      <c r="T3219" s="1">
        <f>S3219*(K3219/100)</f>
        <v>1736.2417731865191</v>
      </c>
      <c r="U3219" t="str">
        <f t="shared" si="100"/>
        <v>GEICOLED Upper Tiered</v>
      </c>
      <c r="V3219" t="str">
        <f t="shared" si="101"/>
        <v>07-05 San Francisco Giants @ Washington NationalsGEICOLED Upper Tiered</v>
      </c>
      <c r="W3219" t="str">
        <f>CONCATENATE(M3219,O3219)</f>
        <v>Regular SeasonGEICO</v>
      </c>
      <c r="X3219" t="str">
        <f>CONCATENATE(M3219,P3219)</f>
        <v>Regular SeasonLED Upper Tiered</v>
      </c>
      <c r="Y3219" t="str">
        <f>CONCATENATE(M3219,O3219,P3219)</f>
        <v>Regular SeasonGEICOLED Upper Tiered</v>
      </c>
    </row>
    <row r="3220" spans="1:25" x14ac:dyDescent="0.25">
      <c r="A3220" s="3">
        <v>374309</v>
      </c>
      <c r="B3220" t="s">
        <v>105</v>
      </c>
      <c r="C3220" t="s">
        <v>53</v>
      </c>
      <c r="D3220" t="s">
        <v>2</v>
      </c>
      <c r="E3220" t="s">
        <v>1</v>
      </c>
      <c r="F3220" s="5">
        <v>41095</v>
      </c>
      <c r="G3220">
        <v>24</v>
      </c>
      <c r="H3220">
        <v>147</v>
      </c>
      <c r="I3220" s="1">
        <v>67218.69</v>
      </c>
      <c r="J3220" s="1">
        <v>16016.98</v>
      </c>
      <c r="K3220">
        <v>23.828164458426599</v>
      </c>
      <c r="L3220" s="4">
        <f>VLOOKUP(N3220,rates,VLOOKUP(CONCATENATE('[1]Exposure Report'!$B$11,'[1]Exposure Report'!$B$13),rate_lookup_table,4,FALSE),FALSE)</f>
        <v>457.26783333333333</v>
      </c>
      <c r="M3220" t="s">
        <v>0</v>
      </c>
      <c r="N3220" t="str">
        <f>IF(VLOOKUP(B3220,title_rename,2,FALSE)=0,B3220,VLOOKUP(B3220,title_rename,2,FALSE))</f>
        <v>07-05 San Francisco Giants @ Washington Nationals</v>
      </c>
      <c r="O3220" s="3" t="str">
        <f>LEFT(IF(VLOOKUP(C3220,brand_rename,2,FALSE)=0,C3220,VLOOKUP(C3220,brand_rename,2,FALSE)),LEN(IF(VLOOKUP(C3220,brand_rename,2,FALSE)=0,C3220,VLOOKUP(C3220,brand_rename,2,FALSE)))-6)</f>
        <v>GEICO</v>
      </c>
      <c r="P3220" t="str">
        <f>IF(VLOOKUP(D3220,location_rename,2,FALSE)=0,D3220,VLOOKUP(D3220,location_rename,2,FALSE))</f>
        <v>Rotational Field Level Home Plate</v>
      </c>
      <c r="Q3220">
        <f>IF($L3220=0,0,G3220)</f>
        <v>24</v>
      </c>
      <c r="R3220">
        <f>IF($L3220=0,0,H3220)</f>
        <v>147</v>
      </c>
      <c r="S3220" s="1">
        <f>R3220*L3220</f>
        <v>67218.371499999994</v>
      </c>
      <c r="T3220" s="1">
        <f>S3220*(K3220/100)</f>
        <v>16016.904107296152</v>
      </c>
      <c r="U3220" t="str">
        <f t="shared" si="100"/>
        <v>GEICORotational Field Level Home Plate</v>
      </c>
      <c r="V3220" t="str">
        <f t="shared" si="101"/>
        <v>07-05 San Francisco Giants @ Washington NationalsGEICORotational Field Level Home Plate</v>
      </c>
      <c r="W3220" t="str">
        <f>CONCATENATE(M3220,O3220)</f>
        <v>Regular SeasonGEICO</v>
      </c>
      <c r="X3220" t="str">
        <f>CONCATENATE(M3220,P3220)</f>
        <v>Regular SeasonRotational Field Level Home Plate</v>
      </c>
      <c r="Y3220" t="str">
        <f>CONCATENATE(M3220,O3220,P3220)</f>
        <v>Regular SeasonGEICORotational Field Level Home Plate</v>
      </c>
    </row>
    <row r="3221" spans="1:25" x14ac:dyDescent="0.25">
      <c r="A3221" s="3">
        <v>374309</v>
      </c>
      <c r="B3221" t="s">
        <v>105</v>
      </c>
      <c r="C3221" t="s">
        <v>53</v>
      </c>
      <c r="D3221" t="s">
        <v>11</v>
      </c>
      <c r="E3221" t="s">
        <v>1</v>
      </c>
      <c r="F3221" s="5">
        <v>41095</v>
      </c>
      <c r="G3221">
        <v>73</v>
      </c>
      <c r="H3221">
        <v>256</v>
      </c>
      <c r="I3221" s="1">
        <v>117061.12</v>
      </c>
      <c r="J3221" s="1">
        <v>19905.509999999998</v>
      </c>
      <c r="K3221">
        <v>17.004373441839601</v>
      </c>
      <c r="L3221" s="4">
        <f>VLOOKUP(N3221,rates,VLOOKUP(CONCATENATE('[1]Exposure Report'!$B$11,'[1]Exposure Report'!$B$13),rate_lookup_table,4,FALSE),FALSE)</f>
        <v>457.26783333333333</v>
      </c>
      <c r="M3221" t="s">
        <v>0</v>
      </c>
      <c r="N3221" t="str">
        <f>IF(VLOOKUP(B3221,title_rename,2,FALSE)=0,B3221,VLOOKUP(B3221,title_rename,2,FALSE))</f>
        <v>07-05 San Francisco Giants @ Washington Nationals</v>
      </c>
      <c r="O3221" s="3" t="str">
        <f>LEFT(IF(VLOOKUP(C3221,brand_rename,2,FALSE)=0,C3221,VLOOKUP(C3221,brand_rename,2,FALSE)),LEN(IF(VLOOKUP(C3221,brand_rename,2,FALSE)=0,C3221,VLOOKUP(C3221,brand_rename,2,FALSE)))-6)</f>
        <v>GEICO</v>
      </c>
      <c r="P3221" t="str">
        <f>IF(VLOOKUP(D3221,location_rename,2,FALSE)=0,D3221,VLOOKUP(D3221,location_rename,2,FALSE))</f>
        <v>Static Outfield Wall</v>
      </c>
      <c r="Q3221">
        <f>IF($L3221=0,0,G3221)</f>
        <v>73</v>
      </c>
      <c r="R3221">
        <f>IF($L3221=0,0,H3221)</f>
        <v>256</v>
      </c>
      <c r="S3221" s="1">
        <f>R3221*L3221</f>
        <v>117060.56533333333</v>
      </c>
      <c r="T3221" s="1">
        <f>S3221*(K3221/100)</f>
        <v>19905.415682408628</v>
      </c>
      <c r="U3221" t="str">
        <f t="shared" si="100"/>
        <v>GEICOStatic Outfield Wall</v>
      </c>
      <c r="V3221" t="str">
        <f t="shared" si="101"/>
        <v>07-05 San Francisco Giants @ Washington NationalsGEICOStatic Outfield Wall</v>
      </c>
      <c r="W3221" t="str">
        <f>CONCATENATE(M3221,O3221)</f>
        <v>Regular SeasonGEICO</v>
      </c>
      <c r="X3221" t="str">
        <f>CONCATENATE(M3221,P3221)</f>
        <v>Regular SeasonStatic Outfield Wall</v>
      </c>
      <c r="Y3221" t="str">
        <f>CONCATENATE(M3221,O3221,P3221)</f>
        <v>Regular SeasonGEICOStatic Outfield Wall</v>
      </c>
    </row>
    <row r="3222" spans="1:25" x14ac:dyDescent="0.25">
      <c r="A3222" s="3">
        <v>374309</v>
      </c>
      <c r="B3222" t="s">
        <v>105</v>
      </c>
      <c r="C3222" t="s">
        <v>52</v>
      </c>
      <c r="D3222" t="s">
        <v>2</v>
      </c>
      <c r="E3222" t="s">
        <v>1</v>
      </c>
      <c r="F3222" s="5">
        <v>41095</v>
      </c>
      <c r="G3222">
        <v>18</v>
      </c>
      <c r="H3222">
        <v>160</v>
      </c>
      <c r="I3222" s="1">
        <v>73163.199999999997</v>
      </c>
      <c r="J3222" s="1">
        <v>17087.310000000001</v>
      </c>
      <c r="K3222">
        <v>23.355061014280398</v>
      </c>
      <c r="L3222" s="4">
        <f>VLOOKUP(N3222,rates,VLOOKUP(CONCATENATE('[1]Exposure Report'!$B$11,'[1]Exposure Report'!$B$13),rate_lookup_table,4,FALSE),FALSE)</f>
        <v>457.26783333333333</v>
      </c>
      <c r="M3222" t="s">
        <v>0</v>
      </c>
      <c r="N3222" t="str">
        <f>IF(VLOOKUP(B3222,title_rename,2,FALSE)=0,B3222,VLOOKUP(B3222,title_rename,2,FALSE))</f>
        <v>07-05 San Francisco Giants @ Washington Nationals</v>
      </c>
      <c r="O3222" s="3" t="str">
        <f>LEFT(IF(VLOOKUP(C3222,brand_rename,2,FALSE)=0,C3222,VLOOKUP(C3222,brand_rename,2,FALSE)),LEN(IF(VLOOKUP(C3222,brand_rename,2,FALSE)=0,C3222,VLOOKUP(C3222,brand_rename,2,FALSE)))-6)</f>
        <v>Hankook Tire</v>
      </c>
      <c r="P3222" t="str">
        <f>IF(VLOOKUP(D3222,location_rename,2,FALSE)=0,D3222,VLOOKUP(D3222,location_rename,2,FALSE))</f>
        <v>Rotational Field Level Home Plate</v>
      </c>
      <c r="Q3222">
        <f>IF($L3222=0,0,G3222)</f>
        <v>18</v>
      </c>
      <c r="R3222">
        <f>IF($L3222=0,0,H3222)</f>
        <v>160</v>
      </c>
      <c r="S3222" s="1">
        <f>R3222*L3222</f>
        <v>73162.853333333333</v>
      </c>
      <c r="T3222" s="1">
        <f>S3222*(K3222/100)</f>
        <v>17087.229035788481</v>
      </c>
      <c r="U3222" t="str">
        <f t="shared" si="100"/>
        <v>Hankook TireRotational Field Level Home Plate</v>
      </c>
      <c r="V3222" t="str">
        <f t="shared" si="101"/>
        <v>07-05 San Francisco Giants @ Washington NationalsHankook TireRotational Field Level Home Plate</v>
      </c>
      <c r="W3222" t="str">
        <f>CONCATENATE(M3222,O3222)</f>
        <v>Regular SeasonHankook Tire</v>
      </c>
      <c r="X3222" t="str">
        <f>CONCATENATE(M3222,P3222)</f>
        <v>Regular SeasonRotational Field Level Home Plate</v>
      </c>
      <c r="Y3222" t="str">
        <f>CONCATENATE(M3222,O3222,P3222)</f>
        <v>Regular SeasonHankook TireRotational Field Level Home Plate</v>
      </c>
    </row>
    <row r="3223" spans="1:25" x14ac:dyDescent="0.25">
      <c r="A3223" s="3">
        <v>374309</v>
      </c>
      <c r="B3223" t="s">
        <v>105</v>
      </c>
      <c r="C3223" t="s">
        <v>51</v>
      </c>
      <c r="D3223" t="s">
        <v>9</v>
      </c>
      <c r="E3223" t="s">
        <v>1</v>
      </c>
      <c r="F3223" s="5">
        <v>41095</v>
      </c>
      <c r="G3223">
        <v>11</v>
      </c>
      <c r="H3223">
        <v>27</v>
      </c>
      <c r="I3223" s="1">
        <v>12346.29</v>
      </c>
      <c r="J3223" s="1">
        <v>2912.44</v>
      </c>
      <c r="K3223">
        <v>23.589596550866599</v>
      </c>
      <c r="L3223" s="4">
        <f>VLOOKUP(N3223,rates,VLOOKUP(CONCATENATE('[1]Exposure Report'!$B$11,'[1]Exposure Report'!$B$13),rate_lookup_table,4,FALSE),FALSE)</f>
        <v>457.26783333333333</v>
      </c>
      <c r="M3223" t="s">
        <v>0</v>
      </c>
      <c r="N3223" t="str">
        <f>IF(VLOOKUP(B3223,title_rename,2,FALSE)=0,B3223,VLOOKUP(B3223,title_rename,2,FALSE))</f>
        <v>07-05 San Francisco Giants @ Washington Nationals</v>
      </c>
      <c r="O3223" s="3" t="str">
        <f>LEFT(IF(VLOOKUP(C3223,brand_rename,2,FALSE)=0,C3223,VLOOKUP(C3223,brand_rename,2,FALSE)),LEN(IF(VLOOKUP(C3223,brand_rename,2,FALSE)=0,C3223,VLOOKUP(C3223,brand_rename,2,FALSE)))-6)</f>
        <v>Harris Teeter</v>
      </c>
      <c r="P3223" t="str">
        <f>IF(VLOOKUP(D3223,location_rename,2,FALSE)=0,D3223,VLOOKUP(D3223,location_rename,2,FALSE))</f>
        <v>Static Upper Billboard</v>
      </c>
      <c r="Q3223">
        <f>IF($L3223=0,0,G3223)</f>
        <v>11</v>
      </c>
      <c r="R3223">
        <f>IF($L3223=0,0,H3223)</f>
        <v>27</v>
      </c>
      <c r="S3223" s="1">
        <f>R3223*L3223</f>
        <v>12346.2315</v>
      </c>
      <c r="T3223" s="1">
        <f>S3223*(K3223/100)</f>
        <v>2912.4262000860053</v>
      </c>
      <c r="U3223" t="str">
        <f t="shared" si="100"/>
        <v>Harris TeeterStatic Upper Billboard</v>
      </c>
      <c r="V3223" t="str">
        <f t="shared" si="101"/>
        <v>07-05 San Francisco Giants @ Washington NationalsHarris TeeterStatic Upper Billboard</v>
      </c>
      <c r="W3223" t="str">
        <f>CONCATENATE(M3223,O3223)</f>
        <v>Regular SeasonHarris Teeter</v>
      </c>
      <c r="X3223" t="str">
        <f>CONCATENATE(M3223,P3223)</f>
        <v>Regular SeasonStatic Upper Billboard</v>
      </c>
      <c r="Y3223" t="str">
        <f>CONCATENATE(M3223,O3223,P3223)</f>
        <v>Regular SeasonHarris TeeterStatic Upper Billboard</v>
      </c>
    </row>
    <row r="3224" spans="1:25" x14ac:dyDescent="0.25">
      <c r="A3224" s="3">
        <v>374309</v>
      </c>
      <c r="B3224" t="s">
        <v>105</v>
      </c>
      <c r="C3224" t="s">
        <v>84</v>
      </c>
      <c r="D3224" t="s">
        <v>17</v>
      </c>
      <c r="E3224" t="s">
        <v>1</v>
      </c>
      <c r="F3224" s="5">
        <v>41095</v>
      </c>
      <c r="G3224">
        <v>2</v>
      </c>
      <c r="H3224">
        <v>2</v>
      </c>
      <c r="I3224" s="1">
        <v>914.54</v>
      </c>
      <c r="J3224" s="1">
        <v>187.89</v>
      </c>
      <c r="K3224">
        <v>20.5447547400879</v>
      </c>
      <c r="L3224" s="4">
        <f>VLOOKUP(N3224,rates,VLOOKUP(CONCATENATE('[1]Exposure Report'!$B$11,'[1]Exposure Report'!$B$13),rate_lookup_table,4,FALSE),FALSE)</f>
        <v>457.26783333333333</v>
      </c>
      <c r="M3224" t="s">
        <v>0</v>
      </c>
      <c r="N3224" t="str">
        <f>IF(VLOOKUP(B3224,title_rename,2,FALSE)=0,B3224,VLOOKUP(B3224,title_rename,2,FALSE))</f>
        <v>07-05 San Francisco Giants @ Washington Nationals</v>
      </c>
      <c r="O3224" s="3" t="str">
        <f>LEFT(IF(VLOOKUP(C3224,brand_rename,2,FALSE)=0,C3224,VLOOKUP(C3224,brand_rename,2,FALSE)),LEN(IF(VLOOKUP(C3224,brand_rename,2,FALSE)=0,C3224,VLOOKUP(C3224,brand_rename,2,FALSE)))-6)</f>
        <v>Hebrew National</v>
      </c>
      <c r="P3224" t="str">
        <f>IF(VLOOKUP(D3224,location_rename,2,FALSE)=0,D3224,VLOOKUP(D3224,location_rename,2,FALSE))</f>
        <v>LED Upper Tiered</v>
      </c>
      <c r="Q3224">
        <f>IF($L3224=0,0,G3224)</f>
        <v>2</v>
      </c>
      <c r="R3224">
        <f>IF($L3224=0,0,H3224)</f>
        <v>2</v>
      </c>
      <c r="S3224" s="1">
        <f>R3224*L3224</f>
        <v>914.53566666666666</v>
      </c>
      <c r="T3224" s="1">
        <f>S3224*(K3224/100)</f>
        <v>187.88910972729448</v>
      </c>
      <c r="U3224" t="str">
        <f t="shared" si="100"/>
        <v>Hebrew NationalLED Upper Tiered</v>
      </c>
      <c r="V3224" t="str">
        <f t="shared" si="101"/>
        <v>07-05 San Francisco Giants @ Washington NationalsHebrew NationalLED Upper Tiered</v>
      </c>
      <c r="W3224" t="str">
        <f>CONCATENATE(M3224,O3224)</f>
        <v>Regular SeasonHebrew National</v>
      </c>
      <c r="X3224" t="str">
        <f>CONCATENATE(M3224,P3224)</f>
        <v>Regular SeasonLED Upper Tiered</v>
      </c>
      <c r="Y3224" t="str">
        <f>CONCATENATE(M3224,O3224,P3224)</f>
        <v>Regular SeasonHebrew NationalLED Upper Tiered</v>
      </c>
    </row>
    <row r="3225" spans="1:25" x14ac:dyDescent="0.25">
      <c r="A3225" s="3">
        <v>374309</v>
      </c>
      <c r="B3225" t="s">
        <v>105</v>
      </c>
      <c r="C3225" t="s">
        <v>49</v>
      </c>
      <c r="D3225" t="s">
        <v>17</v>
      </c>
      <c r="E3225" t="s">
        <v>1</v>
      </c>
      <c r="F3225" s="5">
        <v>41095</v>
      </c>
      <c r="G3225">
        <v>2</v>
      </c>
      <c r="H3225">
        <v>4</v>
      </c>
      <c r="I3225" s="1">
        <v>1829.08</v>
      </c>
      <c r="J3225" s="1">
        <v>545.57000000000005</v>
      </c>
      <c r="K3225">
        <v>29.827563583878199</v>
      </c>
      <c r="L3225" s="4">
        <f>VLOOKUP(N3225,rates,VLOOKUP(CONCATENATE('[1]Exposure Report'!$B$11,'[1]Exposure Report'!$B$13),rate_lookup_table,4,FALSE),FALSE)</f>
        <v>457.26783333333333</v>
      </c>
      <c r="M3225" t="s">
        <v>0</v>
      </c>
      <c r="N3225" t="str">
        <f>IF(VLOOKUP(B3225,title_rename,2,FALSE)=0,B3225,VLOOKUP(B3225,title_rename,2,FALSE))</f>
        <v>07-05 San Francisco Giants @ Washington Nationals</v>
      </c>
      <c r="O3225" s="3" t="str">
        <f>LEFT(IF(VLOOKUP(C3225,brand_rename,2,FALSE)=0,C3225,VLOOKUP(C3225,brand_rename,2,FALSE)),LEN(IF(VLOOKUP(C3225,brand_rename,2,FALSE)=0,C3225,VLOOKUP(C3225,brand_rename,2,FALSE)))-6)</f>
        <v>Lexus</v>
      </c>
      <c r="P3225" t="str">
        <f>IF(VLOOKUP(D3225,location_rename,2,FALSE)=0,D3225,VLOOKUP(D3225,location_rename,2,FALSE))</f>
        <v>LED Upper Tiered</v>
      </c>
      <c r="Q3225">
        <f>IF($L3225=0,0,G3225)</f>
        <v>2</v>
      </c>
      <c r="R3225">
        <f>IF($L3225=0,0,H3225)</f>
        <v>4</v>
      </c>
      <c r="S3225" s="1">
        <f>R3225*L3225</f>
        <v>1829.0713333333333</v>
      </c>
      <c r="T3225" s="1">
        <f>S3225*(K3225/100)</f>
        <v>545.56741494448875</v>
      </c>
      <c r="U3225" t="str">
        <f t="shared" si="100"/>
        <v>LexusLED Upper Tiered</v>
      </c>
      <c r="V3225" t="str">
        <f t="shared" si="101"/>
        <v>07-05 San Francisco Giants @ Washington NationalsLexusLED Upper Tiered</v>
      </c>
      <c r="W3225" t="str">
        <f>CONCATENATE(M3225,O3225)</f>
        <v>Regular SeasonLexus</v>
      </c>
      <c r="X3225" t="str">
        <f>CONCATENATE(M3225,P3225)</f>
        <v>Regular SeasonLED Upper Tiered</v>
      </c>
      <c r="Y3225" t="str">
        <f>CONCATENATE(M3225,O3225,P3225)</f>
        <v>Regular SeasonLexusLED Upper Tiered</v>
      </c>
    </row>
    <row r="3226" spans="1:25" x14ac:dyDescent="0.25">
      <c r="A3226" s="3">
        <v>374309</v>
      </c>
      <c r="B3226" t="s">
        <v>105</v>
      </c>
      <c r="C3226" t="s">
        <v>49</v>
      </c>
      <c r="D3226" t="s">
        <v>7</v>
      </c>
      <c r="E3226" t="s">
        <v>1</v>
      </c>
      <c r="F3226" s="5">
        <v>41095</v>
      </c>
      <c r="G3226">
        <v>423</v>
      </c>
      <c r="H3226">
        <v>2687</v>
      </c>
      <c r="I3226" s="1">
        <v>1228684.49</v>
      </c>
      <c r="J3226" s="1">
        <v>206551.24</v>
      </c>
      <c r="K3226">
        <v>16.810763192754202</v>
      </c>
      <c r="L3226" s="4">
        <f>VLOOKUP(N3226,rates,VLOOKUP(CONCATENATE('[1]Exposure Report'!$B$11,'[1]Exposure Report'!$B$13),rate_lookup_table,4,FALSE),FALSE)</f>
        <v>457.26783333333333</v>
      </c>
      <c r="M3226" t="s">
        <v>0</v>
      </c>
      <c r="N3226" t="str">
        <f>IF(VLOOKUP(B3226,title_rename,2,FALSE)=0,B3226,VLOOKUP(B3226,title_rename,2,FALSE))</f>
        <v>07-05 San Francisco Giants @ Washington Nationals</v>
      </c>
      <c r="O3226" s="3" t="str">
        <f>LEFT(IF(VLOOKUP(C3226,brand_rename,2,FALSE)=0,C3226,VLOOKUP(C3226,brand_rename,2,FALSE)),LEN(IF(VLOOKUP(C3226,brand_rename,2,FALSE)=0,C3226,VLOOKUP(C3226,brand_rename,2,FALSE)))-6)</f>
        <v>Lexus</v>
      </c>
      <c r="P3226" t="str">
        <f>IF(VLOOKUP(D3226,location_rename,2,FALSE)=0,D3226,VLOOKUP(D3226,location_rename,2,FALSE))</f>
        <v>Static Upper Home Plate</v>
      </c>
      <c r="Q3226">
        <f>IF($L3226=0,0,G3226)</f>
        <v>423</v>
      </c>
      <c r="R3226">
        <f>IF($L3226=0,0,H3226)</f>
        <v>2687</v>
      </c>
      <c r="S3226" s="1">
        <f>R3226*L3226</f>
        <v>1228678.6681666668</v>
      </c>
      <c r="T3226" s="1">
        <f>S3226*(K3226/100)</f>
        <v>206550.26130538457</v>
      </c>
      <c r="U3226" t="str">
        <f t="shared" si="100"/>
        <v>LexusStatic Upper Home Plate</v>
      </c>
      <c r="V3226" t="str">
        <f t="shared" si="101"/>
        <v>07-05 San Francisco Giants @ Washington NationalsLexusStatic Upper Home Plate</v>
      </c>
      <c r="W3226" t="str">
        <f>CONCATENATE(M3226,O3226)</f>
        <v>Regular SeasonLexus</v>
      </c>
      <c r="X3226" t="str">
        <f>CONCATENATE(M3226,P3226)</f>
        <v>Regular SeasonStatic Upper Home Plate</v>
      </c>
      <c r="Y3226" t="str">
        <f>CONCATENATE(M3226,O3226,P3226)</f>
        <v>Regular SeasonLexusStatic Upper Home Plate</v>
      </c>
    </row>
    <row r="3227" spans="1:25" x14ac:dyDescent="0.25">
      <c r="A3227" s="3">
        <v>374309</v>
      </c>
      <c r="B3227" t="s">
        <v>105</v>
      </c>
      <c r="C3227" t="s">
        <v>82</v>
      </c>
      <c r="D3227" t="s">
        <v>19</v>
      </c>
      <c r="E3227" t="s">
        <v>1</v>
      </c>
      <c r="F3227" s="5">
        <v>41095</v>
      </c>
      <c r="G3227">
        <v>1</v>
      </c>
      <c r="H3227">
        <v>2</v>
      </c>
      <c r="I3227" s="1">
        <v>914.54</v>
      </c>
      <c r="J3227" s="1">
        <v>191.69</v>
      </c>
      <c r="K3227">
        <v>20.9602641765259</v>
      </c>
      <c r="L3227" s="4">
        <f>VLOOKUP(N3227,rates,VLOOKUP(CONCATENATE('[1]Exposure Report'!$B$11,'[1]Exposure Report'!$B$13),rate_lookup_table,4,FALSE),FALSE)</f>
        <v>457.26783333333333</v>
      </c>
      <c r="M3227" t="s">
        <v>0</v>
      </c>
      <c r="N3227" t="str">
        <f>IF(VLOOKUP(B3227,title_rename,2,FALSE)=0,B3227,VLOOKUP(B3227,title_rename,2,FALSE))</f>
        <v>07-05 San Francisco Giants @ Washington Nationals</v>
      </c>
      <c r="O3227" s="3" t="str">
        <f>LEFT(IF(VLOOKUP(C3227,brand_rename,2,FALSE)=0,C3227,VLOOKUP(C3227,brand_rename,2,FALSE)),LEN(IF(VLOOKUP(C3227,brand_rename,2,FALSE)=0,C3227,VLOOKUP(C3227,brand_rename,2,FALSE)))-6)</f>
        <v>Majestic</v>
      </c>
      <c r="P3227" t="str">
        <f>IF(VLOOKUP(D3227,location_rename,2,FALSE)=0,D3227,VLOOKUP(D3227,location_rename,2,FALSE))</f>
        <v>LED Outfield Wall</v>
      </c>
      <c r="Q3227">
        <f>IF($L3227=0,0,G3227)</f>
        <v>1</v>
      </c>
      <c r="R3227">
        <f>IF($L3227=0,0,H3227)</f>
        <v>2</v>
      </c>
      <c r="S3227" s="1">
        <f>R3227*L3227</f>
        <v>914.53566666666666</v>
      </c>
      <c r="T3227" s="1">
        <f>S3227*(K3227/100)</f>
        <v>191.68909172188566</v>
      </c>
      <c r="U3227" t="str">
        <f t="shared" si="100"/>
        <v>MajesticLED Outfield Wall</v>
      </c>
      <c r="V3227" t="str">
        <f t="shared" si="101"/>
        <v>07-05 San Francisco Giants @ Washington NationalsMajesticLED Outfield Wall</v>
      </c>
      <c r="W3227" t="str">
        <f>CONCATENATE(M3227,O3227)</f>
        <v>Regular SeasonMajestic</v>
      </c>
      <c r="X3227" t="str">
        <f>CONCATENATE(M3227,P3227)</f>
        <v>Regular SeasonLED Outfield Wall</v>
      </c>
      <c r="Y3227" t="str">
        <f>CONCATENATE(M3227,O3227,P3227)</f>
        <v>Regular SeasonMajesticLED Outfield Wall</v>
      </c>
    </row>
    <row r="3228" spans="1:25" x14ac:dyDescent="0.25">
      <c r="A3228" s="3">
        <v>374309</v>
      </c>
      <c r="B3228" t="s">
        <v>105</v>
      </c>
      <c r="C3228" t="s">
        <v>47</v>
      </c>
      <c r="D3228" t="s">
        <v>2</v>
      </c>
      <c r="E3228" t="s">
        <v>1</v>
      </c>
      <c r="F3228" s="5">
        <v>41095</v>
      </c>
      <c r="G3228">
        <v>23</v>
      </c>
      <c r="H3228">
        <v>138</v>
      </c>
      <c r="I3228" s="1">
        <v>63103.26</v>
      </c>
      <c r="J3228" s="1">
        <v>15601.05</v>
      </c>
      <c r="K3228">
        <v>24.723049173687599</v>
      </c>
      <c r="L3228" s="4">
        <f>VLOOKUP(N3228,rates,VLOOKUP(CONCATENATE('[1]Exposure Report'!$B$11,'[1]Exposure Report'!$B$13),rate_lookup_table,4,FALSE),FALSE)</f>
        <v>457.26783333333333</v>
      </c>
      <c r="M3228" t="s">
        <v>0</v>
      </c>
      <c r="N3228" t="str">
        <f>IF(VLOOKUP(B3228,title_rename,2,FALSE)=0,B3228,VLOOKUP(B3228,title_rename,2,FALSE))</f>
        <v>07-05 San Francisco Giants @ Washington Nationals</v>
      </c>
      <c r="O3228" s="3" t="str">
        <f>LEFT(IF(VLOOKUP(C3228,brand_rename,2,FALSE)=0,C3228,VLOOKUP(C3228,brand_rename,2,FALSE)),LEN(IF(VLOOKUP(C3228,brand_rename,2,FALSE)=0,C3228,VLOOKUP(C3228,brand_rename,2,FALSE)))-6)</f>
        <v>Maxxis Tires</v>
      </c>
      <c r="P3228" t="str">
        <f>IF(VLOOKUP(D3228,location_rename,2,FALSE)=0,D3228,VLOOKUP(D3228,location_rename,2,FALSE))</f>
        <v>Rotational Field Level Home Plate</v>
      </c>
      <c r="Q3228">
        <f>IF($L3228=0,0,G3228)</f>
        <v>23</v>
      </c>
      <c r="R3228">
        <f>IF($L3228=0,0,H3228)</f>
        <v>138</v>
      </c>
      <c r="S3228" s="1">
        <f>R3228*L3228</f>
        <v>63102.960999999996</v>
      </c>
      <c r="T3228" s="1">
        <f>S3228*(K3228/100)</f>
        <v>15600.976078082907</v>
      </c>
      <c r="U3228" t="str">
        <f t="shared" si="100"/>
        <v>Maxxis TiresRotational Field Level Home Plate</v>
      </c>
      <c r="V3228" t="str">
        <f t="shared" si="101"/>
        <v>07-05 San Francisco Giants @ Washington NationalsMaxxis TiresRotational Field Level Home Plate</v>
      </c>
      <c r="W3228" t="str">
        <f>CONCATENATE(M3228,O3228)</f>
        <v>Regular SeasonMaxxis Tires</v>
      </c>
      <c r="X3228" t="str">
        <f>CONCATENATE(M3228,P3228)</f>
        <v>Regular SeasonRotational Field Level Home Plate</v>
      </c>
      <c r="Y3228" t="str">
        <f>CONCATENATE(M3228,O3228,P3228)</f>
        <v>Regular SeasonMaxxis TiresRotational Field Level Home Plate</v>
      </c>
    </row>
    <row r="3229" spans="1:25" x14ac:dyDescent="0.25">
      <c r="A3229" s="3">
        <v>374309</v>
      </c>
      <c r="B3229" t="s">
        <v>105</v>
      </c>
      <c r="C3229" t="s">
        <v>46</v>
      </c>
      <c r="D3229" t="s">
        <v>17</v>
      </c>
      <c r="E3229" t="s">
        <v>1</v>
      </c>
      <c r="F3229" s="5">
        <v>41095</v>
      </c>
      <c r="G3229">
        <v>4</v>
      </c>
      <c r="H3229">
        <v>14</v>
      </c>
      <c r="I3229" s="1">
        <v>6401.78</v>
      </c>
      <c r="J3229" s="1">
        <v>2216.98</v>
      </c>
      <c r="K3229">
        <v>34.630680841890801</v>
      </c>
      <c r="L3229" s="4">
        <f>VLOOKUP(N3229,rates,VLOOKUP(CONCATENATE('[1]Exposure Report'!$B$11,'[1]Exposure Report'!$B$13),rate_lookup_table,4,FALSE),FALSE)</f>
        <v>457.26783333333333</v>
      </c>
      <c r="M3229" t="s">
        <v>0</v>
      </c>
      <c r="N3229" t="str">
        <f>IF(VLOOKUP(B3229,title_rename,2,FALSE)=0,B3229,VLOOKUP(B3229,title_rename,2,FALSE))</f>
        <v>07-05 San Francisco Giants @ Washington Nationals</v>
      </c>
      <c r="O3229" s="3" t="str">
        <f>LEFT(IF(VLOOKUP(C3229,brand_rename,2,FALSE)=0,C3229,VLOOKUP(C3229,brand_rename,2,FALSE)),LEN(IF(VLOOKUP(C3229,brand_rename,2,FALSE)=0,C3229,VLOOKUP(C3229,brand_rename,2,FALSE)))-6)</f>
        <v>MedStar Health</v>
      </c>
      <c r="P3229" t="str">
        <f>IF(VLOOKUP(D3229,location_rename,2,FALSE)=0,D3229,VLOOKUP(D3229,location_rename,2,FALSE))</f>
        <v>LED Upper Tiered</v>
      </c>
      <c r="Q3229">
        <f>IF($L3229=0,0,G3229)</f>
        <v>4</v>
      </c>
      <c r="R3229">
        <f>IF($L3229=0,0,H3229)</f>
        <v>14</v>
      </c>
      <c r="S3229" s="1">
        <f>R3229*L3229</f>
        <v>6401.7496666666666</v>
      </c>
      <c r="T3229" s="1">
        <f>S3229*(K3229/100)</f>
        <v>2216.9694953601415</v>
      </c>
      <c r="U3229" t="str">
        <f t="shared" si="100"/>
        <v>MedStar HealthLED Upper Tiered</v>
      </c>
      <c r="V3229" t="str">
        <f t="shared" si="101"/>
        <v>07-05 San Francisco Giants @ Washington NationalsMedStar HealthLED Upper Tiered</v>
      </c>
      <c r="W3229" t="str">
        <f>CONCATENATE(M3229,O3229)</f>
        <v>Regular SeasonMedStar Health</v>
      </c>
      <c r="X3229" t="str">
        <f>CONCATENATE(M3229,P3229)</f>
        <v>Regular SeasonLED Upper Tiered</v>
      </c>
      <c r="Y3229" t="str">
        <f>CONCATENATE(M3229,O3229,P3229)</f>
        <v>Regular SeasonMedStar HealthLED Upper Tiered</v>
      </c>
    </row>
    <row r="3230" spans="1:25" x14ac:dyDescent="0.25">
      <c r="A3230" s="3">
        <v>374309</v>
      </c>
      <c r="B3230" t="s">
        <v>105</v>
      </c>
      <c r="C3230" t="s">
        <v>44</v>
      </c>
      <c r="D3230" t="s">
        <v>17</v>
      </c>
      <c r="E3230" t="s">
        <v>1</v>
      </c>
      <c r="F3230" s="5">
        <v>41095</v>
      </c>
      <c r="G3230">
        <v>4</v>
      </c>
      <c r="H3230">
        <v>7</v>
      </c>
      <c r="I3230" s="1">
        <v>3200.89</v>
      </c>
      <c r="J3230" s="1">
        <v>1056.29</v>
      </c>
      <c r="K3230">
        <v>32.999884407149203</v>
      </c>
      <c r="L3230" s="4">
        <f>VLOOKUP(N3230,rates,VLOOKUP(CONCATENATE('[1]Exposure Report'!$B$11,'[1]Exposure Report'!$B$13),rate_lookup_table,4,FALSE),FALSE)</f>
        <v>457.26783333333333</v>
      </c>
      <c r="M3230" t="s">
        <v>0</v>
      </c>
      <c r="N3230" t="str">
        <f>IF(VLOOKUP(B3230,title_rename,2,FALSE)=0,B3230,VLOOKUP(B3230,title_rename,2,FALSE))</f>
        <v>07-05 San Francisco Giants @ Washington Nationals</v>
      </c>
      <c r="O3230" s="3" t="str">
        <f>LEFT(IF(VLOOKUP(C3230,brand_rename,2,FALSE)=0,C3230,VLOOKUP(C3230,brand_rename,2,FALSE)),LEN(IF(VLOOKUP(C3230,brand_rename,2,FALSE)=0,C3230,VLOOKUP(C3230,brand_rename,2,FALSE)))-6)</f>
        <v>Miller Lite</v>
      </c>
      <c r="P3230" t="str">
        <f>IF(VLOOKUP(D3230,location_rename,2,FALSE)=0,D3230,VLOOKUP(D3230,location_rename,2,FALSE))</f>
        <v>LED Upper Tiered</v>
      </c>
      <c r="Q3230">
        <f>IF($L3230=0,0,G3230)</f>
        <v>4</v>
      </c>
      <c r="R3230">
        <f>IF($L3230=0,0,H3230)</f>
        <v>7</v>
      </c>
      <c r="S3230" s="1">
        <f>R3230*L3230</f>
        <v>3200.8748333333333</v>
      </c>
      <c r="T3230" s="1">
        <f>S3230*(K3230/100)</f>
        <v>1056.2849950175298</v>
      </c>
      <c r="U3230" t="str">
        <f t="shared" si="100"/>
        <v>Miller LiteLED Upper Tiered</v>
      </c>
      <c r="V3230" t="str">
        <f t="shared" si="101"/>
        <v>07-05 San Francisco Giants @ Washington NationalsMiller LiteLED Upper Tiered</v>
      </c>
      <c r="W3230" t="str">
        <f>CONCATENATE(M3230,O3230)</f>
        <v>Regular SeasonMiller Lite</v>
      </c>
      <c r="X3230" t="str">
        <f>CONCATENATE(M3230,P3230)</f>
        <v>Regular SeasonLED Upper Tiered</v>
      </c>
      <c r="Y3230" t="str">
        <f>CONCATENATE(M3230,O3230,P3230)</f>
        <v>Regular SeasonMiller LiteLED Upper Tiered</v>
      </c>
    </row>
    <row r="3231" spans="1:25" x14ac:dyDescent="0.25">
      <c r="A3231" s="3">
        <v>374309</v>
      </c>
      <c r="B3231" t="s">
        <v>105</v>
      </c>
      <c r="C3231" t="s">
        <v>44</v>
      </c>
      <c r="D3231" t="s">
        <v>6</v>
      </c>
      <c r="E3231" t="s">
        <v>1</v>
      </c>
      <c r="F3231" s="5">
        <v>41095</v>
      </c>
      <c r="G3231">
        <v>2</v>
      </c>
      <c r="H3231">
        <v>4</v>
      </c>
      <c r="I3231" s="1">
        <v>1829.08</v>
      </c>
      <c r="J3231" s="1">
        <v>409.53</v>
      </c>
      <c r="K3231">
        <v>22.389944671638201</v>
      </c>
      <c r="L3231" s="4">
        <f>VLOOKUP(N3231,rates,VLOOKUP(CONCATENATE('[1]Exposure Report'!$B$11,'[1]Exposure Report'!$B$13),rate_lookup_table,4,FALSE),FALSE)</f>
        <v>457.26783333333333</v>
      </c>
      <c r="M3231" t="s">
        <v>0</v>
      </c>
      <c r="N3231" t="str">
        <f>IF(VLOOKUP(B3231,title_rename,2,FALSE)=0,B3231,VLOOKUP(B3231,title_rename,2,FALSE))</f>
        <v>07-05 San Francisco Giants @ Washington Nationals</v>
      </c>
      <c r="O3231" s="3" t="str">
        <f>LEFT(IF(VLOOKUP(C3231,brand_rename,2,FALSE)=0,C3231,VLOOKUP(C3231,brand_rename,2,FALSE)),LEN(IF(VLOOKUP(C3231,brand_rename,2,FALSE)=0,C3231,VLOOKUP(C3231,brand_rename,2,FALSE)))-6)</f>
        <v>Miller Lite</v>
      </c>
      <c r="P3231" t="str">
        <f>IF(VLOOKUP(D3231,location_rename,2,FALSE)=0,D3231,VLOOKUP(D3231,location_rename,2,FALSE))</f>
        <v>Rotational Field Level Foul Ball Line</v>
      </c>
      <c r="Q3231">
        <f>IF($L3231=0,0,G3231)</f>
        <v>2</v>
      </c>
      <c r="R3231">
        <f>IF($L3231=0,0,H3231)</f>
        <v>4</v>
      </c>
      <c r="S3231" s="1">
        <f>R3231*L3231</f>
        <v>1829.0713333333333</v>
      </c>
      <c r="T3231" s="1">
        <f>S3231*(K3231/100)</f>
        <v>409.52805953812845</v>
      </c>
      <c r="U3231" t="str">
        <f t="shared" si="100"/>
        <v>Miller LiteRotational Field Level Foul Ball Line</v>
      </c>
      <c r="V3231" t="str">
        <f t="shared" si="101"/>
        <v>07-05 San Francisco Giants @ Washington NationalsMiller LiteRotational Field Level Foul Ball Line</v>
      </c>
      <c r="W3231" t="str">
        <f>CONCATENATE(M3231,O3231)</f>
        <v>Regular SeasonMiller Lite</v>
      </c>
      <c r="X3231" t="str">
        <f>CONCATENATE(M3231,P3231)</f>
        <v>Regular SeasonRotational Field Level Foul Ball Line</v>
      </c>
      <c r="Y3231" t="str">
        <f>CONCATENATE(M3231,O3231,P3231)</f>
        <v>Regular SeasonMiller LiteRotational Field Level Foul Ball Line</v>
      </c>
    </row>
    <row r="3232" spans="1:25" x14ac:dyDescent="0.25">
      <c r="A3232" s="3">
        <v>374309</v>
      </c>
      <c r="B3232" t="s">
        <v>105</v>
      </c>
      <c r="C3232" t="s">
        <v>44</v>
      </c>
      <c r="D3232" t="s">
        <v>2</v>
      </c>
      <c r="E3232" t="s">
        <v>1</v>
      </c>
      <c r="F3232" s="5">
        <v>41095</v>
      </c>
      <c r="G3232">
        <v>37</v>
      </c>
      <c r="H3232">
        <v>258</v>
      </c>
      <c r="I3232" s="1">
        <v>117975.66</v>
      </c>
      <c r="J3232" s="1">
        <v>29243.79</v>
      </c>
      <c r="K3232">
        <v>24.787985928622899</v>
      </c>
      <c r="L3232" s="4">
        <f>VLOOKUP(N3232,rates,VLOOKUP(CONCATENATE('[1]Exposure Report'!$B$11,'[1]Exposure Report'!$B$13),rate_lookup_table,4,FALSE),FALSE)</f>
        <v>457.26783333333333</v>
      </c>
      <c r="M3232" t="s">
        <v>0</v>
      </c>
      <c r="N3232" t="str">
        <f>IF(VLOOKUP(B3232,title_rename,2,FALSE)=0,B3232,VLOOKUP(B3232,title_rename,2,FALSE))</f>
        <v>07-05 San Francisco Giants @ Washington Nationals</v>
      </c>
      <c r="O3232" s="3" t="str">
        <f>LEFT(IF(VLOOKUP(C3232,brand_rename,2,FALSE)=0,C3232,VLOOKUP(C3232,brand_rename,2,FALSE)),LEN(IF(VLOOKUP(C3232,brand_rename,2,FALSE)=0,C3232,VLOOKUP(C3232,brand_rename,2,FALSE)))-6)</f>
        <v>Miller Lite</v>
      </c>
      <c r="P3232" t="str">
        <f>IF(VLOOKUP(D3232,location_rename,2,FALSE)=0,D3232,VLOOKUP(D3232,location_rename,2,FALSE))</f>
        <v>Rotational Field Level Home Plate</v>
      </c>
      <c r="Q3232">
        <f>IF($L3232=0,0,G3232)</f>
        <v>37</v>
      </c>
      <c r="R3232">
        <f>IF($L3232=0,0,H3232)</f>
        <v>258</v>
      </c>
      <c r="S3232" s="1">
        <f>R3232*L3232</f>
        <v>117975.101</v>
      </c>
      <c r="T3232" s="1">
        <f>S3232*(K3232/100)</f>
        <v>29243.651435158652</v>
      </c>
      <c r="U3232" t="str">
        <f t="shared" si="100"/>
        <v>Miller LiteRotational Field Level Home Plate</v>
      </c>
      <c r="V3232" t="str">
        <f t="shared" si="101"/>
        <v>07-05 San Francisco Giants @ Washington NationalsMiller LiteRotational Field Level Home Plate</v>
      </c>
      <c r="W3232" t="str">
        <f>CONCATENATE(M3232,O3232)</f>
        <v>Regular SeasonMiller Lite</v>
      </c>
      <c r="X3232" t="str">
        <f>CONCATENATE(M3232,P3232)</f>
        <v>Regular SeasonRotational Field Level Home Plate</v>
      </c>
      <c r="Y3232" t="str">
        <f>CONCATENATE(M3232,O3232,P3232)</f>
        <v>Regular SeasonMiller LiteRotational Field Level Home Plate</v>
      </c>
    </row>
    <row r="3233" spans="1:25" x14ac:dyDescent="0.25">
      <c r="A3233" s="3">
        <v>374309</v>
      </c>
      <c r="B3233" t="s">
        <v>105</v>
      </c>
      <c r="C3233" t="s">
        <v>44</v>
      </c>
      <c r="D3233" t="s">
        <v>45</v>
      </c>
      <c r="E3233" t="s">
        <v>1</v>
      </c>
      <c r="F3233" s="5">
        <v>41095</v>
      </c>
      <c r="G3233">
        <v>6</v>
      </c>
      <c r="H3233">
        <v>24</v>
      </c>
      <c r="I3233" s="1">
        <v>10974.48</v>
      </c>
      <c r="J3233" s="1">
        <v>2835.17</v>
      </c>
      <c r="K3233">
        <v>25.834208090041599</v>
      </c>
      <c r="L3233" s="4">
        <f>VLOOKUP(N3233,rates,VLOOKUP(CONCATENATE('[1]Exposure Report'!$B$11,'[1]Exposure Report'!$B$13),rate_lookup_table,4,FALSE),FALSE)</f>
        <v>457.26783333333333</v>
      </c>
      <c r="M3233" t="s">
        <v>0</v>
      </c>
      <c r="N3233" t="str">
        <f>IF(VLOOKUP(B3233,title_rename,2,FALSE)=0,B3233,VLOOKUP(B3233,title_rename,2,FALSE))</f>
        <v>07-05 San Francisco Giants @ Washington Nationals</v>
      </c>
      <c r="O3233" s="3" t="str">
        <f>LEFT(IF(VLOOKUP(C3233,brand_rename,2,FALSE)=0,C3233,VLOOKUP(C3233,brand_rename,2,FALSE)),LEN(IF(VLOOKUP(C3233,brand_rename,2,FALSE)=0,C3233,VLOOKUP(C3233,brand_rename,2,FALSE)))-6)</f>
        <v>Miller Lite</v>
      </c>
      <c r="P3233" t="str">
        <f>IF(VLOOKUP(D3233,location_rename,2,FALSE)=0,D3233,VLOOKUP(D3233,location_rename,2,FALSE))</f>
        <v>Static Field Level Foul Ball Line</v>
      </c>
      <c r="Q3233">
        <f>IF($L3233=0,0,G3233)</f>
        <v>6</v>
      </c>
      <c r="R3233">
        <f>IF($L3233=0,0,H3233)</f>
        <v>24</v>
      </c>
      <c r="S3233" s="1">
        <f>R3233*L3233</f>
        <v>10974.428</v>
      </c>
      <c r="T3233" s="1">
        <f>S3233*(K3233/100)</f>
        <v>2835.1565662117905</v>
      </c>
      <c r="U3233" t="str">
        <f t="shared" si="100"/>
        <v>Miller LiteStatic Field Level Foul Ball Line</v>
      </c>
      <c r="V3233" t="str">
        <f t="shared" si="101"/>
        <v>07-05 San Francisco Giants @ Washington NationalsMiller LiteStatic Field Level Foul Ball Line</v>
      </c>
      <c r="W3233" t="str">
        <f>CONCATENATE(M3233,O3233)</f>
        <v>Regular SeasonMiller Lite</v>
      </c>
      <c r="X3233" t="str">
        <f>CONCATENATE(M3233,P3233)</f>
        <v>Regular SeasonStatic Field Level Foul Ball Line</v>
      </c>
      <c r="Y3233" t="str">
        <f>CONCATENATE(M3233,O3233,P3233)</f>
        <v>Regular SeasonMiller LiteStatic Field Level Foul Ball Line</v>
      </c>
    </row>
    <row r="3234" spans="1:25" x14ac:dyDescent="0.25">
      <c r="A3234" s="3">
        <v>374309</v>
      </c>
      <c r="B3234" t="s">
        <v>105</v>
      </c>
      <c r="C3234" t="s">
        <v>44</v>
      </c>
      <c r="D3234" t="s">
        <v>9</v>
      </c>
      <c r="E3234" t="s">
        <v>1</v>
      </c>
      <c r="F3234" s="5">
        <v>41095</v>
      </c>
      <c r="G3234">
        <v>20</v>
      </c>
      <c r="H3234">
        <v>106</v>
      </c>
      <c r="I3234" s="1">
        <v>48470.62</v>
      </c>
      <c r="J3234" s="1">
        <v>6365.56</v>
      </c>
      <c r="K3234">
        <v>13.132821490626601</v>
      </c>
      <c r="L3234" s="4">
        <f>VLOOKUP(N3234,rates,VLOOKUP(CONCATENATE('[1]Exposure Report'!$B$11,'[1]Exposure Report'!$B$13),rate_lookup_table,4,FALSE),FALSE)</f>
        <v>457.26783333333333</v>
      </c>
      <c r="M3234" t="s">
        <v>0</v>
      </c>
      <c r="N3234" t="str">
        <f>IF(VLOOKUP(B3234,title_rename,2,FALSE)=0,B3234,VLOOKUP(B3234,title_rename,2,FALSE))</f>
        <v>07-05 San Francisco Giants @ Washington Nationals</v>
      </c>
      <c r="O3234" s="3" t="str">
        <f>LEFT(IF(VLOOKUP(C3234,brand_rename,2,FALSE)=0,C3234,VLOOKUP(C3234,brand_rename,2,FALSE)),LEN(IF(VLOOKUP(C3234,brand_rename,2,FALSE)=0,C3234,VLOOKUP(C3234,brand_rename,2,FALSE)))-6)</f>
        <v>Miller Lite</v>
      </c>
      <c r="P3234" t="str">
        <f>IF(VLOOKUP(D3234,location_rename,2,FALSE)=0,D3234,VLOOKUP(D3234,location_rename,2,FALSE))</f>
        <v>Static Upper Billboard</v>
      </c>
      <c r="Q3234">
        <f>IF($L3234=0,0,G3234)</f>
        <v>20</v>
      </c>
      <c r="R3234">
        <f>IF($L3234=0,0,H3234)</f>
        <v>106</v>
      </c>
      <c r="S3234" s="1">
        <f>R3234*L3234</f>
        <v>48470.390333333329</v>
      </c>
      <c r="T3234" s="1">
        <f>S3234*(K3234/100)</f>
        <v>6365.5298382865976</v>
      </c>
      <c r="U3234" t="str">
        <f t="shared" si="100"/>
        <v>Miller LiteStatic Upper Billboard</v>
      </c>
      <c r="V3234" t="str">
        <f t="shared" si="101"/>
        <v>07-05 San Francisco Giants @ Washington NationalsMiller LiteStatic Upper Billboard</v>
      </c>
      <c r="W3234" t="str">
        <f>CONCATENATE(M3234,O3234)</f>
        <v>Regular SeasonMiller Lite</v>
      </c>
      <c r="X3234" t="str">
        <f>CONCATENATE(M3234,P3234)</f>
        <v>Regular SeasonStatic Upper Billboard</v>
      </c>
      <c r="Y3234" t="str">
        <f>CONCATENATE(M3234,O3234,P3234)</f>
        <v>Regular SeasonMiller LiteStatic Upper Billboard</v>
      </c>
    </row>
    <row r="3235" spans="1:25" x14ac:dyDescent="0.25">
      <c r="A3235" s="3">
        <v>374309</v>
      </c>
      <c r="B3235" t="s">
        <v>105</v>
      </c>
      <c r="C3235" t="s">
        <v>43</v>
      </c>
      <c r="D3235" t="s">
        <v>17</v>
      </c>
      <c r="E3235" t="s">
        <v>1</v>
      </c>
      <c r="F3235" s="5">
        <v>41095</v>
      </c>
      <c r="G3235">
        <v>3</v>
      </c>
      <c r="H3235">
        <v>8</v>
      </c>
      <c r="I3235" s="1">
        <v>3658.16</v>
      </c>
      <c r="J3235" s="1">
        <v>1093.97</v>
      </c>
      <c r="K3235">
        <v>29.9049248802676</v>
      </c>
      <c r="L3235" s="4">
        <f>VLOOKUP(N3235,rates,VLOOKUP(CONCATENATE('[1]Exposure Report'!$B$11,'[1]Exposure Report'!$B$13),rate_lookup_table,4,FALSE),FALSE)</f>
        <v>457.26783333333333</v>
      </c>
      <c r="M3235" t="s">
        <v>0</v>
      </c>
      <c r="N3235" t="str">
        <f>IF(VLOOKUP(B3235,title_rename,2,FALSE)=0,B3235,VLOOKUP(B3235,title_rename,2,FALSE))</f>
        <v>07-05 San Francisco Giants @ Washington Nationals</v>
      </c>
      <c r="O3235" s="3" t="str">
        <f>LEFT(IF(VLOOKUP(C3235,brand_rename,2,FALSE)=0,C3235,VLOOKUP(C3235,brand_rename,2,FALSE)),LEN(IF(VLOOKUP(C3235,brand_rename,2,FALSE)=0,C3235,VLOOKUP(C3235,brand_rename,2,FALSE)))-6)</f>
        <v>Mini U Storage</v>
      </c>
      <c r="P3235" t="str">
        <f>IF(VLOOKUP(D3235,location_rename,2,FALSE)=0,D3235,VLOOKUP(D3235,location_rename,2,FALSE))</f>
        <v>LED Upper Tiered</v>
      </c>
      <c r="Q3235">
        <f>IF($L3235=0,0,G3235)</f>
        <v>3</v>
      </c>
      <c r="R3235">
        <f>IF($L3235=0,0,H3235)</f>
        <v>8</v>
      </c>
      <c r="S3235" s="1">
        <f>R3235*L3235</f>
        <v>3658.1426666666666</v>
      </c>
      <c r="T3235" s="1">
        <f>S3235*(K3235/100)</f>
        <v>1093.9648164796847</v>
      </c>
      <c r="U3235" t="str">
        <f t="shared" si="100"/>
        <v>Mini U StorageLED Upper Tiered</v>
      </c>
      <c r="V3235" t="str">
        <f t="shared" si="101"/>
        <v>07-05 San Francisco Giants @ Washington NationalsMini U StorageLED Upper Tiered</v>
      </c>
      <c r="W3235" t="str">
        <f>CONCATENATE(M3235,O3235)</f>
        <v>Regular SeasonMini U Storage</v>
      </c>
      <c r="X3235" t="str">
        <f>CONCATENATE(M3235,P3235)</f>
        <v>Regular SeasonLED Upper Tiered</v>
      </c>
      <c r="Y3235" t="str">
        <f>CONCATENATE(M3235,O3235,P3235)</f>
        <v>Regular SeasonMini U StorageLED Upper Tiered</v>
      </c>
    </row>
    <row r="3236" spans="1:25" x14ac:dyDescent="0.25">
      <c r="A3236" s="3">
        <v>374309</v>
      </c>
      <c r="B3236" t="s">
        <v>105</v>
      </c>
      <c r="C3236" t="s">
        <v>98</v>
      </c>
      <c r="D3236" t="s">
        <v>19</v>
      </c>
      <c r="E3236" t="s">
        <v>1</v>
      </c>
      <c r="F3236" s="5">
        <v>41095</v>
      </c>
      <c r="G3236">
        <v>1</v>
      </c>
      <c r="H3236">
        <v>2</v>
      </c>
      <c r="I3236" s="1">
        <v>914.54</v>
      </c>
      <c r="J3236" s="1">
        <v>280.86</v>
      </c>
      <c r="K3236">
        <v>30.710521136308898</v>
      </c>
      <c r="L3236" s="4">
        <f>VLOOKUP(N3236,rates,VLOOKUP(CONCATENATE('[1]Exposure Report'!$B$11,'[1]Exposure Report'!$B$13),rate_lookup_table,4,FALSE),FALSE)</f>
        <v>457.26783333333333</v>
      </c>
      <c r="M3236" t="s">
        <v>0</v>
      </c>
      <c r="N3236" t="str">
        <f>IF(VLOOKUP(B3236,title_rename,2,FALSE)=0,B3236,VLOOKUP(B3236,title_rename,2,FALSE))</f>
        <v>07-05 San Francisco Giants @ Washington Nationals</v>
      </c>
      <c r="O3236" s="3" t="str">
        <f>LEFT(IF(VLOOKUP(C3236,brand_rename,2,FALSE)=0,C3236,VLOOKUP(C3236,brand_rename,2,FALSE)),LEN(IF(VLOOKUP(C3236,brand_rename,2,FALSE)=0,C3236,VLOOKUP(C3236,brand_rename,2,FALSE)))-6)</f>
        <v>Natca</v>
      </c>
      <c r="P3236" t="str">
        <f>IF(VLOOKUP(D3236,location_rename,2,FALSE)=0,D3236,VLOOKUP(D3236,location_rename,2,FALSE))</f>
        <v>LED Outfield Wall</v>
      </c>
      <c r="Q3236">
        <f>IF($L3236=0,0,G3236)</f>
        <v>1</v>
      </c>
      <c r="R3236">
        <f>IF($L3236=0,0,H3236)</f>
        <v>2</v>
      </c>
      <c r="S3236" s="1">
        <f>R3236*L3236</f>
        <v>914.53566666666666</v>
      </c>
      <c r="T3236" s="1">
        <f>S3236*(K3236/100)</f>
        <v>280.85866921075018</v>
      </c>
      <c r="U3236" t="str">
        <f t="shared" si="100"/>
        <v>NatcaLED Outfield Wall</v>
      </c>
      <c r="V3236" t="str">
        <f t="shared" si="101"/>
        <v>07-05 San Francisco Giants @ Washington NationalsNatcaLED Outfield Wall</v>
      </c>
      <c r="W3236" t="str">
        <f>CONCATENATE(M3236,O3236)</f>
        <v>Regular SeasonNatca</v>
      </c>
      <c r="X3236" t="str">
        <f>CONCATENATE(M3236,P3236)</f>
        <v>Regular SeasonLED Outfield Wall</v>
      </c>
      <c r="Y3236" t="str">
        <f>CONCATENATE(M3236,O3236,P3236)</f>
        <v>Regular SeasonNatcaLED Outfield Wall</v>
      </c>
    </row>
    <row r="3237" spans="1:25" x14ac:dyDescent="0.25">
      <c r="A3237" s="3">
        <v>374309</v>
      </c>
      <c r="B3237" t="s">
        <v>105</v>
      </c>
      <c r="C3237" t="s">
        <v>41</v>
      </c>
      <c r="D3237" t="s">
        <v>15</v>
      </c>
      <c r="E3237" t="s">
        <v>1</v>
      </c>
      <c r="F3237" s="5">
        <v>41095</v>
      </c>
      <c r="G3237">
        <v>9</v>
      </c>
      <c r="H3237">
        <v>61</v>
      </c>
      <c r="I3237" s="1">
        <v>27893.47</v>
      </c>
      <c r="J3237" s="1">
        <v>3503.83</v>
      </c>
      <c r="K3237">
        <v>12.5614704803669</v>
      </c>
      <c r="L3237" s="4">
        <f>VLOOKUP(N3237,rates,VLOOKUP(CONCATENATE('[1]Exposure Report'!$B$11,'[1]Exposure Report'!$B$13),rate_lookup_table,4,FALSE),FALSE)</f>
        <v>457.26783333333333</v>
      </c>
      <c r="M3237" t="s">
        <v>0</v>
      </c>
      <c r="N3237" t="str">
        <f>IF(VLOOKUP(B3237,title_rename,2,FALSE)=0,B3237,VLOOKUP(B3237,title_rename,2,FALSE))</f>
        <v>07-05 San Francisco Giants @ Washington Nationals</v>
      </c>
      <c r="O3237" s="3" t="str">
        <f>LEFT(IF(VLOOKUP(C3237,brand_rename,2,FALSE)=0,C3237,VLOOKUP(C3237,brand_rename,2,FALSE)),LEN(IF(VLOOKUP(C3237,brand_rename,2,FALSE)=0,C3237,VLOOKUP(C3237,brand_rename,2,FALSE)))-6)</f>
        <v>Nationals Park</v>
      </c>
      <c r="P3237" t="str">
        <f>IF(VLOOKUP(D3237,location_rename,2,FALSE)=0,D3237,VLOOKUP(D3237,location_rename,2,FALSE))</f>
        <v>Special Structure Signage</v>
      </c>
      <c r="Q3237">
        <f>IF($L3237=0,0,G3237)</f>
        <v>9</v>
      </c>
      <c r="R3237">
        <f>IF($L3237=0,0,H3237)</f>
        <v>61</v>
      </c>
      <c r="S3237" s="1">
        <f>R3237*L3237</f>
        <v>27893.337833333331</v>
      </c>
      <c r="T3237" s="1">
        <f>S3237*(K3237/100)</f>
        <v>3503.8133979231784</v>
      </c>
      <c r="U3237" t="str">
        <f t="shared" si="100"/>
        <v>Nationals ParkSpecial Structure Signage</v>
      </c>
      <c r="V3237" t="str">
        <f t="shared" si="101"/>
        <v>07-05 San Francisco Giants @ Washington NationalsNationals ParkSpecial Structure Signage</v>
      </c>
      <c r="W3237" t="str">
        <f>CONCATENATE(M3237,O3237)</f>
        <v>Regular SeasonNationals Park</v>
      </c>
      <c r="X3237" t="str">
        <f>CONCATENATE(M3237,P3237)</f>
        <v>Regular SeasonSpecial Structure Signage</v>
      </c>
      <c r="Y3237" t="str">
        <f>CONCATENATE(M3237,O3237,P3237)</f>
        <v>Regular SeasonNationals ParkSpecial Structure Signage</v>
      </c>
    </row>
    <row r="3238" spans="1:25" x14ac:dyDescent="0.25">
      <c r="A3238" s="3">
        <v>374309</v>
      </c>
      <c r="B3238" t="s">
        <v>105</v>
      </c>
      <c r="C3238" t="s">
        <v>41</v>
      </c>
      <c r="D3238" t="s">
        <v>14</v>
      </c>
      <c r="E3238" t="s">
        <v>1</v>
      </c>
      <c r="F3238" s="5">
        <v>41095</v>
      </c>
      <c r="G3238">
        <v>6</v>
      </c>
      <c r="H3238">
        <v>27</v>
      </c>
      <c r="I3238" s="1">
        <v>12346.29</v>
      </c>
      <c r="J3238" s="1">
        <v>1767.17</v>
      </c>
      <c r="K3238">
        <v>14.3133686313864</v>
      </c>
      <c r="L3238" s="4">
        <f>VLOOKUP(N3238,rates,VLOOKUP(CONCATENATE('[1]Exposure Report'!$B$11,'[1]Exposure Report'!$B$13),rate_lookup_table,4,FALSE),FALSE)</f>
        <v>457.26783333333333</v>
      </c>
      <c r="M3238" t="s">
        <v>0</v>
      </c>
      <c r="N3238" t="str">
        <f>IF(VLOOKUP(B3238,title_rename,2,FALSE)=0,B3238,VLOOKUP(B3238,title_rename,2,FALSE))</f>
        <v>07-05 San Francisco Giants @ Washington Nationals</v>
      </c>
      <c r="O3238" s="3" t="str">
        <f>LEFT(IF(VLOOKUP(C3238,brand_rename,2,FALSE)=0,C3238,VLOOKUP(C3238,brand_rename,2,FALSE)),LEN(IF(VLOOKUP(C3238,brand_rename,2,FALSE)=0,C3238,VLOOKUP(C3238,brand_rename,2,FALSE)))-6)</f>
        <v>Nationals Park</v>
      </c>
      <c r="P3238" t="str">
        <f>IF(VLOOKUP(D3238,location_rename,2,FALSE)=0,D3238,VLOOKUP(D3238,location_rename,2,FALSE))</f>
        <v>Static Dugout Roof</v>
      </c>
      <c r="Q3238">
        <f>IF($L3238=0,0,G3238)</f>
        <v>6</v>
      </c>
      <c r="R3238">
        <f>IF($L3238=0,0,H3238)</f>
        <v>27</v>
      </c>
      <c r="S3238" s="1">
        <f>R3238*L3238</f>
        <v>12346.2315</v>
      </c>
      <c r="T3238" s="1">
        <f>S3238*(K3238/100)</f>
        <v>1767.1616266793467</v>
      </c>
      <c r="U3238" t="str">
        <f t="shared" si="100"/>
        <v>Nationals ParkStatic Dugout Roof</v>
      </c>
      <c r="V3238" t="str">
        <f t="shared" si="101"/>
        <v>07-05 San Francisco Giants @ Washington NationalsNationals ParkStatic Dugout Roof</v>
      </c>
      <c r="W3238" t="str">
        <f>CONCATENATE(M3238,O3238)</f>
        <v>Regular SeasonNationals Park</v>
      </c>
      <c r="X3238" t="str">
        <f>CONCATENATE(M3238,P3238)</f>
        <v>Regular SeasonStatic Dugout Roof</v>
      </c>
      <c r="Y3238" t="str">
        <f>CONCATENATE(M3238,O3238,P3238)</f>
        <v>Regular SeasonNationals ParkStatic Dugout Roof</v>
      </c>
    </row>
    <row r="3239" spans="1:25" x14ac:dyDescent="0.25">
      <c r="A3239" s="3">
        <v>374309</v>
      </c>
      <c r="B3239" t="s">
        <v>105</v>
      </c>
      <c r="C3239" t="s">
        <v>41</v>
      </c>
      <c r="D3239" t="s">
        <v>12</v>
      </c>
      <c r="E3239" t="s">
        <v>1</v>
      </c>
      <c r="F3239" s="5">
        <v>41095</v>
      </c>
      <c r="G3239">
        <v>371</v>
      </c>
      <c r="H3239">
        <v>2123</v>
      </c>
      <c r="I3239" s="1">
        <v>970784.21</v>
      </c>
      <c r="J3239" s="1">
        <v>234673.25</v>
      </c>
      <c r="K3239">
        <v>24.173575093480299</v>
      </c>
      <c r="L3239" s="4">
        <f>VLOOKUP(N3239,rates,VLOOKUP(CONCATENATE('[1]Exposure Report'!$B$11,'[1]Exposure Report'!$B$13),rate_lookup_table,4,FALSE),FALSE)</f>
        <v>457.26783333333333</v>
      </c>
      <c r="M3239" t="s">
        <v>0</v>
      </c>
      <c r="N3239" t="str">
        <f>IF(VLOOKUP(B3239,title_rename,2,FALSE)=0,B3239,VLOOKUP(B3239,title_rename,2,FALSE))</f>
        <v>07-05 San Francisco Giants @ Washington Nationals</v>
      </c>
      <c r="O3239" s="3" t="str">
        <f>LEFT(IF(VLOOKUP(C3239,brand_rename,2,FALSE)=0,C3239,VLOOKUP(C3239,brand_rename,2,FALSE)),LEN(IF(VLOOKUP(C3239,brand_rename,2,FALSE)=0,C3239,VLOOKUP(C3239,brand_rename,2,FALSE)))-6)</f>
        <v>Nationals Park</v>
      </c>
      <c r="P3239" t="str">
        <f>IF(VLOOKUP(D3239,location_rename,2,FALSE)=0,D3239,VLOOKUP(D3239,location_rename,2,FALSE))</f>
        <v>Static Field Level Home Plate</v>
      </c>
      <c r="Q3239">
        <f>IF($L3239=0,0,G3239)</f>
        <v>371</v>
      </c>
      <c r="R3239">
        <f>IF($L3239=0,0,H3239)</f>
        <v>2123</v>
      </c>
      <c r="S3239" s="1">
        <f>R3239*L3239</f>
        <v>970779.61016666668</v>
      </c>
      <c r="T3239" s="1">
        <f>S3239*(K3239/100)</f>
        <v>234672.13805583448</v>
      </c>
      <c r="U3239" t="str">
        <f t="shared" si="100"/>
        <v>Nationals ParkStatic Field Level Home Plate</v>
      </c>
      <c r="V3239" t="str">
        <f t="shared" si="101"/>
        <v>07-05 San Francisco Giants @ Washington NationalsNationals ParkStatic Field Level Home Plate</v>
      </c>
      <c r="W3239" t="str">
        <f>CONCATENATE(M3239,O3239)</f>
        <v>Regular SeasonNationals Park</v>
      </c>
      <c r="X3239" t="str">
        <f>CONCATENATE(M3239,P3239)</f>
        <v>Regular SeasonStatic Field Level Home Plate</v>
      </c>
      <c r="Y3239" t="str">
        <f>CONCATENATE(M3239,O3239,P3239)</f>
        <v>Regular SeasonNationals ParkStatic Field Level Home Plate</v>
      </c>
    </row>
    <row r="3240" spans="1:25" x14ac:dyDescent="0.25">
      <c r="A3240" s="3">
        <v>374309</v>
      </c>
      <c r="B3240" t="s">
        <v>105</v>
      </c>
      <c r="C3240" t="s">
        <v>41</v>
      </c>
      <c r="D3240" t="s">
        <v>9</v>
      </c>
      <c r="E3240" t="s">
        <v>1</v>
      </c>
      <c r="F3240" s="5">
        <v>41095</v>
      </c>
      <c r="G3240">
        <v>29</v>
      </c>
      <c r="H3240">
        <v>209</v>
      </c>
      <c r="I3240" s="1">
        <v>95569.43</v>
      </c>
      <c r="J3240" s="1">
        <v>12049.61</v>
      </c>
      <c r="K3240">
        <v>12.6082262916081</v>
      </c>
      <c r="L3240" s="4">
        <f>VLOOKUP(N3240,rates,VLOOKUP(CONCATENATE('[1]Exposure Report'!$B$11,'[1]Exposure Report'!$B$13),rate_lookup_table,4,FALSE),FALSE)</f>
        <v>457.26783333333333</v>
      </c>
      <c r="M3240" t="s">
        <v>0</v>
      </c>
      <c r="N3240" t="str">
        <f>IF(VLOOKUP(B3240,title_rename,2,FALSE)=0,B3240,VLOOKUP(B3240,title_rename,2,FALSE))</f>
        <v>07-05 San Francisco Giants @ Washington Nationals</v>
      </c>
      <c r="O3240" s="3" t="str">
        <f>LEFT(IF(VLOOKUP(C3240,brand_rename,2,FALSE)=0,C3240,VLOOKUP(C3240,brand_rename,2,FALSE)),LEN(IF(VLOOKUP(C3240,brand_rename,2,FALSE)=0,C3240,VLOOKUP(C3240,brand_rename,2,FALSE)))-6)</f>
        <v>Nationals Park</v>
      </c>
      <c r="P3240" t="str">
        <f>IF(VLOOKUP(D3240,location_rename,2,FALSE)=0,D3240,VLOOKUP(D3240,location_rename,2,FALSE))</f>
        <v>Static Upper Billboard</v>
      </c>
      <c r="Q3240">
        <f>IF($L3240=0,0,G3240)</f>
        <v>29</v>
      </c>
      <c r="R3240">
        <f>IF($L3240=0,0,H3240)</f>
        <v>209</v>
      </c>
      <c r="S3240" s="1">
        <f>R3240*L3240</f>
        <v>95568.977166666664</v>
      </c>
      <c r="T3240" s="1">
        <f>S3240*(K3240/100)</f>
        <v>12049.552905748607</v>
      </c>
      <c r="U3240" t="str">
        <f t="shared" si="100"/>
        <v>Nationals ParkStatic Upper Billboard</v>
      </c>
      <c r="V3240" t="str">
        <f t="shared" si="101"/>
        <v>07-05 San Francisco Giants @ Washington NationalsNationals ParkStatic Upper Billboard</v>
      </c>
      <c r="W3240" t="str">
        <f>CONCATENATE(M3240,O3240)</f>
        <v>Regular SeasonNationals Park</v>
      </c>
      <c r="X3240" t="str">
        <f>CONCATENATE(M3240,P3240)</f>
        <v>Regular SeasonStatic Upper Billboard</v>
      </c>
      <c r="Y3240" t="str">
        <f>CONCATENATE(M3240,O3240,P3240)</f>
        <v>Regular SeasonNationals ParkStatic Upper Billboard</v>
      </c>
    </row>
    <row r="3241" spans="1:25" x14ac:dyDescent="0.25">
      <c r="A3241" s="3">
        <v>374309</v>
      </c>
      <c r="B3241" t="s">
        <v>105</v>
      </c>
      <c r="C3241" t="s">
        <v>40</v>
      </c>
      <c r="D3241" t="s">
        <v>11</v>
      </c>
      <c r="E3241" t="s">
        <v>1</v>
      </c>
      <c r="F3241" s="5">
        <v>41095</v>
      </c>
      <c r="G3241">
        <v>7</v>
      </c>
      <c r="H3241">
        <v>9</v>
      </c>
      <c r="I3241" s="1">
        <v>4115.43</v>
      </c>
      <c r="J3241" s="1">
        <v>828.66</v>
      </c>
      <c r="K3241">
        <v>20.135441497000301</v>
      </c>
      <c r="L3241" s="4">
        <f>VLOOKUP(N3241,rates,VLOOKUP(CONCATENATE('[1]Exposure Report'!$B$11,'[1]Exposure Report'!$B$13),rate_lookup_table,4,FALSE),FALSE)</f>
        <v>457.26783333333333</v>
      </c>
      <c r="M3241" t="s">
        <v>0</v>
      </c>
      <c r="N3241" t="str">
        <f>IF(VLOOKUP(B3241,title_rename,2,FALSE)=0,B3241,VLOOKUP(B3241,title_rename,2,FALSE))</f>
        <v>07-05 San Francisco Giants @ Washington Nationals</v>
      </c>
      <c r="O3241" s="3" t="str">
        <f>LEFT(IF(VLOOKUP(C3241,brand_rename,2,FALSE)=0,C3241,VLOOKUP(C3241,brand_rename,2,FALSE)),LEN(IF(VLOOKUP(C3241,brand_rename,2,FALSE)=0,C3241,VLOOKUP(C3241,brand_rename,2,FALSE)))-6)</f>
        <v>Nationals Youth Baseball Academy</v>
      </c>
      <c r="P3241" t="str">
        <f>IF(VLOOKUP(D3241,location_rename,2,FALSE)=0,D3241,VLOOKUP(D3241,location_rename,2,FALSE))</f>
        <v>Static Outfield Wall</v>
      </c>
      <c r="Q3241">
        <f>IF($L3241=0,0,G3241)</f>
        <v>7</v>
      </c>
      <c r="R3241">
        <f>IF($L3241=0,0,H3241)</f>
        <v>9</v>
      </c>
      <c r="S3241" s="1">
        <f>R3241*L3241</f>
        <v>4115.4105</v>
      </c>
      <c r="T3241" s="1">
        <f>S3241*(K3241/100)</f>
        <v>828.65607358890759</v>
      </c>
      <c r="U3241" t="str">
        <f t="shared" si="100"/>
        <v>Nationals Youth Baseball AcademyStatic Outfield Wall</v>
      </c>
      <c r="V3241" t="str">
        <f t="shared" si="101"/>
        <v>07-05 San Francisco Giants @ Washington NationalsNationals Youth Baseball AcademyStatic Outfield Wall</v>
      </c>
      <c r="W3241" t="str">
        <f>CONCATENATE(M3241,O3241)</f>
        <v>Regular SeasonNationals Youth Baseball Academy</v>
      </c>
      <c r="X3241" t="str">
        <f>CONCATENATE(M3241,P3241)</f>
        <v>Regular SeasonStatic Outfield Wall</v>
      </c>
      <c r="Y3241" t="str">
        <f>CONCATENATE(M3241,O3241,P3241)</f>
        <v>Regular SeasonNationals Youth Baseball AcademyStatic Outfield Wall</v>
      </c>
    </row>
    <row r="3242" spans="1:25" x14ac:dyDescent="0.25">
      <c r="A3242" s="3">
        <v>374309</v>
      </c>
      <c r="B3242" t="s">
        <v>105</v>
      </c>
      <c r="C3242" t="s">
        <v>39</v>
      </c>
      <c r="D3242" t="s">
        <v>6</v>
      </c>
      <c r="E3242" t="s">
        <v>1</v>
      </c>
      <c r="F3242" s="5">
        <v>41095</v>
      </c>
      <c r="G3242">
        <v>1</v>
      </c>
      <c r="H3242">
        <v>1</v>
      </c>
      <c r="I3242" s="1">
        <v>457.27</v>
      </c>
      <c r="J3242" s="1">
        <v>89.58</v>
      </c>
      <c r="K3242">
        <v>19.590176482165798</v>
      </c>
      <c r="L3242" s="4">
        <f>VLOOKUP(N3242,rates,VLOOKUP(CONCATENATE('[1]Exposure Report'!$B$11,'[1]Exposure Report'!$B$13),rate_lookup_table,4,FALSE),FALSE)</f>
        <v>457.26783333333333</v>
      </c>
      <c r="M3242" t="s">
        <v>0</v>
      </c>
      <c r="N3242" t="str">
        <f>IF(VLOOKUP(B3242,title_rename,2,FALSE)=0,B3242,VLOOKUP(B3242,title_rename,2,FALSE))</f>
        <v>07-05 San Francisco Giants @ Washington Nationals</v>
      </c>
      <c r="O3242" s="3" t="str">
        <f>LEFT(IF(VLOOKUP(C3242,brand_rename,2,FALSE)=0,C3242,VLOOKUP(C3242,brand_rename,2,FALSE)),LEN(IF(VLOOKUP(C3242,brand_rename,2,FALSE)=0,C3242,VLOOKUP(C3242,brand_rename,2,FALSE)))-6)</f>
        <v>New Era</v>
      </c>
      <c r="P3242" t="str">
        <f>IF(VLOOKUP(D3242,location_rename,2,FALSE)=0,D3242,VLOOKUP(D3242,location_rename,2,FALSE))</f>
        <v>Rotational Field Level Foul Ball Line</v>
      </c>
      <c r="Q3242">
        <f>IF($L3242=0,0,G3242)</f>
        <v>1</v>
      </c>
      <c r="R3242">
        <f>IF($L3242=0,0,H3242)</f>
        <v>1</v>
      </c>
      <c r="S3242" s="1">
        <f>R3242*L3242</f>
        <v>457.26783333333333</v>
      </c>
      <c r="T3242" s="1">
        <f>S3242*(K3242/100)</f>
        <v>89.579575546175775</v>
      </c>
      <c r="U3242" t="str">
        <f t="shared" si="100"/>
        <v>New EraRotational Field Level Foul Ball Line</v>
      </c>
      <c r="V3242" t="str">
        <f t="shared" si="101"/>
        <v>07-05 San Francisco Giants @ Washington NationalsNew EraRotational Field Level Foul Ball Line</v>
      </c>
      <c r="W3242" t="str">
        <f>CONCATENATE(M3242,O3242)</f>
        <v>Regular SeasonNew Era</v>
      </c>
      <c r="X3242" t="str">
        <f>CONCATENATE(M3242,P3242)</f>
        <v>Regular SeasonRotational Field Level Foul Ball Line</v>
      </c>
      <c r="Y3242" t="str">
        <f>CONCATENATE(M3242,O3242,P3242)</f>
        <v>Regular SeasonNew EraRotational Field Level Foul Ball Line</v>
      </c>
    </row>
    <row r="3243" spans="1:25" x14ac:dyDescent="0.25">
      <c r="A3243" s="3">
        <v>374309</v>
      </c>
      <c r="B3243" t="s">
        <v>105</v>
      </c>
      <c r="C3243" t="s">
        <v>39</v>
      </c>
      <c r="D3243" t="s">
        <v>13</v>
      </c>
      <c r="E3243" t="s">
        <v>1</v>
      </c>
      <c r="F3243" s="5">
        <v>41095</v>
      </c>
      <c r="G3243">
        <v>42</v>
      </c>
      <c r="H3243">
        <v>154</v>
      </c>
      <c r="I3243" s="1">
        <v>70419.58</v>
      </c>
      <c r="J3243" s="1">
        <v>15421.29</v>
      </c>
      <c r="K3243">
        <v>21.899150775963101</v>
      </c>
      <c r="L3243" s="4">
        <f>VLOOKUP(N3243,rates,VLOOKUP(CONCATENATE('[1]Exposure Report'!$B$11,'[1]Exposure Report'!$B$13),rate_lookup_table,4,FALSE),FALSE)</f>
        <v>457.26783333333333</v>
      </c>
      <c r="M3243" t="s">
        <v>0</v>
      </c>
      <c r="N3243" t="str">
        <f>IF(VLOOKUP(B3243,title_rename,2,FALSE)=0,B3243,VLOOKUP(B3243,title_rename,2,FALSE))</f>
        <v>07-05 San Francisco Giants @ Washington Nationals</v>
      </c>
      <c r="O3243" s="3" t="str">
        <f>LEFT(IF(VLOOKUP(C3243,brand_rename,2,FALSE)=0,C3243,VLOOKUP(C3243,brand_rename,2,FALSE)),LEN(IF(VLOOKUP(C3243,brand_rename,2,FALSE)=0,C3243,VLOOKUP(C3243,brand_rename,2,FALSE)))-6)</f>
        <v>New Era</v>
      </c>
      <c r="P3243" t="str">
        <f>IF(VLOOKUP(D3243,location_rename,2,FALSE)=0,D3243,VLOOKUP(D3243,location_rename,2,FALSE))</f>
        <v>Static Dugout Wall</v>
      </c>
      <c r="Q3243">
        <f>IF($L3243=0,0,G3243)</f>
        <v>42</v>
      </c>
      <c r="R3243">
        <f>IF($L3243=0,0,H3243)</f>
        <v>154</v>
      </c>
      <c r="S3243" s="1">
        <f>R3243*L3243</f>
        <v>70419.246333333329</v>
      </c>
      <c r="T3243" s="1">
        <f>S3243*(K3243/100)</f>
        <v>15421.216929833532</v>
      </c>
      <c r="U3243" t="str">
        <f t="shared" si="100"/>
        <v>New EraStatic Dugout Wall</v>
      </c>
      <c r="V3243" t="str">
        <f t="shared" si="101"/>
        <v>07-05 San Francisco Giants @ Washington NationalsNew EraStatic Dugout Wall</v>
      </c>
      <c r="W3243" t="str">
        <f>CONCATENATE(M3243,O3243)</f>
        <v>Regular SeasonNew Era</v>
      </c>
      <c r="X3243" t="str">
        <f>CONCATENATE(M3243,P3243)</f>
        <v>Regular SeasonStatic Dugout Wall</v>
      </c>
      <c r="Y3243" t="str">
        <f>CONCATENATE(M3243,O3243,P3243)</f>
        <v>Regular SeasonNew EraStatic Dugout Wall</v>
      </c>
    </row>
    <row r="3244" spans="1:25" x14ac:dyDescent="0.25">
      <c r="A3244" s="3">
        <v>374309</v>
      </c>
      <c r="B3244" t="s">
        <v>105</v>
      </c>
      <c r="C3244" t="s">
        <v>37</v>
      </c>
      <c r="D3244" t="s">
        <v>19</v>
      </c>
      <c r="E3244" t="s">
        <v>1</v>
      </c>
      <c r="F3244" s="5">
        <v>41095</v>
      </c>
      <c r="G3244">
        <v>1</v>
      </c>
      <c r="H3244">
        <v>1</v>
      </c>
      <c r="I3244" s="1">
        <v>457.27</v>
      </c>
      <c r="J3244" s="1">
        <v>90.95</v>
      </c>
      <c r="K3244">
        <v>19.889780654755299</v>
      </c>
      <c r="L3244" s="4">
        <f>VLOOKUP(N3244,rates,VLOOKUP(CONCATENATE('[1]Exposure Report'!$B$11,'[1]Exposure Report'!$B$13),rate_lookup_table,4,FALSE),FALSE)</f>
        <v>457.26783333333333</v>
      </c>
      <c r="M3244" t="s">
        <v>0</v>
      </c>
      <c r="N3244" t="str">
        <f>IF(VLOOKUP(B3244,title_rename,2,FALSE)=0,B3244,VLOOKUP(B3244,title_rename,2,FALSE))</f>
        <v>07-05 San Francisco Giants @ Washington Nationals</v>
      </c>
      <c r="O3244" s="3" t="str">
        <f>LEFT(IF(VLOOKUP(C3244,brand_rename,2,FALSE)=0,C3244,VLOOKUP(C3244,brand_rename,2,FALSE)),LEN(IF(VLOOKUP(C3244,brand_rename,2,FALSE)=0,C3244,VLOOKUP(C3244,brand_rename,2,FALSE)))-6)</f>
        <v>Papa John's</v>
      </c>
      <c r="P3244" t="str">
        <f>IF(VLOOKUP(D3244,location_rename,2,FALSE)=0,D3244,VLOOKUP(D3244,location_rename,2,FALSE))</f>
        <v>LED Outfield Wall</v>
      </c>
      <c r="Q3244">
        <f>IF($L3244=0,0,G3244)</f>
        <v>1</v>
      </c>
      <c r="R3244">
        <f>IF($L3244=0,0,H3244)</f>
        <v>1</v>
      </c>
      <c r="S3244" s="1">
        <f>R3244*L3244</f>
        <v>457.26783333333333</v>
      </c>
      <c r="T3244" s="1">
        <f>S3244*(K3244/100)</f>
        <v>90.949569054752033</v>
      </c>
      <c r="U3244" t="str">
        <f t="shared" si="100"/>
        <v>Papa John'sLED Outfield Wall</v>
      </c>
      <c r="V3244" t="str">
        <f t="shared" si="101"/>
        <v>07-05 San Francisco Giants @ Washington NationalsPapa John'sLED Outfield Wall</v>
      </c>
      <c r="W3244" t="str">
        <f>CONCATENATE(M3244,O3244)</f>
        <v>Regular SeasonPapa John's</v>
      </c>
      <c r="X3244" t="str">
        <f>CONCATENATE(M3244,P3244)</f>
        <v>Regular SeasonLED Outfield Wall</v>
      </c>
      <c r="Y3244" t="str">
        <f>CONCATENATE(M3244,O3244,P3244)</f>
        <v>Regular SeasonPapa John'sLED Outfield Wall</v>
      </c>
    </row>
    <row r="3245" spans="1:25" x14ac:dyDescent="0.25">
      <c r="A3245" s="3">
        <v>374309</v>
      </c>
      <c r="B3245" t="s">
        <v>105</v>
      </c>
      <c r="C3245" t="s">
        <v>37</v>
      </c>
      <c r="D3245" t="s">
        <v>2</v>
      </c>
      <c r="E3245" t="s">
        <v>1</v>
      </c>
      <c r="F3245" s="5">
        <v>41095</v>
      </c>
      <c r="G3245">
        <v>7</v>
      </c>
      <c r="H3245">
        <v>34</v>
      </c>
      <c r="I3245" s="1">
        <v>15547.18</v>
      </c>
      <c r="J3245" s="1">
        <v>3709.74</v>
      </c>
      <c r="K3245">
        <v>23.861176110394201</v>
      </c>
      <c r="L3245" s="4">
        <f>VLOOKUP(N3245,rates,VLOOKUP(CONCATENATE('[1]Exposure Report'!$B$11,'[1]Exposure Report'!$B$13),rate_lookup_table,4,FALSE),FALSE)</f>
        <v>457.26783333333333</v>
      </c>
      <c r="M3245" t="s">
        <v>0</v>
      </c>
      <c r="N3245" t="str">
        <f>IF(VLOOKUP(B3245,title_rename,2,FALSE)=0,B3245,VLOOKUP(B3245,title_rename,2,FALSE))</f>
        <v>07-05 San Francisco Giants @ Washington Nationals</v>
      </c>
      <c r="O3245" s="3" t="str">
        <f>LEFT(IF(VLOOKUP(C3245,brand_rename,2,FALSE)=0,C3245,VLOOKUP(C3245,brand_rename,2,FALSE)),LEN(IF(VLOOKUP(C3245,brand_rename,2,FALSE)=0,C3245,VLOOKUP(C3245,brand_rename,2,FALSE)))-6)</f>
        <v>Papa John's</v>
      </c>
      <c r="P3245" t="str">
        <f>IF(VLOOKUP(D3245,location_rename,2,FALSE)=0,D3245,VLOOKUP(D3245,location_rename,2,FALSE))</f>
        <v>Rotational Field Level Home Plate</v>
      </c>
      <c r="Q3245">
        <f>IF($L3245=0,0,G3245)</f>
        <v>7</v>
      </c>
      <c r="R3245">
        <f>IF($L3245=0,0,H3245)</f>
        <v>34</v>
      </c>
      <c r="S3245" s="1">
        <f>R3245*L3245</f>
        <v>15547.106333333333</v>
      </c>
      <c r="T3245" s="1">
        <f>S3245*(K3245/100)</f>
        <v>3709.722422266917</v>
      </c>
      <c r="U3245" t="str">
        <f t="shared" si="100"/>
        <v>Papa John'sRotational Field Level Home Plate</v>
      </c>
      <c r="V3245" t="str">
        <f t="shared" si="101"/>
        <v>07-05 San Francisco Giants @ Washington NationalsPapa John'sRotational Field Level Home Plate</v>
      </c>
      <c r="W3245" t="str">
        <f>CONCATENATE(M3245,O3245)</f>
        <v>Regular SeasonPapa John's</v>
      </c>
      <c r="X3245" t="str">
        <f>CONCATENATE(M3245,P3245)</f>
        <v>Regular SeasonRotational Field Level Home Plate</v>
      </c>
      <c r="Y3245" t="str">
        <f>CONCATENATE(M3245,O3245,P3245)</f>
        <v>Regular SeasonPapa John'sRotational Field Level Home Plate</v>
      </c>
    </row>
    <row r="3246" spans="1:25" x14ac:dyDescent="0.25">
      <c r="A3246" s="3">
        <v>374309</v>
      </c>
      <c r="B3246" t="s">
        <v>105</v>
      </c>
      <c r="C3246" t="s">
        <v>36</v>
      </c>
      <c r="D3246" t="s">
        <v>17</v>
      </c>
      <c r="E3246" t="s">
        <v>1</v>
      </c>
      <c r="F3246" s="5">
        <v>41095</v>
      </c>
      <c r="G3246">
        <v>7</v>
      </c>
      <c r="H3246">
        <v>20</v>
      </c>
      <c r="I3246" s="1">
        <v>9145.4</v>
      </c>
      <c r="J3246" s="1">
        <v>2931.7</v>
      </c>
      <c r="K3246">
        <v>32.056553021190901</v>
      </c>
      <c r="L3246" s="4">
        <f>VLOOKUP(N3246,rates,VLOOKUP(CONCATENATE('[1]Exposure Report'!$B$11,'[1]Exposure Report'!$B$13),rate_lookup_table,4,FALSE),FALSE)</f>
        <v>457.26783333333333</v>
      </c>
      <c r="M3246" t="s">
        <v>0</v>
      </c>
      <c r="N3246" t="str">
        <f>IF(VLOOKUP(B3246,title_rename,2,FALSE)=0,B3246,VLOOKUP(B3246,title_rename,2,FALSE))</f>
        <v>07-05 San Francisco Giants @ Washington Nationals</v>
      </c>
      <c r="O3246" s="3" t="str">
        <f>LEFT(IF(VLOOKUP(C3246,brand_rename,2,FALSE)=0,C3246,VLOOKUP(C3246,brand_rename,2,FALSE)),LEN(IF(VLOOKUP(C3246,brand_rename,2,FALSE)=0,C3246,VLOOKUP(C3246,brand_rename,2,FALSE)))-6)</f>
        <v>PNC Bank</v>
      </c>
      <c r="P3246" t="str">
        <f>IF(VLOOKUP(D3246,location_rename,2,FALSE)=0,D3246,VLOOKUP(D3246,location_rename,2,FALSE))</f>
        <v>LED Upper Tiered</v>
      </c>
      <c r="Q3246">
        <f>IF($L3246=0,0,G3246)</f>
        <v>7</v>
      </c>
      <c r="R3246">
        <f>IF($L3246=0,0,H3246)</f>
        <v>20</v>
      </c>
      <c r="S3246" s="1">
        <f>R3246*L3246</f>
        <v>9145.3566666666666</v>
      </c>
      <c r="T3246" s="1">
        <f>S3246*(K3246/100)</f>
        <v>2931.6861088270171</v>
      </c>
      <c r="U3246" t="str">
        <f t="shared" si="100"/>
        <v>PNC BankLED Upper Tiered</v>
      </c>
      <c r="V3246" t="str">
        <f t="shared" si="101"/>
        <v>07-05 San Francisco Giants @ Washington NationalsPNC BankLED Upper Tiered</v>
      </c>
      <c r="W3246" t="str">
        <f>CONCATENATE(M3246,O3246)</f>
        <v>Regular SeasonPNC Bank</v>
      </c>
      <c r="X3246" t="str">
        <f>CONCATENATE(M3246,P3246)</f>
        <v>Regular SeasonLED Upper Tiered</v>
      </c>
      <c r="Y3246" t="str">
        <f>CONCATENATE(M3246,O3246,P3246)</f>
        <v>Regular SeasonPNC BankLED Upper Tiered</v>
      </c>
    </row>
    <row r="3247" spans="1:25" x14ac:dyDescent="0.25">
      <c r="A3247" s="3">
        <v>374309</v>
      </c>
      <c r="B3247" t="s">
        <v>105</v>
      </c>
      <c r="C3247" t="s">
        <v>36</v>
      </c>
      <c r="D3247" t="s">
        <v>2</v>
      </c>
      <c r="E3247" t="s">
        <v>1</v>
      </c>
      <c r="F3247" s="5">
        <v>41095</v>
      </c>
      <c r="G3247">
        <v>34</v>
      </c>
      <c r="H3247">
        <v>223</v>
      </c>
      <c r="I3247" s="1">
        <v>101971.21</v>
      </c>
      <c r="J3247" s="1">
        <v>24745.49</v>
      </c>
      <c r="K3247">
        <v>24.2671338312058</v>
      </c>
      <c r="L3247" s="4">
        <f>VLOOKUP(N3247,rates,VLOOKUP(CONCATENATE('[1]Exposure Report'!$B$11,'[1]Exposure Report'!$B$13),rate_lookup_table,4,FALSE),FALSE)</f>
        <v>457.26783333333333</v>
      </c>
      <c r="M3247" t="s">
        <v>0</v>
      </c>
      <c r="N3247" t="str">
        <f>IF(VLOOKUP(B3247,title_rename,2,FALSE)=0,B3247,VLOOKUP(B3247,title_rename,2,FALSE))</f>
        <v>07-05 San Francisco Giants @ Washington Nationals</v>
      </c>
      <c r="O3247" s="3" t="str">
        <f>LEFT(IF(VLOOKUP(C3247,brand_rename,2,FALSE)=0,C3247,VLOOKUP(C3247,brand_rename,2,FALSE)),LEN(IF(VLOOKUP(C3247,brand_rename,2,FALSE)=0,C3247,VLOOKUP(C3247,brand_rename,2,FALSE)))-6)</f>
        <v>PNC Bank</v>
      </c>
      <c r="P3247" t="str">
        <f>IF(VLOOKUP(D3247,location_rename,2,FALSE)=0,D3247,VLOOKUP(D3247,location_rename,2,FALSE))</f>
        <v>Rotational Field Level Home Plate</v>
      </c>
      <c r="Q3247">
        <f>IF($L3247=0,0,G3247)</f>
        <v>34</v>
      </c>
      <c r="R3247">
        <f>IF($L3247=0,0,H3247)</f>
        <v>223</v>
      </c>
      <c r="S3247" s="1">
        <f>R3247*L3247</f>
        <v>101970.72683333333</v>
      </c>
      <c r="T3247" s="1">
        <f>S3247*(K3247/100)</f>
        <v>24745.372749298283</v>
      </c>
      <c r="U3247" t="str">
        <f t="shared" si="100"/>
        <v>PNC BankRotational Field Level Home Plate</v>
      </c>
      <c r="V3247" t="str">
        <f t="shared" si="101"/>
        <v>07-05 San Francisco Giants @ Washington NationalsPNC BankRotational Field Level Home Plate</v>
      </c>
      <c r="W3247" t="str">
        <f>CONCATENATE(M3247,O3247)</f>
        <v>Regular SeasonPNC Bank</v>
      </c>
      <c r="X3247" t="str">
        <f>CONCATENATE(M3247,P3247)</f>
        <v>Regular SeasonRotational Field Level Home Plate</v>
      </c>
      <c r="Y3247" t="str">
        <f>CONCATENATE(M3247,O3247,P3247)</f>
        <v>Regular SeasonPNC BankRotational Field Level Home Plate</v>
      </c>
    </row>
    <row r="3248" spans="1:25" x14ac:dyDescent="0.25">
      <c r="A3248" s="3">
        <v>374309</v>
      </c>
      <c r="B3248" t="s">
        <v>105</v>
      </c>
      <c r="C3248" t="s">
        <v>36</v>
      </c>
      <c r="D3248" t="s">
        <v>9</v>
      </c>
      <c r="E3248" t="s">
        <v>1</v>
      </c>
      <c r="F3248" s="5">
        <v>41095</v>
      </c>
      <c r="G3248">
        <v>32</v>
      </c>
      <c r="H3248">
        <v>192</v>
      </c>
      <c r="I3248" s="1">
        <v>87795.839999999997</v>
      </c>
      <c r="J3248" s="1">
        <v>10432.16</v>
      </c>
      <c r="K3248">
        <v>11.882294195260201</v>
      </c>
      <c r="L3248" s="4">
        <f>VLOOKUP(N3248,rates,VLOOKUP(CONCATENATE('[1]Exposure Report'!$B$11,'[1]Exposure Report'!$B$13),rate_lookup_table,4,FALSE),FALSE)</f>
        <v>457.26783333333333</v>
      </c>
      <c r="M3248" t="s">
        <v>0</v>
      </c>
      <c r="N3248" t="str">
        <f>IF(VLOOKUP(B3248,title_rename,2,FALSE)=0,B3248,VLOOKUP(B3248,title_rename,2,FALSE))</f>
        <v>07-05 San Francisco Giants @ Washington Nationals</v>
      </c>
      <c r="O3248" s="3" t="str">
        <f>LEFT(IF(VLOOKUP(C3248,brand_rename,2,FALSE)=0,C3248,VLOOKUP(C3248,brand_rename,2,FALSE)),LEN(IF(VLOOKUP(C3248,brand_rename,2,FALSE)=0,C3248,VLOOKUP(C3248,brand_rename,2,FALSE)))-6)</f>
        <v>PNC Bank</v>
      </c>
      <c r="P3248" t="str">
        <f>IF(VLOOKUP(D3248,location_rename,2,FALSE)=0,D3248,VLOOKUP(D3248,location_rename,2,FALSE))</f>
        <v>Static Upper Billboard</v>
      </c>
      <c r="Q3248">
        <f>IF($L3248=0,0,G3248)</f>
        <v>32</v>
      </c>
      <c r="R3248">
        <f>IF($L3248=0,0,H3248)</f>
        <v>192</v>
      </c>
      <c r="S3248" s="1">
        <f>R3248*L3248</f>
        <v>87795.423999999999</v>
      </c>
      <c r="T3248" s="1">
        <f>S3248*(K3248/100)</f>
        <v>10432.110569656081</v>
      </c>
      <c r="U3248" t="str">
        <f t="shared" si="100"/>
        <v>PNC BankStatic Upper Billboard</v>
      </c>
      <c r="V3248" t="str">
        <f t="shared" si="101"/>
        <v>07-05 San Francisco Giants @ Washington NationalsPNC BankStatic Upper Billboard</v>
      </c>
      <c r="W3248" t="str">
        <f>CONCATENATE(M3248,O3248)</f>
        <v>Regular SeasonPNC Bank</v>
      </c>
      <c r="X3248" t="str">
        <f>CONCATENATE(M3248,P3248)</f>
        <v>Regular SeasonStatic Upper Billboard</v>
      </c>
      <c r="Y3248" t="str">
        <f>CONCATENATE(M3248,O3248,P3248)</f>
        <v>Regular SeasonPNC BankStatic Upper Billboard</v>
      </c>
    </row>
    <row r="3249" spans="1:25" x14ac:dyDescent="0.25">
      <c r="A3249" s="3">
        <v>374309</v>
      </c>
      <c r="B3249" t="s">
        <v>105</v>
      </c>
      <c r="C3249" t="s">
        <v>36</v>
      </c>
      <c r="D3249" t="s">
        <v>71</v>
      </c>
      <c r="E3249" t="s">
        <v>1</v>
      </c>
      <c r="F3249" s="5">
        <v>41095</v>
      </c>
      <c r="G3249">
        <v>2</v>
      </c>
      <c r="H3249">
        <v>36</v>
      </c>
      <c r="I3249" s="1">
        <v>16461.72</v>
      </c>
      <c r="J3249" s="1">
        <v>1954.28</v>
      </c>
      <c r="K3249">
        <v>11.8716634713748</v>
      </c>
      <c r="L3249" s="4">
        <f>VLOOKUP(N3249,rates,VLOOKUP(CONCATENATE('[1]Exposure Report'!$B$11,'[1]Exposure Report'!$B$13),rate_lookup_table,4,FALSE),FALSE)</f>
        <v>457.26783333333333</v>
      </c>
      <c r="M3249" t="s">
        <v>0</v>
      </c>
      <c r="N3249" t="str">
        <f>IF(VLOOKUP(B3249,title_rename,2,FALSE)=0,B3249,VLOOKUP(B3249,title_rename,2,FALSE))</f>
        <v>07-05 San Francisco Giants @ Washington Nationals</v>
      </c>
      <c r="O3249" s="3" t="str">
        <f>LEFT(IF(VLOOKUP(C3249,brand_rename,2,FALSE)=0,C3249,VLOOKUP(C3249,brand_rename,2,FALSE)),LEN(IF(VLOOKUP(C3249,brand_rename,2,FALSE)=0,C3249,VLOOKUP(C3249,brand_rename,2,FALSE)))-6)</f>
        <v>PNC Bank</v>
      </c>
      <c r="P3249" t="str">
        <f>IF(VLOOKUP(D3249,location_rename,2,FALSE)=0,D3249,VLOOKUP(D3249,location_rename,2,FALSE))</f>
        <v>Static Upper Tiered</v>
      </c>
      <c r="Q3249">
        <f>IF($L3249=0,0,G3249)</f>
        <v>2</v>
      </c>
      <c r="R3249">
        <f>IF($L3249=0,0,H3249)</f>
        <v>36</v>
      </c>
      <c r="S3249" s="1">
        <f>R3249*L3249</f>
        <v>16461.642</v>
      </c>
      <c r="T3249" s="1">
        <f>S3249*(K3249/100)</f>
        <v>1954.2707401024923</v>
      </c>
      <c r="U3249" t="str">
        <f t="shared" si="100"/>
        <v>PNC BankStatic Upper Tiered</v>
      </c>
      <c r="V3249" t="str">
        <f t="shared" si="101"/>
        <v>07-05 San Francisco Giants @ Washington NationalsPNC BankStatic Upper Tiered</v>
      </c>
      <c r="W3249" t="str">
        <f>CONCATENATE(M3249,O3249)</f>
        <v>Regular SeasonPNC Bank</v>
      </c>
      <c r="X3249" t="str">
        <f>CONCATENATE(M3249,P3249)</f>
        <v>Regular SeasonStatic Upper Tiered</v>
      </c>
      <c r="Y3249" t="str">
        <f>CONCATENATE(M3249,O3249,P3249)</f>
        <v>Regular SeasonPNC BankStatic Upper Tiered</v>
      </c>
    </row>
    <row r="3250" spans="1:25" x14ac:dyDescent="0.25">
      <c r="A3250" s="3">
        <v>374309</v>
      </c>
      <c r="B3250" t="s">
        <v>105</v>
      </c>
      <c r="C3250" t="s">
        <v>35</v>
      </c>
      <c r="D3250" t="s">
        <v>34</v>
      </c>
      <c r="E3250" t="s">
        <v>1</v>
      </c>
      <c r="F3250" s="5">
        <v>41095</v>
      </c>
      <c r="G3250">
        <v>2</v>
      </c>
      <c r="H3250">
        <v>4</v>
      </c>
      <c r="I3250" s="1">
        <v>1829.08</v>
      </c>
      <c r="J3250" s="1">
        <v>690.52</v>
      </c>
      <c r="K3250">
        <v>37.752312638047499</v>
      </c>
      <c r="L3250" s="4">
        <f>VLOOKUP(N3250,rates,VLOOKUP(CONCATENATE('[1]Exposure Report'!$B$11,'[1]Exposure Report'!$B$13),rate_lookup_table,4,FALSE),FALSE)</f>
        <v>457.26783333333333</v>
      </c>
      <c r="M3250" t="s">
        <v>0</v>
      </c>
      <c r="N3250" t="str">
        <f>IF(VLOOKUP(B3250,title_rename,2,FALSE)=0,B3250,VLOOKUP(B3250,title_rename,2,FALSE))</f>
        <v>07-05 San Francisco Giants @ Washington Nationals</v>
      </c>
      <c r="O3250" s="3" t="str">
        <f>LEFT(IF(VLOOKUP(C3250,brand_rename,2,FALSE)=0,C3250,VLOOKUP(C3250,brand_rename,2,FALSE)),LEN(IF(VLOOKUP(C3250,brand_rename,2,FALSE)=0,C3250,VLOOKUP(C3250,brand_rename,2,FALSE)))-6)</f>
        <v>PNC Diamond Club</v>
      </c>
      <c r="P3250" t="str">
        <f>IF(VLOOKUP(D3250,location_rename,2,FALSE)=0,D3250,VLOOKUP(D3250,location_rename,2,FALSE))</f>
        <v>General Merchandise</v>
      </c>
      <c r="Q3250">
        <f>IF($L3250=0,0,G3250)</f>
        <v>2</v>
      </c>
      <c r="R3250">
        <f>IF($L3250=0,0,H3250)</f>
        <v>4</v>
      </c>
      <c r="S3250" s="1">
        <f>R3250*L3250</f>
        <v>1829.0713333333333</v>
      </c>
      <c r="T3250" s="1">
        <f>S3250*(K3250/100)</f>
        <v>690.51672813290384</v>
      </c>
      <c r="U3250" t="str">
        <f t="shared" si="100"/>
        <v>PNC Diamond ClubGeneral Merchandise</v>
      </c>
      <c r="V3250" t="str">
        <f t="shared" si="101"/>
        <v>07-05 San Francisco Giants @ Washington NationalsPNC Diamond ClubGeneral Merchandise</v>
      </c>
      <c r="W3250" t="str">
        <f>CONCATENATE(M3250,O3250)</f>
        <v>Regular SeasonPNC Diamond Club</v>
      </c>
      <c r="X3250" t="str">
        <f>CONCATENATE(M3250,P3250)</f>
        <v>Regular SeasonGeneral Merchandise</v>
      </c>
      <c r="Y3250" t="str">
        <f>CONCATENATE(M3250,O3250,P3250)</f>
        <v>Regular SeasonPNC Diamond ClubGeneral Merchandise</v>
      </c>
    </row>
    <row r="3251" spans="1:25" x14ac:dyDescent="0.25">
      <c r="A3251" s="3">
        <v>374309</v>
      </c>
      <c r="B3251" t="s">
        <v>105</v>
      </c>
      <c r="C3251" t="s">
        <v>33</v>
      </c>
      <c r="D3251" t="s">
        <v>17</v>
      </c>
      <c r="E3251" t="s">
        <v>1</v>
      </c>
      <c r="F3251" s="5">
        <v>41095</v>
      </c>
      <c r="G3251">
        <v>5</v>
      </c>
      <c r="H3251">
        <v>12</v>
      </c>
      <c r="I3251" s="1">
        <v>5487.24</v>
      </c>
      <c r="J3251" s="1">
        <v>1875.81</v>
      </c>
      <c r="K3251">
        <v>34.184945437050303</v>
      </c>
      <c r="L3251" s="4">
        <f>VLOOKUP(N3251,rates,VLOOKUP(CONCATENATE('[1]Exposure Report'!$B$11,'[1]Exposure Report'!$B$13),rate_lookup_table,4,FALSE),FALSE)</f>
        <v>457.26783333333333</v>
      </c>
      <c r="M3251" t="s">
        <v>0</v>
      </c>
      <c r="N3251" t="str">
        <f>IF(VLOOKUP(B3251,title_rename,2,FALSE)=0,B3251,VLOOKUP(B3251,title_rename,2,FALSE))</f>
        <v>07-05 San Francisco Giants @ Washington Nationals</v>
      </c>
      <c r="O3251" s="3" t="str">
        <f>LEFT(IF(VLOOKUP(C3251,brand_rename,2,FALSE)=0,C3251,VLOOKUP(C3251,brand_rename,2,FALSE)),LEN(IF(VLOOKUP(C3251,brand_rename,2,FALSE)=0,C3251,VLOOKUP(C3251,brand_rename,2,FALSE)))-6)</f>
        <v>Radio - 106.7 The Fan</v>
      </c>
      <c r="P3251" t="str">
        <f>IF(VLOOKUP(D3251,location_rename,2,FALSE)=0,D3251,VLOOKUP(D3251,location_rename,2,FALSE))</f>
        <v>LED Upper Tiered</v>
      </c>
      <c r="Q3251">
        <f>IF($L3251=0,0,G3251)</f>
        <v>5</v>
      </c>
      <c r="R3251">
        <f>IF($L3251=0,0,H3251)</f>
        <v>12</v>
      </c>
      <c r="S3251" s="1">
        <f>R3251*L3251</f>
        <v>5487.2139999999999</v>
      </c>
      <c r="T3251" s="1">
        <f>S3251*(K3251/100)</f>
        <v>1875.8011119141854</v>
      </c>
      <c r="U3251" t="str">
        <f t="shared" si="100"/>
        <v>Radio - 106.7 The FanLED Upper Tiered</v>
      </c>
      <c r="V3251" t="str">
        <f t="shared" si="101"/>
        <v>07-05 San Francisco Giants @ Washington NationalsRadio - 106.7 The FanLED Upper Tiered</v>
      </c>
      <c r="W3251" t="str">
        <f>CONCATENATE(M3251,O3251)</f>
        <v>Regular SeasonRadio - 106.7 The Fan</v>
      </c>
      <c r="X3251" t="str">
        <f>CONCATENATE(M3251,P3251)</f>
        <v>Regular SeasonLED Upper Tiered</v>
      </c>
      <c r="Y3251" t="str">
        <f>CONCATENATE(M3251,O3251,P3251)</f>
        <v>Regular SeasonRadio - 106.7 The FanLED Upper Tiered</v>
      </c>
    </row>
    <row r="3252" spans="1:25" x14ac:dyDescent="0.25">
      <c r="A3252" s="3">
        <v>374309</v>
      </c>
      <c r="B3252" t="s">
        <v>105</v>
      </c>
      <c r="C3252" t="s">
        <v>33</v>
      </c>
      <c r="D3252" t="s">
        <v>9</v>
      </c>
      <c r="E3252" t="s">
        <v>1</v>
      </c>
      <c r="F3252" s="5">
        <v>41095</v>
      </c>
      <c r="G3252">
        <v>42</v>
      </c>
      <c r="H3252">
        <v>104</v>
      </c>
      <c r="I3252" s="1">
        <v>47556.08</v>
      </c>
      <c r="J3252" s="1">
        <v>7174.84</v>
      </c>
      <c r="K3252">
        <v>15.087113992574601</v>
      </c>
      <c r="L3252" s="4">
        <f>VLOOKUP(N3252,rates,VLOOKUP(CONCATENATE('[1]Exposure Report'!$B$11,'[1]Exposure Report'!$B$13),rate_lookup_table,4,FALSE),FALSE)</f>
        <v>457.26783333333333</v>
      </c>
      <c r="M3252" t="s">
        <v>0</v>
      </c>
      <c r="N3252" t="str">
        <f>IF(VLOOKUP(B3252,title_rename,2,FALSE)=0,B3252,VLOOKUP(B3252,title_rename,2,FALSE))</f>
        <v>07-05 San Francisco Giants @ Washington Nationals</v>
      </c>
      <c r="O3252" s="3" t="str">
        <f>LEFT(IF(VLOOKUP(C3252,brand_rename,2,FALSE)=0,C3252,VLOOKUP(C3252,brand_rename,2,FALSE)),LEN(IF(VLOOKUP(C3252,brand_rename,2,FALSE)=0,C3252,VLOOKUP(C3252,brand_rename,2,FALSE)))-6)</f>
        <v>Radio - 106.7 The Fan</v>
      </c>
      <c r="P3252" t="str">
        <f>IF(VLOOKUP(D3252,location_rename,2,FALSE)=0,D3252,VLOOKUP(D3252,location_rename,2,FALSE))</f>
        <v>Static Upper Billboard</v>
      </c>
      <c r="Q3252">
        <f>IF($L3252=0,0,G3252)</f>
        <v>42</v>
      </c>
      <c r="R3252">
        <f>IF($L3252=0,0,H3252)</f>
        <v>104</v>
      </c>
      <c r="S3252" s="1">
        <f>R3252*L3252</f>
        <v>47555.854666666666</v>
      </c>
      <c r="T3252" s="1">
        <f>S3252*(K3252/100)</f>
        <v>7174.8060037031073</v>
      </c>
      <c r="U3252" t="str">
        <f t="shared" si="100"/>
        <v>Radio - 106.7 The FanStatic Upper Billboard</v>
      </c>
      <c r="V3252" t="str">
        <f t="shared" si="101"/>
        <v>07-05 San Francisco Giants @ Washington NationalsRadio - 106.7 The FanStatic Upper Billboard</v>
      </c>
      <c r="W3252" t="str">
        <f>CONCATENATE(M3252,O3252)</f>
        <v>Regular SeasonRadio - 106.7 The Fan</v>
      </c>
      <c r="X3252" t="str">
        <f>CONCATENATE(M3252,P3252)</f>
        <v>Regular SeasonStatic Upper Billboard</v>
      </c>
      <c r="Y3252" t="str">
        <f>CONCATENATE(M3252,O3252,P3252)</f>
        <v>Regular SeasonRadio - 106.7 The FanStatic Upper Billboard</v>
      </c>
    </row>
    <row r="3253" spans="1:25" x14ac:dyDescent="0.25">
      <c r="A3253" s="3">
        <v>374309</v>
      </c>
      <c r="B3253" t="s">
        <v>105</v>
      </c>
      <c r="C3253" t="s">
        <v>32</v>
      </c>
      <c r="D3253" t="s">
        <v>17</v>
      </c>
      <c r="E3253" t="s">
        <v>1</v>
      </c>
      <c r="F3253" s="5">
        <v>41095</v>
      </c>
      <c r="G3253">
        <v>2</v>
      </c>
      <c r="H3253">
        <v>10</v>
      </c>
      <c r="I3253" s="1">
        <v>4572.7</v>
      </c>
      <c r="J3253" s="1">
        <v>1062.83</v>
      </c>
      <c r="K3253">
        <v>23.242941806809899</v>
      </c>
      <c r="L3253" s="4">
        <f>VLOOKUP(N3253,rates,VLOOKUP(CONCATENATE('[1]Exposure Report'!$B$11,'[1]Exposure Report'!$B$13),rate_lookup_table,4,FALSE),FALSE)</f>
        <v>457.26783333333333</v>
      </c>
      <c r="M3253" t="s">
        <v>0</v>
      </c>
      <c r="N3253" t="str">
        <f>IF(VLOOKUP(B3253,title_rename,2,FALSE)=0,B3253,VLOOKUP(B3253,title_rename,2,FALSE))</f>
        <v>07-05 San Francisco Giants @ Washington Nationals</v>
      </c>
      <c r="O3253" s="3" t="str">
        <f>LEFT(IF(VLOOKUP(C3253,brand_rename,2,FALSE)=0,C3253,VLOOKUP(C3253,brand_rename,2,FALSE)),LEN(IF(VLOOKUP(C3253,brand_rename,2,FALSE)=0,C3253,VLOOKUP(C3253,brand_rename,2,FALSE)))-6)</f>
        <v>Radio - WTOP</v>
      </c>
      <c r="P3253" t="str">
        <f>IF(VLOOKUP(D3253,location_rename,2,FALSE)=0,D3253,VLOOKUP(D3253,location_rename,2,FALSE))</f>
        <v>LED Upper Tiered</v>
      </c>
      <c r="Q3253">
        <f>IF($L3253=0,0,G3253)</f>
        <v>2</v>
      </c>
      <c r="R3253">
        <f>IF($L3253=0,0,H3253)</f>
        <v>10</v>
      </c>
      <c r="S3253" s="1">
        <f>R3253*L3253</f>
        <v>4572.6783333333333</v>
      </c>
      <c r="T3253" s="1">
        <f>S3253*(K3253/100)</f>
        <v>1062.8249640292715</v>
      </c>
      <c r="U3253" t="str">
        <f t="shared" si="100"/>
        <v>Radio - WTOPLED Upper Tiered</v>
      </c>
      <c r="V3253" t="str">
        <f t="shared" si="101"/>
        <v>07-05 San Francisco Giants @ Washington NationalsRadio - WTOPLED Upper Tiered</v>
      </c>
      <c r="W3253" t="str">
        <f>CONCATENATE(M3253,O3253)</f>
        <v>Regular SeasonRadio - WTOP</v>
      </c>
      <c r="X3253" t="str">
        <f>CONCATENATE(M3253,P3253)</f>
        <v>Regular SeasonLED Upper Tiered</v>
      </c>
      <c r="Y3253" t="str">
        <f>CONCATENATE(M3253,O3253,P3253)</f>
        <v>Regular SeasonRadio - WTOPLED Upper Tiered</v>
      </c>
    </row>
    <row r="3254" spans="1:25" x14ac:dyDescent="0.25">
      <c r="A3254" s="3">
        <v>374309</v>
      </c>
      <c r="B3254" t="s">
        <v>105</v>
      </c>
      <c r="C3254" t="s">
        <v>97</v>
      </c>
      <c r="D3254" t="s">
        <v>17</v>
      </c>
      <c r="E3254" t="s">
        <v>1</v>
      </c>
      <c r="F3254" s="5">
        <v>41095</v>
      </c>
      <c r="G3254">
        <v>2</v>
      </c>
      <c r="H3254">
        <v>6</v>
      </c>
      <c r="I3254" s="1">
        <v>2743.62</v>
      </c>
      <c r="J3254" s="1">
        <v>967.31</v>
      </c>
      <c r="K3254">
        <v>35.256704645687002</v>
      </c>
      <c r="L3254" s="4">
        <f>VLOOKUP(N3254,rates,VLOOKUP(CONCATENATE('[1]Exposure Report'!$B$11,'[1]Exposure Report'!$B$13),rate_lookup_table,4,FALSE),FALSE)</f>
        <v>457.26783333333333</v>
      </c>
      <c r="M3254" t="s">
        <v>0</v>
      </c>
      <c r="N3254" t="str">
        <f>IF(VLOOKUP(B3254,title_rename,2,FALSE)=0,B3254,VLOOKUP(B3254,title_rename,2,FALSE))</f>
        <v>07-05 San Francisco Giants @ Washington Nationals</v>
      </c>
      <c r="O3254" s="3" t="str">
        <f>LEFT(IF(VLOOKUP(C3254,brand_rename,2,FALSE)=0,C3254,VLOOKUP(C3254,brand_rename,2,FALSE)),LEN(IF(VLOOKUP(C3254,brand_rename,2,FALSE)=0,C3254,VLOOKUP(C3254,brand_rename,2,FALSE)))-6)</f>
        <v>Radio - WTop 103.5FM</v>
      </c>
      <c r="P3254" t="str">
        <f>IF(VLOOKUP(D3254,location_rename,2,FALSE)=0,D3254,VLOOKUP(D3254,location_rename,2,FALSE))</f>
        <v>LED Upper Tiered</v>
      </c>
      <c r="Q3254">
        <f>IF($L3254=0,0,G3254)</f>
        <v>2</v>
      </c>
      <c r="R3254">
        <f>IF($L3254=0,0,H3254)</f>
        <v>6</v>
      </c>
      <c r="S3254" s="1">
        <f>R3254*L3254</f>
        <v>2743.607</v>
      </c>
      <c r="T3254" s="1">
        <f>S3254*(K3254/100)</f>
        <v>967.3054166283938</v>
      </c>
      <c r="U3254" t="str">
        <f t="shared" si="100"/>
        <v>Radio - WTop 103.5FMLED Upper Tiered</v>
      </c>
      <c r="V3254" t="str">
        <f t="shared" si="101"/>
        <v>07-05 San Francisco Giants @ Washington NationalsRadio - WTop 103.5FMLED Upper Tiered</v>
      </c>
      <c r="W3254" t="str">
        <f>CONCATENATE(M3254,O3254)</f>
        <v>Regular SeasonRadio - WTop 103.5FM</v>
      </c>
      <c r="X3254" t="str">
        <f>CONCATENATE(M3254,P3254)</f>
        <v>Regular SeasonLED Upper Tiered</v>
      </c>
      <c r="Y3254" t="str">
        <f>CONCATENATE(M3254,O3254,P3254)</f>
        <v>Regular SeasonRadio - WTop 103.5FMLED Upper Tiered</v>
      </c>
    </row>
    <row r="3255" spans="1:25" x14ac:dyDescent="0.25">
      <c r="A3255" s="3">
        <v>374309</v>
      </c>
      <c r="B3255" t="s">
        <v>105</v>
      </c>
      <c r="C3255" t="s">
        <v>31</v>
      </c>
      <c r="D3255" t="s">
        <v>71</v>
      </c>
      <c r="E3255" t="s">
        <v>1</v>
      </c>
      <c r="F3255" s="5">
        <v>41095</v>
      </c>
      <c r="G3255">
        <v>7</v>
      </c>
      <c r="H3255">
        <v>8</v>
      </c>
      <c r="I3255" s="1">
        <v>3658.16</v>
      </c>
      <c r="J3255" s="1">
        <v>586.49</v>
      </c>
      <c r="K3255">
        <v>16.032376932665599</v>
      </c>
      <c r="L3255" s="4">
        <f>VLOOKUP(N3255,rates,VLOOKUP(CONCATENATE('[1]Exposure Report'!$B$11,'[1]Exposure Report'!$B$13),rate_lookup_table,4,FALSE),FALSE)</f>
        <v>457.26783333333333</v>
      </c>
      <c r="M3255" t="s">
        <v>0</v>
      </c>
      <c r="N3255" t="str">
        <f>IF(VLOOKUP(B3255,title_rename,2,FALSE)=0,B3255,VLOOKUP(B3255,title_rename,2,FALSE))</f>
        <v>07-05 San Francisco Giants @ Washington Nationals</v>
      </c>
      <c r="O3255" s="3" t="str">
        <f>LEFT(IF(VLOOKUP(C3255,brand_rename,2,FALSE)=0,C3255,VLOOKUP(C3255,brand_rename,2,FALSE)),LEN(IF(VLOOKUP(C3255,brand_rename,2,FALSE)=0,C3255,VLOOKUP(C3255,brand_rename,2,FALSE)))-6)</f>
        <v>Red Porch</v>
      </c>
      <c r="P3255" t="str">
        <f>IF(VLOOKUP(D3255,location_rename,2,FALSE)=0,D3255,VLOOKUP(D3255,location_rename,2,FALSE))</f>
        <v>Static Upper Tiered</v>
      </c>
      <c r="Q3255">
        <f>IF($L3255=0,0,G3255)</f>
        <v>7</v>
      </c>
      <c r="R3255">
        <f>IF($L3255=0,0,H3255)</f>
        <v>8</v>
      </c>
      <c r="S3255" s="1">
        <f>R3255*L3255</f>
        <v>3658.1426666666666</v>
      </c>
      <c r="T3255" s="1">
        <f>S3255*(K3255/100)</f>
        <v>586.48722105466481</v>
      </c>
      <c r="U3255" t="str">
        <f t="shared" si="100"/>
        <v>Red PorchStatic Upper Tiered</v>
      </c>
      <c r="V3255" t="str">
        <f t="shared" si="101"/>
        <v>07-05 San Francisco Giants @ Washington NationalsRed PorchStatic Upper Tiered</v>
      </c>
      <c r="W3255" t="str">
        <f>CONCATENATE(M3255,O3255)</f>
        <v>Regular SeasonRed Porch</v>
      </c>
      <c r="X3255" t="str">
        <f>CONCATENATE(M3255,P3255)</f>
        <v>Regular SeasonStatic Upper Tiered</v>
      </c>
      <c r="Y3255" t="str">
        <f>CONCATENATE(M3255,O3255,P3255)</f>
        <v>Regular SeasonRed PorchStatic Upper Tiered</v>
      </c>
    </row>
    <row r="3256" spans="1:25" x14ac:dyDescent="0.25">
      <c r="A3256" s="3">
        <v>374309</v>
      </c>
      <c r="B3256" t="s">
        <v>105</v>
      </c>
      <c r="C3256" t="s">
        <v>79</v>
      </c>
      <c r="D3256" t="s">
        <v>12</v>
      </c>
      <c r="E3256" t="s">
        <v>1</v>
      </c>
      <c r="F3256" s="5">
        <v>41095</v>
      </c>
      <c r="G3256">
        <v>66</v>
      </c>
      <c r="H3256">
        <v>151</v>
      </c>
      <c r="I3256" s="1">
        <v>69047.77</v>
      </c>
      <c r="J3256" s="1">
        <v>12999.68</v>
      </c>
      <c r="K3256">
        <v>18.827081598725002</v>
      </c>
      <c r="L3256" s="4">
        <f>VLOOKUP(N3256,rates,VLOOKUP(CONCATENATE('[1]Exposure Report'!$B$11,'[1]Exposure Report'!$B$13),rate_lookup_table,4,FALSE),FALSE)</f>
        <v>457.26783333333333</v>
      </c>
      <c r="M3256" t="s">
        <v>0</v>
      </c>
      <c r="N3256" t="str">
        <f>IF(VLOOKUP(B3256,title_rename,2,FALSE)=0,B3256,VLOOKUP(B3256,title_rename,2,FALSE))</f>
        <v>07-05 San Francisco Giants @ Washington Nationals</v>
      </c>
      <c r="O3256" s="3" t="str">
        <f>LEFT(IF(VLOOKUP(C3256,brand_rename,2,FALSE)=0,C3256,VLOOKUP(C3256,brand_rename,2,FALSE)),LEN(IF(VLOOKUP(C3256,brand_rename,2,FALSE)=0,C3256,VLOOKUP(C3256,brand_rename,2,FALSE)))-6)</f>
        <v>Team Promotion - NatsLive Post-Game Concert - The Wallflowers</v>
      </c>
      <c r="P3256" t="str">
        <f>IF(VLOOKUP(D3256,location_rename,2,FALSE)=0,D3256,VLOOKUP(D3256,location_rename,2,FALSE))</f>
        <v>Static Field Level Home Plate</v>
      </c>
      <c r="Q3256">
        <f>IF($L3256=0,0,G3256)</f>
        <v>66</v>
      </c>
      <c r="R3256">
        <f>IF($L3256=0,0,H3256)</f>
        <v>151</v>
      </c>
      <c r="S3256" s="1">
        <f>R3256*L3256</f>
        <v>69047.442833333334</v>
      </c>
      <c r="T3256" s="1">
        <f>S3256*(K3256/100)</f>
        <v>12999.618404064664</v>
      </c>
      <c r="U3256" t="str">
        <f t="shared" si="100"/>
        <v>Team Promotion - NatsLive Post-Game Concert - The WallflowersStatic Field Level Home Plate</v>
      </c>
      <c r="V3256" t="str">
        <f t="shared" si="101"/>
        <v>07-05 San Francisco Giants @ Washington NationalsTeam Promotion - NatsLive Post-Game Concert - The WallflowersStatic Field Level Home Plate</v>
      </c>
      <c r="W3256" t="str">
        <f>CONCATENATE(M3256,O3256)</f>
        <v>Regular SeasonTeam Promotion - NatsLive Post-Game Concert - The Wallflowers</v>
      </c>
      <c r="X3256" t="str">
        <f>CONCATENATE(M3256,P3256)</f>
        <v>Regular SeasonStatic Field Level Home Plate</v>
      </c>
      <c r="Y3256" t="str">
        <f>CONCATENATE(M3256,O3256,P3256)</f>
        <v>Regular SeasonTeam Promotion - NatsLive Post-Game Concert - The WallflowersStatic Field Level Home Plate</v>
      </c>
    </row>
    <row r="3257" spans="1:25" x14ac:dyDescent="0.25">
      <c r="A3257" s="3">
        <v>374309</v>
      </c>
      <c r="B3257" t="s">
        <v>105</v>
      </c>
      <c r="C3257" t="s">
        <v>27</v>
      </c>
      <c r="D3257" t="s">
        <v>17</v>
      </c>
      <c r="E3257" t="s">
        <v>1</v>
      </c>
      <c r="F3257" s="5">
        <v>41095</v>
      </c>
      <c r="G3257">
        <v>4</v>
      </c>
      <c r="H3257">
        <v>6</v>
      </c>
      <c r="I3257" s="1">
        <v>2743.62</v>
      </c>
      <c r="J3257" s="1">
        <v>583.11</v>
      </c>
      <c r="K3257">
        <v>21.253307673803199</v>
      </c>
      <c r="L3257" s="4">
        <f>VLOOKUP(N3257,rates,VLOOKUP(CONCATENATE('[1]Exposure Report'!$B$11,'[1]Exposure Report'!$B$13),rate_lookup_table,4,FALSE),FALSE)</f>
        <v>457.26783333333333</v>
      </c>
      <c r="M3257" t="s">
        <v>0</v>
      </c>
      <c r="N3257" t="str">
        <f>IF(VLOOKUP(B3257,title_rename,2,FALSE)=0,B3257,VLOOKUP(B3257,title_rename,2,FALSE))</f>
        <v>07-05 San Francisco Giants @ Washington Nationals</v>
      </c>
      <c r="O3257" s="3" t="str">
        <f>LEFT(IF(VLOOKUP(C3257,brand_rename,2,FALSE)=0,C3257,VLOOKUP(C3257,brand_rename,2,FALSE)),LEN(IF(VLOOKUP(C3257,brand_rename,2,FALSE)=0,C3257,VLOOKUP(C3257,brand_rename,2,FALSE)))-6)</f>
        <v>Team Website - Nationals.com</v>
      </c>
      <c r="P3257" t="str">
        <f>IF(VLOOKUP(D3257,location_rename,2,FALSE)=0,D3257,VLOOKUP(D3257,location_rename,2,FALSE))</f>
        <v>LED Upper Tiered</v>
      </c>
      <c r="Q3257">
        <f>IF($L3257=0,0,G3257)</f>
        <v>4</v>
      </c>
      <c r="R3257">
        <f>IF($L3257=0,0,H3257)</f>
        <v>6</v>
      </c>
      <c r="S3257" s="1">
        <f>R3257*L3257</f>
        <v>2743.607</v>
      </c>
      <c r="T3257" s="1">
        <f>S3257*(K3257/100)</f>
        <v>583.1072370700017</v>
      </c>
      <c r="U3257" t="str">
        <f t="shared" si="100"/>
        <v>Team Website - Nationals.comLED Upper Tiered</v>
      </c>
      <c r="V3257" t="str">
        <f t="shared" si="101"/>
        <v>07-05 San Francisco Giants @ Washington NationalsTeam Website - Nationals.comLED Upper Tiered</v>
      </c>
      <c r="W3257" t="str">
        <f>CONCATENATE(M3257,O3257)</f>
        <v>Regular SeasonTeam Website - Nationals.com</v>
      </c>
      <c r="X3257" t="str">
        <f>CONCATENATE(M3257,P3257)</f>
        <v>Regular SeasonLED Upper Tiered</v>
      </c>
      <c r="Y3257" t="str">
        <f>CONCATENATE(M3257,O3257,P3257)</f>
        <v>Regular SeasonTeam Website - Nationals.comLED Upper Tiered</v>
      </c>
    </row>
    <row r="3258" spans="1:25" x14ac:dyDescent="0.25">
      <c r="A3258" s="3">
        <v>374309</v>
      </c>
      <c r="B3258" t="s">
        <v>105</v>
      </c>
      <c r="C3258" t="s">
        <v>27</v>
      </c>
      <c r="D3258" t="s">
        <v>28</v>
      </c>
      <c r="E3258" t="s">
        <v>1</v>
      </c>
      <c r="F3258" s="5">
        <v>41095</v>
      </c>
      <c r="G3258">
        <v>23</v>
      </c>
      <c r="H3258">
        <v>66</v>
      </c>
      <c r="I3258" s="1">
        <v>30179.82</v>
      </c>
      <c r="J3258" s="1">
        <v>6644.59</v>
      </c>
      <c r="K3258">
        <v>22.016665440681798</v>
      </c>
      <c r="L3258" s="4">
        <f>VLOOKUP(N3258,rates,VLOOKUP(CONCATENATE('[1]Exposure Report'!$B$11,'[1]Exposure Report'!$B$13),rate_lookup_table,4,FALSE),FALSE)</f>
        <v>457.26783333333333</v>
      </c>
      <c r="M3258" t="s">
        <v>0</v>
      </c>
      <c r="N3258" t="str">
        <f>IF(VLOOKUP(B3258,title_rename,2,FALSE)=0,B3258,VLOOKUP(B3258,title_rename,2,FALSE))</f>
        <v>07-05 San Francisco Giants @ Washington Nationals</v>
      </c>
      <c r="O3258" s="3" t="str">
        <f>LEFT(IF(VLOOKUP(C3258,brand_rename,2,FALSE)=0,C3258,VLOOKUP(C3258,brand_rename,2,FALSE)),LEN(IF(VLOOKUP(C3258,brand_rename,2,FALSE)=0,C3258,VLOOKUP(C3258,brand_rename,2,FALSE)))-6)</f>
        <v>Team Website - Nationals.com</v>
      </c>
      <c r="P3258" t="str">
        <f>IF(VLOOKUP(D3258,location_rename,2,FALSE)=0,D3258,VLOOKUP(D3258,location_rename,2,FALSE))</f>
        <v>Static Dugout Railing</v>
      </c>
      <c r="Q3258">
        <f>IF($L3258=0,0,G3258)</f>
        <v>23</v>
      </c>
      <c r="R3258">
        <f>IF($L3258=0,0,H3258)</f>
        <v>66</v>
      </c>
      <c r="S3258" s="1">
        <f>R3258*L3258</f>
        <v>30179.677</v>
      </c>
      <c r="T3258" s="1">
        <f>S3258*(K3258/100)</f>
        <v>6644.558516168393</v>
      </c>
      <c r="U3258" t="str">
        <f t="shared" si="100"/>
        <v>Team Website - Nationals.comStatic Dugout Railing</v>
      </c>
      <c r="V3258" t="str">
        <f t="shared" si="101"/>
        <v>07-05 San Francisco Giants @ Washington NationalsTeam Website - Nationals.comStatic Dugout Railing</v>
      </c>
      <c r="W3258" t="str">
        <f>CONCATENATE(M3258,O3258)</f>
        <v>Regular SeasonTeam Website - Nationals.com</v>
      </c>
      <c r="X3258" t="str">
        <f>CONCATENATE(M3258,P3258)</f>
        <v>Regular SeasonStatic Dugout Railing</v>
      </c>
      <c r="Y3258" t="str">
        <f>CONCATENATE(M3258,O3258,P3258)</f>
        <v>Regular SeasonTeam Website - Nationals.comStatic Dugout Railing</v>
      </c>
    </row>
    <row r="3259" spans="1:25" x14ac:dyDescent="0.25">
      <c r="A3259" s="3">
        <v>374309</v>
      </c>
      <c r="B3259" t="s">
        <v>105</v>
      </c>
      <c r="C3259" t="s">
        <v>27</v>
      </c>
      <c r="D3259" t="s">
        <v>14</v>
      </c>
      <c r="E3259" t="s">
        <v>1</v>
      </c>
      <c r="F3259" s="5">
        <v>41095</v>
      </c>
      <c r="G3259">
        <v>23</v>
      </c>
      <c r="H3259">
        <v>58</v>
      </c>
      <c r="I3259" s="1">
        <v>26521.66</v>
      </c>
      <c r="J3259" s="1">
        <v>4464.92</v>
      </c>
      <c r="K3259">
        <v>16.834994491294999</v>
      </c>
      <c r="L3259" s="4">
        <f>VLOOKUP(N3259,rates,VLOOKUP(CONCATENATE('[1]Exposure Report'!$B$11,'[1]Exposure Report'!$B$13),rate_lookup_table,4,FALSE),FALSE)</f>
        <v>457.26783333333333</v>
      </c>
      <c r="M3259" t="s">
        <v>0</v>
      </c>
      <c r="N3259" t="str">
        <f>IF(VLOOKUP(B3259,title_rename,2,FALSE)=0,B3259,VLOOKUP(B3259,title_rename,2,FALSE))</f>
        <v>07-05 San Francisco Giants @ Washington Nationals</v>
      </c>
      <c r="O3259" s="3" t="str">
        <f>LEFT(IF(VLOOKUP(C3259,brand_rename,2,FALSE)=0,C3259,VLOOKUP(C3259,brand_rename,2,FALSE)),LEN(IF(VLOOKUP(C3259,brand_rename,2,FALSE)=0,C3259,VLOOKUP(C3259,brand_rename,2,FALSE)))-6)</f>
        <v>Team Website - Nationals.com</v>
      </c>
      <c r="P3259" t="str">
        <f>IF(VLOOKUP(D3259,location_rename,2,FALSE)=0,D3259,VLOOKUP(D3259,location_rename,2,FALSE))</f>
        <v>Static Dugout Roof</v>
      </c>
      <c r="Q3259">
        <f>IF($L3259=0,0,G3259)</f>
        <v>23</v>
      </c>
      <c r="R3259">
        <f>IF($L3259=0,0,H3259)</f>
        <v>58</v>
      </c>
      <c r="S3259" s="1">
        <f>R3259*L3259</f>
        <v>26521.534333333333</v>
      </c>
      <c r="T3259" s="1">
        <f>S3259*(K3259/100)</f>
        <v>4464.8988440235789</v>
      </c>
      <c r="U3259" t="str">
        <f t="shared" si="100"/>
        <v>Team Website - Nationals.comStatic Dugout Roof</v>
      </c>
      <c r="V3259" t="str">
        <f t="shared" si="101"/>
        <v>07-05 San Francisco Giants @ Washington NationalsTeam Website - Nationals.comStatic Dugout Roof</v>
      </c>
      <c r="W3259" t="str">
        <f>CONCATENATE(M3259,O3259)</f>
        <v>Regular SeasonTeam Website - Nationals.com</v>
      </c>
      <c r="X3259" t="str">
        <f>CONCATENATE(M3259,P3259)</f>
        <v>Regular SeasonStatic Dugout Roof</v>
      </c>
      <c r="Y3259" t="str">
        <f>CONCATENATE(M3259,O3259,P3259)</f>
        <v>Regular SeasonTeam Website - Nationals.comStatic Dugout Roof</v>
      </c>
    </row>
    <row r="3260" spans="1:25" x14ac:dyDescent="0.25">
      <c r="A3260" s="3">
        <v>374309</v>
      </c>
      <c r="B3260" t="s">
        <v>105</v>
      </c>
      <c r="C3260" t="s">
        <v>93</v>
      </c>
      <c r="D3260" t="s">
        <v>9</v>
      </c>
      <c r="E3260" t="s">
        <v>1</v>
      </c>
      <c r="F3260" s="5">
        <v>41095</v>
      </c>
      <c r="G3260">
        <v>1</v>
      </c>
      <c r="H3260">
        <v>5</v>
      </c>
      <c r="I3260" s="1">
        <v>2286.35</v>
      </c>
      <c r="J3260" s="1">
        <v>578.9</v>
      </c>
      <c r="K3260">
        <v>25.319832921468699</v>
      </c>
      <c r="L3260" s="4">
        <f>VLOOKUP(N3260,rates,VLOOKUP(CONCATENATE('[1]Exposure Report'!$B$11,'[1]Exposure Report'!$B$13),rate_lookup_table,4,FALSE),FALSE)</f>
        <v>457.26783333333333</v>
      </c>
      <c r="M3260" t="s">
        <v>0</v>
      </c>
      <c r="N3260" t="str">
        <f>IF(VLOOKUP(B3260,title_rename,2,FALSE)=0,B3260,VLOOKUP(B3260,title_rename,2,FALSE))</f>
        <v>07-05 San Francisco Giants @ Washington Nationals</v>
      </c>
      <c r="O3260" s="3" t="str">
        <f>LEFT(IF(VLOOKUP(C3260,brand_rename,2,FALSE)=0,C3260,VLOOKUP(C3260,brand_rename,2,FALSE)),LEN(IF(VLOOKUP(C3260,brand_rename,2,FALSE)=0,C3260,VLOOKUP(C3260,brand_rename,2,FALSE)))-6)</f>
        <v>The Washington Post</v>
      </c>
      <c r="P3260" t="str">
        <f>IF(VLOOKUP(D3260,location_rename,2,FALSE)=0,D3260,VLOOKUP(D3260,location_rename,2,FALSE))</f>
        <v>Static Upper Billboard</v>
      </c>
      <c r="Q3260">
        <f>IF($L3260=0,0,G3260)</f>
        <v>1</v>
      </c>
      <c r="R3260">
        <f>IF($L3260=0,0,H3260)</f>
        <v>5</v>
      </c>
      <c r="S3260" s="1">
        <f>R3260*L3260</f>
        <v>2286.3391666666666</v>
      </c>
      <c r="T3260" s="1">
        <f>S3260*(K3260/100)</f>
        <v>578.89725701809982</v>
      </c>
      <c r="U3260" t="str">
        <f t="shared" si="100"/>
        <v>The Washington PostStatic Upper Billboard</v>
      </c>
      <c r="V3260" t="str">
        <f t="shared" si="101"/>
        <v>07-05 San Francisco Giants @ Washington NationalsThe Washington PostStatic Upper Billboard</v>
      </c>
      <c r="W3260" t="str">
        <f>CONCATENATE(M3260,O3260)</f>
        <v>Regular SeasonThe Washington Post</v>
      </c>
      <c r="X3260" t="str">
        <f>CONCATENATE(M3260,P3260)</f>
        <v>Regular SeasonStatic Upper Billboard</v>
      </c>
      <c r="Y3260" t="str">
        <f>CONCATENATE(M3260,O3260,P3260)</f>
        <v>Regular SeasonThe Washington PostStatic Upper Billboard</v>
      </c>
    </row>
    <row r="3261" spans="1:25" x14ac:dyDescent="0.25">
      <c r="A3261" s="3">
        <v>374309</v>
      </c>
      <c r="B3261" t="s">
        <v>105</v>
      </c>
      <c r="C3261" t="s">
        <v>106</v>
      </c>
      <c r="D3261" t="s">
        <v>18</v>
      </c>
      <c r="E3261" t="s">
        <v>1</v>
      </c>
      <c r="F3261" s="5">
        <v>41095</v>
      </c>
      <c r="G3261">
        <v>1</v>
      </c>
      <c r="H3261">
        <v>3</v>
      </c>
      <c r="I3261" s="1">
        <v>1371.81</v>
      </c>
      <c r="J3261" s="1">
        <v>309.62</v>
      </c>
      <c r="K3261">
        <v>22.570181001742199</v>
      </c>
      <c r="L3261" s="4">
        <f>VLOOKUP(N3261,rates,VLOOKUP(CONCATENATE('[1]Exposure Report'!$B$11,'[1]Exposure Report'!$B$13),rate_lookup_table,4,FALSE),FALSE)</f>
        <v>457.26783333333333</v>
      </c>
      <c r="M3261" t="s">
        <v>0</v>
      </c>
      <c r="N3261" t="str">
        <f>IF(VLOOKUP(B3261,title_rename,2,FALSE)=0,B3261,VLOOKUP(B3261,title_rename,2,FALSE))</f>
        <v>07-05 San Francisco Giants @ Washington Nationals</v>
      </c>
      <c r="O3261" s="3" t="str">
        <f>LEFT(IF(VLOOKUP(C3261,brand_rename,2,FALSE)=0,C3261,VLOOKUP(C3261,brand_rename,2,FALSE)),LEN(IF(VLOOKUP(C3261,brand_rename,2,FALSE)=0,C3261,VLOOKUP(C3261,brand_rename,2,FALSE)))-6)</f>
        <v>Topps</v>
      </c>
      <c r="P3261" t="str">
        <f>IF(VLOOKUP(D3261,location_rename,2,FALSE)=0,D3261,VLOOKUP(D3261,location_rename,2,FALSE))</f>
        <v>LED Upper Billboard</v>
      </c>
      <c r="Q3261">
        <f>IF($L3261=0,0,G3261)</f>
        <v>1</v>
      </c>
      <c r="R3261">
        <f>IF($L3261=0,0,H3261)</f>
        <v>3</v>
      </c>
      <c r="S3261" s="1">
        <f>R3261*L3261</f>
        <v>1371.8035</v>
      </c>
      <c r="T3261" s="1">
        <f>S3261*(K3261/100)</f>
        <v>309.61853293823452</v>
      </c>
      <c r="U3261" t="str">
        <f t="shared" si="100"/>
        <v>ToppsLED Upper Billboard</v>
      </c>
      <c r="V3261" t="str">
        <f t="shared" si="101"/>
        <v>07-05 San Francisco Giants @ Washington NationalsToppsLED Upper Billboard</v>
      </c>
      <c r="W3261" t="str">
        <f>CONCATENATE(M3261,O3261)</f>
        <v>Regular SeasonTopps</v>
      </c>
      <c r="X3261" t="str">
        <f>CONCATENATE(M3261,P3261)</f>
        <v>Regular SeasonLED Upper Billboard</v>
      </c>
      <c r="Y3261" t="str">
        <f>CONCATENATE(M3261,O3261,P3261)</f>
        <v>Regular SeasonToppsLED Upper Billboard</v>
      </c>
    </row>
    <row r="3262" spans="1:25" x14ac:dyDescent="0.25">
      <c r="A3262" s="3">
        <v>374309</v>
      </c>
      <c r="B3262" t="s">
        <v>105</v>
      </c>
      <c r="C3262" t="s">
        <v>92</v>
      </c>
      <c r="D3262" t="s">
        <v>34</v>
      </c>
      <c r="E3262" t="s">
        <v>1</v>
      </c>
      <c r="F3262" s="5">
        <v>41095</v>
      </c>
      <c r="G3262">
        <v>1</v>
      </c>
      <c r="H3262">
        <v>4</v>
      </c>
      <c r="I3262" s="1">
        <v>1829.08</v>
      </c>
      <c r="J3262" s="1">
        <v>578.16999999999996</v>
      </c>
      <c r="K3262">
        <v>31.609880377020101</v>
      </c>
      <c r="L3262" s="4">
        <f>VLOOKUP(N3262,rates,VLOOKUP(CONCATENATE('[1]Exposure Report'!$B$11,'[1]Exposure Report'!$B$13),rate_lookup_table,4,FALSE),FALSE)</f>
        <v>457.26783333333333</v>
      </c>
      <c r="M3262" t="s">
        <v>0</v>
      </c>
      <c r="N3262" t="str">
        <f>IF(VLOOKUP(B3262,title_rename,2,FALSE)=0,B3262,VLOOKUP(B3262,title_rename,2,FALSE))</f>
        <v>07-05 San Francisco Giants @ Washington Nationals</v>
      </c>
      <c r="O3262" s="3" t="str">
        <f>LEFT(IF(VLOOKUP(C3262,brand_rename,2,FALSE)=0,C3262,VLOOKUP(C3262,brand_rename,2,FALSE)),LEN(IF(VLOOKUP(C3262,brand_rename,2,FALSE)=0,C3262,VLOOKUP(C3262,brand_rename,2,FALSE)))-6)</f>
        <v>TV Station - MASN</v>
      </c>
      <c r="P3262" t="str">
        <f>IF(VLOOKUP(D3262,location_rename,2,FALSE)=0,D3262,VLOOKUP(D3262,location_rename,2,FALSE))</f>
        <v>General Merchandise</v>
      </c>
      <c r="Q3262">
        <f>IF($L3262=0,0,G3262)</f>
        <v>1</v>
      </c>
      <c r="R3262">
        <f>IF($L3262=0,0,H3262)</f>
        <v>4</v>
      </c>
      <c r="S3262" s="1">
        <f>R3262*L3262</f>
        <v>1829.0713333333333</v>
      </c>
      <c r="T3262" s="1">
        <f>S3262*(K3262/100)</f>
        <v>578.16726047703321</v>
      </c>
      <c r="U3262" t="str">
        <f t="shared" si="100"/>
        <v>TV Station - MASNGeneral Merchandise</v>
      </c>
      <c r="V3262" t="str">
        <f t="shared" si="101"/>
        <v>07-05 San Francisco Giants @ Washington NationalsTV Station - MASNGeneral Merchandise</v>
      </c>
      <c r="W3262" t="str">
        <f>CONCATENATE(M3262,O3262)</f>
        <v>Regular SeasonTV Station - MASN</v>
      </c>
      <c r="X3262" t="str">
        <f>CONCATENATE(M3262,P3262)</f>
        <v>Regular SeasonGeneral Merchandise</v>
      </c>
      <c r="Y3262" t="str">
        <f>CONCATENATE(M3262,O3262,P3262)</f>
        <v>Regular SeasonTV Station - MASNGeneral Merchandise</v>
      </c>
    </row>
    <row r="3263" spans="1:25" x14ac:dyDescent="0.25">
      <c r="A3263" s="3">
        <v>374309</v>
      </c>
      <c r="B3263" t="s">
        <v>105</v>
      </c>
      <c r="C3263" t="s">
        <v>25</v>
      </c>
      <c r="D3263" t="s">
        <v>6</v>
      </c>
      <c r="E3263" t="s">
        <v>1</v>
      </c>
      <c r="F3263" s="5">
        <v>41095</v>
      </c>
      <c r="G3263">
        <v>7</v>
      </c>
      <c r="H3263">
        <v>26</v>
      </c>
      <c r="I3263" s="1">
        <v>11889.02</v>
      </c>
      <c r="J3263" s="1">
        <v>2288.1799999999998</v>
      </c>
      <c r="K3263">
        <v>19.246161584386201</v>
      </c>
      <c r="L3263" s="4">
        <f>VLOOKUP(N3263,rates,VLOOKUP(CONCATENATE('[1]Exposure Report'!$B$11,'[1]Exposure Report'!$B$13),rate_lookup_table,4,FALSE),FALSE)</f>
        <v>457.26783333333333</v>
      </c>
      <c r="M3263" t="s">
        <v>0</v>
      </c>
      <c r="N3263" t="str">
        <f>IF(VLOOKUP(B3263,title_rename,2,FALSE)=0,B3263,VLOOKUP(B3263,title_rename,2,FALSE))</f>
        <v>07-05 San Francisco Giants @ Washington Nationals</v>
      </c>
      <c r="O3263" s="3" t="str">
        <f>LEFT(IF(VLOOKUP(C3263,brand_rename,2,FALSE)=0,C3263,VLOOKUP(C3263,brand_rename,2,FALSE)),LEN(IF(VLOOKUP(C3263,brand_rename,2,FALSE)=0,C3263,VLOOKUP(C3263,brand_rename,2,FALSE)))-6)</f>
        <v>TV Station - MLB Network</v>
      </c>
      <c r="P3263" t="str">
        <f>IF(VLOOKUP(D3263,location_rename,2,FALSE)=0,D3263,VLOOKUP(D3263,location_rename,2,FALSE))</f>
        <v>Rotational Field Level Foul Ball Line</v>
      </c>
      <c r="Q3263">
        <f>IF($L3263=0,0,G3263)</f>
        <v>7</v>
      </c>
      <c r="R3263">
        <f>IF($L3263=0,0,H3263)</f>
        <v>26</v>
      </c>
      <c r="S3263" s="1">
        <f>R3263*L3263</f>
        <v>11888.963666666667</v>
      </c>
      <c r="T3263" s="1">
        <f>S3263*(K3263/100)</f>
        <v>2288.1691579956332</v>
      </c>
      <c r="U3263" t="str">
        <f t="shared" si="100"/>
        <v>TV Station - MLB NetworkRotational Field Level Foul Ball Line</v>
      </c>
      <c r="V3263" t="str">
        <f t="shared" si="101"/>
        <v>07-05 San Francisco Giants @ Washington NationalsTV Station - MLB NetworkRotational Field Level Foul Ball Line</v>
      </c>
      <c r="W3263" t="str">
        <f>CONCATENATE(M3263,O3263)</f>
        <v>Regular SeasonTV Station - MLB Network</v>
      </c>
      <c r="X3263" t="str">
        <f>CONCATENATE(M3263,P3263)</f>
        <v>Regular SeasonRotational Field Level Foul Ball Line</v>
      </c>
      <c r="Y3263" t="str">
        <f>CONCATENATE(M3263,O3263,P3263)</f>
        <v>Regular SeasonTV Station - MLB NetworkRotational Field Level Foul Ball Line</v>
      </c>
    </row>
    <row r="3264" spans="1:25" x14ac:dyDescent="0.25">
      <c r="A3264" s="3">
        <v>374309</v>
      </c>
      <c r="B3264" t="s">
        <v>105</v>
      </c>
      <c r="C3264" t="s">
        <v>24</v>
      </c>
      <c r="D3264" t="s">
        <v>11</v>
      </c>
      <c r="E3264" t="s">
        <v>1</v>
      </c>
      <c r="F3264" s="5">
        <v>41095</v>
      </c>
      <c r="G3264">
        <v>13</v>
      </c>
      <c r="H3264">
        <v>18</v>
      </c>
      <c r="I3264" s="1">
        <v>8230.86</v>
      </c>
      <c r="J3264" s="1">
        <v>1514.2</v>
      </c>
      <c r="K3264">
        <v>18.3966195512984</v>
      </c>
      <c r="L3264" s="4">
        <f>VLOOKUP(N3264,rates,VLOOKUP(CONCATENATE('[1]Exposure Report'!$B$11,'[1]Exposure Report'!$B$13),rate_lookup_table,4,FALSE),FALSE)</f>
        <v>457.26783333333333</v>
      </c>
      <c r="M3264" t="s">
        <v>0</v>
      </c>
      <c r="N3264" t="str">
        <f>IF(VLOOKUP(B3264,title_rename,2,FALSE)=0,B3264,VLOOKUP(B3264,title_rename,2,FALSE))</f>
        <v>07-05 San Francisco Giants @ Washington Nationals</v>
      </c>
      <c r="O3264" s="3" t="str">
        <f>LEFT(IF(VLOOKUP(C3264,brand_rename,2,FALSE)=0,C3264,VLOOKUP(C3264,brand_rename,2,FALSE)),LEN(IF(VLOOKUP(C3264,brand_rename,2,FALSE)=0,C3264,VLOOKUP(C3264,brand_rename,2,FALSE)))-6)</f>
        <v>Twisted Tea</v>
      </c>
      <c r="P3264" t="str">
        <f>IF(VLOOKUP(D3264,location_rename,2,FALSE)=0,D3264,VLOOKUP(D3264,location_rename,2,FALSE))</f>
        <v>Static Outfield Wall</v>
      </c>
      <c r="Q3264">
        <f>IF($L3264=0,0,G3264)</f>
        <v>13</v>
      </c>
      <c r="R3264">
        <f>IF($L3264=0,0,H3264)</f>
        <v>18</v>
      </c>
      <c r="S3264" s="1">
        <f>R3264*L3264</f>
        <v>8230.8209999999999</v>
      </c>
      <c r="T3264" s="1">
        <f>S3264*(K3264/100)</f>
        <v>1514.1928253183744</v>
      </c>
      <c r="U3264" t="str">
        <f t="shared" si="100"/>
        <v>Twisted TeaStatic Outfield Wall</v>
      </c>
      <c r="V3264" t="str">
        <f t="shared" si="101"/>
        <v>07-05 San Francisco Giants @ Washington NationalsTwisted TeaStatic Outfield Wall</v>
      </c>
      <c r="W3264" t="str">
        <f>CONCATENATE(M3264,O3264)</f>
        <v>Regular SeasonTwisted Tea</v>
      </c>
      <c r="X3264" t="str">
        <f>CONCATENATE(M3264,P3264)</f>
        <v>Regular SeasonStatic Outfield Wall</v>
      </c>
      <c r="Y3264" t="str">
        <f>CONCATENATE(M3264,O3264,P3264)</f>
        <v>Regular SeasonTwisted TeaStatic Outfield Wall</v>
      </c>
    </row>
    <row r="3265" spans="1:25" x14ac:dyDescent="0.25">
      <c r="A3265" s="3">
        <v>374309</v>
      </c>
      <c r="B3265" t="s">
        <v>105</v>
      </c>
      <c r="C3265" t="s">
        <v>23</v>
      </c>
      <c r="D3265" t="s">
        <v>2</v>
      </c>
      <c r="E3265" t="s">
        <v>1</v>
      </c>
      <c r="F3265" s="5">
        <v>41095</v>
      </c>
      <c r="G3265">
        <v>31</v>
      </c>
      <c r="H3265">
        <v>188</v>
      </c>
      <c r="I3265" s="1">
        <v>85966.76</v>
      </c>
      <c r="J3265" s="1">
        <v>21476.14</v>
      </c>
      <c r="K3265">
        <v>24.981911613279301</v>
      </c>
      <c r="L3265" s="4">
        <f>VLOOKUP(N3265,rates,VLOOKUP(CONCATENATE('[1]Exposure Report'!$B$11,'[1]Exposure Report'!$B$13),rate_lookup_table,4,FALSE),FALSE)</f>
        <v>457.26783333333333</v>
      </c>
      <c r="M3265" t="s">
        <v>0</v>
      </c>
      <c r="N3265" t="str">
        <f>IF(VLOOKUP(B3265,title_rename,2,FALSE)=0,B3265,VLOOKUP(B3265,title_rename,2,FALSE))</f>
        <v>07-05 San Francisco Giants @ Washington Nationals</v>
      </c>
      <c r="O3265" s="3" t="str">
        <f>LEFT(IF(VLOOKUP(C3265,brand_rename,2,FALSE)=0,C3265,VLOOKUP(C3265,brand_rename,2,FALSE)),LEN(IF(VLOOKUP(C3265,brand_rename,2,FALSE)=0,C3265,VLOOKUP(C3265,brand_rename,2,FALSE)))-6)</f>
        <v>U.S. Trust</v>
      </c>
      <c r="P3265" t="str">
        <f>IF(VLOOKUP(D3265,location_rename,2,FALSE)=0,D3265,VLOOKUP(D3265,location_rename,2,FALSE))</f>
        <v>Rotational Field Level Home Plate</v>
      </c>
      <c r="Q3265">
        <f>IF($L3265=0,0,G3265)</f>
        <v>31</v>
      </c>
      <c r="R3265">
        <f>IF($L3265=0,0,H3265)</f>
        <v>188</v>
      </c>
      <c r="S3265" s="1">
        <f>R3265*L3265</f>
        <v>85966.352666666673</v>
      </c>
      <c r="T3265" s="1">
        <f>S3265*(K3265/100)</f>
        <v>21476.038240346643</v>
      </c>
      <c r="U3265" t="str">
        <f t="shared" si="100"/>
        <v>U.S. TrustRotational Field Level Home Plate</v>
      </c>
      <c r="V3265" t="str">
        <f t="shared" si="101"/>
        <v>07-05 San Francisco Giants @ Washington NationalsU.S. TrustRotational Field Level Home Plate</v>
      </c>
      <c r="W3265" t="str">
        <f>CONCATENATE(M3265,O3265)</f>
        <v>Regular SeasonU.S. Trust</v>
      </c>
      <c r="X3265" t="str">
        <f>CONCATENATE(M3265,P3265)</f>
        <v>Regular SeasonRotational Field Level Home Plate</v>
      </c>
      <c r="Y3265" t="str">
        <f>CONCATENATE(M3265,O3265,P3265)</f>
        <v>Regular SeasonU.S. TrustRotational Field Level Home Plate</v>
      </c>
    </row>
    <row r="3266" spans="1:25" x14ac:dyDescent="0.25">
      <c r="A3266" s="3">
        <v>374309</v>
      </c>
      <c r="B3266" t="s">
        <v>105</v>
      </c>
      <c r="C3266" t="s">
        <v>22</v>
      </c>
      <c r="D3266" t="s">
        <v>17</v>
      </c>
      <c r="E3266" t="s">
        <v>1</v>
      </c>
      <c r="F3266" s="5">
        <v>41095</v>
      </c>
      <c r="G3266">
        <v>1</v>
      </c>
      <c r="H3266">
        <v>3</v>
      </c>
      <c r="I3266" s="1">
        <v>1371.81</v>
      </c>
      <c r="J3266" s="1">
        <v>476.02</v>
      </c>
      <c r="K3266">
        <v>34.700140690037202</v>
      </c>
      <c r="L3266" s="4">
        <f>VLOOKUP(N3266,rates,VLOOKUP(CONCATENATE('[1]Exposure Report'!$B$11,'[1]Exposure Report'!$B$13),rate_lookup_table,4,FALSE),FALSE)</f>
        <v>457.26783333333333</v>
      </c>
      <c r="M3266" t="s">
        <v>0</v>
      </c>
      <c r="N3266" t="str">
        <f>IF(VLOOKUP(B3266,title_rename,2,FALSE)=0,B3266,VLOOKUP(B3266,title_rename,2,FALSE))</f>
        <v>07-05 San Francisco Giants @ Washington Nationals</v>
      </c>
      <c r="O3266" s="3" t="str">
        <f>LEFT(IF(VLOOKUP(C3266,brand_rename,2,FALSE)=0,C3266,VLOOKUP(C3266,brand_rename,2,FALSE)),LEN(IF(VLOOKUP(C3266,brand_rename,2,FALSE)=0,C3266,VLOOKUP(C3266,brand_rename,2,FALSE)))-6)</f>
        <v>Under Armour</v>
      </c>
      <c r="P3266" t="str">
        <f>IF(VLOOKUP(D3266,location_rename,2,FALSE)=0,D3266,VLOOKUP(D3266,location_rename,2,FALSE))</f>
        <v>LED Upper Tiered</v>
      </c>
      <c r="Q3266">
        <f>IF($L3266=0,0,G3266)</f>
        <v>1</v>
      </c>
      <c r="R3266">
        <f>IF($L3266=0,0,H3266)</f>
        <v>3</v>
      </c>
      <c r="S3266" s="1">
        <f>R3266*L3266</f>
        <v>1371.8035</v>
      </c>
      <c r="T3266" s="1">
        <f>S3266*(K3266/100)</f>
        <v>476.01774449085445</v>
      </c>
      <c r="U3266" t="str">
        <f t="shared" ref="U3266:U3329" si="102">CONCATENATE(O3266,P3266)</f>
        <v>Under ArmourLED Upper Tiered</v>
      </c>
      <c r="V3266" t="str">
        <f t="shared" ref="V3266:V3329" si="103">CONCATENATE(N3266,U3266)</f>
        <v>07-05 San Francisco Giants @ Washington NationalsUnder ArmourLED Upper Tiered</v>
      </c>
      <c r="W3266" t="str">
        <f>CONCATENATE(M3266,O3266)</f>
        <v>Regular SeasonUnder Armour</v>
      </c>
      <c r="X3266" t="str">
        <f>CONCATENATE(M3266,P3266)</f>
        <v>Regular SeasonLED Upper Tiered</v>
      </c>
      <c r="Y3266" t="str">
        <f>CONCATENATE(M3266,O3266,P3266)</f>
        <v>Regular SeasonUnder ArmourLED Upper Tiered</v>
      </c>
    </row>
    <row r="3267" spans="1:25" x14ac:dyDescent="0.25">
      <c r="A3267" s="3">
        <v>374309</v>
      </c>
      <c r="B3267" t="s">
        <v>105</v>
      </c>
      <c r="C3267" t="s">
        <v>21</v>
      </c>
      <c r="D3267" t="s">
        <v>17</v>
      </c>
      <c r="E3267" t="s">
        <v>1</v>
      </c>
      <c r="F3267" s="5">
        <v>41095</v>
      </c>
      <c r="G3267">
        <v>3</v>
      </c>
      <c r="H3267">
        <v>7</v>
      </c>
      <c r="I3267" s="1">
        <v>3200.89</v>
      </c>
      <c r="J3267" s="1">
        <v>1021.31</v>
      </c>
      <c r="K3267">
        <v>31.9070633480063</v>
      </c>
      <c r="L3267" s="4">
        <f>VLOOKUP(N3267,rates,VLOOKUP(CONCATENATE('[1]Exposure Report'!$B$11,'[1]Exposure Report'!$B$13),rate_lookup_table,4,FALSE),FALSE)</f>
        <v>457.26783333333333</v>
      </c>
      <c r="M3267" t="s">
        <v>0</v>
      </c>
      <c r="N3267" t="str">
        <f>IF(VLOOKUP(B3267,title_rename,2,FALSE)=0,B3267,VLOOKUP(B3267,title_rename,2,FALSE))</f>
        <v>07-05 San Francisco Giants @ Washington Nationals</v>
      </c>
      <c r="O3267" s="3" t="str">
        <f>LEFT(IF(VLOOKUP(C3267,brand_rename,2,FALSE)=0,C3267,VLOOKUP(C3267,brand_rename,2,FALSE)),LEN(IF(VLOOKUP(C3267,brand_rename,2,FALSE)=0,C3267,VLOOKUP(C3267,brand_rename,2,FALSE)))-6)</f>
        <v>United Airlines</v>
      </c>
      <c r="P3267" t="str">
        <f>IF(VLOOKUP(D3267,location_rename,2,FALSE)=0,D3267,VLOOKUP(D3267,location_rename,2,FALSE))</f>
        <v>LED Upper Tiered</v>
      </c>
      <c r="Q3267">
        <f>IF($L3267=0,0,G3267)</f>
        <v>3</v>
      </c>
      <c r="R3267">
        <f>IF($L3267=0,0,H3267)</f>
        <v>7</v>
      </c>
      <c r="S3267" s="1">
        <f>R3267*L3267</f>
        <v>3200.8748333333333</v>
      </c>
      <c r="T3267" s="1">
        <f>S3267*(K3267/100)</f>
        <v>1021.3051607620577</v>
      </c>
      <c r="U3267" t="str">
        <f t="shared" si="102"/>
        <v>United AirlinesLED Upper Tiered</v>
      </c>
      <c r="V3267" t="str">
        <f t="shared" si="103"/>
        <v>07-05 San Francisco Giants @ Washington NationalsUnited AirlinesLED Upper Tiered</v>
      </c>
      <c r="W3267" t="str">
        <f>CONCATENATE(M3267,O3267)</f>
        <v>Regular SeasonUnited Airlines</v>
      </c>
      <c r="X3267" t="str">
        <f>CONCATENATE(M3267,P3267)</f>
        <v>Regular SeasonLED Upper Tiered</v>
      </c>
      <c r="Y3267" t="str">
        <f>CONCATENATE(M3267,O3267,P3267)</f>
        <v>Regular SeasonUnited AirlinesLED Upper Tiered</v>
      </c>
    </row>
    <row r="3268" spans="1:25" x14ac:dyDescent="0.25">
      <c r="A3268" s="3">
        <v>374309</v>
      </c>
      <c r="B3268" t="s">
        <v>105</v>
      </c>
      <c r="C3268" t="s">
        <v>21</v>
      </c>
      <c r="D3268" t="s">
        <v>2</v>
      </c>
      <c r="E3268" t="s">
        <v>1</v>
      </c>
      <c r="F3268" s="5">
        <v>41095</v>
      </c>
      <c r="G3268">
        <v>29</v>
      </c>
      <c r="H3268">
        <v>216</v>
      </c>
      <c r="I3268" s="1">
        <v>98770.32</v>
      </c>
      <c r="J3268" s="1">
        <v>24085.23</v>
      </c>
      <c r="K3268">
        <v>24.3850885569673</v>
      </c>
      <c r="L3268" s="4">
        <f>VLOOKUP(N3268,rates,VLOOKUP(CONCATENATE('[1]Exposure Report'!$B$11,'[1]Exposure Report'!$B$13),rate_lookup_table,4,FALSE),FALSE)</f>
        <v>457.26783333333333</v>
      </c>
      <c r="M3268" t="s">
        <v>0</v>
      </c>
      <c r="N3268" t="str">
        <f>IF(VLOOKUP(B3268,title_rename,2,FALSE)=0,B3268,VLOOKUP(B3268,title_rename,2,FALSE))</f>
        <v>07-05 San Francisco Giants @ Washington Nationals</v>
      </c>
      <c r="O3268" s="3" t="str">
        <f>LEFT(IF(VLOOKUP(C3268,brand_rename,2,FALSE)=0,C3268,VLOOKUP(C3268,brand_rename,2,FALSE)),LEN(IF(VLOOKUP(C3268,brand_rename,2,FALSE)=0,C3268,VLOOKUP(C3268,brand_rename,2,FALSE)))-6)</f>
        <v>United Airlines</v>
      </c>
      <c r="P3268" t="str">
        <f>IF(VLOOKUP(D3268,location_rename,2,FALSE)=0,D3268,VLOOKUP(D3268,location_rename,2,FALSE))</f>
        <v>Rotational Field Level Home Plate</v>
      </c>
      <c r="Q3268">
        <f>IF($L3268=0,0,G3268)</f>
        <v>29</v>
      </c>
      <c r="R3268">
        <f>IF($L3268=0,0,H3268)</f>
        <v>216</v>
      </c>
      <c r="S3268" s="1">
        <f>R3268*L3268</f>
        <v>98769.851999999999</v>
      </c>
      <c r="T3268" s="1">
        <f>S3268*(K3268/100)</f>
        <v>24085.115877785538</v>
      </c>
      <c r="U3268" t="str">
        <f t="shared" si="102"/>
        <v>United AirlinesRotational Field Level Home Plate</v>
      </c>
      <c r="V3268" t="str">
        <f t="shared" si="103"/>
        <v>07-05 San Francisco Giants @ Washington NationalsUnited AirlinesRotational Field Level Home Plate</v>
      </c>
      <c r="W3268" t="str">
        <f>CONCATENATE(M3268,O3268)</f>
        <v>Regular SeasonUnited Airlines</v>
      </c>
      <c r="X3268" t="str">
        <f>CONCATENATE(M3268,P3268)</f>
        <v>Regular SeasonRotational Field Level Home Plate</v>
      </c>
      <c r="Y3268" t="str">
        <f>CONCATENATE(M3268,O3268,P3268)</f>
        <v>Regular SeasonUnited AirlinesRotational Field Level Home Plate</v>
      </c>
    </row>
    <row r="3269" spans="1:25" x14ac:dyDescent="0.25">
      <c r="A3269" s="3">
        <v>374309</v>
      </c>
      <c r="B3269" t="s">
        <v>105</v>
      </c>
      <c r="C3269" t="s">
        <v>21</v>
      </c>
      <c r="D3269" t="s">
        <v>11</v>
      </c>
      <c r="E3269" t="s">
        <v>1</v>
      </c>
      <c r="F3269" s="5">
        <v>41095</v>
      </c>
      <c r="G3269">
        <v>9</v>
      </c>
      <c r="H3269">
        <v>21</v>
      </c>
      <c r="I3269" s="1">
        <v>9602.67</v>
      </c>
      <c r="J3269" s="1">
        <v>1677.59</v>
      </c>
      <c r="K3269">
        <v>17.470036979298399</v>
      </c>
      <c r="L3269" s="4">
        <f>VLOOKUP(N3269,rates,VLOOKUP(CONCATENATE('[1]Exposure Report'!$B$11,'[1]Exposure Report'!$B$13),rate_lookup_table,4,FALSE),FALSE)</f>
        <v>457.26783333333333</v>
      </c>
      <c r="M3269" t="s">
        <v>0</v>
      </c>
      <c r="N3269" t="str">
        <f>IF(VLOOKUP(B3269,title_rename,2,FALSE)=0,B3269,VLOOKUP(B3269,title_rename,2,FALSE))</f>
        <v>07-05 San Francisco Giants @ Washington Nationals</v>
      </c>
      <c r="O3269" s="3" t="str">
        <f>LEFT(IF(VLOOKUP(C3269,brand_rename,2,FALSE)=0,C3269,VLOOKUP(C3269,brand_rename,2,FALSE)),LEN(IF(VLOOKUP(C3269,brand_rename,2,FALSE)=0,C3269,VLOOKUP(C3269,brand_rename,2,FALSE)))-6)</f>
        <v>United Airlines</v>
      </c>
      <c r="P3269" t="str">
        <f>IF(VLOOKUP(D3269,location_rename,2,FALSE)=0,D3269,VLOOKUP(D3269,location_rename,2,FALSE))</f>
        <v>Static Outfield Wall</v>
      </c>
      <c r="Q3269">
        <f>IF($L3269=0,0,G3269)</f>
        <v>9</v>
      </c>
      <c r="R3269">
        <f>IF($L3269=0,0,H3269)</f>
        <v>21</v>
      </c>
      <c r="S3269" s="1">
        <f>R3269*L3269</f>
        <v>9602.6244999999999</v>
      </c>
      <c r="T3269" s="1">
        <f>S3269*(K3269/100)</f>
        <v>1677.5820511331679</v>
      </c>
      <c r="U3269" t="str">
        <f t="shared" si="102"/>
        <v>United AirlinesStatic Outfield Wall</v>
      </c>
      <c r="V3269" t="str">
        <f t="shared" si="103"/>
        <v>07-05 San Francisco Giants @ Washington NationalsUnited AirlinesStatic Outfield Wall</v>
      </c>
      <c r="W3269" t="str">
        <f>CONCATENATE(M3269,O3269)</f>
        <v>Regular SeasonUnited Airlines</v>
      </c>
      <c r="X3269" t="str">
        <f>CONCATENATE(M3269,P3269)</f>
        <v>Regular SeasonStatic Outfield Wall</v>
      </c>
      <c r="Y3269" t="str">
        <f>CONCATENATE(M3269,O3269,P3269)</f>
        <v>Regular SeasonUnited AirlinesStatic Outfield Wall</v>
      </c>
    </row>
    <row r="3270" spans="1:25" x14ac:dyDescent="0.25">
      <c r="A3270" s="3">
        <v>374309</v>
      </c>
      <c r="B3270" t="s">
        <v>105</v>
      </c>
      <c r="C3270" t="s">
        <v>20</v>
      </c>
      <c r="D3270" t="s">
        <v>11</v>
      </c>
      <c r="E3270" t="s">
        <v>1</v>
      </c>
      <c r="F3270" s="5">
        <v>41095</v>
      </c>
      <c r="G3270">
        <v>58</v>
      </c>
      <c r="H3270">
        <v>174</v>
      </c>
      <c r="I3270" s="1">
        <v>79564.98</v>
      </c>
      <c r="J3270" s="1">
        <v>13811.89</v>
      </c>
      <c r="K3270">
        <v>17.359257804124301</v>
      </c>
      <c r="L3270" s="4">
        <f>VLOOKUP(N3270,rates,VLOOKUP(CONCATENATE('[1]Exposure Report'!$B$11,'[1]Exposure Report'!$B$13),rate_lookup_table,4,FALSE),FALSE)</f>
        <v>457.26783333333333</v>
      </c>
      <c r="M3270" t="s">
        <v>0</v>
      </c>
      <c r="N3270" t="str">
        <f>IF(VLOOKUP(B3270,title_rename,2,FALSE)=0,B3270,VLOOKUP(B3270,title_rename,2,FALSE))</f>
        <v>07-05 San Francisco Giants @ Washington Nationals</v>
      </c>
      <c r="O3270" s="3" t="str">
        <f>LEFT(IF(VLOOKUP(C3270,brand_rename,2,FALSE)=0,C3270,VLOOKUP(C3270,brand_rename,2,FALSE)),LEN(IF(VLOOKUP(C3270,brand_rename,2,FALSE)=0,C3270,VLOOKUP(C3270,brand_rename,2,FALSE)))-6)</f>
        <v>W.B. Mason</v>
      </c>
      <c r="P3270" t="str">
        <f>IF(VLOOKUP(D3270,location_rename,2,FALSE)=0,D3270,VLOOKUP(D3270,location_rename,2,FALSE))</f>
        <v>Static Outfield Wall</v>
      </c>
      <c r="Q3270">
        <f>IF($L3270=0,0,G3270)</f>
        <v>58</v>
      </c>
      <c r="R3270">
        <f>IF($L3270=0,0,H3270)</f>
        <v>174</v>
      </c>
      <c r="S3270" s="1">
        <f>R3270*L3270</f>
        <v>79564.603000000003</v>
      </c>
      <c r="T3270" s="1">
        <f>S3270*(K3270/100)</f>
        <v>13811.824555598017</v>
      </c>
      <c r="U3270" t="str">
        <f t="shared" si="102"/>
        <v>W.B. MasonStatic Outfield Wall</v>
      </c>
      <c r="V3270" t="str">
        <f t="shared" si="103"/>
        <v>07-05 San Francisco Giants @ Washington NationalsW.B. MasonStatic Outfield Wall</v>
      </c>
      <c r="W3270" t="str">
        <f>CONCATENATE(M3270,O3270)</f>
        <v>Regular SeasonW.B. Mason</v>
      </c>
      <c r="X3270" t="str">
        <f>CONCATENATE(M3270,P3270)</f>
        <v>Regular SeasonStatic Outfield Wall</v>
      </c>
      <c r="Y3270" t="str">
        <f>CONCATENATE(M3270,O3270,P3270)</f>
        <v>Regular SeasonW.B. MasonStatic Outfield Wall</v>
      </c>
    </row>
    <row r="3271" spans="1:25" x14ac:dyDescent="0.25">
      <c r="A3271" s="3">
        <v>374309</v>
      </c>
      <c r="B3271" t="s">
        <v>105</v>
      </c>
      <c r="C3271" t="s">
        <v>8</v>
      </c>
      <c r="D3271" t="s">
        <v>34</v>
      </c>
      <c r="E3271" t="s">
        <v>1</v>
      </c>
      <c r="F3271" s="5">
        <v>41095</v>
      </c>
      <c r="G3271">
        <v>12</v>
      </c>
      <c r="H3271">
        <v>25</v>
      </c>
      <c r="I3271" s="1">
        <v>11431.75</v>
      </c>
      <c r="J3271" s="1">
        <v>2525.7800000000002</v>
      </c>
      <c r="K3271">
        <v>22.0944299866599</v>
      </c>
      <c r="L3271" s="4">
        <f>VLOOKUP(N3271,rates,VLOOKUP(CONCATENATE('[1]Exposure Report'!$B$11,'[1]Exposure Report'!$B$13),rate_lookup_table,4,FALSE),FALSE)</f>
        <v>457.26783333333333</v>
      </c>
      <c r="M3271" t="s">
        <v>0</v>
      </c>
      <c r="N3271" t="str">
        <f>IF(VLOOKUP(B3271,title_rename,2,FALSE)=0,B3271,VLOOKUP(B3271,title_rename,2,FALSE))</f>
        <v>07-05 San Francisco Giants @ Washington Nationals</v>
      </c>
      <c r="O3271" s="3" t="str">
        <f>LEFT(IF(VLOOKUP(C3271,brand_rename,2,FALSE)=0,C3271,VLOOKUP(C3271,brand_rename,2,FALSE)),LEN(IF(VLOOKUP(C3271,brand_rename,2,FALSE)=0,C3271,VLOOKUP(C3271,brand_rename,2,FALSE)))-6)</f>
        <v>Washington National Logo</v>
      </c>
      <c r="P3271" t="str">
        <f>IF(VLOOKUP(D3271,location_rename,2,FALSE)=0,D3271,VLOOKUP(D3271,location_rename,2,FALSE))</f>
        <v>General Merchandise</v>
      </c>
      <c r="Q3271">
        <f>IF($L3271=0,0,G3271)</f>
        <v>12</v>
      </c>
      <c r="R3271">
        <f>IF($L3271=0,0,H3271)</f>
        <v>25</v>
      </c>
      <c r="S3271" s="1">
        <f>R3271*L3271</f>
        <v>11431.695833333333</v>
      </c>
      <c r="T3271" s="1">
        <f>S3271*(K3271/100)</f>
        <v>2525.7680321837502</v>
      </c>
      <c r="U3271" t="str">
        <f t="shared" si="102"/>
        <v>Washington National LogoGeneral Merchandise</v>
      </c>
      <c r="V3271" t="str">
        <f t="shared" si="103"/>
        <v>07-05 San Francisco Giants @ Washington NationalsWashington National LogoGeneral Merchandise</v>
      </c>
      <c r="W3271" t="str">
        <f>CONCATENATE(M3271,O3271)</f>
        <v>Regular SeasonWashington National Logo</v>
      </c>
      <c r="X3271" t="str">
        <f>CONCATENATE(M3271,P3271)</f>
        <v>Regular SeasonGeneral Merchandise</v>
      </c>
      <c r="Y3271" t="str">
        <f>CONCATENATE(M3271,O3271,P3271)</f>
        <v>Regular SeasonWashington National LogoGeneral Merchandise</v>
      </c>
    </row>
    <row r="3272" spans="1:25" x14ac:dyDescent="0.25">
      <c r="A3272" s="3">
        <v>374309</v>
      </c>
      <c r="B3272" t="s">
        <v>105</v>
      </c>
      <c r="C3272" t="s">
        <v>8</v>
      </c>
      <c r="D3272" t="s">
        <v>16</v>
      </c>
      <c r="E3272" t="s">
        <v>1</v>
      </c>
      <c r="F3272" s="5">
        <v>41095</v>
      </c>
      <c r="G3272">
        <v>327</v>
      </c>
      <c r="H3272">
        <v>2183</v>
      </c>
      <c r="I3272" s="1">
        <v>998220.41</v>
      </c>
      <c r="J3272" s="1">
        <v>156814.01999999999</v>
      </c>
      <c r="K3272">
        <v>15.709358216788999</v>
      </c>
      <c r="L3272" s="4">
        <f>VLOOKUP(N3272,rates,VLOOKUP(CONCATENATE('[1]Exposure Report'!$B$11,'[1]Exposure Report'!$B$13),rate_lookup_table,4,FALSE),FALSE)</f>
        <v>457.26783333333333</v>
      </c>
      <c r="M3272" t="s">
        <v>0</v>
      </c>
      <c r="N3272" t="str">
        <f>IF(VLOOKUP(B3272,title_rename,2,FALSE)=0,B3272,VLOOKUP(B3272,title_rename,2,FALSE))</f>
        <v>07-05 San Francisco Giants @ Washington Nationals</v>
      </c>
      <c r="O3272" s="3" t="str">
        <f>LEFT(IF(VLOOKUP(C3272,brand_rename,2,FALSE)=0,C3272,VLOOKUP(C3272,brand_rename,2,FALSE)),LEN(IF(VLOOKUP(C3272,brand_rename,2,FALSE)=0,C3272,VLOOKUP(C3272,brand_rename,2,FALSE)))-6)</f>
        <v>Washington National Logo</v>
      </c>
      <c r="P3272" t="str">
        <f>IF(VLOOKUP(D3272,location_rename,2,FALSE)=0,D3272,VLOOKUP(D3272,location_rename,2,FALSE))</f>
        <v>On Surface Branding</v>
      </c>
      <c r="Q3272">
        <f>IF($L3272=0,0,G3272)</f>
        <v>327</v>
      </c>
      <c r="R3272">
        <f>IF($L3272=0,0,H3272)</f>
        <v>2183</v>
      </c>
      <c r="S3272" s="1">
        <f>R3272*L3272</f>
        <v>998215.68016666663</v>
      </c>
      <c r="T3272" s="1">
        <f>S3272*(K3272/100)</f>
        <v>156813.27697353845</v>
      </c>
      <c r="U3272" t="str">
        <f t="shared" si="102"/>
        <v>Washington National LogoOn Surface Branding</v>
      </c>
      <c r="V3272" t="str">
        <f t="shared" si="103"/>
        <v>07-05 San Francisco Giants @ Washington NationalsWashington National LogoOn Surface Branding</v>
      </c>
      <c r="W3272" t="str">
        <f>CONCATENATE(M3272,O3272)</f>
        <v>Regular SeasonWashington National Logo</v>
      </c>
      <c r="X3272" t="str">
        <f>CONCATENATE(M3272,P3272)</f>
        <v>Regular SeasonOn Surface Branding</v>
      </c>
      <c r="Y3272" t="str">
        <f>CONCATENATE(M3272,O3272,P3272)</f>
        <v>Regular SeasonWashington National LogoOn Surface Branding</v>
      </c>
    </row>
    <row r="3273" spans="1:25" x14ac:dyDescent="0.25">
      <c r="A3273" s="3">
        <v>374309</v>
      </c>
      <c r="B3273" t="s">
        <v>105</v>
      </c>
      <c r="C3273" t="s">
        <v>8</v>
      </c>
      <c r="D3273" t="s">
        <v>15</v>
      </c>
      <c r="E3273" t="s">
        <v>1</v>
      </c>
      <c r="F3273" s="5">
        <v>41095</v>
      </c>
      <c r="G3273">
        <v>26</v>
      </c>
      <c r="H3273">
        <v>161</v>
      </c>
      <c r="I3273" s="1">
        <v>73620.47</v>
      </c>
      <c r="J3273" s="1">
        <v>8756.58</v>
      </c>
      <c r="K3273">
        <v>11.894219094227401</v>
      </c>
      <c r="L3273" s="4">
        <f>VLOOKUP(N3273,rates,VLOOKUP(CONCATENATE('[1]Exposure Report'!$B$11,'[1]Exposure Report'!$B$13),rate_lookup_table,4,FALSE),FALSE)</f>
        <v>457.26783333333333</v>
      </c>
      <c r="M3273" t="s">
        <v>0</v>
      </c>
      <c r="N3273" t="str">
        <f>IF(VLOOKUP(B3273,title_rename,2,FALSE)=0,B3273,VLOOKUP(B3273,title_rename,2,FALSE))</f>
        <v>07-05 San Francisco Giants @ Washington Nationals</v>
      </c>
      <c r="O3273" s="3" t="str">
        <f>LEFT(IF(VLOOKUP(C3273,brand_rename,2,FALSE)=0,C3273,VLOOKUP(C3273,brand_rename,2,FALSE)),LEN(IF(VLOOKUP(C3273,brand_rename,2,FALSE)=0,C3273,VLOOKUP(C3273,brand_rename,2,FALSE)))-6)</f>
        <v>Washington National Logo</v>
      </c>
      <c r="P3273" t="str">
        <f>IF(VLOOKUP(D3273,location_rename,2,FALSE)=0,D3273,VLOOKUP(D3273,location_rename,2,FALSE))</f>
        <v>Special Structure Signage</v>
      </c>
      <c r="Q3273">
        <f>IF($L3273=0,0,G3273)</f>
        <v>26</v>
      </c>
      <c r="R3273">
        <f>IF($L3273=0,0,H3273)</f>
        <v>161</v>
      </c>
      <c r="S3273" s="1">
        <f>R3273*L3273</f>
        <v>73620.121166666664</v>
      </c>
      <c r="T3273" s="1">
        <f>S3273*(K3273/100)</f>
        <v>8756.5385089990141</v>
      </c>
      <c r="U3273" t="str">
        <f t="shared" si="102"/>
        <v>Washington National LogoSpecial Structure Signage</v>
      </c>
      <c r="V3273" t="str">
        <f t="shared" si="103"/>
        <v>07-05 San Francisco Giants @ Washington NationalsWashington National LogoSpecial Structure Signage</v>
      </c>
      <c r="W3273" t="str">
        <f>CONCATENATE(M3273,O3273)</f>
        <v>Regular SeasonWashington National Logo</v>
      </c>
      <c r="X3273" t="str">
        <f>CONCATENATE(M3273,P3273)</f>
        <v>Regular SeasonSpecial Structure Signage</v>
      </c>
      <c r="Y3273" t="str">
        <f>CONCATENATE(M3273,O3273,P3273)</f>
        <v>Regular SeasonWashington National LogoSpecial Structure Signage</v>
      </c>
    </row>
    <row r="3274" spans="1:25" x14ac:dyDescent="0.25">
      <c r="A3274" s="3">
        <v>374309</v>
      </c>
      <c r="B3274" t="s">
        <v>105</v>
      </c>
      <c r="C3274" t="s">
        <v>8</v>
      </c>
      <c r="D3274" t="s">
        <v>14</v>
      </c>
      <c r="E3274" t="s">
        <v>1</v>
      </c>
      <c r="F3274" s="5">
        <v>41095</v>
      </c>
      <c r="G3274">
        <v>10</v>
      </c>
      <c r="H3274">
        <v>28</v>
      </c>
      <c r="I3274" s="1">
        <v>12803.56</v>
      </c>
      <c r="J3274" s="1">
        <v>1982.4</v>
      </c>
      <c r="K3274">
        <v>15.483193736741899</v>
      </c>
      <c r="L3274" s="4">
        <f>VLOOKUP(N3274,rates,VLOOKUP(CONCATENATE('[1]Exposure Report'!$B$11,'[1]Exposure Report'!$B$13),rate_lookup_table,4,FALSE),FALSE)</f>
        <v>457.26783333333333</v>
      </c>
      <c r="M3274" t="s">
        <v>0</v>
      </c>
      <c r="N3274" t="str">
        <f>IF(VLOOKUP(B3274,title_rename,2,FALSE)=0,B3274,VLOOKUP(B3274,title_rename,2,FALSE))</f>
        <v>07-05 San Francisco Giants @ Washington Nationals</v>
      </c>
      <c r="O3274" s="3" t="str">
        <f>LEFT(IF(VLOOKUP(C3274,brand_rename,2,FALSE)=0,C3274,VLOOKUP(C3274,brand_rename,2,FALSE)),LEN(IF(VLOOKUP(C3274,brand_rename,2,FALSE)=0,C3274,VLOOKUP(C3274,brand_rename,2,FALSE)))-6)</f>
        <v>Washington National Logo</v>
      </c>
      <c r="P3274" t="str">
        <f>IF(VLOOKUP(D3274,location_rename,2,FALSE)=0,D3274,VLOOKUP(D3274,location_rename,2,FALSE))</f>
        <v>Static Dugout Roof</v>
      </c>
      <c r="Q3274">
        <f>IF($L3274=0,0,G3274)</f>
        <v>10</v>
      </c>
      <c r="R3274">
        <f>IF($L3274=0,0,H3274)</f>
        <v>28</v>
      </c>
      <c r="S3274" s="1">
        <f>R3274*L3274</f>
        <v>12803.499333333333</v>
      </c>
      <c r="T3274" s="1">
        <f>S3274*(K3274/100)</f>
        <v>1982.3906068624574</v>
      </c>
      <c r="U3274" t="str">
        <f t="shared" si="102"/>
        <v>Washington National LogoStatic Dugout Roof</v>
      </c>
      <c r="V3274" t="str">
        <f t="shared" si="103"/>
        <v>07-05 San Francisco Giants @ Washington NationalsWashington National LogoStatic Dugout Roof</v>
      </c>
      <c r="W3274" t="str">
        <f>CONCATENATE(M3274,O3274)</f>
        <v>Regular SeasonWashington National Logo</v>
      </c>
      <c r="X3274" t="str">
        <f>CONCATENATE(M3274,P3274)</f>
        <v>Regular SeasonStatic Dugout Roof</v>
      </c>
      <c r="Y3274" t="str">
        <f>CONCATENATE(M3274,O3274,P3274)</f>
        <v>Regular SeasonWashington National LogoStatic Dugout Roof</v>
      </c>
    </row>
    <row r="3275" spans="1:25" x14ac:dyDescent="0.25">
      <c r="A3275" s="3">
        <v>374309</v>
      </c>
      <c r="B3275" t="s">
        <v>105</v>
      </c>
      <c r="C3275" t="s">
        <v>8</v>
      </c>
      <c r="D3275" t="s">
        <v>13</v>
      </c>
      <c r="E3275" t="s">
        <v>1</v>
      </c>
      <c r="F3275" s="5">
        <v>41095</v>
      </c>
      <c r="G3275">
        <v>11</v>
      </c>
      <c r="H3275">
        <v>36</v>
      </c>
      <c r="I3275" s="1">
        <v>16461.72</v>
      </c>
      <c r="J3275" s="1">
        <v>3401.27</v>
      </c>
      <c r="K3275">
        <v>20.661692702828098</v>
      </c>
      <c r="L3275" s="4">
        <f>VLOOKUP(N3275,rates,VLOOKUP(CONCATENATE('[1]Exposure Report'!$B$11,'[1]Exposure Report'!$B$13),rate_lookup_table,4,FALSE),FALSE)</f>
        <v>457.26783333333333</v>
      </c>
      <c r="M3275" t="s">
        <v>0</v>
      </c>
      <c r="N3275" t="str">
        <f>IF(VLOOKUP(B3275,title_rename,2,FALSE)=0,B3275,VLOOKUP(B3275,title_rename,2,FALSE))</f>
        <v>07-05 San Francisco Giants @ Washington Nationals</v>
      </c>
      <c r="O3275" s="3" t="str">
        <f>LEFT(IF(VLOOKUP(C3275,brand_rename,2,FALSE)=0,C3275,VLOOKUP(C3275,brand_rename,2,FALSE)),LEN(IF(VLOOKUP(C3275,brand_rename,2,FALSE)=0,C3275,VLOOKUP(C3275,brand_rename,2,FALSE)))-6)</f>
        <v>Washington National Logo</v>
      </c>
      <c r="P3275" t="str">
        <f>IF(VLOOKUP(D3275,location_rename,2,FALSE)=0,D3275,VLOOKUP(D3275,location_rename,2,FALSE))</f>
        <v>Static Dugout Wall</v>
      </c>
      <c r="Q3275">
        <f>IF($L3275=0,0,G3275)</f>
        <v>11</v>
      </c>
      <c r="R3275">
        <f>IF($L3275=0,0,H3275)</f>
        <v>36</v>
      </c>
      <c r="S3275" s="1">
        <f>R3275*L3275</f>
        <v>16461.642</v>
      </c>
      <c r="T3275" s="1">
        <f>S3275*(K3275/100)</f>
        <v>3401.2538838796854</v>
      </c>
      <c r="U3275" t="str">
        <f t="shared" si="102"/>
        <v>Washington National LogoStatic Dugout Wall</v>
      </c>
      <c r="V3275" t="str">
        <f t="shared" si="103"/>
        <v>07-05 San Francisco Giants @ Washington NationalsWashington National LogoStatic Dugout Wall</v>
      </c>
      <c r="W3275" t="str">
        <f>CONCATENATE(M3275,O3275)</f>
        <v>Regular SeasonWashington National Logo</v>
      </c>
      <c r="X3275" t="str">
        <f>CONCATENATE(M3275,P3275)</f>
        <v>Regular SeasonStatic Dugout Wall</v>
      </c>
      <c r="Y3275" t="str">
        <f>CONCATENATE(M3275,O3275,P3275)</f>
        <v>Regular SeasonWashington National LogoStatic Dugout Wall</v>
      </c>
    </row>
    <row r="3276" spans="1:25" x14ac:dyDescent="0.25">
      <c r="A3276" s="3">
        <v>374309</v>
      </c>
      <c r="B3276" t="s">
        <v>105</v>
      </c>
      <c r="C3276" t="s">
        <v>8</v>
      </c>
      <c r="D3276" t="s">
        <v>12</v>
      </c>
      <c r="E3276" t="s">
        <v>1</v>
      </c>
      <c r="F3276" s="5">
        <v>41095</v>
      </c>
      <c r="G3276">
        <v>268</v>
      </c>
      <c r="H3276">
        <v>703</v>
      </c>
      <c r="I3276" s="1">
        <v>321460.81</v>
      </c>
      <c r="J3276" s="1">
        <v>70396.350000000006</v>
      </c>
      <c r="K3276">
        <v>21.898890256638101</v>
      </c>
      <c r="L3276" s="4">
        <f>VLOOKUP(N3276,rates,VLOOKUP(CONCATENATE('[1]Exposure Report'!$B$11,'[1]Exposure Report'!$B$13),rate_lookup_table,4,FALSE),FALSE)</f>
        <v>457.26783333333333</v>
      </c>
      <c r="M3276" t="s">
        <v>0</v>
      </c>
      <c r="N3276" t="str">
        <f>IF(VLOOKUP(B3276,title_rename,2,FALSE)=0,B3276,VLOOKUP(B3276,title_rename,2,FALSE))</f>
        <v>07-05 San Francisco Giants @ Washington Nationals</v>
      </c>
      <c r="O3276" s="3" t="str">
        <f>LEFT(IF(VLOOKUP(C3276,brand_rename,2,FALSE)=0,C3276,VLOOKUP(C3276,brand_rename,2,FALSE)),LEN(IF(VLOOKUP(C3276,brand_rename,2,FALSE)=0,C3276,VLOOKUP(C3276,brand_rename,2,FALSE)))-6)</f>
        <v>Washington National Logo</v>
      </c>
      <c r="P3276" t="str">
        <f>IF(VLOOKUP(D3276,location_rename,2,FALSE)=0,D3276,VLOOKUP(D3276,location_rename,2,FALSE))</f>
        <v>Static Field Level Home Plate</v>
      </c>
      <c r="Q3276">
        <f>IF($L3276=0,0,G3276)</f>
        <v>268</v>
      </c>
      <c r="R3276">
        <f>IF($L3276=0,0,H3276)</f>
        <v>703</v>
      </c>
      <c r="S3276" s="1">
        <f>R3276*L3276</f>
        <v>321459.28683333332</v>
      </c>
      <c r="T3276" s="1">
        <f>S3276*(K3276/100)</f>
        <v>70396.016443403161</v>
      </c>
      <c r="U3276" t="str">
        <f t="shared" si="102"/>
        <v>Washington National LogoStatic Field Level Home Plate</v>
      </c>
      <c r="V3276" t="str">
        <f t="shared" si="103"/>
        <v>07-05 San Francisco Giants @ Washington NationalsWashington National LogoStatic Field Level Home Plate</v>
      </c>
      <c r="W3276" t="str">
        <f>CONCATENATE(M3276,O3276)</f>
        <v>Regular SeasonWashington National Logo</v>
      </c>
      <c r="X3276" t="str">
        <f>CONCATENATE(M3276,P3276)</f>
        <v>Regular SeasonStatic Field Level Home Plate</v>
      </c>
      <c r="Y3276" t="str">
        <f>CONCATENATE(M3276,O3276,P3276)</f>
        <v>Regular SeasonWashington National LogoStatic Field Level Home Plate</v>
      </c>
    </row>
    <row r="3277" spans="1:25" x14ac:dyDescent="0.25">
      <c r="A3277" s="3">
        <v>374309</v>
      </c>
      <c r="B3277" t="s">
        <v>105</v>
      </c>
      <c r="C3277" t="s">
        <v>8</v>
      </c>
      <c r="D3277" t="s">
        <v>11</v>
      </c>
      <c r="E3277" t="s">
        <v>1</v>
      </c>
      <c r="F3277" s="5">
        <v>41095</v>
      </c>
      <c r="G3277">
        <v>66</v>
      </c>
      <c r="H3277">
        <v>316</v>
      </c>
      <c r="I3277" s="1">
        <v>144497.32</v>
      </c>
      <c r="J3277" s="1">
        <v>17809.93</v>
      </c>
      <c r="K3277">
        <v>12.325439669053999</v>
      </c>
      <c r="L3277" s="4">
        <f>VLOOKUP(N3277,rates,VLOOKUP(CONCATENATE('[1]Exposure Report'!$B$11,'[1]Exposure Report'!$B$13),rate_lookup_table,4,FALSE),FALSE)</f>
        <v>457.26783333333333</v>
      </c>
      <c r="M3277" t="s">
        <v>0</v>
      </c>
      <c r="N3277" t="str">
        <f>IF(VLOOKUP(B3277,title_rename,2,FALSE)=0,B3277,VLOOKUP(B3277,title_rename,2,FALSE))</f>
        <v>07-05 San Francisco Giants @ Washington Nationals</v>
      </c>
      <c r="O3277" s="3" t="str">
        <f>LEFT(IF(VLOOKUP(C3277,brand_rename,2,FALSE)=0,C3277,VLOOKUP(C3277,brand_rename,2,FALSE)),LEN(IF(VLOOKUP(C3277,brand_rename,2,FALSE)=0,C3277,VLOOKUP(C3277,brand_rename,2,FALSE)))-6)</f>
        <v>Washington National Logo</v>
      </c>
      <c r="P3277" t="str">
        <f>IF(VLOOKUP(D3277,location_rename,2,FALSE)=0,D3277,VLOOKUP(D3277,location_rename,2,FALSE))</f>
        <v>Static Outfield Wall</v>
      </c>
      <c r="Q3277">
        <f>IF($L3277=0,0,G3277)</f>
        <v>66</v>
      </c>
      <c r="R3277">
        <f>IF($L3277=0,0,H3277)</f>
        <v>316</v>
      </c>
      <c r="S3277" s="1">
        <f>R3277*L3277</f>
        <v>144496.63533333334</v>
      </c>
      <c r="T3277" s="1">
        <f>S3277*(K3277/100)</f>
        <v>17809.845611822966</v>
      </c>
      <c r="U3277" t="str">
        <f t="shared" si="102"/>
        <v>Washington National LogoStatic Outfield Wall</v>
      </c>
      <c r="V3277" t="str">
        <f t="shared" si="103"/>
        <v>07-05 San Francisco Giants @ Washington NationalsWashington National LogoStatic Outfield Wall</v>
      </c>
      <c r="W3277" t="str">
        <f>CONCATENATE(M3277,O3277)</f>
        <v>Regular SeasonWashington National Logo</v>
      </c>
      <c r="X3277" t="str">
        <f>CONCATENATE(M3277,P3277)</f>
        <v>Regular SeasonStatic Outfield Wall</v>
      </c>
      <c r="Y3277" t="str">
        <f>CONCATENATE(M3277,O3277,P3277)</f>
        <v>Regular SeasonWashington National LogoStatic Outfield Wall</v>
      </c>
    </row>
    <row r="3278" spans="1:25" x14ac:dyDescent="0.25">
      <c r="A3278" s="3">
        <v>374309</v>
      </c>
      <c r="B3278" t="s">
        <v>105</v>
      </c>
      <c r="C3278" t="s">
        <v>8</v>
      </c>
      <c r="D3278" t="s">
        <v>9</v>
      </c>
      <c r="E3278" t="s">
        <v>1</v>
      </c>
      <c r="F3278" s="5">
        <v>41095</v>
      </c>
      <c r="G3278">
        <v>29</v>
      </c>
      <c r="H3278">
        <v>161</v>
      </c>
      <c r="I3278" s="1">
        <v>73620.47</v>
      </c>
      <c r="J3278" s="1">
        <v>9024.91</v>
      </c>
      <c r="K3278">
        <v>12.258696528288899</v>
      </c>
      <c r="L3278" s="4">
        <f>VLOOKUP(N3278,rates,VLOOKUP(CONCATENATE('[1]Exposure Report'!$B$11,'[1]Exposure Report'!$B$13),rate_lookup_table,4,FALSE),FALSE)</f>
        <v>457.26783333333333</v>
      </c>
      <c r="M3278" t="s">
        <v>0</v>
      </c>
      <c r="N3278" t="str">
        <f>IF(VLOOKUP(B3278,title_rename,2,FALSE)=0,B3278,VLOOKUP(B3278,title_rename,2,FALSE))</f>
        <v>07-05 San Francisco Giants @ Washington Nationals</v>
      </c>
      <c r="O3278" s="3" t="str">
        <f>LEFT(IF(VLOOKUP(C3278,brand_rename,2,FALSE)=0,C3278,VLOOKUP(C3278,brand_rename,2,FALSE)),LEN(IF(VLOOKUP(C3278,brand_rename,2,FALSE)=0,C3278,VLOOKUP(C3278,brand_rename,2,FALSE)))-6)</f>
        <v>Washington National Logo</v>
      </c>
      <c r="P3278" t="str">
        <f>IF(VLOOKUP(D3278,location_rename,2,FALSE)=0,D3278,VLOOKUP(D3278,location_rename,2,FALSE))</f>
        <v>Static Upper Billboard</v>
      </c>
      <c r="Q3278">
        <f>IF($L3278=0,0,G3278)</f>
        <v>29</v>
      </c>
      <c r="R3278">
        <f>IF($L3278=0,0,H3278)</f>
        <v>161</v>
      </c>
      <c r="S3278" s="1">
        <f>R3278*L3278</f>
        <v>73620.121166666664</v>
      </c>
      <c r="T3278" s="1">
        <f>S3278*(K3278/100)</f>
        <v>9024.8672375802471</v>
      </c>
      <c r="U3278" t="str">
        <f t="shared" si="102"/>
        <v>Washington National LogoStatic Upper Billboard</v>
      </c>
      <c r="V3278" t="str">
        <f t="shared" si="103"/>
        <v>07-05 San Francisco Giants @ Washington NationalsWashington National LogoStatic Upper Billboard</v>
      </c>
      <c r="W3278" t="str">
        <f>CONCATENATE(M3278,O3278)</f>
        <v>Regular SeasonWashington National Logo</v>
      </c>
      <c r="X3278" t="str">
        <f>CONCATENATE(M3278,P3278)</f>
        <v>Regular SeasonStatic Upper Billboard</v>
      </c>
      <c r="Y3278" t="str">
        <f>CONCATENATE(M3278,O3278,P3278)</f>
        <v>Regular SeasonWashington National LogoStatic Upper Billboard</v>
      </c>
    </row>
    <row r="3279" spans="1:25" x14ac:dyDescent="0.25">
      <c r="A3279" s="3">
        <v>374309</v>
      </c>
      <c r="B3279" t="s">
        <v>105</v>
      </c>
      <c r="C3279" t="s">
        <v>77</v>
      </c>
      <c r="D3279" t="s">
        <v>19</v>
      </c>
      <c r="E3279" t="s">
        <v>1</v>
      </c>
      <c r="F3279" s="5">
        <v>41095</v>
      </c>
      <c r="G3279">
        <v>5</v>
      </c>
      <c r="H3279">
        <v>20</v>
      </c>
      <c r="I3279" s="1">
        <v>9145.4</v>
      </c>
      <c r="J3279" s="1">
        <v>2325.4499999999998</v>
      </c>
      <c r="K3279">
        <v>25.427537341176901</v>
      </c>
      <c r="L3279" s="4">
        <f>VLOOKUP(N3279,rates,VLOOKUP(CONCATENATE('[1]Exposure Report'!$B$11,'[1]Exposure Report'!$B$13),rate_lookup_table,4,FALSE),FALSE)</f>
        <v>457.26783333333333</v>
      </c>
      <c r="M3279" t="s">
        <v>0</v>
      </c>
      <c r="N3279" t="str">
        <f>IF(VLOOKUP(B3279,title_rename,2,FALSE)=0,B3279,VLOOKUP(B3279,title_rename,2,FALSE))</f>
        <v>07-05 San Francisco Giants @ Washington Nationals</v>
      </c>
      <c r="O3279" s="3" t="str">
        <f>LEFT(IF(VLOOKUP(C3279,brand_rename,2,FALSE)=0,C3279,VLOOKUP(C3279,brand_rename,2,FALSE)),LEN(IF(VLOOKUP(C3279,brand_rename,2,FALSE)=0,C3279,VLOOKUP(C3279,brand_rename,2,FALSE)))-6)</f>
        <v>Waste Management</v>
      </c>
      <c r="P3279" t="str">
        <f>IF(VLOOKUP(D3279,location_rename,2,FALSE)=0,D3279,VLOOKUP(D3279,location_rename,2,FALSE))</f>
        <v>LED Outfield Wall</v>
      </c>
      <c r="Q3279">
        <f>IF($L3279=0,0,G3279)</f>
        <v>5</v>
      </c>
      <c r="R3279">
        <f>IF($L3279=0,0,H3279)</f>
        <v>20</v>
      </c>
      <c r="S3279" s="1">
        <f>R3279*L3279</f>
        <v>9145.3566666666666</v>
      </c>
      <c r="T3279" s="1">
        <f>S3279*(K3279/100)</f>
        <v>2325.438981400478</v>
      </c>
      <c r="U3279" t="str">
        <f t="shared" si="102"/>
        <v>Waste ManagementLED Outfield Wall</v>
      </c>
      <c r="V3279" t="str">
        <f t="shared" si="103"/>
        <v>07-05 San Francisco Giants @ Washington NationalsWaste ManagementLED Outfield Wall</v>
      </c>
      <c r="W3279" t="str">
        <f>CONCATENATE(M3279,O3279)</f>
        <v>Regular SeasonWaste Management</v>
      </c>
      <c r="X3279" t="str">
        <f>CONCATENATE(M3279,P3279)</f>
        <v>Regular SeasonLED Outfield Wall</v>
      </c>
      <c r="Y3279" t="str">
        <f>CONCATENATE(M3279,O3279,P3279)</f>
        <v>Regular SeasonWaste ManagementLED Outfield Wall</v>
      </c>
    </row>
    <row r="3280" spans="1:25" x14ac:dyDescent="0.25">
      <c r="A3280" s="3">
        <v>374309</v>
      </c>
      <c r="B3280" t="s">
        <v>105</v>
      </c>
      <c r="C3280" t="s">
        <v>91</v>
      </c>
      <c r="D3280" t="s">
        <v>34</v>
      </c>
      <c r="E3280" t="s">
        <v>1</v>
      </c>
      <c r="F3280" s="5">
        <v>41095</v>
      </c>
      <c r="G3280">
        <v>1</v>
      </c>
      <c r="H3280">
        <v>3</v>
      </c>
      <c r="I3280" s="1">
        <v>1371.81</v>
      </c>
      <c r="J3280" s="1">
        <v>353.38</v>
      </c>
      <c r="K3280">
        <v>25.760127131308199</v>
      </c>
      <c r="L3280" s="4">
        <f>VLOOKUP(N3280,rates,VLOOKUP(CONCATENATE('[1]Exposure Report'!$B$11,'[1]Exposure Report'!$B$13),rate_lookup_table,4,FALSE),FALSE)</f>
        <v>457.26783333333333</v>
      </c>
      <c r="M3280" t="s">
        <v>0</v>
      </c>
      <c r="N3280" t="str">
        <f>IF(VLOOKUP(B3280,title_rename,2,FALSE)=0,B3280,VLOOKUP(B3280,title_rename,2,FALSE))</f>
        <v>07-05 San Francisco Giants @ Washington Nationals</v>
      </c>
      <c r="O3280" s="3" t="str">
        <f>LEFT(IF(VLOOKUP(C3280,brand_rename,2,FALSE)=0,C3280,VLOOKUP(C3280,brand_rename,2,FALSE)),LEN(IF(VLOOKUP(C3280,brand_rename,2,FALSE)=0,C3280,VLOOKUP(C3280,brand_rename,2,FALSE)))-6)</f>
        <v>Website - Masnsports.com</v>
      </c>
      <c r="P3280" t="str">
        <f>IF(VLOOKUP(D3280,location_rename,2,FALSE)=0,D3280,VLOOKUP(D3280,location_rename,2,FALSE))</f>
        <v>General Merchandise</v>
      </c>
      <c r="Q3280">
        <f>IF($L3280=0,0,G3280)</f>
        <v>1</v>
      </c>
      <c r="R3280">
        <f>IF($L3280=0,0,H3280)</f>
        <v>3</v>
      </c>
      <c r="S3280" s="1">
        <f>R3280*L3280</f>
        <v>1371.8035</v>
      </c>
      <c r="T3280" s="1">
        <f>S3280*(K3280/100)</f>
        <v>353.37832559173546</v>
      </c>
      <c r="U3280" t="str">
        <f t="shared" si="102"/>
        <v>Website - Masnsports.comGeneral Merchandise</v>
      </c>
      <c r="V3280" t="str">
        <f t="shared" si="103"/>
        <v>07-05 San Francisco Giants @ Washington NationalsWebsite - Masnsports.comGeneral Merchandise</v>
      </c>
      <c r="W3280" t="str">
        <f>CONCATENATE(M3280,O3280)</f>
        <v>Regular SeasonWebsite - Masnsports.com</v>
      </c>
      <c r="X3280" t="str">
        <f>CONCATENATE(M3280,P3280)</f>
        <v>Regular SeasonGeneral Merchandise</v>
      </c>
      <c r="Y3280" t="str">
        <f>CONCATENATE(M3280,O3280,P3280)</f>
        <v>Regular SeasonWebsite - Masnsports.comGeneral Merchandise</v>
      </c>
    </row>
    <row r="3281" spans="1:25" x14ac:dyDescent="0.25">
      <c r="A3281" s="3">
        <v>374309</v>
      </c>
      <c r="B3281" t="s">
        <v>105</v>
      </c>
      <c r="C3281" t="s">
        <v>5</v>
      </c>
      <c r="D3281" t="s">
        <v>45</v>
      </c>
      <c r="E3281" t="s">
        <v>1</v>
      </c>
      <c r="F3281" s="5">
        <v>41095</v>
      </c>
      <c r="G3281">
        <v>2</v>
      </c>
      <c r="H3281">
        <v>2</v>
      </c>
      <c r="I3281" s="1">
        <v>914.54</v>
      </c>
      <c r="J3281" s="1">
        <v>249.03</v>
      </c>
      <c r="K3281">
        <v>27.230082883198101</v>
      </c>
      <c r="L3281" s="4">
        <f>VLOOKUP(N3281,rates,VLOOKUP(CONCATENATE('[1]Exposure Report'!$B$11,'[1]Exposure Report'!$B$13),rate_lookup_table,4,FALSE),FALSE)</f>
        <v>457.26783333333333</v>
      </c>
      <c r="M3281" t="s">
        <v>0</v>
      </c>
      <c r="N3281" t="str">
        <f>IF(VLOOKUP(B3281,title_rename,2,FALSE)=0,B3281,VLOOKUP(B3281,title_rename,2,FALSE))</f>
        <v>07-05 San Francisco Giants @ Washington Nationals</v>
      </c>
      <c r="O3281" s="3" t="str">
        <f>LEFT(IF(VLOOKUP(C3281,brand_rename,2,FALSE)=0,C3281,VLOOKUP(C3281,brand_rename,2,FALSE)),LEN(IF(VLOOKUP(C3281,brand_rename,2,FALSE)=0,C3281,VLOOKUP(C3281,brand_rename,2,FALSE)))-6)</f>
        <v>Website - Washingtonnationalsdreamfoundation.org</v>
      </c>
      <c r="P3281" t="str">
        <f>IF(VLOOKUP(D3281,location_rename,2,FALSE)=0,D3281,VLOOKUP(D3281,location_rename,2,FALSE))</f>
        <v>Static Field Level Foul Ball Line</v>
      </c>
      <c r="Q3281">
        <f>IF($L3281=0,0,G3281)</f>
        <v>2</v>
      </c>
      <c r="R3281">
        <f>IF($L3281=0,0,H3281)</f>
        <v>2</v>
      </c>
      <c r="S3281" s="1">
        <f>R3281*L3281</f>
        <v>914.53566666666666</v>
      </c>
      <c r="T3281" s="1">
        <f>S3281*(K3281/100)</f>
        <v>249.02882002974167</v>
      </c>
      <c r="U3281" t="str">
        <f t="shared" si="102"/>
        <v>Website - Washingtonnationalsdreamfoundation.orgStatic Field Level Foul Ball Line</v>
      </c>
      <c r="V3281" t="str">
        <f t="shared" si="103"/>
        <v>07-05 San Francisco Giants @ Washington NationalsWebsite - Washingtonnationalsdreamfoundation.orgStatic Field Level Foul Ball Line</v>
      </c>
      <c r="W3281" t="str">
        <f>CONCATENATE(M3281,O3281)</f>
        <v>Regular SeasonWebsite - Washingtonnationalsdreamfoundation.org</v>
      </c>
      <c r="X3281" t="str">
        <f>CONCATENATE(M3281,P3281)</f>
        <v>Regular SeasonStatic Field Level Foul Ball Line</v>
      </c>
      <c r="Y3281" t="str">
        <f>CONCATENATE(M3281,O3281,P3281)</f>
        <v>Regular SeasonWebsite - Washingtonnationalsdreamfoundation.orgStatic Field Level Foul Ball Line</v>
      </c>
    </row>
    <row r="3282" spans="1:25" x14ac:dyDescent="0.25">
      <c r="A3282" s="3">
        <v>374309</v>
      </c>
      <c r="B3282" t="s">
        <v>105</v>
      </c>
      <c r="C3282" t="s">
        <v>3</v>
      </c>
      <c r="D3282" t="s">
        <v>2</v>
      </c>
      <c r="E3282" t="s">
        <v>1</v>
      </c>
      <c r="F3282" s="5">
        <v>41095</v>
      </c>
      <c r="G3282">
        <v>14</v>
      </c>
      <c r="H3282">
        <v>83</v>
      </c>
      <c r="I3282" s="1">
        <v>37953.410000000003</v>
      </c>
      <c r="J3282" s="1">
        <v>9883.16</v>
      </c>
      <c r="K3282">
        <v>26.040242497314399</v>
      </c>
      <c r="L3282" s="4">
        <f>VLOOKUP(N3282,rates,VLOOKUP(CONCATENATE('[1]Exposure Report'!$B$11,'[1]Exposure Report'!$B$13),rate_lookup_table,4,FALSE),FALSE)</f>
        <v>457.26783333333333</v>
      </c>
      <c r="M3282" t="s">
        <v>0</v>
      </c>
      <c r="N3282" t="str">
        <f>IF(VLOOKUP(B3282,title_rename,2,FALSE)=0,B3282,VLOOKUP(B3282,title_rename,2,FALSE))</f>
        <v>07-05 San Francisco Giants @ Washington Nationals</v>
      </c>
      <c r="O3282" s="3" t="str">
        <f>LEFT(IF(VLOOKUP(C3282,brand_rename,2,FALSE)=0,C3282,VLOOKUP(C3282,brand_rename,2,FALSE)),LEN(IF(VLOOKUP(C3282,brand_rename,2,FALSE)=0,C3282,VLOOKUP(C3282,brand_rename,2,FALSE)))-6)</f>
        <v>Windstream</v>
      </c>
      <c r="P3282" t="str">
        <f>IF(VLOOKUP(D3282,location_rename,2,FALSE)=0,D3282,VLOOKUP(D3282,location_rename,2,FALSE))</f>
        <v>Rotational Field Level Home Plate</v>
      </c>
      <c r="Q3282">
        <f>IF($L3282=0,0,G3282)</f>
        <v>14</v>
      </c>
      <c r="R3282">
        <f>IF($L3282=0,0,H3282)</f>
        <v>83</v>
      </c>
      <c r="S3282" s="1">
        <f>R3282*L3282</f>
        <v>37953.230166666668</v>
      </c>
      <c r="T3282" s="1">
        <f>S3282*(K3282/100)</f>
        <v>9883.1131709638812</v>
      </c>
      <c r="U3282" t="str">
        <f t="shared" si="102"/>
        <v>WindstreamRotational Field Level Home Plate</v>
      </c>
      <c r="V3282" t="str">
        <f t="shared" si="103"/>
        <v>07-05 San Francisco Giants @ Washington NationalsWindstreamRotational Field Level Home Plate</v>
      </c>
      <c r="W3282" t="str">
        <f>CONCATENATE(M3282,O3282)</f>
        <v>Regular SeasonWindstream</v>
      </c>
      <c r="X3282" t="str">
        <f>CONCATENATE(M3282,P3282)</f>
        <v>Regular SeasonRotational Field Level Home Plate</v>
      </c>
      <c r="Y3282" t="str">
        <f>CONCATENATE(M3282,O3282,P3282)</f>
        <v>Regular SeasonWindstreamRotational Field Level Home Plate</v>
      </c>
    </row>
    <row r="3283" spans="1:25" x14ac:dyDescent="0.25">
      <c r="A3283" s="3">
        <v>374320</v>
      </c>
      <c r="B3283" t="s">
        <v>90</v>
      </c>
      <c r="C3283" t="s">
        <v>104</v>
      </c>
      <c r="D3283" t="s">
        <v>19</v>
      </c>
      <c r="E3283" t="s">
        <v>1</v>
      </c>
      <c r="F3283" s="5">
        <v>41096</v>
      </c>
      <c r="G3283">
        <v>3</v>
      </c>
      <c r="H3283">
        <v>13</v>
      </c>
      <c r="I3283" s="1">
        <v>2847.78</v>
      </c>
      <c r="J3283" s="1">
        <v>904.15</v>
      </c>
      <c r="K3283">
        <v>31.749292431297299</v>
      </c>
      <c r="L3283" s="4">
        <f>VLOOKUP(N3283,rates,VLOOKUP(CONCATENATE('[1]Exposure Report'!$B$11,'[1]Exposure Report'!$B$13),rate_lookup_table,4,FALSE),FALSE)</f>
        <v>219.0556666666667</v>
      </c>
      <c r="M3283" t="s">
        <v>0</v>
      </c>
      <c r="N3283" t="str">
        <f>IF(VLOOKUP(B3283,title_rename,2,FALSE)=0,B3283,VLOOKUP(B3283,title_rename,2,FALSE))</f>
        <v>07-06 Colorado Rockies @ Washington Nationals</v>
      </c>
      <c r="O3283" s="3" t="str">
        <f>LEFT(IF(VLOOKUP(C3283,brand_rename,2,FALSE)=0,C3283,VLOOKUP(C3283,brand_rename,2,FALSE)),LEN(IF(VLOOKUP(C3283,brand_rename,2,FALSE)=0,C3283,VLOOKUP(C3283,brand_rename,2,FALSE)))-6)</f>
        <v>Abbott EMS</v>
      </c>
      <c r="P3283" t="str">
        <f>IF(VLOOKUP(D3283,location_rename,2,FALSE)=0,D3283,VLOOKUP(D3283,location_rename,2,FALSE))</f>
        <v>LED Outfield Wall</v>
      </c>
      <c r="Q3283">
        <f>IF($L3283=0,0,G3283)</f>
        <v>3</v>
      </c>
      <c r="R3283">
        <f>IF($L3283=0,0,H3283)</f>
        <v>13</v>
      </c>
      <c r="S3283" s="1">
        <f>R3283*L3283</f>
        <v>2847.7236666666672</v>
      </c>
      <c r="T3283" s="1">
        <f>S3283*(K3283/100)</f>
        <v>904.1321145652621</v>
      </c>
      <c r="U3283" t="str">
        <f t="shared" si="102"/>
        <v>Abbott EMSLED Outfield Wall</v>
      </c>
      <c r="V3283" t="str">
        <f t="shared" si="103"/>
        <v>07-06 Colorado Rockies @ Washington NationalsAbbott EMSLED Outfield Wall</v>
      </c>
      <c r="W3283" t="str">
        <f>CONCATENATE(M3283,O3283)</f>
        <v>Regular SeasonAbbott EMS</v>
      </c>
      <c r="X3283" t="str">
        <f>CONCATENATE(M3283,P3283)</f>
        <v>Regular SeasonLED Outfield Wall</v>
      </c>
      <c r="Y3283" t="str">
        <f>CONCATENATE(M3283,O3283,P3283)</f>
        <v>Regular SeasonAbbott EMSLED Outfield Wall</v>
      </c>
    </row>
    <row r="3284" spans="1:25" x14ac:dyDescent="0.25">
      <c r="A3284" s="3">
        <v>374320</v>
      </c>
      <c r="B3284" t="s">
        <v>90</v>
      </c>
      <c r="C3284" t="s">
        <v>75</v>
      </c>
      <c r="D3284" t="s">
        <v>2</v>
      </c>
      <c r="E3284" t="s">
        <v>1</v>
      </c>
      <c r="F3284" s="5">
        <v>41096</v>
      </c>
      <c r="G3284">
        <v>16</v>
      </c>
      <c r="H3284">
        <v>97</v>
      </c>
      <c r="I3284" s="1">
        <v>21248.82</v>
      </c>
      <c r="J3284" s="1">
        <v>5187.3599999999997</v>
      </c>
      <c r="K3284">
        <v>24.4124614919793</v>
      </c>
      <c r="L3284" s="4">
        <f>VLOOKUP(N3284,rates,VLOOKUP(CONCATENATE('[1]Exposure Report'!$B$11,'[1]Exposure Report'!$B$13),rate_lookup_table,4,FALSE),FALSE)</f>
        <v>219.0556666666667</v>
      </c>
      <c r="M3284" t="s">
        <v>0</v>
      </c>
      <c r="N3284" t="str">
        <f>IF(VLOOKUP(B3284,title_rename,2,FALSE)=0,B3284,VLOOKUP(B3284,title_rename,2,FALSE))</f>
        <v>07-06 Colorado Rockies @ Washington Nationals</v>
      </c>
      <c r="O3284" s="3" t="str">
        <f>LEFT(IF(VLOOKUP(C3284,brand_rename,2,FALSE)=0,C3284,VLOOKUP(C3284,brand_rename,2,FALSE)),LEN(IF(VLOOKUP(C3284,brand_rename,2,FALSE)=0,C3284,VLOOKUP(C3284,brand_rename,2,FALSE)))-6)</f>
        <v>American University</v>
      </c>
      <c r="P3284" t="str">
        <f>IF(VLOOKUP(D3284,location_rename,2,FALSE)=0,D3284,VLOOKUP(D3284,location_rename,2,FALSE))</f>
        <v>Rotational Field Level Home Plate</v>
      </c>
      <c r="Q3284">
        <f>IF($L3284=0,0,G3284)</f>
        <v>16</v>
      </c>
      <c r="R3284">
        <f>IF($L3284=0,0,H3284)</f>
        <v>97</v>
      </c>
      <c r="S3284" s="1">
        <f>R3284*L3284</f>
        <v>21248.399666666668</v>
      </c>
      <c r="T3284" s="1">
        <f>S3284*(K3284/100)</f>
        <v>5187.2573862868585</v>
      </c>
      <c r="U3284" t="str">
        <f t="shared" si="102"/>
        <v>American UniversityRotational Field Level Home Plate</v>
      </c>
      <c r="V3284" t="str">
        <f t="shared" si="103"/>
        <v>07-06 Colorado Rockies @ Washington NationalsAmerican UniversityRotational Field Level Home Plate</v>
      </c>
      <c r="W3284" t="str">
        <f>CONCATENATE(M3284,O3284)</f>
        <v>Regular SeasonAmerican University</v>
      </c>
      <c r="X3284" t="str">
        <f>CONCATENATE(M3284,P3284)</f>
        <v>Regular SeasonRotational Field Level Home Plate</v>
      </c>
      <c r="Y3284" t="str">
        <f>CONCATENATE(M3284,O3284,P3284)</f>
        <v>Regular SeasonAmerican UniversityRotational Field Level Home Plate</v>
      </c>
    </row>
    <row r="3285" spans="1:25" x14ac:dyDescent="0.25">
      <c r="A3285" s="3">
        <v>374320</v>
      </c>
      <c r="B3285" t="s">
        <v>90</v>
      </c>
      <c r="C3285" t="s">
        <v>74</v>
      </c>
      <c r="D3285" t="s">
        <v>45</v>
      </c>
      <c r="E3285" t="s">
        <v>1</v>
      </c>
      <c r="F3285" s="5">
        <v>41096</v>
      </c>
      <c r="G3285">
        <v>4</v>
      </c>
      <c r="H3285">
        <v>7</v>
      </c>
      <c r="I3285" s="1">
        <v>1533.42</v>
      </c>
      <c r="J3285" s="1">
        <v>231.02</v>
      </c>
      <c r="K3285">
        <v>15.0656702012494</v>
      </c>
      <c r="L3285" s="4">
        <f>VLOOKUP(N3285,rates,VLOOKUP(CONCATENATE('[1]Exposure Report'!$B$11,'[1]Exposure Report'!$B$13),rate_lookup_table,4,FALSE),FALSE)</f>
        <v>219.0556666666667</v>
      </c>
      <c r="M3285" t="s">
        <v>0</v>
      </c>
      <c r="N3285" t="str">
        <f>IF(VLOOKUP(B3285,title_rename,2,FALSE)=0,B3285,VLOOKUP(B3285,title_rename,2,FALSE))</f>
        <v>07-06 Colorado Rockies @ Washington Nationals</v>
      </c>
      <c r="O3285" s="3" t="str">
        <f>LEFT(IF(VLOOKUP(C3285,brand_rename,2,FALSE)=0,C3285,VLOOKUP(C3285,brand_rename,2,FALSE)),LEN(IF(VLOOKUP(C3285,brand_rename,2,FALSE)=0,C3285,VLOOKUP(C3285,brand_rename,2,FALSE)))-6)</f>
        <v>ANC</v>
      </c>
      <c r="P3285" t="str">
        <f>IF(VLOOKUP(D3285,location_rename,2,FALSE)=0,D3285,VLOOKUP(D3285,location_rename,2,FALSE))</f>
        <v>Static Field Level Foul Ball Line</v>
      </c>
      <c r="Q3285">
        <f>IF($L3285=0,0,G3285)</f>
        <v>4</v>
      </c>
      <c r="R3285">
        <f>IF($L3285=0,0,H3285)</f>
        <v>7</v>
      </c>
      <c r="S3285" s="1">
        <f>R3285*L3285</f>
        <v>1533.3896666666669</v>
      </c>
      <c r="T3285" s="1">
        <f>S3285*(K3285/100)</f>
        <v>231.01543008003756</v>
      </c>
      <c r="U3285" t="str">
        <f t="shared" si="102"/>
        <v>ANCStatic Field Level Foul Ball Line</v>
      </c>
      <c r="V3285" t="str">
        <f t="shared" si="103"/>
        <v>07-06 Colorado Rockies @ Washington NationalsANCStatic Field Level Foul Ball Line</v>
      </c>
      <c r="W3285" t="str">
        <f>CONCATENATE(M3285,O3285)</f>
        <v>Regular SeasonANC</v>
      </c>
      <c r="X3285" t="str">
        <f>CONCATENATE(M3285,P3285)</f>
        <v>Regular SeasonStatic Field Level Foul Ball Line</v>
      </c>
      <c r="Y3285" t="str">
        <f>CONCATENATE(M3285,O3285,P3285)</f>
        <v>Regular SeasonANCStatic Field Level Foul Ball Line</v>
      </c>
    </row>
    <row r="3286" spans="1:25" x14ac:dyDescent="0.25">
      <c r="A3286" s="3">
        <v>374320</v>
      </c>
      <c r="B3286" t="s">
        <v>90</v>
      </c>
      <c r="C3286" t="s">
        <v>72</v>
      </c>
      <c r="D3286" t="s">
        <v>17</v>
      </c>
      <c r="E3286" t="s">
        <v>1</v>
      </c>
      <c r="F3286" s="5">
        <v>41096</v>
      </c>
      <c r="G3286">
        <v>35</v>
      </c>
      <c r="H3286">
        <v>136</v>
      </c>
      <c r="I3286" s="1">
        <v>29792.16</v>
      </c>
      <c r="J3286" s="1">
        <v>7617.35</v>
      </c>
      <c r="K3286">
        <v>25.568303875919</v>
      </c>
      <c r="L3286" s="4">
        <f>VLOOKUP(N3286,rates,VLOOKUP(CONCATENATE('[1]Exposure Report'!$B$11,'[1]Exposure Report'!$B$13),rate_lookup_table,4,FALSE),FALSE)</f>
        <v>219.0556666666667</v>
      </c>
      <c r="M3286" t="s">
        <v>0</v>
      </c>
      <c r="N3286" t="str">
        <f>IF(VLOOKUP(B3286,title_rename,2,FALSE)=0,B3286,VLOOKUP(B3286,title_rename,2,FALSE))</f>
        <v>07-06 Colorado Rockies @ Washington Nationals</v>
      </c>
      <c r="O3286" s="3" t="str">
        <f>LEFT(IF(VLOOKUP(C3286,brand_rename,2,FALSE)=0,C3286,VLOOKUP(C3286,brand_rename,2,FALSE)),LEN(IF(VLOOKUP(C3286,brand_rename,2,FALSE)=0,C3286,VLOOKUP(C3286,brand_rename,2,FALSE)))-6)</f>
        <v>Bens Chili Bowl</v>
      </c>
      <c r="P3286" t="str">
        <f>IF(VLOOKUP(D3286,location_rename,2,FALSE)=0,D3286,VLOOKUP(D3286,location_rename,2,FALSE))</f>
        <v>LED Upper Tiered</v>
      </c>
      <c r="Q3286">
        <f>IF($L3286=0,0,G3286)</f>
        <v>35</v>
      </c>
      <c r="R3286">
        <f>IF($L3286=0,0,H3286)</f>
        <v>136</v>
      </c>
      <c r="S3286" s="1">
        <f>R3286*L3286</f>
        <v>29791.57066666667</v>
      </c>
      <c r="T3286" s="1">
        <f>S3286*(K3286/100)</f>
        <v>7617.1993174624822</v>
      </c>
      <c r="U3286" t="str">
        <f t="shared" si="102"/>
        <v>Bens Chili BowlLED Upper Tiered</v>
      </c>
      <c r="V3286" t="str">
        <f t="shared" si="103"/>
        <v>07-06 Colorado Rockies @ Washington NationalsBens Chili BowlLED Upper Tiered</v>
      </c>
      <c r="W3286" t="str">
        <f>CONCATENATE(M3286,O3286)</f>
        <v>Regular SeasonBens Chili Bowl</v>
      </c>
      <c r="X3286" t="str">
        <f>CONCATENATE(M3286,P3286)</f>
        <v>Regular SeasonLED Upper Tiered</v>
      </c>
      <c r="Y3286" t="str">
        <f>CONCATENATE(M3286,O3286,P3286)</f>
        <v>Regular SeasonBens Chili BowlLED Upper Tiered</v>
      </c>
    </row>
    <row r="3287" spans="1:25" x14ac:dyDescent="0.25">
      <c r="A3287" s="3">
        <v>374320</v>
      </c>
      <c r="B3287" t="s">
        <v>90</v>
      </c>
      <c r="C3287" t="s">
        <v>70</v>
      </c>
      <c r="D3287" t="s">
        <v>2</v>
      </c>
      <c r="E3287" t="s">
        <v>1</v>
      </c>
      <c r="F3287" s="5">
        <v>41096</v>
      </c>
      <c r="G3287">
        <v>22</v>
      </c>
      <c r="H3287">
        <v>119</v>
      </c>
      <c r="I3287" s="1">
        <v>26068.14</v>
      </c>
      <c r="J3287" s="1">
        <v>6713.99</v>
      </c>
      <c r="K3287">
        <v>25.755539137046199</v>
      </c>
      <c r="L3287" s="4">
        <f>VLOOKUP(N3287,rates,VLOOKUP(CONCATENATE('[1]Exposure Report'!$B$11,'[1]Exposure Report'!$B$13),rate_lookup_table,4,FALSE),FALSE)</f>
        <v>219.0556666666667</v>
      </c>
      <c r="M3287" t="s">
        <v>0</v>
      </c>
      <c r="N3287" t="str">
        <f>IF(VLOOKUP(B3287,title_rename,2,FALSE)=0,B3287,VLOOKUP(B3287,title_rename,2,FALSE))</f>
        <v>07-06 Colorado Rockies @ Washington Nationals</v>
      </c>
      <c r="O3287" s="3" t="str">
        <f>LEFT(IF(VLOOKUP(C3287,brand_rename,2,FALSE)=0,C3287,VLOOKUP(C3287,brand_rename,2,FALSE)),LEN(IF(VLOOKUP(C3287,brand_rename,2,FALSE)=0,C3287,VLOOKUP(C3287,brand_rename,2,FALSE)))-6)</f>
        <v>Capital One</v>
      </c>
      <c r="P3287" t="str">
        <f>IF(VLOOKUP(D3287,location_rename,2,FALSE)=0,D3287,VLOOKUP(D3287,location_rename,2,FALSE))</f>
        <v>Rotational Field Level Home Plate</v>
      </c>
      <c r="Q3287">
        <f>IF($L3287=0,0,G3287)</f>
        <v>22</v>
      </c>
      <c r="R3287">
        <f>IF($L3287=0,0,H3287)</f>
        <v>119</v>
      </c>
      <c r="S3287" s="1">
        <f>R3287*L3287</f>
        <v>26067.624333333337</v>
      </c>
      <c r="T3287" s="1">
        <f>S3287*(K3287/100)</f>
        <v>6713.8571872698467</v>
      </c>
      <c r="U3287" t="str">
        <f t="shared" si="102"/>
        <v>Capital OneRotational Field Level Home Plate</v>
      </c>
      <c r="V3287" t="str">
        <f t="shared" si="103"/>
        <v>07-06 Colorado Rockies @ Washington NationalsCapital OneRotational Field Level Home Plate</v>
      </c>
      <c r="W3287" t="str">
        <f>CONCATENATE(M3287,O3287)</f>
        <v>Regular SeasonCapital One</v>
      </c>
      <c r="X3287" t="str">
        <f>CONCATENATE(M3287,P3287)</f>
        <v>Regular SeasonRotational Field Level Home Plate</v>
      </c>
      <c r="Y3287" t="str">
        <f>CONCATENATE(M3287,O3287,P3287)</f>
        <v>Regular SeasonCapital OneRotational Field Level Home Plate</v>
      </c>
    </row>
    <row r="3288" spans="1:25" x14ac:dyDescent="0.25">
      <c r="A3288" s="3">
        <v>374320</v>
      </c>
      <c r="B3288" t="s">
        <v>90</v>
      </c>
      <c r="C3288" t="s">
        <v>69</v>
      </c>
      <c r="D3288" t="s">
        <v>17</v>
      </c>
      <c r="E3288" t="s">
        <v>1</v>
      </c>
      <c r="F3288" s="5">
        <v>41096</v>
      </c>
      <c r="G3288">
        <v>2</v>
      </c>
      <c r="H3288">
        <v>5</v>
      </c>
      <c r="I3288" s="1">
        <v>1095.3</v>
      </c>
      <c r="J3288" s="1">
        <v>282.87</v>
      </c>
      <c r="K3288">
        <v>25.825801150369699</v>
      </c>
      <c r="L3288" s="4">
        <f>VLOOKUP(N3288,rates,VLOOKUP(CONCATENATE('[1]Exposure Report'!$B$11,'[1]Exposure Report'!$B$13),rate_lookup_table,4,FALSE),FALSE)</f>
        <v>219.0556666666667</v>
      </c>
      <c r="M3288" t="s">
        <v>0</v>
      </c>
      <c r="N3288" t="str">
        <f>IF(VLOOKUP(B3288,title_rename,2,FALSE)=0,B3288,VLOOKUP(B3288,title_rename,2,FALSE))</f>
        <v>07-06 Colorado Rockies @ Washington Nationals</v>
      </c>
      <c r="O3288" s="3" t="str">
        <f>LEFT(IF(VLOOKUP(C3288,brand_rename,2,FALSE)=0,C3288,VLOOKUP(C3288,brand_rename,2,FALSE)),LEN(IF(VLOOKUP(C3288,brand_rename,2,FALSE)=0,C3288,VLOOKUP(C3288,brand_rename,2,FALSE)))-6)</f>
        <v>CareFirst BlueCross BlueShield</v>
      </c>
      <c r="P3288" t="str">
        <f>IF(VLOOKUP(D3288,location_rename,2,FALSE)=0,D3288,VLOOKUP(D3288,location_rename,2,FALSE))</f>
        <v>LED Upper Tiered</v>
      </c>
      <c r="Q3288">
        <f>IF($L3288=0,0,G3288)</f>
        <v>2</v>
      </c>
      <c r="R3288">
        <f>IF($L3288=0,0,H3288)</f>
        <v>5</v>
      </c>
      <c r="S3288" s="1">
        <f>R3288*L3288</f>
        <v>1095.2783333333334</v>
      </c>
      <c r="T3288" s="1">
        <f>S3288*(K3288/100)</f>
        <v>282.86440440975008</v>
      </c>
      <c r="U3288" t="str">
        <f t="shared" si="102"/>
        <v>CareFirst BlueCross BlueShieldLED Upper Tiered</v>
      </c>
      <c r="V3288" t="str">
        <f t="shared" si="103"/>
        <v>07-06 Colorado Rockies @ Washington NationalsCareFirst BlueCross BlueShieldLED Upper Tiered</v>
      </c>
      <c r="W3288" t="str">
        <f>CONCATENATE(M3288,O3288)</f>
        <v>Regular SeasonCareFirst BlueCross BlueShield</v>
      </c>
      <c r="X3288" t="str">
        <f>CONCATENATE(M3288,P3288)</f>
        <v>Regular SeasonLED Upper Tiered</v>
      </c>
      <c r="Y3288" t="str">
        <f>CONCATENATE(M3288,O3288,P3288)</f>
        <v>Regular SeasonCareFirst BlueCross BlueShieldLED Upper Tiered</v>
      </c>
    </row>
    <row r="3289" spans="1:25" x14ac:dyDescent="0.25">
      <c r="A3289" s="3">
        <v>374320</v>
      </c>
      <c r="B3289" t="s">
        <v>90</v>
      </c>
      <c r="C3289" t="s">
        <v>68</v>
      </c>
      <c r="D3289" t="s">
        <v>18</v>
      </c>
      <c r="E3289" t="s">
        <v>1</v>
      </c>
      <c r="F3289" s="5">
        <v>41096</v>
      </c>
      <c r="G3289">
        <v>4</v>
      </c>
      <c r="H3289">
        <v>4</v>
      </c>
      <c r="I3289" s="1">
        <v>876.24</v>
      </c>
      <c r="J3289" s="1">
        <v>211.26</v>
      </c>
      <c r="K3289">
        <v>24.109832922486898</v>
      </c>
      <c r="L3289" s="4">
        <f>VLOOKUP(N3289,rates,VLOOKUP(CONCATENATE('[1]Exposure Report'!$B$11,'[1]Exposure Report'!$B$13),rate_lookup_table,4,FALSE),FALSE)</f>
        <v>219.0556666666667</v>
      </c>
      <c r="M3289" t="s">
        <v>0</v>
      </c>
      <c r="N3289" t="str">
        <f>IF(VLOOKUP(B3289,title_rename,2,FALSE)=0,B3289,VLOOKUP(B3289,title_rename,2,FALSE))</f>
        <v>07-06 Colorado Rockies @ Washington Nationals</v>
      </c>
      <c r="O3289" s="3" t="str">
        <f>LEFT(IF(VLOOKUP(C3289,brand_rename,2,FALSE)=0,C3289,VLOOKUP(C3289,brand_rename,2,FALSE)),LEN(IF(VLOOKUP(C3289,brand_rename,2,FALSE)=0,C3289,VLOOKUP(C3289,brand_rename,2,FALSE)))-6)</f>
        <v>Charity - Washington Nationals Dream Foundation</v>
      </c>
      <c r="P3289" t="str">
        <f>IF(VLOOKUP(D3289,location_rename,2,FALSE)=0,D3289,VLOOKUP(D3289,location_rename,2,FALSE))</f>
        <v>LED Upper Billboard</v>
      </c>
      <c r="Q3289">
        <f>IF($L3289=0,0,G3289)</f>
        <v>4</v>
      </c>
      <c r="R3289">
        <f>IF($L3289=0,0,H3289)</f>
        <v>4</v>
      </c>
      <c r="S3289" s="1">
        <f>R3289*L3289</f>
        <v>876.22266666666678</v>
      </c>
      <c r="T3289" s="1">
        <f>S3289*(K3289/100)</f>
        <v>211.25582096229266</v>
      </c>
      <c r="U3289" t="str">
        <f t="shared" si="102"/>
        <v>Charity - Washington Nationals Dream FoundationLED Upper Billboard</v>
      </c>
      <c r="V3289" t="str">
        <f t="shared" si="103"/>
        <v>07-06 Colorado Rockies @ Washington NationalsCharity - Washington Nationals Dream FoundationLED Upper Billboard</v>
      </c>
      <c r="W3289" t="str">
        <f>CONCATENATE(M3289,O3289)</f>
        <v>Regular SeasonCharity - Washington Nationals Dream Foundation</v>
      </c>
      <c r="X3289" t="str">
        <f>CONCATENATE(M3289,P3289)</f>
        <v>Regular SeasonLED Upper Billboard</v>
      </c>
      <c r="Y3289" t="str">
        <f>CONCATENATE(M3289,O3289,P3289)</f>
        <v>Regular SeasonCharity - Washington Nationals Dream FoundationLED Upper Billboard</v>
      </c>
    </row>
    <row r="3290" spans="1:25" x14ac:dyDescent="0.25">
      <c r="A3290" s="3">
        <v>374320</v>
      </c>
      <c r="B3290" t="s">
        <v>90</v>
      </c>
      <c r="C3290" t="s">
        <v>68</v>
      </c>
      <c r="D3290" t="s">
        <v>11</v>
      </c>
      <c r="E3290" t="s">
        <v>1</v>
      </c>
      <c r="F3290" s="5">
        <v>41096</v>
      </c>
      <c r="G3290">
        <v>4</v>
      </c>
      <c r="H3290">
        <v>8</v>
      </c>
      <c r="I3290" s="1">
        <v>1752.48</v>
      </c>
      <c r="J3290" s="1">
        <v>417.7</v>
      </c>
      <c r="K3290">
        <v>23.834794120332301</v>
      </c>
      <c r="L3290" s="4">
        <f>VLOOKUP(N3290,rates,VLOOKUP(CONCATENATE('[1]Exposure Report'!$B$11,'[1]Exposure Report'!$B$13),rate_lookup_table,4,FALSE),FALSE)</f>
        <v>219.0556666666667</v>
      </c>
      <c r="M3290" t="s">
        <v>0</v>
      </c>
      <c r="N3290" t="str">
        <f>IF(VLOOKUP(B3290,title_rename,2,FALSE)=0,B3290,VLOOKUP(B3290,title_rename,2,FALSE))</f>
        <v>07-06 Colorado Rockies @ Washington Nationals</v>
      </c>
      <c r="O3290" s="3" t="str">
        <f>LEFT(IF(VLOOKUP(C3290,brand_rename,2,FALSE)=0,C3290,VLOOKUP(C3290,brand_rename,2,FALSE)),LEN(IF(VLOOKUP(C3290,brand_rename,2,FALSE)=0,C3290,VLOOKUP(C3290,brand_rename,2,FALSE)))-6)</f>
        <v>Charity - Washington Nationals Dream Foundation</v>
      </c>
      <c r="P3290" t="str">
        <f>IF(VLOOKUP(D3290,location_rename,2,FALSE)=0,D3290,VLOOKUP(D3290,location_rename,2,FALSE))</f>
        <v>Static Outfield Wall</v>
      </c>
      <c r="Q3290">
        <f>IF($L3290=0,0,G3290)</f>
        <v>4</v>
      </c>
      <c r="R3290">
        <f>IF($L3290=0,0,H3290)</f>
        <v>8</v>
      </c>
      <c r="S3290" s="1">
        <f>R3290*L3290</f>
        <v>1752.4453333333336</v>
      </c>
      <c r="T3290" s="1">
        <f>S3290*(K3290/100)</f>
        <v>417.69173727137115</v>
      </c>
      <c r="U3290" t="str">
        <f t="shared" si="102"/>
        <v>Charity - Washington Nationals Dream FoundationStatic Outfield Wall</v>
      </c>
      <c r="V3290" t="str">
        <f t="shared" si="103"/>
        <v>07-06 Colorado Rockies @ Washington NationalsCharity - Washington Nationals Dream FoundationStatic Outfield Wall</v>
      </c>
      <c r="W3290" t="str">
        <f>CONCATENATE(M3290,O3290)</f>
        <v>Regular SeasonCharity - Washington Nationals Dream Foundation</v>
      </c>
      <c r="X3290" t="str">
        <f>CONCATENATE(M3290,P3290)</f>
        <v>Regular SeasonStatic Outfield Wall</v>
      </c>
      <c r="Y3290" t="str">
        <f>CONCATENATE(M3290,O3290,P3290)</f>
        <v>Regular SeasonCharity - Washington Nationals Dream FoundationStatic Outfield Wall</v>
      </c>
    </row>
    <row r="3291" spans="1:25" x14ac:dyDescent="0.25">
      <c r="A3291" s="3">
        <v>374320</v>
      </c>
      <c r="B3291" t="s">
        <v>90</v>
      </c>
      <c r="C3291" t="s">
        <v>67</v>
      </c>
      <c r="D3291" t="s">
        <v>19</v>
      </c>
      <c r="E3291" t="s">
        <v>1</v>
      </c>
      <c r="F3291" s="5">
        <v>41096</v>
      </c>
      <c r="G3291">
        <v>2</v>
      </c>
      <c r="H3291">
        <v>5</v>
      </c>
      <c r="I3291" s="1">
        <v>1095.3</v>
      </c>
      <c r="J3291" s="1">
        <v>320.73</v>
      </c>
      <c r="K3291">
        <v>29.2823883867433</v>
      </c>
      <c r="L3291" s="4">
        <f>VLOOKUP(N3291,rates,VLOOKUP(CONCATENATE('[1]Exposure Report'!$B$11,'[1]Exposure Report'!$B$13),rate_lookup_table,4,FALSE),FALSE)</f>
        <v>219.0556666666667</v>
      </c>
      <c r="M3291" t="s">
        <v>0</v>
      </c>
      <c r="N3291" t="str">
        <f>IF(VLOOKUP(B3291,title_rename,2,FALSE)=0,B3291,VLOOKUP(B3291,title_rename,2,FALSE))</f>
        <v>07-06 Colorado Rockies @ Washington Nationals</v>
      </c>
      <c r="O3291" s="3" t="str">
        <f>LEFT(IF(VLOOKUP(C3291,brand_rename,2,FALSE)=0,C3291,VLOOKUP(C3291,brand_rename,2,FALSE)),LEN(IF(VLOOKUP(C3291,brand_rename,2,FALSE)=0,C3291,VLOOKUP(C3291,brand_rename,2,FALSE)))-6)</f>
        <v>Cholula Hot Sauce</v>
      </c>
      <c r="P3291" t="str">
        <f>IF(VLOOKUP(D3291,location_rename,2,FALSE)=0,D3291,VLOOKUP(D3291,location_rename,2,FALSE))</f>
        <v>LED Outfield Wall</v>
      </c>
      <c r="Q3291">
        <f>IF($L3291=0,0,G3291)</f>
        <v>2</v>
      </c>
      <c r="R3291">
        <f>IF($L3291=0,0,H3291)</f>
        <v>5</v>
      </c>
      <c r="S3291" s="1">
        <f>R3291*L3291</f>
        <v>1095.2783333333334</v>
      </c>
      <c r="T3291" s="1">
        <f>S3291*(K3291/100)</f>
        <v>320.7236554825156</v>
      </c>
      <c r="U3291" t="str">
        <f t="shared" si="102"/>
        <v>Cholula Hot SauceLED Outfield Wall</v>
      </c>
      <c r="V3291" t="str">
        <f t="shared" si="103"/>
        <v>07-06 Colorado Rockies @ Washington NationalsCholula Hot SauceLED Outfield Wall</v>
      </c>
      <c r="W3291" t="str">
        <f>CONCATENATE(M3291,O3291)</f>
        <v>Regular SeasonCholula Hot Sauce</v>
      </c>
      <c r="X3291" t="str">
        <f>CONCATENATE(M3291,P3291)</f>
        <v>Regular SeasonLED Outfield Wall</v>
      </c>
      <c r="Y3291" t="str">
        <f>CONCATENATE(M3291,O3291,P3291)</f>
        <v>Regular SeasonCholula Hot SauceLED Outfield Wall</v>
      </c>
    </row>
    <row r="3292" spans="1:25" x14ac:dyDescent="0.25">
      <c r="A3292" s="3">
        <v>374320</v>
      </c>
      <c r="B3292" t="s">
        <v>90</v>
      </c>
      <c r="C3292" t="s">
        <v>67</v>
      </c>
      <c r="D3292" t="s">
        <v>17</v>
      </c>
      <c r="E3292" t="s">
        <v>1</v>
      </c>
      <c r="F3292" s="5">
        <v>41096</v>
      </c>
      <c r="G3292">
        <v>1</v>
      </c>
      <c r="H3292">
        <v>1</v>
      </c>
      <c r="I3292" s="1">
        <v>219.06</v>
      </c>
      <c r="J3292" s="1">
        <v>39.630000000000003</v>
      </c>
      <c r="K3292">
        <v>18.0909339906874</v>
      </c>
      <c r="L3292" s="4">
        <f>VLOOKUP(N3292,rates,VLOOKUP(CONCATENATE('[1]Exposure Report'!$B$11,'[1]Exposure Report'!$B$13),rate_lookup_table,4,FALSE),FALSE)</f>
        <v>219.0556666666667</v>
      </c>
      <c r="M3292" t="s">
        <v>0</v>
      </c>
      <c r="N3292" t="str">
        <f>IF(VLOOKUP(B3292,title_rename,2,FALSE)=0,B3292,VLOOKUP(B3292,title_rename,2,FALSE))</f>
        <v>07-06 Colorado Rockies @ Washington Nationals</v>
      </c>
      <c r="O3292" s="3" t="str">
        <f>LEFT(IF(VLOOKUP(C3292,brand_rename,2,FALSE)=0,C3292,VLOOKUP(C3292,brand_rename,2,FALSE)),LEN(IF(VLOOKUP(C3292,brand_rename,2,FALSE)=0,C3292,VLOOKUP(C3292,brand_rename,2,FALSE)))-6)</f>
        <v>Cholula Hot Sauce</v>
      </c>
      <c r="P3292" t="str">
        <f>IF(VLOOKUP(D3292,location_rename,2,FALSE)=0,D3292,VLOOKUP(D3292,location_rename,2,FALSE))</f>
        <v>LED Upper Tiered</v>
      </c>
      <c r="Q3292">
        <f>IF($L3292=0,0,G3292)</f>
        <v>1</v>
      </c>
      <c r="R3292">
        <f>IF($L3292=0,0,H3292)</f>
        <v>1</v>
      </c>
      <c r="S3292" s="1">
        <f>R3292*L3292</f>
        <v>219.0556666666667</v>
      </c>
      <c r="T3292" s="1">
        <f>S3292*(K3292/100)</f>
        <v>39.62921605952689</v>
      </c>
      <c r="U3292" t="str">
        <f t="shared" si="102"/>
        <v>Cholula Hot SauceLED Upper Tiered</v>
      </c>
      <c r="V3292" t="str">
        <f t="shared" si="103"/>
        <v>07-06 Colorado Rockies @ Washington NationalsCholula Hot SauceLED Upper Tiered</v>
      </c>
      <c r="W3292" t="str">
        <f>CONCATENATE(M3292,O3292)</f>
        <v>Regular SeasonCholula Hot Sauce</v>
      </c>
      <c r="X3292" t="str">
        <f>CONCATENATE(M3292,P3292)</f>
        <v>Regular SeasonLED Upper Tiered</v>
      </c>
      <c r="Y3292" t="str">
        <f>CONCATENATE(M3292,O3292,P3292)</f>
        <v>Regular SeasonCholula Hot SauceLED Upper Tiered</v>
      </c>
    </row>
    <row r="3293" spans="1:25" x14ac:dyDescent="0.25">
      <c r="A3293" s="3">
        <v>374320</v>
      </c>
      <c r="B3293" t="s">
        <v>90</v>
      </c>
      <c r="C3293" t="s">
        <v>67</v>
      </c>
      <c r="D3293" t="s">
        <v>2</v>
      </c>
      <c r="E3293" t="s">
        <v>1</v>
      </c>
      <c r="F3293" s="5">
        <v>41096</v>
      </c>
      <c r="G3293">
        <v>22</v>
      </c>
      <c r="H3293">
        <v>130</v>
      </c>
      <c r="I3293" s="1">
        <v>28477.8</v>
      </c>
      <c r="J3293" s="1">
        <v>6967.99</v>
      </c>
      <c r="K3293">
        <v>24.468147118106</v>
      </c>
      <c r="L3293" s="4">
        <f>VLOOKUP(N3293,rates,VLOOKUP(CONCATENATE('[1]Exposure Report'!$B$11,'[1]Exposure Report'!$B$13),rate_lookup_table,4,FALSE),FALSE)</f>
        <v>219.0556666666667</v>
      </c>
      <c r="M3293" t="s">
        <v>0</v>
      </c>
      <c r="N3293" t="str">
        <f>IF(VLOOKUP(B3293,title_rename,2,FALSE)=0,B3293,VLOOKUP(B3293,title_rename,2,FALSE))</f>
        <v>07-06 Colorado Rockies @ Washington Nationals</v>
      </c>
      <c r="O3293" s="3" t="str">
        <f>LEFT(IF(VLOOKUP(C3293,brand_rename,2,FALSE)=0,C3293,VLOOKUP(C3293,brand_rename,2,FALSE)),LEN(IF(VLOOKUP(C3293,brand_rename,2,FALSE)=0,C3293,VLOOKUP(C3293,brand_rename,2,FALSE)))-6)</f>
        <v>Cholula Hot Sauce</v>
      </c>
      <c r="P3293" t="str">
        <f>IF(VLOOKUP(D3293,location_rename,2,FALSE)=0,D3293,VLOOKUP(D3293,location_rename,2,FALSE))</f>
        <v>Rotational Field Level Home Plate</v>
      </c>
      <c r="Q3293">
        <f>IF($L3293=0,0,G3293)</f>
        <v>22</v>
      </c>
      <c r="R3293">
        <f>IF($L3293=0,0,H3293)</f>
        <v>130</v>
      </c>
      <c r="S3293" s="1">
        <f>R3293*L3293</f>
        <v>28477.236666666671</v>
      </c>
      <c r="T3293" s="1">
        <f>S3293*(K3293/100)</f>
        <v>6967.8521627712262</v>
      </c>
      <c r="U3293" t="str">
        <f t="shared" si="102"/>
        <v>Cholula Hot SauceRotational Field Level Home Plate</v>
      </c>
      <c r="V3293" t="str">
        <f t="shared" si="103"/>
        <v>07-06 Colorado Rockies @ Washington NationalsCholula Hot SauceRotational Field Level Home Plate</v>
      </c>
      <c r="W3293" t="str">
        <f>CONCATENATE(M3293,O3293)</f>
        <v>Regular SeasonCholula Hot Sauce</v>
      </c>
      <c r="X3293" t="str">
        <f>CONCATENATE(M3293,P3293)</f>
        <v>Regular SeasonRotational Field Level Home Plate</v>
      </c>
      <c r="Y3293" t="str">
        <f>CONCATENATE(M3293,O3293,P3293)</f>
        <v>Regular SeasonCholula Hot SauceRotational Field Level Home Plate</v>
      </c>
    </row>
    <row r="3294" spans="1:25" x14ac:dyDescent="0.25">
      <c r="A3294" s="3">
        <v>374320</v>
      </c>
      <c r="B3294" t="s">
        <v>90</v>
      </c>
      <c r="C3294" t="s">
        <v>65</v>
      </c>
      <c r="D3294" t="s">
        <v>34</v>
      </c>
      <c r="E3294" t="s">
        <v>1</v>
      </c>
      <c r="F3294" s="5">
        <v>41096</v>
      </c>
      <c r="G3294">
        <v>1</v>
      </c>
      <c r="H3294">
        <v>2</v>
      </c>
      <c r="I3294" s="1">
        <v>438.12</v>
      </c>
      <c r="J3294" s="1">
        <v>93.58</v>
      </c>
      <c r="K3294">
        <v>21.3594449009403</v>
      </c>
      <c r="L3294" s="4">
        <f>VLOOKUP(N3294,rates,VLOOKUP(CONCATENATE('[1]Exposure Report'!$B$11,'[1]Exposure Report'!$B$13),rate_lookup_table,4,FALSE),FALSE)</f>
        <v>219.0556666666667</v>
      </c>
      <c r="M3294" t="s">
        <v>0</v>
      </c>
      <c r="N3294" t="str">
        <f>IF(VLOOKUP(B3294,title_rename,2,FALSE)=0,B3294,VLOOKUP(B3294,title_rename,2,FALSE))</f>
        <v>07-06 Colorado Rockies @ Washington Nationals</v>
      </c>
      <c r="O3294" s="3" t="str">
        <f>LEFT(IF(VLOOKUP(C3294,brand_rename,2,FALSE)=0,C3294,VLOOKUP(C3294,brand_rename,2,FALSE)),LEN(IF(VLOOKUP(C3294,brand_rename,2,FALSE)=0,C3294,VLOOKUP(C3294,brand_rename,2,FALSE)))-6)</f>
        <v>Coca-Cola</v>
      </c>
      <c r="P3294" t="str">
        <f>IF(VLOOKUP(D3294,location_rename,2,FALSE)=0,D3294,VLOOKUP(D3294,location_rename,2,FALSE))</f>
        <v>General Merchandise</v>
      </c>
      <c r="Q3294">
        <f>IF($L3294=0,0,G3294)</f>
        <v>1</v>
      </c>
      <c r="R3294">
        <f>IF($L3294=0,0,H3294)</f>
        <v>2</v>
      </c>
      <c r="S3294" s="1">
        <f>R3294*L3294</f>
        <v>438.11133333333339</v>
      </c>
      <c r="T3294" s="1">
        <f>S3294*(K3294/100)</f>
        <v>93.578148848108242</v>
      </c>
      <c r="U3294" t="str">
        <f t="shared" si="102"/>
        <v>Coca-ColaGeneral Merchandise</v>
      </c>
      <c r="V3294" t="str">
        <f t="shared" si="103"/>
        <v>07-06 Colorado Rockies @ Washington NationalsCoca-ColaGeneral Merchandise</v>
      </c>
      <c r="W3294" t="str">
        <f>CONCATENATE(M3294,O3294)</f>
        <v>Regular SeasonCoca-Cola</v>
      </c>
      <c r="X3294" t="str">
        <f>CONCATENATE(M3294,P3294)</f>
        <v>Regular SeasonGeneral Merchandise</v>
      </c>
      <c r="Y3294" t="str">
        <f>CONCATENATE(M3294,O3294,P3294)</f>
        <v>Regular SeasonCoca-ColaGeneral Merchandise</v>
      </c>
    </row>
    <row r="3295" spans="1:25" x14ac:dyDescent="0.25">
      <c r="A3295" s="3">
        <v>374320</v>
      </c>
      <c r="B3295" t="s">
        <v>90</v>
      </c>
      <c r="C3295" t="s">
        <v>65</v>
      </c>
      <c r="D3295" t="s">
        <v>17</v>
      </c>
      <c r="E3295" t="s">
        <v>1</v>
      </c>
      <c r="F3295" s="5">
        <v>41096</v>
      </c>
      <c r="G3295">
        <v>8</v>
      </c>
      <c r="H3295">
        <v>28</v>
      </c>
      <c r="I3295" s="1">
        <v>6133.68</v>
      </c>
      <c r="J3295" s="1">
        <v>1516.38</v>
      </c>
      <c r="K3295">
        <v>24.722189615369501</v>
      </c>
      <c r="L3295" s="4">
        <f>VLOOKUP(N3295,rates,VLOOKUP(CONCATENATE('[1]Exposure Report'!$B$11,'[1]Exposure Report'!$B$13),rate_lookup_table,4,FALSE),FALSE)</f>
        <v>219.0556666666667</v>
      </c>
      <c r="M3295" t="s">
        <v>0</v>
      </c>
      <c r="N3295" t="str">
        <f>IF(VLOOKUP(B3295,title_rename,2,FALSE)=0,B3295,VLOOKUP(B3295,title_rename,2,FALSE))</f>
        <v>07-06 Colorado Rockies @ Washington Nationals</v>
      </c>
      <c r="O3295" s="3" t="str">
        <f>LEFT(IF(VLOOKUP(C3295,brand_rename,2,FALSE)=0,C3295,VLOOKUP(C3295,brand_rename,2,FALSE)),LEN(IF(VLOOKUP(C3295,brand_rename,2,FALSE)=0,C3295,VLOOKUP(C3295,brand_rename,2,FALSE)))-6)</f>
        <v>Coca-Cola</v>
      </c>
      <c r="P3295" t="str">
        <f>IF(VLOOKUP(D3295,location_rename,2,FALSE)=0,D3295,VLOOKUP(D3295,location_rename,2,FALSE))</f>
        <v>LED Upper Tiered</v>
      </c>
      <c r="Q3295">
        <f>IF($L3295=0,0,G3295)</f>
        <v>8</v>
      </c>
      <c r="R3295">
        <f>IF($L3295=0,0,H3295)</f>
        <v>28</v>
      </c>
      <c r="S3295" s="1">
        <f>R3295*L3295</f>
        <v>6133.5586666666677</v>
      </c>
      <c r="T3295" s="1">
        <f>S3295*(K3295/100)</f>
        <v>1516.350003743263</v>
      </c>
      <c r="U3295" t="str">
        <f t="shared" si="102"/>
        <v>Coca-ColaLED Upper Tiered</v>
      </c>
      <c r="V3295" t="str">
        <f t="shared" si="103"/>
        <v>07-06 Colorado Rockies @ Washington NationalsCoca-ColaLED Upper Tiered</v>
      </c>
      <c r="W3295" t="str">
        <f>CONCATENATE(M3295,O3295)</f>
        <v>Regular SeasonCoca-Cola</v>
      </c>
      <c r="X3295" t="str">
        <f>CONCATENATE(M3295,P3295)</f>
        <v>Regular SeasonLED Upper Tiered</v>
      </c>
      <c r="Y3295" t="str">
        <f>CONCATENATE(M3295,O3295,P3295)</f>
        <v>Regular SeasonCoca-ColaLED Upper Tiered</v>
      </c>
    </row>
    <row r="3296" spans="1:25" x14ac:dyDescent="0.25">
      <c r="A3296" s="3">
        <v>374320</v>
      </c>
      <c r="B3296" t="s">
        <v>90</v>
      </c>
      <c r="C3296" t="s">
        <v>65</v>
      </c>
      <c r="D3296" t="s">
        <v>9</v>
      </c>
      <c r="E3296" t="s">
        <v>1</v>
      </c>
      <c r="F3296" s="5">
        <v>41096</v>
      </c>
      <c r="G3296">
        <v>24</v>
      </c>
      <c r="H3296">
        <v>116</v>
      </c>
      <c r="I3296" s="1">
        <v>25410.959999999999</v>
      </c>
      <c r="J3296" s="1">
        <v>3268.57</v>
      </c>
      <c r="K3296">
        <v>12.8628355638669</v>
      </c>
      <c r="L3296" s="4">
        <f>VLOOKUP(N3296,rates,VLOOKUP(CONCATENATE('[1]Exposure Report'!$B$11,'[1]Exposure Report'!$B$13),rate_lookup_table,4,FALSE),FALSE)</f>
        <v>219.0556666666667</v>
      </c>
      <c r="M3296" t="s">
        <v>0</v>
      </c>
      <c r="N3296" t="str">
        <f>IF(VLOOKUP(B3296,title_rename,2,FALSE)=0,B3296,VLOOKUP(B3296,title_rename,2,FALSE))</f>
        <v>07-06 Colorado Rockies @ Washington Nationals</v>
      </c>
      <c r="O3296" s="3" t="str">
        <f>LEFT(IF(VLOOKUP(C3296,brand_rename,2,FALSE)=0,C3296,VLOOKUP(C3296,brand_rename,2,FALSE)),LEN(IF(VLOOKUP(C3296,brand_rename,2,FALSE)=0,C3296,VLOOKUP(C3296,brand_rename,2,FALSE)))-6)</f>
        <v>Coca-Cola</v>
      </c>
      <c r="P3296" t="str">
        <f>IF(VLOOKUP(D3296,location_rename,2,FALSE)=0,D3296,VLOOKUP(D3296,location_rename,2,FALSE))</f>
        <v>Static Upper Billboard</v>
      </c>
      <c r="Q3296">
        <f>IF($L3296=0,0,G3296)</f>
        <v>24</v>
      </c>
      <c r="R3296">
        <f>IF($L3296=0,0,H3296)</f>
        <v>116</v>
      </c>
      <c r="S3296" s="1">
        <f>R3296*L3296</f>
        <v>25410.457333333336</v>
      </c>
      <c r="T3296" s="1">
        <f>S3296*(K3296/100)</f>
        <v>3268.5053428132251</v>
      </c>
      <c r="U3296" t="str">
        <f t="shared" si="102"/>
        <v>Coca-ColaStatic Upper Billboard</v>
      </c>
      <c r="V3296" t="str">
        <f t="shared" si="103"/>
        <v>07-06 Colorado Rockies @ Washington NationalsCoca-ColaStatic Upper Billboard</v>
      </c>
      <c r="W3296" t="str">
        <f>CONCATENATE(M3296,O3296)</f>
        <v>Regular SeasonCoca-Cola</v>
      </c>
      <c r="X3296" t="str">
        <f>CONCATENATE(M3296,P3296)</f>
        <v>Regular SeasonStatic Upper Billboard</v>
      </c>
      <c r="Y3296" t="str">
        <f>CONCATENATE(M3296,O3296,P3296)</f>
        <v>Regular SeasonCoca-ColaStatic Upper Billboard</v>
      </c>
    </row>
    <row r="3297" spans="1:25" x14ac:dyDescent="0.25">
      <c r="A3297" s="3">
        <v>374320</v>
      </c>
      <c r="B3297" t="s">
        <v>90</v>
      </c>
      <c r="C3297" t="s">
        <v>63</v>
      </c>
      <c r="D3297" t="s">
        <v>19</v>
      </c>
      <c r="E3297" t="s">
        <v>1</v>
      </c>
      <c r="F3297" s="5">
        <v>41096</v>
      </c>
      <c r="G3297">
        <v>1</v>
      </c>
      <c r="H3297">
        <v>2</v>
      </c>
      <c r="I3297" s="1">
        <v>438.12</v>
      </c>
      <c r="J3297" s="1">
        <v>121.14</v>
      </c>
      <c r="K3297">
        <v>27.649958915365598</v>
      </c>
      <c r="L3297" s="4">
        <f>VLOOKUP(N3297,rates,VLOOKUP(CONCATENATE('[1]Exposure Report'!$B$11,'[1]Exposure Report'!$B$13),rate_lookup_table,4,FALSE),FALSE)</f>
        <v>219.0556666666667</v>
      </c>
      <c r="M3297" t="s">
        <v>0</v>
      </c>
      <c r="N3297" t="str">
        <f>IF(VLOOKUP(B3297,title_rename,2,FALSE)=0,B3297,VLOOKUP(B3297,title_rename,2,FALSE))</f>
        <v>07-06 Colorado Rockies @ Washington Nationals</v>
      </c>
      <c r="O3297" s="3" t="str">
        <f>LEFT(IF(VLOOKUP(C3297,brand_rename,2,FALSE)=0,C3297,VLOOKUP(C3297,brand_rename,2,FALSE)),LEN(IF(VLOOKUP(C3297,brand_rename,2,FALSE)=0,C3297,VLOOKUP(C3297,brand_rename,2,FALSE)))-6)</f>
        <v>CSX</v>
      </c>
      <c r="P3297" t="str">
        <f>IF(VLOOKUP(D3297,location_rename,2,FALSE)=0,D3297,VLOOKUP(D3297,location_rename,2,FALSE))</f>
        <v>LED Outfield Wall</v>
      </c>
      <c r="Q3297">
        <f>IF($L3297=0,0,G3297)</f>
        <v>1</v>
      </c>
      <c r="R3297">
        <f>IF($L3297=0,0,H3297)</f>
        <v>2</v>
      </c>
      <c r="S3297" s="1">
        <f>R3297*L3297</f>
        <v>438.11133333333339</v>
      </c>
      <c r="T3297" s="1">
        <f>S3297*(K3297/100)</f>
        <v>121.13760367022711</v>
      </c>
      <c r="U3297" t="str">
        <f t="shared" si="102"/>
        <v>CSXLED Outfield Wall</v>
      </c>
      <c r="V3297" t="str">
        <f t="shared" si="103"/>
        <v>07-06 Colorado Rockies @ Washington NationalsCSXLED Outfield Wall</v>
      </c>
      <c r="W3297" t="str">
        <f>CONCATENATE(M3297,O3297)</f>
        <v>Regular SeasonCSX</v>
      </c>
      <c r="X3297" t="str">
        <f>CONCATENATE(M3297,P3297)</f>
        <v>Regular SeasonLED Outfield Wall</v>
      </c>
      <c r="Y3297" t="str">
        <f>CONCATENATE(M3297,O3297,P3297)</f>
        <v>Regular SeasonCSXLED Outfield Wall</v>
      </c>
    </row>
    <row r="3298" spans="1:25" x14ac:dyDescent="0.25">
      <c r="A3298" s="3">
        <v>374320</v>
      </c>
      <c r="B3298" t="s">
        <v>90</v>
      </c>
      <c r="C3298" t="s">
        <v>62</v>
      </c>
      <c r="D3298" t="s">
        <v>34</v>
      </c>
      <c r="E3298" t="s">
        <v>1</v>
      </c>
      <c r="F3298" s="5">
        <v>41096</v>
      </c>
      <c r="G3298">
        <v>1</v>
      </c>
      <c r="H3298">
        <v>5</v>
      </c>
      <c r="I3298" s="1">
        <v>1095.3</v>
      </c>
      <c r="J3298" s="1">
        <v>315.56</v>
      </c>
      <c r="K3298">
        <v>28.810371587692799</v>
      </c>
      <c r="L3298" s="4">
        <f>VLOOKUP(N3298,rates,VLOOKUP(CONCATENATE('[1]Exposure Report'!$B$11,'[1]Exposure Report'!$B$13),rate_lookup_table,4,FALSE),FALSE)</f>
        <v>219.0556666666667</v>
      </c>
      <c r="M3298" t="s">
        <v>0</v>
      </c>
      <c r="N3298" t="str">
        <f>IF(VLOOKUP(B3298,title_rename,2,FALSE)=0,B3298,VLOOKUP(B3298,title_rename,2,FALSE))</f>
        <v>07-06 Colorado Rockies @ Washington Nationals</v>
      </c>
      <c r="O3298" s="3" t="str">
        <f>LEFT(IF(VLOOKUP(C3298,brand_rename,2,FALSE)=0,C3298,VLOOKUP(C3298,brand_rename,2,FALSE)),LEN(IF(VLOOKUP(C3298,brand_rename,2,FALSE)=0,C3298,VLOOKUP(C3298,brand_rename,2,FALSE)))-6)</f>
        <v>Dubble Bubble</v>
      </c>
      <c r="P3298" t="str">
        <f>IF(VLOOKUP(D3298,location_rename,2,FALSE)=0,D3298,VLOOKUP(D3298,location_rename,2,FALSE))</f>
        <v>General Merchandise</v>
      </c>
      <c r="Q3298">
        <f>IF($L3298=0,0,G3298)</f>
        <v>1</v>
      </c>
      <c r="R3298">
        <f>IF($L3298=0,0,H3298)</f>
        <v>5</v>
      </c>
      <c r="S3298" s="1">
        <f>R3298*L3298</f>
        <v>1095.2783333333334</v>
      </c>
      <c r="T3298" s="1">
        <f>S3298*(K3298/100)</f>
        <v>315.55375775282192</v>
      </c>
      <c r="U3298" t="str">
        <f t="shared" si="102"/>
        <v>Dubble BubbleGeneral Merchandise</v>
      </c>
      <c r="V3298" t="str">
        <f t="shared" si="103"/>
        <v>07-06 Colorado Rockies @ Washington NationalsDubble BubbleGeneral Merchandise</v>
      </c>
      <c r="W3298" t="str">
        <f>CONCATENATE(M3298,O3298)</f>
        <v>Regular SeasonDubble Bubble</v>
      </c>
      <c r="X3298" t="str">
        <f>CONCATENATE(M3298,P3298)</f>
        <v>Regular SeasonGeneral Merchandise</v>
      </c>
      <c r="Y3298" t="str">
        <f>CONCATENATE(M3298,O3298,P3298)</f>
        <v>Regular SeasonDubble BubbleGeneral Merchandise</v>
      </c>
    </row>
    <row r="3299" spans="1:25" x14ac:dyDescent="0.25">
      <c r="A3299" s="3">
        <v>374320</v>
      </c>
      <c r="B3299" t="s">
        <v>90</v>
      </c>
      <c r="C3299" t="s">
        <v>61</v>
      </c>
      <c r="D3299" t="s">
        <v>17</v>
      </c>
      <c r="E3299" t="s">
        <v>1</v>
      </c>
      <c r="F3299" s="5">
        <v>41096</v>
      </c>
      <c r="G3299">
        <v>2</v>
      </c>
      <c r="H3299">
        <v>5</v>
      </c>
      <c r="I3299" s="1">
        <v>1095.3</v>
      </c>
      <c r="J3299" s="1">
        <v>366.22</v>
      </c>
      <c r="K3299">
        <v>33.435588423262999</v>
      </c>
      <c r="L3299" s="4">
        <f>VLOOKUP(N3299,rates,VLOOKUP(CONCATENATE('[1]Exposure Report'!$B$11,'[1]Exposure Report'!$B$13),rate_lookup_table,4,FALSE),FALSE)</f>
        <v>219.0556666666667</v>
      </c>
      <c r="M3299" t="s">
        <v>0</v>
      </c>
      <c r="N3299" t="str">
        <f>IF(VLOOKUP(B3299,title_rename,2,FALSE)=0,B3299,VLOOKUP(B3299,title_rename,2,FALSE))</f>
        <v>07-06 Colorado Rockies @ Washington Nationals</v>
      </c>
      <c r="O3299" s="3" t="str">
        <f>LEFT(IF(VLOOKUP(C3299,brand_rename,2,FALSE)=0,C3299,VLOOKUP(C3299,brand_rename,2,FALSE)),LEN(IF(VLOOKUP(C3299,brand_rename,2,FALSE)=0,C3299,VLOOKUP(C3299,brand_rename,2,FALSE)))-6)</f>
        <v>Exxonmobil</v>
      </c>
      <c r="P3299" t="str">
        <f>IF(VLOOKUP(D3299,location_rename,2,FALSE)=0,D3299,VLOOKUP(D3299,location_rename,2,FALSE))</f>
        <v>LED Upper Tiered</v>
      </c>
      <c r="Q3299">
        <f>IF($L3299=0,0,G3299)</f>
        <v>2</v>
      </c>
      <c r="R3299">
        <f>IF($L3299=0,0,H3299)</f>
        <v>5</v>
      </c>
      <c r="S3299" s="1">
        <f>R3299*L3299</f>
        <v>1095.2783333333334</v>
      </c>
      <c r="T3299" s="1">
        <f>S3299*(K3299/100)</f>
        <v>366.21275562250793</v>
      </c>
      <c r="U3299" t="str">
        <f t="shared" si="102"/>
        <v>ExxonmobilLED Upper Tiered</v>
      </c>
      <c r="V3299" t="str">
        <f t="shared" si="103"/>
        <v>07-06 Colorado Rockies @ Washington NationalsExxonmobilLED Upper Tiered</v>
      </c>
      <c r="W3299" t="str">
        <f>CONCATENATE(M3299,O3299)</f>
        <v>Regular SeasonExxonmobil</v>
      </c>
      <c r="X3299" t="str">
        <f>CONCATENATE(M3299,P3299)</f>
        <v>Regular SeasonLED Upper Tiered</v>
      </c>
      <c r="Y3299" t="str">
        <f>CONCATENATE(M3299,O3299,P3299)</f>
        <v>Regular SeasonExxonmobilLED Upper Tiered</v>
      </c>
    </row>
    <row r="3300" spans="1:25" x14ac:dyDescent="0.25">
      <c r="A3300" s="3">
        <v>374320</v>
      </c>
      <c r="B3300" t="s">
        <v>90</v>
      </c>
      <c r="C3300" t="s">
        <v>61</v>
      </c>
      <c r="D3300" t="s">
        <v>2</v>
      </c>
      <c r="E3300" t="s">
        <v>1</v>
      </c>
      <c r="F3300" s="5">
        <v>41096</v>
      </c>
      <c r="G3300">
        <v>15</v>
      </c>
      <c r="H3300">
        <v>125</v>
      </c>
      <c r="I3300" s="1">
        <v>27382.5</v>
      </c>
      <c r="J3300" s="1">
        <v>6561.15</v>
      </c>
      <c r="K3300">
        <v>23.961106546151701</v>
      </c>
      <c r="L3300" s="4">
        <f>VLOOKUP(N3300,rates,VLOOKUP(CONCATENATE('[1]Exposure Report'!$B$11,'[1]Exposure Report'!$B$13),rate_lookup_table,4,FALSE),FALSE)</f>
        <v>219.0556666666667</v>
      </c>
      <c r="M3300" t="s">
        <v>0</v>
      </c>
      <c r="N3300" t="str">
        <f>IF(VLOOKUP(B3300,title_rename,2,FALSE)=0,B3300,VLOOKUP(B3300,title_rename,2,FALSE))</f>
        <v>07-06 Colorado Rockies @ Washington Nationals</v>
      </c>
      <c r="O3300" s="3" t="str">
        <f>LEFT(IF(VLOOKUP(C3300,brand_rename,2,FALSE)=0,C3300,VLOOKUP(C3300,brand_rename,2,FALSE)),LEN(IF(VLOOKUP(C3300,brand_rename,2,FALSE)=0,C3300,VLOOKUP(C3300,brand_rename,2,FALSE)))-6)</f>
        <v>Exxonmobil</v>
      </c>
      <c r="P3300" t="str">
        <f>IF(VLOOKUP(D3300,location_rename,2,FALSE)=0,D3300,VLOOKUP(D3300,location_rename,2,FALSE))</f>
        <v>Rotational Field Level Home Plate</v>
      </c>
      <c r="Q3300">
        <f>IF($L3300=0,0,G3300)</f>
        <v>15</v>
      </c>
      <c r="R3300">
        <f>IF($L3300=0,0,H3300)</f>
        <v>125</v>
      </c>
      <c r="S3300" s="1">
        <f>R3300*L3300</f>
        <v>27381.958333333336</v>
      </c>
      <c r="T3300" s="1">
        <f>S3300*(K3300/100)</f>
        <v>6561.0202106728648</v>
      </c>
      <c r="U3300" t="str">
        <f t="shared" si="102"/>
        <v>ExxonmobilRotational Field Level Home Plate</v>
      </c>
      <c r="V3300" t="str">
        <f t="shared" si="103"/>
        <v>07-06 Colorado Rockies @ Washington NationalsExxonmobilRotational Field Level Home Plate</v>
      </c>
      <c r="W3300" t="str">
        <f>CONCATENATE(M3300,O3300)</f>
        <v>Regular SeasonExxonmobil</v>
      </c>
      <c r="X3300" t="str">
        <f>CONCATENATE(M3300,P3300)</f>
        <v>Regular SeasonRotational Field Level Home Plate</v>
      </c>
      <c r="Y3300" t="str">
        <f>CONCATENATE(M3300,O3300,P3300)</f>
        <v>Regular SeasonExxonmobilRotational Field Level Home Plate</v>
      </c>
    </row>
    <row r="3301" spans="1:25" x14ac:dyDescent="0.25">
      <c r="A3301" s="3">
        <v>374320</v>
      </c>
      <c r="B3301" t="s">
        <v>90</v>
      </c>
      <c r="C3301" t="s">
        <v>61</v>
      </c>
      <c r="D3301" t="s">
        <v>11</v>
      </c>
      <c r="E3301" t="s">
        <v>1</v>
      </c>
      <c r="F3301" s="5">
        <v>41096</v>
      </c>
      <c r="G3301">
        <v>15</v>
      </c>
      <c r="H3301">
        <v>33</v>
      </c>
      <c r="I3301" s="1">
        <v>7228.98</v>
      </c>
      <c r="J3301" s="1">
        <v>1475.15</v>
      </c>
      <c r="K3301">
        <v>20.406060052732101</v>
      </c>
      <c r="L3301" s="4">
        <f>VLOOKUP(N3301,rates,VLOOKUP(CONCATENATE('[1]Exposure Report'!$B$11,'[1]Exposure Report'!$B$13),rate_lookup_table,4,FALSE),FALSE)</f>
        <v>219.0556666666667</v>
      </c>
      <c r="M3301" t="s">
        <v>0</v>
      </c>
      <c r="N3301" t="str">
        <f>IF(VLOOKUP(B3301,title_rename,2,FALSE)=0,B3301,VLOOKUP(B3301,title_rename,2,FALSE))</f>
        <v>07-06 Colorado Rockies @ Washington Nationals</v>
      </c>
      <c r="O3301" s="3" t="str">
        <f>LEFT(IF(VLOOKUP(C3301,brand_rename,2,FALSE)=0,C3301,VLOOKUP(C3301,brand_rename,2,FALSE)),LEN(IF(VLOOKUP(C3301,brand_rename,2,FALSE)=0,C3301,VLOOKUP(C3301,brand_rename,2,FALSE)))-6)</f>
        <v>Exxonmobil</v>
      </c>
      <c r="P3301" t="str">
        <f>IF(VLOOKUP(D3301,location_rename,2,FALSE)=0,D3301,VLOOKUP(D3301,location_rename,2,FALSE))</f>
        <v>Static Outfield Wall</v>
      </c>
      <c r="Q3301">
        <f>IF($L3301=0,0,G3301)</f>
        <v>15</v>
      </c>
      <c r="R3301">
        <f>IF($L3301=0,0,H3301)</f>
        <v>33</v>
      </c>
      <c r="S3301" s="1">
        <f>R3301*L3301</f>
        <v>7228.8370000000014</v>
      </c>
      <c r="T3301" s="1">
        <f>S3301*(K3301/100)</f>
        <v>1475.1208193341179</v>
      </c>
      <c r="U3301" t="str">
        <f t="shared" si="102"/>
        <v>ExxonmobilStatic Outfield Wall</v>
      </c>
      <c r="V3301" t="str">
        <f t="shared" si="103"/>
        <v>07-06 Colorado Rockies @ Washington NationalsExxonmobilStatic Outfield Wall</v>
      </c>
      <c r="W3301" t="str">
        <f>CONCATENATE(M3301,O3301)</f>
        <v>Regular SeasonExxonmobil</v>
      </c>
      <c r="X3301" t="str">
        <f>CONCATENATE(M3301,P3301)</f>
        <v>Regular SeasonStatic Outfield Wall</v>
      </c>
      <c r="Y3301" t="str">
        <f>CONCATENATE(M3301,O3301,P3301)</f>
        <v>Regular SeasonExxonmobilStatic Outfield Wall</v>
      </c>
    </row>
    <row r="3302" spans="1:25" x14ac:dyDescent="0.25">
      <c r="A3302" s="3">
        <v>374320</v>
      </c>
      <c r="B3302" t="s">
        <v>90</v>
      </c>
      <c r="C3302" t="s">
        <v>60</v>
      </c>
      <c r="D3302" t="s">
        <v>34</v>
      </c>
      <c r="E3302" t="s">
        <v>1</v>
      </c>
      <c r="F3302" s="5">
        <v>41096</v>
      </c>
      <c r="G3302">
        <v>5</v>
      </c>
      <c r="H3302">
        <v>16</v>
      </c>
      <c r="I3302" s="1">
        <v>3504.96</v>
      </c>
      <c r="J3302" s="1">
        <v>766.49</v>
      </c>
      <c r="K3302">
        <v>21.868723180863601</v>
      </c>
      <c r="L3302" s="4">
        <f>VLOOKUP(N3302,rates,VLOOKUP(CONCATENATE('[1]Exposure Report'!$B$11,'[1]Exposure Report'!$B$13),rate_lookup_table,4,FALSE),FALSE)</f>
        <v>219.0556666666667</v>
      </c>
      <c r="M3302" t="s">
        <v>0</v>
      </c>
      <c r="N3302" t="str">
        <f>IF(VLOOKUP(B3302,title_rename,2,FALSE)=0,B3302,VLOOKUP(B3302,title_rename,2,FALSE))</f>
        <v>07-06 Colorado Rockies @ Washington Nationals</v>
      </c>
      <c r="O3302" s="3" t="str">
        <f>LEFT(IF(VLOOKUP(C3302,brand_rename,2,FALSE)=0,C3302,VLOOKUP(C3302,brand_rename,2,FALSE)),LEN(IF(VLOOKUP(C3302,brand_rename,2,FALSE)=0,C3302,VLOOKUP(C3302,brand_rename,2,FALSE)))-6)</f>
        <v>Frito-Lay</v>
      </c>
      <c r="P3302" t="str">
        <f>IF(VLOOKUP(D3302,location_rename,2,FALSE)=0,D3302,VLOOKUP(D3302,location_rename,2,FALSE))</f>
        <v>General Merchandise</v>
      </c>
      <c r="Q3302">
        <f>IF($L3302=0,0,G3302)</f>
        <v>5</v>
      </c>
      <c r="R3302">
        <f>IF($L3302=0,0,H3302)</f>
        <v>16</v>
      </c>
      <c r="S3302" s="1">
        <f>R3302*L3302</f>
        <v>3504.8906666666671</v>
      </c>
      <c r="T3302" s="1">
        <f>S3302*(K3302/100)</f>
        <v>766.47483768525819</v>
      </c>
      <c r="U3302" t="str">
        <f t="shared" si="102"/>
        <v>Frito-LayGeneral Merchandise</v>
      </c>
      <c r="V3302" t="str">
        <f t="shared" si="103"/>
        <v>07-06 Colorado Rockies @ Washington NationalsFrito-LayGeneral Merchandise</v>
      </c>
      <c r="W3302" t="str">
        <f>CONCATENATE(M3302,O3302)</f>
        <v>Regular SeasonFrito-Lay</v>
      </c>
      <c r="X3302" t="str">
        <f>CONCATENATE(M3302,P3302)</f>
        <v>Regular SeasonGeneral Merchandise</v>
      </c>
      <c r="Y3302" t="str">
        <f>CONCATENATE(M3302,O3302,P3302)</f>
        <v>Regular SeasonFrito-LayGeneral Merchandise</v>
      </c>
    </row>
    <row r="3303" spans="1:25" x14ac:dyDescent="0.25">
      <c r="A3303" s="3">
        <v>374320</v>
      </c>
      <c r="B3303" t="s">
        <v>90</v>
      </c>
      <c r="C3303" t="s">
        <v>55</v>
      </c>
      <c r="D3303" t="s">
        <v>59</v>
      </c>
      <c r="E3303" t="s">
        <v>1</v>
      </c>
      <c r="F3303" s="5">
        <v>41096</v>
      </c>
      <c r="G3303">
        <v>2</v>
      </c>
      <c r="H3303">
        <v>11</v>
      </c>
      <c r="I3303" s="1">
        <v>2409.66</v>
      </c>
      <c r="J3303" s="1">
        <v>509.93</v>
      </c>
      <c r="K3303">
        <v>21.161906659030699</v>
      </c>
      <c r="L3303" s="4">
        <f>VLOOKUP(N3303,rates,VLOOKUP(CONCATENATE('[1]Exposure Report'!$B$11,'[1]Exposure Report'!$B$13),rate_lookup_table,4,FALSE),FALSE)</f>
        <v>219.0556666666667</v>
      </c>
      <c r="M3303" t="s">
        <v>0</v>
      </c>
      <c r="N3303" t="str">
        <f>IF(VLOOKUP(B3303,title_rename,2,FALSE)=0,B3303,VLOOKUP(B3303,title_rename,2,FALSE))</f>
        <v>07-06 Colorado Rockies @ Washington Nationals</v>
      </c>
      <c r="O3303" s="3" t="str">
        <f>LEFT(IF(VLOOKUP(C3303,brand_rename,2,FALSE)=0,C3303,VLOOKUP(C3303,brand_rename,2,FALSE)),LEN(IF(VLOOKUP(C3303,brand_rename,2,FALSE)=0,C3303,VLOOKUP(C3303,brand_rename,2,FALSE)))-6)</f>
        <v>Gatorade</v>
      </c>
      <c r="P3303" t="str">
        <f>IF(VLOOKUP(D3303,location_rename,2,FALSE)=0,D3303,VLOOKUP(D3303,location_rename,2,FALSE))</f>
        <v>Active Cup</v>
      </c>
      <c r="Q3303">
        <f>IF($L3303=0,0,G3303)</f>
        <v>2</v>
      </c>
      <c r="R3303">
        <f>IF($L3303=0,0,H3303)</f>
        <v>11</v>
      </c>
      <c r="S3303" s="1">
        <f>R3303*L3303</f>
        <v>2409.6123333333335</v>
      </c>
      <c r="T3303" s="1">
        <f>S3303*(K3303/100)</f>
        <v>509.91991282449169</v>
      </c>
      <c r="U3303" t="str">
        <f t="shared" si="102"/>
        <v>GatoradeActive Cup</v>
      </c>
      <c r="V3303" t="str">
        <f t="shared" si="103"/>
        <v>07-06 Colorado Rockies @ Washington NationalsGatoradeActive Cup</v>
      </c>
      <c r="W3303" t="str">
        <f>CONCATENATE(M3303,O3303)</f>
        <v>Regular SeasonGatorade</v>
      </c>
      <c r="X3303" t="str">
        <f>CONCATENATE(M3303,P3303)</f>
        <v>Regular SeasonActive Cup</v>
      </c>
      <c r="Y3303" t="str">
        <f>CONCATENATE(M3303,O3303,P3303)</f>
        <v>Regular SeasonGatoradeActive Cup</v>
      </c>
    </row>
    <row r="3304" spans="1:25" x14ac:dyDescent="0.25">
      <c r="A3304" s="3">
        <v>374320</v>
      </c>
      <c r="B3304" t="s">
        <v>90</v>
      </c>
      <c r="C3304" t="s">
        <v>55</v>
      </c>
      <c r="D3304" t="s">
        <v>59</v>
      </c>
      <c r="E3304" t="s">
        <v>1</v>
      </c>
      <c r="F3304" s="5">
        <v>41096</v>
      </c>
      <c r="G3304">
        <v>4</v>
      </c>
      <c r="H3304">
        <v>4</v>
      </c>
      <c r="I3304" s="1">
        <v>876.24</v>
      </c>
      <c r="J3304" s="1">
        <v>275.33999999999997</v>
      </c>
      <c r="K3304">
        <v>31.422897836209199</v>
      </c>
      <c r="L3304" s="4">
        <f>VLOOKUP(N3304,rates,VLOOKUP(CONCATENATE('[1]Exposure Report'!$B$11,'[1]Exposure Report'!$B$13),rate_lookup_table,4,FALSE),FALSE)</f>
        <v>219.0556666666667</v>
      </c>
      <c r="M3304" t="s">
        <v>0</v>
      </c>
      <c r="N3304" t="str">
        <f>IF(VLOOKUP(B3304,title_rename,2,FALSE)=0,B3304,VLOOKUP(B3304,title_rename,2,FALSE))</f>
        <v>07-06 Colorado Rockies @ Washington Nationals</v>
      </c>
      <c r="O3304" s="3" t="str">
        <f>LEFT(IF(VLOOKUP(C3304,brand_rename,2,FALSE)=0,C3304,VLOOKUP(C3304,brand_rename,2,FALSE)),LEN(IF(VLOOKUP(C3304,brand_rename,2,FALSE)=0,C3304,VLOOKUP(C3304,brand_rename,2,FALSE)))-6)</f>
        <v>Gatorade</v>
      </c>
      <c r="P3304" t="str">
        <f>IF(VLOOKUP(D3304,location_rename,2,FALSE)=0,D3304,VLOOKUP(D3304,location_rename,2,FALSE))</f>
        <v>Active Cup</v>
      </c>
      <c r="Q3304">
        <f>IF($L3304=0,0,G3304)</f>
        <v>4</v>
      </c>
      <c r="R3304">
        <f>IF($L3304=0,0,H3304)</f>
        <v>4</v>
      </c>
      <c r="S3304" s="1">
        <f>R3304*L3304</f>
        <v>876.22266666666678</v>
      </c>
      <c r="T3304" s="1">
        <f>S3304*(K3304/100)</f>
        <v>275.33455336437453</v>
      </c>
      <c r="U3304" t="str">
        <f t="shared" si="102"/>
        <v>GatoradeActive Cup</v>
      </c>
      <c r="V3304" t="str">
        <f t="shared" si="103"/>
        <v>07-06 Colorado Rockies @ Washington NationalsGatoradeActive Cup</v>
      </c>
      <c r="W3304" t="str">
        <f>CONCATENATE(M3304,O3304)</f>
        <v>Regular SeasonGatorade</v>
      </c>
      <c r="X3304" t="str">
        <f>CONCATENATE(M3304,P3304)</f>
        <v>Regular SeasonActive Cup</v>
      </c>
      <c r="Y3304" t="str">
        <f>CONCATENATE(M3304,O3304,P3304)</f>
        <v>Regular SeasonGatoradeActive Cup</v>
      </c>
    </row>
    <row r="3305" spans="1:25" x14ac:dyDescent="0.25">
      <c r="A3305" s="3">
        <v>374320</v>
      </c>
      <c r="B3305" t="s">
        <v>90</v>
      </c>
      <c r="C3305" t="s">
        <v>55</v>
      </c>
      <c r="D3305" t="s">
        <v>103</v>
      </c>
      <c r="E3305" t="s">
        <v>1</v>
      </c>
      <c r="F3305" s="5">
        <v>41096</v>
      </c>
      <c r="G3305">
        <v>1</v>
      </c>
      <c r="H3305">
        <v>3</v>
      </c>
      <c r="I3305" s="1">
        <v>657.18</v>
      </c>
      <c r="J3305" s="1">
        <v>134.72</v>
      </c>
      <c r="K3305">
        <v>20.499710885906399</v>
      </c>
      <c r="L3305" s="4">
        <f>VLOOKUP(N3305,rates,VLOOKUP(CONCATENATE('[1]Exposure Report'!$B$11,'[1]Exposure Report'!$B$13),rate_lookup_table,4,FALSE),FALSE)</f>
        <v>219.0556666666667</v>
      </c>
      <c r="M3305" t="s">
        <v>0</v>
      </c>
      <c r="N3305" t="str">
        <f>IF(VLOOKUP(B3305,title_rename,2,FALSE)=0,B3305,VLOOKUP(B3305,title_rename,2,FALSE))</f>
        <v>07-06 Colorado Rockies @ Washington Nationals</v>
      </c>
      <c r="O3305" s="3" t="str">
        <f>LEFT(IF(VLOOKUP(C3305,brand_rename,2,FALSE)=0,C3305,VLOOKUP(C3305,brand_rename,2,FALSE)),LEN(IF(VLOOKUP(C3305,brand_rename,2,FALSE)=0,C3305,VLOOKUP(C3305,brand_rename,2,FALSE)))-6)</f>
        <v>Gatorade</v>
      </c>
      <c r="P3305" t="str">
        <f>IF(VLOOKUP(D3305,location_rename,2,FALSE)=0,D3305,VLOOKUP(D3305,location_rename,2,FALSE))</f>
        <v>Cooler Full Branded</v>
      </c>
      <c r="Q3305">
        <f>IF($L3305=0,0,G3305)</f>
        <v>1</v>
      </c>
      <c r="R3305">
        <f>IF($L3305=0,0,H3305)</f>
        <v>3</v>
      </c>
      <c r="S3305" s="1">
        <f>R3305*L3305</f>
        <v>657.16700000000014</v>
      </c>
      <c r="T3305" s="1">
        <f>S3305*(K3305/100)</f>
        <v>134.71733503758455</v>
      </c>
      <c r="U3305" t="str">
        <f t="shared" si="102"/>
        <v>GatoradeCooler Full Branded</v>
      </c>
      <c r="V3305" t="str">
        <f t="shared" si="103"/>
        <v>07-06 Colorado Rockies @ Washington NationalsGatoradeCooler Full Branded</v>
      </c>
      <c r="W3305" t="str">
        <f>CONCATENATE(M3305,O3305)</f>
        <v>Regular SeasonGatorade</v>
      </c>
      <c r="X3305" t="str">
        <f>CONCATENATE(M3305,P3305)</f>
        <v>Regular SeasonCooler Full Branded</v>
      </c>
      <c r="Y3305" t="str">
        <f>CONCATENATE(M3305,O3305,P3305)</f>
        <v>Regular SeasonGatoradeCooler Full Branded</v>
      </c>
    </row>
    <row r="3306" spans="1:25" x14ac:dyDescent="0.25">
      <c r="A3306" s="3">
        <v>374320</v>
      </c>
      <c r="B3306" t="s">
        <v>90</v>
      </c>
      <c r="C3306" t="s">
        <v>55</v>
      </c>
      <c r="D3306" t="s">
        <v>58</v>
      </c>
      <c r="E3306" t="s">
        <v>1</v>
      </c>
      <c r="F3306" s="5">
        <v>41096</v>
      </c>
      <c r="G3306">
        <v>6</v>
      </c>
      <c r="H3306">
        <v>23</v>
      </c>
      <c r="I3306" s="1">
        <v>5038.38</v>
      </c>
      <c r="J3306" s="1">
        <v>1544.07</v>
      </c>
      <c r="K3306">
        <v>30.646160075262198</v>
      </c>
      <c r="L3306" s="4">
        <f>VLOOKUP(N3306,rates,VLOOKUP(CONCATENATE('[1]Exposure Report'!$B$11,'[1]Exposure Report'!$B$13),rate_lookup_table,4,FALSE),FALSE)</f>
        <v>219.0556666666667</v>
      </c>
      <c r="M3306" t="s">
        <v>0</v>
      </c>
      <c r="N3306" t="str">
        <f>IF(VLOOKUP(B3306,title_rename,2,FALSE)=0,B3306,VLOOKUP(B3306,title_rename,2,FALSE))</f>
        <v>07-06 Colorado Rockies @ Washington Nationals</v>
      </c>
      <c r="O3306" s="3" t="str">
        <f>LEFT(IF(VLOOKUP(C3306,brand_rename,2,FALSE)=0,C3306,VLOOKUP(C3306,brand_rename,2,FALSE)),LEN(IF(VLOOKUP(C3306,brand_rename,2,FALSE)=0,C3306,VLOOKUP(C3306,brand_rename,2,FALSE)))-6)</f>
        <v>Gatorade</v>
      </c>
      <c r="P3306" t="str">
        <f>IF(VLOOKUP(D3306,location_rename,2,FALSE)=0,D3306,VLOOKUP(D3306,location_rename,2,FALSE))</f>
        <v>Cooler Partial Branded</v>
      </c>
      <c r="Q3306">
        <f>IF($L3306=0,0,G3306)</f>
        <v>6</v>
      </c>
      <c r="R3306">
        <f>IF($L3306=0,0,H3306)</f>
        <v>23</v>
      </c>
      <c r="S3306" s="1">
        <f>R3306*L3306</f>
        <v>5038.2803333333341</v>
      </c>
      <c r="T3306" s="1">
        <f>S3306*(K3306/100)</f>
        <v>1544.0394559937874</v>
      </c>
      <c r="U3306" t="str">
        <f t="shared" si="102"/>
        <v>GatoradeCooler Partial Branded</v>
      </c>
      <c r="V3306" t="str">
        <f t="shared" si="103"/>
        <v>07-06 Colorado Rockies @ Washington NationalsGatoradeCooler Partial Branded</v>
      </c>
      <c r="W3306" t="str">
        <f>CONCATENATE(M3306,O3306)</f>
        <v>Regular SeasonGatorade</v>
      </c>
      <c r="X3306" t="str">
        <f>CONCATENATE(M3306,P3306)</f>
        <v>Regular SeasonCooler Partial Branded</v>
      </c>
      <c r="Y3306" t="str">
        <f>CONCATENATE(M3306,O3306,P3306)</f>
        <v>Regular SeasonGatoradeCooler Partial Branded</v>
      </c>
    </row>
    <row r="3307" spans="1:25" x14ac:dyDescent="0.25">
      <c r="A3307" s="3">
        <v>374320</v>
      </c>
      <c r="B3307" t="s">
        <v>90</v>
      </c>
      <c r="C3307" t="s">
        <v>55</v>
      </c>
      <c r="D3307" t="s">
        <v>58</v>
      </c>
      <c r="E3307" t="s">
        <v>1</v>
      </c>
      <c r="F3307" s="5">
        <v>41096</v>
      </c>
      <c r="G3307">
        <v>14</v>
      </c>
      <c r="H3307">
        <v>31</v>
      </c>
      <c r="I3307" s="1">
        <v>6790.86</v>
      </c>
      <c r="J3307" s="1">
        <v>2001.86</v>
      </c>
      <c r="K3307">
        <v>29.478740542434899</v>
      </c>
      <c r="L3307" s="4">
        <f>VLOOKUP(N3307,rates,VLOOKUP(CONCATENATE('[1]Exposure Report'!$B$11,'[1]Exposure Report'!$B$13),rate_lookup_table,4,FALSE),FALSE)</f>
        <v>219.0556666666667</v>
      </c>
      <c r="M3307" t="s">
        <v>0</v>
      </c>
      <c r="N3307" t="str">
        <f>IF(VLOOKUP(B3307,title_rename,2,FALSE)=0,B3307,VLOOKUP(B3307,title_rename,2,FALSE))</f>
        <v>07-06 Colorado Rockies @ Washington Nationals</v>
      </c>
      <c r="O3307" s="3" t="str">
        <f>LEFT(IF(VLOOKUP(C3307,brand_rename,2,FALSE)=0,C3307,VLOOKUP(C3307,brand_rename,2,FALSE)),LEN(IF(VLOOKUP(C3307,brand_rename,2,FALSE)=0,C3307,VLOOKUP(C3307,brand_rename,2,FALSE)))-6)</f>
        <v>Gatorade</v>
      </c>
      <c r="P3307" t="str">
        <f>IF(VLOOKUP(D3307,location_rename,2,FALSE)=0,D3307,VLOOKUP(D3307,location_rename,2,FALSE))</f>
        <v>Cooler Partial Branded</v>
      </c>
      <c r="Q3307">
        <f>IF($L3307=0,0,G3307)</f>
        <v>14</v>
      </c>
      <c r="R3307">
        <f>IF($L3307=0,0,H3307)</f>
        <v>31</v>
      </c>
      <c r="S3307" s="1">
        <f>R3307*L3307</f>
        <v>6790.7256666666672</v>
      </c>
      <c r="T3307" s="1">
        <f>S3307*(K3307/100)</f>
        <v>2001.8204002251996</v>
      </c>
      <c r="U3307" t="str">
        <f t="shared" si="102"/>
        <v>GatoradeCooler Partial Branded</v>
      </c>
      <c r="V3307" t="str">
        <f t="shared" si="103"/>
        <v>07-06 Colorado Rockies @ Washington NationalsGatoradeCooler Partial Branded</v>
      </c>
      <c r="W3307" t="str">
        <f>CONCATENATE(M3307,O3307)</f>
        <v>Regular SeasonGatorade</v>
      </c>
      <c r="X3307" t="str">
        <f>CONCATENATE(M3307,P3307)</f>
        <v>Regular SeasonCooler Partial Branded</v>
      </c>
      <c r="Y3307" t="str">
        <f>CONCATENATE(M3307,O3307,P3307)</f>
        <v>Regular SeasonGatoradeCooler Partial Branded</v>
      </c>
    </row>
    <row r="3308" spans="1:25" x14ac:dyDescent="0.25">
      <c r="A3308" s="3">
        <v>374320</v>
      </c>
      <c r="B3308" t="s">
        <v>90</v>
      </c>
      <c r="C3308" t="s">
        <v>55</v>
      </c>
      <c r="D3308" t="s">
        <v>102</v>
      </c>
      <c r="E3308" t="s">
        <v>1</v>
      </c>
      <c r="F3308" s="5">
        <v>41096</v>
      </c>
      <c r="G3308">
        <v>2</v>
      </c>
      <c r="H3308">
        <v>2</v>
      </c>
      <c r="I3308" s="1">
        <v>438.12</v>
      </c>
      <c r="J3308" s="1">
        <v>102.41</v>
      </c>
      <c r="K3308">
        <v>23.3748744636172</v>
      </c>
      <c r="L3308" s="4">
        <f>VLOOKUP(N3308,rates,VLOOKUP(CONCATENATE('[1]Exposure Report'!$B$11,'[1]Exposure Report'!$B$13),rate_lookup_table,4,FALSE),FALSE)</f>
        <v>219.0556666666667</v>
      </c>
      <c r="M3308" t="s">
        <v>0</v>
      </c>
      <c r="N3308" t="str">
        <f>IF(VLOOKUP(B3308,title_rename,2,FALSE)=0,B3308,VLOOKUP(B3308,title_rename,2,FALSE))</f>
        <v>07-06 Colorado Rockies @ Washington Nationals</v>
      </c>
      <c r="O3308" s="3" t="str">
        <f>LEFT(IF(VLOOKUP(C3308,brand_rename,2,FALSE)=0,C3308,VLOOKUP(C3308,brand_rename,2,FALSE)),LEN(IF(VLOOKUP(C3308,brand_rename,2,FALSE)=0,C3308,VLOOKUP(C3308,brand_rename,2,FALSE)))-6)</f>
        <v>Gatorade</v>
      </c>
      <c r="P3308" t="str">
        <f>IF(VLOOKUP(D3308,location_rename,2,FALSE)=0,D3308,VLOOKUP(D3308,location_rename,2,FALSE))</f>
        <v>Ice Chest Full Branded</v>
      </c>
      <c r="Q3308">
        <f>IF($L3308=0,0,G3308)</f>
        <v>2</v>
      </c>
      <c r="R3308">
        <f>IF($L3308=0,0,H3308)</f>
        <v>2</v>
      </c>
      <c r="S3308" s="1">
        <f>R3308*L3308</f>
        <v>438.11133333333339</v>
      </c>
      <c r="T3308" s="1">
        <f>S3308*(K3308/100)</f>
        <v>102.40797417754618</v>
      </c>
      <c r="U3308" t="str">
        <f t="shared" si="102"/>
        <v>GatoradeIce Chest Full Branded</v>
      </c>
      <c r="V3308" t="str">
        <f t="shared" si="103"/>
        <v>07-06 Colorado Rockies @ Washington NationalsGatoradeIce Chest Full Branded</v>
      </c>
      <c r="W3308" t="str">
        <f>CONCATENATE(M3308,O3308)</f>
        <v>Regular SeasonGatorade</v>
      </c>
      <c r="X3308" t="str">
        <f>CONCATENATE(M3308,P3308)</f>
        <v>Regular SeasonIce Chest Full Branded</v>
      </c>
      <c r="Y3308" t="str">
        <f>CONCATENATE(M3308,O3308,P3308)</f>
        <v>Regular SeasonGatoradeIce Chest Full Branded</v>
      </c>
    </row>
    <row r="3309" spans="1:25" x14ac:dyDescent="0.25">
      <c r="A3309" s="3">
        <v>374320</v>
      </c>
      <c r="B3309" t="s">
        <v>90</v>
      </c>
      <c r="C3309" t="s">
        <v>55</v>
      </c>
      <c r="D3309" t="s">
        <v>57</v>
      </c>
      <c r="E3309" t="s">
        <v>1</v>
      </c>
      <c r="F3309" s="5">
        <v>41096</v>
      </c>
      <c r="G3309">
        <v>10</v>
      </c>
      <c r="H3309">
        <v>15</v>
      </c>
      <c r="I3309" s="1">
        <v>3285.9</v>
      </c>
      <c r="J3309" s="1">
        <v>879.2</v>
      </c>
      <c r="K3309">
        <v>26.7567485316047</v>
      </c>
      <c r="L3309" s="4">
        <f>VLOOKUP(N3309,rates,VLOOKUP(CONCATENATE('[1]Exposure Report'!$B$11,'[1]Exposure Report'!$B$13),rate_lookup_table,4,FALSE),FALSE)</f>
        <v>219.0556666666667</v>
      </c>
      <c r="M3309" t="s">
        <v>0</v>
      </c>
      <c r="N3309" t="str">
        <f>IF(VLOOKUP(B3309,title_rename,2,FALSE)=0,B3309,VLOOKUP(B3309,title_rename,2,FALSE))</f>
        <v>07-06 Colorado Rockies @ Washington Nationals</v>
      </c>
      <c r="O3309" s="3" t="str">
        <f>LEFT(IF(VLOOKUP(C3309,brand_rename,2,FALSE)=0,C3309,VLOOKUP(C3309,brand_rename,2,FALSE)),LEN(IF(VLOOKUP(C3309,brand_rename,2,FALSE)=0,C3309,VLOOKUP(C3309,brand_rename,2,FALSE)))-6)</f>
        <v>Gatorade</v>
      </c>
      <c r="P3309" t="str">
        <f>IF(VLOOKUP(D3309,location_rename,2,FALSE)=0,D3309,VLOOKUP(D3309,location_rename,2,FALSE))</f>
        <v>Ice Chest Partial Branded</v>
      </c>
      <c r="Q3309">
        <f>IF($L3309=0,0,G3309)</f>
        <v>10</v>
      </c>
      <c r="R3309">
        <f>IF($L3309=0,0,H3309)</f>
        <v>15</v>
      </c>
      <c r="S3309" s="1">
        <f>R3309*L3309</f>
        <v>3285.8350000000005</v>
      </c>
      <c r="T3309" s="1">
        <f>S3309*(K3309/100)</f>
        <v>879.18260811345351</v>
      </c>
      <c r="U3309" t="str">
        <f t="shared" si="102"/>
        <v>GatoradeIce Chest Partial Branded</v>
      </c>
      <c r="V3309" t="str">
        <f t="shared" si="103"/>
        <v>07-06 Colorado Rockies @ Washington NationalsGatoradeIce Chest Partial Branded</v>
      </c>
      <c r="W3309" t="str">
        <f>CONCATENATE(M3309,O3309)</f>
        <v>Regular SeasonGatorade</v>
      </c>
      <c r="X3309" t="str">
        <f>CONCATENATE(M3309,P3309)</f>
        <v>Regular SeasonIce Chest Partial Branded</v>
      </c>
      <c r="Y3309" t="str">
        <f>CONCATENATE(M3309,O3309,P3309)</f>
        <v>Regular SeasonGatoradeIce Chest Partial Branded</v>
      </c>
    </row>
    <row r="3310" spans="1:25" x14ac:dyDescent="0.25">
      <c r="A3310" s="3">
        <v>374320</v>
      </c>
      <c r="B3310" t="s">
        <v>90</v>
      </c>
      <c r="C3310" t="s">
        <v>55</v>
      </c>
      <c r="D3310" t="s">
        <v>56</v>
      </c>
      <c r="E3310" t="s">
        <v>1</v>
      </c>
      <c r="F3310" s="5">
        <v>41096</v>
      </c>
      <c r="G3310">
        <v>4</v>
      </c>
      <c r="H3310">
        <v>21</v>
      </c>
      <c r="I3310" s="1">
        <v>4600.26</v>
      </c>
      <c r="J3310" s="1">
        <v>969.17</v>
      </c>
      <c r="K3310">
        <v>21.067722259176598</v>
      </c>
      <c r="L3310" s="4">
        <f>VLOOKUP(N3310,rates,VLOOKUP(CONCATENATE('[1]Exposure Report'!$B$11,'[1]Exposure Report'!$B$13),rate_lookup_table,4,FALSE),FALSE)</f>
        <v>219.0556666666667</v>
      </c>
      <c r="M3310" t="s">
        <v>0</v>
      </c>
      <c r="N3310" t="str">
        <f>IF(VLOOKUP(B3310,title_rename,2,FALSE)=0,B3310,VLOOKUP(B3310,title_rename,2,FALSE))</f>
        <v>07-06 Colorado Rockies @ Washington Nationals</v>
      </c>
      <c r="O3310" s="3" t="str">
        <f>LEFT(IF(VLOOKUP(C3310,brand_rename,2,FALSE)=0,C3310,VLOOKUP(C3310,brand_rename,2,FALSE)),LEN(IF(VLOOKUP(C3310,brand_rename,2,FALSE)=0,C3310,VLOOKUP(C3310,brand_rename,2,FALSE)))-6)</f>
        <v>Gatorade</v>
      </c>
      <c r="P3310" t="str">
        <f>IF(VLOOKUP(D3310,location_rename,2,FALSE)=0,D3310,VLOOKUP(D3310,location_rename,2,FALSE))</f>
        <v>Passive Cup</v>
      </c>
      <c r="Q3310">
        <f>IF($L3310=0,0,G3310)</f>
        <v>4</v>
      </c>
      <c r="R3310">
        <f>IF($L3310=0,0,H3310)</f>
        <v>21</v>
      </c>
      <c r="S3310" s="1">
        <f>R3310*L3310</f>
        <v>4600.1690000000008</v>
      </c>
      <c r="T3310" s="1">
        <f>S3310*(K3310/100)</f>
        <v>969.15082837274178</v>
      </c>
      <c r="U3310" t="str">
        <f t="shared" si="102"/>
        <v>GatoradePassive Cup</v>
      </c>
      <c r="V3310" t="str">
        <f t="shared" si="103"/>
        <v>07-06 Colorado Rockies @ Washington NationalsGatoradePassive Cup</v>
      </c>
      <c r="W3310" t="str">
        <f>CONCATENATE(M3310,O3310)</f>
        <v>Regular SeasonGatorade</v>
      </c>
      <c r="X3310" t="str">
        <f>CONCATENATE(M3310,P3310)</f>
        <v>Regular SeasonPassive Cup</v>
      </c>
      <c r="Y3310" t="str">
        <f>CONCATENATE(M3310,O3310,P3310)</f>
        <v>Regular SeasonGatoradePassive Cup</v>
      </c>
    </row>
    <row r="3311" spans="1:25" x14ac:dyDescent="0.25">
      <c r="A3311" s="3">
        <v>374320</v>
      </c>
      <c r="B3311" t="s">
        <v>90</v>
      </c>
      <c r="C3311" t="s">
        <v>55</v>
      </c>
      <c r="D3311" t="s">
        <v>56</v>
      </c>
      <c r="E3311" t="s">
        <v>1</v>
      </c>
      <c r="F3311" s="5">
        <v>41096</v>
      </c>
      <c r="G3311">
        <v>5</v>
      </c>
      <c r="H3311">
        <v>8</v>
      </c>
      <c r="I3311" s="1">
        <v>1752.48</v>
      </c>
      <c r="J3311" s="1">
        <v>394.81</v>
      </c>
      <c r="K3311">
        <v>22.5286451200584</v>
      </c>
      <c r="L3311" s="4">
        <f>VLOOKUP(N3311,rates,VLOOKUP(CONCATENATE('[1]Exposure Report'!$B$11,'[1]Exposure Report'!$B$13),rate_lookup_table,4,FALSE),FALSE)</f>
        <v>219.0556666666667</v>
      </c>
      <c r="M3311" t="s">
        <v>0</v>
      </c>
      <c r="N3311" t="str">
        <f>IF(VLOOKUP(B3311,title_rename,2,FALSE)=0,B3311,VLOOKUP(B3311,title_rename,2,FALSE))</f>
        <v>07-06 Colorado Rockies @ Washington Nationals</v>
      </c>
      <c r="O3311" s="3" t="str">
        <f>LEFT(IF(VLOOKUP(C3311,brand_rename,2,FALSE)=0,C3311,VLOOKUP(C3311,brand_rename,2,FALSE)),LEN(IF(VLOOKUP(C3311,brand_rename,2,FALSE)=0,C3311,VLOOKUP(C3311,brand_rename,2,FALSE)))-6)</f>
        <v>Gatorade</v>
      </c>
      <c r="P3311" t="str">
        <f>IF(VLOOKUP(D3311,location_rename,2,FALSE)=0,D3311,VLOOKUP(D3311,location_rename,2,FALSE))</f>
        <v>Passive Cup</v>
      </c>
      <c r="Q3311">
        <f>IF($L3311=0,0,G3311)</f>
        <v>5</v>
      </c>
      <c r="R3311">
        <f>IF($L3311=0,0,H3311)</f>
        <v>8</v>
      </c>
      <c r="S3311" s="1">
        <f>R3311*L3311</f>
        <v>1752.4453333333336</v>
      </c>
      <c r="T3311" s="1">
        <f>S3311*(K3311/100)</f>
        <v>394.80219006969122</v>
      </c>
      <c r="U3311" t="str">
        <f t="shared" si="102"/>
        <v>GatoradePassive Cup</v>
      </c>
      <c r="V3311" t="str">
        <f t="shared" si="103"/>
        <v>07-06 Colorado Rockies @ Washington NationalsGatoradePassive Cup</v>
      </c>
      <c r="W3311" t="str">
        <f>CONCATENATE(M3311,O3311)</f>
        <v>Regular SeasonGatorade</v>
      </c>
      <c r="X3311" t="str">
        <f>CONCATENATE(M3311,P3311)</f>
        <v>Regular SeasonPassive Cup</v>
      </c>
      <c r="Y3311" t="str">
        <f>CONCATENATE(M3311,O3311,P3311)</f>
        <v>Regular SeasonGatoradePassive Cup</v>
      </c>
    </row>
    <row r="3312" spans="1:25" x14ac:dyDescent="0.25">
      <c r="A3312" s="3">
        <v>374320</v>
      </c>
      <c r="B3312" t="s">
        <v>90</v>
      </c>
      <c r="C3312" t="s">
        <v>55</v>
      </c>
      <c r="D3312" t="s">
        <v>101</v>
      </c>
      <c r="E3312" t="s">
        <v>1</v>
      </c>
      <c r="F3312" s="5">
        <v>41096</v>
      </c>
      <c r="G3312">
        <v>1</v>
      </c>
      <c r="H3312">
        <v>1</v>
      </c>
      <c r="I3312" s="1">
        <v>219.06</v>
      </c>
      <c r="J3312" s="1">
        <v>28.24</v>
      </c>
      <c r="K3312">
        <v>12.891445266137101</v>
      </c>
      <c r="L3312" s="4">
        <f>VLOOKUP(N3312,rates,VLOOKUP(CONCATENATE('[1]Exposure Report'!$B$11,'[1]Exposure Report'!$B$13),rate_lookup_table,4,FALSE),FALSE)</f>
        <v>219.0556666666667</v>
      </c>
      <c r="M3312" t="s">
        <v>0</v>
      </c>
      <c r="N3312" t="str">
        <f>IF(VLOOKUP(B3312,title_rename,2,FALSE)=0,B3312,VLOOKUP(B3312,title_rename,2,FALSE))</f>
        <v>07-06 Colorado Rockies @ Washington Nationals</v>
      </c>
      <c r="O3312" s="3" t="str">
        <f>LEFT(IF(VLOOKUP(C3312,brand_rename,2,FALSE)=0,C3312,VLOOKUP(C3312,brand_rename,2,FALSE)),LEN(IF(VLOOKUP(C3312,brand_rename,2,FALSE)=0,C3312,VLOOKUP(C3312,brand_rename,2,FALSE)))-6)</f>
        <v>Gatorade</v>
      </c>
      <c r="P3312" t="str">
        <f>IF(VLOOKUP(D3312,location_rename,2,FALSE)=0,D3312,VLOOKUP(D3312,location_rename,2,FALSE))</f>
        <v>Sideline Setup Partial Branded</v>
      </c>
      <c r="Q3312">
        <f>IF($L3312=0,0,G3312)</f>
        <v>1</v>
      </c>
      <c r="R3312">
        <f>IF($L3312=0,0,H3312)</f>
        <v>1</v>
      </c>
      <c r="S3312" s="1">
        <f>R3312*L3312</f>
        <v>219.0556666666667</v>
      </c>
      <c r="T3312" s="1">
        <f>S3312*(K3312/100)</f>
        <v>28.23944137070507</v>
      </c>
      <c r="U3312" t="str">
        <f t="shared" si="102"/>
        <v>GatoradeSideline Setup Partial Branded</v>
      </c>
      <c r="V3312" t="str">
        <f t="shared" si="103"/>
        <v>07-06 Colorado Rockies @ Washington NationalsGatoradeSideline Setup Partial Branded</v>
      </c>
      <c r="W3312" t="str">
        <f>CONCATENATE(M3312,O3312)</f>
        <v>Regular SeasonGatorade</v>
      </c>
      <c r="X3312" t="str">
        <f>CONCATENATE(M3312,P3312)</f>
        <v>Regular SeasonSideline Setup Partial Branded</v>
      </c>
      <c r="Y3312" t="str">
        <f>CONCATENATE(M3312,O3312,P3312)</f>
        <v>Regular SeasonGatoradeSideline Setup Partial Branded</v>
      </c>
    </row>
    <row r="3313" spans="1:25" x14ac:dyDescent="0.25">
      <c r="A3313" s="3">
        <v>374320</v>
      </c>
      <c r="B3313" t="s">
        <v>90</v>
      </c>
      <c r="C3313" t="s">
        <v>85</v>
      </c>
      <c r="D3313" t="s">
        <v>17</v>
      </c>
      <c r="E3313" t="s">
        <v>1</v>
      </c>
      <c r="F3313" s="5">
        <v>41096</v>
      </c>
      <c r="G3313">
        <v>2</v>
      </c>
      <c r="H3313">
        <v>8</v>
      </c>
      <c r="I3313" s="1">
        <v>1752.48</v>
      </c>
      <c r="J3313" s="1">
        <v>579.85</v>
      </c>
      <c r="K3313">
        <v>33.087396147174204</v>
      </c>
      <c r="L3313" s="4">
        <f>VLOOKUP(N3313,rates,VLOOKUP(CONCATENATE('[1]Exposure Report'!$B$11,'[1]Exposure Report'!$B$13),rate_lookup_table,4,FALSE),FALSE)</f>
        <v>219.0556666666667</v>
      </c>
      <c r="M3313" t="s">
        <v>0</v>
      </c>
      <c r="N3313" t="str">
        <f>IF(VLOOKUP(B3313,title_rename,2,FALSE)=0,B3313,VLOOKUP(B3313,title_rename,2,FALSE))</f>
        <v>07-06 Colorado Rockies @ Washington Nationals</v>
      </c>
      <c r="O3313" s="3" t="str">
        <f>LEFT(IF(VLOOKUP(C3313,brand_rename,2,FALSE)=0,C3313,VLOOKUP(C3313,brand_rename,2,FALSE)),LEN(IF(VLOOKUP(C3313,brand_rename,2,FALSE)=0,C3313,VLOOKUP(C3313,brand_rename,2,FALSE)))-6)</f>
        <v>Gaylord National Resort</v>
      </c>
      <c r="P3313" t="str">
        <f>IF(VLOOKUP(D3313,location_rename,2,FALSE)=0,D3313,VLOOKUP(D3313,location_rename,2,FALSE))</f>
        <v>LED Upper Tiered</v>
      </c>
      <c r="Q3313">
        <f>IF($L3313=0,0,G3313)</f>
        <v>2</v>
      </c>
      <c r="R3313">
        <f>IF($L3313=0,0,H3313)</f>
        <v>8</v>
      </c>
      <c r="S3313" s="1">
        <f>R3313*L3313</f>
        <v>1752.4453333333336</v>
      </c>
      <c r="T3313" s="1">
        <f>S3313*(K3313/100)</f>
        <v>579.83852970266753</v>
      </c>
      <c r="U3313" t="str">
        <f t="shared" si="102"/>
        <v>Gaylord National ResortLED Upper Tiered</v>
      </c>
      <c r="V3313" t="str">
        <f t="shared" si="103"/>
        <v>07-06 Colorado Rockies @ Washington NationalsGaylord National ResortLED Upper Tiered</v>
      </c>
      <c r="W3313" t="str">
        <f>CONCATENATE(M3313,O3313)</f>
        <v>Regular SeasonGaylord National Resort</v>
      </c>
      <c r="X3313" t="str">
        <f>CONCATENATE(M3313,P3313)</f>
        <v>Regular SeasonLED Upper Tiered</v>
      </c>
      <c r="Y3313" t="str">
        <f>CONCATENATE(M3313,O3313,P3313)</f>
        <v>Regular SeasonGaylord National ResortLED Upper Tiered</v>
      </c>
    </row>
    <row r="3314" spans="1:25" x14ac:dyDescent="0.25">
      <c r="A3314" s="3">
        <v>374320</v>
      </c>
      <c r="B3314" t="s">
        <v>90</v>
      </c>
      <c r="C3314" t="s">
        <v>53</v>
      </c>
      <c r="D3314" t="s">
        <v>17</v>
      </c>
      <c r="E3314" t="s">
        <v>1</v>
      </c>
      <c r="F3314" s="5">
        <v>41096</v>
      </c>
      <c r="G3314">
        <v>4</v>
      </c>
      <c r="H3314">
        <v>12</v>
      </c>
      <c r="I3314" s="1">
        <v>2628.72</v>
      </c>
      <c r="J3314" s="1">
        <v>940.42</v>
      </c>
      <c r="K3314">
        <v>35.7748257707173</v>
      </c>
      <c r="L3314" s="4">
        <f>VLOOKUP(N3314,rates,VLOOKUP(CONCATENATE('[1]Exposure Report'!$B$11,'[1]Exposure Report'!$B$13),rate_lookup_table,4,FALSE),FALSE)</f>
        <v>219.0556666666667</v>
      </c>
      <c r="M3314" t="s">
        <v>0</v>
      </c>
      <c r="N3314" t="str">
        <f>IF(VLOOKUP(B3314,title_rename,2,FALSE)=0,B3314,VLOOKUP(B3314,title_rename,2,FALSE))</f>
        <v>07-06 Colorado Rockies @ Washington Nationals</v>
      </c>
      <c r="O3314" s="3" t="str">
        <f>LEFT(IF(VLOOKUP(C3314,brand_rename,2,FALSE)=0,C3314,VLOOKUP(C3314,brand_rename,2,FALSE)),LEN(IF(VLOOKUP(C3314,brand_rename,2,FALSE)=0,C3314,VLOOKUP(C3314,brand_rename,2,FALSE)))-6)</f>
        <v>GEICO</v>
      </c>
      <c r="P3314" t="str">
        <f>IF(VLOOKUP(D3314,location_rename,2,FALSE)=0,D3314,VLOOKUP(D3314,location_rename,2,FALSE))</f>
        <v>LED Upper Tiered</v>
      </c>
      <c r="Q3314">
        <f>IF($L3314=0,0,G3314)</f>
        <v>4</v>
      </c>
      <c r="R3314">
        <f>IF($L3314=0,0,H3314)</f>
        <v>12</v>
      </c>
      <c r="S3314" s="1">
        <f>R3314*L3314</f>
        <v>2628.6680000000006</v>
      </c>
      <c r="T3314" s="1">
        <f>S3314*(K3314/100)</f>
        <v>940.40139709059929</v>
      </c>
      <c r="U3314" t="str">
        <f t="shared" si="102"/>
        <v>GEICOLED Upper Tiered</v>
      </c>
      <c r="V3314" t="str">
        <f t="shared" si="103"/>
        <v>07-06 Colorado Rockies @ Washington NationalsGEICOLED Upper Tiered</v>
      </c>
      <c r="W3314" t="str">
        <f>CONCATENATE(M3314,O3314)</f>
        <v>Regular SeasonGEICO</v>
      </c>
      <c r="X3314" t="str">
        <f>CONCATENATE(M3314,P3314)</f>
        <v>Regular SeasonLED Upper Tiered</v>
      </c>
      <c r="Y3314" t="str">
        <f>CONCATENATE(M3314,O3314,P3314)</f>
        <v>Regular SeasonGEICOLED Upper Tiered</v>
      </c>
    </row>
    <row r="3315" spans="1:25" x14ac:dyDescent="0.25">
      <c r="A3315" s="3">
        <v>374320</v>
      </c>
      <c r="B3315" t="s">
        <v>90</v>
      </c>
      <c r="C3315" t="s">
        <v>53</v>
      </c>
      <c r="D3315" t="s">
        <v>2</v>
      </c>
      <c r="E3315" t="s">
        <v>1</v>
      </c>
      <c r="F3315" s="5">
        <v>41096</v>
      </c>
      <c r="G3315">
        <v>15</v>
      </c>
      <c r="H3315">
        <v>82</v>
      </c>
      <c r="I3315" s="1">
        <v>17962.919999999998</v>
      </c>
      <c r="J3315" s="1">
        <v>4334.3599999999997</v>
      </c>
      <c r="K3315">
        <v>24.129484515880399</v>
      </c>
      <c r="L3315" s="4">
        <f>VLOOKUP(N3315,rates,VLOOKUP(CONCATENATE('[1]Exposure Report'!$B$11,'[1]Exposure Report'!$B$13),rate_lookup_table,4,FALSE),FALSE)</f>
        <v>219.0556666666667</v>
      </c>
      <c r="M3315" t="s">
        <v>0</v>
      </c>
      <c r="N3315" t="str">
        <f>IF(VLOOKUP(B3315,title_rename,2,FALSE)=0,B3315,VLOOKUP(B3315,title_rename,2,FALSE))</f>
        <v>07-06 Colorado Rockies @ Washington Nationals</v>
      </c>
      <c r="O3315" s="3" t="str">
        <f>LEFT(IF(VLOOKUP(C3315,brand_rename,2,FALSE)=0,C3315,VLOOKUP(C3315,brand_rename,2,FALSE)),LEN(IF(VLOOKUP(C3315,brand_rename,2,FALSE)=0,C3315,VLOOKUP(C3315,brand_rename,2,FALSE)))-6)</f>
        <v>GEICO</v>
      </c>
      <c r="P3315" t="str">
        <f>IF(VLOOKUP(D3315,location_rename,2,FALSE)=0,D3315,VLOOKUP(D3315,location_rename,2,FALSE))</f>
        <v>Rotational Field Level Home Plate</v>
      </c>
      <c r="Q3315">
        <f>IF($L3315=0,0,G3315)</f>
        <v>15</v>
      </c>
      <c r="R3315">
        <f>IF($L3315=0,0,H3315)</f>
        <v>82</v>
      </c>
      <c r="S3315" s="1">
        <f>R3315*L3315</f>
        <v>17962.564666666669</v>
      </c>
      <c r="T3315" s="1">
        <f>S3315*(K3315/100)</f>
        <v>4334.2742598983377</v>
      </c>
      <c r="U3315" t="str">
        <f t="shared" si="102"/>
        <v>GEICORotational Field Level Home Plate</v>
      </c>
      <c r="V3315" t="str">
        <f t="shared" si="103"/>
        <v>07-06 Colorado Rockies @ Washington NationalsGEICORotational Field Level Home Plate</v>
      </c>
      <c r="W3315" t="str">
        <f>CONCATENATE(M3315,O3315)</f>
        <v>Regular SeasonGEICO</v>
      </c>
      <c r="X3315" t="str">
        <f>CONCATENATE(M3315,P3315)</f>
        <v>Regular SeasonRotational Field Level Home Plate</v>
      </c>
      <c r="Y3315" t="str">
        <f>CONCATENATE(M3315,O3315,P3315)</f>
        <v>Regular SeasonGEICORotational Field Level Home Plate</v>
      </c>
    </row>
    <row r="3316" spans="1:25" x14ac:dyDescent="0.25">
      <c r="A3316" s="3">
        <v>374320</v>
      </c>
      <c r="B3316" t="s">
        <v>90</v>
      </c>
      <c r="C3316" t="s">
        <v>53</v>
      </c>
      <c r="D3316" t="s">
        <v>11</v>
      </c>
      <c r="E3316" t="s">
        <v>1</v>
      </c>
      <c r="F3316" s="5">
        <v>41096</v>
      </c>
      <c r="G3316">
        <v>54</v>
      </c>
      <c r="H3316">
        <v>187</v>
      </c>
      <c r="I3316" s="1">
        <v>40964.22</v>
      </c>
      <c r="J3316" s="1">
        <v>6205.97</v>
      </c>
      <c r="K3316">
        <v>15.1497331085518</v>
      </c>
      <c r="L3316" s="4">
        <f>VLOOKUP(N3316,rates,VLOOKUP(CONCATENATE('[1]Exposure Report'!$B$11,'[1]Exposure Report'!$B$13),rate_lookup_table,4,FALSE),FALSE)</f>
        <v>219.0556666666667</v>
      </c>
      <c r="M3316" t="s">
        <v>0</v>
      </c>
      <c r="N3316" t="str">
        <f>IF(VLOOKUP(B3316,title_rename,2,FALSE)=0,B3316,VLOOKUP(B3316,title_rename,2,FALSE))</f>
        <v>07-06 Colorado Rockies @ Washington Nationals</v>
      </c>
      <c r="O3316" s="3" t="str">
        <f>LEFT(IF(VLOOKUP(C3316,brand_rename,2,FALSE)=0,C3316,VLOOKUP(C3316,brand_rename,2,FALSE)),LEN(IF(VLOOKUP(C3316,brand_rename,2,FALSE)=0,C3316,VLOOKUP(C3316,brand_rename,2,FALSE)))-6)</f>
        <v>GEICO</v>
      </c>
      <c r="P3316" t="str">
        <f>IF(VLOOKUP(D3316,location_rename,2,FALSE)=0,D3316,VLOOKUP(D3316,location_rename,2,FALSE))</f>
        <v>Static Outfield Wall</v>
      </c>
      <c r="Q3316">
        <f>IF($L3316=0,0,G3316)</f>
        <v>54</v>
      </c>
      <c r="R3316">
        <f>IF($L3316=0,0,H3316)</f>
        <v>187</v>
      </c>
      <c r="S3316" s="1">
        <f>R3316*L3316</f>
        <v>40963.409666666674</v>
      </c>
      <c r="T3316" s="1">
        <f>S3316*(K3316/100)</f>
        <v>6205.8472366627093</v>
      </c>
      <c r="U3316" t="str">
        <f t="shared" si="102"/>
        <v>GEICOStatic Outfield Wall</v>
      </c>
      <c r="V3316" t="str">
        <f t="shared" si="103"/>
        <v>07-06 Colorado Rockies @ Washington NationalsGEICOStatic Outfield Wall</v>
      </c>
      <c r="W3316" t="str">
        <f>CONCATENATE(M3316,O3316)</f>
        <v>Regular SeasonGEICO</v>
      </c>
      <c r="X3316" t="str">
        <f>CONCATENATE(M3316,P3316)</f>
        <v>Regular SeasonStatic Outfield Wall</v>
      </c>
      <c r="Y3316" t="str">
        <f>CONCATENATE(M3316,O3316,P3316)</f>
        <v>Regular SeasonGEICOStatic Outfield Wall</v>
      </c>
    </row>
    <row r="3317" spans="1:25" x14ac:dyDescent="0.25">
      <c r="A3317" s="3">
        <v>374320</v>
      </c>
      <c r="B3317" t="s">
        <v>90</v>
      </c>
      <c r="C3317" t="s">
        <v>53</v>
      </c>
      <c r="D3317" t="s">
        <v>9</v>
      </c>
      <c r="E3317" t="s">
        <v>1</v>
      </c>
      <c r="F3317" s="5">
        <v>41096</v>
      </c>
      <c r="G3317">
        <v>7</v>
      </c>
      <c r="H3317">
        <v>28</v>
      </c>
      <c r="I3317" s="1">
        <v>6133.68</v>
      </c>
      <c r="J3317" s="1">
        <v>880.67</v>
      </c>
      <c r="K3317">
        <v>14.357938464347599</v>
      </c>
      <c r="L3317" s="4">
        <f>VLOOKUP(N3317,rates,VLOOKUP(CONCATENATE('[1]Exposure Report'!$B$11,'[1]Exposure Report'!$B$13),rate_lookup_table,4,FALSE),FALSE)</f>
        <v>219.0556666666667</v>
      </c>
      <c r="M3317" t="s">
        <v>0</v>
      </c>
      <c r="N3317" t="str">
        <f>IF(VLOOKUP(B3317,title_rename,2,FALSE)=0,B3317,VLOOKUP(B3317,title_rename,2,FALSE))</f>
        <v>07-06 Colorado Rockies @ Washington Nationals</v>
      </c>
      <c r="O3317" s="3" t="str">
        <f>LEFT(IF(VLOOKUP(C3317,brand_rename,2,FALSE)=0,C3317,VLOOKUP(C3317,brand_rename,2,FALSE)),LEN(IF(VLOOKUP(C3317,brand_rename,2,FALSE)=0,C3317,VLOOKUP(C3317,brand_rename,2,FALSE)))-6)</f>
        <v>GEICO</v>
      </c>
      <c r="P3317" t="str">
        <f>IF(VLOOKUP(D3317,location_rename,2,FALSE)=0,D3317,VLOOKUP(D3317,location_rename,2,FALSE))</f>
        <v>Static Upper Billboard</v>
      </c>
      <c r="Q3317">
        <f>IF($L3317=0,0,G3317)</f>
        <v>7</v>
      </c>
      <c r="R3317">
        <f>IF($L3317=0,0,H3317)</f>
        <v>28</v>
      </c>
      <c r="S3317" s="1">
        <f>R3317*L3317</f>
        <v>6133.5586666666677</v>
      </c>
      <c r="T3317" s="1">
        <f>S3317*(K3317/100)</f>
        <v>880.65257903465931</v>
      </c>
      <c r="U3317" t="str">
        <f t="shared" si="102"/>
        <v>GEICOStatic Upper Billboard</v>
      </c>
      <c r="V3317" t="str">
        <f t="shared" si="103"/>
        <v>07-06 Colorado Rockies @ Washington NationalsGEICOStatic Upper Billboard</v>
      </c>
      <c r="W3317" t="str">
        <f>CONCATENATE(M3317,O3317)</f>
        <v>Regular SeasonGEICO</v>
      </c>
      <c r="X3317" t="str">
        <f>CONCATENATE(M3317,P3317)</f>
        <v>Regular SeasonStatic Upper Billboard</v>
      </c>
      <c r="Y3317" t="str">
        <f>CONCATENATE(M3317,O3317,P3317)</f>
        <v>Regular SeasonGEICOStatic Upper Billboard</v>
      </c>
    </row>
    <row r="3318" spans="1:25" x14ac:dyDescent="0.25">
      <c r="A3318" s="3">
        <v>374320</v>
      </c>
      <c r="B3318" t="s">
        <v>90</v>
      </c>
      <c r="C3318" t="s">
        <v>52</v>
      </c>
      <c r="D3318" t="s">
        <v>2</v>
      </c>
      <c r="E3318" t="s">
        <v>1</v>
      </c>
      <c r="F3318" s="5">
        <v>41096</v>
      </c>
      <c r="G3318">
        <v>22</v>
      </c>
      <c r="H3318">
        <v>140</v>
      </c>
      <c r="I3318" s="1">
        <v>30668.400000000001</v>
      </c>
      <c r="J3318" s="1">
        <v>7601.58</v>
      </c>
      <c r="K3318">
        <v>24.7863599013968</v>
      </c>
      <c r="L3318" s="4">
        <f>VLOOKUP(N3318,rates,VLOOKUP(CONCATENATE('[1]Exposure Report'!$B$11,'[1]Exposure Report'!$B$13),rate_lookup_table,4,FALSE),FALSE)</f>
        <v>219.0556666666667</v>
      </c>
      <c r="M3318" t="s">
        <v>0</v>
      </c>
      <c r="N3318" t="str">
        <f>IF(VLOOKUP(B3318,title_rename,2,FALSE)=0,B3318,VLOOKUP(B3318,title_rename,2,FALSE))</f>
        <v>07-06 Colorado Rockies @ Washington Nationals</v>
      </c>
      <c r="O3318" s="3" t="str">
        <f>LEFT(IF(VLOOKUP(C3318,brand_rename,2,FALSE)=0,C3318,VLOOKUP(C3318,brand_rename,2,FALSE)),LEN(IF(VLOOKUP(C3318,brand_rename,2,FALSE)=0,C3318,VLOOKUP(C3318,brand_rename,2,FALSE)))-6)</f>
        <v>Hankook Tire</v>
      </c>
      <c r="P3318" t="str">
        <f>IF(VLOOKUP(D3318,location_rename,2,FALSE)=0,D3318,VLOOKUP(D3318,location_rename,2,FALSE))</f>
        <v>Rotational Field Level Home Plate</v>
      </c>
      <c r="Q3318">
        <f>IF($L3318=0,0,G3318)</f>
        <v>22</v>
      </c>
      <c r="R3318">
        <f>IF($L3318=0,0,H3318)</f>
        <v>140</v>
      </c>
      <c r="S3318" s="1">
        <f>R3318*L3318</f>
        <v>30667.793333333339</v>
      </c>
      <c r="T3318" s="1">
        <f>S3318*(K3318/100)</f>
        <v>7601.4296294165761</v>
      </c>
      <c r="U3318" t="str">
        <f t="shared" si="102"/>
        <v>Hankook TireRotational Field Level Home Plate</v>
      </c>
      <c r="V3318" t="str">
        <f t="shared" si="103"/>
        <v>07-06 Colorado Rockies @ Washington NationalsHankook TireRotational Field Level Home Plate</v>
      </c>
      <c r="W3318" t="str">
        <f>CONCATENATE(M3318,O3318)</f>
        <v>Regular SeasonHankook Tire</v>
      </c>
      <c r="X3318" t="str">
        <f>CONCATENATE(M3318,P3318)</f>
        <v>Regular SeasonRotational Field Level Home Plate</v>
      </c>
      <c r="Y3318" t="str">
        <f>CONCATENATE(M3318,O3318,P3318)</f>
        <v>Regular SeasonHankook TireRotational Field Level Home Plate</v>
      </c>
    </row>
    <row r="3319" spans="1:25" x14ac:dyDescent="0.25">
      <c r="A3319" s="3">
        <v>374320</v>
      </c>
      <c r="B3319" t="s">
        <v>90</v>
      </c>
      <c r="C3319" t="s">
        <v>51</v>
      </c>
      <c r="D3319" t="s">
        <v>9</v>
      </c>
      <c r="E3319" t="s">
        <v>1</v>
      </c>
      <c r="F3319" s="5">
        <v>41096</v>
      </c>
      <c r="G3319">
        <v>18</v>
      </c>
      <c r="H3319">
        <v>54</v>
      </c>
      <c r="I3319" s="1">
        <v>11829.24</v>
      </c>
      <c r="J3319" s="1">
        <v>2520.94</v>
      </c>
      <c r="K3319">
        <v>21.311090146112502</v>
      </c>
      <c r="L3319" s="4">
        <f>VLOOKUP(N3319,rates,VLOOKUP(CONCATENATE('[1]Exposure Report'!$B$11,'[1]Exposure Report'!$B$13),rate_lookup_table,4,FALSE),FALSE)</f>
        <v>219.0556666666667</v>
      </c>
      <c r="M3319" t="s">
        <v>0</v>
      </c>
      <c r="N3319" t="str">
        <f>IF(VLOOKUP(B3319,title_rename,2,FALSE)=0,B3319,VLOOKUP(B3319,title_rename,2,FALSE))</f>
        <v>07-06 Colorado Rockies @ Washington Nationals</v>
      </c>
      <c r="O3319" s="3" t="str">
        <f>LEFT(IF(VLOOKUP(C3319,brand_rename,2,FALSE)=0,C3319,VLOOKUP(C3319,brand_rename,2,FALSE)),LEN(IF(VLOOKUP(C3319,brand_rename,2,FALSE)=0,C3319,VLOOKUP(C3319,brand_rename,2,FALSE)))-6)</f>
        <v>Harris Teeter</v>
      </c>
      <c r="P3319" t="str">
        <f>IF(VLOOKUP(D3319,location_rename,2,FALSE)=0,D3319,VLOOKUP(D3319,location_rename,2,FALSE))</f>
        <v>Static Upper Billboard</v>
      </c>
      <c r="Q3319">
        <f>IF($L3319=0,0,G3319)</f>
        <v>18</v>
      </c>
      <c r="R3319">
        <f>IF($L3319=0,0,H3319)</f>
        <v>54</v>
      </c>
      <c r="S3319" s="1">
        <f>R3319*L3319</f>
        <v>11829.006000000001</v>
      </c>
      <c r="T3319" s="1">
        <f>S3319*(K3319/100)</f>
        <v>2520.8901320490568</v>
      </c>
      <c r="U3319" t="str">
        <f t="shared" si="102"/>
        <v>Harris TeeterStatic Upper Billboard</v>
      </c>
      <c r="V3319" t="str">
        <f t="shared" si="103"/>
        <v>07-06 Colorado Rockies @ Washington NationalsHarris TeeterStatic Upper Billboard</v>
      </c>
      <c r="W3319" t="str">
        <f>CONCATENATE(M3319,O3319)</f>
        <v>Regular SeasonHarris Teeter</v>
      </c>
      <c r="X3319" t="str">
        <f>CONCATENATE(M3319,P3319)</f>
        <v>Regular SeasonStatic Upper Billboard</v>
      </c>
      <c r="Y3319" t="str">
        <f>CONCATENATE(M3319,O3319,P3319)</f>
        <v>Regular SeasonHarris TeeterStatic Upper Billboard</v>
      </c>
    </row>
    <row r="3320" spans="1:25" x14ac:dyDescent="0.25">
      <c r="A3320" s="3">
        <v>374320</v>
      </c>
      <c r="B3320" t="s">
        <v>90</v>
      </c>
      <c r="C3320" t="s">
        <v>100</v>
      </c>
      <c r="D3320" t="s">
        <v>17</v>
      </c>
      <c r="E3320" t="s">
        <v>1</v>
      </c>
      <c r="F3320" s="5">
        <v>41096</v>
      </c>
      <c r="G3320">
        <v>1</v>
      </c>
      <c r="H3320">
        <v>2</v>
      </c>
      <c r="I3320" s="1">
        <v>438.12</v>
      </c>
      <c r="J3320" s="1">
        <v>162.94</v>
      </c>
      <c r="K3320">
        <v>37.190724002556301</v>
      </c>
      <c r="L3320" s="4">
        <f>VLOOKUP(N3320,rates,VLOOKUP(CONCATENATE('[1]Exposure Report'!$B$11,'[1]Exposure Report'!$B$13),rate_lookup_table,4,FALSE),FALSE)</f>
        <v>219.0556666666667</v>
      </c>
      <c r="M3320" t="s">
        <v>0</v>
      </c>
      <c r="N3320" t="str">
        <f>IF(VLOOKUP(B3320,title_rename,2,FALSE)=0,B3320,VLOOKUP(B3320,title_rename,2,FALSE))</f>
        <v>07-06 Colorado Rockies @ Washington Nationals</v>
      </c>
      <c r="O3320" s="3" t="str">
        <f>LEFT(IF(VLOOKUP(C3320,brand_rename,2,FALSE)=0,C3320,VLOOKUP(C3320,brand_rename,2,FALSE)),LEN(IF(VLOOKUP(C3320,brand_rename,2,FALSE)=0,C3320,VLOOKUP(C3320,brand_rename,2,FALSE)))-6)</f>
        <v>Hawaiian Shaved Ice</v>
      </c>
      <c r="P3320" t="str">
        <f>IF(VLOOKUP(D3320,location_rename,2,FALSE)=0,D3320,VLOOKUP(D3320,location_rename,2,FALSE))</f>
        <v>LED Upper Tiered</v>
      </c>
      <c r="Q3320">
        <f>IF($L3320=0,0,G3320)</f>
        <v>1</v>
      </c>
      <c r="R3320">
        <f>IF($L3320=0,0,H3320)</f>
        <v>2</v>
      </c>
      <c r="S3320" s="1">
        <f>R3320*L3320</f>
        <v>438.11133333333339</v>
      </c>
      <c r="T3320" s="1">
        <f>S3320*(K3320/100)</f>
        <v>162.93677680391949</v>
      </c>
      <c r="U3320" t="str">
        <f t="shared" si="102"/>
        <v>Hawaiian Shaved IceLED Upper Tiered</v>
      </c>
      <c r="V3320" t="str">
        <f t="shared" si="103"/>
        <v>07-06 Colorado Rockies @ Washington NationalsHawaiian Shaved IceLED Upper Tiered</v>
      </c>
      <c r="W3320" t="str">
        <f>CONCATENATE(M3320,O3320)</f>
        <v>Regular SeasonHawaiian Shaved Ice</v>
      </c>
      <c r="X3320" t="str">
        <f>CONCATENATE(M3320,P3320)</f>
        <v>Regular SeasonLED Upper Tiered</v>
      </c>
      <c r="Y3320" t="str">
        <f>CONCATENATE(M3320,O3320,P3320)</f>
        <v>Regular SeasonHawaiian Shaved IceLED Upper Tiered</v>
      </c>
    </row>
    <row r="3321" spans="1:25" x14ac:dyDescent="0.25">
      <c r="A3321" s="3">
        <v>374320</v>
      </c>
      <c r="B3321" t="s">
        <v>90</v>
      </c>
      <c r="C3321" t="s">
        <v>50</v>
      </c>
      <c r="D3321" t="s">
        <v>19</v>
      </c>
      <c r="E3321" t="s">
        <v>1</v>
      </c>
      <c r="F3321" s="5">
        <v>41096</v>
      </c>
      <c r="G3321">
        <v>3</v>
      </c>
      <c r="H3321">
        <v>8</v>
      </c>
      <c r="I3321" s="1">
        <v>1752.48</v>
      </c>
      <c r="J3321" s="1">
        <v>564.08000000000004</v>
      </c>
      <c r="K3321">
        <v>32.187528530995998</v>
      </c>
      <c r="L3321" s="4">
        <f>VLOOKUP(N3321,rates,VLOOKUP(CONCATENATE('[1]Exposure Report'!$B$11,'[1]Exposure Report'!$B$13),rate_lookup_table,4,FALSE),FALSE)</f>
        <v>219.0556666666667</v>
      </c>
      <c r="M3321" t="s">
        <v>0</v>
      </c>
      <c r="N3321" t="str">
        <f>IF(VLOOKUP(B3321,title_rename,2,FALSE)=0,B3321,VLOOKUP(B3321,title_rename,2,FALSE))</f>
        <v>07-06 Colorado Rockies @ Washington Nationals</v>
      </c>
      <c r="O3321" s="3" t="str">
        <f>LEFT(IF(VLOOKUP(C3321,brand_rename,2,FALSE)=0,C3321,VLOOKUP(C3321,brand_rename,2,FALSE)),LEN(IF(VLOOKUP(C3321,brand_rename,2,FALSE)=0,C3321,VLOOKUP(C3321,brand_rename,2,FALSE)))-6)</f>
        <v>JK Moving and Storage Inc</v>
      </c>
      <c r="P3321" t="str">
        <f>IF(VLOOKUP(D3321,location_rename,2,FALSE)=0,D3321,VLOOKUP(D3321,location_rename,2,FALSE))</f>
        <v>LED Outfield Wall</v>
      </c>
      <c r="Q3321">
        <f>IF($L3321=0,0,G3321)</f>
        <v>3</v>
      </c>
      <c r="R3321">
        <f>IF($L3321=0,0,H3321)</f>
        <v>8</v>
      </c>
      <c r="S3321" s="1">
        <f>R3321*L3321</f>
        <v>1752.4453333333336</v>
      </c>
      <c r="T3321" s="1">
        <f>S3321*(K3321/100)</f>
        <v>564.06884165677457</v>
      </c>
      <c r="U3321" t="str">
        <f t="shared" si="102"/>
        <v>JK Moving and Storage IncLED Outfield Wall</v>
      </c>
      <c r="V3321" t="str">
        <f t="shared" si="103"/>
        <v>07-06 Colorado Rockies @ Washington NationalsJK Moving and Storage IncLED Outfield Wall</v>
      </c>
      <c r="W3321" t="str">
        <f>CONCATENATE(M3321,O3321)</f>
        <v>Regular SeasonJK Moving and Storage Inc</v>
      </c>
      <c r="X3321" t="str">
        <f>CONCATENATE(M3321,P3321)</f>
        <v>Regular SeasonLED Outfield Wall</v>
      </c>
      <c r="Y3321" t="str">
        <f>CONCATENATE(M3321,O3321,P3321)</f>
        <v>Regular SeasonJK Moving and Storage IncLED Outfield Wall</v>
      </c>
    </row>
    <row r="3322" spans="1:25" x14ac:dyDescent="0.25">
      <c r="A3322" s="3">
        <v>374320</v>
      </c>
      <c r="B3322" t="s">
        <v>90</v>
      </c>
      <c r="C3322" t="s">
        <v>49</v>
      </c>
      <c r="D3322" t="s">
        <v>17</v>
      </c>
      <c r="E3322" t="s">
        <v>1</v>
      </c>
      <c r="F3322" s="5">
        <v>41096</v>
      </c>
      <c r="G3322">
        <v>2</v>
      </c>
      <c r="H3322">
        <v>6</v>
      </c>
      <c r="I3322" s="1">
        <v>1314.36</v>
      </c>
      <c r="J3322" s="1">
        <v>397.2</v>
      </c>
      <c r="K3322">
        <v>30.220031041723701</v>
      </c>
      <c r="L3322" s="4">
        <f>VLOOKUP(N3322,rates,VLOOKUP(CONCATENATE('[1]Exposure Report'!$B$11,'[1]Exposure Report'!$B$13),rate_lookup_table,4,FALSE),FALSE)</f>
        <v>219.0556666666667</v>
      </c>
      <c r="M3322" t="s">
        <v>0</v>
      </c>
      <c r="N3322" t="str">
        <f>IF(VLOOKUP(B3322,title_rename,2,FALSE)=0,B3322,VLOOKUP(B3322,title_rename,2,FALSE))</f>
        <v>07-06 Colorado Rockies @ Washington Nationals</v>
      </c>
      <c r="O3322" s="3" t="str">
        <f>LEFT(IF(VLOOKUP(C3322,brand_rename,2,FALSE)=0,C3322,VLOOKUP(C3322,brand_rename,2,FALSE)),LEN(IF(VLOOKUP(C3322,brand_rename,2,FALSE)=0,C3322,VLOOKUP(C3322,brand_rename,2,FALSE)))-6)</f>
        <v>Lexus</v>
      </c>
      <c r="P3322" t="str">
        <f>IF(VLOOKUP(D3322,location_rename,2,FALSE)=0,D3322,VLOOKUP(D3322,location_rename,2,FALSE))</f>
        <v>LED Upper Tiered</v>
      </c>
      <c r="Q3322">
        <f>IF($L3322=0,0,G3322)</f>
        <v>2</v>
      </c>
      <c r="R3322">
        <f>IF($L3322=0,0,H3322)</f>
        <v>6</v>
      </c>
      <c r="S3322" s="1">
        <f>R3322*L3322</f>
        <v>1314.3340000000003</v>
      </c>
      <c r="T3322" s="1">
        <f>S3322*(K3322/100)</f>
        <v>397.19214279192886</v>
      </c>
      <c r="U3322" t="str">
        <f t="shared" si="102"/>
        <v>LexusLED Upper Tiered</v>
      </c>
      <c r="V3322" t="str">
        <f t="shared" si="103"/>
        <v>07-06 Colorado Rockies @ Washington NationalsLexusLED Upper Tiered</v>
      </c>
      <c r="W3322" t="str">
        <f>CONCATENATE(M3322,O3322)</f>
        <v>Regular SeasonLexus</v>
      </c>
      <c r="X3322" t="str">
        <f>CONCATENATE(M3322,P3322)</f>
        <v>Regular SeasonLED Upper Tiered</v>
      </c>
      <c r="Y3322" t="str">
        <f>CONCATENATE(M3322,O3322,P3322)</f>
        <v>Regular SeasonLexusLED Upper Tiered</v>
      </c>
    </row>
    <row r="3323" spans="1:25" x14ac:dyDescent="0.25">
      <c r="A3323" s="3">
        <v>374320</v>
      </c>
      <c r="B3323" t="s">
        <v>90</v>
      </c>
      <c r="C3323" t="s">
        <v>49</v>
      </c>
      <c r="D3323" t="s">
        <v>7</v>
      </c>
      <c r="E3323" t="s">
        <v>1</v>
      </c>
      <c r="F3323" s="5">
        <v>41096</v>
      </c>
      <c r="G3323">
        <v>401</v>
      </c>
      <c r="H3323">
        <v>2618</v>
      </c>
      <c r="I3323" s="1">
        <v>573499.07999999996</v>
      </c>
      <c r="J3323" s="1">
        <v>96239.74</v>
      </c>
      <c r="K3323">
        <v>16.781149849447001</v>
      </c>
      <c r="L3323" s="4">
        <f>VLOOKUP(N3323,rates,VLOOKUP(CONCATENATE('[1]Exposure Report'!$B$11,'[1]Exposure Report'!$B$13),rate_lookup_table,4,FALSE),FALSE)</f>
        <v>219.0556666666667</v>
      </c>
      <c r="M3323" t="s">
        <v>0</v>
      </c>
      <c r="N3323" t="str">
        <f>IF(VLOOKUP(B3323,title_rename,2,FALSE)=0,B3323,VLOOKUP(B3323,title_rename,2,FALSE))</f>
        <v>07-06 Colorado Rockies @ Washington Nationals</v>
      </c>
      <c r="O3323" s="3" t="str">
        <f>LEFT(IF(VLOOKUP(C3323,brand_rename,2,FALSE)=0,C3323,VLOOKUP(C3323,brand_rename,2,FALSE)),LEN(IF(VLOOKUP(C3323,brand_rename,2,FALSE)=0,C3323,VLOOKUP(C3323,brand_rename,2,FALSE)))-6)</f>
        <v>Lexus</v>
      </c>
      <c r="P3323" t="str">
        <f>IF(VLOOKUP(D3323,location_rename,2,FALSE)=0,D3323,VLOOKUP(D3323,location_rename,2,FALSE))</f>
        <v>Static Upper Home Plate</v>
      </c>
      <c r="Q3323">
        <f>IF($L3323=0,0,G3323)</f>
        <v>401</v>
      </c>
      <c r="R3323">
        <f>IF($L3323=0,0,H3323)</f>
        <v>2618</v>
      </c>
      <c r="S3323" s="1">
        <f>R3323*L3323</f>
        <v>573487.73533333337</v>
      </c>
      <c r="T3323" s="1">
        <f>S3323*(K3323/100)</f>
        <v>96237.836234486676</v>
      </c>
      <c r="U3323" t="str">
        <f t="shared" si="102"/>
        <v>LexusStatic Upper Home Plate</v>
      </c>
      <c r="V3323" t="str">
        <f t="shared" si="103"/>
        <v>07-06 Colorado Rockies @ Washington NationalsLexusStatic Upper Home Plate</v>
      </c>
      <c r="W3323" t="str">
        <f>CONCATENATE(M3323,O3323)</f>
        <v>Regular SeasonLexus</v>
      </c>
      <c r="X3323" t="str">
        <f>CONCATENATE(M3323,P3323)</f>
        <v>Regular SeasonStatic Upper Home Plate</v>
      </c>
      <c r="Y3323" t="str">
        <f>CONCATENATE(M3323,O3323,P3323)</f>
        <v>Regular SeasonLexusStatic Upper Home Plate</v>
      </c>
    </row>
    <row r="3324" spans="1:25" x14ac:dyDescent="0.25">
      <c r="A3324" s="3">
        <v>374320</v>
      </c>
      <c r="B3324" t="s">
        <v>90</v>
      </c>
      <c r="C3324" t="s">
        <v>82</v>
      </c>
      <c r="D3324" t="s">
        <v>34</v>
      </c>
      <c r="E3324" t="s">
        <v>1</v>
      </c>
      <c r="F3324" s="5">
        <v>41096</v>
      </c>
      <c r="G3324">
        <v>1</v>
      </c>
      <c r="H3324">
        <v>15</v>
      </c>
      <c r="I3324" s="1">
        <v>3285.9</v>
      </c>
      <c r="J3324" s="1">
        <v>691.02</v>
      </c>
      <c r="K3324">
        <v>21.0298548342919</v>
      </c>
      <c r="L3324" s="4">
        <f>VLOOKUP(N3324,rates,VLOOKUP(CONCATENATE('[1]Exposure Report'!$B$11,'[1]Exposure Report'!$B$13),rate_lookup_table,4,FALSE),FALSE)</f>
        <v>219.0556666666667</v>
      </c>
      <c r="M3324" t="s">
        <v>0</v>
      </c>
      <c r="N3324" t="str">
        <f>IF(VLOOKUP(B3324,title_rename,2,FALSE)=0,B3324,VLOOKUP(B3324,title_rename,2,FALSE))</f>
        <v>07-06 Colorado Rockies @ Washington Nationals</v>
      </c>
      <c r="O3324" s="3" t="str">
        <f>LEFT(IF(VLOOKUP(C3324,brand_rename,2,FALSE)=0,C3324,VLOOKUP(C3324,brand_rename,2,FALSE)),LEN(IF(VLOOKUP(C3324,brand_rename,2,FALSE)=0,C3324,VLOOKUP(C3324,brand_rename,2,FALSE)))-6)</f>
        <v>Majestic</v>
      </c>
      <c r="P3324" t="str">
        <f>IF(VLOOKUP(D3324,location_rename,2,FALSE)=0,D3324,VLOOKUP(D3324,location_rename,2,FALSE))</f>
        <v>General Merchandise</v>
      </c>
      <c r="Q3324">
        <f>IF($L3324=0,0,G3324)</f>
        <v>1</v>
      </c>
      <c r="R3324">
        <f>IF($L3324=0,0,H3324)</f>
        <v>15</v>
      </c>
      <c r="S3324" s="1">
        <f>R3324*L3324</f>
        <v>3285.8350000000005</v>
      </c>
      <c r="T3324" s="1">
        <f>S3324*(K3324/100)</f>
        <v>691.0063305943554</v>
      </c>
      <c r="U3324" t="str">
        <f t="shared" si="102"/>
        <v>MajesticGeneral Merchandise</v>
      </c>
      <c r="V3324" t="str">
        <f t="shared" si="103"/>
        <v>07-06 Colorado Rockies @ Washington NationalsMajesticGeneral Merchandise</v>
      </c>
      <c r="W3324" t="str">
        <f>CONCATENATE(M3324,O3324)</f>
        <v>Regular SeasonMajestic</v>
      </c>
      <c r="X3324" t="str">
        <f>CONCATENATE(M3324,P3324)</f>
        <v>Regular SeasonGeneral Merchandise</v>
      </c>
      <c r="Y3324" t="str">
        <f>CONCATENATE(M3324,O3324,P3324)</f>
        <v>Regular SeasonMajesticGeneral Merchandise</v>
      </c>
    </row>
    <row r="3325" spans="1:25" x14ac:dyDescent="0.25">
      <c r="A3325" s="3">
        <v>374320</v>
      </c>
      <c r="B3325" t="s">
        <v>90</v>
      </c>
      <c r="C3325" t="s">
        <v>82</v>
      </c>
      <c r="D3325" t="s">
        <v>19</v>
      </c>
      <c r="E3325" t="s">
        <v>1</v>
      </c>
      <c r="F3325" s="5">
        <v>41096</v>
      </c>
      <c r="G3325">
        <v>1</v>
      </c>
      <c r="H3325">
        <v>5</v>
      </c>
      <c r="I3325" s="1">
        <v>1095.3</v>
      </c>
      <c r="J3325" s="1">
        <v>235.16</v>
      </c>
      <c r="K3325">
        <v>21.4699169177394</v>
      </c>
      <c r="L3325" s="4">
        <f>VLOOKUP(N3325,rates,VLOOKUP(CONCATENATE('[1]Exposure Report'!$B$11,'[1]Exposure Report'!$B$13),rate_lookup_table,4,FALSE),FALSE)</f>
        <v>219.0556666666667</v>
      </c>
      <c r="M3325" t="s">
        <v>0</v>
      </c>
      <c r="N3325" t="str">
        <f>IF(VLOOKUP(B3325,title_rename,2,FALSE)=0,B3325,VLOOKUP(B3325,title_rename,2,FALSE))</f>
        <v>07-06 Colorado Rockies @ Washington Nationals</v>
      </c>
      <c r="O3325" s="3" t="str">
        <f>LEFT(IF(VLOOKUP(C3325,brand_rename,2,FALSE)=0,C3325,VLOOKUP(C3325,brand_rename,2,FALSE)),LEN(IF(VLOOKUP(C3325,brand_rename,2,FALSE)=0,C3325,VLOOKUP(C3325,brand_rename,2,FALSE)))-6)</f>
        <v>Majestic</v>
      </c>
      <c r="P3325" t="str">
        <f>IF(VLOOKUP(D3325,location_rename,2,FALSE)=0,D3325,VLOOKUP(D3325,location_rename,2,FALSE))</f>
        <v>LED Outfield Wall</v>
      </c>
      <c r="Q3325">
        <f>IF($L3325=0,0,G3325)</f>
        <v>1</v>
      </c>
      <c r="R3325">
        <f>IF($L3325=0,0,H3325)</f>
        <v>5</v>
      </c>
      <c r="S3325" s="1">
        <f>R3325*L3325</f>
        <v>1095.2783333333334</v>
      </c>
      <c r="T3325" s="1">
        <f>S3325*(K3325/100)</f>
        <v>235.1553481846675</v>
      </c>
      <c r="U3325" t="str">
        <f t="shared" si="102"/>
        <v>MajesticLED Outfield Wall</v>
      </c>
      <c r="V3325" t="str">
        <f t="shared" si="103"/>
        <v>07-06 Colorado Rockies @ Washington NationalsMajesticLED Outfield Wall</v>
      </c>
      <c r="W3325" t="str">
        <f>CONCATENATE(M3325,O3325)</f>
        <v>Regular SeasonMajestic</v>
      </c>
      <c r="X3325" t="str">
        <f>CONCATENATE(M3325,P3325)</f>
        <v>Regular SeasonLED Outfield Wall</v>
      </c>
      <c r="Y3325" t="str">
        <f>CONCATENATE(M3325,O3325,P3325)</f>
        <v>Regular SeasonMajesticLED Outfield Wall</v>
      </c>
    </row>
    <row r="3326" spans="1:25" x14ac:dyDescent="0.25">
      <c r="A3326" s="3">
        <v>374320</v>
      </c>
      <c r="B3326" t="s">
        <v>90</v>
      </c>
      <c r="C3326" t="s">
        <v>47</v>
      </c>
      <c r="D3326" t="s">
        <v>2</v>
      </c>
      <c r="E3326" t="s">
        <v>1</v>
      </c>
      <c r="F3326" s="5">
        <v>41096</v>
      </c>
      <c r="G3326">
        <v>22</v>
      </c>
      <c r="H3326">
        <v>138</v>
      </c>
      <c r="I3326" s="1">
        <v>30230.28</v>
      </c>
      <c r="J3326" s="1">
        <v>7361.82</v>
      </c>
      <c r="K3326">
        <v>24.352470436926101</v>
      </c>
      <c r="L3326" s="4">
        <f>VLOOKUP(N3326,rates,VLOOKUP(CONCATENATE('[1]Exposure Report'!$B$11,'[1]Exposure Report'!$B$13),rate_lookup_table,4,FALSE),FALSE)</f>
        <v>219.0556666666667</v>
      </c>
      <c r="M3326" t="s">
        <v>0</v>
      </c>
      <c r="N3326" t="str">
        <f>IF(VLOOKUP(B3326,title_rename,2,FALSE)=0,B3326,VLOOKUP(B3326,title_rename,2,FALSE))</f>
        <v>07-06 Colorado Rockies @ Washington Nationals</v>
      </c>
      <c r="O3326" s="3" t="str">
        <f>LEFT(IF(VLOOKUP(C3326,brand_rename,2,FALSE)=0,C3326,VLOOKUP(C3326,brand_rename,2,FALSE)),LEN(IF(VLOOKUP(C3326,brand_rename,2,FALSE)=0,C3326,VLOOKUP(C3326,brand_rename,2,FALSE)))-6)</f>
        <v>Maxxis Tires</v>
      </c>
      <c r="P3326" t="str">
        <f>IF(VLOOKUP(D3326,location_rename,2,FALSE)=0,D3326,VLOOKUP(D3326,location_rename,2,FALSE))</f>
        <v>Rotational Field Level Home Plate</v>
      </c>
      <c r="Q3326">
        <f>IF($L3326=0,0,G3326)</f>
        <v>22</v>
      </c>
      <c r="R3326">
        <f>IF($L3326=0,0,H3326)</f>
        <v>138</v>
      </c>
      <c r="S3326" s="1">
        <f>R3326*L3326</f>
        <v>30229.682000000004</v>
      </c>
      <c r="T3326" s="1">
        <f>S3326*(K3326/100)</f>
        <v>7361.674372226772</v>
      </c>
      <c r="U3326" t="str">
        <f t="shared" si="102"/>
        <v>Maxxis TiresRotational Field Level Home Plate</v>
      </c>
      <c r="V3326" t="str">
        <f t="shared" si="103"/>
        <v>07-06 Colorado Rockies @ Washington NationalsMaxxis TiresRotational Field Level Home Plate</v>
      </c>
      <c r="W3326" t="str">
        <f>CONCATENATE(M3326,O3326)</f>
        <v>Regular SeasonMaxxis Tires</v>
      </c>
      <c r="X3326" t="str">
        <f>CONCATENATE(M3326,P3326)</f>
        <v>Regular SeasonRotational Field Level Home Plate</v>
      </c>
      <c r="Y3326" t="str">
        <f>CONCATENATE(M3326,O3326,P3326)</f>
        <v>Regular SeasonMaxxis TiresRotational Field Level Home Plate</v>
      </c>
    </row>
    <row r="3327" spans="1:25" x14ac:dyDescent="0.25">
      <c r="A3327" s="3">
        <v>374320</v>
      </c>
      <c r="B3327" t="s">
        <v>90</v>
      </c>
      <c r="C3327" t="s">
        <v>46</v>
      </c>
      <c r="D3327" t="s">
        <v>17</v>
      </c>
      <c r="E3327" t="s">
        <v>1</v>
      </c>
      <c r="F3327" s="5">
        <v>41096</v>
      </c>
      <c r="G3327">
        <v>3</v>
      </c>
      <c r="H3327">
        <v>8</v>
      </c>
      <c r="I3327" s="1">
        <v>1752.48</v>
      </c>
      <c r="J3327" s="1">
        <v>584.85</v>
      </c>
      <c r="K3327">
        <v>33.372706107915597</v>
      </c>
      <c r="L3327" s="4">
        <f>VLOOKUP(N3327,rates,VLOOKUP(CONCATENATE('[1]Exposure Report'!$B$11,'[1]Exposure Report'!$B$13),rate_lookup_table,4,FALSE),FALSE)</f>
        <v>219.0556666666667</v>
      </c>
      <c r="M3327" t="s">
        <v>0</v>
      </c>
      <c r="N3327" t="str">
        <f>IF(VLOOKUP(B3327,title_rename,2,FALSE)=0,B3327,VLOOKUP(B3327,title_rename,2,FALSE))</f>
        <v>07-06 Colorado Rockies @ Washington Nationals</v>
      </c>
      <c r="O3327" s="3" t="str">
        <f>LEFT(IF(VLOOKUP(C3327,brand_rename,2,FALSE)=0,C3327,VLOOKUP(C3327,brand_rename,2,FALSE)),LEN(IF(VLOOKUP(C3327,brand_rename,2,FALSE)=0,C3327,VLOOKUP(C3327,brand_rename,2,FALSE)))-6)</f>
        <v>MedStar Health</v>
      </c>
      <c r="P3327" t="str">
        <f>IF(VLOOKUP(D3327,location_rename,2,FALSE)=0,D3327,VLOOKUP(D3327,location_rename,2,FALSE))</f>
        <v>LED Upper Tiered</v>
      </c>
      <c r="Q3327">
        <f>IF($L3327=0,0,G3327)</f>
        <v>3</v>
      </c>
      <c r="R3327">
        <f>IF($L3327=0,0,H3327)</f>
        <v>8</v>
      </c>
      <c r="S3327" s="1">
        <f>R3327*L3327</f>
        <v>1752.4453333333336</v>
      </c>
      <c r="T3327" s="1">
        <f>S3327*(K3327/100)</f>
        <v>584.83843079521523</v>
      </c>
      <c r="U3327" t="str">
        <f t="shared" si="102"/>
        <v>MedStar HealthLED Upper Tiered</v>
      </c>
      <c r="V3327" t="str">
        <f t="shared" si="103"/>
        <v>07-06 Colorado Rockies @ Washington NationalsMedStar HealthLED Upper Tiered</v>
      </c>
      <c r="W3327" t="str">
        <f>CONCATENATE(M3327,O3327)</f>
        <v>Regular SeasonMedStar Health</v>
      </c>
      <c r="X3327" t="str">
        <f>CONCATENATE(M3327,P3327)</f>
        <v>Regular SeasonLED Upper Tiered</v>
      </c>
      <c r="Y3327" t="str">
        <f>CONCATENATE(M3327,O3327,P3327)</f>
        <v>Regular SeasonMedStar HealthLED Upper Tiered</v>
      </c>
    </row>
    <row r="3328" spans="1:25" x14ac:dyDescent="0.25">
      <c r="A3328" s="3">
        <v>374320</v>
      </c>
      <c r="B3328" t="s">
        <v>90</v>
      </c>
      <c r="C3328" t="s">
        <v>44</v>
      </c>
      <c r="D3328" t="s">
        <v>17</v>
      </c>
      <c r="E3328" t="s">
        <v>1</v>
      </c>
      <c r="F3328" s="5">
        <v>41096</v>
      </c>
      <c r="G3328">
        <v>9</v>
      </c>
      <c r="H3328">
        <v>28</v>
      </c>
      <c r="I3328" s="1">
        <v>6133.68</v>
      </c>
      <c r="J3328" s="1">
        <v>1997.08</v>
      </c>
      <c r="K3328">
        <v>32.559246651276197</v>
      </c>
      <c r="L3328" s="4">
        <f>VLOOKUP(N3328,rates,VLOOKUP(CONCATENATE('[1]Exposure Report'!$B$11,'[1]Exposure Report'!$B$13),rate_lookup_table,4,FALSE),FALSE)</f>
        <v>219.0556666666667</v>
      </c>
      <c r="M3328" t="s">
        <v>0</v>
      </c>
      <c r="N3328" t="str">
        <f>IF(VLOOKUP(B3328,title_rename,2,FALSE)=0,B3328,VLOOKUP(B3328,title_rename,2,FALSE))</f>
        <v>07-06 Colorado Rockies @ Washington Nationals</v>
      </c>
      <c r="O3328" s="3" t="str">
        <f>LEFT(IF(VLOOKUP(C3328,brand_rename,2,FALSE)=0,C3328,VLOOKUP(C3328,brand_rename,2,FALSE)),LEN(IF(VLOOKUP(C3328,brand_rename,2,FALSE)=0,C3328,VLOOKUP(C3328,brand_rename,2,FALSE)))-6)</f>
        <v>Miller Lite</v>
      </c>
      <c r="P3328" t="str">
        <f>IF(VLOOKUP(D3328,location_rename,2,FALSE)=0,D3328,VLOOKUP(D3328,location_rename,2,FALSE))</f>
        <v>LED Upper Tiered</v>
      </c>
      <c r="Q3328">
        <f>IF($L3328=0,0,G3328)</f>
        <v>9</v>
      </c>
      <c r="R3328">
        <f>IF($L3328=0,0,H3328)</f>
        <v>28</v>
      </c>
      <c r="S3328" s="1">
        <f>R3328*L3328</f>
        <v>6133.5586666666677</v>
      </c>
      <c r="T3328" s="1">
        <f>S3328*(K3328/100)</f>
        <v>1997.0404947807281</v>
      </c>
      <c r="U3328" t="str">
        <f t="shared" si="102"/>
        <v>Miller LiteLED Upper Tiered</v>
      </c>
      <c r="V3328" t="str">
        <f t="shared" si="103"/>
        <v>07-06 Colorado Rockies @ Washington NationalsMiller LiteLED Upper Tiered</v>
      </c>
      <c r="W3328" t="str">
        <f>CONCATENATE(M3328,O3328)</f>
        <v>Regular SeasonMiller Lite</v>
      </c>
      <c r="X3328" t="str">
        <f>CONCATENATE(M3328,P3328)</f>
        <v>Regular SeasonLED Upper Tiered</v>
      </c>
      <c r="Y3328" t="str">
        <f>CONCATENATE(M3328,O3328,P3328)</f>
        <v>Regular SeasonMiller LiteLED Upper Tiered</v>
      </c>
    </row>
    <row r="3329" spans="1:25" x14ac:dyDescent="0.25">
      <c r="A3329" s="3">
        <v>374320</v>
      </c>
      <c r="B3329" t="s">
        <v>90</v>
      </c>
      <c r="C3329" t="s">
        <v>44</v>
      </c>
      <c r="D3329" t="s">
        <v>2</v>
      </c>
      <c r="E3329" t="s">
        <v>1</v>
      </c>
      <c r="F3329" s="5">
        <v>41096</v>
      </c>
      <c r="G3329">
        <v>33</v>
      </c>
      <c r="H3329">
        <v>200</v>
      </c>
      <c r="I3329" s="1">
        <v>43812</v>
      </c>
      <c r="J3329" s="1">
        <v>10702.94</v>
      </c>
      <c r="K3329">
        <v>24.429243129736101</v>
      </c>
      <c r="L3329" s="4">
        <f>VLOOKUP(N3329,rates,VLOOKUP(CONCATENATE('[1]Exposure Report'!$B$11,'[1]Exposure Report'!$B$13),rate_lookup_table,4,FALSE),FALSE)</f>
        <v>219.0556666666667</v>
      </c>
      <c r="M3329" t="s">
        <v>0</v>
      </c>
      <c r="N3329" t="str">
        <f>IF(VLOOKUP(B3329,title_rename,2,FALSE)=0,B3329,VLOOKUP(B3329,title_rename,2,FALSE))</f>
        <v>07-06 Colorado Rockies @ Washington Nationals</v>
      </c>
      <c r="O3329" s="3" t="str">
        <f>LEFT(IF(VLOOKUP(C3329,brand_rename,2,FALSE)=0,C3329,VLOOKUP(C3329,brand_rename,2,FALSE)),LEN(IF(VLOOKUP(C3329,brand_rename,2,FALSE)=0,C3329,VLOOKUP(C3329,brand_rename,2,FALSE)))-6)</f>
        <v>Miller Lite</v>
      </c>
      <c r="P3329" t="str">
        <f>IF(VLOOKUP(D3329,location_rename,2,FALSE)=0,D3329,VLOOKUP(D3329,location_rename,2,FALSE))</f>
        <v>Rotational Field Level Home Plate</v>
      </c>
      <c r="Q3329">
        <f>IF($L3329=0,0,G3329)</f>
        <v>33</v>
      </c>
      <c r="R3329">
        <f>IF($L3329=0,0,H3329)</f>
        <v>200</v>
      </c>
      <c r="S3329" s="1">
        <f>R3329*L3329</f>
        <v>43811.133333333339</v>
      </c>
      <c r="T3329" s="1">
        <f>S3329*(K3329/100)</f>
        <v>10702.728279892857</v>
      </c>
      <c r="U3329" t="str">
        <f t="shared" si="102"/>
        <v>Miller LiteRotational Field Level Home Plate</v>
      </c>
      <c r="V3329" t="str">
        <f t="shared" si="103"/>
        <v>07-06 Colorado Rockies @ Washington NationalsMiller LiteRotational Field Level Home Plate</v>
      </c>
      <c r="W3329" t="str">
        <f>CONCATENATE(M3329,O3329)</f>
        <v>Regular SeasonMiller Lite</v>
      </c>
      <c r="X3329" t="str">
        <f>CONCATENATE(M3329,P3329)</f>
        <v>Regular SeasonRotational Field Level Home Plate</v>
      </c>
      <c r="Y3329" t="str">
        <f>CONCATENATE(M3329,O3329,P3329)</f>
        <v>Regular SeasonMiller LiteRotational Field Level Home Plate</v>
      </c>
    </row>
    <row r="3330" spans="1:25" x14ac:dyDescent="0.25">
      <c r="A3330" s="3">
        <v>374320</v>
      </c>
      <c r="B3330" t="s">
        <v>90</v>
      </c>
      <c r="C3330" t="s">
        <v>44</v>
      </c>
      <c r="D3330" t="s">
        <v>45</v>
      </c>
      <c r="E3330" t="s">
        <v>1</v>
      </c>
      <c r="F3330" s="5">
        <v>41096</v>
      </c>
      <c r="G3330">
        <v>6</v>
      </c>
      <c r="H3330">
        <v>11</v>
      </c>
      <c r="I3330" s="1">
        <v>2409.66</v>
      </c>
      <c r="J3330" s="1">
        <v>667.06</v>
      </c>
      <c r="K3330">
        <v>27.6827436235817</v>
      </c>
      <c r="L3330" s="4">
        <f>VLOOKUP(N3330,rates,VLOOKUP(CONCATENATE('[1]Exposure Report'!$B$11,'[1]Exposure Report'!$B$13),rate_lookup_table,4,FALSE),FALSE)</f>
        <v>219.0556666666667</v>
      </c>
      <c r="M3330" t="s">
        <v>0</v>
      </c>
      <c r="N3330" t="str">
        <f>IF(VLOOKUP(B3330,title_rename,2,FALSE)=0,B3330,VLOOKUP(B3330,title_rename,2,FALSE))</f>
        <v>07-06 Colorado Rockies @ Washington Nationals</v>
      </c>
      <c r="O3330" s="3" t="str">
        <f>LEFT(IF(VLOOKUP(C3330,brand_rename,2,FALSE)=0,C3330,VLOOKUP(C3330,brand_rename,2,FALSE)),LEN(IF(VLOOKUP(C3330,brand_rename,2,FALSE)=0,C3330,VLOOKUP(C3330,brand_rename,2,FALSE)))-6)</f>
        <v>Miller Lite</v>
      </c>
      <c r="P3330" t="str">
        <f>IF(VLOOKUP(D3330,location_rename,2,FALSE)=0,D3330,VLOOKUP(D3330,location_rename,2,FALSE))</f>
        <v>Static Field Level Foul Ball Line</v>
      </c>
      <c r="Q3330">
        <f>IF($L3330=0,0,G3330)</f>
        <v>6</v>
      </c>
      <c r="R3330">
        <f>IF($L3330=0,0,H3330)</f>
        <v>11</v>
      </c>
      <c r="S3330" s="1">
        <f>R3330*L3330</f>
        <v>2409.6123333333335</v>
      </c>
      <c r="T3330" s="1">
        <f>S3330*(K3330/100)</f>
        <v>667.0468045588716</v>
      </c>
      <c r="U3330" t="str">
        <f t="shared" ref="U3330:U3393" si="104">CONCATENATE(O3330,P3330)</f>
        <v>Miller LiteStatic Field Level Foul Ball Line</v>
      </c>
      <c r="V3330" t="str">
        <f t="shared" ref="V3330:V3393" si="105">CONCATENATE(N3330,U3330)</f>
        <v>07-06 Colorado Rockies @ Washington NationalsMiller LiteStatic Field Level Foul Ball Line</v>
      </c>
      <c r="W3330" t="str">
        <f>CONCATENATE(M3330,O3330)</f>
        <v>Regular SeasonMiller Lite</v>
      </c>
      <c r="X3330" t="str">
        <f>CONCATENATE(M3330,P3330)</f>
        <v>Regular SeasonStatic Field Level Foul Ball Line</v>
      </c>
      <c r="Y3330" t="str">
        <f>CONCATENATE(M3330,O3330,P3330)</f>
        <v>Regular SeasonMiller LiteStatic Field Level Foul Ball Line</v>
      </c>
    </row>
    <row r="3331" spans="1:25" x14ac:dyDescent="0.25">
      <c r="A3331" s="3">
        <v>374320</v>
      </c>
      <c r="B3331" t="s">
        <v>90</v>
      </c>
      <c r="C3331" t="s">
        <v>44</v>
      </c>
      <c r="D3331" t="s">
        <v>9</v>
      </c>
      <c r="E3331" t="s">
        <v>1</v>
      </c>
      <c r="F3331" s="5">
        <v>41096</v>
      </c>
      <c r="G3331">
        <v>10</v>
      </c>
      <c r="H3331">
        <v>61</v>
      </c>
      <c r="I3331" s="1">
        <v>13362.66</v>
      </c>
      <c r="J3331" s="1">
        <v>1731.67</v>
      </c>
      <c r="K3331">
        <v>12.9590216319205</v>
      </c>
      <c r="L3331" s="4">
        <f>VLOOKUP(N3331,rates,VLOOKUP(CONCATENATE('[1]Exposure Report'!$B$11,'[1]Exposure Report'!$B$13),rate_lookup_table,4,FALSE),FALSE)</f>
        <v>219.0556666666667</v>
      </c>
      <c r="M3331" t="s">
        <v>0</v>
      </c>
      <c r="N3331" t="str">
        <f>IF(VLOOKUP(B3331,title_rename,2,FALSE)=0,B3331,VLOOKUP(B3331,title_rename,2,FALSE))</f>
        <v>07-06 Colorado Rockies @ Washington Nationals</v>
      </c>
      <c r="O3331" s="3" t="str">
        <f>LEFT(IF(VLOOKUP(C3331,brand_rename,2,FALSE)=0,C3331,VLOOKUP(C3331,brand_rename,2,FALSE)),LEN(IF(VLOOKUP(C3331,brand_rename,2,FALSE)=0,C3331,VLOOKUP(C3331,brand_rename,2,FALSE)))-6)</f>
        <v>Miller Lite</v>
      </c>
      <c r="P3331" t="str">
        <f>IF(VLOOKUP(D3331,location_rename,2,FALSE)=0,D3331,VLOOKUP(D3331,location_rename,2,FALSE))</f>
        <v>Static Upper Billboard</v>
      </c>
      <c r="Q3331">
        <f>IF($L3331=0,0,G3331)</f>
        <v>10</v>
      </c>
      <c r="R3331">
        <f>IF($L3331=0,0,H3331)</f>
        <v>61</v>
      </c>
      <c r="S3331" s="1">
        <f>R3331*L3331</f>
        <v>13362.395666666669</v>
      </c>
      <c r="T3331" s="1">
        <f>S3331*(K3331/100)</f>
        <v>1731.6357449861412</v>
      </c>
      <c r="U3331" t="str">
        <f t="shared" si="104"/>
        <v>Miller LiteStatic Upper Billboard</v>
      </c>
      <c r="V3331" t="str">
        <f t="shared" si="105"/>
        <v>07-06 Colorado Rockies @ Washington NationalsMiller LiteStatic Upper Billboard</v>
      </c>
      <c r="W3331" t="str">
        <f>CONCATENATE(M3331,O3331)</f>
        <v>Regular SeasonMiller Lite</v>
      </c>
      <c r="X3331" t="str">
        <f>CONCATENATE(M3331,P3331)</f>
        <v>Regular SeasonStatic Upper Billboard</v>
      </c>
      <c r="Y3331" t="str">
        <f>CONCATENATE(M3331,O3331,P3331)</f>
        <v>Regular SeasonMiller LiteStatic Upper Billboard</v>
      </c>
    </row>
    <row r="3332" spans="1:25" x14ac:dyDescent="0.25">
      <c r="A3332" s="3">
        <v>374320</v>
      </c>
      <c r="B3332" t="s">
        <v>90</v>
      </c>
      <c r="C3332" t="s">
        <v>43</v>
      </c>
      <c r="D3332" t="s">
        <v>17</v>
      </c>
      <c r="E3332" t="s">
        <v>1</v>
      </c>
      <c r="F3332" s="5">
        <v>41096</v>
      </c>
      <c r="G3332">
        <v>4</v>
      </c>
      <c r="H3332">
        <v>7</v>
      </c>
      <c r="I3332" s="1">
        <v>1533.42</v>
      </c>
      <c r="J3332" s="1">
        <v>495.6</v>
      </c>
      <c r="K3332">
        <v>32.319912352780001</v>
      </c>
      <c r="L3332" s="4">
        <f>VLOOKUP(N3332,rates,VLOOKUP(CONCATENATE('[1]Exposure Report'!$B$11,'[1]Exposure Report'!$B$13),rate_lookup_table,4,FALSE),FALSE)</f>
        <v>219.0556666666667</v>
      </c>
      <c r="M3332" t="s">
        <v>0</v>
      </c>
      <c r="N3332" t="str">
        <f>IF(VLOOKUP(B3332,title_rename,2,FALSE)=0,B3332,VLOOKUP(B3332,title_rename,2,FALSE))</f>
        <v>07-06 Colorado Rockies @ Washington Nationals</v>
      </c>
      <c r="O3332" s="3" t="str">
        <f>LEFT(IF(VLOOKUP(C3332,brand_rename,2,FALSE)=0,C3332,VLOOKUP(C3332,brand_rename,2,FALSE)),LEN(IF(VLOOKUP(C3332,brand_rename,2,FALSE)=0,C3332,VLOOKUP(C3332,brand_rename,2,FALSE)))-6)</f>
        <v>Mini U Storage</v>
      </c>
      <c r="P3332" t="str">
        <f>IF(VLOOKUP(D3332,location_rename,2,FALSE)=0,D3332,VLOOKUP(D3332,location_rename,2,FALSE))</f>
        <v>LED Upper Tiered</v>
      </c>
      <c r="Q3332">
        <f>IF($L3332=0,0,G3332)</f>
        <v>4</v>
      </c>
      <c r="R3332">
        <f>IF($L3332=0,0,H3332)</f>
        <v>7</v>
      </c>
      <c r="S3332" s="1">
        <f>R3332*L3332</f>
        <v>1533.3896666666669</v>
      </c>
      <c r="T3332" s="1">
        <f>S3332*(K3332/100)</f>
        <v>495.59019629325218</v>
      </c>
      <c r="U3332" t="str">
        <f t="shared" si="104"/>
        <v>Mini U StorageLED Upper Tiered</v>
      </c>
      <c r="V3332" t="str">
        <f t="shared" si="105"/>
        <v>07-06 Colorado Rockies @ Washington NationalsMini U StorageLED Upper Tiered</v>
      </c>
      <c r="W3332" t="str">
        <f>CONCATENATE(M3332,O3332)</f>
        <v>Regular SeasonMini U Storage</v>
      </c>
      <c r="X3332" t="str">
        <f>CONCATENATE(M3332,P3332)</f>
        <v>Regular SeasonLED Upper Tiered</v>
      </c>
      <c r="Y3332" t="str">
        <f>CONCATENATE(M3332,O3332,P3332)</f>
        <v>Regular SeasonMini U StorageLED Upper Tiered</v>
      </c>
    </row>
    <row r="3333" spans="1:25" x14ac:dyDescent="0.25">
      <c r="A3333" s="3">
        <v>374320</v>
      </c>
      <c r="B3333" t="s">
        <v>90</v>
      </c>
      <c r="C3333" t="s">
        <v>99</v>
      </c>
      <c r="D3333" t="s">
        <v>34</v>
      </c>
      <c r="E3333" t="s">
        <v>1</v>
      </c>
      <c r="F3333" s="5">
        <v>41096</v>
      </c>
      <c r="G3333">
        <v>2</v>
      </c>
      <c r="H3333">
        <v>12</v>
      </c>
      <c r="I3333" s="1">
        <v>2628.72</v>
      </c>
      <c r="J3333" s="1">
        <v>581.82000000000005</v>
      </c>
      <c r="K3333">
        <v>22.133205514470902</v>
      </c>
      <c r="L3333" s="4">
        <f>VLOOKUP(N3333,rates,VLOOKUP(CONCATENATE('[1]Exposure Report'!$B$11,'[1]Exposure Report'!$B$13),rate_lookup_table,4,FALSE),FALSE)</f>
        <v>219.0556666666667</v>
      </c>
      <c r="M3333" t="s">
        <v>0</v>
      </c>
      <c r="N3333" t="str">
        <f>IF(VLOOKUP(B3333,title_rename,2,FALSE)=0,B3333,VLOOKUP(B3333,title_rename,2,FALSE))</f>
        <v>07-06 Colorado Rockies @ Washington Nationals</v>
      </c>
      <c r="O3333" s="3" t="str">
        <f>LEFT(IF(VLOOKUP(C3333,brand_rename,2,FALSE)=0,C3333,VLOOKUP(C3333,brand_rename,2,FALSE)),LEN(IF(VLOOKUP(C3333,brand_rename,2,FALSE)=0,C3333,VLOOKUP(C3333,brand_rename,2,FALSE)))-6)</f>
        <v>MLB Authentic</v>
      </c>
      <c r="P3333" t="str">
        <f>IF(VLOOKUP(D3333,location_rename,2,FALSE)=0,D3333,VLOOKUP(D3333,location_rename,2,FALSE))</f>
        <v>General Merchandise</v>
      </c>
      <c r="Q3333">
        <f>IF($L3333=0,0,G3333)</f>
        <v>2</v>
      </c>
      <c r="R3333">
        <f>IF($L3333=0,0,H3333)</f>
        <v>12</v>
      </c>
      <c r="S3333" s="1">
        <f>R3333*L3333</f>
        <v>2628.6680000000006</v>
      </c>
      <c r="T3333" s="1">
        <f>S3333*(K3333/100)</f>
        <v>581.80849073313209</v>
      </c>
      <c r="U3333" t="str">
        <f t="shared" si="104"/>
        <v>MLB AuthenticGeneral Merchandise</v>
      </c>
      <c r="V3333" t="str">
        <f t="shared" si="105"/>
        <v>07-06 Colorado Rockies @ Washington NationalsMLB AuthenticGeneral Merchandise</v>
      </c>
      <c r="W3333" t="str">
        <f>CONCATENATE(M3333,O3333)</f>
        <v>Regular SeasonMLB Authentic</v>
      </c>
      <c r="X3333" t="str">
        <f>CONCATENATE(M3333,P3333)</f>
        <v>Regular SeasonGeneral Merchandise</v>
      </c>
      <c r="Y3333" t="str">
        <f>CONCATENATE(M3333,O3333,P3333)</f>
        <v>Regular SeasonMLB AuthenticGeneral Merchandise</v>
      </c>
    </row>
    <row r="3334" spans="1:25" x14ac:dyDescent="0.25">
      <c r="A3334" s="3">
        <v>374320</v>
      </c>
      <c r="B3334" t="s">
        <v>90</v>
      </c>
      <c r="C3334" t="s">
        <v>98</v>
      </c>
      <c r="D3334" t="s">
        <v>19</v>
      </c>
      <c r="E3334" t="s">
        <v>1</v>
      </c>
      <c r="F3334" s="5">
        <v>41096</v>
      </c>
      <c r="G3334">
        <v>2</v>
      </c>
      <c r="H3334">
        <v>4</v>
      </c>
      <c r="I3334" s="1">
        <v>876.24</v>
      </c>
      <c r="J3334" s="1">
        <v>186.66</v>
      </c>
      <c r="K3334">
        <v>21.302382908792101</v>
      </c>
      <c r="L3334" s="4">
        <f>VLOOKUP(N3334,rates,VLOOKUP(CONCATENATE('[1]Exposure Report'!$B$11,'[1]Exposure Report'!$B$13),rate_lookup_table,4,FALSE),FALSE)</f>
        <v>219.0556666666667</v>
      </c>
      <c r="M3334" t="s">
        <v>0</v>
      </c>
      <c r="N3334" t="str">
        <f>IF(VLOOKUP(B3334,title_rename,2,FALSE)=0,B3334,VLOOKUP(B3334,title_rename,2,FALSE))</f>
        <v>07-06 Colorado Rockies @ Washington Nationals</v>
      </c>
      <c r="O3334" s="3" t="str">
        <f>LEFT(IF(VLOOKUP(C3334,brand_rename,2,FALSE)=0,C3334,VLOOKUP(C3334,brand_rename,2,FALSE)),LEN(IF(VLOOKUP(C3334,brand_rename,2,FALSE)=0,C3334,VLOOKUP(C3334,brand_rename,2,FALSE)))-6)</f>
        <v>Natca</v>
      </c>
      <c r="P3334" t="str">
        <f>IF(VLOOKUP(D3334,location_rename,2,FALSE)=0,D3334,VLOOKUP(D3334,location_rename,2,FALSE))</f>
        <v>LED Outfield Wall</v>
      </c>
      <c r="Q3334">
        <f>IF($L3334=0,0,G3334)</f>
        <v>2</v>
      </c>
      <c r="R3334">
        <f>IF($L3334=0,0,H3334)</f>
        <v>4</v>
      </c>
      <c r="S3334" s="1">
        <f>R3334*L3334</f>
        <v>876.22266666666678</v>
      </c>
      <c r="T3334" s="1">
        <f>S3334*(K3334/100)</f>
        <v>186.65630758696241</v>
      </c>
      <c r="U3334" t="str">
        <f t="shared" si="104"/>
        <v>NatcaLED Outfield Wall</v>
      </c>
      <c r="V3334" t="str">
        <f t="shared" si="105"/>
        <v>07-06 Colorado Rockies @ Washington NationalsNatcaLED Outfield Wall</v>
      </c>
      <c r="W3334" t="str">
        <f>CONCATENATE(M3334,O3334)</f>
        <v>Regular SeasonNatca</v>
      </c>
      <c r="X3334" t="str">
        <f>CONCATENATE(M3334,P3334)</f>
        <v>Regular SeasonLED Outfield Wall</v>
      </c>
      <c r="Y3334" t="str">
        <f>CONCATENATE(M3334,O3334,P3334)</f>
        <v>Regular SeasonNatcaLED Outfield Wall</v>
      </c>
    </row>
    <row r="3335" spans="1:25" x14ac:dyDescent="0.25">
      <c r="A3335" s="3">
        <v>374320</v>
      </c>
      <c r="B3335" t="s">
        <v>90</v>
      </c>
      <c r="C3335" t="s">
        <v>41</v>
      </c>
      <c r="D3335" t="s">
        <v>17</v>
      </c>
      <c r="E3335" t="s">
        <v>1</v>
      </c>
      <c r="F3335" s="5">
        <v>41096</v>
      </c>
      <c r="G3335">
        <v>1</v>
      </c>
      <c r="H3335">
        <v>5</v>
      </c>
      <c r="I3335" s="1">
        <v>1095.3</v>
      </c>
      <c r="J3335" s="1">
        <v>244.58</v>
      </c>
      <c r="K3335">
        <v>22.329955263398102</v>
      </c>
      <c r="L3335" s="4">
        <f>VLOOKUP(N3335,rates,VLOOKUP(CONCATENATE('[1]Exposure Report'!$B$11,'[1]Exposure Report'!$B$13),rate_lookup_table,4,FALSE),FALSE)</f>
        <v>219.0556666666667</v>
      </c>
      <c r="M3335" t="s">
        <v>0</v>
      </c>
      <c r="N3335" t="str">
        <f>IF(VLOOKUP(B3335,title_rename,2,FALSE)=0,B3335,VLOOKUP(B3335,title_rename,2,FALSE))</f>
        <v>07-06 Colorado Rockies @ Washington Nationals</v>
      </c>
      <c r="O3335" s="3" t="str">
        <f>LEFT(IF(VLOOKUP(C3335,brand_rename,2,FALSE)=0,C3335,VLOOKUP(C3335,brand_rename,2,FALSE)),LEN(IF(VLOOKUP(C3335,brand_rename,2,FALSE)=0,C3335,VLOOKUP(C3335,brand_rename,2,FALSE)))-6)</f>
        <v>Nationals Park</v>
      </c>
      <c r="P3335" t="str">
        <f>IF(VLOOKUP(D3335,location_rename,2,FALSE)=0,D3335,VLOOKUP(D3335,location_rename,2,FALSE))</f>
        <v>LED Upper Tiered</v>
      </c>
      <c r="Q3335">
        <f>IF($L3335=0,0,G3335)</f>
        <v>1</v>
      </c>
      <c r="R3335">
        <f>IF($L3335=0,0,H3335)</f>
        <v>5</v>
      </c>
      <c r="S3335" s="1">
        <f>R3335*L3335</f>
        <v>1095.2783333333334</v>
      </c>
      <c r="T3335" s="1">
        <f>S3335*(K3335/100)</f>
        <v>244.57516184302568</v>
      </c>
      <c r="U3335" t="str">
        <f t="shared" si="104"/>
        <v>Nationals ParkLED Upper Tiered</v>
      </c>
      <c r="V3335" t="str">
        <f t="shared" si="105"/>
        <v>07-06 Colorado Rockies @ Washington NationalsNationals ParkLED Upper Tiered</v>
      </c>
      <c r="W3335" t="str">
        <f>CONCATENATE(M3335,O3335)</f>
        <v>Regular SeasonNationals Park</v>
      </c>
      <c r="X3335" t="str">
        <f>CONCATENATE(M3335,P3335)</f>
        <v>Regular SeasonLED Upper Tiered</v>
      </c>
      <c r="Y3335" t="str">
        <f>CONCATENATE(M3335,O3335,P3335)</f>
        <v>Regular SeasonNationals ParkLED Upper Tiered</v>
      </c>
    </row>
    <row r="3336" spans="1:25" x14ac:dyDescent="0.25">
      <c r="A3336" s="3">
        <v>374320</v>
      </c>
      <c r="B3336" t="s">
        <v>90</v>
      </c>
      <c r="C3336" t="s">
        <v>41</v>
      </c>
      <c r="D3336" t="s">
        <v>14</v>
      </c>
      <c r="E3336" t="s">
        <v>1</v>
      </c>
      <c r="F3336" s="5">
        <v>41096</v>
      </c>
      <c r="G3336">
        <v>3</v>
      </c>
      <c r="H3336">
        <v>8</v>
      </c>
      <c r="I3336" s="1">
        <v>1752.48</v>
      </c>
      <c r="J3336" s="1">
        <v>386.73</v>
      </c>
      <c r="K3336">
        <v>22.0675842235004</v>
      </c>
      <c r="L3336" s="4">
        <f>VLOOKUP(N3336,rates,VLOOKUP(CONCATENATE('[1]Exposure Report'!$B$11,'[1]Exposure Report'!$B$13),rate_lookup_table,4,FALSE),FALSE)</f>
        <v>219.0556666666667</v>
      </c>
      <c r="M3336" t="s">
        <v>0</v>
      </c>
      <c r="N3336" t="str">
        <f>IF(VLOOKUP(B3336,title_rename,2,FALSE)=0,B3336,VLOOKUP(B3336,title_rename,2,FALSE))</f>
        <v>07-06 Colorado Rockies @ Washington Nationals</v>
      </c>
      <c r="O3336" s="3" t="str">
        <f>LEFT(IF(VLOOKUP(C3336,brand_rename,2,FALSE)=0,C3336,VLOOKUP(C3336,brand_rename,2,FALSE)),LEN(IF(VLOOKUP(C3336,brand_rename,2,FALSE)=0,C3336,VLOOKUP(C3336,brand_rename,2,FALSE)))-6)</f>
        <v>Nationals Park</v>
      </c>
      <c r="P3336" t="str">
        <f>IF(VLOOKUP(D3336,location_rename,2,FALSE)=0,D3336,VLOOKUP(D3336,location_rename,2,FALSE))</f>
        <v>Static Dugout Roof</v>
      </c>
      <c r="Q3336">
        <f>IF($L3336=0,0,G3336)</f>
        <v>3</v>
      </c>
      <c r="R3336">
        <f>IF($L3336=0,0,H3336)</f>
        <v>8</v>
      </c>
      <c r="S3336" s="1">
        <f>R3336*L3336</f>
        <v>1752.4453333333336</v>
      </c>
      <c r="T3336" s="1">
        <f>S3336*(K3336/100)</f>
        <v>386.72234990413574</v>
      </c>
      <c r="U3336" t="str">
        <f t="shared" si="104"/>
        <v>Nationals ParkStatic Dugout Roof</v>
      </c>
      <c r="V3336" t="str">
        <f t="shared" si="105"/>
        <v>07-06 Colorado Rockies @ Washington NationalsNationals ParkStatic Dugout Roof</v>
      </c>
      <c r="W3336" t="str">
        <f>CONCATENATE(M3336,O3336)</f>
        <v>Regular SeasonNationals Park</v>
      </c>
      <c r="X3336" t="str">
        <f>CONCATENATE(M3336,P3336)</f>
        <v>Regular SeasonStatic Dugout Roof</v>
      </c>
      <c r="Y3336" t="str">
        <f>CONCATENATE(M3336,O3336,P3336)</f>
        <v>Regular SeasonNationals ParkStatic Dugout Roof</v>
      </c>
    </row>
    <row r="3337" spans="1:25" x14ac:dyDescent="0.25">
      <c r="A3337" s="3">
        <v>374320</v>
      </c>
      <c r="B3337" t="s">
        <v>90</v>
      </c>
      <c r="C3337" t="s">
        <v>41</v>
      </c>
      <c r="D3337" t="s">
        <v>12</v>
      </c>
      <c r="E3337" t="s">
        <v>1</v>
      </c>
      <c r="F3337" s="5">
        <v>41096</v>
      </c>
      <c r="G3337">
        <v>309</v>
      </c>
      <c r="H3337">
        <v>1380</v>
      </c>
      <c r="I3337" s="1">
        <v>302302.8</v>
      </c>
      <c r="J3337" s="1">
        <v>73618.880000000005</v>
      </c>
      <c r="K3337">
        <v>24.3526953769531</v>
      </c>
      <c r="L3337" s="4">
        <f>VLOOKUP(N3337,rates,VLOOKUP(CONCATENATE('[1]Exposure Report'!$B$11,'[1]Exposure Report'!$B$13),rate_lookup_table,4,FALSE),FALSE)</f>
        <v>219.0556666666667</v>
      </c>
      <c r="M3337" t="s">
        <v>0</v>
      </c>
      <c r="N3337" t="str">
        <f>IF(VLOOKUP(B3337,title_rename,2,FALSE)=0,B3337,VLOOKUP(B3337,title_rename,2,FALSE))</f>
        <v>07-06 Colorado Rockies @ Washington Nationals</v>
      </c>
      <c r="O3337" s="3" t="str">
        <f>LEFT(IF(VLOOKUP(C3337,brand_rename,2,FALSE)=0,C3337,VLOOKUP(C3337,brand_rename,2,FALSE)),LEN(IF(VLOOKUP(C3337,brand_rename,2,FALSE)=0,C3337,VLOOKUP(C3337,brand_rename,2,FALSE)))-6)</f>
        <v>Nationals Park</v>
      </c>
      <c r="P3337" t="str">
        <f>IF(VLOOKUP(D3337,location_rename,2,FALSE)=0,D3337,VLOOKUP(D3337,location_rename,2,FALSE))</f>
        <v>Static Field Level Home Plate</v>
      </c>
      <c r="Q3337">
        <f>IF($L3337=0,0,G3337)</f>
        <v>309</v>
      </c>
      <c r="R3337">
        <f>IF($L3337=0,0,H3337)</f>
        <v>1380</v>
      </c>
      <c r="S3337" s="1">
        <f>R3337*L3337</f>
        <v>302296.82000000007</v>
      </c>
      <c r="T3337" s="1">
        <f>S3337*(K3337/100)</f>
        <v>73617.423708816248</v>
      </c>
      <c r="U3337" t="str">
        <f t="shared" si="104"/>
        <v>Nationals ParkStatic Field Level Home Plate</v>
      </c>
      <c r="V3337" t="str">
        <f t="shared" si="105"/>
        <v>07-06 Colorado Rockies @ Washington NationalsNationals ParkStatic Field Level Home Plate</v>
      </c>
      <c r="W3337" t="str">
        <f>CONCATENATE(M3337,O3337)</f>
        <v>Regular SeasonNationals Park</v>
      </c>
      <c r="X3337" t="str">
        <f>CONCATENATE(M3337,P3337)</f>
        <v>Regular SeasonStatic Field Level Home Plate</v>
      </c>
      <c r="Y3337" t="str">
        <f>CONCATENATE(M3337,O3337,P3337)</f>
        <v>Regular SeasonNationals ParkStatic Field Level Home Plate</v>
      </c>
    </row>
    <row r="3338" spans="1:25" x14ac:dyDescent="0.25">
      <c r="A3338" s="3">
        <v>374320</v>
      </c>
      <c r="B3338" t="s">
        <v>90</v>
      </c>
      <c r="C3338" t="s">
        <v>41</v>
      </c>
      <c r="D3338" t="s">
        <v>10</v>
      </c>
      <c r="E3338" t="s">
        <v>1</v>
      </c>
      <c r="F3338" s="5">
        <v>41096</v>
      </c>
      <c r="G3338">
        <v>2</v>
      </c>
      <c r="H3338">
        <v>3</v>
      </c>
      <c r="I3338" s="1">
        <v>657.18</v>
      </c>
      <c r="J3338" s="1">
        <v>194.57</v>
      </c>
      <c r="K3338">
        <v>29.606804832770301</v>
      </c>
      <c r="L3338" s="4">
        <f>VLOOKUP(N3338,rates,VLOOKUP(CONCATENATE('[1]Exposure Report'!$B$11,'[1]Exposure Report'!$B$13),rate_lookup_table,4,FALSE),FALSE)</f>
        <v>219.0556666666667</v>
      </c>
      <c r="M3338" t="s">
        <v>0</v>
      </c>
      <c r="N3338" t="str">
        <f>IF(VLOOKUP(B3338,title_rename,2,FALSE)=0,B3338,VLOOKUP(B3338,title_rename,2,FALSE))</f>
        <v>07-06 Colorado Rockies @ Washington Nationals</v>
      </c>
      <c r="O3338" s="3" t="str">
        <f>LEFT(IF(VLOOKUP(C3338,brand_rename,2,FALSE)=0,C3338,VLOOKUP(C3338,brand_rename,2,FALSE)),LEN(IF(VLOOKUP(C3338,brand_rename,2,FALSE)=0,C3338,VLOOKUP(C3338,brand_rename,2,FALSE)))-6)</f>
        <v>Nationals Park</v>
      </c>
      <c r="P3338" t="str">
        <f>IF(VLOOKUP(D3338,location_rename,2,FALSE)=0,D3338,VLOOKUP(D3338,location_rename,2,FALSE))</f>
        <v>Static Outside Billboard</v>
      </c>
      <c r="Q3338">
        <f>IF($L3338=0,0,G3338)</f>
        <v>2</v>
      </c>
      <c r="R3338">
        <f>IF($L3338=0,0,H3338)</f>
        <v>3</v>
      </c>
      <c r="S3338" s="1">
        <f>R3338*L3338</f>
        <v>657.16700000000014</v>
      </c>
      <c r="T3338" s="1">
        <f>S3338*(K3338/100)</f>
        <v>194.56615111537164</v>
      </c>
      <c r="U3338" t="str">
        <f t="shared" si="104"/>
        <v>Nationals ParkStatic Outside Billboard</v>
      </c>
      <c r="V3338" t="str">
        <f t="shared" si="105"/>
        <v>07-06 Colorado Rockies @ Washington NationalsNationals ParkStatic Outside Billboard</v>
      </c>
      <c r="W3338" t="str">
        <f>CONCATENATE(M3338,O3338)</f>
        <v>Regular SeasonNationals Park</v>
      </c>
      <c r="X3338" t="str">
        <f>CONCATENATE(M3338,P3338)</f>
        <v>Regular SeasonStatic Outside Billboard</v>
      </c>
      <c r="Y3338" t="str">
        <f>CONCATENATE(M3338,O3338,P3338)</f>
        <v>Regular SeasonNationals ParkStatic Outside Billboard</v>
      </c>
    </row>
    <row r="3339" spans="1:25" x14ac:dyDescent="0.25">
      <c r="A3339" s="3">
        <v>374320</v>
      </c>
      <c r="B3339" t="s">
        <v>90</v>
      </c>
      <c r="C3339" t="s">
        <v>41</v>
      </c>
      <c r="D3339" t="s">
        <v>9</v>
      </c>
      <c r="E3339" t="s">
        <v>1</v>
      </c>
      <c r="F3339" s="5">
        <v>41096</v>
      </c>
      <c r="G3339">
        <v>24</v>
      </c>
      <c r="H3339">
        <v>126</v>
      </c>
      <c r="I3339" s="1">
        <v>27601.56</v>
      </c>
      <c r="J3339" s="1">
        <v>3667.96</v>
      </c>
      <c r="K3339">
        <v>13.288959029851901</v>
      </c>
      <c r="L3339" s="4">
        <f>VLOOKUP(N3339,rates,VLOOKUP(CONCATENATE('[1]Exposure Report'!$B$11,'[1]Exposure Report'!$B$13),rate_lookup_table,4,FALSE),FALSE)</f>
        <v>219.0556666666667</v>
      </c>
      <c r="M3339" t="s">
        <v>0</v>
      </c>
      <c r="N3339" t="str">
        <f>IF(VLOOKUP(B3339,title_rename,2,FALSE)=0,B3339,VLOOKUP(B3339,title_rename,2,FALSE))</f>
        <v>07-06 Colorado Rockies @ Washington Nationals</v>
      </c>
      <c r="O3339" s="3" t="str">
        <f>LEFT(IF(VLOOKUP(C3339,brand_rename,2,FALSE)=0,C3339,VLOOKUP(C3339,brand_rename,2,FALSE)),LEN(IF(VLOOKUP(C3339,brand_rename,2,FALSE)=0,C3339,VLOOKUP(C3339,brand_rename,2,FALSE)))-6)</f>
        <v>Nationals Park</v>
      </c>
      <c r="P3339" t="str">
        <f>IF(VLOOKUP(D3339,location_rename,2,FALSE)=0,D3339,VLOOKUP(D3339,location_rename,2,FALSE))</f>
        <v>Static Upper Billboard</v>
      </c>
      <c r="Q3339">
        <f>IF($L3339=0,0,G3339)</f>
        <v>24</v>
      </c>
      <c r="R3339">
        <f>IF($L3339=0,0,H3339)</f>
        <v>126</v>
      </c>
      <c r="S3339" s="1">
        <f>R3339*L3339</f>
        <v>27601.014000000003</v>
      </c>
      <c r="T3339" s="1">
        <f>S3339*(K3339/100)</f>
        <v>3667.887442283688</v>
      </c>
      <c r="U3339" t="str">
        <f t="shared" si="104"/>
        <v>Nationals ParkStatic Upper Billboard</v>
      </c>
      <c r="V3339" t="str">
        <f t="shared" si="105"/>
        <v>07-06 Colorado Rockies @ Washington NationalsNationals ParkStatic Upper Billboard</v>
      </c>
      <c r="W3339" t="str">
        <f>CONCATENATE(M3339,O3339)</f>
        <v>Regular SeasonNationals Park</v>
      </c>
      <c r="X3339" t="str">
        <f>CONCATENATE(M3339,P3339)</f>
        <v>Regular SeasonStatic Upper Billboard</v>
      </c>
      <c r="Y3339" t="str">
        <f>CONCATENATE(M3339,O3339,P3339)</f>
        <v>Regular SeasonNationals ParkStatic Upper Billboard</v>
      </c>
    </row>
    <row r="3340" spans="1:25" x14ac:dyDescent="0.25">
      <c r="A3340" s="3">
        <v>374320</v>
      </c>
      <c r="B3340" t="s">
        <v>90</v>
      </c>
      <c r="C3340" t="s">
        <v>40</v>
      </c>
      <c r="D3340" t="s">
        <v>11</v>
      </c>
      <c r="E3340" t="s">
        <v>1</v>
      </c>
      <c r="F3340" s="5">
        <v>41096</v>
      </c>
      <c r="G3340">
        <v>5</v>
      </c>
      <c r="H3340">
        <v>7</v>
      </c>
      <c r="I3340" s="1">
        <v>1533.42</v>
      </c>
      <c r="J3340" s="1">
        <v>337.83</v>
      </c>
      <c r="K3340">
        <v>22.031146065657101</v>
      </c>
      <c r="L3340" s="4">
        <f>VLOOKUP(N3340,rates,VLOOKUP(CONCATENATE('[1]Exposure Report'!$B$11,'[1]Exposure Report'!$B$13),rate_lookup_table,4,FALSE),FALSE)</f>
        <v>219.0556666666667</v>
      </c>
      <c r="M3340" t="s">
        <v>0</v>
      </c>
      <c r="N3340" t="str">
        <f>IF(VLOOKUP(B3340,title_rename,2,FALSE)=0,B3340,VLOOKUP(B3340,title_rename,2,FALSE))</f>
        <v>07-06 Colorado Rockies @ Washington Nationals</v>
      </c>
      <c r="O3340" s="3" t="str">
        <f>LEFT(IF(VLOOKUP(C3340,brand_rename,2,FALSE)=0,C3340,VLOOKUP(C3340,brand_rename,2,FALSE)),LEN(IF(VLOOKUP(C3340,brand_rename,2,FALSE)=0,C3340,VLOOKUP(C3340,brand_rename,2,FALSE)))-6)</f>
        <v>Nationals Youth Baseball Academy</v>
      </c>
      <c r="P3340" t="str">
        <f>IF(VLOOKUP(D3340,location_rename,2,FALSE)=0,D3340,VLOOKUP(D3340,location_rename,2,FALSE))</f>
        <v>Static Outfield Wall</v>
      </c>
      <c r="Q3340">
        <f>IF($L3340=0,0,G3340)</f>
        <v>5</v>
      </c>
      <c r="R3340">
        <f>IF($L3340=0,0,H3340)</f>
        <v>7</v>
      </c>
      <c r="S3340" s="1">
        <f>R3340*L3340</f>
        <v>1533.3896666666669</v>
      </c>
      <c r="T3340" s="1">
        <f>S3340*(K3340/100)</f>
        <v>337.82331721902591</v>
      </c>
      <c r="U3340" t="str">
        <f t="shared" si="104"/>
        <v>Nationals Youth Baseball AcademyStatic Outfield Wall</v>
      </c>
      <c r="V3340" t="str">
        <f t="shared" si="105"/>
        <v>07-06 Colorado Rockies @ Washington NationalsNationals Youth Baseball AcademyStatic Outfield Wall</v>
      </c>
      <c r="W3340" t="str">
        <f>CONCATENATE(M3340,O3340)</f>
        <v>Regular SeasonNationals Youth Baseball Academy</v>
      </c>
      <c r="X3340" t="str">
        <f>CONCATENATE(M3340,P3340)</f>
        <v>Regular SeasonStatic Outfield Wall</v>
      </c>
      <c r="Y3340" t="str">
        <f>CONCATENATE(M3340,O3340,P3340)</f>
        <v>Regular SeasonNationals Youth Baseball AcademyStatic Outfield Wall</v>
      </c>
    </row>
    <row r="3341" spans="1:25" x14ac:dyDescent="0.25">
      <c r="A3341" s="3">
        <v>374320</v>
      </c>
      <c r="B3341" t="s">
        <v>90</v>
      </c>
      <c r="C3341" t="s">
        <v>39</v>
      </c>
      <c r="D3341" t="s">
        <v>13</v>
      </c>
      <c r="E3341" t="s">
        <v>1</v>
      </c>
      <c r="F3341" s="5">
        <v>41096</v>
      </c>
      <c r="G3341">
        <v>41</v>
      </c>
      <c r="H3341">
        <v>167</v>
      </c>
      <c r="I3341" s="1">
        <v>36583.019999999997</v>
      </c>
      <c r="J3341" s="1">
        <v>8605.73</v>
      </c>
      <c r="K3341">
        <v>23.523837015095999</v>
      </c>
      <c r="L3341" s="4">
        <f>VLOOKUP(N3341,rates,VLOOKUP(CONCATENATE('[1]Exposure Report'!$B$11,'[1]Exposure Report'!$B$13),rate_lookup_table,4,FALSE),FALSE)</f>
        <v>219.0556666666667</v>
      </c>
      <c r="M3341" t="s">
        <v>0</v>
      </c>
      <c r="N3341" t="str">
        <f>IF(VLOOKUP(B3341,title_rename,2,FALSE)=0,B3341,VLOOKUP(B3341,title_rename,2,FALSE))</f>
        <v>07-06 Colorado Rockies @ Washington Nationals</v>
      </c>
      <c r="O3341" s="3" t="str">
        <f>LEFT(IF(VLOOKUP(C3341,brand_rename,2,FALSE)=0,C3341,VLOOKUP(C3341,brand_rename,2,FALSE)),LEN(IF(VLOOKUP(C3341,brand_rename,2,FALSE)=0,C3341,VLOOKUP(C3341,brand_rename,2,FALSE)))-6)</f>
        <v>New Era</v>
      </c>
      <c r="P3341" t="str">
        <f>IF(VLOOKUP(D3341,location_rename,2,FALSE)=0,D3341,VLOOKUP(D3341,location_rename,2,FALSE))</f>
        <v>Static Dugout Wall</v>
      </c>
      <c r="Q3341">
        <f>IF($L3341=0,0,G3341)</f>
        <v>41</v>
      </c>
      <c r="R3341">
        <f>IF($L3341=0,0,H3341)</f>
        <v>167</v>
      </c>
      <c r="S3341" s="1">
        <f>R3341*L3341</f>
        <v>36582.296333333339</v>
      </c>
      <c r="T3341" s="1">
        <f>S3341*(K3341/100)</f>
        <v>8605.5597658327752</v>
      </c>
      <c r="U3341" t="str">
        <f t="shared" si="104"/>
        <v>New EraStatic Dugout Wall</v>
      </c>
      <c r="V3341" t="str">
        <f t="shared" si="105"/>
        <v>07-06 Colorado Rockies @ Washington NationalsNew EraStatic Dugout Wall</v>
      </c>
      <c r="W3341" t="str">
        <f>CONCATENATE(M3341,O3341)</f>
        <v>Regular SeasonNew Era</v>
      </c>
      <c r="X3341" t="str">
        <f>CONCATENATE(M3341,P3341)</f>
        <v>Regular SeasonStatic Dugout Wall</v>
      </c>
      <c r="Y3341" t="str">
        <f>CONCATENATE(M3341,O3341,P3341)</f>
        <v>Regular SeasonNew EraStatic Dugout Wall</v>
      </c>
    </row>
    <row r="3342" spans="1:25" x14ac:dyDescent="0.25">
      <c r="A3342" s="3">
        <v>374320</v>
      </c>
      <c r="B3342" t="s">
        <v>90</v>
      </c>
      <c r="C3342" t="s">
        <v>37</v>
      </c>
      <c r="D3342" t="s">
        <v>2</v>
      </c>
      <c r="E3342" t="s">
        <v>1</v>
      </c>
      <c r="F3342" s="5">
        <v>41096</v>
      </c>
      <c r="G3342">
        <v>27</v>
      </c>
      <c r="H3342">
        <v>136</v>
      </c>
      <c r="I3342" s="1">
        <v>29792.16</v>
      </c>
      <c r="J3342" s="1">
        <v>7290.25</v>
      </c>
      <c r="K3342">
        <v>24.4703640152308</v>
      </c>
      <c r="L3342" s="4">
        <f>VLOOKUP(N3342,rates,VLOOKUP(CONCATENATE('[1]Exposure Report'!$B$11,'[1]Exposure Report'!$B$13),rate_lookup_table,4,FALSE),FALSE)</f>
        <v>219.0556666666667</v>
      </c>
      <c r="M3342" t="s">
        <v>0</v>
      </c>
      <c r="N3342" t="str">
        <f>IF(VLOOKUP(B3342,title_rename,2,FALSE)=0,B3342,VLOOKUP(B3342,title_rename,2,FALSE))</f>
        <v>07-06 Colorado Rockies @ Washington Nationals</v>
      </c>
      <c r="O3342" s="3" t="str">
        <f>LEFT(IF(VLOOKUP(C3342,brand_rename,2,FALSE)=0,C3342,VLOOKUP(C3342,brand_rename,2,FALSE)),LEN(IF(VLOOKUP(C3342,brand_rename,2,FALSE)=0,C3342,VLOOKUP(C3342,brand_rename,2,FALSE)))-6)</f>
        <v>Papa John's</v>
      </c>
      <c r="P3342" t="str">
        <f>IF(VLOOKUP(D3342,location_rename,2,FALSE)=0,D3342,VLOOKUP(D3342,location_rename,2,FALSE))</f>
        <v>Rotational Field Level Home Plate</v>
      </c>
      <c r="Q3342">
        <f>IF($L3342=0,0,G3342)</f>
        <v>27</v>
      </c>
      <c r="R3342">
        <f>IF($L3342=0,0,H3342)</f>
        <v>136</v>
      </c>
      <c r="S3342" s="1">
        <f>R3342*L3342</f>
        <v>29791.57066666667</v>
      </c>
      <c r="T3342" s="1">
        <f>S3342*(K3342/100)</f>
        <v>7290.1057879880555</v>
      </c>
      <c r="U3342" t="str">
        <f t="shared" si="104"/>
        <v>Papa John'sRotational Field Level Home Plate</v>
      </c>
      <c r="V3342" t="str">
        <f t="shared" si="105"/>
        <v>07-06 Colorado Rockies @ Washington NationalsPapa John'sRotational Field Level Home Plate</v>
      </c>
      <c r="W3342" t="str">
        <f>CONCATENATE(M3342,O3342)</f>
        <v>Regular SeasonPapa John's</v>
      </c>
      <c r="X3342" t="str">
        <f>CONCATENATE(M3342,P3342)</f>
        <v>Regular SeasonRotational Field Level Home Plate</v>
      </c>
      <c r="Y3342" t="str">
        <f>CONCATENATE(M3342,O3342,P3342)</f>
        <v>Regular SeasonPapa John'sRotational Field Level Home Plate</v>
      </c>
    </row>
    <row r="3343" spans="1:25" x14ac:dyDescent="0.25">
      <c r="A3343" s="3">
        <v>374320</v>
      </c>
      <c r="B3343" t="s">
        <v>90</v>
      </c>
      <c r="C3343" t="s">
        <v>36</v>
      </c>
      <c r="D3343" t="s">
        <v>19</v>
      </c>
      <c r="E3343" t="s">
        <v>1</v>
      </c>
      <c r="F3343" s="5">
        <v>41096</v>
      </c>
      <c r="G3343">
        <v>2</v>
      </c>
      <c r="H3343">
        <v>3</v>
      </c>
      <c r="I3343" s="1">
        <v>657.18</v>
      </c>
      <c r="J3343" s="1">
        <v>189.05</v>
      </c>
      <c r="K3343">
        <v>28.766852308347701</v>
      </c>
      <c r="L3343" s="4">
        <f>VLOOKUP(N3343,rates,VLOOKUP(CONCATENATE('[1]Exposure Report'!$B$11,'[1]Exposure Report'!$B$13),rate_lookup_table,4,FALSE),FALSE)</f>
        <v>219.0556666666667</v>
      </c>
      <c r="M3343" t="s">
        <v>0</v>
      </c>
      <c r="N3343" t="str">
        <f>IF(VLOOKUP(B3343,title_rename,2,FALSE)=0,B3343,VLOOKUP(B3343,title_rename,2,FALSE))</f>
        <v>07-06 Colorado Rockies @ Washington Nationals</v>
      </c>
      <c r="O3343" s="3" t="str">
        <f>LEFT(IF(VLOOKUP(C3343,brand_rename,2,FALSE)=0,C3343,VLOOKUP(C3343,brand_rename,2,FALSE)),LEN(IF(VLOOKUP(C3343,brand_rename,2,FALSE)=0,C3343,VLOOKUP(C3343,brand_rename,2,FALSE)))-6)</f>
        <v>PNC Bank</v>
      </c>
      <c r="P3343" t="str">
        <f>IF(VLOOKUP(D3343,location_rename,2,FALSE)=0,D3343,VLOOKUP(D3343,location_rename,2,FALSE))</f>
        <v>LED Outfield Wall</v>
      </c>
      <c r="Q3343">
        <f>IF($L3343=0,0,G3343)</f>
        <v>2</v>
      </c>
      <c r="R3343">
        <f>IF($L3343=0,0,H3343)</f>
        <v>3</v>
      </c>
      <c r="S3343" s="1">
        <f>R3343*L3343</f>
        <v>657.16700000000014</v>
      </c>
      <c r="T3343" s="1">
        <f>S3343*(K3343/100)</f>
        <v>189.04626030919937</v>
      </c>
      <c r="U3343" t="str">
        <f t="shared" si="104"/>
        <v>PNC BankLED Outfield Wall</v>
      </c>
      <c r="V3343" t="str">
        <f t="shared" si="105"/>
        <v>07-06 Colorado Rockies @ Washington NationalsPNC BankLED Outfield Wall</v>
      </c>
      <c r="W3343" t="str">
        <f>CONCATENATE(M3343,O3343)</f>
        <v>Regular SeasonPNC Bank</v>
      </c>
      <c r="X3343" t="str">
        <f>CONCATENATE(M3343,P3343)</f>
        <v>Regular SeasonLED Outfield Wall</v>
      </c>
      <c r="Y3343" t="str">
        <f>CONCATENATE(M3343,O3343,P3343)</f>
        <v>Regular SeasonPNC BankLED Outfield Wall</v>
      </c>
    </row>
    <row r="3344" spans="1:25" x14ac:dyDescent="0.25">
      <c r="A3344" s="3">
        <v>374320</v>
      </c>
      <c r="B3344" t="s">
        <v>90</v>
      </c>
      <c r="C3344" t="s">
        <v>36</v>
      </c>
      <c r="D3344" t="s">
        <v>17</v>
      </c>
      <c r="E3344" t="s">
        <v>1</v>
      </c>
      <c r="F3344" s="5">
        <v>41096</v>
      </c>
      <c r="G3344">
        <v>10</v>
      </c>
      <c r="H3344">
        <v>27</v>
      </c>
      <c r="I3344" s="1">
        <v>5914.62</v>
      </c>
      <c r="J3344" s="1">
        <v>2009.53</v>
      </c>
      <c r="K3344">
        <v>33.975640024211103</v>
      </c>
      <c r="L3344" s="4">
        <f>VLOOKUP(N3344,rates,VLOOKUP(CONCATENATE('[1]Exposure Report'!$B$11,'[1]Exposure Report'!$B$13),rate_lookup_table,4,FALSE),FALSE)</f>
        <v>219.0556666666667</v>
      </c>
      <c r="M3344" t="s">
        <v>0</v>
      </c>
      <c r="N3344" t="str">
        <f>IF(VLOOKUP(B3344,title_rename,2,FALSE)=0,B3344,VLOOKUP(B3344,title_rename,2,FALSE))</f>
        <v>07-06 Colorado Rockies @ Washington Nationals</v>
      </c>
      <c r="O3344" s="3" t="str">
        <f>LEFT(IF(VLOOKUP(C3344,brand_rename,2,FALSE)=0,C3344,VLOOKUP(C3344,brand_rename,2,FALSE)),LEN(IF(VLOOKUP(C3344,brand_rename,2,FALSE)=0,C3344,VLOOKUP(C3344,brand_rename,2,FALSE)))-6)</f>
        <v>PNC Bank</v>
      </c>
      <c r="P3344" t="str">
        <f>IF(VLOOKUP(D3344,location_rename,2,FALSE)=0,D3344,VLOOKUP(D3344,location_rename,2,FALSE))</f>
        <v>LED Upper Tiered</v>
      </c>
      <c r="Q3344">
        <f>IF($L3344=0,0,G3344)</f>
        <v>10</v>
      </c>
      <c r="R3344">
        <f>IF($L3344=0,0,H3344)</f>
        <v>27</v>
      </c>
      <c r="S3344" s="1">
        <f>R3344*L3344</f>
        <v>5914.5030000000006</v>
      </c>
      <c r="T3344" s="1">
        <f>S3344*(K3344/100)</f>
        <v>2009.4902485011664</v>
      </c>
      <c r="U3344" t="str">
        <f t="shared" si="104"/>
        <v>PNC BankLED Upper Tiered</v>
      </c>
      <c r="V3344" t="str">
        <f t="shared" si="105"/>
        <v>07-06 Colorado Rockies @ Washington NationalsPNC BankLED Upper Tiered</v>
      </c>
      <c r="W3344" t="str">
        <f>CONCATENATE(M3344,O3344)</f>
        <v>Regular SeasonPNC Bank</v>
      </c>
      <c r="X3344" t="str">
        <f>CONCATENATE(M3344,P3344)</f>
        <v>Regular SeasonLED Upper Tiered</v>
      </c>
      <c r="Y3344" t="str">
        <f>CONCATENATE(M3344,O3344,P3344)</f>
        <v>Regular SeasonPNC BankLED Upper Tiered</v>
      </c>
    </row>
    <row r="3345" spans="1:25" x14ac:dyDescent="0.25">
      <c r="A3345" s="3">
        <v>374320</v>
      </c>
      <c r="B3345" t="s">
        <v>90</v>
      </c>
      <c r="C3345" t="s">
        <v>36</v>
      </c>
      <c r="D3345" t="s">
        <v>2</v>
      </c>
      <c r="E3345" t="s">
        <v>1</v>
      </c>
      <c r="F3345" s="5">
        <v>41096</v>
      </c>
      <c r="G3345">
        <v>46</v>
      </c>
      <c r="H3345">
        <v>345</v>
      </c>
      <c r="I3345" s="1">
        <v>75575.7</v>
      </c>
      <c r="J3345" s="1">
        <v>17508.11</v>
      </c>
      <c r="K3345">
        <v>23.166321979154599</v>
      </c>
      <c r="L3345" s="4">
        <f>VLOOKUP(N3345,rates,VLOOKUP(CONCATENATE('[1]Exposure Report'!$B$11,'[1]Exposure Report'!$B$13),rate_lookup_table,4,FALSE),FALSE)</f>
        <v>219.0556666666667</v>
      </c>
      <c r="M3345" t="s">
        <v>0</v>
      </c>
      <c r="N3345" t="str">
        <f>IF(VLOOKUP(B3345,title_rename,2,FALSE)=0,B3345,VLOOKUP(B3345,title_rename,2,FALSE))</f>
        <v>07-06 Colorado Rockies @ Washington Nationals</v>
      </c>
      <c r="O3345" s="3" t="str">
        <f>LEFT(IF(VLOOKUP(C3345,brand_rename,2,FALSE)=0,C3345,VLOOKUP(C3345,brand_rename,2,FALSE)),LEN(IF(VLOOKUP(C3345,brand_rename,2,FALSE)=0,C3345,VLOOKUP(C3345,brand_rename,2,FALSE)))-6)</f>
        <v>PNC Bank</v>
      </c>
      <c r="P3345" t="str">
        <f>IF(VLOOKUP(D3345,location_rename,2,FALSE)=0,D3345,VLOOKUP(D3345,location_rename,2,FALSE))</f>
        <v>Rotational Field Level Home Plate</v>
      </c>
      <c r="Q3345">
        <f>IF($L3345=0,0,G3345)</f>
        <v>46</v>
      </c>
      <c r="R3345">
        <f>IF($L3345=0,0,H3345)</f>
        <v>345</v>
      </c>
      <c r="S3345" s="1">
        <f>R3345*L3345</f>
        <v>75574.205000000016</v>
      </c>
      <c r="T3345" s="1">
        <f>S3345*(K3345/100)</f>
        <v>17507.763663486359</v>
      </c>
      <c r="U3345" t="str">
        <f t="shared" si="104"/>
        <v>PNC BankRotational Field Level Home Plate</v>
      </c>
      <c r="V3345" t="str">
        <f t="shared" si="105"/>
        <v>07-06 Colorado Rockies @ Washington NationalsPNC BankRotational Field Level Home Plate</v>
      </c>
      <c r="W3345" t="str">
        <f>CONCATENATE(M3345,O3345)</f>
        <v>Regular SeasonPNC Bank</v>
      </c>
      <c r="X3345" t="str">
        <f>CONCATENATE(M3345,P3345)</f>
        <v>Regular SeasonRotational Field Level Home Plate</v>
      </c>
      <c r="Y3345" t="str">
        <f>CONCATENATE(M3345,O3345,P3345)</f>
        <v>Regular SeasonPNC BankRotational Field Level Home Plate</v>
      </c>
    </row>
    <row r="3346" spans="1:25" x14ac:dyDescent="0.25">
      <c r="A3346" s="3">
        <v>374320</v>
      </c>
      <c r="B3346" t="s">
        <v>90</v>
      </c>
      <c r="C3346" t="s">
        <v>36</v>
      </c>
      <c r="D3346" t="s">
        <v>9</v>
      </c>
      <c r="E3346" t="s">
        <v>1</v>
      </c>
      <c r="F3346" s="5">
        <v>41096</v>
      </c>
      <c r="G3346">
        <v>13</v>
      </c>
      <c r="H3346">
        <v>41</v>
      </c>
      <c r="I3346" s="1">
        <v>8981.4599999999991</v>
      </c>
      <c r="J3346" s="1">
        <v>1185.1099999999999</v>
      </c>
      <c r="K3346">
        <v>13.195070734602099</v>
      </c>
      <c r="L3346" s="4">
        <f>VLOOKUP(N3346,rates,VLOOKUP(CONCATENATE('[1]Exposure Report'!$B$11,'[1]Exposure Report'!$B$13),rate_lookup_table,4,FALSE),FALSE)</f>
        <v>219.0556666666667</v>
      </c>
      <c r="M3346" t="s">
        <v>0</v>
      </c>
      <c r="N3346" t="str">
        <f>IF(VLOOKUP(B3346,title_rename,2,FALSE)=0,B3346,VLOOKUP(B3346,title_rename,2,FALSE))</f>
        <v>07-06 Colorado Rockies @ Washington Nationals</v>
      </c>
      <c r="O3346" s="3" t="str">
        <f>LEFT(IF(VLOOKUP(C3346,brand_rename,2,FALSE)=0,C3346,VLOOKUP(C3346,brand_rename,2,FALSE)),LEN(IF(VLOOKUP(C3346,brand_rename,2,FALSE)=0,C3346,VLOOKUP(C3346,brand_rename,2,FALSE)))-6)</f>
        <v>PNC Bank</v>
      </c>
      <c r="P3346" t="str">
        <f>IF(VLOOKUP(D3346,location_rename,2,FALSE)=0,D3346,VLOOKUP(D3346,location_rename,2,FALSE))</f>
        <v>Static Upper Billboard</v>
      </c>
      <c r="Q3346">
        <f>IF($L3346=0,0,G3346)</f>
        <v>13</v>
      </c>
      <c r="R3346">
        <f>IF($L3346=0,0,H3346)</f>
        <v>41</v>
      </c>
      <c r="S3346" s="1">
        <f>R3346*L3346</f>
        <v>8981.2823333333345</v>
      </c>
      <c r="T3346" s="1">
        <f>S3346*(K3346/100)</f>
        <v>1185.0865567576554</v>
      </c>
      <c r="U3346" t="str">
        <f t="shared" si="104"/>
        <v>PNC BankStatic Upper Billboard</v>
      </c>
      <c r="V3346" t="str">
        <f t="shared" si="105"/>
        <v>07-06 Colorado Rockies @ Washington NationalsPNC BankStatic Upper Billboard</v>
      </c>
      <c r="W3346" t="str">
        <f>CONCATENATE(M3346,O3346)</f>
        <v>Regular SeasonPNC Bank</v>
      </c>
      <c r="X3346" t="str">
        <f>CONCATENATE(M3346,P3346)</f>
        <v>Regular SeasonStatic Upper Billboard</v>
      </c>
      <c r="Y3346" t="str">
        <f>CONCATENATE(M3346,O3346,P3346)</f>
        <v>Regular SeasonPNC BankStatic Upper Billboard</v>
      </c>
    </row>
    <row r="3347" spans="1:25" x14ac:dyDescent="0.25">
      <c r="A3347" s="3">
        <v>374320</v>
      </c>
      <c r="B3347" t="s">
        <v>90</v>
      </c>
      <c r="C3347" t="s">
        <v>36</v>
      </c>
      <c r="D3347" t="s">
        <v>71</v>
      </c>
      <c r="E3347" t="s">
        <v>1</v>
      </c>
      <c r="F3347" s="5">
        <v>41096</v>
      </c>
      <c r="G3347">
        <v>3</v>
      </c>
      <c r="H3347">
        <v>21</v>
      </c>
      <c r="I3347" s="1">
        <v>4600.26</v>
      </c>
      <c r="J3347" s="1">
        <v>552.82000000000005</v>
      </c>
      <c r="K3347">
        <v>12.0171468569167</v>
      </c>
      <c r="L3347" s="4">
        <f>VLOOKUP(N3347,rates,VLOOKUP(CONCATENATE('[1]Exposure Report'!$B$11,'[1]Exposure Report'!$B$13),rate_lookup_table,4,FALSE),FALSE)</f>
        <v>219.0556666666667</v>
      </c>
      <c r="M3347" t="s">
        <v>0</v>
      </c>
      <c r="N3347" t="str">
        <f>IF(VLOOKUP(B3347,title_rename,2,FALSE)=0,B3347,VLOOKUP(B3347,title_rename,2,FALSE))</f>
        <v>07-06 Colorado Rockies @ Washington Nationals</v>
      </c>
      <c r="O3347" s="3" t="str">
        <f>LEFT(IF(VLOOKUP(C3347,brand_rename,2,FALSE)=0,C3347,VLOOKUP(C3347,brand_rename,2,FALSE)),LEN(IF(VLOOKUP(C3347,brand_rename,2,FALSE)=0,C3347,VLOOKUP(C3347,brand_rename,2,FALSE)))-6)</f>
        <v>PNC Bank</v>
      </c>
      <c r="P3347" t="str">
        <f>IF(VLOOKUP(D3347,location_rename,2,FALSE)=0,D3347,VLOOKUP(D3347,location_rename,2,FALSE))</f>
        <v>Static Upper Tiered</v>
      </c>
      <c r="Q3347">
        <f>IF($L3347=0,0,G3347)</f>
        <v>3</v>
      </c>
      <c r="R3347">
        <f>IF($L3347=0,0,H3347)</f>
        <v>21</v>
      </c>
      <c r="S3347" s="1">
        <f>R3347*L3347</f>
        <v>4600.1690000000008</v>
      </c>
      <c r="T3347" s="1">
        <f>S3347*(K3347/100)</f>
        <v>552.80906439635646</v>
      </c>
      <c r="U3347" t="str">
        <f t="shared" si="104"/>
        <v>PNC BankStatic Upper Tiered</v>
      </c>
      <c r="V3347" t="str">
        <f t="shared" si="105"/>
        <v>07-06 Colorado Rockies @ Washington NationalsPNC BankStatic Upper Tiered</v>
      </c>
      <c r="W3347" t="str">
        <f>CONCATENATE(M3347,O3347)</f>
        <v>Regular SeasonPNC Bank</v>
      </c>
      <c r="X3347" t="str">
        <f>CONCATENATE(M3347,P3347)</f>
        <v>Regular SeasonStatic Upper Tiered</v>
      </c>
      <c r="Y3347" t="str">
        <f>CONCATENATE(M3347,O3347,P3347)</f>
        <v>Regular SeasonPNC BankStatic Upper Tiered</v>
      </c>
    </row>
    <row r="3348" spans="1:25" x14ac:dyDescent="0.25">
      <c r="A3348" s="3">
        <v>374320</v>
      </c>
      <c r="B3348" t="s">
        <v>90</v>
      </c>
      <c r="C3348" t="s">
        <v>33</v>
      </c>
      <c r="D3348" t="s">
        <v>34</v>
      </c>
      <c r="E3348" t="s">
        <v>1</v>
      </c>
      <c r="F3348" s="5">
        <v>41096</v>
      </c>
      <c r="G3348">
        <v>1</v>
      </c>
      <c r="H3348">
        <v>1</v>
      </c>
      <c r="I3348" s="1">
        <v>219.06</v>
      </c>
      <c r="J3348" s="1">
        <v>59.41</v>
      </c>
      <c r="K3348">
        <v>27.120423628229702</v>
      </c>
      <c r="L3348" s="4">
        <f>VLOOKUP(N3348,rates,VLOOKUP(CONCATENATE('[1]Exposure Report'!$B$11,'[1]Exposure Report'!$B$13),rate_lookup_table,4,FALSE),FALSE)</f>
        <v>219.0556666666667</v>
      </c>
      <c r="M3348" t="s">
        <v>0</v>
      </c>
      <c r="N3348" t="str">
        <f>IF(VLOOKUP(B3348,title_rename,2,FALSE)=0,B3348,VLOOKUP(B3348,title_rename,2,FALSE))</f>
        <v>07-06 Colorado Rockies @ Washington Nationals</v>
      </c>
      <c r="O3348" s="3" t="str">
        <f>LEFT(IF(VLOOKUP(C3348,brand_rename,2,FALSE)=0,C3348,VLOOKUP(C3348,brand_rename,2,FALSE)),LEN(IF(VLOOKUP(C3348,brand_rename,2,FALSE)=0,C3348,VLOOKUP(C3348,brand_rename,2,FALSE)))-6)</f>
        <v>Radio - 106.7 The Fan</v>
      </c>
      <c r="P3348" t="str">
        <f>IF(VLOOKUP(D3348,location_rename,2,FALSE)=0,D3348,VLOOKUP(D3348,location_rename,2,FALSE))</f>
        <v>General Merchandise</v>
      </c>
      <c r="Q3348">
        <f>IF($L3348=0,0,G3348)</f>
        <v>1</v>
      </c>
      <c r="R3348">
        <f>IF($L3348=0,0,H3348)</f>
        <v>1</v>
      </c>
      <c r="S3348" s="1">
        <f>R3348*L3348</f>
        <v>219.0556666666667</v>
      </c>
      <c r="T3348" s="1">
        <f>S3348*(K3348/100)</f>
        <v>59.408824781642764</v>
      </c>
      <c r="U3348" t="str">
        <f t="shared" si="104"/>
        <v>Radio - 106.7 The FanGeneral Merchandise</v>
      </c>
      <c r="V3348" t="str">
        <f t="shared" si="105"/>
        <v>07-06 Colorado Rockies @ Washington NationalsRadio - 106.7 The FanGeneral Merchandise</v>
      </c>
      <c r="W3348" t="str">
        <f>CONCATENATE(M3348,O3348)</f>
        <v>Regular SeasonRadio - 106.7 The Fan</v>
      </c>
      <c r="X3348" t="str">
        <f>CONCATENATE(M3348,P3348)</f>
        <v>Regular SeasonGeneral Merchandise</v>
      </c>
      <c r="Y3348" t="str">
        <f>CONCATENATE(M3348,O3348,P3348)</f>
        <v>Regular SeasonRadio - 106.7 The FanGeneral Merchandise</v>
      </c>
    </row>
    <row r="3349" spans="1:25" x14ac:dyDescent="0.25">
      <c r="A3349" s="3">
        <v>374320</v>
      </c>
      <c r="B3349" t="s">
        <v>90</v>
      </c>
      <c r="C3349" t="s">
        <v>33</v>
      </c>
      <c r="D3349" t="s">
        <v>19</v>
      </c>
      <c r="E3349" t="s">
        <v>1</v>
      </c>
      <c r="F3349" s="5">
        <v>41096</v>
      </c>
      <c r="G3349">
        <v>1</v>
      </c>
      <c r="H3349">
        <v>4</v>
      </c>
      <c r="I3349" s="1">
        <v>876.24</v>
      </c>
      <c r="J3349" s="1">
        <v>224.32</v>
      </c>
      <c r="K3349">
        <v>25.6002921573997</v>
      </c>
      <c r="L3349" s="4">
        <f>VLOOKUP(N3349,rates,VLOOKUP(CONCATENATE('[1]Exposure Report'!$B$11,'[1]Exposure Report'!$B$13),rate_lookup_table,4,FALSE),FALSE)</f>
        <v>219.0556666666667</v>
      </c>
      <c r="M3349" t="s">
        <v>0</v>
      </c>
      <c r="N3349" t="str">
        <f>IF(VLOOKUP(B3349,title_rename,2,FALSE)=0,B3349,VLOOKUP(B3349,title_rename,2,FALSE))</f>
        <v>07-06 Colorado Rockies @ Washington Nationals</v>
      </c>
      <c r="O3349" s="3" t="str">
        <f>LEFT(IF(VLOOKUP(C3349,brand_rename,2,FALSE)=0,C3349,VLOOKUP(C3349,brand_rename,2,FALSE)),LEN(IF(VLOOKUP(C3349,brand_rename,2,FALSE)=0,C3349,VLOOKUP(C3349,brand_rename,2,FALSE)))-6)</f>
        <v>Radio - 106.7 The Fan</v>
      </c>
      <c r="P3349" t="str">
        <f>IF(VLOOKUP(D3349,location_rename,2,FALSE)=0,D3349,VLOOKUP(D3349,location_rename,2,FALSE))</f>
        <v>LED Outfield Wall</v>
      </c>
      <c r="Q3349">
        <f>IF($L3349=0,0,G3349)</f>
        <v>1</v>
      </c>
      <c r="R3349">
        <f>IF($L3349=0,0,H3349)</f>
        <v>4</v>
      </c>
      <c r="S3349" s="1">
        <f>R3349*L3349</f>
        <v>876.22266666666678</v>
      </c>
      <c r="T3349" s="1">
        <f>S3349*(K3349/100)</f>
        <v>224.31556261602523</v>
      </c>
      <c r="U3349" t="str">
        <f t="shared" si="104"/>
        <v>Radio - 106.7 The FanLED Outfield Wall</v>
      </c>
      <c r="V3349" t="str">
        <f t="shared" si="105"/>
        <v>07-06 Colorado Rockies @ Washington NationalsRadio - 106.7 The FanLED Outfield Wall</v>
      </c>
      <c r="W3349" t="str">
        <f>CONCATENATE(M3349,O3349)</f>
        <v>Regular SeasonRadio - 106.7 The Fan</v>
      </c>
      <c r="X3349" t="str">
        <f>CONCATENATE(M3349,P3349)</f>
        <v>Regular SeasonLED Outfield Wall</v>
      </c>
      <c r="Y3349" t="str">
        <f>CONCATENATE(M3349,O3349,P3349)</f>
        <v>Regular SeasonRadio - 106.7 The FanLED Outfield Wall</v>
      </c>
    </row>
    <row r="3350" spans="1:25" x14ac:dyDescent="0.25">
      <c r="A3350" s="3">
        <v>374320</v>
      </c>
      <c r="B3350" t="s">
        <v>90</v>
      </c>
      <c r="C3350" t="s">
        <v>33</v>
      </c>
      <c r="D3350" t="s">
        <v>17</v>
      </c>
      <c r="E3350" t="s">
        <v>1</v>
      </c>
      <c r="F3350" s="5">
        <v>41096</v>
      </c>
      <c r="G3350">
        <v>1</v>
      </c>
      <c r="H3350">
        <v>3</v>
      </c>
      <c r="I3350" s="1">
        <v>657.18</v>
      </c>
      <c r="J3350" s="1">
        <v>255.71</v>
      </c>
      <c r="K3350">
        <v>38.910192032624202</v>
      </c>
      <c r="L3350" s="4">
        <f>VLOOKUP(N3350,rates,VLOOKUP(CONCATENATE('[1]Exposure Report'!$B$11,'[1]Exposure Report'!$B$13),rate_lookup_table,4,FALSE),FALSE)</f>
        <v>219.0556666666667</v>
      </c>
      <c r="M3350" t="s">
        <v>0</v>
      </c>
      <c r="N3350" t="str">
        <f>IF(VLOOKUP(B3350,title_rename,2,FALSE)=0,B3350,VLOOKUP(B3350,title_rename,2,FALSE))</f>
        <v>07-06 Colorado Rockies @ Washington Nationals</v>
      </c>
      <c r="O3350" s="3" t="str">
        <f>LEFT(IF(VLOOKUP(C3350,brand_rename,2,FALSE)=0,C3350,VLOOKUP(C3350,brand_rename,2,FALSE)),LEN(IF(VLOOKUP(C3350,brand_rename,2,FALSE)=0,C3350,VLOOKUP(C3350,brand_rename,2,FALSE)))-6)</f>
        <v>Radio - 106.7 The Fan</v>
      </c>
      <c r="P3350" t="str">
        <f>IF(VLOOKUP(D3350,location_rename,2,FALSE)=0,D3350,VLOOKUP(D3350,location_rename,2,FALSE))</f>
        <v>LED Upper Tiered</v>
      </c>
      <c r="Q3350">
        <f>IF($L3350=0,0,G3350)</f>
        <v>1</v>
      </c>
      <c r="R3350">
        <f>IF($L3350=0,0,H3350)</f>
        <v>3</v>
      </c>
      <c r="S3350" s="1">
        <f>R3350*L3350</f>
        <v>657.16700000000014</v>
      </c>
      <c r="T3350" s="1">
        <f>S3350*(K3350/100)</f>
        <v>255.70494167503554</v>
      </c>
      <c r="U3350" t="str">
        <f t="shared" si="104"/>
        <v>Radio - 106.7 The FanLED Upper Tiered</v>
      </c>
      <c r="V3350" t="str">
        <f t="shared" si="105"/>
        <v>07-06 Colorado Rockies @ Washington NationalsRadio - 106.7 The FanLED Upper Tiered</v>
      </c>
      <c r="W3350" t="str">
        <f>CONCATENATE(M3350,O3350)</f>
        <v>Regular SeasonRadio - 106.7 The Fan</v>
      </c>
      <c r="X3350" t="str">
        <f>CONCATENATE(M3350,P3350)</f>
        <v>Regular SeasonLED Upper Tiered</v>
      </c>
      <c r="Y3350" t="str">
        <f>CONCATENATE(M3350,O3350,P3350)</f>
        <v>Regular SeasonRadio - 106.7 The FanLED Upper Tiered</v>
      </c>
    </row>
    <row r="3351" spans="1:25" x14ac:dyDescent="0.25">
      <c r="A3351" s="3">
        <v>374320</v>
      </c>
      <c r="B3351" t="s">
        <v>90</v>
      </c>
      <c r="C3351" t="s">
        <v>33</v>
      </c>
      <c r="D3351" t="s">
        <v>9</v>
      </c>
      <c r="E3351" t="s">
        <v>1</v>
      </c>
      <c r="F3351" s="5">
        <v>41096</v>
      </c>
      <c r="G3351">
        <v>19</v>
      </c>
      <c r="H3351">
        <v>51</v>
      </c>
      <c r="I3351" s="1">
        <v>11172.06</v>
      </c>
      <c r="J3351" s="1">
        <v>1651.87</v>
      </c>
      <c r="K3351">
        <v>14.7857243874451</v>
      </c>
      <c r="L3351" s="4">
        <f>VLOOKUP(N3351,rates,VLOOKUP(CONCATENATE('[1]Exposure Report'!$B$11,'[1]Exposure Report'!$B$13),rate_lookup_table,4,FALSE),FALSE)</f>
        <v>219.0556666666667</v>
      </c>
      <c r="M3351" t="s">
        <v>0</v>
      </c>
      <c r="N3351" t="str">
        <f>IF(VLOOKUP(B3351,title_rename,2,FALSE)=0,B3351,VLOOKUP(B3351,title_rename,2,FALSE))</f>
        <v>07-06 Colorado Rockies @ Washington Nationals</v>
      </c>
      <c r="O3351" s="3" t="str">
        <f>LEFT(IF(VLOOKUP(C3351,brand_rename,2,FALSE)=0,C3351,VLOOKUP(C3351,brand_rename,2,FALSE)),LEN(IF(VLOOKUP(C3351,brand_rename,2,FALSE)=0,C3351,VLOOKUP(C3351,brand_rename,2,FALSE)))-6)</f>
        <v>Radio - 106.7 The Fan</v>
      </c>
      <c r="P3351" t="str">
        <f>IF(VLOOKUP(D3351,location_rename,2,FALSE)=0,D3351,VLOOKUP(D3351,location_rename,2,FALSE))</f>
        <v>Static Upper Billboard</v>
      </c>
      <c r="Q3351">
        <f>IF($L3351=0,0,G3351)</f>
        <v>19</v>
      </c>
      <c r="R3351">
        <f>IF($L3351=0,0,H3351)</f>
        <v>51</v>
      </c>
      <c r="S3351" s="1">
        <f>R3351*L3351</f>
        <v>11171.839000000002</v>
      </c>
      <c r="T3351" s="1">
        <f>S3351*(K3351/100)</f>
        <v>1651.8373235491031</v>
      </c>
      <c r="U3351" t="str">
        <f t="shared" si="104"/>
        <v>Radio - 106.7 The FanStatic Upper Billboard</v>
      </c>
      <c r="V3351" t="str">
        <f t="shared" si="105"/>
        <v>07-06 Colorado Rockies @ Washington NationalsRadio - 106.7 The FanStatic Upper Billboard</v>
      </c>
      <c r="W3351" t="str">
        <f>CONCATENATE(M3351,O3351)</f>
        <v>Regular SeasonRadio - 106.7 The Fan</v>
      </c>
      <c r="X3351" t="str">
        <f>CONCATENATE(M3351,P3351)</f>
        <v>Regular SeasonStatic Upper Billboard</v>
      </c>
      <c r="Y3351" t="str">
        <f>CONCATENATE(M3351,O3351,P3351)</f>
        <v>Regular SeasonRadio - 106.7 The FanStatic Upper Billboard</v>
      </c>
    </row>
    <row r="3352" spans="1:25" x14ac:dyDescent="0.25">
      <c r="A3352" s="3">
        <v>374320</v>
      </c>
      <c r="B3352" t="s">
        <v>90</v>
      </c>
      <c r="C3352" t="s">
        <v>97</v>
      </c>
      <c r="D3352" t="s">
        <v>17</v>
      </c>
      <c r="E3352" t="s">
        <v>1</v>
      </c>
      <c r="F3352" s="5">
        <v>41096</v>
      </c>
      <c r="G3352">
        <v>1</v>
      </c>
      <c r="H3352">
        <v>2</v>
      </c>
      <c r="I3352" s="1">
        <v>438.12</v>
      </c>
      <c r="J3352" s="1">
        <v>159.30000000000001</v>
      </c>
      <c r="K3352">
        <v>36.359901396877497</v>
      </c>
      <c r="L3352" s="4">
        <f>VLOOKUP(N3352,rates,VLOOKUP(CONCATENATE('[1]Exposure Report'!$B$11,'[1]Exposure Report'!$B$13),rate_lookup_table,4,FALSE),FALSE)</f>
        <v>219.0556666666667</v>
      </c>
      <c r="M3352" t="s">
        <v>0</v>
      </c>
      <c r="N3352" t="str">
        <f>IF(VLOOKUP(B3352,title_rename,2,FALSE)=0,B3352,VLOOKUP(B3352,title_rename,2,FALSE))</f>
        <v>07-06 Colorado Rockies @ Washington Nationals</v>
      </c>
      <c r="O3352" s="3" t="str">
        <f>LEFT(IF(VLOOKUP(C3352,brand_rename,2,FALSE)=0,C3352,VLOOKUP(C3352,brand_rename,2,FALSE)),LEN(IF(VLOOKUP(C3352,brand_rename,2,FALSE)=0,C3352,VLOOKUP(C3352,brand_rename,2,FALSE)))-6)</f>
        <v>Radio - WTop 103.5FM</v>
      </c>
      <c r="P3352" t="str">
        <f>IF(VLOOKUP(D3352,location_rename,2,FALSE)=0,D3352,VLOOKUP(D3352,location_rename,2,FALSE))</f>
        <v>LED Upper Tiered</v>
      </c>
      <c r="Q3352">
        <f>IF($L3352=0,0,G3352)</f>
        <v>1</v>
      </c>
      <c r="R3352">
        <f>IF($L3352=0,0,H3352)</f>
        <v>2</v>
      </c>
      <c r="S3352" s="1">
        <f>R3352*L3352</f>
        <v>438.11133333333339</v>
      </c>
      <c r="T3352" s="1">
        <f>S3352*(K3352/100)</f>
        <v>159.29684880854532</v>
      </c>
      <c r="U3352" t="str">
        <f t="shared" si="104"/>
        <v>Radio - WTop 103.5FMLED Upper Tiered</v>
      </c>
      <c r="V3352" t="str">
        <f t="shared" si="105"/>
        <v>07-06 Colorado Rockies @ Washington NationalsRadio - WTop 103.5FMLED Upper Tiered</v>
      </c>
      <c r="W3352" t="str">
        <f>CONCATENATE(M3352,O3352)</f>
        <v>Regular SeasonRadio - WTop 103.5FM</v>
      </c>
      <c r="X3352" t="str">
        <f>CONCATENATE(M3352,P3352)</f>
        <v>Regular SeasonLED Upper Tiered</v>
      </c>
      <c r="Y3352" t="str">
        <f>CONCATENATE(M3352,O3352,P3352)</f>
        <v>Regular SeasonRadio - WTop 103.5FMLED Upper Tiered</v>
      </c>
    </row>
    <row r="3353" spans="1:25" x14ac:dyDescent="0.25">
      <c r="A3353" s="3">
        <v>374320</v>
      </c>
      <c r="B3353" t="s">
        <v>90</v>
      </c>
      <c r="C3353" t="s">
        <v>96</v>
      </c>
      <c r="D3353" t="s">
        <v>9</v>
      </c>
      <c r="E3353" t="s">
        <v>1</v>
      </c>
      <c r="F3353" s="5">
        <v>41096</v>
      </c>
      <c r="G3353">
        <v>1</v>
      </c>
      <c r="H3353">
        <v>3</v>
      </c>
      <c r="I3353" s="1">
        <v>657.18</v>
      </c>
      <c r="J3353" s="1">
        <v>114.94</v>
      </c>
      <c r="K3353">
        <v>17.4898810067257</v>
      </c>
      <c r="L3353" s="4">
        <f>VLOOKUP(N3353,rates,VLOOKUP(CONCATENATE('[1]Exposure Report'!$B$11,'[1]Exposure Report'!$B$13),rate_lookup_table,4,FALSE),FALSE)</f>
        <v>219.0556666666667</v>
      </c>
      <c r="M3353" t="s">
        <v>0</v>
      </c>
      <c r="N3353" t="str">
        <f>IF(VLOOKUP(B3353,title_rename,2,FALSE)=0,B3353,VLOOKUP(B3353,title_rename,2,FALSE))</f>
        <v>07-06 Colorado Rockies @ Washington Nationals</v>
      </c>
      <c r="O3353" s="3" t="str">
        <f>LEFT(IF(VLOOKUP(C3353,brand_rename,2,FALSE)=0,C3353,VLOOKUP(C3353,brand_rename,2,FALSE)),LEN(IF(VLOOKUP(C3353,brand_rename,2,FALSE)=0,C3353,VLOOKUP(C3353,brand_rename,2,FALSE)))-6)</f>
        <v>Red Loft</v>
      </c>
      <c r="P3353" t="str">
        <f>IF(VLOOKUP(D3353,location_rename,2,FALSE)=0,D3353,VLOOKUP(D3353,location_rename,2,FALSE))</f>
        <v>Static Upper Billboard</v>
      </c>
      <c r="Q3353">
        <f>IF($L3353=0,0,G3353)</f>
        <v>1</v>
      </c>
      <c r="R3353">
        <f>IF($L3353=0,0,H3353)</f>
        <v>3</v>
      </c>
      <c r="S3353" s="1">
        <f>R3353*L3353</f>
        <v>657.16700000000014</v>
      </c>
      <c r="T3353" s="1">
        <f>S3353*(K3353/100)</f>
        <v>114.93772631546911</v>
      </c>
      <c r="U3353" t="str">
        <f t="shared" si="104"/>
        <v>Red LoftStatic Upper Billboard</v>
      </c>
      <c r="V3353" t="str">
        <f t="shared" si="105"/>
        <v>07-06 Colorado Rockies @ Washington NationalsRed LoftStatic Upper Billboard</v>
      </c>
      <c r="W3353" t="str">
        <f>CONCATENATE(M3353,O3353)</f>
        <v>Regular SeasonRed Loft</v>
      </c>
      <c r="X3353" t="str">
        <f>CONCATENATE(M3353,P3353)</f>
        <v>Regular SeasonStatic Upper Billboard</v>
      </c>
      <c r="Y3353" t="str">
        <f>CONCATENATE(M3353,O3353,P3353)</f>
        <v>Regular SeasonRed LoftStatic Upper Billboard</v>
      </c>
    </row>
    <row r="3354" spans="1:25" x14ac:dyDescent="0.25">
      <c r="A3354" s="3">
        <v>374320</v>
      </c>
      <c r="B3354" t="s">
        <v>90</v>
      </c>
      <c r="C3354" t="s">
        <v>31</v>
      </c>
      <c r="D3354" t="s">
        <v>9</v>
      </c>
      <c r="E3354" t="s">
        <v>1</v>
      </c>
      <c r="F3354" s="5">
        <v>41096</v>
      </c>
      <c r="G3354">
        <v>5</v>
      </c>
      <c r="H3354">
        <v>10</v>
      </c>
      <c r="I3354" s="1">
        <v>2190.6</v>
      </c>
      <c r="J3354" s="1">
        <v>457.64</v>
      </c>
      <c r="K3354">
        <v>20.8910800693873</v>
      </c>
      <c r="L3354" s="4">
        <f>VLOOKUP(N3354,rates,VLOOKUP(CONCATENATE('[1]Exposure Report'!$B$11,'[1]Exposure Report'!$B$13),rate_lookup_table,4,FALSE),FALSE)</f>
        <v>219.0556666666667</v>
      </c>
      <c r="M3354" t="s">
        <v>0</v>
      </c>
      <c r="N3354" t="str">
        <f>IF(VLOOKUP(B3354,title_rename,2,FALSE)=0,B3354,VLOOKUP(B3354,title_rename,2,FALSE))</f>
        <v>07-06 Colorado Rockies @ Washington Nationals</v>
      </c>
      <c r="O3354" s="3" t="str">
        <f>LEFT(IF(VLOOKUP(C3354,brand_rename,2,FALSE)=0,C3354,VLOOKUP(C3354,brand_rename,2,FALSE)),LEN(IF(VLOOKUP(C3354,brand_rename,2,FALSE)=0,C3354,VLOOKUP(C3354,brand_rename,2,FALSE)))-6)</f>
        <v>Red Porch</v>
      </c>
      <c r="P3354" t="str">
        <f>IF(VLOOKUP(D3354,location_rename,2,FALSE)=0,D3354,VLOOKUP(D3354,location_rename,2,FALSE))</f>
        <v>Static Upper Billboard</v>
      </c>
      <c r="Q3354">
        <f>IF($L3354=0,0,G3354)</f>
        <v>5</v>
      </c>
      <c r="R3354">
        <f>IF($L3354=0,0,H3354)</f>
        <v>10</v>
      </c>
      <c r="S3354" s="1">
        <f>R3354*L3354</f>
        <v>2190.5566666666668</v>
      </c>
      <c r="T3354" s="1">
        <f>S3354*(K3354/100)</f>
        <v>457.63094719863483</v>
      </c>
      <c r="U3354" t="str">
        <f t="shared" si="104"/>
        <v>Red PorchStatic Upper Billboard</v>
      </c>
      <c r="V3354" t="str">
        <f t="shared" si="105"/>
        <v>07-06 Colorado Rockies @ Washington NationalsRed PorchStatic Upper Billboard</v>
      </c>
      <c r="W3354" t="str">
        <f>CONCATENATE(M3354,O3354)</f>
        <v>Regular SeasonRed Porch</v>
      </c>
      <c r="X3354" t="str">
        <f>CONCATENATE(M3354,P3354)</f>
        <v>Regular SeasonStatic Upper Billboard</v>
      </c>
      <c r="Y3354" t="str">
        <f>CONCATENATE(M3354,O3354,P3354)</f>
        <v>Regular SeasonRed PorchStatic Upper Billboard</v>
      </c>
    </row>
    <row r="3355" spans="1:25" x14ac:dyDescent="0.25">
      <c r="A3355" s="3">
        <v>374320</v>
      </c>
      <c r="B3355" t="s">
        <v>90</v>
      </c>
      <c r="C3355" t="s">
        <v>95</v>
      </c>
      <c r="D3355" t="s">
        <v>19</v>
      </c>
      <c r="E3355" t="s">
        <v>1</v>
      </c>
      <c r="F3355" s="5">
        <v>41096</v>
      </c>
      <c r="G3355">
        <v>1</v>
      </c>
      <c r="H3355">
        <v>2</v>
      </c>
      <c r="I3355" s="1">
        <v>438.12</v>
      </c>
      <c r="J3355" s="1">
        <v>106.81</v>
      </c>
      <c r="K3355">
        <v>24.379165525426799</v>
      </c>
      <c r="L3355" s="4">
        <f>VLOOKUP(N3355,rates,VLOOKUP(CONCATENATE('[1]Exposure Report'!$B$11,'[1]Exposure Report'!$B$13),rate_lookup_table,4,FALSE),FALSE)</f>
        <v>219.0556666666667</v>
      </c>
      <c r="M3355" t="s">
        <v>0</v>
      </c>
      <c r="N3355" t="str">
        <f>IF(VLOOKUP(B3355,title_rename,2,FALSE)=0,B3355,VLOOKUP(B3355,title_rename,2,FALSE))</f>
        <v>07-06 Colorado Rockies @ Washington Nationals</v>
      </c>
      <c r="O3355" s="3" t="str">
        <f>LEFT(IF(VLOOKUP(C3355,brand_rename,2,FALSE)=0,C3355,VLOOKUP(C3355,brand_rename,2,FALSE)),LEN(IF(VLOOKUP(C3355,brand_rename,2,FALSE)=0,C3355,VLOOKUP(C3355,brand_rename,2,FALSE)))-6)</f>
        <v>Seinfeld - Pix</v>
      </c>
      <c r="P3355" t="str">
        <f>IF(VLOOKUP(D3355,location_rename,2,FALSE)=0,D3355,VLOOKUP(D3355,location_rename,2,FALSE))</f>
        <v>LED Outfield Wall</v>
      </c>
      <c r="Q3355">
        <f>IF($L3355=0,0,G3355)</f>
        <v>1</v>
      </c>
      <c r="R3355">
        <f>IF($L3355=0,0,H3355)</f>
        <v>2</v>
      </c>
      <c r="S3355" s="1">
        <f>R3355*L3355</f>
        <v>438.11133333333339</v>
      </c>
      <c r="T3355" s="1">
        <f>S3355*(K3355/100)</f>
        <v>106.80788713898771</v>
      </c>
      <c r="U3355" t="str">
        <f t="shared" si="104"/>
        <v>Seinfeld - PixLED Outfield Wall</v>
      </c>
      <c r="V3355" t="str">
        <f t="shared" si="105"/>
        <v>07-06 Colorado Rockies @ Washington NationalsSeinfeld - PixLED Outfield Wall</v>
      </c>
      <c r="W3355" t="str">
        <f>CONCATENATE(M3355,O3355)</f>
        <v>Regular SeasonSeinfeld - Pix</v>
      </c>
      <c r="X3355" t="str">
        <f>CONCATENATE(M3355,P3355)</f>
        <v>Regular SeasonLED Outfield Wall</v>
      </c>
      <c r="Y3355" t="str">
        <f>CONCATENATE(M3355,O3355,P3355)</f>
        <v>Regular SeasonSeinfeld - PixLED Outfield Wall</v>
      </c>
    </row>
    <row r="3356" spans="1:25" x14ac:dyDescent="0.25">
      <c r="A3356" s="3">
        <v>374320</v>
      </c>
      <c r="B3356" t="s">
        <v>90</v>
      </c>
      <c r="C3356" t="s">
        <v>94</v>
      </c>
      <c r="D3356" t="s">
        <v>18</v>
      </c>
      <c r="E3356" t="s">
        <v>1</v>
      </c>
      <c r="F3356" s="5">
        <v>41096</v>
      </c>
      <c r="G3356">
        <v>1</v>
      </c>
      <c r="H3356">
        <v>3</v>
      </c>
      <c r="I3356" s="1">
        <v>657.18</v>
      </c>
      <c r="J3356" s="1">
        <v>170.93</v>
      </c>
      <c r="K3356">
        <v>26.009616847743299</v>
      </c>
      <c r="L3356" s="4">
        <f>VLOOKUP(N3356,rates,VLOOKUP(CONCATENATE('[1]Exposure Report'!$B$11,'[1]Exposure Report'!$B$13),rate_lookup_table,4,FALSE),FALSE)</f>
        <v>219.0556666666667</v>
      </c>
      <c r="M3356" t="s">
        <v>0</v>
      </c>
      <c r="N3356" t="str">
        <f>IF(VLOOKUP(B3356,title_rename,2,FALSE)=0,B3356,VLOOKUP(B3356,title_rename,2,FALSE))</f>
        <v>07-06 Colorado Rockies @ Washington Nationals</v>
      </c>
      <c r="O3356" s="3" t="str">
        <f>LEFT(IF(VLOOKUP(C3356,brand_rename,2,FALSE)=0,C3356,VLOOKUP(C3356,brand_rename,2,FALSE)),LEN(IF(VLOOKUP(C3356,brand_rename,2,FALSE)=0,C3356,VLOOKUP(C3356,brand_rename,2,FALSE)))-6)</f>
        <v>Team Promotion - Flex Plan</v>
      </c>
      <c r="P3356" t="str">
        <f>IF(VLOOKUP(D3356,location_rename,2,FALSE)=0,D3356,VLOOKUP(D3356,location_rename,2,FALSE))</f>
        <v>LED Upper Billboard</v>
      </c>
      <c r="Q3356">
        <f>IF($L3356=0,0,G3356)</f>
        <v>1</v>
      </c>
      <c r="R3356">
        <f>IF($L3356=0,0,H3356)</f>
        <v>3</v>
      </c>
      <c r="S3356" s="1">
        <f>R3356*L3356</f>
        <v>657.16700000000014</v>
      </c>
      <c r="T3356" s="1">
        <f>S3356*(K3356/100)</f>
        <v>170.92661874980925</v>
      </c>
      <c r="U3356" t="str">
        <f t="shared" si="104"/>
        <v>Team Promotion - Flex PlanLED Upper Billboard</v>
      </c>
      <c r="V3356" t="str">
        <f t="shared" si="105"/>
        <v>07-06 Colorado Rockies @ Washington NationalsTeam Promotion - Flex PlanLED Upper Billboard</v>
      </c>
      <c r="W3356" t="str">
        <f>CONCATENATE(M3356,O3356)</f>
        <v>Regular SeasonTeam Promotion - Flex Plan</v>
      </c>
      <c r="X3356" t="str">
        <f>CONCATENATE(M3356,P3356)</f>
        <v>Regular SeasonLED Upper Billboard</v>
      </c>
      <c r="Y3356" t="str">
        <f>CONCATENATE(M3356,O3356,P3356)</f>
        <v>Regular SeasonTeam Promotion - Flex PlanLED Upper Billboard</v>
      </c>
    </row>
    <row r="3357" spans="1:25" x14ac:dyDescent="0.25">
      <c r="A3357" s="3">
        <v>374320</v>
      </c>
      <c r="B3357" t="s">
        <v>90</v>
      </c>
      <c r="C3357" t="s">
        <v>79</v>
      </c>
      <c r="D3357" t="s">
        <v>12</v>
      </c>
      <c r="E3357" t="s">
        <v>1</v>
      </c>
      <c r="F3357" s="5">
        <v>41096</v>
      </c>
      <c r="G3357">
        <v>264</v>
      </c>
      <c r="H3357">
        <v>1650</v>
      </c>
      <c r="I3357" s="1">
        <v>361449</v>
      </c>
      <c r="J3357" s="1">
        <v>54090.65</v>
      </c>
      <c r="K3357">
        <v>14.9649466453081</v>
      </c>
      <c r="L3357" s="4">
        <f>VLOOKUP(N3357,rates,VLOOKUP(CONCATENATE('[1]Exposure Report'!$B$11,'[1]Exposure Report'!$B$13),rate_lookup_table,4,FALSE),FALSE)</f>
        <v>219.0556666666667</v>
      </c>
      <c r="M3357" t="s">
        <v>0</v>
      </c>
      <c r="N3357" t="str">
        <f>IF(VLOOKUP(B3357,title_rename,2,FALSE)=0,B3357,VLOOKUP(B3357,title_rename,2,FALSE))</f>
        <v>07-06 Colorado Rockies @ Washington Nationals</v>
      </c>
      <c r="O3357" s="3" t="str">
        <f>LEFT(IF(VLOOKUP(C3357,brand_rename,2,FALSE)=0,C3357,VLOOKUP(C3357,brand_rename,2,FALSE)),LEN(IF(VLOOKUP(C3357,brand_rename,2,FALSE)=0,C3357,VLOOKUP(C3357,brand_rename,2,FALSE)))-6)</f>
        <v>Team Promotion - NatsLive Post-Game Concert - The Wallflowers</v>
      </c>
      <c r="P3357" t="str">
        <f>IF(VLOOKUP(D3357,location_rename,2,FALSE)=0,D3357,VLOOKUP(D3357,location_rename,2,FALSE))</f>
        <v>Static Field Level Home Plate</v>
      </c>
      <c r="Q3357">
        <f>IF($L3357=0,0,G3357)</f>
        <v>264</v>
      </c>
      <c r="R3357">
        <f>IF($L3357=0,0,H3357)</f>
        <v>1650</v>
      </c>
      <c r="S3357" s="1">
        <f>R3357*L3357</f>
        <v>361441.85000000003</v>
      </c>
      <c r="T3357" s="1">
        <f>S3357*(K3357/100)</f>
        <v>54089.580006314536</v>
      </c>
      <c r="U3357" t="str">
        <f t="shared" si="104"/>
        <v>Team Promotion - NatsLive Post-Game Concert - The WallflowersStatic Field Level Home Plate</v>
      </c>
      <c r="V3357" t="str">
        <f t="shared" si="105"/>
        <v>07-06 Colorado Rockies @ Washington NationalsTeam Promotion - NatsLive Post-Game Concert - The WallflowersStatic Field Level Home Plate</v>
      </c>
      <c r="W3357" t="str">
        <f>CONCATENATE(M3357,O3357)</f>
        <v>Regular SeasonTeam Promotion - NatsLive Post-Game Concert - The Wallflowers</v>
      </c>
      <c r="X3357" t="str">
        <f>CONCATENATE(M3357,P3357)</f>
        <v>Regular SeasonStatic Field Level Home Plate</v>
      </c>
      <c r="Y3357" t="str">
        <f>CONCATENATE(M3357,O3357,P3357)</f>
        <v>Regular SeasonTeam Promotion - NatsLive Post-Game Concert - The WallflowersStatic Field Level Home Plate</v>
      </c>
    </row>
    <row r="3358" spans="1:25" x14ac:dyDescent="0.25">
      <c r="A3358" s="3">
        <v>374320</v>
      </c>
      <c r="B3358" t="s">
        <v>90</v>
      </c>
      <c r="C3358" t="s">
        <v>27</v>
      </c>
      <c r="D3358" t="s">
        <v>18</v>
      </c>
      <c r="E3358" t="s">
        <v>1</v>
      </c>
      <c r="F3358" s="5">
        <v>41096</v>
      </c>
      <c r="G3358">
        <v>1</v>
      </c>
      <c r="H3358">
        <v>3</v>
      </c>
      <c r="I3358" s="1">
        <v>657.18</v>
      </c>
      <c r="J3358" s="1">
        <v>204.32</v>
      </c>
      <c r="K3358">
        <v>31.090416628625299</v>
      </c>
      <c r="L3358" s="4">
        <f>VLOOKUP(N3358,rates,VLOOKUP(CONCATENATE('[1]Exposure Report'!$B$11,'[1]Exposure Report'!$B$13),rate_lookup_table,4,FALSE),FALSE)</f>
        <v>219.0556666666667</v>
      </c>
      <c r="M3358" t="s">
        <v>0</v>
      </c>
      <c r="N3358" t="str">
        <f>IF(VLOOKUP(B3358,title_rename,2,FALSE)=0,B3358,VLOOKUP(B3358,title_rename,2,FALSE))</f>
        <v>07-06 Colorado Rockies @ Washington Nationals</v>
      </c>
      <c r="O3358" s="3" t="str">
        <f>LEFT(IF(VLOOKUP(C3358,brand_rename,2,FALSE)=0,C3358,VLOOKUP(C3358,brand_rename,2,FALSE)),LEN(IF(VLOOKUP(C3358,brand_rename,2,FALSE)=0,C3358,VLOOKUP(C3358,brand_rename,2,FALSE)))-6)</f>
        <v>Team Website - Nationals.com</v>
      </c>
      <c r="P3358" t="str">
        <f>IF(VLOOKUP(D3358,location_rename,2,FALSE)=0,D3358,VLOOKUP(D3358,location_rename,2,FALSE))</f>
        <v>LED Upper Billboard</v>
      </c>
      <c r="Q3358">
        <f>IF($L3358=0,0,G3358)</f>
        <v>1</v>
      </c>
      <c r="R3358">
        <f>IF($L3358=0,0,H3358)</f>
        <v>3</v>
      </c>
      <c r="S3358" s="1">
        <f>R3358*L3358</f>
        <v>657.16700000000014</v>
      </c>
      <c r="T3358" s="1">
        <f>S3358*(K3358/100)</f>
        <v>204.31595824583806</v>
      </c>
      <c r="U3358" t="str">
        <f t="shared" si="104"/>
        <v>Team Website - Nationals.comLED Upper Billboard</v>
      </c>
      <c r="V3358" t="str">
        <f t="shared" si="105"/>
        <v>07-06 Colorado Rockies @ Washington NationalsTeam Website - Nationals.comLED Upper Billboard</v>
      </c>
      <c r="W3358" t="str">
        <f>CONCATENATE(M3358,O3358)</f>
        <v>Regular SeasonTeam Website - Nationals.com</v>
      </c>
      <c r="X3358" t="str">
        <f>CONCATENATE(M3358,P3358)</f>
        <v>Regular SeasonLED Upper Billboard</v>
      </c>
      <c r="Y3358" t="str">
        <f>CONCATENATE(M3358,O3358,P3358)</f>
        <v>Regular SeasonTeam Website - Nationals.comLED Upper Billboard</v>
      </c>
    </row>
    <row r="3359" spans="1:25" x14ac:dyDescent="0.25">
      <c r="A3359" s="3">
        <v>374320</v>
      </c>
      <c r="B3359" t="s">
        <v>90</v>
      </c>
      <c r="C3359" t="s">
        <v>27</v>
      </c>
      <c r="D3359" t="s">
        <v>17</v>
      </c>
      <c r="E3359" t="s">
        <v>1</v>
      </c>
      <c r="F3359" s="5">
        <v>41096</v>
      </c>
      <c r="G3359">
        <v>1</v>
      </c>
      <c r="H3359">
        <v>5</v>
      </c>
      <c r="I3359" s="1">
        <v>1095.3</v>
      </c>
      <c r="J3359" s="1">
        <v>248.19</v>
      </c>
      <c r="K3359">
        <v>22.659545330046502</v>
      </c>
      <c r="L3359" s="4">
        <f>VLOOKUP(N3359,rates,VLOOKUP(CONCATENATE('[1]Exposure Report'!$B$11,'[1]Exposure Report'!$B$13),rate_lookup_table,4,FALSE),FALSE)</f>
        <v>219.0556666666667</v>
      </c>
      <c r="M3359" t="s">
        <v>0</v>
      </c>
      <c r="N3359" t="str">
        <f>IF(VLOOKUP(B3359,title_rename,2,FALSE)=0,B3359,VLOOKUP(B3359,title_rename,2,FALSE))</f>
        <v>07-06 Colorado Rockies @ Washington Nationals</v>
      </c>
      <c r="O3359" s="3" t="str">
        <f>LEFT(IF(VLOOKUP(C3359,brand_rename,2,FALSE)=0,C3359,VLOOKUP(C3359,brand_rename,2,FALSE)),LEN(IF(VLOOKUP(C3359,brand_rename,2,FALSE)=0,C3359,VLOOKUP(C3359,brand_rename,2,FALSE)))-6)</f>
        <v>Team Website - Nationals.com</v>
      </c>
      <c r="P3359" t="str">
        <f>IF(VLOOKUP(D3359,location_rename,2,FALSE)=0,D3359,VLOOKUP(D3359,location_rename,2,FALSE))</f>
        <v>LED Upper Tiered</v>
      </c>
      <c r="Q3359">
        <f>IF($L3359=0,0,G3359)</f>
        <v>1</v>
      </c>
      <c r="R3359">
        <f>IF($L3359=0,0,H3359)</f>
        <v>5</v>
      </c>
      <c r="S3359" s="1">
        <f>R3359*L3359</f>
        <v>1095.2783333333334</v>
      </c>
      <c r="T3359" s="1">
        <f>S3359*(K3359/100)</f>
        <v>248.18509043184451</v>
      </c>
      <c r="U3359" t="str">
        <f t="shared" si="104"/>
        <v>Team Website - Nationals.comLED Upper Tiered</v>
      </c>
      <c r="V3359" t="str">
        <f t="shared" si="105"/>
        <v>07-06 Colorado Rockies @ Washington NationalsTeam Website - Nationals.comLED Upper Tiered</v>
      </c>
      <c r="W3359" t="str">
        <f>CONCATENATE(M3359,O3359)</f>
        <v>Regular SeasonTeam Website - Nationals.com</v>
      </c>
      <c r="X3359" t="str">
        <f>CONCATENATE(M3359,P3359)</f>
        <v>Regular SeasonLED Upper Tiered</v>
      </c>
      <c r="Y3359" t="str">
        <f>CONCATENATE(M3359,O3359,P3359)</f>
        <v>Regular SeasonTeam Website - Nationals.comLED Upper Tiered</v>
      </c>
    </row>
    <row r="3360" spans="1:25" x14ac:dyDescent="0.25">
      <c r="A3360" s="3">
        <v>374320</v>
      </c>
      <c r="B3360" t="s">
        <v>90</v>
      </c>
      <c r="C3360" t="s">
        <v>27</v>
      </c>
      <c r="D3360" t="s">
        <v>28</v>
      </c>
      <c r="E3360" t="s">
        <v>1</v>
      </c>
      <c r="F3360" s="5">
        <v>41096</v>
      </c>
      <c r="G3360">
        <v>28</v>
      </c>
      <c r="H3360">
        <v>112</v>
      </c>
      <c r="I3360" s="1">
        <v>24534.720000000001</v>
      </c>
      <c r="J3360" s="1">
        <v>5670.96</v>
      </c>
      <c r="K3360">
        <v>23.114019642368</v>
      </c>
      <c r="L3360" s="4">
        <f>VLOOKUP(N3360,rates,VLOOKUP(CONCATENATE('[1]Exposure Report'!$B$11,'[1]Exposure Report'!$B$13),rate_lookup_table,4,FALSE),FALSE)</f>
        <v>219.0556666666667</v>
      </c>
      <c r="M3360" t="s">
        <v>0</v>
      </c>
      <c r="N3360" t="str">
        <f>IF(VLOOKUP(B3360,title_rename,2,FALSE)=0,B3360,VLOOKUP(B3360,title_rename,2,FALSE))</f>
        <v>07-06 Colorado Rockies @ Washington Nationals</v>
      </c>
      <c r="O3360" s="3" t="str">
        <f>LEFT(IF(VLOOKUP(C3360,brand_rename,2,FALSE)=0,C3360,VLOOKUP(C3360,brand_rename,2,FALSE)),LEN(IF(VLOOKUP(C3360,brand_rename,2,FALSE)=0,C3360,VLOOKUP(C3360,brand_rename,2,FALSE)))-6)</f>
        <v>Team Website - Nationals.com</v>
      </c>
      <c r="P3360" t="str">
        <f>IF(VLOOKUP(D3360,location_rename,2,FALSE)=0,D3360,VLOOKUP(D3360,location_rename,2,FALSE))</f>
        <v>Static Dugout Railing</v>
      </c>
      <c r="Q3360">
        <f>IF($L3360=0,0,G3360)</f>
        <v>28</v>
      </c>
      <c r="R3360">
        <f>IF($L3360=0,0,H3360)</f>
        <v>112</v>
      </c>
      <c r="S3360" s="1">
        <f>R3360*L3360</f>
        <v>24534.234666666671</v>
      </c>
      <c r="T3360" s="1">
        <f>S3360*(K3360/100)</f>
        <v>5670.8478199579931</v>
      </c>
      <c r="U3360" t="str">
        <f t="shared" si="104"/>
        <v>Team Website - Nationals.comStatic Dugout Railing</v>
      </c>
      <c r="V3360" t="str">
        <f t="shared" si="105"/>
        <v>07-06 Colorado Rockies @ Washington NationalsTeam Website - Nationals.comStatic Dugout Railing</v>
      </c>
      <c r="W3360" t="str">
        <f>CONCATENATE(M3360,O3360)</f>
        <v>Regular SeasonTeam Website - Nationals.com</v>
      </c>
      <c r="X3360" t="str">
        <f>CONCATENATE(M3360,P3360)</f>
        <v>Regular SeasonStatic Dugout Railing</v>
      </c>
      <c r="Y3360" t="str">
        <f>CONCATENATE(M3360,O3360,P3360)</f>
        <v>Regular SeasonTeam Website - Nationals.comStatic Dugout Railing</v>
      </c>
    </row>
    <row r="3361" spans="1:25" x14ac:dyDescent="0.25">
      <c r="A3361" s="3">
        <v>374320</v>
      </c>
      <c r="B3361" t="s">
        <v>90</v>
      </c>
      <c r="C3361" t="s">
        <v>27</v>
      </c>
      <c r="D3361" t="s">
        <v>14</v>
      </c>
      <c r="E3361" t="s">
        <v>1</v>
      </c>
      <c r="F3361" s="5">
        <v>41096</v>
      </c>
      <c r="G3361">
        <v>13</v>
      </c>
      <c r="H3361">
        <v>29</v>
      </c>
      <c r="I3361" s="1">
        <v>6352.74</v>
      </c>
      <c r="J3361" s="1">
        <v>1212.21</v>
      </c>
      <c r="K3361">
        <v>19.081687586773501</v>
      </c>
      <c r="L3361" s="4">
        <f>VLOOKUP(N3361,rates,VLOOKUP(CONCATENATE('[1]Exposure Report'!$B$11,'[1]Exposure Report'!$B$13),rate_lookup_table,4,FALSE),FALSE)</f>
        <v>219.0556666666667</v>
      </c>
      <c r="M3361" t="s">
        <v>0</v>
      </c>
      <c r="N3361" t="str">
        <f>IF(VLOOKUP(B3361,title_rename,2,FALSE)=0,B3361,VLOOKUP(B3361,title_rename,2,FALSE))</f>
        <v>07-06 Colorado Rockies @ Washington Nationals</v>
      </c>
      <c r="O3361" s="3" t="str">
        <f>LEFT(IF(VLOOKUP(C3361,brand_rename,2,FALSE)=0,C3361,VLOOKUP(C3361,brand_rename,2,FALSE)),LEN(IF(VLOOKUP(C3361,brand_rename,2,FALSE)=0,C3361,VLOOKUP(C3361,brand_rename,2,FALSE)))-6)</f>
        <v>Team Website - Nationals.com</v>
      </c>
      <c r="P3361" t="str">
        <f>IF(VLOOKUP(D3361,location_rename,2,FALSE)=0,D3361,VLOOKUP(D3361,location_rename,2,FALSE))</f>
        <v>Static Dugout Roof</v>
      </c>
      <c r="Q3361">
        <f>IF($L3361=0,0,G3361)</f>
        <v>13</v>
      </c>
      <c r="R3361">
        <f>IF($L3361=0,0,H3361)</f>
        <v>29</v>
      </c>
      <c r="S3361" s="1">
        <f>R3361*L3361</f>
        <v>6352.6143333333339</v>
      </c>
      <c r="T3361" s="1">
        <f>S3361*(K3361/100)</f>
        <v>1212.186020679261</v>
      </c>
      <c r="U3361" t="str">
        <f t="shared" si="104"/>
        <v>Team Website - Nationals.comStatic Dugout Roof</v>
      </c>
      <c r="V3361" t="str">
        <f t="shared" si="105"/>
        <v>07-06 Colorado Rockies @ Washington NationalsTeam Website - Nationals.comStatic Dugout Roof</v>
      </c>
      <c r="W3361" t="str">
        <f>CONCATENATE(M3361,O3361)</f>
        <v>Regular SeasonTeam Website - Nationals.com</v>
      </c>
      <c r="X3361" t="str">
        <f>CONCATENATE(M3361,P3361)</f>
        <v>Regular SeasonStatic Dugout Roof</v>
      </c>
      <c r="Y3361" t="str">
        <f>CONCATENATE(M3361,O3361,P3361)</f>
        <v>Regular SeasonTeam Website - Nationals.comStatic Dugout Roof</v>
      </c>
    </row>
    <row r="3362" spans="1:25" x14ac:dyDescent="0.25">
      <c r="A3362" s="3">
        <v>374320</v>
      </c>
      <c r="B3362" t="s">
        <v>90</v>
      </c>
      <c r="C3362" t="s">
        <v>27</v>
      </c>
      <c r="D3362" t="s">
        <v>9</v>
      </c>
      <c r="E3362" t="s">
        <v>1</v>
      </c>
      <c r="F3362" s="5">
        <v>41096</v>
      </c>
      <c r="G3362">
        <v>6</v>
      </c>
      <c r="H3362">
        <v>13</v>
      </c>
      <c r="I3362" s="1">
        <v>2847.78</v>
      </c>
      <c r="J3362" s="1">
        <v>518.12</v>
      </c>
      <c r="K3362">
        <v>18.193821151914801</v>
      </c>
      <c r="L3362" s="4">
        <f>VLOOKUP(N3362,rates,VLOOKUP(CONCATENATE('[1]Exposure Report'!$B$11,'[1]Exposure Report'!$B$13),rate_lookup_table,4,FALSE),FALSE)</f>
        <v>219.0556666666667</v>
      </c>
      <c r="M3362" t="s">
        <v>0</v>
      </c>
      <c r="N3362" t="str">
        <f>IF(VLOOKUP(B3362,title_rename,2,FALSE)=0,B3362,VLOOKUP(B3362,title_rename,2,FALSE))</f>
        <v>07-06 Colorado Rockies @ Washington Nationals</v>
      </c>
      <c r="O3362" s="3" t="str">
        <f>LEFT(IF(VLOOKUP(C3362,brand_rename,2,FALSE)=0,C3362,VLOOKUP(C3362,brand_rename,2,FALSE)),LEN(IF(VLOOKUP(C3362,brand_rename,2,FALSE)=0,C3362,VLOOKUP(C3362,brand_rename,2,FALSE)))-6)</f>
        <v>Team Website - Nationals.com</v>
      </c>
      <c r="P3362" t="str">
        <f>IF(VLOOKUP(D3362,location_rename,2,FALSE)=0,D3362,VLOOKUP(D3362,location_rename,2,FALSE))</f>
        <v>Static Upper Billboard</v>
      </c>
      <c r="Q3362">
        <f>IF($L3362=0,0,G3362)</f>
        <v>6</v>
      </c>
      <c r="R3362">
        <f>IF($L3362=0,0,H3362)</f>
        <v>13</v>
      </c>
      <c r="S3362" s="1">
        <f>R3362*L3362</f>
        <v>2847.7236666666672</v>
      </c>
      <c r="T3362" s="1">
        <f>S3362*(K3362/100)</f>
        <v>518.1097508140839</v>
      </c>
      <c r="U3362" t="str">
        <f t="shared" si="104"/>
        <v>Team Website - Nationals.comStatic Upper Billboard</v>
      </c>
      <c r="V3362" t="str">
        <f t="shared" si="105"/>
        <v>07-06 Colorado Rockies @ Washington NationalsTeam Website - Nationals.comStatic Upper Billboard</v>
      </c>
      <c r="W3362" t="str">
        <f>CONCATENATE(M3362,O3362)</f>
        <v>Regular SeasonTeam Website - Nationals.com</v>
      </c>
      <c r="X3362" t="str">
        <f>CONCATENATE(M3362,P3362)</f>
        <v>Regular SeasonStatic Upper Billboard</v>
      </c>
      <c r="Y3362" t="str">
        <f>CONCATENATE(M3362,O3362,P3362)</f>
        <v>Regular SeasonTeam Website - Nationals.comStatic Upper Billboard</v>
      </c>
    </row>
    <row r="3363" spans="1:25" x14ac:dyDescent="0.25">
      <c r="A3363" s="3">
        <v>374320</v>
      </c>
      <c r="B3363" t="s">
        <v>90</v>
      </c>
      <c r="C3363" t="s">
        <v>93</v>
      </c>
      <c r="D3363" t="s">
        <v>19</v>
      </c>
      <c r="E3363" t="s">
        <v>1</v>
      </c>
      <c r="F3363" s="5">
        <v>41096</v>
      </c>
      <c r="G3363">
        <v>1</v>
      </c>
      <c r="H3363">
        <v>3</v>
      </c>
      <c r="I3363" s="1">
        <v>657.18</v>
      </c>
      <c r="J3363" s="1">
        <v>255.77</v>
      </c>
      <c r="K3363">
        <v>38.919321951367898</v>
      </c>
      <c r="L3363" s="4">
        <f>VLOOKUP(N3363,rates,VLOOKUP(CONCATENATE('[1]Exposure Report'!$B$11,'[1]Exposure Report'!$B$13),rate_lookup_table,4,FALSE),FALSE)</f>
        <v>219.0556666666667</v>
      </c>
      <c r="M3363" t="s">
        <v>0</v>
      </c>
      <c r="N3363" t="str">
        <f>IF(VLOOKUP(B3363,title_rename,2,FALSE)=0,B3363,VLOOKUP(B3363,title_rename,2,FALSE))</f>
        <v>07-06 Colorado Rockies @ Washington Nationals</v>
      </c>
      <c r="O3363" s="3" t="str">
        <f>LEFT(IF(VLOOKUP(C3363,brand_rename,2,FALSE)=0,C3363,VLOOKUP(C3363,brand_rename,2,FALSE)),LEN(IF(VLOOKUP(C3363,brand_rename,2,FALSE)=0,C3363,VLOOKUP(C3363,brand_rename,2,FALSE)))-6)</f>
        <v>The Washington Post</v>
      </c>
      <c r="P3363" t="str">
        <f>IF(VLOOKUP(D3363,location_rename,2,FALSE)=0,D3363,VLOOKUP(D3363,location_rename,2,FALSE))</f>
        <v>LED Outfield Wall</v>
      </c>
      <c r="Q3363">
        <f>IF($L3363=0,0,G3363)</f>
        <v>1</v>
      </c>
      <c r="R3363">
        <f>IF($L3363=0,0,H3363)</f>
        <v>3</v>
      </c>
      <c r="S3363" s="1">
        <f>R3363*L3363</f>
        <v>657.16700000000014</v>
      </c>
      <c r="T3363" s="1">
        <f>S3363*(K3363/100)</f>
        <v>255.76494048814592</v>
      </c>
      <c r="U3363" t="str">
        <f t="shared" si="104"/>
        <v>The Washington PostLED Outfield Wall</v>
      </c>
      <c r="V3363" t="str">
        <f t="shared" si="105"/>
        <v>07-06 Colorado Rockies @ Washington NationalsThe Washington PostLED Outfield Wall</v>
      </c>
      <c r="W3363" t="str">
        <f>CONCATENATE(M3363,O3363)</f>
        <v>Regular SeasonThe Washington Post</v>
      </c>
      <c r="X3363" t="str">
        <f>CONCATENATE(M3363,P3363)</f>
        <v>Regular SeasonLED Outfield Wall</v>
      </c>
      <c r="Y3363" t="str">
        <f>CONCATENATE(M3363,O3363,P3363)</f>
        <v>Regular SeasonThe Washington PostLED Outfield Wall</v>
      </c>
    </row>
    <row r="3364" spans="1:25" x14ac:dyDescent="0.25">
      <c r="A3364" s="3">
        <v>374320</v>
      </c>
      <c r="B3364" t="s">
        <v>90</v>
      </c>
      <c r="C3364" t="s">
        <v>93</v>
      </c>
      <c r="D3364" t="s">
        <v>9</v>
      </c>
      <c r="E3364" t="s">
        <v>1</v>
      </c>
      <c r="F3364" s="5">
        <v>41096</v>
      </c>
      <c r="G3364">
        <v>1</v>
      </c>
      <c r="H3364">
        <v>1</v>
      </c>
      <c r="I3364" s="1">
        <v>219.06</v>
      </c>
      <c r="J3364" s="1">
        <v>33.299999999999997</v>
      </c>
      <c r="K3364">
        <v>15.201314708299</v>
      </c>
      <c r="L3364" s="4">
        <f>VLOOKUP(N3364,rates,VLOOKUP(CONCATENATE('[1]Exposure Report'!$B$11,'[1]Exposure Report'!$B$13),rate_lookup_table,4,FALSE),FALSE)</f>
        <v>219.0556666666667</v>
      </c>
      <c r="M3364" t="s">
        <v>0</v>
      </c>
      <c r="N3364" t="str">
        <f>IF(VLOOKUP(B3364,title_rename,2,FALSE)=0,B3364,VLOOKUP(B3364,title_rename,2,FALSE))</f>
        <v>07-06 Colorado Rockies @ Washington Nationals</v>
      </c>
      <c r="O3364" s="3" t="str">
        <f>LEFT(IF(VLOOKUP(C3364,brand_rename,2,FALSE)=0,C3364,VLOOKUP(C3364,brand_rename,2,FALSE)),LEN(IF(VLOOKUP(C3364,brand_rename,2,FALSE)=0,C3364,VLOOKUP(C3364,brand_rename,2,FALSE)))-6)</f>
        <v>The Washington Post</v>
      </c>
      <c r="P3364" t="str">
        <f>IF(VLOOKUP(D3364,location_rename,2,FALSE)=0,D3364,VLOOKUP(D3364,location_rename,2,FALSE))</f>
        <v>Static Upper Billboard</v>
      </c>
      <c r="Q3364">
        <f>IF($L3364=0,0,G3364)</f>
        <v>1</v>
      </c>
      <c r="R3364">
        <f>IF($L3364=0,0,H3364)</f>
        <v>1</v>
      </c>
      <c r="S3364" s="1">
        <f>R3364*L3364</f>
        <v>219.0556666666667</v>
      </c>
      <c r="T3364" s="1">
        <f>S3364*(K3364/100)</f>
        <v>33.299341276362433</v>
      </c>
      <c r="U3364" t="str">
        <f t="shared" si="104"/>
        <v>The Washington PostStatic Upper Billboard</v>
      </c>
      <c r="V3364" t="str">
        <f t="shared" si="105"/>
        <v>07-06 Colorado Rockies @ Washington NationalsThe Washington PostStatic Upper Billboard</v>
      </c>
      <c r="W3364" t="str">
        <f>CONCATENATE(M3364,O3364)</f>
        <v>Regular SeasonThe Washington Post</v>
      </c>
      <c r="X3364" t="str">
        <f>CONCATENATE(M3364,P3364)</f>
        <v>Regular SeasonStatic Upper Billboard</v>
      </c>
      <c r="Y3364" t="str">
        <f>CONCATENATE(M3364,O3364,P3364)</f>
        <v>Regular SeasonThe Washington PostStatic Upper Billboard</v>
      </c>
    </row>
    <row r="3365" spans="1:25" x14ac:dyDescent="0.25">
      <c r="A3365" s="3">
        <v>374320</v>
      </c>
      <c r="B3365" t="s">
        <v>90</v>
      </c>
      <c r="C3365" t="s">
        <v>26</v>
      </c>
      <c r="D3365" t="s">
        <v>19</v>
      </c>
      <c r="E3365" t="s">
        <v>1</v>
      </c>
      <c r="F3365" s="5">
        <v>41096</v>
      </c>
      <c r="G3365">
        <v>5</v>
      </c>
      <c r="H3365">
        <v>15</v>
      </c>
      <c r="I3365" s="1">
        <v>3285.9</v>
      </c>
      <c r="J3365" s="1">
        <v>1013.74</v>
      </c>
      <c r="K3365">
        <v>30.851212757539699</v>
      </c>
      <c r="L3365" s="4">
        <f>VLOOKUP(N3365,rates,VLOOKUP(CONCATENATE('[1]Exposure Report'!$B$11,'[1]Exposure Report'!$B$13),rate_lookup_table,4,FALSE),FALSE)</f>
        <v>219.0556666666667</v>
      </c>
      <c r="M3365" t="s">
        <v>0</v>
      </c>
      <c r="N3365" t="str">
        <f>IF(VLOOKUP(B3365,title_rename,2,FALSE)=0,B3365,VLOOKUP(B3365,title_rename,2,FALSE))</f>
        <v>07-06 Colorado Rockies @ Washington Nationals</v>
      </c>
      <c r="O3365" s="3" t="str">
        <f>LEFT(IF(VLOOKUP(C3365,brand_rename,2,FALSE)=0,C3365,VLOOKUP(C3365,brand_rename,2,FALSE)),LEN(IF(VLOOKUP(C3365,brand_rename,2,FALSE)=0,C3365,VLOOKUP(C3365,brand_rename,2,FALSE)))-6)</f>
        <v>Toyota</v>
      </c>
      <c r="P3365" t="str">
        <f>IF(VLOOKUP(D3365,location_rename,2,FALSE)=0,D3365,VLOOKUP(D3365,location_rename,2,FALSE))</f>
        <v>LED Outfield Wall</v>
      </c>
      <c r="Q3365">
        <f>IF($L3365=0,0,G3365)</f>
        <v>5</v>
      </c>
      <c r="R3365">
        <f>IF($L3365=0,0,H3365)</f>
        <v>15</v>
      </c>
      <c r="S3365" s="1">
        <f>R3365*L3365</f>
        <v>3285.8350000000005</v>
      </c>
      <c r="T3365" s="1">
        <f>S3365*(K3365/100)</f>
        <v>1013.7199467117047</v>
      </c>
      <c r="U3365" t="str">
        <f t="shared" si="104"/>
        <v>ToyotaLED Outfield Wall</v>
      </c>
      <c r="V3365" t="str">
        <f t="shared" si="105"/>
        <v>07-06 Colorado Rockies @ Washington NationalsToyotaLED Outfield Wall</v>
      </c>
      <c r="W3365" t="str">
        <f>CONCATENATE(M3365,O3365)</f>
        <v>Regular SeasonToyota</v>
      </c>
      <c r="X3365" t="str">
        <f>CONCATENATE(M3365,P3365)</f>
        <v>Regular SeasonLED Outfield Wall</v>
      </c>
      <c r="Y3365" t="str">
        <f>CONCATENATE(M3365,O3365,P3365)</f>
        <v>Regular SeasonToyotaLED Outfield Wall</v>
      </c>
    </row>
    <row r="3366" spans="1:25" x14ac:dyDescent="0.25">
      <c r="A3366" s="3">
        <v>374320</v>
      </c>
      <c r="B3366" t="s">
        <v>90</v>
      </c>
      <c r="C3366" t="s">
        <v>92</v>
      </c>
      <c r="D3366" t="s">
        <v>34</v>
      </c>
      <c r="E3366" t="s">
        <v>1</v>
      </c>
      <c r="F3366" s="5">
        <v>41096</v>
      </c>
      <c r="G3366">
        <v>1</v>
      </c>
      <c r="H3366">
        <v>26</v>
      </c>
      <c r="I3366" s="1">
        <v>5695.56</v>
      </c>
      <c r="J3366" s="1">
        <v>1159.05</v>
      </c>
      <c r="K3366">
        <v>20.350062153677602</v>
      </c>
      <c r="L3366" s="4">
        <f>VLOOKUP(N3366,rates,VLOOKUP(CONCATENATE('[1]Exposure Report'!$B$11,'[1]Exposure Report'!$B$13),rate_lookup_table,4,FALSE),FALSE)</f>
        <v>219.0556666666667</v>
      </c>
      <c r="M3366" t="s">
        <v>0</v>
      </c>
      <c r="N3366" t="str">
        <f>IF(VLOOKUP(B3366,title_rename,2,FALSE)=0,B3366,VLOOKUP(B3366,title_rename,2,FALSE))</f>
        <v>07-06 Colorado Rockies @ Washington Nationals</v>
      </c>
      <c r="O3366" s="3" t="str">
        <f>LEFT(IF(VLOOKUP(C3366,brand_rename,2,FALSE)=0,C3366,VLOOKUP(C3366,brand_rename,2,FALSE)),LEN(IF(VLOOKUP(C3366,brand_rename,2,FALSE)=0,C3366,VLOOKUP(C3366,brand_rename,2,FALSE)))-6)</f>
        <v>TV Station - MASN</v>
      </c>
      <c r="P3366" t="str">
        <f>IF(VLOOKUP(D3366,location_rename,2,FALSE)=0,D3366,VLOOKUP(D3366,location_rename,2,FALSE))</f>
        <v>General Merchandise</v>
      </c>
      <c r="Q3366">
        <f>IF($L3366=0,0,G3366)</f>
        <v>1</v>
      </c>
      <c r="R3366">
        <f>IF($L3366=0,0,H3366)</f>
        <v>26</v>
      </c>
      <c r="S3366" s="1">
        <f>R3366*L3366</f>
        <v>5695.4473333333344</v>
      </c>
      <c r="T3366" s="1">
        <f>S3366*(K3366/100)</f>
        <v>1159.027072263307</v>
      </c>
      <c r="U3366" t="str">
        <f t="shared" si="104"/>
        <v>TV Station - MASNGeneral Merchandise</v>
      </c>
      <c r="V3366" t="str">
        <f t="shared" si="105"/>
        <v>07-06 Colorado Rockies @ Washington NationalsTV Station - MASNGeneral Merchandise</v>
      </c>
      <c r="W3366" t="str">
        <f>CONCATENATE(M3366,O3366)</f>
        <v>Regular SeasonTV Station - MASN</v>
      </c>
      <c r="X3366" t="str">
        <f>CONCATENATE(M3366,P3366)</f>
        <v>Regular SeasonGeneral Merchandise</v>
      </c>
      <c r="Y3366" t="str">
        <f>CONCATENATE(M3366,O3366,P3366)</f>
        <v>Regular SeasonTV Station - MASNGeneral Merchandise</v>
      </c>
    </row>
    <row r="3367" spans="1:25" x14ac:dyDescent="0.25">
      <c r="A3367" s="3">
        <v>374320</v>
      </c>
      <c r="B3367" t="s">
        <v>90</v>
      </c>
      <c r="C3367" t="s">
        <v>25</v>
      </c>
      <c r="D3367" t="s">
        <v>6</v>
      </c>
      <c r="E3367" t="s">
        <v>1</v>
      </c>
      <c r="F3367" s="5">
        <v>41096</v>
      </c>
      <c r="G3367">
        <v>5</v>
      </c>
      <c r="H3367">
        <v>9</v>
      </c>
      <c r="I3367" s="1">
        <v>1971.54</v>
      </c>
      <c r="J3367" s="1">
        <v>561.12</v>
      </c>
      <c r="K3367">
        <v>28.461000030432999</v>
      </c>
      <c r="L3367" s="4">
        <f>VLOOKUP(N3367,rates,VLOOKUP(CONCATENATE('[1]Exposure Report'!$B$11,'[1]Exposure Report'!$B$13),rate_lookup_table,4,FALSE),FALSE)</f>
        <v>219.0556666666667</v>
      </c>
      <c r="M3367" t="s">
        <v>0</v>
      </c>
      <c r="N3367" t="str">
        <f>IF(VLOOKUP(B3367,title_rename,2,FALSE)=0,B3367,VLOOKUP(B3367,title_rename,2,FALSE))</f>
        <v>07-06 Colorado Rockies @ Washington Nationals</v>
      </c>
      <c r="O3367" s="3" t="str">
        <f>LEFT(IF(VLOOKUP(C3367,brand_rename,2,FALSE)=0,C3367,VLOOKUP(C3367,brand_rename,2,FALSE)),LEN(IF(VLOOKUP(C3367,brand_rename,2,FALSE)=0,C3367,VLOOKUP(C3367,brand_rename,2,FALSE)))-6)</f>
        <v>TV Station - MLB Network</v>
      </c>
      <c r="P3367" t="str">
        <f>IF(VLOOKUP(D3367,location_rename,2,FALSE)=0,D3367,VLOOKUP(D3367,location_rename,2,FALSE))</f>
        <v>Rotational Field Level Foul Ball Line</v>
      </c>
      <c r="Q3367">
        <f>IF($L3367=0,0,G3367)</f>
        <v>5</v>
      </c>
      <c r="R3367">
        <f>IF($L3367=0,0,H3367)</f>
        <v>9</v>
      </c>
      <c r="S3367" s="1">
        <f>R3367*L3367</f>
        <v>1971.5010000000002</v>
      </c>
      <c r="T3367" s="1">
        <f>S3367*(K3367/100)</f>
        <v>561.10890020998693</v>
      </c>
      <c r="U3367" t="str">
        <f t="shared" si="104"/>
        <v>TV Station - MLB NetworkRotational Field Level Foul Ball Line</v>
      </c>
      <c r="V3367" t="str">
        <f t="shared" si="105"/>
        <v>07-06 Colorado Rockies @ Washington NationalsTV Station - MLB NetworkRotational Field Level Foul Ball Line</v>
      </c>
      <c r="W3367" t="str">
        <f>CONCATENATE(M3367,O3367)</f>
        <v>Regular SeasonTV Station - MLB Network</v>
      </c>
      <c r="X3367" t="str">
        <f>CONCATENATE(M3367,P3367)</f>
        <v>Regular SeasonRotational Field Level Foul Ball Line</v>
      </c>
      <c r="Y3367" t="str">
        <f>CONCATENATE(M3367,O3367,P3367)</f>
        <v>Regular SeasonTV Station - MLB NetworkRotational Field Level Foul Ball Line</v>
      </c>
    </row>
    <row r="3368" spans="1:25" x14ac:dyDescent="0.25">
      <c r="A3368" s="3">
        <v>374320</v>
      </c>
      <c r="B3368" t="s">
        <v>90</v>
      </c>
      <c r="C3368" t="s">
        <v>24</v>
      </c>
      <c r="D3368" t="s">
        <v>11</v>
      </c>
      <c r="E3368" t="s">
        <v>1</v>
      </c>
      <c r="F3368" s="5">
        <v>41096</v>
      </c>
      <c r="G3368">
        <v>5</v>
      </c>
      <c r="H3368">
        <v>6</v>
      </c>
      <c r="I3368" s="1">
        <v>1314.36</v>
      </c>
      <c r="J3368" s="1">
        <v>234.64</v>
      </c>
      <c r="K3368">
        <v>17.8520344502267</v>
      </c>
      <c r="L3368" s="4">
        <f>VLOOKUP(N3368,rates,VLOOKUP(CONCATENATE('[1]Exposure Report'!$B$11,'[1]Exposure Report'!$B$13),rate_lookup_table,4,FALSE),FALSE)</f>
        <v>219.0556666666667</v>
      </c>
      <c r="M3368" t="s">
        <v>0</v>
      </c>
      <c r="N3368" t="str">
        <f>IF(VLOOKUP(B3368,title_rename,2,FALSE)=0,B3368,VLOOKUP(B3368,title_rename,2,FALSE))</f>
        <v>07-06 Colorado Rockies @ Washington Nationals</v>
      </c>
      <c r="O3368" s="3" t="str">
        <f>LEFT(IF(VLOOKUP(C3368,brand_rename,2,FALSE)=0,C3368,VLOOKUP(C3368,brand_rename,2,FALSE)),LEN(IF(VLOOKUP(C3368,brand_rename,2,FALSE)=0,C3368,VLOOKUP(C3368,brand_rename,2,FALSE)))-6)</f>
        <v>Twisted Tea</v>
      </c>
      <c r="P3368" t="str">
        <f>IF(VLOOKUP(D3368,location_rename,2,FALSE)=0,D3368,VLOOKUP(D3368,location_rename,2,FALSE))</f>
        <v>Static Outfield Wall</v>
      </c>
      <c r="Q3368">
        <f>IF($L3368=0,0,G3368)</f>
        <v>5</v>
      </c>
      <c r="R3368">
        <f>IF($L3368=0,0,H3368)</f>
        <v>6</v>
      </c>
      <c r="S3368" s="1">
        <f>R3368*L3368</f>
        <v>1314.3340000000003</v>
      </c>
      <c r="T3368" s="1">
        <f>S3368*(K3368/100)</f>
        <v>234.63535847104265</v>
      </c>
      <c r="U3368" t="str">
        <f t="shared" si="104"/>
        <v>Twisted TeaStatic Outfield Wall</v>
      </c>
      <c r="V3368" t="str">
        <f t="shared" si="105"/>
        <v>07-06 Colorado Rockies @ Washington NationalsTwisted TeaStatic Outfield Wall</v>
      </c>
      <c r="W3368" t="str">
        <f>CONCATENATE(M3368,O3368)</f>
        <v>Regular SeasonTwisted Tea</v>
      </c>
      <c r="X3368" t="str">
        <f>CONCATENATE(M3368,P3368)</f>
        <v>Regular SeasonStatic Outfield Wall</v>
      </c>
      <c r="Y3368" t="str">
        <f>CONCATENATE(M3368,O3368,P3368)</f>
        <v>Regular SeasonTwisted TeaStatic Outfield Wall</v>
      </c>
    </row>
    <row r="3369" spans="1:25" x14ac:dyDescent="0.25">
      <c r="A3369" s="3">
        <v>374320</v>
      </c>
      <c r="B3369" t="s">
        <v>90</v>
      </c>
      <c r="C3369" t="s">
        <v>23</v>
      </c>
      <c r="D3369" t="s">
        <v>2</v>
      </c>
      <c r="E3369" t="s">
        <v>1</v>
      </c>
      <c r="F3369" s="5">
        <v>41096</v>
      </c>
      <c r="G3369">
        <v>33</v>
      </c>
      <c r="H3369">
        <v>184</v>
      </c>
      <c r="I3369" s="1">
        <v>40307.040000000001</v>
      </c>
      <c r="J3369" s="1">
        <v>10060.09</v>
      </c>
      <c r="K3369">
        <v>24.958642460473399</v>
      </c>
      <c r="L3369" s="4">
        <f>VLOOKUP(N3369,rates,VLOOKUP(CONCATENATE('[1]Exposure Report'!$B$11,'[1]Exposure Report'!$B$13),rate_lookup_table,4,FALSE),FALSE)</f>
        <v>219.0556666666667</v>
      </c>
      <c r="M3369" t="s">
        <v>0</v>
      </c>
      <c r="N3369" t="str">
        <f>IF(VLOOKUP(B3369,title_rename,2,FALSE)=0,B3369,VLOOKUP(B3369,title_rename,2,FALSE))</f>
        <v>07-06 Colorado Rockies @ Washington Nationals</v>
      </c>
      <c r="O3369" s="3" t="str">
        <f>LEFT(IF(VLOOKUP(C3369,brand_rename,2,FALSE)=0,C3369,VLOOKUP(C3369,brand_rename,2,FALSE)),LEN(IF(VLOOKUP(C3369,brand_rename,2,FALSE)=0,C3369,VLOOKUP(C3369,brand_rename,2,FALSE)))-6)</f>
        <v>U.S. Trust</v>
      </c>
      <c r="P3369" t="str">
        <f>IF(VLOOKUP(D3369,location_rename,2,FALSE)=0,D3369,VLOOKUP(D3369,location_rename,2,FALSE))</f>
        <v>Rotational Field Level Home Plate</v>
      </c>
      <c r="Q3369">
        <f>IF($L3369=0,0,G3369)</f>
        <v>33</v>
      </c>
      <c r="R3369">
        <f>IF($L3369=0,0,H3369)</f>
        <v>184</v>
      </c>
      <c r="S3369" s="1">
        <f>R3369*L3369</f>
        <v>40306.242666666672</v>
      </c>
      <c r="T3369" s="1">
        <f>S3369*(K3369/100)</f>
        <v>10059.890996424114</v>
      </c>
      <c r="U3369" t="str">
        <f t="shared" si="104"/>
        <v>U.S. TrustRotational Field Level Home Plate</v>
      </c>
      <c r="V3369" t="str">
        <f t="shared" si="105"/>
        <v>07-06 Colorado Rockies @ Washington NationalsU.S. TrustRotational Field Level Home Plate</v>
      </c>
      <c r="W3369" t="str">
        <f>CONCATENATE(M3369,O3369)</f>
        <v>Regular SeasonU.S. Trust</v>
      </c>
      <c r="X3369" t="str">
        <f>CONCATENATE(M3369,P3369)</f>
        <v>Regular SeasonRotational Field Level Home Plate</v>
      </c>
      <c r="Y3369" t="str">
        <f>CONCATENATE(M3369,O3369,P3369)</f>
        <v>Regular SeasonU.S. TrustRotational Field Level Home Plate</v>
      </c>
    </row>
    <row r="3370" spans="1:25" x14ac:dyDescent="0.25">
      <c r="A3370" s="3">
        <v>374320</v>
      </c>
      <c r="B3370" t="s">
        <v>90</v>
      </c>
      <c r="C3370" t="s">
        <v>21</v>
      </c>
      <c r="D3370" t="s">
        <v>17</v>
      </c>
      <c r="E3370" t="s">
        <v>1</v>
      </c>
      <c r="F3370" s="5">
        <v>41096</v>
      </c>
      <c r="G3370">
        <v>2</v>
      </c>
      <c r="H3370">
        <v>3</v>
      </c>
      <c r="I3370" s="1">
        <v>657.18</v>
      </c>
      <c r="J3370" s="1">
        <v>201.29</v>
      </c>
      <c r="K3370">
        <v>30.6293557320673</v>
      </c>
      <c r="L3370" s="4">
        <f>VLOOKUP(N3370,rates,VLOOKUP(CONCATENATE('[1]Exposure Report'!$B$11,'[1]Exposure Report'!$B$13),rate_lookup_table,4,FALSE),FALSE)</f>
        <v>219.0556666666667</v>
      </c>
      <c r="M3370" t="s">
        <v>0</v>
      </c>
      <c r="N3370" t="str">
        <f>IF(VLOOKUP(B3370,title_rename,2,FALSE)=0,B3370,VLOOKUP(B3370,title_rename,2,FALSE))</f>
        <v>07-06 Colorado Rockies @ Washington Nationals</v>
      </c>
      <c r="O3370" s="3" t="str">
        <f>LEFT(IF(VLOOKUP(C3370,brand_rename,2,FALSE)=0,C3370,VLOOKUP(C3370,brand_rename,2,FALSE)),LEN(IF(VLOOKUP(C3370,brand_rename,2,FALSE)=0,C3370,VLOOKUP(C3370,brand_rename,2,FALSE)))-6)</f>
        <v>United Airlines</v>
      </c>
      <c r="P3370" t="str">
        <f>IF(VLOOKUP(D3370,location_rename,2,FALSE)=0,D3370,VLOOKUP(D3370,location_rename,2,FALSE))</f>
        <v>LED Upper Tiered</v>
      </c>
      <c r="Q3370">
        <f>IF($L3370=0,0,G3370)</f>
        <v>2</v>
      </c>
      <c r="R3370">
        <f>IF($L3370=0,0,H3370)</f>
        <v>3</v>
      </c>
      <c r="S3370" s="1">
        <f>R3370*L3370</f>
        <v>657.16700000000014</v>
      </c>
      <c r="T3370" s="1">
        <f>S3370*(K3370/100)</f>
        <v>201.28601818375475</v>
      </c>
      <c r="U3370" t="str">
        <f t="shared" si="104"/>
        <v>United AirlinesLED Upper Tiered</v>
      </c>
      <c r="V3370" t="str">
        <f t="shared" si="105"/>
        <v>07-06 Colorado Rockies @ Washington NationalsUnited AirlinesLED Upper Tiered</v>
      </c>
      <c r="W3370" t="str">
        <f>CONCATENATE(M3370,O3370)</f>
        <v>Regular SeasonUnited Airlines</v>
      </c>
      <c r="X3370" t="str">
        <f>CONCATENATE(M3370,P3370)</f>
        <v>Regular SeasonLED Upper Tiered</v>
      </c>
      <c r="Y3370" t="str">
        <f>CONCATENATE(M3370,O3370,P3370)</f>
        <v>Regular SeasonUnited AirlinesLED Upper Tiered</v>
      </c>
    </row>
    <row r="3371" spans="1:25" x14ac:dyDescent="0.25">
      <c r="A3371" s="3">
        <v>374320</v>
      </c>
      <c r="B3371" t="s">
        <v>90</v>
      </c>
      <c r="C3371" t="s">
        <v>21</v>
      </c>
      <c r="D3371" t="s">
        <v>2</v>
      </c>
      <c r="E3371" t="s">
        <v>1</v>
      </c>
      <c r="F3371" s="5">
        <v>41096</v>
      </c>
      <c r="G3371">
        <v>24</v>
      </c>
      <c r="H3371">
        <v>144</v>
      </c>
      <c r="I3371" s="1">
        <v>31544.639999999999</v>
      </c>
      <c r="J3371" s="1">
        <v>7688.44</v>
      </c>
      <c r="K3371">
        <v>24.373205717358001</v>
      </c>
      <c r="L3371" s="4">
        <f>VLOOKUP(N3371,rates,VLOOKUP(CONCATENATE('[1]Exposure Report'!$B$11,'[1]Exposure Report'!$B$13),rate_lookup_table,4,FALSE),FALSE)</f>
        <v>219.0556666666667</v>
      </c>
      <c r="M3371" t="s">
        <v>0</v>
      </c>
      <c r="N3371" t="str">
        <f>IF(VLOOKUP(B3371,title_rename,2,FALSE)=0,B3371,VLOOKUP(B3371,title_rename,2,FALSE))</f>
        <v>07-06 Colorado Rockies @ Washington Nationals</v>
      </c>
      <c r="O3371" s="3" t="str">
        <f>LEFT(IF(VLOOKUP(C3371,brand_rename,2,FALSE)=0,C3371,VLOOKUP(C3371,brand_rename,2,FALSE)),LEN(IF(VLOOKUP(C3371,brand_rename,2,FALSE)=0,C3371,VLOOKUP(C3371,brand_rename,2,FALSE)))-6)</f>
        <v>United Airlines</v>
      </c>
      <c r="P3371" t="str">
        <f>IF(VLOOKUP(D3371,location_rename,2,FALSE)=0,D3371,VLOOKUP(D3371,location_rename,2,FALSE))</f>
        <v>Rotational Field Level Home Plate</v>
      </c>
      <c r="Q3371">
        <f>IF($L3371=0,0,G3371)</f>
        <v>24</v>
      </c>
      <c r="R3371">
        <f>IF($L3371=0,0,H3371)</f>
        <v>144</v>
      </c>
      <c r="S3371" s="1">
        <f>R3371*L3371</f>
        <v>31544.016000000003</v>
      </c>
      <c r="T3371" s="1">
        <f>S3371*(K3371/100)</f>
        <v>7688.2879111963239</v>
      </c>
      <c r="U3371" t="str">
        <f t="shared" si="104"/>
        <v>United AirlinesRotational Field Level Home Plate</v>
      </c>
      <c r="V3371" t="str">
        <f t="shared" si="105"/>
        <v>07-06 Colorado Rockies @ Washington NationalsUnited AirlinesRotational Field Level Home Plate</v>
      </c>
      <c r="W3371" t="str">
        <f>CONCATENATE(M3371,O3371)</f>
        <v>Regular SeasonUnited Airlines</v>
      </c>
      <c r="X3371" t="str">
        <f>CONCATENATE(M3371,P3371)</f>
        <v>Regular SeasonRotational Field Level Home Plate</v>
      </c>
      <c r="Y3371" t="str">
        <f>CONCATENATE(M3371,O3371,P3371)</f>
        <v>Regular SeasonUnited AirlinesRotational Field Level Home Plate</v>
      </c>
    </row>
    <row r="3372" spans="1:25" x14ac:dyDescent="0.25">
      <c r="A3372" s="3">
        <v>374320</v>
      </c>
      <c r="B3372" t="s">
        <v>90</v>
      </c>
      <c r="C3372" t="s">
        <v>21</v>
      </c>
      <c r="D3372" t="s">
        <v>11</v>
      </c>
      <c r="E3372" t="s">
        <v>1</v>
      </c>
      <c r="F3372" s="5">
        <v>41096</v>
      </c>
      <c r="G3372">
        <v>11</v>
      </c>
      <c r="H3372">
        <v>22</v>
      </c>
      <c r="I3372" s="1">
        <v>4819.32</v>
      </c>
      <c r="J3372" s="1">
        <v>1022.77</v>
      </c>
      <c r="K3372">
        <v>21.222288621631201</v>
      </c>
      <c r="L3372" s="4">
        <f>VLOOKUP(N3372,rates,VLOOKUP(CONCATENATE('[1]Exposure Report'!$B$11,'[1]Exposure Report'!$B$13),rate_lookup_table,4,FALSE),FALSE)</f>
        <v>219.0556666666667</v>
      </c>
      <c r="M3372" t="s">
        <v>0</v>
      </c>
      <c r="N3372" t="str">
        <f>IF(VLOOKUP(B3372,title_rename,2,FALSE)=0,B3372,VLOOKUP(B3372,title_rename,2,FALSE))</f>
        <v>07-06 Colorado Rockies @ Washington Nationals</v>
      </c>
      <c r="O3372" s="3" t="str">
        <f>LEFT(IF(VLOOKUP(C3372,brand_rename,2,FALSE)=0,C3372,VLOOKUP(C3372,brand_rename,2,FALSE)),LEN(IF(VLOOKUP(C3372,brand_rename,2,FALSE)=0,C3372,VLOOKUP(C3372,brand_rename,2,FALSE)))-6)</f>
        <v>United Airlines</v>
      </c>
      <c r="P3372" t="str">
        <f>IF(VLOOKUP(D3372,location_rename,2,FALSE)=0,D3372,VLOOKUP(D3372,location_rename,2,FALSE))</f>
        <v>Static Outfield Wall</v>
      </c>
      <c r="Q3372">
        <f>IF($L3372=0,0,G3372)</f>
        <v>11</v>
      </c>
      <c r="R3372">
        <f>IF($L3372=0,0,H3372)</f>
        <v>22</v>
      </c>
      <c r="S3372" s="1">
        <f>R3372*L3372</f>
        <v>4819.224666666667</v>
      </c>
      <c r="T3372" s="1">
        <f>S3372*(K3372/100)</f>
        <v>1022.7497680848442</v>
      </c>
      <c r="U3372" t="str">
        <f t="shared" si="104"/>
        <v>United AirlinesStatic Outfield Wall</v>
      </c>
      <c r="V3372" t="str">
        <f t="shared" si="105"/>
        <v>07-06 Colorado Rockies @ Washington NationalsUnited AirlinesStatic Outfield Wall</v>
      </c>
      <c r="W3372" t="str">
        <f>CONCATENATE(M3372,O3372)</f>
        <v>Regular SeasonUnited Airlines</v>
      </c>
      <c r="X3372" t="str">
        <f>CONCATENATE(M3372,P3372)</f>
        <v>Regular SeasonStatic Outfield Wall</v>
      </c>
      <c r="Y3372" t="str">
        <f>CONCATENATE(M3372,O3372,P3372)</f>
        <v>Regular SeasonUnited AirlinesStatic Outfield Wall</v>
      </c>
    </row>
    <row r="3373" spans="1:25" x14ac:dyDescent="0.25">
      <c r="A3373" s="3">
        <v>374320</v>
      </c>
      <c r="B3373" t="s">
        <v>90</v>
      </c>
      <c r="C3373" t="s">
        <v>20</v>
      </c>
      <c r="D3373" t="s">
        <v>11</v>
      </c>
      <c r="E3373" t="s">
        <v>1</v>
      </c>
      <c r="F3373" s="5">
        <v>41096</v>
      </c>
      <c r="G3373">
        <v>42</v>
      </c>
      <c r="H3373">
        <v>117</v>
      </c>
      <c r="I3373" s="1">
        <v>25630.02</v>
      </c>
      <c r="J3373" s="1">
        <v>4597.6099999999997</v>
      </c>
      <c r="K3373">
        <v>17.9383785108244</v>
      </c>
      <c r="L3373" s="4">
        <f>VLOOKUP(N3373,rates,VLOOKUP(CONCATENATE('[1]Exposure Report'!$B$11,'[1]Exposure Report'!$B$13),rate_lookup_table,4,FALSE),FALSE)</f>
        <v>219.0556666666667</v>
      </c>
      <c r="M3373" t="s">
        <v>0</v>
      </c>
      <c r="N3373" t="str">
        <f>IF(VLOOKUP(B3373,title_rename,2,FALSE)=0,B3373,VLOOKUP(B3373,title_rename,2,FALSE))</f>
        <v>07-06 Colorado Rockies @ Washington Nationals</v>
      </c>
      <c r="O3373" s="3" t="str">
        <f>LEFT(IF(VLOOKUP(C3373,brand_rename,2,FALSE)=0,C3373,VLOOKUP(C3373,brand_rename,2,FALSE)),LEN(IF(VLOOKUP(C3373,brand_rename,2,FALSE)=0,C3373,VLOOKUP(C3373,brand_rename,2,FALSE)))-6)</f>
        <v>W.B. Mason</v>
      </c>
      <c r="P3373" t="str">
        <f>IF(VLOOKUP(D3373,location_rename,2,FALSE)=0,D3373,VLOOKUP(D3373,location_rename,2,FALSE))</f>
        <v>Static Outfield Wall</v>
      </c>
      <c r="Q3373">
        <f>IF($L3373=0,0,G3373)</f>
        <v>42</v>
      </c>
      <c r="R3373">
        <f>IF($L3373=0,0,H3373)</f>
        <v>117</v>
      </c>
      <c r="S3373" s="1">
        <f>R3373*L3373</f>
        <v>25629.513000000003</v>
      </c>
      <c r="T3373" s="1">
        <f>S3373*(K3373/100)</f>
        <v>4597.5190524209465</v>
      </c>
      <c r="U3373" t="str">
        <f t="shared" si="104"/>
        <v>W.B. MasonStatic Outfield Wall</v>
      </c>
      <c r="V3373" t="str">
        <f t="shared" si="105"/>
        <v>07-06 Colorado Rockies @ Washington NationalsW.B. MasonStatic Outfield Wall</v>
      </c>
      <c r="W3373" t="str">
        <f>CONCATENATE(M3373,O3373)</f>
        <v>Regular SeasonW.B. Mason</v>
      </c>
      <c r="X3373" t="str">
        <f>CONCATENATE(M3373,P3373)</f>
        <v>Regular SeasonStatic Outfield Wall</v>
      </c>
      <c r="Y3373" t="str">
        <f>CONCATENATE(M3373,O3373,P3373)</f>
        <v>Regular SeasonW.B. MasonStatic Outfield Wall</v>
      </c>
    </row>
    <row r="3374" spans="1:25" x14ac:dyDescent="0.25">
      <c r="A3374" s="3">
        <v>374320</v>
      </c>
      <c r="B3374" t="s">
        <v>90</v>
      </c>
      <c r="C3374" t="s">
        <v>8</v>
      </c>
      <c r="D3374" t="s">
        <v>34</v>
      </c>
      <c r="E3374" t="s">
        <v>1</v>
      </c>
      <c r="F3374" s="5">
        <v>41096</v>
      </c>
      <c r="G3374">
        <v>3</v>
      </c>
      <c r="H3374">
        <v>13</v>
      </c>
      <c r="I3374" s="1">
        <v>2847.78</v>
      </c>
      <c r="J3374" s="1">
        <v>603.82000000000005</v>
      </c>
      <c r="K3374">
        <v>21.203182830134299</v>
      </c>
      <c r="L3374" s="4">
        <f>VLOOKUP(N3374,rates,VLOOKUP(CONCATENATE('[1]Exposure Report'!$B$11,'[1]Exposure Report'!$B$13),rate_lookup_table,4,FALSE),FALSE)</f>
        <v>219.0556666666667</v>
      </c>
      <c r="M3374" t="s">
        <v>0</v>
      </c>
      <c r="N3374" t="str">
        <f>IF(VLOOKUP(B3374,title_rename,2,FALSE)=0,B3374,VLOOKUP(B3374,title_rename,2,FALSE))</f>
        <v>07-06 Colorado Rockies @ Washington Nationals</v>
      </c>
      <c r="O3374" s="3" t="str">
        <f>LEFT(IF(VLOOKUP(C3374,brand_rename,2,FALSE)=0,C3374,VLOOKUP(C3374,brand_rename,2,FALSE)),LEN(IF(VLOOKUP(C3374,brand_rename,2,FALSE)=0,C3374,VLOOKUP(C3374,brand_rename,2,FALSE)))-6)</f>
        <v>Washington National Logo</v>
      </c>
      <c r="P3374" t="str">
        <f>IF(VLOOKUP(D3374,location_rename,2,FALSE)=0,D3374,VLOOKUP(D3374,location_rename,2,FALSE))</f>
        <v>General Merchandise</v>
      </c>
      <c r="Q3374">
        <f>IF($L3374=0,0,G3374)</f>
        <v>3</v>
      </c>
      <c r="R3374">
        <f>IF($L3374=0,0,H3374)</f>
        <v>13</v>
      </c>
      <c r="S3374" s="1">
        <f>R3374*L3374</f>
        <v>2847.7236666666672</v>
      </c>
      <c r="T3374" s="1">
        <f>S3374*(K3374/100)</f>
        <v>603.8080555403377</v>
      </c>
      <c r="U3374" t="str">
        <f t="shared" si="104"/>
        <v>Washington National LogoGeneral Merchandise</v>
      </c>
      <c r="V3374" t="str">
        <f t="shared" si="105"/>
        <v>07-06 Colorado Rockies @ Washington NationalsWashington National LogoGeneral Merchandise</v>
      </c>
      <c r="W3374" t="str">
        <f>CONCATENATE(M3374,O3374)</f>
        <v>Regular SeasonWashington National Logo</v>
      </c>
      <c r="X3374" t="str">
        <f>CONCATENATE(M3374,P3374)</f>
        <v>Regular SeasonGeneral Merchandise</v>
      </c>
      <c r="Y3374" t="str">
        <f>CONCATENATE(M3374,O3374,P3374)</f>
        <v>Regular SeasonWashington National LogoGeneral Merchandise</v>
      </c>
    </row>
    <row r="3375" spans="1:25" x14ac:dyDescent="0.25">
      <c r="A3375" s="3">
        <v>374320</v>
      </c>
      <c r="B3375" t="s">
        <v>90</v>
      </c>
      <c r="C3375" t="s">
        <v>8</v>
      </c>
      <c r="D3375" t="s">
        <v>19</v>
      </c>
      <c r="E3375" t="s">
        <v>1</v>
      </c>
      <c r="F3375" s="5">
        <v>41096</v>
      </c>
      <c r="G3375">
        <v>5</v>
      </c>
      <c r="H3375">
        <v>16</v>
      </c>
      <c r="I3375" s="1">
        <v>3504.96</v>
      </c>
      <c r="J3375" s="1">
        <v>816.55</v>
      </c>
      <c r="K3375">
        <v>23.296984844334801</v>
      </c>
      <c r="L3375" s="4">
        <f>VLOOKUP(N3375,rates,VLOOKUP(CONCATENATE('[1]Exposure Report'!$B$11,'[1]Exposure Report'!$B$13),rate_lookup_table,4,FALSE),FALSE)</f>
        <v>219.0556666666667</v>
      </c>
      <c r="M3375" t="s">
        <v>0</v>
      </c>
      <c r="N3375" t="str">
        <f>IF(VLOOKUP(B3375,title_rename,2,FALSE)=0,B3375,VLOOKUP(B3375,title_rename,2,FALSE))</f>
        <v>07-06 Colorado Rockies @ Washington Nationals</v>
      </c>
      <c r="O3375" s="3" t="str">
        <f>LEFT(IF(VLOOKUP(C3375,brand_rename,2,FALSE)=0,C3375,VLOOKUP(C3375,brand_rename,2,FALSE)),LEN(IF(VLOOKUP(C3375,brand_rename,2,FALSE)=0,C3375,VLOOKUP(C3375,brand_rename,2,FALSE)))-6)</f>
        <v>Washington National Logo</v>
      </c>
      <c r="P3375" t="str">
        <f>IF(VLOOKUP(D3375,location_rename,2,FALSE)=0,D3375,VLOOKUP(D3375,location_rename,2,FALSE))</f>
        <v>LED Outfield Wall</v>
      </c>
      <c r="Q3375">
        <f>IF($L3375=0,0,G3375)</f>
        <v>5</v>
      </c>
      <c r="R3375">
        <f>IF($L3375=0,0,H3375)</f>
        <v>16</v>
      </c>
      <c r="S3375" s="1">
        <f>R3375*L3375</f>
        <v>3504.8906666666671</v>
      </c>
      <c r="T3375" s="1">
        <f>S3375*(K3375/100)</f>
        <v>816.53384742383844</v>
      </c>
      <c r="U3375" t="str">
        <f t="shared" si="104"/>
        <v>Washington National LogoLED Outfield Wall</v>
      </c>
      <c r="V3375" t="str">
        <f t="shared" si="105"/>
        <v>07-06 Colorado Rockies @ Washington NationalsWashington National LogoLED Outfield Wall</v>
      </c>
      <c r="W3375" t="str">
        <f>CONCATENATE(M3375,O3375)</f>
        <v>Regular SeasonWashington National Logo</v>
      </c>
      <c r="X3375" t="str">
        <f>CONCATENATE(M3375,P3375)</f>
        <v>Regular SeasonLED Outfield Wall</v>
      </c>
      <c r="Y3375" t="str">
        <f>CONCATENATE(M3375,O3375,P3375)</f>
        <v>Regular SeasonWashington National LogoLED Outfield Wall</v>
      </c>
    </row>
    <row r="3376" spans="1:25" x14ac:dyDescent="0.25">
      <c r="A3376" s="3">
        <v>374320</v>
      </c>
      <c r="B3376" t="s">
        <v>90</v>
      </c>
      <c r="C3376" t="s">
        <v>8</v>
      </c>
      <c r="D3376" t="s">
        <v>18</v>
      </c>
      <c r="E3376" t="s">
        <v>1</v>
      </c>
      <c r="F3376" s="5">
        <v>41096</v>
      </c>
      <c r="G3376">
        <v>6</v>
      </c>
      <c r="H3376">
        <v>10</v>
      </c>
      <c r="I3376" s="1">
        <v>2190.6</v>
      </c>
      <c r="J3376" s="1">
        <v>571.75</v>
      </c>
      <c r="K3376">
        <v>26.100155208618599</v>
      </c>
      <c r="L3376" s="4">
        <f>VLOOKUP(N3376,rates,VLOOKUP(CONCATENATE('[1]Exposure Report'!$B$11,'[1]Exposure Report'!$B$13),rate_lookup_table,4,FALSE),FALSE)</f>
        <v>219.0556666666667</v>
      </c>
      <c r="M3376" t="s">
        <v>0</v>
      </c>
      <c r="N3376" t="str">
        <f>IF(VLOOKUP(B3376,title_rename,2,FALSE)=0,B3376,VLOOKUP(B3376,title_rename,2,FALSE))</f>
        <v>07-06 Colorado Rockies @ Washington Nationals</v>
      </c>
      <c r="O3376" s="3" t="str">
        <f>LEFT(IF(VLOOKUP(C3376,brand_rename,2,FALSE)=0,C3376,VLOOKUP(C3376,brand_rename,2,FALSE)),LEN(IF(VLOOKUP(C3376,brand_rename,2,FALSE)=0,C3376,VLOOKUP(C3376,brand_rename,2,FALSE)))-6)</f>
        <v>Washington National Logo</v>
      </c>
      <c r="P3376" t="str">
        <f>IF(VLOOKUP(D3376,location_rename,2,FALSE)=0,D3376,VLOOKUP(D3376,location_rename,2,FALSE))</f>
        <v>LED Upper Billboard</v>
      </c>
      <c r="Q3376">
        <f>IF($L3376=0,0,G3376)</f>
        <v>6</v>
      </c>
      <c r="R3376">
        <f>IF($L3376=0,0,H3376)</f>
        <v>10</v>
      </c>
      <c r="S3376" s="1">
        <f>R3376*L3376</f>
        <v>2190.5566666666668</v>
      </c>
      <c r="T3376" s="1">
        <f>S3376*(K3376/100)</f>
        <v>571.73868993274198</v>
      </c>
      <c r="U3376" t="str">
        <f t="shared" si="104"/>
        <v>Washington National LogoLED Upper Billboard</v>
      </c>
      <c r="V3376" t="str">
        <f t="shared" si="105"/>
        <v>07-06 Colorado Rockies @ Washington NationalsWashington National LogoLED Upper Billboard</v>
      </c>
      <c r="W3376" t="str">
        <f>CONCATENATE(M3376,O3376)</f>
        <v>Regular SeasonWashington National Logo</v>
      </c>
      <c r="X3376" t="str">
        <f>CONCATENATE(M3376,P3376)</f>
        <v>Regular SeasonLED Upper Billboard</v>
      </c>
      <c r="Y3376" t="str">
        <f>CONCATENATE(M3376,O3376,P3376)</f>
        <v>Regular SeasonWashington National LogoLED Upper Billboard</v>
      </c>
    </row>
    <row r="3377" spans="1:25" x14ac:dyDescent="0.25">
      <c r="A3377" s="3">
        <v>374320</v>
      </c>
      <c r="B3377" t="s">
        <v>90</v>
      </c>
      <c r="C3377" t="s">
        <v>8</v>
      </c>
      <c r="D3377" t="s">
        <v>17</v>
      </c>
      <c r="E3377" t="s">
        <v>1</v>
      </c>
      <c r="F3377" s="5">
        <v>41096</v>
      </c>
      <c r="G3377">
        <v>25</v>
      </c>
      <c r="H3377">
        <v>68</v>
      </c>
      <c r="I3377" s="1">
        <v>14896.08</v>
      </c>
      <c r="J3377" s="1">
        <v>3627.09</v>
      </c>
      <c r="K3377">
        <v>24.349291894243301</v>
      </c>
      <c r="L3377" s="4">
        <f>VLOOKUP(N3377,rates,VLOOKUP(CONCATENATE('[1]Exposure Report'!$B$11,'[1]Exposure Report'!$B$13),rate_lookup_table,4,FALSE),FALSE)</f>
        <v>219.0556666666667</v>
      </c>
      <c r="M3377" t="s">
        <v>0</v>
      </c>
      <c r="N3377" t="str">
        <f>IF(VLOOKUP(B3377,title_rename,2,FALSE)=0,B3377,VLOOKUP(B3377,title_rename,2,FALSE))</f>
        <v>07-06 Colorado Rockies @ Washington Nationals</v>
      </c>
      <c r="O3377" s="3" t="str">
        <f>LEFT(IF(VLOOKUP(C3377,brand_rename,2,FALSE)=0,C3377,VLOOKUP(C3377,brand_rename,2,FALSE)),LEN(IF(VLOOKUP(C3377,brand_rename,2,FALSE)=0,C3377,VLOOKUP(C3377,brand_rename,2,FALSE)))-6)</f>
        <v>Washington National Logo</v>
      </c>
      <c r="P3377" t="str">
        <f>IF(VLOOKUP(D3377,location_rename,2,FALSE)=0,D3377,VLOOKUP(D3377,location_rename,2,FALSE))</f>
        <v>LED Upper Tiered</v>
      </c>
      <c r="Q3377">
        <f>IF($L3377=0,0,G3377)</f>
        <v>25</v>
      </c>
      <c r="R3377">
        <f>IF($L3377=0,0,H3377)</f>
        <v>68</v>
      </c>
      <c r="S3377" s="1">
        <f>R3377*L3377</f>
        <v>14895.785333333335</v>
      </c>
      <c r="T3377" s="1">
        <f>S3377*(K3377/100)</f>
        <v>3627.0182507532159</v>
      </c>
      <c r="U3377" t="str">
        <f t="shared" si="104"/>
        <v>Washington National LogoLED Upper Tiered</v>
      </c>
      <c r="V3377" t="str">
        <f t="shared" si="105"/>
        <v>07-06 Colorado Rockies @ Washington NationalsWashington National LogoLED Upper Tiered</v>
      </c>
      <c r="W3377" t="str">
        <f>CONCATENATE(M3377,O3377)</f>
        <v>Regular SeasonWashington National Logo</v>
      </c>
      <c r="X3377" t="str">
        <f>CONCATENATE(M3377,P3377)</f>
        <v>Regular SeasonLED Upper Tiered</v>
      </c>
      <c r="Y3377" t="str">
        <f>CONCATENATE(M3377,O3377,P3377)</f>
        <v>Regular SeasonWashington National LogoLED Upper Tiered</v>
      </c>
    </row>
    <row r="3378" spans="1:25" x14ac:dyDescent="0.25">
      <c r="A3378" s="3">
        <v>374320</v>
      </c>
      <c r="B3378" t="s">
        <v>90</v>
      </c>
      <c r="C3378" t="s">
        <v>8</v>
      </c>
      <c r="D3378" t="s">
        <v>16</v>
      </c>
      <c r="E3378" t="s">
        <v>1</v>
      </c>
      <c r="F3378" s="5">
        <v>41096</v>
      </c>
      <c r="G3378">
        <v>297</v>
      </c>
      <c r="H3378">
        <v>1859</v>
      </c>
      <c r="I3378" s="1">
        <v>407232.54</v>
      </c>
      <c r="J3378" s="1">
        <v>65385.88</v>
      </c>
      <c r="K3378">
        <v>16.056153076568901</v>
      </c>
      <c r="L3378" s="4">
        <f>VLOOKUP(N3378,rates,VLOOKUP(CONCATENATE('[1]Exposure Report'!$B$11,'[1]Exposure Report'!$B$13),rate_lookup_table,4,FALSE),FALSE)</f>
        <v>219.0556666666667</v>
      </c>
      <c r="M3378" t="s">
        <v>0</v>
      </c>
      <c r="N3378" t="str">
        <f>IF(VLOOKUP(B3378,title_rename,2,FALSE)=0,B3378,VLOOKUP(B3378,title_rename,2,FALSE))</f>
        <v>07-06 Colorado Rockies @ Washington Nationals</v>
      </c>
      <c r="O3378" s="3" t="str">
        <f>LEFT(IF(VLOOKUP(C3378,brand_rename,2,FALSE)=0,C3378,VLOOKUP(C3378,brand_rename,2,FALSE)),LEN(IF(VLOOKUP(C3378,brand_rename,2,FALSE)=0,C3378,VLOOKUP(C3378,brand_rename,2,FALSE)))-6)</f>
        <v>Washington National Logo</v>
      </c>
      <c r="P3378" t="str">
        <f>IF(VLOOKUP(D3378,location_rename,2,FALSE)=0,D3378,VLOOKUP(D3378,location_rename,2,FALSE))</f>
        <v>On Surface Branding</v>
      </c>
      <c r="Q3378">
        <f>IF($L3378=0,0,G3378)</f>
        <v>297</v>
      </c>
      <c r="R3378">
        <f>IF($L3378=0,0,H3378)</f>
        <v>1859</v>
      </c>
      <c r="S3378" s="1">
        <f>R3378*L3378</f>
        <v>407224.48433333338</v>
      </c>
      <c r="T3378" s="1">
        <f>S3378*(K3378/100)</f>
        <v>65384.586569828352</v>
      </c>
      <c r="U3378" t="str">
        <f t="shared" si="104"/>
        <v>Washington National LogoOn Surface Branding</v>
      </c>
      <c r="V3378" t="str">
        <f t="shared" si="105"/>
        <v>07-06 Colorado Rockies @ Washington NationalsWashington National LogoOn Surface Branding</v>
      </c>
      <c r="W3378" t="str">
        <f>CONCATENATE(M3378,O3378)</f>
        <v>Regular SeasonWashington National Logo</v>
      </c>
      <c r="X3378" t="str">
        <f>CONCATENATE(M3378,P3378)</f>
        <v>Regular SeasonOn Surface Branding</v>
      </c>
      <c r="Y3378" t="str">
        <f>CONCATENATE(M3378,O3378,P3378)</f>
        <v>Regular SeasonWashington National LogoOn Surface Branding</v>
      </c>
    </row>
    <row r="3379" spans="1:25" x14ac:dyDescent="0.25">
      <c r="A3379" s="3">
        <v>374320</v>
      </c>
      <c r="B3379" t="s">
        <v>90</v>
      </c>
      <c r="C3379" t="s">
        <v>8</v>
      </c>
      <c r="D3379" t="s">
        <v>15</v>
      </c>
      <c r="E3379" t="s">
        <v>1</v>
      </c>
      <c r="F3379" s="5">
        <v>41096</v>
      </c>
      <c r="G3379">
        <v>10</v>
      </c>
      <c r="H3379">
        <v>26</v>
      </c>
      <c r="I3379" s="1">
        <v>5695.56</v>
      </c>
      <c r="J3379" s="1">
        <v>899.44</v>
      </c>
      <c r="K3379">
        <v>15.791950220873799</v>
      </c>
      <c r="L3379" s="4">
        <f>VLOOKUP(N3379,rates,VLOOKUP(CONCATENATE('[1]Exposure Report'!$B$11,'[1]Exposure Report'!$B$13),rate_lookup_table,4,FALSE),FALSE)</f>
        <v>219.0556666666667</v>
      </c>
      <c r="M3379" t="s">
        <v>0</v>
      </c>
      <c r="N3379" t="str">
        <f>IF(VLOOKUP(B3379,title_rename,2,FALSE)=0,B3379,VLOOKUP(B3379,title_rename,2,FALSE))</f>
        <v>07-06 Colorado Rockies @ Washington Nationals</v>
      </c>
      <c r="O3379" s="3" t="str">
        <f>LEFT(IF(VLOOKUP(C3379,brand_rename,2,FALSE)=0,C3379,VLOOKUP(C3379,brand_rename,2,FALSE)),LEN(IF(VLOOKUP(C3379,brand_rename,2,FALSE)=0,C3379,VLOOKUP(C3379,brand_rename,2,FALSE)))-6)</f>
        <v>Washington National Logo</v>
      </c>
      <c r="P3379" t="str">
        <f>IF(VLOOKUP(D3379,location_rename,2,FALSE)=0,D3379,VLOOKUP(D3379,location_rename,2,FALSE))</f>
        <v>Special Structure Signage</v>
      </c>
      <c r="Q3379">
        <f>IF($L3379=0,0,G3379)</f>
        <v>10</v>
      </c>
      <c r="R3379">
        <f>IF($L3379=0,0,H3379)</f>
        <v>26</v>
      </c>
      <c r="S3379" s="1">
        <f>R3379*L3379</f>
        <v>5695.4473333333344</v>
      </c>
      <c r="T3379" s="1">
        <f>S3379*(K3379/100)</f>
        <v>899.42220773608437</v>
      </c>
      <c r="U3379" t="str">
        <f t="shared" si="104"/>
        <v>Washington National LogoSpecial Structure Signage</v>
      </c>
      <c r="V3379" t="str">
        <f t="shared" si="105"/>
        <v>07-06 Colorado Rockies @ Washington NationalsWashington National LogoSpecial Structure Signage</v>
      </c>
      <c r="W3379" t="str">
        <f>CONCATENATE(M3379,O3379)</f>
        <v>Regular SeasonWashington National Logo</v>
      </c>
      <c r="X3379" t="str">
        <f>CONCATENATE(M3379,P3379)</f>
        <v>Regular SeasonSpecial Structure Signage</v>
      </c>
      <c r="Y3379" t="str">
        <f>CONCATENATE(M3379,O3379,P3379)</f>
        <v>Regular SeasonWashington National LogoSpecial Structure Signage</v>
      </c>
    </row>
    <row r="3380" spans="1:25" x14ac:dyDescent="0.25">
      <c r="A3380" s="3">
        <v>374320</v>
      </c>
      <c r="B3380" t="s">
        <v>90</v>
      </c>
      <c r="C3380" t="s">
        <v>8</v>
      </c>
      <c r="D3380" t="s">
        <v>14</v>
      </c>
      <c r="E3380" t="s">
        <v>1</v>
      </c>
      <c r="F3380" s="5">
        <v>41096</v>
      </c>
      <c r="G3380">
        <v>9</v>
      </c>
      <c r="H3380">
        <v>23</v>
      </c>
      <c r="I3380" s="1">
        <v>5038.38</v>
      </c>
      <c r="J3380" s="1">
        <v>634.73</v>
      </c>
      <c r="K3380">
        <v>12.5978985308769</v>
      </c>
      <c r="L3380" s="4">
        <f>VLOOKUP(N3380,rates,VLOOKUP(CONCATENATE('[1]Exposure Report'!$B$11,'[1]Exposure Report'!$B$13),rate_lookup_table,4,FALSE),FALSE)</f>
        <v>219.0556666666667</v>
      </c>
      <c r="M3380" t="s">
        <v>0</v>
      </c>
      <c r="N3380" t="str">
        <f>IF(VLOOKUP(B3380,title_rename,2,FALSE)=0,B3380,VLOOKUP(B3380,title_rename,2,FALSE))</f>
        <v>07-06 Colorado Rockies @ Washington Nationals</v>
      </c>
      <c r="O3380" s="3" t="str">
        <f>LEFT(IF(VLOOKUP(C3380,brand_rename,2,FALSE)=0,C3380,VLOOKUP(C3380,brand_rename,2,FALSE)),LEN(IF(VLOOKUP(C3380,brand_rename,2,FALSE)=0,C3380,VLOOKUP(C3380,brand_rename,2,FALSE)))-6)</f>
        <v>Washington National Logo</v>
      </c>
      <c r="P3380" t="str">
        <f>IF(VLOOKUP(D3380,location_rename,2,FALSE)=0,D3380,VLOOKUP(D3380,location_rename,2,FALSE))</f>
        <v>Static Dugout Roof</v>
      </c>
      <c r="Q3380">
        <f>IF($L3380=0,0,G3380)</f>
        <v>9</v>
      </c>
      <c r="R3380">
        <f>IF($L3380=0,0,H3380)</f>
        <v>23</v>
      </c>
      <c r="S3380" s="1">
        <f>R3380*L3380</f>
        <v>5038.2803333333341</v>
      </c>
      <c r="T3380" s="1">
        <f>S3380*(K3380/100)</f>
        <v>634.71744409445989</v>
      </c>
      <c r="U3380" t="str">
        <f t="shared" si="104"/>
        <v>Washington National LogoStatic Dugout Roof</v>
      </c>
      <c r="V3380" t="str">
        <f t="shared" si="105"/>
        <v>07-06 Colorado Rockies @ Washington NationalsWashington National LogoStatic Dugout Roof</v>
      </c>
      <c r="W3380" t="str">
        <f>CONCATENATE(M3380,O3380)</f>
        <v>Regular SeasonWashington National Logo</v>
      </c>
      <c r="X3380" t="str">
        <f>CONCATENATE(M3380,P3380)</f>
        <v>Regular SeasonStatic Dugout Roof</v>
      </c>
      <c r="Y3380" t="str">
        <f>CONCATENATE(M3380,O3380,P3380)</f>
        <v>Regular SeasonWashington National LogoStatic Dugout Roof</v>
      </c>
    </row>
    <row r="3381" spans="1:25" x14ac:dyDescent="0.25">
      <c r="A3381" s="3">
        <v>374320</v>
      </c>
      <c r="B3381" t="s">
        <v>90</v>
      </c>
      <c r="C3381" t="s">
        <v>8</v>
      </c>
      <c r="D3381" t="s">
        <v>13</v>
      </c>
      <c r="E3381" t="s">
        <v>1</v>
      </c>
      <c r="F3381" s="5">
        <v>41096</v>
      </c>
      <c r="G3381">
        <v>12</v>
      </c>
      <c r="H3381">
        <v>32</v>
      </c>
      <c r="I3381" s="1">
        <v>7009.92</v>
      </c>
      <c r="J3381" s="1">
        <v>1590.11</v>
      </c>
      <c r="K3381">
        <v>22.683711083721299</v>
      </c>
      <c r="L3381" s="4">
        <f>VLOOKUP(N3381,rates,VLOOKUP(CONCATENATE('[1]Exposure Report'!$B$11,'[1]Exposure Report'!$B$13),rate_lookup_table,4,FALSE),FALSE)</f>
        <v>219.0556666666667</v>
      </c>
      <c r="M3381" t="s">
        <v>0</v>
      </c>
      <c r="N3381" t="str">
        <f>IF(VLOOKUP(B3381,title_rename,2,FALSE)=0,B3381,VLOOKUP(B3381,title_rename,2,FALSE))</f>
        <v>07-06 Colorado Rockies @ Washington Nationals</v>
      </c>
      <c r="O3381" s="3" t="str">
        <f>LEFT(IF(VLOOKUP(C3381,brand_rename,2,FALSE)=0,C3381,VLOOKUP(C3381,brand_rename,2,FALSE)),LEN(IF(VLOOKUP(C3381,brand_rename,2,FALSE)=0,C3381,VLOOKUP(C3381,brand_rename,2,FALSE)))-6)</f>
        <v>Washington National Logo</v>
      </c>
      <c r="P3381" t="str">
        <f>IF(VLOOKUP(D3381,location_rename,2,FALSE)=0,D3381,VLOOKUP(D3381,location_rename,2,FALSE))</f>
        <v>Static Dugout Wall</v>
      </c>
      <c r="Q3381">
        <f>IF($L3381=0,0,G3381)</f>
        <v>12</v>
      </c>
      <c r="R3381">
        <f>IF($L3381=0,0,H3381)</f>
        <v>32</v>
      </c>
      <c r="S3381" s="1">
        <f>R3381*L3381</f>
        <v>7009.7813333333343</v>
      </c>
      <c r="T3381" s="1">
        <f>S3381*(K3381/100)</f>
        <v>1590.0785452539603</v>
      </c>
      <c r="U3381" t="str">
        <f t="shared" si="104"/>
        <v>Washington National LogoStatic Dugout Wall</v>
      </c>
      <c r="V3381" t="str">
        <f t="shared" si="105"/>
        <v>07-06 Colorado Rockies @ Washington NationalsWashington National LogoStatic Dugout Wall</v>
      </c>
      <c r="W3381" t="str">
        <f>CONCATENATE(M3381,O3381)</f>
        <v>Regular SeasonWashington National Logo</v>
      </c>
      <c r="X3381" t="str">
        <f>CONCATENATE(M3381,P3381)</f>
        <v>Regular SeasonStatic Dugout Wall</v>
      </c>
      <c r="Y3381" t="str">
        <f>CONCATENATE(M3381,O3381,P3381)</f>
        <v>Regular SeasonWashington National LogoStatic Dugout Wall</v>
      </c>
    </row>
    <row r="3382" spans="1:25" x14ac:dyDescent="0.25">
      <c r="A3382" s="3">
        <v>374320</v>
      </c>
      <c r="B3382" t="s">
        <v>90</v>
      </c>
      <c r="C3382" t="s">
        <v>8</v>
      </c>
      <c r="D3382" t="s">
        <v>12</v>
      </c>
      <c r="E3382" t="s">
        <v>1</v>
      </c>
      <c r="F3382" s="5">
        <v>41096</v>
      </c>
      <c r="G3382">
        <v>143</v>
      </c>
      <c r="H3382">
        <v>463</v>
      </c>
      <c r="I3382" s="1">
        <v>101424.78</v>
      </c>
      <c r="J3382" s="1">
        <v>21367.919999999998</v>
      </c>
      <c r="K3382">
        <v>21.067750898744801</v>
      </c>
      <c r="L3382" s="4">
        <f>VLOOKUP(N3382,rates,VLOOKUP(CONCATENATE('[1]Exposure Report'!$B$11,'[1]Exposure Report'!$B$13),rate_lookup_table,4,FALSE),FALSE)</f>
        <v>219.0556666666667</v>
      </c>
      <c r="M3382" t="s">
        <v>0</v>
      </c>
      <c r="N3382" t="str">
        <f>IF(VLOOKUP(B3382,title_rename,2,FALSE)=0,B3382,VLOOKUP(B3382,title_rename,2,FALSE))</f>
        <v>07-06 Colorado Rockies @ Washington Nationals</v>
      </c>
      <c r="O3382" s="3" t="str">
        <f>LEFT(IF(VLOOKUP(C3382,brand_rename,2,FALSE)=0,C3382,VLOOKUP(C3382,brand_rename,2,FALSE)),LEN(IF(VLOOKUP(C3382,brand_rename,2,FALSE)=0,C3382,VLOOKUP(C3382,brand_rename,2,FALSE)))-6)</f>
        <v>Washington National Logo</v>
      </c>
      <c r="P3382" t="str">
        <f>IF(VLOOKUP(D3382,location_rename,2,FALSE)=0,D3382,VLOOKUP(D3382,location_rename,2,FALSE))</f>
        <v>Static Field Level Home Plate</v>
      </c>
      <c r="Q3382">
        <f>IF($L3382=0,0,G3382)</f>
        <v>143</v>
      </c>
      <c r="R3382">
        <f>IF($L3382=0,0,H3382)</f>
        <v>463</v>
      </c>
      <c r="S3382" s="1">
        <f>R3382*L3382</f>
        <v>101422.77366666668</v>
      </c>
      <c r="T3382" s="1">
        <f>S3382*(K3382/100)</f>
        <v>21367.497310691077</v>
      </c>
      <c r="U3382" t="str">
        <f t="shared" si="104"/>
        <v>Washington National LogoStatic Field Level Home Plate</v>
      </c>
      <c r="V3382" t="str">
        <f t="shared" si="105"/>
        <v>07-06 Colorado Rockies @ Washington NationalsWashington National LogoStatic Field Level Home Plate</v>
      </c>
      <c r="W3382" t="str">
        <f>CONCATENATE(M3382,O3382)</f>
        <v>Regular SeasonWashington National Logo</v>
      </c>
      <c r="X3382" t="str">
        <f>CONCATENATE(M3382,P3382)</f>
        <v>Regular SeasonStatic Field Level Home Plate</v>
      </c>
      <c r="Y3382" t="str">
        <f>CONCATENATE(M3382,O3382,P3382)</f>
        <v>Regular SeasonWashington National LogoStatic Field Level Home Plate</v>
      </c>
    </row>
    <row r="3383" spans="1:25" x14ac:dyDescent="0.25">
      <c r="A3383" s="3">
        <v>374320</v>
      </c>
      <c r="B3383" t="s">
        <v>90</v>
      </c>
      <c r="C3383" t="s">
        <v>8</v>
      </c>
      <c r="D3383" t="s">
        <v>11</v>
      </c>
      <c r="E3383" t="s">
        <v>1</v>
      </c>
      <c r="F3383" s="5">
        <v>41096</v>
      </c>
      <c r="G3383">
        <v>34</v>
      </c>
      <c r="H3383">
        <v>145</v>
      </c>
      <c r="I3383" s="1">
        <v>31763.7</v>
      </c>
      <c r="J3383" s="1">
        <v>4359.6000000000004</v>
      </c>
      <c r="K3383">
        <v>13.7251012948743</v>
      </c>
      <c r="L3383" s="4">
        <f>VLOOKUP(N3383,rates,VLOOKUP(CONCATENATE('[1]Exposure Report'!$B$11,'[1]Exposure Report'!$B$13),rate_lookup_table,4,FALSE),FALSE)</f>
        <v>219.0556666666667</v>
      </c>
      <c r="M3383" t="s">
        <v>0</v>
      </c>
      <c r="N3383" t="str">
        <f>IF(VLOOKUP(B3383,title_rename,2,FALSE)=0,B3383,VLOOKUP(B3383,title_rename,2,FALSE))</f>
        <v>07-06 Colorado Rockies @ Washington Nationals</v>
      </c>
      <c r="O3383" s="3" t="str">
        <f>LEFT(IF(VLOOKUP(C3383,brand_rename,2,FALSE)=0,C3383,VLOOKUP(C3383,brand_rename,2,FALSE)),LEN(IF(VLOOKUP(C3383,brand_rename,2,FALSE)=0,C3383,VLOOKUP(C3383,brand_rename,2,FALSE)))-6)</f>
        <v>Washington National Logo</v>
      </c>
      <c r="P3383" t="str">
        <f>IF(VLOOKUP(D3383,location_rename,2,FALSE)=0,D3383,VLOOKUP(D3383,location_rename,2,FALSE))</f>
        <v>Static Outfield Wall</v>
      </c>
      <c r="Q3383">
        <f>IF($L3383=0,0,G3383)</f>
        <v>34</v>
      </c>
      <c r="R3383">
        <f>IF($L3383=0,0,H3383)</f>
        <v>145</v>
      </c>
      <c r="S3383" s="1">
        <f>R3383*L3383</f>
        <v>31763.07166666667</v>
      </c>
      <c r="T3383" s="1">
        <f>S3383*(K3383/100)</f>
        <v>4359.5137606135195</v>
      </c>
      <c r="U3383" t="str">
        <f t="shared" si="104"/>
        <v>Washington National LogoStatic Outfield Wall</v>
      </c>
      <c r="V3383" t="str">
        <f t="shared" si="105"/>
        <v>07-06 Colorado Rockies @ Washington NationalsWashington National LogoStatic Outfield Wall</v>
      </c>
      <c r="W3383" t="str">
        <f>CONCATENATE(M3383,O3383)</f>
        <v>Regular SeasonWashington National Logo</v>
      </c>
      <c r="X3383" t="str">
        <f>CONCATENATE(M3383,P3383)</f>
        <v>Regular SeasonStatic Outfield Wall</v>
      </c>
      <c r="Y3383" t="str">
        <f>CONCATENATE(M3383,O3383,P3383)</f>
        <v>Regular SeasonWashington National LogoStatic Outfield Wall</v>
      </c>
    </row>
    <row r="3384" spans="1:25" x14ac:dyDescent="0.25">
      <c r="A3384" s="3">
        <v>374320</v>
      </c>
      <c r="B3384" t="s">
        <v>90</v>
      </c>
      <c r="C3384" t="s">
        <v>8</v>
      </c>
      <c r="D3384" t="s">
        <v>10</v>
      </c>
      <c r="E3384" t="s">
        <v>1</v>
      </c>
      <c r="F3384" s="5">
        <v>41096</v>
      </c>
      <c r="G3384">
        <v>1</v>
      </c>
      <c r="H3384">
        <v>2</v>
      </c>
      <c r="I3384" s="1">
        <v>438.12</v>
      </c>
      <c r="J3384" s="1">
        <v>69.92</v>
      </c>
      <c r="K3384">
        <v>15.9590979640281</v>
      </c>
      <c r="L3384" s="4">
        <f>VLOOKUP(N3384,rates,VLOOKUP(CONCATENATE('[1]Exposure Report'!$B$11,'[1]Exposure Report'!$B$13),rate_lookup_table,4,FALSE),FALSE)</f>
        <v>219.0556666666667</v>
      </c>
      <c r="M3384" t="s">
        <v>0</v>
      </c>
      <c r="N3384" t="str">
        <f>IF(VLOOKUP(B3384,title_rename,2,FALSE)=0,B3384,VLOOKUP(B3384,title_rename,2,FALSE))</f>
        <v>07-06 Colorado Rockies @ Washington Nationals</v>
      </c>
      <c r="O3384" s="3" t="str">
        <f>LEFT(IF(VLOOKUP(C3384,brand_rename,2,FALSE)=0,C3384,VLOOKUP(C3384,brand_rename,2,FALSE)),LEN(IF(VLOOKUP(C3384,brand_rename,2,FALSE)=0,C3384,VLOOKUP(C3384,brand_rename,2,FALSE)))-6)</f>
        <v>Washington National Logo</v>
      </c>
      <c r="P3384" t="str">
        <f>IF(VLOOKUP(D3384,location_rename,2,FALSE)=0,D3384,VLOOKUP(D3384,location_rename,2,FALSE))</f>
        <v>Static Outside Billboard</v>
      </c>
      <c r="Q3384">
        <f>IF($L3384=0,0,G3384)</f>
        <v>1</v>
      </c>
      <c r="R3384">
        <f>IF($L3384=0,0,H3384)</f>
        <v>2</v>
      </c>
      <c r="S3384" s="1">
        <f>R3384*L3384</f>
        <v>438.11133333333339</v>
      </c>
      <c r="T3384" s="1">
        <f>S3384*(K3384/100)</f>
        <v>69.918616878176366</v>
      </c>
      <c r="U3384" t="str">
        <f t="shared" si="104"/>
        <v>Washington National LogoStatic Outside Billboard</v>
      </c>
      <c r="V3384" t="str">
        <f t="shared" si="105"/>
        <v>07-06 Colorado Rockies @ Washington NationalsWashington National LogoStatic Outside Billboard</v>
      </c>
      <c r="W3384" t="str">
        <f>CONCATENATE(M3384,O3384)</f>
        <v>Regular SeasonWashington National Logo</v>
      </c>
      <c r="X3384" t="str">
        <f>CONCATENATE(M3384,P3384)</f>
        <v>Regular SeasonStatic Outside Billboard</v>
      </c>
      <c r="Y3384" t="str">
        <f>CONCATENATE(M3384,O3384,P3384)</f>
        <v>Regular SeasonWashington National LogoStatic Outside Billboard</v>
      </c>
    </row>
    <row r="3385" spans="1:25" x14ac:dyDescent="0.25">
      <c r="A3385" s="3">
        <v>374320</v>
      </c>
      <c r="B3385" t="s">
        <v>90</v>
      </c>
      <c r="C3385" t="s">
        <v>8</v>
      </c>
      <c r="D3385" t="s">
        <v>9</v>
      </c>
      <c r="E3385" t="s">
        <v>1</v>
      </c>
      <c r="F3385" s="5">
        <v>41096</v>
      </c>
      <c r="G3385">
        <v>18</v>
      </c>
      <c r="H3385">
        <v>103</v>
      </c>
      <c r="I3385" s="1">
        <v>22563.18</v>
      </c>
      <c r="J3385" s="1">
        <v>3245.94</v>
      </c>
      <c r="K3385">
        <v>14.386004100485801</v>
      </c>
      <c r="L3385" s="4">
        <f>VLOOKUP(N3385,rates,VLOOKUP(CONCATENATE('[1]Exposure Report'!$B$11,'[1]Exposure Report'!$B$13),rate_lookup_table,4,FALSE),FALSE)</f>
        <v>219.0556666666667</v>
      </c>
      <c r="M3385" t="s">
        <v>0</v>
      </c>
      <c r="N3385" t="str">
        <f>IF(VLOOKUP(B3385,title_rename,2,FALSE)=0,B3385,VLOOKUP(B3385,title_rename,2,FALSE))</f>
        <v>07-06 Colorado Rockies @ Washington Nationals</v>
      </c>
      <c r="O3385" s="3" t="str">
        <f>LEFT(IF(VLOOKUP(C3385,brand_rename,2,FALSE)=0,C3385,VLOOKUP(C3385,brand_rename,2,FALSE)),LEN(IF(VLOOKUP(C3385,brand_rename,2,FALSE)=0,C3385,VLOOKUP(C3385,brand_rename,2,FALSE)))-6)</f>
        <v>Washington National Logo</v>
      </c>
      <c r="P3385" t="str">
        <f>IF(VLOOKUP(D3385,location_rename,2,FALSE)=0,D3385,VLOOKUP(D3385,location_rename,2,FALSE))</f>
        <v>Static Upper Billboard</v>
      </c>
      <c r="Q3385">
        <f>IF($L3385=0,0,G3385)</f>
        <v>18</v>
      </c>
      <c r="R3385">
        <f>IF($L3385=0,0,H3385)</f>
        <v>103</v>
      </c>
      <c r="S3385" s="1">
        <f>R3385*L3385</f>
        <v>22562.733666666671</v>
      </c>
      <c r="T3385" s="1">
        <f>S3385*(K3385/100)</f>
        <v>3245.8757904683571</v>
      </c>
      <c r="U3385" t="str">
        <f t="shared" si="104"/>
        <v>Washington National LogoStatic Upper Billboard</v>
      </c>
      <c r="V3385" t="str">
        <f t="shared" si="105"/>
        <v>07-06 Colorado Rockies @ Washington NationalsWashington National LogoStatic Upper Billboard</v>
      </c>
      <c r="W3385" t="str">
        <f>CONCATENATE(M3385,O3385)</f>
        <v>Regular SeasonWashington National Logo</v>
      </c>
      <c r="X3385" t="str">
        <f>CONCATENATE(M3385,P3385)</f>
        <v>Regular SeasonStatic Upper Billboard</v>
      </c>
      <c r="Y3385" t="str">
        <f>CONCATENATE(M3385,O3385,P3385)</f>
        <v>Regular SeasonWashington National LogoStatic Upper Billboard</v>
      </c>
    </row>
    <row r="3386" spans="1:25" x14ac:dyDescent="0.25">
      <c r="A3386" s="3">
        <v>374320</v>
      </c>
      <c r="B3386" t="s">
        <v>90</v>
      </c>
      <c r="C3386" t="s">
        <v>77</v>
      </c>
      <c r="D3386" t="s">
        <v>19</v>
      </c>
      <c r="E3386" t="s">
        <v>1</v>
      </c>
      <c r="F3386" s="5">
        <v>41096</v>
      </c>
      <c r="G3386">
        <v>2</v>
      </c>
      <c r="H3386">
        <v>4</v>
      </c>
      <c r="I3386" s="1">
        <v>876.24</v>
      </c>
      <c r="J3386" s="1">
        <v>210.3</v>
      </c>
      <c r="K3386">
        <v>24.000273897562298</v>
      </c>
      <c r="L3386" s="4">
        <f>VLOOKUP(N3386,rates,VLOOKUP(CONCATENATE('[1]Exposure Report'!$B$11,'[1]Exposure Report'!$B$13),rate_lookup_table,4,FALSE),FALSE)</f>
        <v>219.0556666666667</v>
      </c>
      <c r="M3386" t="s">
        <v>0</v>
      </c>
      <c r="N3386" t="str">
        <f>IF(VLOOKUP(B3386,title_rename,2,FALSE)=0,B3386,VLOOKUP(B3386,title_rename,2,FALSE))</f>
        <v>07-06 Colorado Rockies @ Washington Nationals</v>
      </c>
      <c r="O3386" s="3" t="str">
        <f>LEFT(IF(VLOOKUP(C3386,brand_rename,2,FALSE)=0,C3386,VLOOKUP(C3386,brand_rename,2,FALSE)),LEN(IF(VLOOKUP(C3386,brand_rename,2,FALSE)=0,C3386,VLOOKUP(C3386,brand_rename,2,FALSE)))-6)</f>
        <v>Waste Management</v>
      </c>
      <c r="P3386" t="str">
        <f>IF(VLOOKUP(D3386,location_rename,2,FALSE)=0,D3386,VLOOKUP(D3386,location_rename,2,FALSE))</f>
        <v>LED Outfield Wall</v>
      </c>
      <c r="Q3386">
        <f>IF($L3386=0,0,G3386)</f>
        <v>2</v>
      </c>
      <c r="R3386">
        <f>IF($L3386=0,0,H3386)</f>
        <v>4</v>
      </c>
      <c r="S3386" s="1">
        <f>R3386*L3386</f>
        <v>876.22266666666678</v>
      </c>
      <c r="T3386" s="1">
        <f>S3386*(K3386/100)</f>
        <v>210.29583995252435</v>
      </c>
      <c r="U3386" t="str">
        <f t="shared" si="104"/>
        <v>Waste ManagementLED Outfield Wall</v>
      </c>
      <c r="V3386" t="str">
        <f t="shared" si="105"/>
        <v>07-06 Colorado Rockies @ Washington NationalsWaste ManagementLED Outfield Wall</v>
      </c>
      <c r="W3386" t="str">
        <f>CONCATENATE(M3386,O3386)</f>
        <v>Regular SeasonWaste Management</v>
      </c>
      <c r="X3386" t="str">
        <f>CONCATENATE(M3386,P3386)</f>
        <v>Regular SeasonLED Outfield Wall</v>
      </c>
      <c r="Y3386" t="str">
        <f>CONCATENATE(M3386,O3386,P3386)</f>
        <v>Regular SeasonWaste ManagementLED Outfield Wall</v>
      </c>
    </row>
    <row r="3387" spans="1:25" x14ac:dyDescent="0.25">
      <c r="A3387" s="3">
        <v>374320</v>
      </c>
      <c r="B3387" t="s">
        <v>90</v>
      </c>
      <c r="C3387" t="s">
        <v>91</v>
      </c>
      <c r="D3387" t="s">
        <v>34</v>
      </c>
      <c r="E3387" t="s">
        <v>1</v>
      </c>
      <c r="F3387" s="5">
        <v>41096</v>
      </c>
      <c r="G3387">
        <v>1</v>
      </c>
      <c r="H3387">
        <v>4</v>
      </c>
      <c r="I3387" s="1">
        <v>876.24</v>
      </c>
      <c r="J3387" s="1">
        <v>364.25</v>
      </c>
      <c r="K3387">
        <v>41.5696612800146</v>
      </c>
      <c r="L3387" s="4">
        <f>VLOOKUP(N3387,rates,VLOOKUP(CONCATENATE('[1]Exposure Report'!$B$11,'[1]Exposure Report'!$B$13),rate_lookup_table,4,FALSE),FALSE)</f>
        <v>219.0556666666667</v>
      </c>
      <c r="M3387" t="s">
        <v>0</v>
      </c>
      <c r="N3387" t="str">
        <f>IF(VLOOKUP(B3387,title_rename,2,FALSE)=0,B3387,VLOOKUP(B3387,title_rename,2,FALSE))</f>
        <v>07-06 Colorado Rockies @ Washington Nationals</v>
      </c>
      <c r="O3387" s="3" t="str">
        <f>LEFT(IF(VLOOKUP(C3387,brand_rename,2,FALSE)=0,C3387,VLOOKUP(C3387,brand_rename,2,FALSE)),LEN(IF(VLOOKUP(C3387,brand_rename,2,FALSE)=0,C3387,VLOOKUP(C3387,brand_rename,2,FALSE)))-6)</f>
        <v>Website - Masnsports.com</v>
      </c>
      <c r="P3387" t="str">
        <f>IF(VLOOKUP(D3387,location_rename,2,FALSE)=0,D3387,VLOOKUP(D3387,location_rename,2,FALSE))</f>
        <v>General Merchandise</v>
      </c>
      <c r="Q3387">
        <f>IF($L3387=0,0,G3387)</f>
        <v>1</v>
      </c>
      <c r="R3387">
        <f>IF($L3387=0,0,H3387)</f>
        <v>4</v>
      </c>
      <c r="S3387" s="1">
        <f>R3387*L3387</f>
        <v>876.22266666666678</v>
      </c>
      <c r="T3387" s="1">
        <f>S3387*(K3387/100)</f>
        <v>364.24279459204479</v>
      </c>
      <c r="U3387" t="str">
        <f t="shared" si="104"/>
        <v>Website - Masnsports.comGeneral Merchandise</v>
      </c>
      <c r="V3387" t="str">
        <f t="shared" si="105"/>
        <v>07-06 Colorado Rockies @ Washington NationalsWebsite - Masnsports.comGeneral Merchandise</v>
      </c>
      <c r="W3387" t="str">
        <f>CONCATENATE(M3387,O3387)</f>
        <v>Regular SeasonWebsite - Masnsports.com</v>
      </c>
      <c r="X3387" t="str">
        <f>CONCATENATE(M3387,P3387)</f>
        <v>Regular SeasonGeneral Merchandise</v>
      </c>
      <c r="Y3387" t="str">
        <f>CONCATENATE(M3387,O3387,P3387)</f>
        <v>Regular SeasonWebsite - Masnsports.comGeneral Merchandise</v>
      </c>
    </row>
    <row r="3388" spans="1:25" x14ac:dyDescent="0.25">
      <c r="A3388" s="3">
        <v>374320</v>
      </c>
      <c r="B3388" t="s">
        <v>90</v>
      </c>
      <c r="C3388" t="s">
        <v>5</v>
      </c>
      <c r="D3388" t="s">
        <v>6</v>
      </c>
      <c r="E3388" t="s">
        <v>1</v>
      </c>
      <c r="F3388" s="5">
        <v>41096</v>
      </c>
      <c r="G3388">
        <v>6</v>
      </c>
      <c r="H3388">
        <v>16</v>
      </c>
      <c r="I3388" s="1">
        <v>3504.96</v>
      </c>
      <c r="J3388" s="1">
        <v>921.98</v>
      </c>
      <c r="K3388">
        <v>26.3050077604309</v>
      </c>
      <c r="L3388" s="4">
        <f>VLOOKUP(N3388,rates,VLOOKUP(CONCATENATE('[1]Exposure Report'!$B$11,'[1]Exposure Report'!$B$13),rate_lookup_table,4,FALSE),FALSE)</f>
        <v>219.0556666666667</v>
      </c>
      <c r="M3388" t="s">
        <v>0</v>
      </c>
      <c r="N3388" t="str">
        <f>IF(VLOOKUP(B3388,title_rename,2,FALSE)=0,B3388,VLOOKUP(B3388,title_rename,2,FALSE))</f>
        <v>07-06 Colorado Rockies @ Washington Nationals</v>
      </c>
      <c r="O3388" s="3" t="str">
        <f>LEFT(IF(VLOOKUP(C3388,brand_rename,2,FALSE)=0,C3388,VLOOKUP(C3388,brand_rename,2,FALSE)),LEN(IF(VLOOKUP(C3388,brand_rename,2,FALSE)=0,C3388,VLOOKUP(C3388,brand_rename,2,FALSE)))-6)</f>
        <v>Website - Washingtonnationalsdreamfoundation.org</v>
      </c>
      <c r="P3388" t="str">
        <f>IF(VLOOKUP(D3388,location_rename,2,FALSE)=0,D3388,VLOOKUP(D3388,location_rename,2,FALSE))</f>
        <v>Rotational Field Level Foul Ball Line</v>
      </c>
      <c r="Q3388">
        <f>IF($L3388=0,0,G3388)</f>
        <v>6</v>
      </c>
      <c r="R3388">
        <f>IF($L3388=0,0,H3388)</f>
        <v>16</v>
      </c>
      <c r="S3388" s="1">
        <f>R3388*L3388</f>
        <v>3504.8906666666671</v>
      </c>
      <c r="T3388" s="1">
        <f>S3388*(K3388/100)</f>
        <v>921.96176186128503</v>
      </c>
      <c r="U3388" t="str">
        <f t="shared" si="104"/>
        <v>Website - Washingtonnationalsdreamfoundation.orgRotational Field Level Foul Ball Line</v>
      </c>
      <c r="V3388" t="str">
        <f t="shared" si="105"/>
        <v>07-06 Colorado Rockies @ Washington NationalsWebsite - Washingtonnationalsdreamfoundation.orgRotational Field Level Foul Ball Line</v>
      </c>
      <c r="W3388" t="str">
        <f>CONCATENATE(M3388,O3388)</f>
        <v>Regular SeasonWebsite - Washingtonnationalsdreamfoundation.org</v>
      </c>
      <c r="X3388" t="str">
        <f>CONCATENATE(M3388,P3388)</f>
        <v>Regular SeasonRotational Field Level Foul Ball Line</v>
      </c>
      <c r="Y3388" t="str">
        <f>CONCATENATE(M3388,O3388,P3388)</f>
        <v>Regular SeasonWebsite - Washingtonnationalsdreamfoundation.orgRotational Field Level Foul Ball Line</v>
      </c>
    </row>
    <row r="3389" spans="1:25" x14ac:dyDescent="0.25">
      <c r="A3389" s="3">
        <v>374320</v>
      </c>
      <c r="B3389" t="s">
        <v>90</v>
      </c>
      <c r="C3389" t="s">
        <v>3</v>
      </c>
      <c r="D3389" t="s">
        <v>2</v>
      </c>
      <c r="E3389" t="s">
        <v>1</v>
      </c>
      <c r="F3389" s="5">
        <v>41096</v>
      </c>
      <c r="G3389">
        <v>17</v>
      </c>
      <c r="H3389">
        <v>112</v>
      </c>
      <c r="I3389" s="1">
        <v>24534.720000000001</v>
      </c>
      <c r="J3389" s="1">
        <v>6146.5</v>
      </c>
      <c r="K3389">
        <v>25.052252481381402</v>
      </c>
      <c r="L3389" s="4">
        <f>VLOOKUP(N3389,rates,VLOOKUP(CONCATENATE('[1]Exposure Report'!$B$11,'[1]Exposure Report'!$B$13),rate_lookup_table,4,FALSE),FALSE)</f>
        <v>219.0556666666667</v>
      </c>
      <c r="M3389" t="s">
        <v>0</v>
      </c>
      <c r="N3389" t="str">
        <f>IF(VLOOKUP(B3389,title_rename,2,FALSE)=0,B3389,VLOOKUP(B3389,title_rename,2,FALSE))</f>
        <v>07-06 Colorado Rockies @ Washington Nationals</v>
      </c>
      <c r="O3389" s="3" t="str">
        <f>LEFT(IF(VLOOKUP(C3389,brand_rename,2,FALSE)=0,C3389,VLOOKUP(C3389,brand_rename,2,FALSE)),LEN(IF(VLOOKUP(C3389,brand_rename,2,FALSE)=0,C3389,VLOOKUP(C3389,brand_rename,2,FALSE)))-6)</f>
        <v>Windstream</v>
      </c>
      <c r="P3389" t="str">
        <f>IF(VLOOKUP(D3389,location_rename,2,FALSE)=0,D3389,VLOOKUP(D3389,location_rename,2,FALSE))</f>
        <v>Rotational Field Level Home Plate</v>
      </c>
      <c r="Q3389">
        <f>IF($L3389=0,0,G3389)</f>
        <v>17</v>
      </c>
      <c r="R3389">
        <f>IF($L3389=0,0,H3389)</f>
        <v>112</v>
      </c>
      <c r="S3389" s="1">
        <f>R3389*L3389</f>
        <v>24534.234666666671</v>
      </c>
      <c r="T3389" s="1">
        <f>S3389*(K3389/100)</f>
        <v>6146.3784130679378</v>
      </c>
      <c r="U3389" t="str">
        <f t="shared" si="104"/>
        <v>WindstreamRotational Field Level Home Plate</v>
      </c>
      <c r="V3389" t="str">
        <f t="shared" si="105"/>
        <v>07-06 Colorado Rockies @ Washington NationalsWindstreamRotational Field Level Home Plate</v>
      </c>
      <c r="W3389" t="str">
        <f>CONCATENATE(M3389,O3389)</f>
        <v>Regular SeasonWindstream</v>
      </c>
      <c r="X3389" t="str">
        <f>CONCATENATE(M3389,P3389)</f>
        <v>Regular SeasonRotational Field Level Home Plate</v>
      </c>
      <c r="Y3389" t="str">
        <f>CONCATENATE(M3389,O3389,P3389)</f>
        <v>Regular SeasonWindstreamRotational Field Level Home Plate</v>
      </c>
    </row>
    <row r="3390" spans="1:25" x14ac:dyDescent="0.25">
      <c r="A3390" s="3">
        <v>374365</v>
      </c>
      <c r="B3390" t="s">
        <v>76</v>
      </c>
      <c r="C3390" t="s">
        <v>89</v>
      </c>
      <c r="D3390" t="s">
        <v>34</v>
      </c>
      <c r="E3390" t="s">
        <v>1</v>
      </c>
      <c r="F3390" s="5">
        <v>41097</v>
      </c>
      <c r="G3390">
        <v>1</v>
      </c>
      <c r="H3390">
        <v>3</v>
      </c>
      <c r="I3390" s="1">
        <v>673.98</v>
      </c>
      <c r="J3390" s="1">
        <v>171.46</v>
      </c>
      <c r="K3390">
        <v>25.439924033354099</v>
      </c>
      <c r="L3390" s="4">
        <f>VLOOKUP(N3390,rates,VLOOKUP(CONCATENATE('[1]Exposure Report'!$B$11,'[1]Exposure Report'!$B$13),rate_lookup_table,4,FALSE),FALSE)</f>
        <v>224.66266666666667</v>
      </c>
      <c r="M3390" t="s">
        <v>0</v>
      </c>
      <c r="N3390" t="str">
        <f>IF(VLOOKUP(B3390,title_rename,2,FALSE)=0,B3390,VLOOKUP(B3390,title_rename,2,FALSE))</f>
        <v>07-07 Colorado Rockies @ Washington Nationals</v>
      </c>
      <c r="O3390" s="3" t="str">
        <f>LEFT(IF(VLOOKUP(C3390,brand_rename,2,FALSE)=0,C3390,VLOOKUP(C3390,brand_rename,2,FALSE)),LEN(IF(VLOOKUP(C3390,brand_rename,2,FALSE)=0,C3390,VLOOKUP(C3390,brand_rename,2,FALSE)))-6)</f>
        <v>Alaska Airlines</v>
      </c>
      <c r="P3390" t="str">
        <f>IF(VLOOKUP(D3390,location_rename,2,FALSE)=0,D3390,VLOOKUP(D3390,location_rename,2,FALSE))</f>
        <v>General Merchandise</v>
      </c>
      <c r="Q3390">
        <f>IF($L3390=0,0,G3390)</f>
        <v>1</v>
      </c>
      <c r="R3390">
        <f>IF($L3390=0,0,H3390)</f>
        <v>3</v>
      </c>
      <c r="S3390" s="1">
        <f>R3390*L3390</f>
        <v>673.98800000000006</v>
      </c>
      <c r="T3390" s="1">
        <f>S3390*(K3390/100)</f>
        <v>171.46203519392265</v>
      </c>
      <c r="U3390" t="str">
        <f t="shared" si="104"/>
        <v>Alaska AirlinesGeneral Merchandise</v>
      </c>
      <c r="V3390" t="str">
        <f t="shared" si="105"/>
        <v>07-07 Colorado Rockies @ Washington NationalsAlaska AirlinesGeneral Merchandise</v>
      </c>
      <c r="W3390" t="str">
        <f>CONCATENATE(M3390,O3390)</f>
        <v>Regular SeasonAlaska Airlines</v>
      </c>
      <c r="X3390" t="str">
        <f>CONCATENATE(M3390,P3390)</f>
        <v>Regular SeasonGeneral Merchandise</v>
      </c>
      <c r="Y3390" t="str">
        <f>CONCATENATE(M3390,O3390,P3390)</f>
        <v>Regular SeasonAlaska AirlinesGeneral Merchandise</v>
      </c>
    </row>
    <row r="3391" spans="1:25" x14ac:dyDescent="0.25">
      <c r="A3391" s="3">
        <v>374365</v>
      </c>
      <c r="B3391" t="s">
        <v>76</v>
      </c>
      <c r="C3391" t="s">
        <v>75</v>
      </c>
      <c r="D3391" t="s">
        <v>2</v>
      </c>
      <c r="E3391" t="s">
        <v>1</v>
      </c>
      <c r="F3391" s="5">
        <v>41097</v>
      </c>
      <c r="G3391">
        <v>22</v>
      </c>
      <c r="H3391">
        <v>211</v>
      </c>
      <c r="I3391" s="1">
        <v>47403.26</v>
      </c>
      <c r="J3391" s="1">
        <v>10761.46</v>
      </c>
      <c r="K3391">
        <v>22.701940752597999</v>
      </c>
      <c r="L3391" s="4">
        <f>VLOOKUP(N3391,rates,VLOOKUP(CONCATENATE('[1]Exposure Report'!$B$11,'[1]Exposure Report'!$B$13),rate_lookup_table,4,FALSE),FALSE)</f>
        <v>224.66266666666667</v>
      </c>
      <c r="M3391" t="s">
        <v>0</v>
      </c>
      <c r="N3391" t="str">
        <f>IF(VLOOKUP(B3391,title_rename,2,FALSE)=0,B3391,VLOOKUP(B3391,title_rename,2,FALSE))</f>
        <v>07-07 Colorado Rockies @ Washington Nationals</v>
      </c>
      <c r="O3391" s="3" t="str">
        <f>LEFT(IF(VLOOKUP(C3391,brand_rename,2,FALSE)=0,C3391,VLOOKUP(C3391,brand_rename,2,FALSE)),LEN(IF(VLOOKUP(C3391,brand_rename,2,FALSE)=0,C3391,VLOOKUP(C3391,brand_rename,2,FALSE)))-6)</f>
        <v>American University</v>
      </c>
      <c r="P3391" t="str">
        <f>IF(VLOOKUP(D3391,location_rename,2,FALSE)=0,D3391,VLOOKUP(D3391,location_rename,2,FALSE))</f>
        <v>Rotational Field Level Home Plate</v>
      </c>
      <c r="Q3391">
        <f>IF($L3391=0,0,G3391)</f>
        <v>22</v>
      </c>
      <c r="R3391">
        <f>IF($L3391=0,0,H3391)</f>
        <v>211</v>
      </c>
      <c r="S3391" s="1">
        <f>R3391*L3391</f>
        <v>47403.822666666667</v>
      </c>
      <c r="T3391" s="1">
        <f>S3391*(K3391/100)</f>
        <v>10761.587736253288</v>
      </c>
      <c r="U3391" t="str">
        <f t="shared" si="104"/>
        <v>American UniversityRotational Field Level Home Plate</v>
      </c>
      <c r="V3391" t="str">
        <f t="shared" si="105"/>
        <v>07-07 Colorado Rockies @ Washington NationalsAmerican UniversityRotational Field Level Home Plate</v>
      </c>
      <c r="W3391" t="str">
        <f>CONCATENATE(M3391,O3391)</f>
        <v>Regular SeasonAmerican University</v>
      </c>
      <c r="X3391" t="str">
        <f>CONCATENATE(M3391,P3391)</f>
        <v>Regular SeasonRotational Field Level Home Plate</v>
      </c>
      <c r="Y3391" t="str">
        <f>CONCATENATE(M3391,O3391,P3391)</f>
        <v>Regular SeasonAmerican UniversityRotational Field Level Home Plate</v>
      </c>
    </row>
    <row r="3392" spans="1:25" x14ac:dyDescent="0.25">
      <c r="A3392" s="3">
        <v>374365</v>
      </c>
      <c r="B3392" t="s">
        <v>76</v>
      </c>
      <c r="C3392" t="s">
        <v>74</v>
      </c>
      <c r="D3392" t="s">
        <v>12</v>
      </c>
      <c r="E3392" t="s">
        <v>1</v>
      </c>
      <c r="F3392" s="5">
        <v>41097</v>
      </c>
      <c r="G3392">
        <v>33</v>
      </c>
      <c r="H3392">
        <v>70</v>
      </c>
      <c r="I3392" s="1">
        <v>15726.2</v>
      </c>
      <c r="J3392" s="1">
        <v>2901.98</v>
      </c>
      <c r="K3392">
        <v>18.453154608233302</v>
      </c>
      <c r="L3392" s="4">
        <f>VLOOKUP(N3392,rates,VLOOKUP(CONCATENATE('[1]Exposure Report'!$B$11,'[1]Exposure Report'!$B$13),rate_lookup_table,4,FALSE),FALSE)</f>
        <v>224.66266666666667</v>
      </c>
      <c r="M3392" t="s">
        <v>0</v>
      </c>
      <c r="N3392" t="str">
        <f>IF(VLOOKUP(B3392,title_rename,2,FALSE)=0,B3392,VLOOKUP(B3392,title_rename,2,FALSE))</f>
        <v>07-07 Colorado Rockies @ Washington Nationals</v>
      </c>
      <c r="O3392" s="3" t="str">
        <f>LEFT(IF(VLOOKUP(C3392,brand_rename,2,FALSE)=0,C3392,VLOOKUP(C3392,brand_rename,2,FALSE)),LEN(IF(VLOOKUP(C3392,brand_rename,2,FALSE)=0,C3392,VLOOKUP(C3392,brand_rename,2,FALSE)))-6)</f>
        <v>ANC</v>
      </c>
      <c r="P3392" t="str">
        <f>IF(VLOOKUP(D3392,location_rename,2,FALSE)=0,D3392,VLOOKUP(D3392,location_rename,2,FALSE))</f>
        <v>Static Field Level Home Plate</v>
      </c>
      <c r="Q3392">
        <f>IF($L3392=0,0,G3392)</f>
        <v>33</v>
      </c>
      <c r="R3392">
        <f>IF($L3392=0,0,H3392)</f>
        <v>70</v>
      </c>
      <c r="S3392" s="1">
        <f>R3392*L3392</f>
        <v>15726.386666666667</v>
      </c>
      <c r="T3392" s="1">
        <f>S3392*(K3392/100)</f>
        <v>2902.0144458885875</v>
      </c>
      <c r="U3392" t="str">
        <f t="shared" si="104"/>
        <v>ANCStatic Field Level Home Plate</v>
      </c>
      <c r="V3392" t="str">
        <f t="shared" si="105"/>
        <v>07-07 Colorado Rockies @ Washington NationalsANCStatic Field Level Home Plate</v>
      </c>
      <c r="W3392" t="str">
        <f>CONCATENATE(M3392,O3392)</f>
        <v>Regular SeasonANC</v>
      </c>
      <c r="X3392" t="str">
        <f>CONCATENATE(M3392,P3392)</f>
        <v>Regular SeasonStatic Field Level Home Plate</v>
      </c>
      <c r="Y3392" t="str">
        <f>CONCATENATE(M3392,O3392,P3392)</f>
        <v>Regular SeasonANCStatic Field Level Home Plate</v>
      </c>
    </row>
    <row r="3393" spans="1:25" x14ac:dyDescent="0.25">
      <c r="A3393" s="3">
        <v>374365</v>
      </c>
      <c r="B3393" t="s">
        <v>76</v>
      </c>
      <c r="C3393" t="s">
        <v>88</v>
      </c>
      <c r="D3393" t="s">
        <v>34</v>
      </c>
      <c r="E3393" t="s">
        <v>1</v>
      </c>
      <c r="F3393" s="5">
        <v>41097</v>
      </c>
      <c r="G3393">
        <v>1</v>
      </c>
      <c r="H3393">
        <v>4</v>
      </c>
      <c r="I3393" s="1">
        <v>898.64</v>
      </c>
      <c r="J3393" s="1">
        <v>267.52999999999997</v>
      </c>
      <c r="K3393">
        <v>29.770542152586099</v>
      </c>
      <c r="L3393" s="4">
        <f>VLOOKUP(N3393,rates,VLOOKUP(CONCATENATE('[1]Exposure Report'!$B$11,'[1]Exposure Report'!$B$13),rate_lookup_table,4,FALSE),FALSE)</f>
        <v>224.66266666666667</v>
      </c>
      <c r="M3393" t="s">
        <v>0</v>
      </c>
      <c r="N3393" t="str">
        <f>IF(VLOOKUP(B3393,title_rename,2,FALSE)=0,B3393,VLOOKUP(B3393,title_rename,2,FALSE))</f>
        <v>07-07 Colorado Rockies @ Washington Nationals</v>
      </c>
      <c r="O3393" s="3" t="str">
        <f>LEFT(IF(VLOOKUP(C3393,brand_rename,2,FALSE)=0,C3393,VLOOKUP(C3393,brand_rename,2,FALSE)),LEN(IF(VLOOKUP(C3393,brand_rename,2,FALSE)=0,C3393,VLOOKUP(C3393,brand_rename,2,FALSE)))-6)</f>
        <v>Bazooka Joe</v>
      </c>
      <c r="P3393" t="str">
        <f>IF(VLOOKUP(D3393,location_rename,2,FALSE)=0,D3393,VLOOKUP(D3393,location_rename,2,FALSE))</f>
        <v>General Merchandise</v>
      </c>
      <c r="Q3393">
        <f>IF($L3393=0,0,G3393)</f>
        <v>1</v>
      </c>
      <c r="R3393">
        <f>IF($L3393=0,0,H3393)</f>
        <v>4</v>
      </c>
      <c r="S3393" s="1">
        <f>R3393*L3393</f>
        <v>898.65066666666667</v>
      </c>
      <c r="T3393" s="1">
        <f>S3393*(K3393/100)</f>
        <v>267.53317552449602</v>
      </c>
      <c r="U3393" t="str">
        <f t="shared" si="104"/>
        <v>Bazooka JoeGeneral Merchandise</v>
      </c>
      <c r="V3393" t="str">
        <f t="shared" si="105"/>
        <v>07-07 Colorado Rockies @ Washington NationalsBazooka JoeGeneral Merchandise</v>
      </c>
      <c r="W3393" t="str">
        <f>CONCATENATE(M3393,O3393)</f>
        <v>Regular SeasonBazooka Joe</v>
      </c>
      <c r="X3393" t="str">
        <f>CONCATENATE(M3393,P3393)</f>
        <v>Regular SeasonGeneral Merchandise</v>
      </c>
      <c r="Y3393" t="str">
        <f>CONCATENATE(M3393,O3393,P3393)</f>
        <v>Regular SeasonBazooka JoeGeneral Merchandise</v>
      </c>
    </row>
    <row r="3394" spans="1:25" x14ac:dyDescent="0.25">
      <c r="A3394" s="3">
        <v>374365</v>
      </c>
      <c r="B3394" t="s">
        <v>76</v>
      </c>
      <c r="C3394" t="s">
        <v>72</v>
      </c>
      <c r="D3394" t="s">
        <v>71</v>
      </c>
      <c r="E3394" t="s">
        <v>1</v>
      </c>
      <c r="F3394" s="5">
        <v>41097</v>
      </c>
      <c r="G3394">
        <v>24</v>
      </c>
      <c r="H3394">
        <v>82</v>
      </c>
      <c r="I3394" s="1">
        <v>18422.12</v>
      </c>
      <c r="J3394" s="1">
        <v>3102.31</v>
      </c>
      <c r="K3394">
        <v>16.840135662996399</v>
      </c>
      <c r="L3394" s="4">
        <f>VLOOKUP(N3394,rates,VLOOKUP(CONCATENATE('[1]Exposure Report'!$B$11,'[1]Exposure Report'!$B$13),rate_lookup_table,4,FALSE),FALSE)</f>
        <v>224.66266666666667</v>
      </c>
      <c r="M3394" t="s">
        <v>0</v>
      </c>
      <c r="N3394" t="str">
        <f>IF(VLOOKUP(B3394,title_rename,2,FALSE)=0,B3394,VLOOKUP(B3394,title_rename,2,FALSE))</f>
        <v>07-07 Colorado Rockies @ Washington Nationals</v>
      </c>
      <c r="O3394" s="3" t="str">
        <f>LEFT(IF(VLOOKUP(C3394,brand_rename,2,FALSE)=0,C3394,VLOOKUP(C3394,brand_rename,2,FALSE)),LEN(IF(VLOOKUP(C3394,brand_rename,2,FALSE)=0,C3394,VLOOKUP(C3394,brand_rename,2,FALSE)))-6)</f>
        <v>Bens Chili Bowl</v>
      </c>
      <c r="P3394" t="str">
        <f>IF(VLOOKUP(D3394,location_rename,2,FALSE)=0,D3394,VLOOKUP(D3394,location_rename,2,FALSE))</f>
        <v>Static Upper Tiered</v>
      </c>
      <c r="Q3394">
        <f>IF($L3394=0,0,G3394)</f>
        <v>24</v>
      </c>
      <c r="R3394">
        <f>IF($L3394=0,0,H3394)</f>
        <v>82</v>
      </c>
      <c r="S3394" s="1">
        <f>R3394*L3394</f>
        <v>18422.338666666667</v>
      </c>
      <c r="T3394" s="1">
        <f>S3394*(K3394/100)</f>
        <v>3102.3468237633087</v>
      </c>
      <c r="U3394" t="str">
        <f t="shared" ref="U3394:U3457" si="106">CONCATENATE(O3394,P3394)</f>
        <v>Bens Chili BowlStatic Upper Tiered</v>
      </c>
      <c r="V3394" t="str">
        <f t="shared" ref="V3394:V3457" si="107">CONCATENATE(N3394,U3394)</f>
        <v>07-07 Colorado Rockies @ Washington NationalsBens Chili BowlStatic Upper Tiered</v>
      </c>
      <c r="W3394" t="str">
        <f>CONCATENATE(M3394,O3394)</f>
        <v>Regular SeasonBens Chili Bowl</v>
      </c>
      <c r="X3394" t="str">
        <f>CONCATENATE(M3394,P3394)</f>
        <v>Regular SeasonStatic Upper Tiered</v>
      </c>
      <c r="Y3394" t="str">
        <f>CONCATENATE(M3394,O3394,P3394)</f>
        <v>Regular SeasonBens Chili BowlStatic Upper Tiered</v>
      </c>
    </row>
    <row r="3395" spans="1:25" x14ac:dyDescent="0.25">
      <c r="A3395" s="3">
        <v>374365</v>
      </c>
      <c r="B3395" t="s">
        <v>76</v>
      </c>
      <c r="C3395" t="s">
        <v>87</v>
      </c>
      <c r="D3395" t="s">
        <v>17</v>
      </c>
      <c r="E3395" t="s">
        <v>1</v>
      </c>
      <c r="F3395" s="5">
        <v>41097</v>
      </c>
      <c r="G3395">
        <v>1</v>
      </c>
      <c r="H3395">
        <v>2</v>
      </c>
      <c r="I3395" s="1">
        <v>449.32</v>
      </c>
      <c r="J3395" s="1">
        <v>93.82</v>
      </c>
      <c r="K3395">
        <v>20.880441556129199</v>
      </c>
      <c r="L3395" s="4">
        <f>VLOOKUP(N3395,rates,VLOOKUP(CONCATENATE('[1]Exposure Report'!$B$11,'[1]Exposure Report'!$B$13),rate_lookup_table,4,FALSE),FALSE)</f>
        <v>224.66266666666667</v>
      </c>
      <c r="M3395" t="s">
        <v>0</v>
      </c>
      <c r="N3395" t="str">
        <f>IF(VLOOKUP(B3395,title_rename,2,FALSE)=0,B3395,VLOOKUP(B3395,title_rename,2,FALSE))</f>
        <v>07-07 Colorado Rockies @ Washington Nationals</v>
      </c>
      <c r="O3395" s="3" t="str">
        <f>LEFT(IF(VLOOKUP(C3395,brand_rename,2,FALSE)=0,C3395,VLOOKUP(C3395,brand_rename,2,FALSE)),LEN(IF(VLOOKUP(C3395,brand_rename,2,FALSE)=0,C3395,VLOOKUP(C3395,brand_rename,2,FALSE)))-6)</f>
        <v>Breyers</v>
      </c>
      <c r="P3395" t="str">
        <f>IF(VLOOKUP(D3395,location_rename,2,FALSE)=0,D3395,VLOOKUP(D3395,location_rename,2,FALSE))</f>
        <v>LED Upper Tiered</v>
      </c>
      <c r="Q3395">
        <f>IF($L3395=0,0,G3395)</f>
        <v>1</v>
      </c>
      <c r="R3395">
        <f>IF($L3395=0,0,H3395)</f>
        <v>2</v>
      </c>
      <c r="S3395" s="1">
        <f>R3395*L3395</f>
        <v>449.32533333333333</v>
      </c>
      <c r="T3395" s="1">
        <f>S3395*(K3395/100)</f>
        <v>93.821113623549365</v>
      </c>
      <c r="U3395" t="str">
        <f t="shared" si="106"/>
        <v>BreyersLED Upper Tiered</v>
      </c>
      <c r="V3395" t="str">
        <f t="shared" si="107"/>
        <v>07-07 Colorado Rockies @ Washington NationalsBreyersLED Upper Tiered</v>
      </c>
      <c r="W3395" t="str">
        <f>CONCATENATE(M3395,O3395)</f>
        <v>Regular SeasonBreyers</v>
      </c>
      <c r="X3395" t="str">
        <f>CONCATENATE(M3395,P3395)</f>
        <v>Regular SeasonLED Upper Tiered</v>
      </c>
      <c r="Y3395" t="str">
        <f>CONCATENATE(M3395,O3395,P3395)</f>
        <v>Regular SeasonBreyersLED Upper Tiered</v>
      </c>
    </row>
    <row r="3396" spans="1:25" x14ac:dyDescent="0.25">
      <c r="A3396" s="3">
        <v>374365</v>
      </c>
      <c r="B3396" t="s">
        <v>76</v>
      </c>
      <c r="C3396" t="s">
        <v>70</v>
      </c>
      <c r="D3396" t="s">
        <v>2</v>
      </c>
      <c r="E3396" t="s">
        <v>1</v>
      </c>
      <c r="F3396" s="5">
        <v>41097</v>
      </c>
      <c r="G3396">
        <v>16</v>
      </c>
      <c r="H3396">
        <v>110</v>
      </c>
      <c r="I3396" s="1">
        <v>24712.6</v>
      </c>
      <c r="J3396" s="1">
        <v>6130.23</v>
      </c>
      <c r="K3396">
        <v>24.8060908200674</v>
      </c>
      <c r="L3396" s="4">
        <f>VLOOKUP(N3396,rates,VLOOKUP(CONCATENATE('[1]Exposure Report'!$B$11,'[1]Exposure Report'!$B$13),rate_lookup_table,4,FALSE),FALSE)</f>
        <v>224.66266666666667</v>
      </c>
      <c r="M3396" t="s">
        <v>0</v>
      </c>
      <c r="N3396" t="str">
        <f>IF(VLOOKUP(B3396,title_rename,2,FALSE)=0,B3396,VLOOKUP(B3396,title_rename,2,FALSE))</f>
        <v>07-07 Colorado Rockies @ Washington Nationals</v>
      </c>
      <c r="O3396" s="3" t="str">
        <f>LEFT(IF(VLOOKUP(C3396,brand_rename,2,FALSE)=0,C3396,VLOOKUP(C3396,brand_rename,2,FALSE)),LEN(IF(VLOOKUP(C3396,brand_rename,2,FALSE)=0,C3396,VLOOKUP(C3396,brand_rename,2,FALSE)))-6)</f>
        <v>Capital One</v>
      </c>
      <c r="P3396" t="str">
        <f>IF(VLOOKUP(D3396,location_rename,2,FALSE)=0,D3396,VLOOKUP(D3396,location_rename,2,FALSE))</f>
        <v>Rotational Field Level Home Plate</v>
      </c>
      <c r="Q3396">
        <f>IF($L3396=0,0,G3396)</f>
        <v>16</v>
      </c>
      <c r="R3396">
        <f>IF($L3396=0,0,H3396)</f>
        <v>110</v>
      </c>
      <c r="S3396" s="1">
        <f>R3396*L3396</f>
        <v>24712.893333333333</v>
      </c>
      <c r="T3396" s="1">
        <f>S3396*(K3396/100)</f>
        <v>6130.3027645330485</v>
      </c>
      <c r="U3396" t="str">
        <f t="shared" si="106"/>
        <v>Capital OneRotational Field Level Home Plate</v>
      </c>
      <c r="V3396" t="str">
        <f t="shared" si="107"/>
        <v>07-07 Colorado Rockies @ Washington NationalsCapital OneRotational Field Level Home Plate</v>
      </c>
      <c r="W3396" t="str">
        <f>CONCATENATE(M3396,O3396)</f>
        <v>Regular SeasonCapital One</v>
      </c>
      <c r="X3396" t="str">
        <f>CONCATENATE(M3396,P3396)</f>
        <v>Regular SeasonRotational Field Level Home Plate</v>
      </c>
      <c r="Y3396" t="str">
        <f>CONCATENATE(M3396,O3396,P3396)</f>
        <v>Regular SeasonCapital OneRotational Field Level Home Plate</v>
      </c>
    </row>
    <row r="3397" spans="1:25" x14ac:dyDescent="0.25">
      <c r="A3397" s="3">
        <v>374365</v>
      </c>
      <c r="B3397" t="s">
        <v>76</v>
      </c>
      <c r="C3397" t="s">
        <v>69</v>
      </c>
      <c r="D3397" t="s">
        <v>19</v>
      </c>
      <c r="E3397" t="s">
        <v>1</v>
      </c>
      <c r="F3397" s="5">
        <v>41097</v>
      </c>
      <c r="G3397">
        <v>1</v>
      </c>
      <c r="H3397">
        <v>1</v>
      </c>
      <c r="I3397" s="1">
        <v>224.66</v>
      </c>
      <c r="J3397" s="1">
        <v>74.790000000000006</v>
      </c>
      <c r="K3397">
        <v>33.290305350307101</v>
      </c>
      <c r="L3397" s="4">
        <f>VLOOKUP(N3397,rates,VLOOKUP(CONCATENATE('[1]Exposure Report'!$B$11,'[1]Exposure Report'!$B$13),rate_lookup_table,4,FALSE),FALSE)</f>
        <v>224.66266666666667</v>
      </c>
      <c r="M3397" t="s">
        <v>0</v>
      </c>
      <c r="N3397" t="str">
        <f>IF(VLOOKUP(B3397,title_rename,2,FALSE)=0,B3397,VLOOKUP(B3397,title_rename,2,FALSE))</f>
        <v>07-07 Colorado Rockies @ Washington Nationals</v>
      </c>
      <c r="O3397" s="3" t="str">
        <f>LEFT(IF(VLOOKUP(C3397,brand_rename,2,FALSE)=0,C3397,VLOOKUP(C3397,brand_rename,2,FALSE)),LEN(IF(VLOOKUP(C3397,brand_rename,2,FALSE)=0,C3397,VLOOKUP(C3397,brand_rename,2,FALSE)))-6)</f>
        <v>CareFirst BlueCross BlueShield</v>
      </c>
      <c r="P3397" t="str">
        <f>IF(VLOOKUP(D3397,location_rename,2,FALSE)=0,D3397,VLOOKUP(D3397,location_rename,2,FALSE))</f>
        <v>LED Outfield Wall</v>
      </c>
      <c r="Q3397">
        <f>IF($L3397=0,0,G3397)</f>
        <v>1</v>
      </c>
      <c r="R3397">
        <f>IF($L3397=0,0,H3397)</f>
        <v>1</v>
      </c>
      <c r="S3397" s="1">
        <f>R3397*L3397</f>
        <v>224.66266666666667</v>
      </c>
      <c r="T3397" s="1">
        <f>S3397*(K3397/100)</f>
        <v>74.790887741475942</v>
      </c>
      <c r="U3397" t="str">
        <f t="shared" si="106"/>
        <v>CareFirst BlueCross BlueShieldLED Outfield Wall</v>
      </c>
      <c r="V3397" t="str">
        <f t="shared" si="107"/>
        <v>07-07 Colorado Rockies @ Washington NationalsCareFirst BlueCross BlueShieldLED Outfield Wall</v>
      </c>
      <c r="W3397" t="str">
        <f>CONCATENATE(M3397,O3397)</f>
        <v>Regular SeasonCareFirst BlueCross BlueShield</v>
      </c>
      <c r="X3397" t="str">
        <f>CONCATENATE(M3397,P3397)</f>
        <v>Regular SeasonLED Outfield Wall</v>
      </c>
      <c r="Y3397" t="str">
        <f>CONCATENATE(M3397,O3397,P3397)</f>
        <v>Regular SeasonCareFirst BlueCross BlueShieldLED Outfield Wall</v>
      </c>
    </row>
    <row r="3398" spans="1:25" x14ac:dyDescent="0.25">
      <c r="A3398" s="3">
        <v>374365</v>
      </c>
      <c r="B3398" t="s">
        <v>76</v>
      </c>
      <c r="C3398" t="s">
        <v>69</v>
      </c>
      <c r="D3398" t="s">
        <v>17</v>
      </c>
      <c r="E3398" t="s">
        <v>1</v>
      </c>
      <c r="F3398" s="5">
        <v>41097</v>
      </c>
      <c r="G3398">
        <v>2</v>
      </c>
      <c r="H3398">
        <v>6</v>
      </c>
      <c r="I3398" s="1">
        <v>1347.96</v>
      </c>
      <c r="J3398" s="1">
        <v>475.65</v>
      </c>
      <c r="K3398">
        <v>35.286655390367599</v>
      </c>
      <c r="L3398" s="4">
        <f>VLOOKUP(N3398,rates,VLOOKUP(CONCATENATE('[1]Exposure Report'!$B$11,'[1]Exposure Report'!$B$13),rate_lookup_table,4,FALSE),FALSE)</f>
        <v>224.66266666666667</v>
      </c>
      <c r="M3398" t="s">
        <v>0</v>
      </c>
      <c r="N3398" t="str">
        <f>IF(VLOOKUP(B3398,title_rename,2,FALSE)=0,B3398,VLOOKUP(B3398,title_rename,2,FALSE))</f>
        <v>07-07 Colorado Rockies @ Washington Nationals</v>
      </c>
      <c r="O3398" s="3" t="str">
        <f>LEFT(IF(VLOOKUP(C3398,brand_rename,2,FALSE)=0,C3398,VLOOKUP(C3398,brand_rename,2,FALSE)),LEN(IF(VLOOKUP(C3398,brand_rename,2,FALSE)=0,C3398,VLOOKUP(C3398,brand_rename,2,FALSE)))-6)</f>
        <v>CareFirst BlueCross BlueShield</v>
      </c>
      <c r="P3398" t="str">
        <f>IF(VLOOKUP(D3398,location_rename,2,FALSE)=0,D3398,VLOOKUP(D3398,location_rename,2,FALSE))</f>
        <v>LED Upper Tiered</v>
      </c>
      <c r="Q3398">
        <f>IF($L3398=0,0,G3398)</f>
        <v>2</v>
      </c>
      <c r="R3398">
        <f>IF($L3398=0,0,H3398)</f>
        <v>6</v>
      </c>
      <c r="S3398" s="1">
        <f>R3398*L3398</f>
        <v>1347.9760000000001</v>
      </c>
      <c r="T3398" s="1">
        <f>S3398*(K3398/100)</f>
        <v>475.65564586486158</v>
      </c>
      <c r="U3398" t="str">
        <f t="shared" si="106"/>
        <v>CareFirst BlueCross BlueShieldLED Upper Tiered</v>
      </c>
      <c r="V3398" t="str">
        <f t="shared" si="107"/>
        <v>07-07 Colorado Rockies @ Washington NationalsCareFirst BlueCross BlueShieldLED Upper Tiered</v>
      </c>
      <c r="W3398" t="str">
        <f>CONCATENATE(M3398,O3398)</f>
        <v>Regular SeasonCareFirst BlueCross BlueShield</v>
      </c>
      <c r="X3398" t="str">
        <f>CONCATENATE(M3398,P3398)</f>
        <v>Regular SeasonLED Upper Tiered</v>
      </c>
      <c r="Y3398" t="str">
        <f>CONCATENATE(M3398,O3398,P3398)</f>
        <v>Regular SeasonCareFirst BlueCross BlueShieldLED Upper Tiered</v>
      </c>
    </row>
    <row r="3399" spans="1:25" x14ac:dyDescent="0.25">
      <c r="A3399" s="3">
        <v>374365</v>
      </c>
      <c r="B3399" t="s">
        <v>76</v>
      </c>
      <c r="C3399" t="s">
        <v>68</v>
      </c>
      <c r="D3399" t="s">
        <v>11</v>
      </c>
      <c r="E3399" t="s">
        <v>1</v>
      </c>
      <c r="F3399" s="5">
        <v>41097</v>
      </c>
      <c r="G3399">
        <v>3</v>
      </c>
      <c r="H3399">
        <v>5</v>
      </c>
      <c r="I3399" s="1">
        <v>1123.3</v>
      </c>
      <c r="J3399" s="1">
        <v>246.27</v>
      </c>
      <c r="K3399">
        <v>21.923795958336999</v>
      </c>
      <c r="L3399" s="4">
        <f>VLOOKUP(N3399,rates,VLOOKUP(CONCATENATE('[1]Exposure Report'!$B$11,'[1]Exposure Report'!$B$13),rate_lookup_table,4,FALSE),FALSE)</f>
        <v>224.66266666666667</v>
      </c>
      <c r="M3399" t="s">
        <v>0</v>
      </c>
      <c r="N3399" t="str">
        <f>IF(VLOOKUP(B3399,title_rename,2,FALSE)=0,B3399,VLOOKUP(B3399,title_rename,2,FALSE))</f>
        <v>07-07 Colorado Rockies @ Washington Nationals</v>
      </c>
      <c r="O3399" s="3" t="str">
        <f>LEFT(IF(VLOOKUP(C3399,brand_rename,2,FALSE)=0,C3399,VLOOKUP(C3399,brand_rename,2,FALSE)),LEN(IF(VLOOKUP(C3399,brand_rename,2,FALSE)=0,C3399,VLOOKUP(C3399,brand_rename,2,FALSE)))-6)</f>
        <v>Charity - Washington Nationals Dream Foundation</v>
      </c>
      <c r="P3399" t="str">
        <f>IF(VLOOKUP(D3399,location_rename,2,FALSE)=0,D3399,VLOOKUP(D3399,location_rename,2,FALSE))</f>
        <v>Static Outfield Wall</v>
      </c>
      <c r="Q3399">
        <f>IF($L3399=0,0,G3399)</f>
        <v>3</v>
      </c>
      <c r="R3399">
        <f>IF($L3399=0,0,H3399)</f>
        <v>5</v>
      </c>
      <c r="S3399" s="1">
        <f>R3399*L3399</f>
        <v>1123.3133333333333</v>
      </c>
      <c r="T3399" s="1">
        <f>S3399*(K3399/100)</f>
        <v>246.27292317279395</v>
      </c>
      <c r="U3399" t="str">
        <f t="shared" si="106"/>
        <v>Charity - Washington Nationals Dream FoundationStatic Outfield Wall</v>
      </c>
      <c r="V3399" t="str">
        <f t="shared" si="107"/>
        <v>07-07 Colorado Rockies @ Washington NationalsCharity - Washington Nationals Dream FoundationStatic Outfield Wall</v>
      </c>
      <c r="W3399" t="str">
        <f>CONCATENATE(M3399,O3399)</f>
        <v>Regular SeasonCharity - Washington Nationals Dream Foundation</v>
      </c>
      <c r="X3399" t="str">
        <f>CONCATENATE(M3399,P3399)</f>
        <v>Regular SeasonStatic Outfield Wall</v>
      </c>
      <c r="Y3399" t="str">
        <f>CONCATENATE(M3399,O3399,P3399)</f>
        <v>Regular SeasonCharity - Washington Nationals Dream FoundationStatic Outfield Wall</v>
      </c>
    </row>
    <row r="3400" spans="1:25" x14ac:dyDescent="0.25">
      <c r="A3400" s="3">
        <v>374365</v>
      </c>
      <c r="B3400" t="s">
        <v>76</v>
      </c>
      <c r="C3400" t="s">
        <v>67</v>
      </c>
      <c r="D3400" t="s">
        <v>17</v>
      </c>
      <c r="E3400" t="s">
        <v>1</v>
      </c>
      <c r="F3400" s="5">
        <v>41097</v>
      </c>
      <c r="G3400">
        <v>1</v>
      </c>
      <c r="H3400">
        <v>9</v>
      </c>
      <c r="I3400" s="1">
        <v>2021.94</v>
      </c>
      <c r="J3400" s="1">
        <v>317.85000000000002</v>
      </c>
      <c r="K3400">
        <v>15.720051040090199</v>
      </c>
      <c r="L3400" s="4">
        <f>VLOOKUP(N3400,rates,VLOOKUP(CONCATENATE('[1]Exposure Report'!$B$11,'[1]Exposure Report'!$B$13),rate_lookup_table,4,FALSE),FALSE)</f>
        <v>224.66266666666667</v>
      </c>
      <c r="M3400" t="s">
        <v>0</v>
      </c>
      <c r="N3400" t="str">
        <f>IF(VLOOKUP(B3400,title_rename,2,FALSE)=0,B3400,VLOOKUP(B3400,title_rename,2,FALSE))</f>
        <v>07-07 Colorado Rockies @ Washington Nationals</v>
      </c>
      <c r="O3400" s="3" t="str">
        <f>LEFT(IF(VLOOKUP(C3400,brand_rename,2,FALSE)=0,C3400,VLOOKUP(C3400,brand_rename,2,FALSE)),LEN(IF(VLOOKUP(C3400,brand_rename,2,FALSE)=0,C3400,VLOOKUP(C3400,brand_rename,2,FALSE)))-6)</f>
        <v>Cholula Hot Sauce</v>
      </c>
      <c r="P3400" t="str">
        <f>IF(VLOOKUP(D3400,location_rename,2,FALSE)=0,D3400,VLOOKUP(D3400,location_rename,2,FALSE))</f>
        <v>LED Upper Tiered</v>
      </c>
      <c r="Q3400">
        <f>IF($L3400=0,0,G3400)</f>
        <v>1</v>
      </c>
      <c r="R3400">
        <f>IF($L3400=0,0,H3400)</f>
        <v>9</v>
      </c>
      <c r="S3400" s="1">
        <f>R3400*L3400</f>
        <v>2021.9639999999999</v>
      </c>
      <c r="T3400" s="1">
        <f>S3400*(K3400/100)</f>
        <v>317.85377281224942</v>
      </c>
      <c r="U3400" t="str">
        <f t="shared" si="106"/>
        <v>Cholula Hot SauceLED Upper Tiered</v>
      </c>
      <c r="V3400" t="str">
        <f t="shared" si="107"/>
        <v>07-07 Colorado Rockies @ Washington NationalsCholula Hot SauceLED Upper Tiered</v>
      </c>
      <c r="W3400" t="str">
        <f>CONCATENATE(M3400,O3400)</f>
        <v>Regular SeasonCholula Hot Sauce</v>
      </c>
      <c r="X3400" t="str">
        <f>CONCATENATE(M3400,P3400)</f>
        <v>Regular SeasonLED Upper Tiered</v>
      </c>
      <c r="Y3400" t="str">
        <f>CONCATENATE(M3400,O3400,P3400)</f>
        <v>Regular SeasonCholula Hot SauceLED Upper Tiered</v>
      </c>
    </row>
    <row r="3401" spans="1:25" x14ac:dyDescent="0.25">
      <c r="A3401" s="3">
        <v>374365</v>
      </c>
      <c r="B3401" t="s">
        <v>76</v>
      </c>
      <c r="C3401" t="s">
        <v>67</v>
      </c>
      <c r="D3401" t="s">
        <v>2</v>
      </c>
      <c r="E3401" t="s">
        <v>1</v>
      </c>
      <c r="F3401" s="5">
        <v>41097</v>
      </c>
      <c r="G3401">
        <v>24</v>
      </c>
      <c r="H3401">
        <v>158</v>
      </c>
      <c r="I3401" s="1">
        <v>35496.28</v>
      </c>
      <c r="J3401" s="1">
        <v>8532.0300000000007</v>
      </c>
      <c r="K3401">
        <v>24.0364060684668</v>
      </c>
      <c r="L3401" s="4">
        <f>VLOOKUP(N3401,rates,VLOOKUP(CONCATENATE('[1]Exposure Report'!$B$11,'[1]Exposure Report'!$B$13),rate_lookup_table,4,FALSE),FALSE)</f>
        <v>224.66266666666667</v>
      </c>
      <c r="M3401" t="s">
        <v>0</v>
      </c>
      <c r="N3401" t="str">
        <f>IF(VLOOKUP(B3401,title_rename,2,FALSE)=0,B3401,VLOOKUP(B3401,title_rename,2,FALSE))</f>
        <v>07-07 Colorado Rockies @ Washington Nationals</v>
      </c>
      <c r="O3401" s="3" t="str">
        <f>LEFT(IF(VLOOKUP(C3401,brand_rename,2,FALSE)=0,C3401,VLOOKUP(C3401,brand_rename,2,FALSE)),LEN(IF(VLOOKUP(C3401,brand_rename,2,FALSE)=0,C3401,VLOOKUP(C3401,brand_rename,2,FALSE)))-6)</f>
        <v>Cholula Hot Sauce</v>
      </c>
      <c r="P3401" t="str">
        <f>IF(VLOOKUP(D3401,location_rename,2,FALSE)=0,D3401,VLOOKUP(D3401,location_rename,2,FALSE))</f>
        <v>Rotational Field Level Home Plate</v>
      </c>
      <c r="Q3401">
        <f>IF($L3401=0,0,G3401)</f>
        <v>24</v>
      </c>
      <c r="R3401">
        <f>IF($L3401=0,0,H3401)</f>
        <v>158</v>
      </c>
      <c r="S3401" s="1">
        <f>R3401*L3401</f>
        <v>35496.701333333331</v>
      </c>
      <c r="T3401" s="1">
        <f>S3401*(K3401/100)</f>
        <v>8532.131273390869</v>
      </c>
      <c r="U3401" t="str">
        <f t="shared" si="106"/>
        <v>Cholula Hot SauceRotational Field Level Home Plate</v>
      </c>
      <c r="V3401" t="str">
        <f t="shared" si="107"/>
        <v>07-07 Colorado Rockies @ Washington NationalsCholula Hot SauceRotational Field Level Home Plate</v>
      </c>
      <c r="W3401" t="str">
        <f>CONCATENATE(M3401,O3401)</f>
        <v>Regular SeasonCholula Hot Sauce</v>
      </c>
      <c r="X3401" t="str">
        <f>CONCATENATE(M3401,P3401)</f>
        <v>Regular SeasonRotational Field Level Home Plate</v>
      </c>
      <c r="Y3401" t="str">
        <f>CONCATENATE(M3401,O3401,P3401)</f>
        <v>Regular SeasonCholula Hot SauceRotational Field Level Home Plate</v>
      </c>
    </row>
    <row r="3402" spans="1:25" x14ac:dyDescent="0.25">
      <c r="A3402" s="3">
        <v>374365</v>
      </c>
      <c r="B3402" t="s">
        <v>76</v>
      </c>
      <c r="C3402" t="s">
        <v>65</v>
      </c>
      <c r="D3402" t="s">
        <v>34</v>
      </c>
      <c r="E3402" t="s">
        <v>1</v>
      </c>
      <c r="F3402" s="5">
        <v>41097</v>
      </c>
      <c r="G3402">
        <v>2</v>
      </c>
      <c r="H3402">
        <v>4</v>
      </c>
      <c r="I3402" s="1">
        <v>898.64</v>
      </c>
      <c r="J3402" s="1">
        <v>244.74</v>
      </c>
      <c r="K3402">
        <v>27.234487670257199</v>
      </c>
      <c r="L3402" s="4">
        <f>VLOOKUP(N3402,rates,VLOOKUP(CONCATENATE('[1]Exposure Report'!$B$11,'[1]Exposure Report'!$B$13),rate_lookup_table,4,FALSE),FALSE)</f>
        <v>224.66266666666667</v>
      </c>
      <c r="M3402" t="s">
        <v>0</v>
      </c>
      <c r="N3402" t="str">
        <f>IF(VLOOKUP(B3402,title_rename,2,FALSE)=0,B3402,VLOOKUP(B3402,title_rename,2,FALSE))</f>
        <v>07-07 Colorado Rockies @ Washington Nationals</v>
      </c>
      <c r="O3402" s="3" t="str">
        <f>LEFT(IF(VLOOKUP(C3402,brand_rename,2,FALSE)=0,C3402,VLOOKUP(C3402,brand_rename,2,FALSE)),LEN(IF(VLOOKUP(C3402,brand_rename,2,FALSE)=0,C3402,VLOOKUP(C3402,brand_rename,2,FALSE)))-6)</f>
        <v>Coca-Cola</v>
      </c>
      <c r="P3402" t="str">
        <f>IF(VLOOKUP(D3402,location_rename,2,FALSE)=0,D3402,VLOOKUP(D3402,location_rename,2,FALSE))</f>
        <v>General Merchandise</v>
      </c>
      <c r="Q3402">
        <f>IF($L3402=0,0,G3402)</f>
        <v>2</v>
      </c>
      <c r="R3402">
        <f>IF($L3402=0,0,H3402)</f>
        <v>4</v>
      </c>
      <c r="S3402" s="1">
        <f>R3402*L3402</f>
        <v>898.65066666666667</v>
      </c>
      <c r="T3402" s="1">
        <f>S3402*(K3402/100)</f>
        <v>244.74290501201747</v>
      </c>
      <c r="U3402" t="str">
        <f t="shared" si="106"/>
        <v>Coca-ColaGeneral Merchandise</v>
      </c>
      <c r="V3402" t="str">
        <f t="shared" si="107"/>
        <v>07-07 Colorado Rockies @ Washington NationalsCoca-ColaGeneral Merchandise</v>
      </c>
      <c r="W3402" t="str">
        <f>CONCATENATE(M3402,O3402)</f>
        <v>Regular SeasonCoca-Cola</v>
      </c>
      <c r="X3402" t="str">
        <f>CONCATENATE(M3402,P3402)</f>
        <v>Regular SeasonGeneral Merchandise</v>
      </c>
      <c r="Y3402" t="str">
        <f>CONCATENATE(M3402,O3402,P3402)</f>
        <v>Regular SeasonCoca-ColaGeneral Merchandise</v>
      </c>
    </row>
    <row r="3403" spans="1:25" x14ac:dyDescent="0.25">
      <c r="A3403" s="3">
        <v>374365</v>
      </c>
      <c r="B3403" t="s">
        <v>76</v>
      </c>
      <c r="C3403" t="s">
        <v>65</v>
      </c>
      <c r="D3403" t="s">
        <v>17</v>
      </c>
      <c r="E3403" t="s">
        <v>1</v>
      </c>
      <c r="F3403" s="5">
        <v>41097</v>
      </c>
      <c r="G3403">
        <v>4</v>
      </c>
      <c r="H3403">
        <v>24</v>
      </c>
      <c r="I3403" s="1">
        <v>5391.84</v>
      </c>
      <c r="J3403" s="1">
        <v>1126.24</v>
      </c>
      <c r="K3403">
        <v>20.887860173892399</v>
      </c>
      <c r="L3403" s="4">
        <f>VLOOKUP(N3403,rates,VLOOKUP(CONCATENATE('[1]Exposure Report'!$B$11,'[1]Exposure Report'!$B$13),rate_lookup_table,4,FALSE),FALSE)</f>
        <v>224.66266666666667</v>
      </c>
      <c r="M3403" t="s">
        <v>0</v>
      </c>
      <c r="N3403" t="str">
        <f>IF(VLOOKUP(B3403,title_rename,2,FALSE)=0,B3403,VLOOKUP(B3403,title_rename,2,FALSE))</f>
        <v>07-07 Colorado Rockies @ Washington Nationals</v>
      </c>
      <c r="O3403" s="3" t="str">
        <f>LEFT(IF(VLOOKUP(C3403,brand_rename,2,FALSE)=0,C3403,VLOOKUP(C3403,brand_rename,2,FALSE)),LEN(IF(VLOOKUP(C3403,brand_rename,2,FALSE)=0,C3403,VLOOKUP(C3403,brand_rename,2,FALSE)))-6)</f>
        <v>Coca-Cola</v>
      </c>
      <c r="P3403" t="str">
        <f>IF(VLOOKUP(D3403,location_rename,2,FALSE)=0,D3403,VLOOKUP(D3403,location_rename,2,FALSE))</f>
        <v>LED Upper Tiered</v>
      </c>
      <c r="Q3403">
        <f>IF($L3403=0,0,G3403)</f>
        <v>4</v>
      </c>
      <c r="R3403">
        <f>IF($L3403=0,0,H3403)</f>
        <v>24</v>
      </c>
      <c r="S3403" s="1">
        <f>R3403*L3403</f>
        <v>5391.9040000000005</v>
      </c>
      <c r="T3403" s="1">
        <f>S3403*(K3403/100)</f>
        <v>1126.2533682305113</v>
      </c>
      <c r="U3403" t="str">
        <f t="shared" si="106"/>
        <v>Coca-ColaLED Upper Tiered</v>
      </c>
      <c r="V3403" t="str">
        <f t="shared" si="107"/>
        <v>07-07 Colorado Rockies @ Washington NationalsCoca-ColaLED Upper Tiered</v>
      </c>
      <c r="W3403" t="str">
        <f>CONCATENATE(M3403,O3403)</f>
        <v>Regular SeasonCoca-Cola</v>
      </c>
      <c r="X3403" t="str">
        <f>CONCATENATE(M3403,P3403)</f>
        <v>Regular SeasonLED Upper Tiered</v>
      </c>
      <c r="Y3403" t="str">
        <f>CONCATENATE(M3403,O3403,P3403)</f>
        <v>Regular SeasonCoca-ColaLED Upper Tiered</v>
      </c>
    </row>
    <row r="3404" spans="1:25" x14ac:dyDescent="0.25">
      <c r="A3404" s="3">
        <v>374365</v>
      </c>
      <c r="B3404" t="s">
        <v>76</v>
      </c>
      <c r="C3404" t="s">
        <v>65</v>
      </c>
      <c r="D3404" t="s">
        <v>9</v>
      </c>
      <c r="E3404" t="s">
        <v>1</v>
      </c>
      <c r="F3404" s="5">
        <v>41097</v>
      </c>
      <c r="G3404">
        <v>19</v>
      </c>
      <c r="H3404">
        <v>127</v>
      </c>
      <c r="I3404" s="1">
        <v>28531.82</v>
      </c>
      <c r="J3404" s="1">
        <v>3309.24</v>
      </c>
      <c r="K3404">
        <v>11.598418888104501</v>
      </c>
      <c r="L3404" s="4">
        <f>VLOOKUP(N3404,rates,VLOOKUP(CONCATENATE('[1]Exposure Report'!$B$11,'[1]Exposure Report'!$B$13),rate_lookup_table,4,FALSE),FALSE)</f>
        <v>224.66266666666667</v>
      </c>
      <c r="M3404" t="s">
        <v>0</v>
      </c>
      <c r="N3404" t="str">
        <f>IF(VLOOKUP(B3404,title_rename,2,FALSE)=0,B3404,VLOOKUP(B3404,title_rename,2,FALSE))</f>
        <v>07-07 Colorado Rockies @ Washington Nationals</v>
      </c>
      <c r="O3404" s="3" t="str">
        <f>LEFT(IF(VLOOKUP(C3404,brand_rename,2,FALSE)=0,C3404,VLOOKUP(C3404,brand_rename,2,FALSE)),LEN(IF(VLOOKUP(C3404,brand_rename,2,FALSE)=0,C3404,VLOOKUP(C3404,brand_rename,2,FALSE)))-6)</f>
        <v>Coca-Cola</v>
      </c>
      <c r="P3404" t="str">
        <f>IF(VLOOKUP(D3404,location_rename,2,FALSE)=0,D3404,VLOOKUP(D3404,location_rename,2,FALSE))</f>
        <v>Static Upper Billboard</v>
      </c>
      <c r="Q3404">
        <f>IF($L3404=0,0,G3404)</f>
        <v>19</v>
      </c>
      <c r="R3404">
        <f>IF($L3404=0,0,H3404)</f>
        <v>127</v>
      </c>
      <c r="S3404" s="1">
        <f>R3404*L3404</f>
        <v>28532.158666666666</v>
      </c>
      <c r="T3404" s="1">
        <f>S3404*(K3404/100)</f>
        <v>3309.2792799786116</v>
      </c>
      <c r="U3404" t="str">
        <f t="shared" si="106"/>
        <v>Coca-ColaStatic Upper Billboard</v>
      </c>
      <c r="V3404" t="str">
        <f t="shared" si="107"/>
        <v>07-07 Colorado Rockies @ Washington NationalsCoca-ColaStatic Upper Billboard</v>
      </c>
      <c r="W3404" t="str">
        <f>CONCATENATE(M3404,O3404)</f>
        <v>Regular SeasonCoca-Cola</v>
      </c>
      <c r="X3404" t="str">
        <f>CONCATENATE(M3404,P3404)</f>
        <v>Regular SeasonStatic Upper Billboard</v>
      </c>
      <c r="Y3404" t="str">
        <f>CONCATENATE(M3404,O3404,P3404)</f>
        <v>Regular SeasonCoca-ColaStatic Upper Billboard</v>
      </c>
    </row>
    <row r="3405" spans="1:25" x14ac:dyDescent="0.25">
      <c r="A3405" s="3">
        <v>374365</v>
      </c>
      <c r="B3405" t="s">
        <v>76</v>
      </c>
      <c r="C3405" t="s">
        <v>63</v>
      </c>
      <c r="D3405" t="s">
        <v>19</v>
      </c>
      <c r="E3405" t="s">
        <v>1</v>
      </c>
      <c r="F3405" s="5">
        <v>41097</v>
      </c>
      <c r="G3405">
        <v>2</v>
      </c>
      <c r="H3405">
        <v>4</v>
      </c>
      <c r="I3405" s="1">
        <v>898.64</v>
      </c>
      <c r="J3405" s="1">
        <v>327.51</v>
      </c>
      <c r="K3405">
        <v>36.445072554081698</v>
      </c>
      <c r="L3405" s="4">
        <f>VLOOKUP(N3405,rates,VLOOKUP(CONCATENATE('[1]Exposure Report'!$B$11,'[1]Exposure Report'!$B$13),rate_lookup_table,4,FALSE),FALSE)</f>
        <v>224.66266666666667</v>
      </c>
      <c r="M3405" t="s">
        <v>0</v>
      </c>
      <c r="N3405" t="str">
        <f>IF(VLOOKUP(B3405,title_rename,2,FALSE)=0,B3405,VLOOKUP(B3405,title_rename,2,FALSE))</f>
        <v>07-07 Colorado Rockies @ Washington Nationals</v>
      </c>
      <c r="O3405" s="3" t="str">
        <f>LEFT(IF(VLOOKUP(C3405,brand_rename,2,FALSE)=0,C3405,VLOOKUP(C3405,brand_rename,2,FALSE)),LEN(IF(VLOOKUP(C3405,brand_rename,2,FALSE)=0,C3405,VLOOKUP(C3405,brand_rename,2,FALSE)))-6)</f>
        <v>CSX</v>
      </c>
      <c r="P3405" t="str">
        <f>IF(VLOOKUP(D3405,location_rename,2,FALSE)=0,D3405,VLOOKUP(D3405,location_rename,2,FALSE))</f>
        <v>LED Outfield Wall</v>
      </c>
      <c r="Q3405">
        <f>IF($L3405=0,0,G3405)</f>
        <v>2</v>
      </c>
      <c r="R3405">
        <f>IF($L3405=0,0,H3405)</f>
        <v>4</v>
      </c>
      <c r="S3405" s="1">
        <f>R3405*L3405</f>
        <v>898.65066666666667</v>
      </c>
      <c r="T3405" s="1">
        <f>S3405*(K3405/100)</f>
        <v>327.51388747440552</v>
      </c>
      <c r="U3405" t="str">
        <f t="shared" si="106"/>
        <v>CSXLED Outfield Wall</v>
      </c>
      <c r="V3405" t="str">
        <f t="shared" si="107"/>
        <v>07-07 Colorado Rockies @ Washington NationalsCSXLED Outfield Wall</v>
      </c>
      <c r="W3405" t="str">
        <f>CONCATENATE(M3405,O3405)</f>
        <v>Regular SeasonCSX</v>
      </c>
      <c r="X3405" t="str">
        <f>CONCATENATE(M3405,P3405)</f>
        <v>Regular SeasonLED Outfield Wall</v>
      </c>
      <c r="Y3405" t="str">
        <f>CONCATENATE(M3405,O3405,P3405)</f>
        <v>Regular SeasonCSXLED Outfield Wall</v>
      </c>
    </row>
    <row r="3406" spans="1:25" x14ac:dyDescent="0.25">
      <c r="A3406" s="3">
        <v>374365</v>
      </c>
      <c r="B3406" t="s">
        <v>76</v>
      </c>
      <c r="C3406" t="s">
        <v>86</v>
      </c>
      <c r="D3406" t="s">
        <v>17</v>
      </c>
      <c r="E3406" t="s">
        <v>1</v>
      </c>
      <c r="F3406" s="5">
        <v>41097</v>
      </c>
      <c r="G3406">
        <v>1</v>
      </c>
      <c r="H3406">
        <v>5</v>
      </c>
      <c r="I3406" s="1">
        <v>1123.3</v>
      </c>
      <c r="J3406" s="1">
        <v>224.66</v>
      </c>
      <c r="K3406">
        <v>20</v>
      </c>
      <c r="L3406" s="4">
        <f>VLOOKUP(N3406,rates,VLOOKUP(CONCATENATE('[1]Exposure Report'!$B$11,'[1]Exposure Report'!$B$13),rate_lookup_table,4,FALSE),FALSE)</f>
        <v>224.66266666666667</v>
      </c>
      <c r="M3406" t="s">
        <v>0</v>
      </c>
      <c r="N3406" t="str">
        <f>IF(VLOOKUP(B3406,title_rename,2,FALSE)=0,B3406,VLOOKUP(B3406,title_rename,2,FALSE))</f>
        <v>07-07 Colorado Rockies @ Washington Nationals</v>
      </c>
      <c r="O3406" s="3" t="str">
        <f>LEFT(IF(VLOOKUP(C3406,brand_rename,2,FALSE)=0,C3406,VLOOKUP(C3406,brand_rename,2,FALSE)),LEN(IF(VLOOKUP(C3406,brand_rename,2,FALSE)=0,C3406,VLOOKUP(C3406,brand_rename,2,FALSE)))-6)</f>
        <v>Dippin Dots</v>
      </c>
      <c r="P3406" t="str">
        <f>IF(VLOOKUP(D3406,location_rename,2,FALSE)=0,D3406,VLOOKUP(D3406,location_rename,2,FALSE))</f>
        <v>LED Upper Tiered</v>
      </c>
      <c r="Q3406">
        <f>IF($L3406=0,0,G3406)</f>
        <v>1</v>
      </c>
      <c r="R3406">
        <f>IF($L3406=0,0,H3406)</f>
        <v>5</v>
      </c>
      <c r="S3406" s="1">
        <f>R3406*L3406</f>
        <v>1123.3133333333333</v>
      </c>
      <c r="T3406" s="1">
        <f>S3406*(K3406/100)</f>
        <v>224.66266666666667</v>
      </c>
      <c r="U3406" t="str">
        <f t="shared" si="106"/>
        <v>Dippin DotsLED Upper Tiered</v>
      </c>
      <c r="V3406" t="str">
        <f t="shared" si="107"/>
        <v>07-07 Colorado Rockies @ Washington NationalsDippin DotsLED Upper Tiered</v>
      </c>
      <c r="W3406" t="str">
        <f>CONCATENATE(M3406,O3406)</f>
        <v>Regular SeasonDippin Dots</v>
      </c>
      <c r="X3406" t="str">
        <f>CONCATENATE(M3406,P3406)</f>
        <v>Regular SeasonLED Upper Tiered</v>
      </c>
      <c r="Y3406" t="str">
        <f>CONCATENATE(M3406,O3406,P3406)</f>
        <v>Regular SeasonDippin DotsLED Upper Tiered</v>
      </c>
    </row>
    <row r="3407" spans="1:25" x14ac:dyDescent="0.25">
      <c r="A3407" s="3">
        <v>374365</v>
      </c>
      <c r="B3407" t="s">
        <v>76</v>
      </c>
      <c r="C3407" t="s">
        <v>62</v>
      </c>
      <c r="D3407" t="s">
        <v>34</v>
      </c>
      <c r="E3407" t="s">
        <v>1</v>
      </c>
      <c r="F3407" s="5">
        <v>41097</v>
      </c>
      <c r="G3407">
        <v>8</v>
      </c>
      <c r="H3407">
        <v>38</v>
      </c>
      <c r="I3407" s="1">
        <v>8537.08</v>
      </c>
      <c r="J3407" s="1">
        <v>2706.64</v>
      </c>
      <c r="K3407">
        <v>31.704517235401301</v>
      </c>
      <c r="L3407" s="4">
        <f>VLOOKUP(N3407,rates,VLOOKUP(CONCATENATE('[1]Exposure Report'!$B$11,'[1]Exposure Report'!$B$13),rate_lookup_table,4,FALSE),FALSE)</f>
        <v>224.66266666666667</v>
      </c>
      <c r="M3407" t="s">
        <v>0</v>
      </c>
      <c r="N3407" t="str">
        <f>IF(VLOOKUP(B3407,title_rename,2,FALSE)=0,B3407,VLOOKUP(B3407,title_rename,2,FALSE))</f>
        <v>07-07 Colorado Rockies @ Washington Nationals</v>
      </c>
      <c r="O3407" s="3" t="str">
        <f>LEFT(IF(VLOOKUP(C3407,brand_rename,2,FALSE)=0,C3407,VLOOKUP(C3407,brand_rename,2,FALSE)),LEN(IF(VLOOKUP(C3407,brand_rename,2,FALSE)=0,C3407,VLOOKUP(C3407,brand_rename,2,FALSE)))-6)</f>
        <v>Dubble Bubble</v>
      </c>
      <c r="P3407" t="str">
        <f>IF(VLOOKUP(D3407,location_rename,2,FALSE)=0,D3407,VLOOKUP(D3407,location_rename,2,FALSE))</f>
        <v>General Merchandise</v>
      </c>
      <c r="Q3407">
        <f>IF($L3407=0,0,G3407)</f>
        <v>8</v>
      </c>
      <c r="R3407">
        <f>IF($L3407=0,0,H3407)</f>
        <v>38</v>
      </c>
      <c r="S3407" s="1">
        <f>R3407*L3407</f>
        <v>8537.1813333333339</v>
      </c>
      <c r="T3407" s="1">
        <f>S3407*(K3407/100)</f>
        <v>2706.6721272441296</v>
      </c>
      <c r="U3407" t="str">
        <f t="shared" si="106"/>
        <v>Dubble BubbleGeneral Merchandise</v>
      </c>
      <c r="V3407" t="str">
        <f t="shared" si="107"/>
        <v>07-07 Colorado Rockies @ Washington NationalsDubble BubbleGeneral Merchandise</v>
      </c>
      <c r="W3407" t="str">
        <f>CONCATENATE(M3407,O3407)</f>
        <v>Regular SeasonDubble Bubble</v>
      </c>
      <c r="X3407" t="str">
        <f>CONCATENATE(M3407,P3407)</f>
        <v>Regular SeasonGeneral Merchandise</v>
      </c>
      <c r="Y3407" t="str">
        <f>CONCATENATE(M3407,O3407,P3407)</f>
        <v>Regular SeasonDubble BubbleGeneral Merchandise</v>
      </c>
    </row>
    <row r="3408" spans="1:25" x14ac:dyDescent="0.25">
      <c r="A3408" s="3">
        <v>374365</v>
      </c>
      <c r="B3408" t="s">
        <v>76</v>
      </c>
      <c r="C3408" t="s">
        <v>61</v>
      </c>
      <c r="D3408" t="s">
        <v>17</v>
      </c>
      <c r="E3408" t="s">
        <v>1</v>
      </c>
      <c r="F3408" s="5">
        <v>41097</v>
      </c>
      <c r="G3408">
        <v>2</v>
      </c>
      <c r="H3408">
        <v>8</v>
      </c>
      <c r="I3408" s="1">
        <v>1797.28</v>
      </c>
      <c r="J3408" s="1">
        <v>675.6</v>
      </c>
      <c r="K3408">
        <v>37.590136205822098</v>
      </c>
      <c r="L3408" s="4">
        <f>VLOOKUP(N3408,rates,VLOOKUP(CONCATENATE('[1]Exposure Report'!$B$11,'[1]Exposure Report'!$B$13),rate_lookup_table,4,FALSE),FALSE)</f>
        <v>224.66266666666667</v>
      </c>
      <c r="M3408" t="s">
        <v>0</v>
      </c>
      <c r="N3408" t="str">
        <f>IF(VLOOKUP(B3408,title_rename,2,FALSE)=0,B3408,VLOOKUP(B3408,title_rename,2,FALSE))</f>
        <v>07-07 Colorado Rockies @ Washington Nationals</v>
      </c>
      <c r="O3408" s="3" t="str">
        <f>LEFT(IF(VLOOKUP(C3408,brand_rename,2,FALSE)=0,C3408,VLOOKUP(C3408,brand_rename,2,FALSE)),LEN(IF(VLOOKUP(C3408,brand_rename,2,FALSE)=0,C3408,VLOOKUP(C3408,brand_rename,2,FALSE)))-6)</f>
        <v>Exxonmobil</v>
      </c>
      <c r="P3408" t="str">
        <f>IF(VLOOKUP(D3408,location_rename,2,FALSE)=0,D3408,VLOOKUP(D3408,location_rename,2,FALSE))</f>
        <v>LED Upper Tiered</v>
      </c>
      <c r="Q3408">
        <f>IF($L3408=0,0,G3408)</f>
        <v>2</v>
      </c>
      <c r="R3408">
        <f>IF($L3408=0,0,H3408)</f>
        <v>8</v>
      </c>
      <c r="S3408" s="1">
        <f>R3408*L3408</f>
        <v>1797.3013333333333</v>
      </c>
      <c r="T3408" s="1">
        <f>S3408*(K3408/100)</f>
        <v>675.60801922905671</v>
      </c>
      <c r="U3408" t="str">
        <f t="shared" si="106"/>
        <v>ExxonmobilLED Upper Tiered</v>
      </c>
      <c r="V3408" t="str">
        <f t="shared" si="107"/>
        <v>07-07 Colorado Rockies @ Washington NationalsExxonmobilLED Upper Tiered</v>
      </c>
      <c r="W3408" t="str">
        <f>CONCATENATE(M3408,O3408)</f>
        <v>Regular SeasonExxonmobil</v>
      </c>
      <c r="X3408" t="str">
        <f>CONCATENATE(M3408,P3408)</f>
        <v>Regular SeasonLED Upper Tiered</v>
      </c>
      <c r="Y3408" t="str">
        <f>CONCATENATE(M3408,O3408,P3408)</f>
        <v>Regular SeasonExxonmobilLED Upper Tiered</v>
      </c>
    </row>
    <row r="3409" spans="1:25" x14ac:dyDescent="0.25">
      <c r="A3409" s="3">
        <v>374365</v>
      </c>
      <c r="B3409" t="s">
        <v>76</v>
      </c>
      <c r="C3409" t="s">
        <v>61</v>
      </c>
      <c r="D3409" t="s">
        <v>2</v>
      </c>
      <c r="E3409" t="s">
        <v>1</v>
      </c>
      <c r="F3409" s="5">
        <v>41097</v>
      </c>
      <c r="G3409">
        <v>11</v>
      </c>
      <c r="H3409">
        <v>84</v>
      </c>
      <c r="I3409" s="1">
        <v>18871.439999999999</v>
      </c>
      <c r="J3409" s="1">
        <v>4365.1899999999996</v>
      </c>
      <c r="K3409">
        <v>23.131197195338501</v>
      </c>
      <c r="L3409" s="4">
        <f>VLOOKUP(N3409,rates,VLOOKUP(CONCATENATE('[1]Exposure Report'!$B$11,'[1]Exposure Report'!$B$13),rate_lookup_table,4,FALSE),FALSE)</f>
        <v>224.66266666666667</v>
      </c>
      <c r="M3409" t="s">
        <v>0</v>
      </c>
      <c r="N3409" t="str">
        <f>IF(VLOOKUP(B3409,title_rename,2,FALSE)=0,B3409,VLOOKUP(B3409,title_rename,2,FALSE))</f>
        <v>07-07 Colorado Rockies @ Washington Nationals</v>
      </c>
      <c r="O3409" s="3" t="str">
        <f>LEFT(IF(VLOOKUP(C3409,brand_rename,2,FALSE)=0,C3409,VLOOKUP(C3409,brand_rename,2,FALSE)),LEN(IF(VLOOKUP(C3409,brand_rename,2,FALSE)=0,C3409,VLOOKUP(C3409,brand_rename,2,FALSE)))-6)</f>
        <v>Exxonmobil</v>
      </c>
      <c r="P3409" t="str">
        <f>IF(VLOOKUP(D3409,location_rename,2,FALSE)=0,D3409,VLOOKUP(D3409,location_rename,2,FALSE))</f>
        <v>Rotational Field Level Home Plate</v>
      </c>
      <c r="Q3409">
        <f>IF($L3409=0,0,G3409)</f>
        <v>11</v>
      </c>
      <c r="R3409">
        <f>IF($L3409=0,0,H3409)</f>
        <v>84</v>
      </c>
      <c r="S3409" s="1">
        <f>R3409*L3409</f>
        <v>18871.664000000001</v>
      </c>
      <c r="T3409" s="1">
        <f>S3409*(K3409/100)</f>
        <v>4365.2418138817056</v>
      </c>
      <c r="U3409" t="str">
        <f t="shared" si="106"/>
        <v>ExxonmobilRotational Field Level Home Plate</v>
      </c>
      <c r="V3409" t="str">
        <f t="shared" si="107"/>
        <v>07-07 Colorado Rockies @ Washington NationalsExxonmobilRotational Field Level Home Plate</v>
      </c>
      <c r="W3409" t="str">
        <f>CONCATENATE(M3409,O3409)</f>
        <v>Regular SeasonExxonmobil</v>
      </c>
      <c r="X3409" t="str">
        <f>CONCATENATE(M3409,P3409)</f>
        <v>Regular SeasonRotational Field Level Home Plate</v>
      </c>
      <c r="Y3409" t="str">
        <f>CONCATENATE(M3409,O3409,P3409)</f>
        <v>Regular SeasonExxonmobilRotational Field Level Home Plate</v>
      </c>
    </row>
    <row r="3410" spans="1:25" x14ac:dyDescent="0.25">
      <c r="A3410" s="3">
        <v>374365</v>
      </c>
      <c r="B3410" t="s">
        <v>76</v>
      </c>
      <c r="C3410" t="s">
        <v>61</v>
      </c>
      <c r="D3410" t="s">
        <v>11</v>
      </c>
      <c r="E3410" t="s">
        <v>1</v>
      </c>
      <c r="F3410" s="5">
        <v>41097</v>
      </c>
      <c r="G3410">
        <v>4</v>
      </c>
      <c r="H3410">
        <v>7</v>
      </c>
      <c r="I3410" s="1">
        <v>1572.62</v>
      </c>
      <c r="J3410" s="1">
        <v>332.56</v>
      </c>
      <c r="K3410">
        <v>21.146875914079601</v>
      </c>
      <c r="L3410" s="4">
        <f>VLOOKUP(N3410,rates,VLOOKUP(CONCATENATE('[1]Exposure Report'!$B$11,'[1]Exposure Report'!$B$13),rate_lookup_table,4,FALSE),FALSE)</f>
        <v>224.66266666666667</v>
      </c>
      <c r="M3410" t="s">
        <v>0</v>
      </c>
      <c r="N3410" t="str">
        <f>IF(VLOOKUP(B3410,title_rename,2,FALSE)=0,B3410,VLOOKUP(B3410,title_rename,2,FALSE))</f>
        <v>07-07 Colorado Rockies @ Washington Nationals</v>
      </c>
      <c r="O3410" s="3" t="str">
        <f>LEFT(IF(VLOOKUP(C3410,brand_rename,2,FALSE)=0,C3410,VLOOKUP(C3410,brand_rename,2,FALSE)),LEN(IF(VLOOKUP(C3410,brand_rename,2,FALSE)=0,C3410,VLOOKUP(C3410,brand_rename,2,FALSE)))-6)</f>
        <v>Exxonmobil</v>
      </c>
      <c r="P3410" t="str">
        <f>IF(VLOOKUP(D3410,location_rename,2,FALSE)=0,D3410,VLOOKUP(D3410,location_rename,2,FALSE))</f>
        <v>Static Outfield Wall</v>
      </c>
      <c r="Q3410">
        <f>IF($L3410=0,0,G3410)</f>
        <v>4</v>
      </c>
      <c r="R3410">
        <f>IF($L3410=0,0,H3410)</f>
        <v>7</v>
      </c>
      <c r="S3410" s="1">
        <f>R3410*L3410</f>
        <v>1572.6386666666667</v>
      </c>
      <c r="T3410" s="1">
        <f>S3410*(K3410/100)</f>
        <v>332.56394741683596</v>
      </c>
      <c r="U3410" t="str">
        <f t="shared" si="106"/>
        <v>ExxonmobilStatic Outfield Wall</v>
      </c>
      <c r="V3410" t="str">
        <f t="shared" si="107"/>
        <v>07-07 Colorado Rockies @ Washington NationalsExxonmobilStatic Outfield Wall</v>
      </c>
      <c r="W3410" t="str">
        <f>CONCATENATE(M3410,O3410)</f>
        <v>Regular SeasonExxonmobil</v>
      </c>
      <c r="X3410" t="str">
        <f>CONCATENATE(M3410,P3410)</f>
        <v>Regular SeasonStatic Outfield Wall</v>
      </c>
      <c r="Y3410" t="str">
        <f>CONCATENATE(M3410,O3410,P3410)</f>
        <v>Regular SeasonExxonmobilStatic Outfield Wall</v>
      </c>
    </row>
    <row r="3411" spans="1:25" x14ac:dyDescent="0.25">
      <c r="A3411" s="3">
        <v>374365</v>
      </c>
      <c r="B3411" t="s">
        <v>76</v>
      </c>
      <c r="C3411" t="s">
        <v>60</v>
      </c>
      <c r="D3411" t="s">
        <v>34</v>
      </c>
      <c r="E3411" t="s">
        <v>1</v>
      </c>
      <c r="F3411" s="5">
        <v>41097</v>
      </c>
      <c r="G3411">
        <v>3</v>
      </c>
      <c r="H3411">
        <v>10</v>
      </c>
      <c r="I3411" s="1">
        <v>2246.6</v>
      </c>
      <c r="J3411" s="1">
        <v>640.73</v>
      </c>
      <c r="K3411">
        <v>28.519985756253799</v>
      </c>
      <c r="L3411" s="4">
        <f>VLOOKUP(N3411,rates,VLOOKUP(CONCATENATE('[1]Exposure Report'!$B$11,'[1]Exposure Report'!$B$13),rate_lookup_table,4,FALSE),FALSE)</f>
        <v>224.66266666666667</v>
      </c>
      <c r="M3411" t="s">
        <v>0</v>
      </c>
      <c r="N3411" t="str">
        <f>IF(VLOOKUP(B3411,title_rename,2,FALSE)=0,B3411,VLOOKUP(B3411,title_rename,2,FALSE))</f>
        <v>07-07 Colorado Rockies @ Washington Nationals</v>
      </c>
      <c r="O3411" s="3" t="str">
        <f>LEFT(IF(VLOOKUP(C3411,brand_rename,2,FALSE)=0,C3411,VLOOKUP(C3411,brand_rename,2,FALSE)),LEN(IF(VLOOKUP(C3411,brand_rename,2,FALSE)=0,C3411,VLOOKUP(C3411,brand_rename,2,FALSE)))-6)</f>
        <v>Frito-Lay</v>
      </c>
      <c r="P3411" t="str">
        <f>IF(VLOOKUP(D3411,location_rename,2,FALSE)=0,D3411,VLOOKUP(D3411,location_rename,2,FALSE))</f>
        <v>General Merchandise</v>
      </c>
      <c r="Q3411">
        <f>IF($L3411=0,0,G3411)</f>
        <v>3</v>
      </c>
      <c r="R3411">
        <f>IF($L3411=0,0,H3411)</f>
        <v>10</v>
      </c>
      <c r="S3411" s="1">
        <f>R3411*L3411</f>
        <v>2246.6266666666666</v>
      </c>
      <c r="T3411" s="1">
        <f>S3411*(K3411/100)</f>
        <v>640.73760532953293</v>
      </c>
      <c r="U3411" t="str">
        <f t="shared" si="106"/>
        <v>Frito-LayGeneral Merchandise</v>
      </c>
      <c r="V3411" t="str">
        <f t="shared" si="107"/>
        <v>07-07 Colorado Rockies @ Washington NationalsFrito-LayGeneral Merchandise</v>
      </c>
      <c r="W3411" t="str">
        <f>CONCATENATE(M3411,O3411)</f>
        <v>Regular SeasonFrito-Lay</v>
      </c>
      <c r="X3411" t="str">
        <f>CONCATENATE(M3411,P3411)</f>
        <v>Regular SeasonGeneral Merchandise</v>
      </c>
      <c r="Y3411" t="str">
        <f>CONCATENATE(M3411,O3411,P3411)</f>
        <v>Regular SeasonFrito-LayGeneral Merchandise</v>
      </c>
    </row>
    <row r="3412" spans="1:25" x14ac:dyDescent="0.25">
      <c r="A3412" s="3">
        <v>374365</v>
      </c>
      <c r="B3412" t="s">
        <v>76</v>
      </c>
      <c r="C3412" t="s">
        <v>55</v>
      </c>
      <c r="D3412" t="s">
        <v>58</v>
      </c>
      <c r="E3412" t="s">
        <v>1</v>
      </c>
      <c r="F3412" s="5">
        <v>41097</v>
      </c>
      <c r="G3412">
        <v>2</v>
      </c>
      <c r="H3412">
        <v>13</v>
      </c>
      <c r="I3412" s="1">
        <v>2920.58</v>
      </c>
      <c r="J3412" s="1">
        <v>500.21</v>
      </c>
      <c r="K3412">
        <v>17.127077498305098</v>
      </c>
      <c r="L3412" s="4">
        <f>VLOOKUP(N3412,rates,VLOOKUP(CONCATENATE('[1]Exposure Report'!$B$11,'[1]Exposure Report'!$B$13),rate_lookup_table,4,FALSE),FALSE)</f>
        <v>224.66266666666667</v>
      </c>
      <c r="M3412" t="s">
        <v>0</v>
      </c>
      <c r="N3412" t="str">
        <f>IF(VLOOKUP(B3412,title_rename,2,FALSE)=0,B3412,VLOOKUP(B3412,title_rename,2,FALSE))</f>
        <v>07-07 Colorado Rockies @ Washington Nationals</v>
      </c>
      <c r="O3412" s="3" t="str">
        <f>LEFT(IF(VLOOKUP(C3412,brand_rename,2,FALSE)=0,C3412,VLOOKUP(C3412,brand_rename,2,FALSE)),LEN(IF(VLOOKUP(C3412,brand_rename,2,FALSE)=0,C3412,VLOOKUP(C3412,brand_rename,2,FALSE)))-6)</f>
        <v>Gatorade</v>
      </c>
      <c r="P3412" t="str">
        <f>IF(VLOOKUP(D3412,location_rename,2,FALSE)=0,D3412,VLOOKUP(D3412,location_rename,2,FALSE))</f>
        <v>Cooler Partial Branded</v>
      </c>
      <c r="Q3412">
        <f>IF($L3412=0,0,G3412)</f>
        <v>2</v>
      </c>
      <c r="R3412">
        <f>IF($L3412=0,0,H3412)</f>
        <v>13</v>
      </c>
      <c r="S3412" s="1">
        <f>R3412*L3412</f>
        <v>2920.6146666666668</v>
      </c>
      <c r="T3412" s="1">
        <f>S3412*(K3412/100)</f>
        <v>500.21593738686516</v>
      </c>
      <c r="U3412" t="str">
        <f t="shared" si="106"/>
        <v>GatoradeCooler Partial Branded</v>
      </c>
      <c r="V3412" t="str">
        <f t="shared" si="107"/>
        <v>07-07 Colorado Rockies @ Washington NationalsGatoradeCooler Partial Branded</v>
      </c>
      <c r="W3412" t="str">
        <f>CONCATENATE(M3412,O3412)</f>
        <v>Regular SeasonGatorade</v>
      </c>
      <c r="X3412" t="str">
        <f>CONCATENATE(M3412,P3412)</f>
        <v>Regular SeasonCooler Partial Branded</v>
      </c>
      <c r="Y3412" t="str">
        <f>CONCATENATE(M3412,O3412,P3412)</f>
        <v>Regular SeasonGatoradeCooler Partial Branded</v>
      </c>
    </row>
    <row r="3413" spans="1:25" x14ac:dyDescent="0.25">
      <c r="A3413" s="3">
        <v>374365</v>
      </c>
      <c r="B3413" t="s">
        <v>76</v>
      </c>
      <c r="C3413" t="s">
        <v>55</v>
      </c>
      <c r="D3413" t="s">
        <v>58</v>
      </c>
      <c r="E3413" t="s">
        <v>1</v>
      </c>
      <c r="F3413" s="5">
        <v>41097</v>
      </c>
      <c r="G3413">
        <v>3</v>
      </c>
      <c r="H3413">
        <v>4</v>
      </c>
      <c r="I3413" s="1">
        <v>898.64</v>
      </c>
      <c r="J3413" s="1">
        <v>225.54</v>
      </c>
      <c r="K3413">
        <v>25.097925754473401</v>
      </c>
      <c r="L3413" s="4">
        <f>VLOOKUP(N3413,rates,VLOOKUP(CONCATENATE('[1]Exposure Report'!$B$11,'[1]Exposure Report'!$B$13),rate_lookup_table,4,FALSE),FALSE)</f>
        <v>224.66266666666667</v>
      </c>
      <c r="M3413" t="s">
        <v>0</v>
      </c>
      <c r="N3413" t="str">
        <f>IF(VLOOKUP(B3413,title_rename,2,FALSE)=0,B3413,VLOOKUP(B3413,title_rename,2,FALSE))</f>
        <v>07-07 Colorado Rockies @ Washington Nationals</v>
      </c>
      <c r="O3413" s="3" t="str">
        <f>LEFT(IF(VLOOKUP(C3413,brand_rename,2,FALSE)=0,C3413,VLOOKUP(C3413,brand_rename,2,FALSE)),LEN(IF(VLOOKUP(C3413,brand_rename,2,FALSE)=0,C3413,VLOOKUP(C3413,brand_rename,2,FALSE)))-6)</f>
        <v>Gatorade</v>
      </c>
      <c r="P3413" t="str">
        <f>IF(VLOOKUP(D3413,location_rename,2,FALSE)=0,D3413,VLOOKUP(D3413,location_rename,2,FALSE))</f>
        <v>Cooler Partial Branded</v>
      </c>
      <c r="Q3413">
        <f>IF($L3413=0,0,G3413)</f>
        <v>3</v>
      </c>
      <c r="R3413">
        <f>IF($L3413=0,0,H3413)</f>
        <v>4</v>
      </c>
      <c r="S3413" s="1">
        <f>R3413*L3413</f>
        <v>898.65066666666667</v>
      </c>
      <c r="T3413" s="1">
        <f>S3413*(K3413/100)</f>
        <v>225.54267711208024</v>
      </c>
      <c r="U3413" t="str">
        <f t="shared" si="106"/>
        <v>GatoradeCooler Partial Branded</v>
      </c>
      <c r="V3413" t="str">
        <f t="shared" si="107"/>
        <v>07-07 Colorado Rockies @ Washington NationalsGatoradeCooler Partial Branded</v>
      </c>
      <c r="W3413" t="str">
        <f>CONCATENATE(M3413,O3413)</f>
        <v>Regular SeasonGatorade</v>
      </c>
      <c r="X3413" t="str">
        <f>CONCATENATE(M3413,P3413)</f>
        <v>Regular SeasonCooler Partial Branded</v>
      </c>
      <c r="Y3413" t="str">
        <f>CONCATENATE(M3413,O3413,P3413)</f>
        <v>Regular SeasonGatoradeCooler Partial Branded</v>
      </c>
    </row>
    <row r="3414" spans="1:25" x14ac:dyDescent="0.25">
      <c r="A3414" s="3">
        <v>374365</v>
      </c>
      <c r="B3414" t="s">
        <v>76</v>
      </c>
      <c r="C3414" t="s">
        <v>55</v>
      </c>
      <c r="D3414" t="s">
        <v>57</v>
      </c>
      <c r="E3414" t="s">
        <v>1</v>
      </c>
      <c r="F3414" s="5">
        <v>41097</v>
      </c>
      <c r="G3414">
        <v>1</v>
      </c>
      <c r="H3414">
        <v>3</v>
      </c>
      <c r="I3414" s="1">
        <v>673.98</v>
      </c>
      <c r="J3414" s="1">
        <v>179.21</v>
      </c>
      <c r="K3414">
        <v>26.589809786640501</v>
      </c>
      <c r="L3414" s="4">
        <f>VLOOKUP(N3414,rates,VLOOKUP(CONCATENATE('[1]Exposure Report'!$B$11,'[1]Exposure Report'!$B$13),rate_lookup_table,4,FALSE),FALSE)</f>
        <v>224.66266666666667</v>
      </c>
      <c r="M3414" t="s">
        <v>0</v>
      </c>
      <c r="N3414" t="str">
        <f>IF(VLOOKUP(B3414,title_rename,2,FALSE)=0,B3414,VLOOKUP(B3414,title_rename,2,FALSE))</f>
        <v>07-07 Colorado Rockies @ Washington Nationals</v>
      </c>
      <c r="O3414" s="3" t="str">
        <f>LEFT(IF(VLOOKUP(C3414,brand_rename,2,FALSE)=0,C3414,VLOOKUP(C3414,brand_rename,2,FALSE)),LEN(IF(VLOOKUP(C3414,brand_rename,2,FALSE)=0,C3414,VLOOKUP(C3414,brand_rename,2,FALSE)))-6)</f>
        <v>Gatorade</v>
      </c>
      <c r="P3414" t="str">
        <f>IF(VLOOKUP(D3414,location_rename,2,FALSE)=0,D3414,VLOOKUP(D3414,location_rename,2,FALSE))</f>
        <v>Ice Chest Partial Branded</v>
      </c>
      <c r="Q3414">
        <f>IF($L3414=0,0,G3414)</f>
        <v>1</v>
      </c>
      <c r="R3414">
        <f>IF($L3414=0,0,H3414)</f>
        <v>3</v>
      </c>
      <c r="S3414" s="1">
        <f>R3414*L3414</f>
        <v>673.98800000000006</v>
      </c>
      <c r="T3414" s="1">
        <f>S3414*(K3414/100)</f>
        <v>179.21212718478259</v>
      </c>
      <c r="U3414" t="str">
        <f t="shared" si="106"/>
        <v>GatoradeIce Chest Partial Branded</v>
      </c>
      <c r="V3414" t="str">
        <f t="shared" si="107"/>
        <v>07-07 Colorado Rockies @ Washington NationalsGatoradeIce Chest Partial Branded</v>
      </c>
      <c r="W3414" t="str">
        <f>CONCATENATE(M3414,O3414)</f>
        <v>Regular SeasonGatorade</v>
      </c>
      <c r="X3414" t="str">
        <f>CONCATENATE(M3414,P3414)</f>
        <v>Regular SeasonIce Chest Partial Branded</v>
      </c>
      <c r="Y3414" t="str">
        <f>CONCATENATE(M3414,O3414,P3414)</f>
        <v>Regular SeasonGatoradeIce Chest Partial Branded</v>
      </c>
    </row>
    <row r="3415" spans="1:25" x14ac:dyDescent="0.25">
      <c r="A3415" s="3">
        <v>374365</v>
      </c>
      <c r="B3415" t="s">
        <v>76</v>
      </c>
      <c r="C3415" t="s">
        <v>55</v>
      </c>
      <c r="D3415" t="s">
        <v>56</v>
      </c>
      <c r="E3415" t="s">
        <v>1</v>
      </c>
      <c r="F3415" s="5">
        <v>41097</v>
      </c>
      <c r="G3415">
        <v>4</v>
      </c>
      <c r="H3415">
        <v>12</v>
      </c>
      <c r="I3415" s="1">
        <v>2695.92</v>
      </c>
      <c r="J3415" s="1">
        <v>665.67</v>
      </c>
      <c r="K3415">
        <v>24.691756431941599</v>
      </c>
      <c r="L3415" s="4">
        <f>VLOOKUP(N3415,rates,VLOOKUP(CONCATENATE('[1]Exposure Report'!$B$11,'[1]Exposure Report'!$B$13),rate_lookup_table,4,FALSE),FALSE)</f>
        <v>224.66266666666667</v>
      </c>
      <c r="M3415" t="s">
        <v>0</v>
      </c>
      <c r="N3415" t="str">
        <f>IF(VLOOKUP(B3415,title_rename,2,FALSE)=0,B3415,VLOOKUP(B3415,title_rename,2,FALSE))</f>
        <v>07-07 Colorado Rockies @ Washington Nationals</v>
      </c>
      <c r="O3415" s="3" t="str">
        <f>LEFT(IF(VLOOKUP(C3415,brand_rename,2,FALSE)=0,C3415,VLOOKUP(C3415,brand_rename,2,FALSE)),LEN(IF(VLOOKUP(C3415,brand_rename,2,FALSE)=0,C3415,VLOOKUP(C3415,brand_rename,2,FALSE)))-6)</f>
        <v>Gatorade</v>
      </c>
      <c r="P3415" t="str">
        <f>IF(VLOOKUP(D3415,location_rename,2,FALSE)=0,D3415,VLOOKUP(D3415,location_rename,2,FALSE))</f>
        <v>Passive Cup</v>
      </c>
      <c r="Q3415">
        <f>IF($L3415=0,0,G3415)</f>
        <v>4</v>
      </c>
      <c r="R3415">
        <f>IF($L3415=0,0,H3415)</f>
        <v>12</v>
      </c>
      <c r="S3415" s="1">
        <f>R3415*L3415</f>
        <v>2695.9520000000002</v>
      </c>
      <c r="T3415" s="1">
        <f>S3415*(K3415/100)</f>
        <v>665.67790136205826</v>
      </c>
      <c r="U3415" t="str">
        <f t="shared" si="106"/>
        <v>GatoradePassive Cup</v>
      </c>
      <c r="V3415" t="str">
        <f t="shared" si="107"/>
        <v>07-07 Colorado Rockies @ Washington NationalsGatoradePassive Cup</v>
      </c>
      <c r="W3415" t="str">
        <f>CONCATENATE(M3415,O3415)</f>
        <v>Regular SeasonGatorade</v>
      </c>
      <c r="X3415" t="str">
        <f>CONCATENATE(M3415,P3415)</f>
        <v>Regular SeasonPassive Cup</v>
      </c>
      <c r="Y3415" t="str">
        <f>CONCATENATE(M3415,O3415,P3415)</f>
        <v>Regular SeasonGatoradePassive Cup</v>
      </c>
    </row>
    <row r="3416" spans="1:25" x14ac:dyDescent="0.25">
      <c r="A3416" s="3">
        <v>374365</v>
      </c>
      <c r="B3416" t="s">
        <v>76</v>
      </c>
      <c r="C3416" t="s">
        <v>85</v>
      </c>
      <c r="D3416" t="s">
        <v>17</v>
      </c>
      <c r="E3416" t="s">
        <v>1</v>
      </c>
      <c r="F3416" s="5">
        <v>41097</v>
      </c>
      <c r="G3416">
        <v>2</v>
      </c>
      <c r="H3416">
        <v>2</v>
      </c>
      <c r="I3416" s="1">
        <v>449.32</v>
      </c>
      <c r="J3416" s="1">
        <v>117.5</v>
      </c>
      <c r="K3416">
        <v>26.1506276150627</v>
      </c>
      <c r="L3416" s="4">
        <f>VLOOKUP(N3416,rates,VLOOKUP(CONCATENATE('[1]Exposure Report'!$B$11,'[1]Exposure Report'!$B$13),rate_lookup_table,4,FALSE),FALSE)</f>
        <v>224.66266666666667</v>
      </c>
      <c r="M3416" t="s">
        <v>0</v>
      </c>
      <c r="N3416" t="str">
        <f>IF(VLOOKUP(B3416,title_rename,2,FALSE)=0,B3416,VLOOKUP(B3416,title_rename,2,FALSE))</f>
        <v>07-07 Colorado Rockies @ Washington Nationals</v>
      </c>
      <c r="O3416" s="3" t="str">
        <f>LEFT(IF(VLOOKUP(C3416,brand_rename,2,FALSE)=0,C3416,VLOOKUP(C3416,brand_rename,2,FALSE)),LEN(IF(VLOOKUP(C3416,brand_rename,2,FALSE)=0,C3416,VLOOKUP(C3416,brand_rename,2,FALSE)))-6)</f>
        <v>Gaylord National Resort</v>
      </c>
      <c r="P3416" t="str">
        <f>IF(VLOOKUP(D3416,location_rename,2,FALSE)=0,D3416,VLOOKUP(D3416,location_rename,2,FALSE))</f>
        <v>LED Upper Tiered</v>
      </c>
      <c r="Q3416">
        <f>IF($L3416=0,0,G3416)</f>
        <v>2</v>
      </c>
      <c r="R3416">
        <f>IF($L3416=0,0,H3416)</f>
        <v>2</v>
      </c>
      <c r="S3416" s="1">
        <f>R3416*L3416</f>
        <v>449.32533333333333</v>
      </c>
      <c r="T3416" s="1">
        <f>S3416*(K3416/100)</f>
        <v>117.50139470013919</v>
      </c>
      <c r="U3416" t="str">
        <f t="shared" si="106"/>
        <v>Gaylord National ResortLED Upper Tiered</v>
      </c>
      <c r="V3416" t="str">
        <f t="shared" si="107"/>
        <v>07-07 Colorado Rockies @ Washington NationalsGaylord National ResortLED Upper Tiered</v>
      </c>
      <c r="W3416" t="str">
        <f>CONCATENATE(M3416,O3416)</f>
        <v>Regular SeasonGaylord National Resort</v>
      </c>
      <c r="X3416" t="str">
        <f>CONCATENATE(M3416,P3416)</f>
        <v>Regular SeasonLED Upper Tiered</v>
      </c>
      <c r="Y3416" t="str">
        <f>CONCATENATE(M3416,O3416,P3416)</f>
        <v>Regular SeasonGaylord National ResortLED Upper Tiered</v>
      </c>
    </row>
    <row r="3417" spans="1:25" x14ac:dyDescent="0.25">
      <c r="A3417" s="3">
        <v>374365</v>
      </c>
      <c r="B3417" t="s">
        <v>76</v>
      </c>
      <c r="C3417" t="s">
        <v>53</v>
      </c>
      <c r="D3417" t="s">
        <v>34</v>
      </c>
      <c r="E3417" t="s">
        <v>1</v>
      </c>
      <c r="F3417" s="5">
        <v>41097</v>
      </c>
      <c r="G3417">
        <v>1</v>
      </c>
      <c r="H3417">
        <v>4</v>
      </c>
      <c r="I3417" s="1">
        <v>898.64</v>
      </c>
      <c r="J3417" s="1">
        <v>340.49</v>
      </c>
      <c r="K3417">
        <v>37.889477432564703</v>
      </c>
      <c r="L3417" s="4">
        <f>VLOOKUP(N3417,rates,VLOOKUP(CONCATENATE('[1]Exposure Report'!$B$11,'[1]Exposure Report'!$B$13),rate_lookup_table,4,FALSE),FALSE)</f>
        <v>224.66266666666667</v>
      </c>
      <c r="M3417" t="s">
        <v>0</v>
      </c>
      <c r="N3417" t="str">
        <f>IF(VLOOKUP(B3417,title_rename,2,FALSE)=0,B3417,VLOOKUP(B3417,title_rename,2,FALSE))</f>
        <v>07-07 Colorado Rockies @ Washington Nationals</v>
      </c>
      <c r="O3417" s="3" t="str">
        <f>LEFT(IF(VLOOKUP(C3417,brand_rename,2,FALSE)=0,C3417,VLOOKUP(C3417,brand_rename,2,FALSE)),LEN(IF(VLOOKUP(C3417,brand_rename,2,FALSE)=0,C3417,VLOOKUP(C3417,brand_rename,2,FALSE)))-6)</f>
        <v>GEICO</v>
      </c>
      <c r="P3417" t="str">
        <f>IF(VLOOKUP(D3417,location_rename,2,FALSE)=0,D3417,VLOOKUP(D3417,location_rename,2,FALSE))</f>
        <v>General Merchandise</v>
      </c>
      <c r="Q3417">
        <f>IF($L3417=0,0,G3417)</f>
        <v>1</v>
      </c>
      <c r="R3417">
        <f>IF($L3417=0,0,H3417)</f>
        <v>4</v>
      </c>
      <c r="S3417" s="1">
        <f>R3417*L3417</f>
        <v>898.65066666666667</v>
      </c>
      <c r="T3417" s="1">
        <f>S3417*(K3417/100)</f>
        <v>340.49404154425895</v>
      </c>
      <c r="U3417" t="str">
        <f t="shared" si="106"/>
        <v>GEICOGeneral Merchandise</v>
      </c>
      <c r="V3417" t="str">
        <f t="shared" si="107"/>
        <v>07-07 Colorado Rockies @ Washington NationalsGEICOGeneral Merchandise</v>
      </c>
      <c r="W3417" t="str">
        <f>CONCATENATE(M3417,O3417)</f>
        <v>Regular SeasonGEICO</v>
      </c>
      <c r="X3417" t="str">
        <f>CONCATENATE(M3417,P3417)</f>
        <v>Regular SeasonGeneral Merchandise</v>
      </c>
      <c r="Y3417" t="str">
        <f>CONCATENATE(M3417,O3417,P3417)</f>
        <v>Regular SeasonGEICOGeneral Merchandise</v>
      </c>
    </row>
    <row r="3418" spans="1:25" x14ac:dyDescent="0.25">
      <c r="A3418" s="3">
        <v>374365</v>
      </c>
      <c r="B3418" t="s">
        <v>76</v>
      </c>
      <c r="C3418" t="s">
        <v>53</v>
      </c>
      <c r="D3418" t="s">
        <v>19</v>
      </c>
      <c r="E3418" t="s">
        <v>1</v>
      </c>
      <c r="F3418" s="5">
        <v>41097</v>
      </c>
      <c r="G3418">
        <v>2</v>
      </c>
      <c r="H3418">
        <v>2</v>
      </c>
      <c r="I3418" s="1">
        <v>449.32</v>
      </c>
      <c r="J3418" s="1">
        <v>177.46</v>
      </c>
      <c r="K3418">
        <v>39.495237247395998</v>
      </c>
      <c r="L3418" s="4">
        <f>VLOOKUP(N3418,rates,VLOOKUP(CONCATENATE('[1]Exposure Report'!$B$11,'[1]Exposure Report'!$B$13),rate_lookup_table,4,FALSE),FALSE)</f>
        <v>224.66266666666667</v>
      </c>
      <c r="M3418" t="s">
        <v>0</v>
      </c>
      <c r="N3418" t="str">
        <f>IF(VLOOKUP(B3418,title_rename,2,FALSE)=0,B3418,VLOOKUP(B3418,title_rename,2,FALSE))</f>
        <v>07-07 Colorado Rockies @ Washington Nationals</v>
      </c>
      <c r="O3418" s="3" t="str">
        <f>LEFT(IF(VLOOKUP(C3418,brand_rename,2,FALSE)=0,C3418,VLOOKUP(C3418,brand_rename,2,FALSE)),LEN(IF(VLOOKUP(C3418,brand_rename,2,FALSE)=0,C3418,VLOOKUP(C3418,brand_rename,2,FALSE)))-6)</f>
        <v>GEICO</v>
      </c>
      <c r="P3418" t="str">
        <f>IF(VLOOKUP(D3418,location_rename,2,FALSE)=0,D3418,VLOOKUP(D3418,location_rename,2,FALSE))</f>
        <v>LED Outfield Wall</v>
      </c>
      <c r="Q3418">
        <f>IF($L3418=0,0,G3418)</f>
        <v>2</v>
      </c>
      <c r="R3418">
        <f>IF($L3418=0,0,H3418)</f>
        <v>2</v>
      </c>
      <c r="S3418" s="1">
        <f>R3418*L3418</f>
        <v>449.32533333333333</v>
      </c>
      <c r="T3418" s="1">
        <f>S3418*(K3418/100)</f>
        <v>177.4621064126529</v>
      </c>
      <c r="U3418" t="str">
        <f t="shared" si="106"/>
        <v>GEICOLED Outfield Wall</v>
      </c>
      <c r="V3418" t="str">
        <f t="shared" si="107"/>
        <v>07-07 Colorado Rockies @ Washington NationalsGEICOLED Outfield Wall</v>
      </c>
      <c r="W3418" t="str">
        <f>CONCATENATE(M3418,O3418)</f>
        <v>Regular SeasonGEICO</v>
      </c>
      <c r="X3418" t="str">
        <f>CONCATENATE(M3418,P3418)</f>
        <v>Regular SeasonLED Outfield Wall</v>
      </c>
      <c r="Y3418" t="str">
        <f>CONCATENATE(M3418,O3418,P3418)</f>
        <v>Regular SeasonGEICOLED Outfield Wall</v>
      </c>
    </row>
    <row r="3419" spans="1:25" x14ac:dyDescent="0.25">
      <c r="A3419" s="3">
        <v>374365</v>
      </c>
      <c r="B3419" t="s">
        <v>76</v>
      </c>
      <c r="C3419" t="s">
        <v>53</v>
      </c>
      <c r="D3419" t="s">
        <v>17</v>
      </c>
      <c r="E3419" t="s">
        <v>1</v>
      </c>
      <c r="F3419" s="5">
        <v>41097</v>
      </c>
      <c r="G3419">
        <v>3</v>
      </c>
      <c r="H3419">
        <v>10</v>
      </c>
      <c r="I3419" s="1">
        <v>2246.6</v>
      </c>
      <c r="J3419" s="1">
        <v>838.72</v>
      </c>
      <c r="K3419">
        <v>37.332858541796398</v>
      </c>
      <c r="L3419" s="4">
        <f>VLOOKUP(N3419,rates,VLOOKUP(CONCATENATE('[1]Exposure Report'!$B$11,'[1]Exposure Report'!$B$13),rate_lookup_table,4,FALSE),FALSE)</f>
        <v>224.66266666666667</v>
      </c>
      <c r="M3419" t="s">
        <v>0</v>
      </c>
      <c r="N3419" t="str">
        <f>IF(VLOOKUP(B3419,title_rename,2,FALSE)=0,B3419,VLOOKUP(B3419,title_rename,2,FALSE))</f>
        <v>07-07 Colorado Rockies @ Washington Nationals</v>
      </c>
      <c r="O3419" s="3" t="str">
        <f>LEFT(IF(VLOOKUP(C3419,brand_rename,2,FALSE)=0,C3419,VLOOKUP(C3419,brand_rename,2,FALSE)),LEN(IF(VLOOKUP(C3419,brand_rename,2,FALSE)=0,C3419,VLOOKUP(C3419,brand_rename,2,FALSE)))-6)</f>
        <v>GEICO</v>
      </c>
      <c r="P3419" t="str">
        <f>IF(VLOOKUP(D3419,location_rename,2,FALSE)=0,D3419,VLOOKUP(D3419,location_rename,2,FALSE))</f>
        <v>LED Upper Tiered</v>
      </c>
      <c r="Q3419">
        <f>IF($L3419=0,0,G3419)</f>
        <v>3</v>
      </c>
      <c r="R3419">
        <f>IF($L3419=0,0,H3419)</f>
        <v>10</v>
      </c>
      <c r="S3419" s="1">
        <f>R3419*L3419</f>
        <v>2246.6266666666666</v>
      </c>
      <c r="T3419" s="1">
        <f>S3419*(K3419/100)</f>
        <v>838.72995542894228</v>
      </c>
      <c r="U3419" t="str">
        <f t="shared" si="106"/>
        <v>GEICOLED Upper Tiered</v>
      </c>
      <c r="V3419" t="str">
        <f t="shared" si="107"/>
        <v>07-07 Colorado Rockies @ Washington NationalsGEICOLED Upper Tiered</v>
      </c>
      <c r="W3419" t="str">
        <f>CONCATENATE(M3419,O3419)</f>
        <v>Regular SeasonGEICO</v>
      </c>
      <c r="X3419" t="str">
        <f>CONCATENATE(M3419,P3419)</f>
        <v>Regular SeasonLED Upper Tiered</v>
      </c>
      <c r="Y3419" t="str">
        <f>CONCATENATE(M3419,O3419,P3419)</f>
        <v>Regular SeasonGEICOLED Upper Tiered</v>
      </c>
    </row>
    <row r="3420" spans="1:25" x14ac:dyDescent="0.25">
      <c r="A3420" s="3">
        <v>374365</v>
      </c>
      <c r="B3420" t="s">
        <v>76</v>
      </c>
      <c r="C3420" t="s">
        <v>53</v>
      </c>
      <c r="D3420" t="s">
        <v>2</v>
      </c>
      <c r="E3420" t="s">
        <v>1</v>
      </c>
      <c r="F3420" s="5">
        <v>41097</v>
      </c>
      <c r="G3420">
        <v>20</v>
      </c>
      <c r="H3420">
        <v>135</v>
      </c>
      <c r="I3420" s="1">
        <v>30329.1</v>
      </c>
      <c r="J3420" s="1">
        <v>7110.47</v>
      </c>
      <c r="K3420">
        <v>23.444381798338799</v>
      </c>
      <c r="L3420" s="4">
        <f>VLOOKUP(N3420,rates,VLOOKUP(CONCATENATE('[1]Exposure Report'!$B$11,'[1]Exposure Report'!$B$13),rate_lookup_table,4,FALSE),FALSE)</f>
        <v>224.66266666666667</v>
      </c>
      <c r="M3420" t="s">
        <v>0</v>
      </c>
      <c r="N3420" t="str">
        <f>IF(VLOOKUP(B3420,title_rename,2,FALSE)=0,B3420,VLOOKUP(B3420,title_rename,2,FALSE))</f>
        <v>07-07 Colorado Rockies @ Washington Nationals</v>
      </c>
      <c r="O3420" s="3" t="str">
        <f>LEFT(IF(VLOOKUP(C3420,brand_rename,2,FALSE)=0,C3420,VLOOKUP(C3420,brand_rename,2,FALSE)),LEN(IF(VLOOKUP(C3420,brand_rename,2,FALSE)=0,C3420,VLOOKUP(C3420,brand_rename,2,FALSE)))-6)</f>
        <v>GEICO</v>
      </c>
      <c r="P3420" t="str">
        <f>IF(VLOOKUP(D3420,location_rename,2,FALSE)=0,D3420,VLOOKUP(D3420,location_rename,2,FALSE))</f>
        <v>Rotational Field Level Home Plate</v>
      </c>
      <c r="Q3420">
        <f>IF($L3420=0,0,G3420)</f>
        <v>20</v>
      </c>
      <c r="R3420">
        <f>IF($L3420=0,0,H3420)</f>
        <v>135</v>
      </c>
      <c r="S3420" s="1">
        <f>R3420*L3420</f>
        <v>30329.46</v>
      </c>
      <c r="T3420" s="1">
        <f>S3420*(K3420/100)</f>
        <v>7110.5543997744462</v>
      </c>
      <c r="U3420" t="str">
        <f t="shared" si="106"/>
        <v>GEICORotational Field Level Home Plate</v>
      </c>
      <c r="V3420" t="str">
        <f t="shared" si="107"/>
        <v>07-07 Colorado Rockies @ Washington NationalsGEICORotational Field Level Home Plate</v>
      </c>
      <c r="W3420" t="str">
        <f>CONCATENATE(M3420,O3420)</f>
        <v>Regular SeasonGEICO</v>
      </c>
      <c r="X3420" t="str">
        <f>CONCATENATE(M3420,P3420)</f>
        <v>Regular SeasonRotational Field Level Home Plate</v>
      </c>
      <c r="Y3420" t="str">
        <f>CONCATENATE(M3420,O3420,P3420)</f>
        <v>Regular SeasonGEICORotational Field Level Home Plate</v>
      </c>
    </row>
    <row r="3421" spans="1:25" x14ac:dyDescent="0.25">
      <c r="A3421" s="3">
        <v>374365</v>
      </c>
      <c r="B3421" t="s">
        <v>76</v>
      </c>
      <c r="C3421" t="s">
        <v>53</v>
      </c>
      <c r="D3421" t="s">
        <v>11</v>
      </c>
      <c r="E3421" t="s">
        <v>1</v>
      </c>
      <c r="F3421" s="5">
        <v>41097</v>
      </c>
      <c r="G3421">
        <v>34</v>
      </c>
      <c r="H3421">
        <v>105</v>
      </c>
      <c r="I3421" s="1">
        <v>23589.3</v>
      </c>
      <c r="J3421" s="1">
        <v>3687.97</v>
      </c>
      <c r="K3421">
        <v>15.634079858240799</v>
      </c>
      <c r="L3421" s="4">
        <f>VLOOKUP(N3421,rates,VLOOKUP(CONCATENATE('[1]Exposure Report'!$B$11,'[1]Exposure Report'!$B$13),rate_lookup_table,4,FALSE),FALSE)</f>
        <v>224.66266666666667</v>
      </c>
      <c r="M3421" t="s">
        <v>0</v>
      </c>
      <c r="N3421" t="str">
        <f>IF(VLOOKUP(B3421,title_rename,2,FALSE)=0,B3421,VLOOKUP(B3421,title_rename,2,FALSE))</f>
        <v>07-07 Colorado Rockies @ Washington Nationals</v>
      </c>
      <c r="O3421" s="3" t="str">
        <f>LEFT(IF(VLOOKUP(C3421,brand_rename,2,FALSE)=0,C3421,VLOOKUP(C3421,brand_rename,2,FALSE)),LEN(IF(VLOOKUP(C3421,brand_rename,2,FALSE)=0,C3421,VLOOKUP(C3421,brand_rename,2,FALSE)))-6)</f>
        <v>GEICO</v>
      </c>
      <c r="P3421" t="str">
        <f>IF(VLOOKUP(D3421,location_rename,2,FALSE)=0,D3421,VLOOKUP(D3421,location_rename,2,FALSE))</f>
        <v>Static Outfield Wall</v>
      </c>
      <c r="Q3421">
        <f>IF($L3421=0,0,G3421)</f>
        <v>34</v>
      </c>
      <c r="R3421">
        <f>IF($L3421=0,0,H3421)</f>
        <v>105</v>
      </c>
      <c r="S3421" s="1">
        <f>R3421*L3421</f>
        <v>23589.58</v>
      </c>
      <c r="T3421" s="1">
        <f>S3421*(K3421/100)</f>
        <v>3688.0137754236002</v>
      </c>
      <c r="U3421" t="str">
        <f t="shared" si="106"/>
        <v>GEICOStatic Outfield Wall</v>
      </c>
      <c r="V3421" t="str">
        <f t="shared" si="107"/>
        <v>07-07 Colorado Rockies @ Washington NationalsGEICOStatic Outfield Wall</v>
      </c>
      <c r="W3421" t="str">
        <f>CONCATENATE(M3421,O3421)</f>
        <v>Regular SeasonGEICO</v>
      </c>
      <c r="X3421" t="str">
        <f>CONCATENATE(M3421,P3421)</f>
        <v>Regular SeasonStatic Outfield Wall</v>
      </c>
      <c r="Y3421" t="str">
        <f>CONCATENATE(M3421,O3421,P3421)</f>
        <v>Regular SeasonGEICOStatic Outfield Wall</v>
      </c>
    </row>
    <row r="3422" spans="1:25" x14ac:dyDescent="0.25">
      <c r="A3422" s="3">
        <v>374365</v>
      </c>
      <c r="B3422" t="s">
        <v>76</v>
      </c>
      <c r="C3422" t="s">
        <v>53</v>
      </c>
      <c r="D3422" t="s">
        <v>9</v>
      </c>
      <c r="E3422" t="s">
        <v>1</v>
      </c>
      <c r="F3422" s="5">
        <v>41097</v>
      </c>
      <c r="G3422">
        <v>2</v>
      </c>
      <c r="H3422">
        <v>3</v>
      </c>
      <c r="I3422" s="1">
        <v>673.98</v>
      </c>
      <c r="J3422" s="1">
        <v>137.54</v>
      </c>
      <c r="K3422">
        <v>20.407133742841001</v>
      </c>
      <c r="L3422" s="4">
        <f>VLOOKUP(N3422,rates,VLOOKUP(CONCATENATE('[1]Exposure Report'!$B$11,'[1]Exposure Report'!$B$13),rate_lookup_table,4,FALSE),FALSE)</f>
        <v>224.66266666666667</v>
      </c>
      <c r="M3422" t="s">
        <v>0</v>
      </c>
      <c r="N3422" t="str">
        <f>IF(VLOOKUP(B3422,title_rename,2,FALSE)=0,B3422,VLOOKUP(B3422,title_rename,2,FALSE))</f>
        <v>07-07 Colorado Rockies @ Washington Nationals</v>
      </c>
      <c r="O3422" s="3" t="str">
        <f>LEFT(IF(VLOOKUP(C3422,brand_rename,2,FALSE)=0,C3422,VLOOKUP(C3422,brand_rename,2,FALSE)),LEN(IF(VLOOKUP(C3422,brand_rename,2,FALSE)=0,C3422,VLOOKUP(C3422,brand_rename,2,FALSE)))-6)</f>
        <v>GEICO</v>
      </c>
      <c r="P3422" t="str">
        <f>IF(VLOOKUP(D3422,location_rename,2,FALSE)=0,D3422,VLOOKUP(D3422,location_rename,2,FALSE))</f>
        <v>Static Upper Billboard</v>
      </c>
      <c r="Q3422">
        <f>IF($L3422=0,0,G3422)</f>
        <v>2</v>
      </c>
      <c r="R3422">
        <f>IF($L3422=0,0,H3422)</f>
        <v>3</v>
      </c>
      <c r="S3422" s="1">
        <f>R3422*L3422</f>
        <v>673.98800000000006</v>
      </c>
      <c r="T3422" s="1">
        <f>S3422*(K3422/100)</f>
        <v>137.54163257069922</v>
      </c>
      <c r="U3422" t="str">
        <f t="shared" si="106"/>
        <v>GEICOStatic Upper Billboard</v>
      </c>
      <c r="V3422" t="str">
        <f t="shared" si="107"/>
        <v>07-07 Colorado Rockies @ Washington NationalsGEICOStatic Upper Billboard</v>
      </c>
      <c r="W3422" t="str">
        <f>CONCATENATE(M3422,O3422)</f>
        <v>Regular SeasonGEICO</v>
      </c>
      <c r="X3422" t="str">
        <f>CONCATENATE(M3422,P3422)</f>
        <v>Regular SeasonStatic Upper Billboard</v>
      </c>
      <c r="Y3422" t="str">
        <f>CONCATENATE(M3422,O3422,P3422)</f>
        <v>Regular SeasonGEICOStatic Upper Billboard</v>
      </c>
    </row>
    <row r="3423" spans="1:25" x14ac:dyDescent="0.25">
      <c r="A3423" s="3">
        <v>374365</v>
      </c>
      <c r="B3423" t="s">
        <v>76</v>
      </c>
      <c r="C3423" t="s">
        <v>52</v>
      </c>
      <c r="D3423" t="s">
        <v>2</v>
      </c>
      <c r="E3423" t="s">
        <v>1</v>
      </c>
      <c r="F3423" s="5">
        <v>41097</v>
      </c>
      <c r="G3423">
        <v>20</v>
      </c>
      <c r="H3423">
        <v>110</v>
      </c>
      <c r="I3423" s="1">
        <v>24712.6</v>
      </c>
      <c r="J3423" s="1">
        <v>6189.02</v>
      </c>
      <c r="K3423">
        <v>25.043985659137402</v>
      </c>
      <c r="L3423" s="4">
        <f>VLOOKUP(N3423,rates,VLOOKUP(CONCATENATE('[1]Exposure Report'!$B$11,'[1]Exposure Report'!$B$13),rate_lookup_table,4,FALSE),FALSE)</f>
        <v>224.66266666666667</v>
      </c>
      <c r="M3423" t="s">
        <v>0</v>
      </c>
      <c r="N3423" t="str">
        <f>IF(VLOOKUP(B3423,title_rename,2,FALSE)=0,B3423,VLOOKUP(B3423,title_rename,2,FALSE))</f>
        <v>07-07 Colorado Rockies @ Washington Nationals</v>
      </c>
      <c r="O3423" s="3" t="str">
        <f>LEFT(IF(VLOOKUP(C3423,brand_rename,2,FALSE)=0,C3423,VLOOKUP(C3423,brand_rename,2,FALSE)),LEN(IF(VLOOKUP(C3423,brand_rename,2,FALSE)=0,C3423,VLOOKUP(C3423,brand_rename,2,FALSE)))-6)</f>
        <v>Hankook Tire</v>
      </c>
      <c r="P3423" t="str">
        <f>IF(VLOOKUP(D3423,location_rename,2,FALSE)=0,D3423,VLOOKUP(D3423,location_rename,2,FALSE))</f>
        <v>Rotational Field Level Home Plate</v>
      </c>
      <c r="Q3423">
        <f>IF($L3423=0,0,G3423)</f>
        <v>20</v>
      </c>
      <c r="R3423">
        <f>IF($L3423=0,0,H3423)</f>
        <v>110</v>
      </c>
      <c r="S3423" s="1">
        <f>R3423*L3423</f>
        <v>24712.893333333333</v>
      </c>
      <c r="T3423" s="1">
        <f>S3423*(K3423/100)</f>
        <v>6189.0934623579233</v>
      </c>
      <c r="U3423" t="str">
        <f t="shared" si="106"/>
        <v>Hankook TireRotational Field Level Home Plate</v>
      </c>
      <c r="V3423" t="str">
        <f t="shared" si="107"/>
        <v>07-07 Colorado Rockies @ Washington NationalsHankook TireRotational Field Level Home Plate</v>
      </c>
      <c r="W3423" t="str">
        <f>CONCATENATE(M3423,O3423)</f>
        <v>Regular SeasonHankook Tire</v>
      </c>
      <c r="X3423" t="str">
        <f>CONCATENATE(M3423,P3423)</f>
        <v>Regular SeasonRotational Field Level Home Plate</v>
      </c>
      <c r="Y3423" t="str">
        <f>CONCATENATE(M3423,O3423,P3423)</f>
        <v>Regular SeasonHankook TireRotational Field Level Home Plate</v>
      </c>
    </row>
    <row r="3424" spans="1:25" x14ac:dyDescent="0.25">
      <c r="A3424" s="3">
        <v>374365</v>
      </c>
      <c r="B3424" t="s">
        <v>76</v>
      </c>
      <c r="C3424" t="s">
        <v>51</v>
      </c>
      <c r="D3424" t="s">
        <v>9</v>
      </c>
      <c r="E3424" t="s">
        <v>1</v>
      </c>
      <c r="F3424" s="5">
        <v>41097</v>
      </c>
      <c r="G3424">
        <v>7</v>
      </c>
      <c r="H3424">
        <v>22</v>
      </c>
      <c r="I3424" s="1">
        <v>4942.5200000000004</v>
      </c>
      <c r="J3424" s="1">
        <v>1196.92</v>
      </c>
      <c r="K3424">
        <v>24.2167962901515</v>
      </c>
      <c r="L3424" s="4">
        <f>VLOOKUP(N3424,rates,VLOOKUP(CONCATENATE('[1]Exposure Report'!$B$11,'[1]Exposure Report'!$B$13),rate_lookup_table,4,FALSE),FALSE)</f>
        <v>224.66266666666667</v>
      </c>
      <c r="M3424" t="s">
        <v>0</v>
      </c>
      <c r="N3424" t="str">
        <f>IF(VLOOKUP(B3424,title_rename,2,FALSE)=0,B3424,VLOOKUP(B3424,title_rename,2,FALSE))</f>
        <v>07-07 Colorado Rockies @ Washington Nationals</v>
      </c>
      <c r="O3424" s="3" t="str">
        <f>LEFT(IF(VLOOKUP(C3424,brand_rename,2,FALSE)=0,C3424,VLOOKUP(C3424,brand_rename,2,FALSE)),LEN(IF(VLOOKUP(C3424,brand_rename,2,FALSE)=0,C3424,VLOOKUP(C3424,brand_rename,2,FALSE)))-6)</f>
        <v>Harris Teeter</v>
      </c>
      <c r="P3424" t="str">
        <f>IF(VLOOKUP(D3424,location_rename,2,FALSE)=0,D3424,VLOOKUP(D3424,location_rename,2,FALSE))</f>
        <v>Static Upper Billboard</v>
      </c>
      <c r="Q3424">
        <f>IF($L3424=0,0,G3424)</f>
        <v>7</v>
      </c>
      <c r="R3424">
        <f>IF($L3424=0,0,H3424)</f>
        <v>22</v>
      </c>
      <c r="S3424" s="1">
        <f>R3424*L3424</f>
        <v>4942.5786666666663</v>
      </c>
      <c r="T3424" s="1">
        <f>S3424*(K3424/100)</f>
        <v>1196.9342071871527</v>
      </c>
      <c r="U3424" t="str">
        <f t="shared" si="106"/>
        <v>Harris TeeterStatic Upper Billboard</v>
      </c>
      <c r="V3424" t="str">
        <f t="shared" si="107"/>
        <v>07-07 Colorado Rockies @ Washington NationalsHarris TeeterStatic Upper Billboard</v>
      </c>
      <c r="W3424" t="str">
        <f>CONCATENATE(M3424,O3424)</f>
        <v>Regular SeasonHarris Teeter</v>
      </c>
      <c r="X3424" t="str">
        <f>CONCATENATE(M3424,P3424)</f>
        <v>Regular SeasonStatic Upper Billboard</v>
      </c>
      <c r="Y3424" t="str">
        <f>CONCATENATE(M3424,O3424,P3424)</f>
        <v>Regular SeasonHarris TeeterStatic Upper Billboard</v>
      </c>
    </row>
    <row r="3425" spans="1:25" x14ac:dyDescent="0.25">
      <c r="A3425" s="3">
        <v>374365</v>
      </c>
      <c r="B3425" t="s">
        <v>76</v>
      </c>
      <c r="C3425" t="s">
        <v>84</v>
      </c>
      <c r="D3425" t="s">
        <v>17</v>
      </c>
      <c r="E3425" t="s">
        <v>1</v>
      </c>
      <c r="F3425" s="5">
        <v>41097</v>
      </c>
      <c r="G3425">
        <v>1</v>
      </c>
      <c r="H3425">
        <v>3</v>
      </c>
      <c r="I3425" s="1">
        <v>673.98</v>
      </c>
      <c r="J3425" s="1">
        <v>147.47</v>
      </c>
      <c r="K3425">
        <v>21.8804712306003</v>
      </c>
      <c r="L3425" s="4">
        <f>VLOOKUP(N3425,rates,VLOOKUP(CONCATENATE('[1]Exposure Report'!$B$11,'[1]Exposure Report'!$B$13),rate_lookup_table,4,FALSE),FALSE)</f>
        <v>224.66266666666667</v>
      </c>
      <c r="M3425" t="s">
        <v>0</v>
      </c>
      <c r="N3425" t="str">
        <f>IF(VLOOKUP(B3425,title_rename,2,FALSE)=0,B3425,VLOOKUP(B3425,title_rename,2,FALSE))</f>
        <v>07-07 Colorado Rockies @ Washington Nationals</v>
      </c>
      <c r="O3425" s="3" t="str">
        <f>LEFT(IF(VLOOKUP(C3425,brand_rename,2,FALSE)=0,C3425,VLOOKUP(C3425,brand_rename,2,FALSE)),LEN(IF(VLOOKUP(C3425,brand_rename,2,FALSE)=0,C3425,VLOOKUP(C3425,brand_rename,2,FALSE)))-6)</f>
        <v>Hebrew National</v>
      </c>
      <c r="P3425" t="str">
        <f>IF(VLOOKUP(D3425,location_rename,2,FALSE)=0,D3425,VLOOKUP(D3425,location_rename,2,FALSE))</f>
        <v>LED Upper Tiered</v>
      </c>
      <c r="Q3425">
        <f>IF($L3425=0,0,G3425)</f>
        <v>1</v>
      </c>
      <c r="R3425">
        <f>IF($L3425=0,0,H3425)</f>
        <v>3</v>
      </c>
      <c r="S3425" s="1">
        <f>R3425*L3425</f>
        <v>673.98800000000006</v>
      </c>
      <c r="T3425" s="1">
        <f>S3425*(K3425/100)</f>
        <v>147.47175043769835</v>
      </c>
      <c r="U3425" t="str">
        <f t="shared" si="106"/>
        <v>Hebrew NationalLED Upper Tiered</v>
      </c>
      <c r="V3425" t="str">
        <f t="shared" si="107"/>
        <v>07-07 Colorado Rockies @ Washington NationalsHebrew NationalLED Upper Tiered</v>
      </c>
      <c r="W3425" t="str">
        <f>CONCATENATE(M3425,O3425)</f>
        <v>Regular SeasonHebrew National</v>
      </c>
      <c r="X3425" t="str">
        <f>CONCATENATE(M3425,P3425)</f>
        <v>Regular SeasonLED Upper Tiered</v>
      </c>
      <c r="Y3425" t="str">
        <f>CONCATENATE(M3425,O3425,P3425)</f>
        <v>Regular SeasonHebrew NationalLED Upper Tiered</v>
      </c>
    </row>
    <row r="3426" spans="1:25" x14ac:dyDescent="0.25">
      <c r="A3426" s="3">
        <v>374365</v>
      </c>
      <c r="B3426" t="s">
        <v>76</v>
      </c>
      <c r="C3426" t="s">
        <v>83</v>
      </c>
      <c r="D3426" t="s">
        <v>17</v>
      </c>
      <c r="E3426" t="s">
        <v>1</v>
      </c>
      <c r="F3426" s="5">
        <v>41097</v>
      </c>
      <c r="G3426">
        <v>1</v>
      </c>
      <c r="H3426">
        <v>4</v>
      </c>
      <c r="I3426" s="1">
        <v>898.64</v>
      </c>
      <c r="J3426" s="1">
        <v>197.43</v>
      </c>
      <c r="K3426">
        <v>21.9698655746461</v>
      </c>
      <c r="L3426" s="4">
        <f>VLOOKUP(N3426,rates,VLOOKUP(CONCATENATE('[1]Exposure Report'!$B$11,'[1]Exposure Report'!$B$13),rate_lookup_table,4,FALSE),FALSE)</f>
        <v>224.66266666666667</v>
      </c>
      <c r="M3426" t="s">
        <v>0</v>
      </c>
      <c r="N3426" t="str">
        <f>IF(VLOOKUP(B3426,title_rename,2,FALSE)=0,B3426,VLOOKUP(B3426,title_rename,2,FALSE))</f>
        <v>07-07 Colorado Rockies @ Washington Nationals</v>
      </c>
      <c r="O3426" s="3" t="str">
        <f>LEFT(IF(VLOOKUP(C3426,brand_rename,2,FALSE)=0,C3426,VLOOKUP(C3426,brand_rename,2,FALSE)),LEN(IF(VLOOKUP(C3426,brand_rename,2,FALSE)=0,C3426,VLOOKUP(C3426,brand_rename,2,FALSE)))-6)</f>
        <v>Kayem</v>
      </c>
      <c r="P3426" t="str">
        <f>IF(VLOOKUP(D3426,location_rename,2,FALSE)=0,D3426,VLOOKUP(D3426,location_rename,2,FALSE))</f>
        <v>LED Upper Tiered</v>
      </c>
      <c r="Q3426">
        <f>IF($L3426=0,0,G3426)</f>
        <v>1</v>
      </c>
      <c r="R3426">
        <f>IF($L3426=0,0,H3426)</f>
        <v>4</v>
      </c>
      <c r="S3426" s="1">
        <f>R3426*L3426</f>
        <v>898.65066666666667</v>
      </c>
      <c r="T3426" s="1">
        <f>S3426*(K3426/100)</f>
        <v>197.43234345232767</v>
      </c>
      <c r="U3426" t="str">
        <f t="shared" si="106"/>
        <v>KayemLED Upper Tiered</v>
      </c>
      <c r="V3426" t="str">
        <f t="shared" si="107"/>
        <v>07-07 Colorado Rockies @ Washington NationalsKayemLED Upper Tiered</v>
      </c>
      <c r="W3426" t="str">
        <f>CONCATENATE(M3426,O3426)</f>
        <v>Regular SeasonKayem</v>
      </c>
      <c r="X3426" t="str">
        <f>CONCATENATE(M3426,P3426)</f>
        <v>Regular SeasonLED Upper Tiered</v>
      </c>
      <c r="Y3426" t="str">
        <f>CONCATENATE(M3426,O3426,P3426)</f>
        <v>Regular SeasonKayemLED Upper Tiered</v>
      </c>
    </row>
    <row r="3427" spans="1:25" x14ac:dyDescent="0.25">
      <c r="A3427" s="3">
        <v>374365</v>
      </c>
      <c r="B3427" t="s">
        <v>76</v>
      </c>
      <c r="C3427" t="s">
        <v>49</v>
      </c>
      <c r="D3427" t="s">
        <v>7</v>
      </c>
      <c r="E3427" t="s">
        <v>1</v>
      </c>
      <c r="F3427" s="5">
        <v>41097</v>
      </c>
      <c r="G3427">
        <v>432</v>
      </c>
      <c r="H3427">
        <v>3352</v>
      </c>
      <c r="I3427" s="1">
        <v>753060.32</v>
      </c>
      <c r="J3427" s="1">
        <v>125929.77</v>
      </c>
      <c r="K3427">
        <v>16.722401467122801</v>
      </c>
      <c r="L3427" s="4">
        <f>VLOOKUP(N3427,rates,VLOOKUP(CONCATENATE('[1]Exposure Report'!$B$11,'[1]Exposure Report'!$B$13),rate_lookup_table,4,FALSE),FALSE)</f>
        <v>224.66266666666667</v>
      </c>
      <c r="M3427" t="s">
        <v>0</v>
      </c>
      <c r="N3427" t="str">
        <f>IF(VLOOKUP(B3427,title_rename,2,FALSE)=0,B3427,VLOOKUP(B3427,title_rename,2,FALSE))</f>
        <v>07-07 Colorado Rockies @ Washington Nationals</v>
      </c>
      <c r="O3427" s="3" t="str">
        <f>LEFT(IF(VLOOKUP(C3427,brand_rename,2,FALSE)=0,C3427,VLOOKUP(C3427,brand_rename,2,FALSE)),LEN(IF(VLOOKUP(C3427,brand_rename,2,FALSE)=0,C3427,VLOOKUP(C3427,brand_rename,2,FALSE)))-6)</f>
        <v>Lexus</v>
      </c>
      <c r="P3427" t="str">
        <f>IF(VLOOKUP(D3427,location_rename,2,FALSE)=0,D3427,VLOOKUP(D3427,location_rename,2,FALSE))</f>
        <v>Static Upper Home Plate</v>
      </c>
      <c r="Q3427">
        <f>IF($L3427=0,0,G3427)</f>
        <v>432</v>
      </c>
      <c r="R3427">
        <f>IF($L3427=0,0,H3427)</f>
        <v>3352</v>
      </c>
      <c r="S3427" s="1">
        <f>R3427*L3427</f>
        <v>753069.25866666669</v>
      </c>
      <c r="T3427" s="1">
        <f>S3427*(K3427/100)</f>
        <v>125931.26475972545</v>
      </c>
      <c r="U3427" t="str">
        <f t="shared" si="106"/>
        <v>LexusStatic Upper Home Plate</v>
      </c>
      <c r="V3427" t="str">
        <f t="shared" si="107"/>
        <v>07-07 Colorado Rockies @ Washington NationalsLexusStatic Upper Home Plate</v>
      </c>
      <c r="W3427" t="str">
        <f>CONCATENATE(M3427,O3427)</f>
        <v>Regular SeasonLexus</v>
      </c>
      <c r="X3427" t="str">
        <f>CONCATENATE(M3427,P3427)</f>
        <v>Regular SeasonStatic Upper Home Plate</v>
      </c>
      <c r="Y3427" t="str">
        <f>CONCATENATE(M3427,O3427,P3427)</f>
        <v>Regular SeasonLexusStatic Upper Home Plate</v>
      </c>
    </row>
    <row r="3428" spans="1:25" x14ac:dyDescent="0.25">
      <c r="A3428" s="3">
        <v>374365</v>
      </c>
      <c r="B3428" t="s">
        <v>76</v>
      </c>
      <c r="C3428" t="s">
        <v>82</v>
      </c>
      <c r="D3428" t="s">
        <v>34</v>
      </c>
      <c r="E3428" t="s">
        <v>1</v>
      </c>
      <c r="F3428" s="5">
        <v>41097</v>
      </c>
      <c r="G3428">
        <v>2</v>
      </c>
      <c r="H3428">
        <v>2</v>
      </c>
      <c r="I3428" s="1">
        <v>449.32</v>
      </c>
      <c r="J3428" s="1">
        <v>96.22</v>
      </c>
      <c r="K3428">
        <v>21.414582035075199</v>
      </c>
      <c r="L3428" s="4">
        <f>VLOOKUP(N3428,rates,VLOOKUP(CONCATENATE('[1]Exposure Report'!$B$11,'[1]Exposure Report'!$B$13),rate_lookup_table,4,FALSE),FALSE)</f>
        <v>224.66266666666667</v>
      </c>
      <c r="M3428" t="s">
        <v>0</v>
      </c>
      <c r="N3428" t="str">
        <f>IF(VLOOKUP(B3428,title_rename,2,FALSE)=0,B3428,VLOOKUP(B3428,title_rename,2,FALSE))</f>
        <v>07-07 Colorado Rockies @ Washington Nationals</v>
      </c>
      <c r="O3428" s="3" t="str">
        <f>LEFT(IF(VLOOKUP(C3428,brand_rename,2,FALSE)=0,C3428,VLOOKUP(C3428,brand_rename,2,FALSE)),LEN(IF(VLOOKUP(C3428,brand_rename,2,FALSE)=0,C3428,VLOOKUP(C3428,brand_rename,2,FALSE)))-6)</f>
        <v>Majestic</v>
      </c>
      <c r="P3428" t="str">
        <f>IF(VLOOKUP(D3428,location_rename,2,FALSE)=0,D3428,VLOOKUP(D3428,location_rename,2,FALSE))</f>
        <v>General Merchandise</v>
      </c>
      <c r="Q3428">
        <f>IF($L3428=0,0,G3428)</f>
        <v>2</v>
      </c>
      <c r="R3428">
        <f>IF($L3428=0,0,H3428)</f>
        <v>2</v>
      </c>
      <c r="S3428" s="1">
        <f>R3428*L3428</f>
        <v>449.32533333333333</v>
      </c>
      <c r="T3428" s="1">
        <f>S3428*(K3428/100)</f>
        <v>96.221142111041758</v>
      </c>
      <c r="U3428" t="str">
        <f t="shared" si="106"/>
        <v>MajesticGeneral Merchandise</v>
      </c>
      <c r="V3428" t="str">
        <f t="shared" si="107"/>
        <v>07-07 Colorado Rockies @ Washington NationalsMajesticGeneral Merchandise</v>
      </c>
      <c r="W3428" t="str">
        <f>CONCATENATE(M3428,O3428)</f>
        <v>Regular SeasonMajestic</v>
      </c>
      <c r="X3428" t="str">
        <f>CONCATENATE(M3428,P3428)</f>
        <v>Regular SeasonGeneral Merchandise</v>
      </c>
      <c r="Y3428" t="str">
        <f>CONCATENATE(M3428,O3428,P3428)</f>
        <v>Regular SeasonMajesticGeneral Merchandise</v>
      </c>
    </row>
    <row r="3429" spans="1:25" x14ac:dyDescent="0.25">
      <c r="A3429" s="3">
        <v>374365</v>
      </c>
      <c r="B3429" t="s">
        <v>76</v>
      </c>
      <c r="C3429" t="s">
        <v>48</v>
      </c>
      <c r="D3429" t="s">
        <v>17</v>
      </c>
      <c r="E3429" t="s">
        <v>1</v>
      </c>
      <c r="F3429" s="5">
        <v>41097</v>
      </c>
      <c r="G3429">
        <v>1</v>
      </c>
      <c r="H3429">
        <v>4</v>
      </c>
      <c r="I3429" s="1">
        <v>898.64</v>
      </c>
      <c r="J3429" s="1">
        <v>237.78</v>
      </c>
      <c r="K3429">
        <v>26.459983975785601</v>
      </c>
      <c r="L3429" s="4">
        <f>VLOOKUP(N3429,rates,VLOOKUP(CONCATENATE('[1]Exposure Report'!$B$11,'[1]Exposure Report'!$B$13),rate_lookup_table,4,FALSE),FALSE)</f>
        <v>224.66266666666667</v>
      </c>
      <c r="M3429" t="s">
        <v>0</v>
      </c>
      <c r="N3429" t="str">
        <f>IF(VLOOKUP(B3429,title_rename,2,FALSE)=0,B3429,VLOOKUP(B3429,title_rename,2,FALSE))</f>
        <v>07-07 Colorado Rockies @ Washington Nationals</v>
      </c>
      <c r="O3429" s="3" t="str">
        <f>LEFT(IF(VLOOKUP(C3429,brand_rename,2,FALSE)=0,C3429,VLOOKUP(C3429,brand_rename,2,FALSE)),LEN(IF(VLOOKUP(C3429,brand_rename,2,FALSE)=0,C3429,VLOOKUP(C3429,brand_rename,2,FALSE)))-6)</f>
        <v>Maryland Live Casino</v>
      </c>
      <c r="P3429" t="str">
        <f>IF(VLOOKUP(D3429,location_rename,2,FALSE)=0,D3429,VLOOKUP(D3429,location_rename,2,FALSE))</f>
        <v>LED Upper Tiered</v>
      </c>
      <c r="Q3429">
        <f>IF($L3429=0,0,G3429)</f>
        <v>1</v>
      </c>
      <c r="R3429">
        <f>IF($L3429=0,0,H3429)</f>
        <v>4</v>
      </c>
      <c r="S3429" s="1">
        <f>R3429*L3429</f>
        <v>898.65066666666667</v>
      </c>
      <c r="T3429" s="1">
        <f>S3429*(K3429/100)</f>
        <v>237.78282239829048</v>
      </c>
      <c r="U3429" t="str">
        <f t="shared" si="106"/>
        <v>Maryland Live CasinoLED Upper Tiered</v>
      </c>
      <c r="V3429" t="str">
        <f t="shared" si="107"/>
        <v>07-07 Colorado Rockies @ Washington NationalsMaryland Live CasinoLED Upper Tiered</v>
      </c>
      <c r="W3429" t="str">
        <f>CONCATENATE(M3429,O3429)</f>
        <v>Regular SeasonMaryland Live Casino</v>
      </c>
      <c r="X3429" t="str">
        <f>CONCATENATE(M3429,P3429)</f>
        <v>Regular SeasonLED Upper Tiered</v>
      </c>
      <c r="Y3429" t="str">
        <f>CONCATENATE(M3429,O3429,P3429)</f>
        <v>Regular SeasonMaryland Live CasinoLED Upper Tiered</v>
      </c>
    </row>
    <row r="3430" spans="1:25" x14ac:dyDescent="0.25">
      <c r="A3430" s="3">
        <v>374365</v>
      </c>
      <c r="B3430" t="s">
        <v>76</v>
      </c>
      <c r="C3430" t="s">
        <v>47</v>
      </c>
      <c r="D3430" t="s">
        <v>2</v>
      </c>
      <c r="E3430" t="s">
        <v>1</v>
      </c>
      <c r="F3430" s="5">
        <v>41097</v>
      </c>
      <c r="G3430">
        <v>22</v>
      </c>
      <c r="H3430">
        <v>127</v>
      </c>
      <c r="I3430" s="1">
        <v>28531.82</v>
      </c>
      <c r="J3430" s="1">
        <v>7136.5</v>
      </c>
      <c r="K3430">
        <v>25.012424724395402</v>
      </c>
      <c r="L3430" s="4">
        <f>VLOOKUP(N3430,rates,VLOOKUP(CONCATENATE('[1]Exposure Report'!$B$11,'[1]Exposure Report'!$B$13),rate_lookup_table,4,FALSE),FALSE)</f>
        <v>224.66266666666667</v>
      </c>
      <c r="M3430" t="s">
        <v>0</v>
      </c>
      <c r="N3430" t="str">
        <f>IF(VLOOKUP(B3430,title_rename,2,FALSE)=0,B3430,VLOOKUP(B3430,title_rename,2,FALSE))</f>
        <v>07-07 Colorado Rockies @ Washington Nationals</v>
      </c>
      <c r="O3430" s="3" t="str">
        <f>LEFT(IF(VLOOKUP(C3430,brand_rename,2,FALSE)=0,C3430,VLOOKUP(C3430,brand_rename,2,FALSE)),LEN(IF(VLOOKUP(C3430,brand_rename,2,FALSE)=0,C3430,VLOOKUP(C3430,brand_rename,2,FALSE)))-6)</f>
        <v>Maxxis Tires</v>
      </c>
      <c r="P3430" t="str">
        <f>IF(VLOOKUP(D3430,location_rename,2,FALSE)=0,D3430,VLOOKUP(D3430,location_rename,2,FALSE))</f>
        <v>Rotational Field Level Home Plate</v>
      </c>
      <c r="Q3430">
        <f>IF($L3430=0,0,G3430)</f>
        <v>22</v>
      </c>
      <c r="R3430">
        <f>IF($L3430=0,0,H3430)</f>
        <v>127</v>
      </c>
      <c r="S3430" s="1">
        <f>R3430*L3430</f>
        <v>28532.158666666666</v>
      </c>
      <c r="T3430" s="1">
        <f>S3430*(K3430/100)</f>
        <v>7136.5847087450575</v>
      </c>
      <c r="U3430" t="str">
        <f t="shared" si="106"/>
        <v>Maxxis TiresRotational Field Level Home Plate</v>
      </c>
      <c r="V3430" t="str">
        <f t="shared" si="107"/>
        <v>07-07 Colorado Rockies @ Washington NationalsMaxxis TiresRotational Field Level Home Plate</v>
      </c>
      <c r="W3430" t="str">
        <f>CONCATENATE(M3430,O3430)</f>
        <v>Regular SeasonMaxxis Tires</v>
      </c>
      <c r="X3430" t="str">
        <f>CONCATENATE(M3430,P3430)</f>
        <v>Regular SeasonRotational Field Level Home Plate</v>
      </c>
      <c r="Y3430" t="str">
        <f>CONCATENATE(M3430,O3430,P3430)</f>
        <v>Regular SeasonMaxxis TiresRotational Field Level Home Plate</v>
      </c>
    </row>
    <row r="3431" spans="1:25" x14ac:dyDescent="0.25">
      <c r="A3431" s="3">
        <v>374365</v>
      </c>
      <c r="B3431" t="s">
        <v>76</v>
      </c>
      <c r="C3431" t="s">
        <v>46</v>
      </c>
      <c r="D3431" t="s">
        <v>17</v>
      </c>
      <c r="E3431" t="s">
        <v>1</v>
      </c>
      <c r="F3431" s="5">
        <v>41097</v>
      </c>
      <c r="G3431">
        <v>4</v>
      </c>
      <c r="H3431">
        <v>20</v>
      </c>
      <c r="I3431" s="1">
        <v>4493.2</v>
      </c>
      <c r="J3431" s="1">
        <v>1451.26</v>
      </c>
      <c r="K3431">
        <v>32.299029644796498</v>
      </c>
      <c r="L3431" s="4">
        <f>VLOOKUP(N3431,rates,VLOOKUP(CONCATENATE('[1]Exposure Report'!$B$11,'[1]Exposure Report'!$B$13),rate_lookup_table,4,FALSE),FALSE)</f>
        <v>224.66266666666667</v>
      </c>
      <c r="M3431" t="s">
        <v>0</v>
      </c>
      <c r="N3431" t="str">
        <f>IF(VLOOKUP(B3431,title_rename,2,FALSE)=0,B3431,VLOOKUP(B3431,title_rename,2,FALSE))</f>
        <v>07-07 Colorado Rockies @ Washington Nationals</v>
      </c>
      <c r="O3431" s="3" t="str">
        <f>LEFT(IF(VLOOKUP(C3431,brand_rename,2,FALSE)=0,C3431,VLOOKUP(C3431,brand_rename,2,FALSE)),LEN(IF(VLOOKUP(C3431,brand_rename,2,FALSE)=0,C3431,VLOOKUP(C3431,brand_rename,2,FALSE)))-6)</f>
        <v>MedStar Health</v>
      </c>
      <c r="P3431" t="str">
        <f>IF(VLOOKUP(D3431,location_rename,2,FALSE)=0,D3431,VLOOKUP(D3431,location_rename,2,FALSE))</f>
        <v>LED Upper Tiered</v>
      </c>
      <c r="Q3431">
        <f>IF($L3431=0,0,G3431)</f>
        <v>4</v>
      </c>
      <c r="R3431">
        <f>IF($L3431=0,0,H3431)</f>
        <v>20</v>
      </c>
      <c r="S3431" s="1">
        <f>R3431*L3431</f>
        <v>4493.2533333333331</v>
      </c>
      <c r="T3431" s="1">
        <f>S3431*(K3431/100)</f>
        <v>1451.27722614914</v>
      </c>
      <c r="U3431" t="str">
        <f t="shared" si="106"/>
        <v>MedStar HealthLED Upper Tiered</v>
      </c>
      <c r="V3431" t="str">
        <f t="shared" si="107"/>
        <v>07-07 Colorado Rockies @ Washington NationalsMedStar HealthLED Upper Tiered</v>
      </c>
      <c r="W3431" t="str">
        <f>CONCATENATE(M3431,O3431)</f>
        <v>Regular SeasonMedStar Health</v>
      </c>
      <c r="X3431" t="str">
        <f>CONCATENATE(M3431,P3431)</f>
        <v>Regular SeasonLED Upper Tiered</v>
      </c>
      <c r="Y3431" t="str">
        <f>CONCATENATE(M3431,O3431,P3431)</f>
        <v>Regular SeasonMedStar HealthLED Upper Tiered</v>
      </c>
    </row>
    <row r="3432" spans="1:25" x14ac:dyDescent="0.25">
      <c r="A3432" s="3">
        <v>374365</v>
      </c>
      <c r="B3432" t="s">
        <v>76</v>
      </c>
      <c r="C3432" t="s">
        <v>44</v>
      </c>
      <c r="D3432" t="s">
        <v>34</v>
      </c>
      <c r="E3432" t="s">
        <v>1</v>
      </c>
      <c r="F3432" s="5">
        <v>41097</v>
      </c>
      <c r="G3432">
        <v>1</v>
      </c>
      <c r="H3432">
        <v>1</v>
      </c>
      <c r="I3432" s="1">
        <v>224.66</v>
      </c>
      <c r="J3432" s="1">
        <v>86.2</v>
      </c>
      <c r="K3432">
        <v>38.369091070951598</v>
      </c>
      <c r="L3432" s="4">
        <f>VLOOKUP(N3432,rates,VLOOKUP(CONCATENATE('[1]Exposure Report'!$B$11,'[1]Exposure Report'!$B$13),rate_lookup_table,4,FALSE),FALSE)</f>
        <v>224.66266666666667</v>
      </c>
      <c r="M3432" t="s">
        <v>0</v>
      </c>
      <c r="N3432" t="str">
        <f>IF(VLOOKUP(B3432,title_rename,2,FALSE)=0,B3432,VLOOKUP(B3432,title_rename,2,FALSE))</f>
        <v>07-07 Colorado Rockies @ Washington Nationals</v>
      </c>
      <c r="O3432" s="3" t="str">
        <f>LEFT(IF(VLOOKUP(C3432,brand_rename,2,FALSE)=0,C3432,VLOOKUP(C3432,brand_rename,2,FALSE)),LEN(IF(VLOOKUP(C3432,brand_rename,2,FALSE)=0,C3432,VLOOKUP(C3432,brand_rename,2,FALSE)))-6)</f>
        <v>Miller Lite</v>
      </c>
      <c r="P3432" t="str">
        <f>IF(VLOOKUP(D3432,location_rename,2,FALSE)=0,D3432,VLOOKUP(D3432,location_rename,2,FALSE))</f>
        <v>General Merchandise</v>
      </c>
      <c r="Q3432">
        <f>IF($L3432=0,0,G3432)</f>
        <v>1</v>
      </c>
      <c r="R3432">
        <f>IF($L3432=0,0,H3432)</f>
        <v>1</v>
      </c>
      <c r="S3432" s="1">
        <f>R3432*L3432</f>
        <v>224.66266666666667</v>
      </c>
      <c r="T3432" s="1">
        <f>S3432*(K3432/100)</f>
        <v>86.201023175761762</v>
      </c>
      <c r="U3432" t="str">
        <f t="shared" si="106"/>
        <v>Miller LiteGeneral Merchandise</v>
      </c>
      <c r="V3432" t="str">
        <f t="shared" si="107"/>
        <v>07-07 Colorado Rockies @ Washington NationalsMiller LiteGeneral Merchandise</v>
      </c>
      <c r="W3432" t="str">
        <f>CONCATENATE(M3432,O3432)</f>
        <v>Regular SeasonMiller Lite</v>
      </c>
      <c r="X3432" t="str">
        <f>CONCATENATE(M3432,P3432)</f>
        <v>Regular SeasonGeneral Merchandise</v>
      </c>
      <c r="Y3432" t="str">
        <f>CONCATENATE(M3432,O3432,P3432)</f>
        <v>Regular SeasonMiller LiteGeneral Merchandise</v>
      </c>
    </row>
    <row r="3433" spans="1:25" x14ac:dyDescent="0.25">
      <c r="A3433" s="3">
        <v>374365</v>
      </c>
      <c r="B3433" t="s">
        <v>76</v>
      </c>
      <c r="C3433" t="s">
        <v>44</v>
      </c>
      <c r="D3433" t="s">
        <v>17</v>
      </c>
      <c r="E3433" t="s">
        <v>1</v>
      </c>
      <c r="F3433" s="5">
        <v>41097</v>
      </c>
      <c r="G3433">
        <v>1</v>
      </c>
      <c r="H3433">
        <v>2</v>
      </c>
      <c r="I3433" s="1">
        <v>449.32</v>
      </c>
      <c r="J3433" s="1">
        <v>170.38</v>
      </c>
      <c r="K3433">
        <v>37.919522834505401</v>
      </c>
      <c r="L3433" s="4">
        <f>VLOOKUP(N3433,rates,VLOOKUP(CONCATENATE('[1]Exposure Report'!$B$11,'[1]Exposure Report'!$B$13),rate_lookup_table,4,FALSE),FALSE)</f>
        <v>224.66266666666667</v>
      </c>
      <c r="M3433" t="s">
        <v>0</v>
      </c>
      <c r="N3433" t="str">
        <f>IF(VLOOKUP(B3433,title_rename,2,FALSE)=0,B3433,VLOOKUP(B3433,title_rename,2,FALSE))</f>
        <v>07-07 Colorado Rockies @ Washington Nationals</v>
      </c>
      <c r="O3433" s="3" t="str">
        <f>LEFT(IF(VLOOKUP(C3433,brand_rename,2,FALSE)=0,C3433,VLOOKUP(C3433,brand_rename,2,FALSE)),LEN(IF(VLOOKUP(C3433,brand_rename,2,FALSE)=0,C3433,VLOOKUP(C3433,brand_rename,2,FALSE)))-6)</f>
        <v>Miller Lite</v>
      </c>
      <c r="P3433" t="str">
        <f>IF(VLOOKUP(D3433,location_rename,2,FALSE)=0,D3433,VLOOKUP(D3433,location_rename,2,FALSE))</f>
        <v>LED Upper Tiered</v>
      </c>
      <c r="Q3433">
        <f>IF($L3433=0,0,G3433)</f>
        <v>1</v>
      </c>
      <c r="R3433">
        <f>IF($L3433=0,0,H3433)</f>
        <v>2</v>
      </c>
      <c r="S3433" s="1">
        <f>R3433*L3433</f>
        <v>449.32533333333333</v>
      </c>
      <c r="T3433" s="1">
        <f>S3433*(K3433/100)</f>
        <v>170.38202237455081</v>
      </c>
      <c r="U3433" t="str">
        <f t="shared" si="106"/>
        <v>Miller LiteLED Upper Tiered</v>
      </c>
      <c r="V3433" t="str">
        <f t="shared" si="107"/>
        <v>07-07 Colorado Rockies @ Washington NationalsMiller LiteLED Upper Tiered</v>
      </c>
      <c r="W3433" t="str">
        <f>CONCATENATE(M3433,O3433)</f>
        <v>Regular SeasonMiller Lite</v>
      </c>
      <c r="X3433" t="str">
        <f>CONCATENATE(M3433,P3433)</f>
        <v>Regular SeasonLED Upper Tiered</v>
      </c>
      <c r="Y3433" t="str">
        <f>CONCATENATE(M3433,O3433,P3433)</f>
        <v>Regular SeasonMiller LiteLED Upper Tiered</v>
      </c>
    </row>
    <row r="3434" spans="1:25" x14ac:dyDescent="0.25">
      <c r="A3434" s="3">
        <v>374365</v>
      </c>
      <c r="B3434" t="s">
        <v>76</v>
      </c>
      <c r="C3434" t="s">
        <v>44</v>
      </c>
      <c r="D3434" t="s">
        <v>2</v>
      </c>
      <c r="E3434" t="s">
        <v>1</v>
      </c>
      <c r="F3434" s="5">
        <v>41097</v>
      </c>
      <c r="G3434">
        <v>43</v>
      </c>
      <c r="H3434">
        <v>250</v>
      </c>
      <c r="I3434" s="1">
        <v>56165</v>
      </c>
      <c r="J3434" s="1">
        <v>14243.96</v>
      </c>
      <c r="K3434">
        <v>25.360918721623701</v>
      </c>
      <c r="L3434" s="4">
        <f>VLOOKUP(N3434,rates,VLOOKUP(CONCATENATE('[1]Exposure Report'!$B$11,'[1]Exposure Report'!$B$13),rate_lookup_table,4,FALSE),FALSE)</f>
        <v>224.66266666666667</v>
      </c>
      <c r="M3434" t="s">
        <v>0</v>
      </c>
      <c r="N3434" t="str">
        <f>IF(VLOOKUP(B3434,title_rename,2,FALSE)=0,B3434,VLOOKUP(B3434,title_rename,2,FALSE))</f>
        <v>07-07 Colorado Rockies @ Washington Nationals</v>
      </c>
      <c r="O3434" s="3" t="str">
        <f>LEFT(IF(VLOOKUP(C3434,brand_rename,2,FALSE)=0,C3434,VLOOKUP(C3434,brand_rename,2,FALSE)),LEN(IF(VLOOKUP(C3434,brand_rename,2,FALSE)=0,C3434,VLOOKUP(C3434,brand_rename,2,FALSE)))-6)</f>
        <v>Miller Lite</v>
      </c>
      <c r="P3434" t="str">
        <f>IF(VLOOKUP(D3434,location_rename,2,FALSE)=0,D3434,VLOOKUP(D3434,location_rename,2,FALSE))</f>
        <v>Rotational Field Level Home Plate</v>
      </c>
      <c r="Q3434">
        <f>IF($L3434=0,0,G3434)</f>
        <v>43</v>
      </c>
      <c r="R3434">
        <f>IF($L3434=0,0,H3434)</f>
        <v>250</v>
      </c>
      <c r="S3434" s="1">
        <f>R3434*L3434</f>
        <v>56165.666666666664</v>
      </c>
      <c r="T3434" s="1">
        <f>S3434*(K3434/100)</f>
        <v>14244.129072791427</v>
      </c>
      <c r="U3434" t="str">
        <f t="shared" si="106"/>
        <v>Miller LiteRotational Field Level Home Plate</v>
      </c>
      <c r="V3434" t="str">
        <f t="shared" si="107"/>
        <v>07-07 Colorado Rockies @ Washington NationalsMiller LiteRotational Field Level Home Plate</v>
      </c>
      <c r="W3434" t="str">
        <f>CONCATENATE(M3434,O3434)</f>
        <v>Regular SeasonMiller Lite</v>
      </c>
      <c r="X3434" t="str">
        <f>CONCATENATE(M3434,P3434)</f>
        <v>Regular SeasonRotational Field Level Home Plate</v>
      </c>
      <c r="Y3434" t="str">
        <f>CONCATENATE(M3434,O3434,P3434)</f>
        <v>Regular SeasonMiller LiteRotational Field Level Home Plate</v>
      </c>
    </row>
    <row r="3435" spans="1:25" x14ac:dyDescent="0.25">
      <c r="A3435" s="3">
        <v>374365</v>
      </c>
      <c r="B3435" t="s">
        <v>76</v>
      </c>
      <c r="C3435" t="s">
        <v>44</v>
      </c>
      <c r="D3435" t="s">
        <v>45</v>
      </c>
      <c r="E3435" t="s">
        <v>1</v>
      </c>
      <c r="F3435" s="5">
        <v>41097</v>
      </c>
      <c r="G3435">
        <v>9</v>
      </c>
      <c r="H3435">
        <v>33</v>
      </c>
      <c r="I3435" s="1">
        <v>7413.78</v>
      </c>
      <c r="J3435" s="1">
        <v>1840.71</v>
      </c>
      <c r="K3435">
        <v>24.8282252777935</v>
      </c>
      <c r="L3435" s="4">
        <f>VLOOKUP(N3435,rates,VLOOKUP(CONCATENATE('[1]Exposure Report'!$B$11,'[1]Exposure Report'!$B$13),rate_lookup_table,4,FALSE),FALSE)</f>
        <v>224.66266666666667</v>
      </c>
      <c r="M3435" t="s">
        <v>0</v>
      </c>
      <c r="N3435" t="str">
        <f>IF(VLOOKUP(B3435,title_rename,2,FALSE)=0,B3435,VLOOKUP(B3435,title_rename,2,FALSE))</f>
        <v>07-07 Colorado Rockies @ Washington Nationals</v>
      </c>
      <c r="O3435" s="3" t="str">
        <f>LEFT(IF(VLOOKUP(C3435,brand_rename,2,FALSE)=0,C3435,VLOOKUP(C3435,brand_rename,2,FALSE)),LEN(IF(VLOOKUP(C3435,brand_rename,2,FALSE)=0,C3435,VLOOKUP(C3435,brand_rename,2,FALSE)))-6)</f>
        <v>Miller Lite</v>
      </c>
      <c r="P3435" t="str">
        <f>IF(VLOOKUP(D3435,location_rename,2,FALSE)=0,D3435,VLOOKUP(D3435,location_rename,2,FALSE))</f>
        <v>Static Field Level Foul Ball Line</v>
      </c>
      <c r="Q3435">
        <f>IF($L3435=0,0,G3435)</f>
        <v>9</v>
      </c>
      <c r="R3435">
        <f>IF($L3435=0,0,H3435)</f>
        <v>33</v>
      </c>
      <c r="S3435" s="1">
        <f>R3435*L3435</f>
        <v>7413.8680000000004</v>
      </c>
      <c r="T3435" s="1">
        <f>S3435*(K3435/100)</f>
        <v>1840.7318488382434</v>
      </c>
      <c r="U3435" t="str">
        <f t="shared" si="106"/>
        <v>Miller LiteStatic Field Level Foul Ball Line</v>
      </c>
      <c r="V3435" t="str">
        <f t="shared" si="107"/>
        <v>07-07 Colorado Rockies @ Washington NationalsMiller LiteStatic Field Level Foul Ball Line</v>
      </c>
      <c r="W3435" t="str">
        <f>CONCATENATE(M3435,O3435)</f>
        <v>Regular SeasonMiller Lite</v>
      </c>
      <c r="X3435" t="str">
        <f>CONCATENATE(M3435,P3435)</f>
        <v>Regular SeasonStatic Field Level Foul Ball Line</v>
      </c>
      <c r="Y3435" t="str">
        <f>CONCATENATE(M3435,O3435,P3435)</f>
        <v>Regular SeasonMiller LiteStatic Field Level Foul Ball Line</v>
      </c>
    </row>
    <row r="3436" spans="1:25" x14ac:dyDescent="0.25">
      <c r="A3436" s="3">
        <v>374365</v>
      </c>
      <c r="B3436" t="s">
        <v>76</v>
      </c>
      <c r="C3436" t="s">
        <v>44</v>
      </c>
      <c r="D3436" t="s">
        <v>9</v>
      </c>
      <c r="E3436" t="s">
        <v>1</v>
      </c>
      <c r="F3436" s="5">
        <v>41097</v>
      </c>
      <c r="G3436">
        <v>23</v>
      </c>
      <c r="H3436">
        <v>126</v>
      </c>
      <c r="I3436" s="1">
        <v>28307.16</v>
      </c>
      <c r="J3436" s="1">
        <v>3583.73</v>
      </c>
      <c r="K3436">
        <v>12.660153826805599</v>
      </c>
      <c r="L3436" s="4">
        <f>VLOOKUP(N3436,rates,VLOOKUP(CONCATENATE('[1]Exposure Report'!$B$11,'[1]Exposure Report'!$B$13),rate_lookup_table,4,FALSE),FALSE)</f>
        <v>224.66266666666667</v>
      </c>
      <c r="M3436" t="s">
        <v>0</v>
      </c>
      <c r="N3436" t="str">
        <f>IF(VLOOKUP(B3436,title_rename,2,FALSE)=0,B3436,VLOOKUP(B3436,title_rename,2,FALSE))</f>
        <v>07-07 Colorado Rockies @ Washington Nationals</v>
      </c>
      <c r="O3436" s="3" t="str">
        <f>LEFT(IF(VLOOKUP(C3436,brand_rename,2,FALSE)=0,C3436,VLOOKUP(C3436,brand_rename,2,FALSE)),LEN(IF(VLOOKUP(C3436,brand_rename,2,FALSE)=0,C3436,VLOOKUP(C3436,brand_rename,2,FALSE)))-6)</f>
        <v>Miller Lite</v>
      </c>
      <c r="P3436" t="str">
        <f>IF(VLOOKUP(D3436,location_rename,2,FALSE)=0,D3436,VLOOKUP(D3436,location_rename,2,FALSE))</f>
        <v>Static Upper Billboard</v>
      </c>
      <c r="Q3436">
        <f>IF($L3436=0,0,G3436)</f>
        <v>23</v>
      </c>
      <c r="R3436">
        <f>IF($L3436=0,0,H3436)</f>
        <v>126</v>
      </c>
      <c r="S3436" s="1">
        <f>R3436*L3436</f>
        <v>28307.495999999999</v>
      </c>
      <c r="T3436" s="1">
        <f>S3436*(K3436/100)</f>
        <v>3583.7725381168416</v>
      </c>
      <c r="U3436" t="str">
        <f t="shared" si="106"/>
        <v>Miller LiteStatic Upper Billboard</v>
      </c>
      <c r="V3436" t="str">
        <f t="shared" si="107"/>
        <v>07-07 Colorado Rockies @ Washington NationalsMiller LiteStatic Upper Billboard</v>
      </c>
      <c r="W3436" t="str">
        <f>CONCATENATE(M3436,O3436)</f>
        <v>Regular SeasonMiller Lite</v>
      </c>
      <c r="X3436" t="str">
        <f>CONCATENATE(M3436,P3436)</f>
        <v>Regular SeasonStatic Upper Billboard</v>
      </c>
      <c r="Y3436" t="str">
        <f>CONCATENATE(M3436,O3436,P3436)</f>
        <v>Regular SeasonMiller LiteStatic Upper Billboard</v>
      </c>
    </row>
    <row r="3437" spans="1:25" x14ac:dyDescent="0.25">
      <c r="A3437" s="3">
        <v>374365</v>
      </c>
      <c r="B3437" t="s">
        <v>76</v>
      </c>
      <c r="C3437" t="s">
        <v>43</v>
      </c>
      <c r="D3437" t="s">
        <v>17</v>
      </c>
      <c r="E3437" t="s">
        <v>1</v>
      </c>
      <c r="F3437" s="5">
        <v>41097</v>
      </c>
      <c r="G3437">
        <v>3</v>
      </c>
      <c r="H3437">
        <v>10</v>
      </c>
      <c r="I3437" s="1">
        <v>2246.6</v>
      </c>
      <c r="J3437" s="1">
        <v>668.79</v>
      </c>
      <c r="K3437">
        <v>29.768984242855801</v>
      </c>
      <c r="L3437" s="4">
        <f>VLOOKUP(N3437,rates,VLOOKUP(CONCATENATE('[1]Exposure Report'!$B$11,'[1]Exposure Report'!$B$13),rate_lookup_table,4,FALSE),FALSE)</f>
        <v>224.66266666666667</v>
      </c>
      <c r="M3437" t="s">
        <v>0</v>
      </c>
      <c r="N3437" t="str">
        <f>IF(VLOOKUP(B3437,title_rename,2,FALSE)=0,B3437,VLOOKUP(B3437,title_rename,2,FALSE))</f>
        <v>07-07 Colorado Rockies @ Washington Nationals</v>
      </c>
      <c r="O3437" s="3" t="str">
        <f>LEFT(IF(VLOOKUP(C3437,brand_rename,2,FALSE)=0,C3437,VLOOKUP(C3437,brand_rename,2,FALSE)),LEN(IF(VLOOKUP(C3437,brand_rename,2,FALSE)=0,C3437,VLOOKUP(C3437,brand_rename,2,FALSE)))-6)</f>
        <v>Mini U Storage</v>
      </c>
      <c r="P3437" t="str">
        <f>IF(VLOOKUP(D3437,location_rename,2,FALSE)=0,D3437,VLOOKUP(D3437,location_rename,2,FALSE))</f>
        <v>LED Upper Tiered</v>
      </c>
      <c r="Q3437">
        <f>IF($L3437=0,0,G3437)</f>
        <v>3</v>
      </c>
      <c r="R3437">
        <f>IF($L3437=0,0,H3437)</f>
        <v>10</v>
      </c>
      <c r="S3437" s="1">
        <f>R3437*L3437</f>
        <v>2246.6266666666666</v>
      </c>
      <c r="T3437" s="1">
        <f>S3437*(K3437/100)</f>
        <v>668.79793839579645</v>
      </c>
      <c r="U3437" t="str">
        <f t="shared" si="106"/>
        <v>Mini U StorageLED Upper Tiered</v>
      </c>
      <c r="V3437" t="str">
        <f t="shared" si="107"/>
        <v>07-07 Colorado Rockies @ Washington NationalsMini U StorageLED Upper Tiered</v>
      </c>
      <c r="W3437" t="str">
        <f>CONCATENATE(M3437,O3437)</f>
        <v>Regular SeasonMini U Storage</v>
      </c>
      <c r="X3437" t="str">
        <f>CONCATENATE(M3437,P3437)</f>
        <v>Regular SeasonLED Upper Tiered</v>
      </c>
      <c r="Y3437" t="str">
        <f>CONCATENATE(M3437,O3437,P3437)</f>
        <v>Regular SeasonMini U StorageLED Upper Tiered</v>
      </c>
    </row>
    <row r="3438" spans="1:25" x14ac:dyDescent="0.25">
      <c r="A3438" s="3">
        <v>374365</v>
      </c>
      <c r="B3438" t="s">
        <v>76</v>
      </c>
      <c r="C3438" t="s">
        <v>81</v>
      </c>
      <c r="D3438" t="s">
        <v>9</v>
      </c>
      <c r="E3438" t="s">
        <v>1</v>
      </c>
      <c r="F3438" s="5">
        <v>41097</v>
      </c>
      <c r="G3438">
        <v>3</v>
      </c>
      <c r="H3438">
        <v>5</v>
      </c>
      <c r="I3438" s="1">
        <v>1123.3</v>
      </c>
      <c r="J3438" s="1">
        <v>218.48</v>
      </c>
      <c r="K3438">
        <v>19.4498353066856</v>
      </c>
      <c r="L3438" s="4">
        <f>VLOOKUP(N3438,rates,VLOOKUP(CONCATENATE('[1]Exposure Report'!$B$11,'[1]Exposure Report'!$B$13),rate_lookup_table,4,FALSE),FALSE)</f>
        <v>224.66266666666667</v>
      </c>
      <c r="M3438" t="s">
        <v>0</v>
      </c>
      <c r="N3438" t="str">
        <f>IF(VLOOKUP(B3438,title_rename,2,FALSE)=0,B3438,VLOOKUP(B3438,title_rename,2,FALSE))</f>
        <v>07-07 Colorado Rockies @ Washington Nationals</v>
      </c>
      <c r="O3438" s="3" t="str">
        <f>LEFT(IF(VLOOKUP(C3438,brand_rename,2,FALSE)=0,C3438,VLOOKUP(C3438,brand_rename,2,FALSE)),LEN(IF(VLOOKUP(C3438,brand_rename,2,FALSE)=0,C3438,VLOOKUP(C3438,brand_rename,2,FALSE)))-6)</f>
        <v>Mobil 1</v>
      </c>
      <c r="P3438" t="str">
        <f>IF(VLOOKUP(D3438,location_rename,2,FALSE)=0,D3438,VLOOKUP(D3438,location_rename,2,FALSE))</f>
        <v>Static Upper Billboard</v>
      </c>
      <c r="Q3438">
        <f>IF($L3438=0,0,G3438)</f>
        <v>3</v>
      </c>
      <c r="R3438">
        <f>IF($L3438=0,0,H3438)</f>
        <v>5</v>
      </c>
      <c r="S3438" s="1">
        <f>R3438*L3438</f>
        <v>1123.3133333333333</v>
      </c>
      <c r="T3438" s="1">
        <f>S3438*(K3438/100)</f>
        <v>218.48259331137356</v>
      </c>
      <c r="U3438" t="str">
        <f t="shared" si="106"/>
        <v>Mobil 1Static Upper Billboard</v>
      </c>
      <c r="V3438" t="str">
        <f t="shared" si="107"/>
        <v>07-07 Colorado Rockies @ Washington NationalsMobil 1Static Upper Billboard</v>
      </c>
      <c r="W3438" t="str">
        <f>CONCATENATE(M3438,O3438)</f>
        <v>Regular SeasonMobil 1</v>
      </c>
      <c r="X3438" t="str">
        <f>CONCATENATE(M3438,P3438)</f>
        <v>Regular SeasonStatic Upper Billboard</v>
      </c>
      <c r="Y3438" t="str">
        <f>CONCATENATE(M3438,O3438,P3438)</f>
        <v>Regular SeasonMobil 1Static Upper Billboard</v>
      </c>
    </row>
    <row r="3439" spans="1:25" x14ac:dyDescent="0.25">
      <c r="A3439" s="3">
        <v>374365</v>
      </c>
      <c r="B3439" t="s">
        <v>76</v>
      </c>
      <c r="C3439" t="s">
        <v>41</v>
      </c>
      <c r="D3439" t="s">
        <v>14</v>
      </c>
      <c r="E3439" t="s">
        <v>1</v>
      </c>
      <c r="F3439" s="5">
        <v>41097</v>
      </c>
      <c r="G3439">
        <v>1</v>
      </c>
      <c r="H3439">
        <v>1</v>
      </c>
      <c r="I3439" s="1">
        <v>224.66</v>
      </c>
      <c r="J3439" s="1">
        <v>33.700000000000003</v>
      </c>
      <c r="K3439">
        <v>15.0004451170657</v>
      </c>
      <c r="L3439" s="4">
        <f>VLOOKUP(N3439,rates,VLOOKUP(CONCATENATE('[1]Exposure Report'!$B$11,'[1]Exposure Report'!$B$13),rate_lookup_table,4,FALSE),FALSE)</f>
        <v>224.66266666666667</v>
      </c>
      <c r="M3439" t="s">
        <v>0</v>
      </c>
      <c r="N3439" t="str">
        <f>IF(VLOOKUP(B3439,title_rename,2,FALSE)=0,B3439,VLOOKUP(B3439,title_rename,2,FALSE))</f>
        <v>07-07 Colorado Rockies @ Washington Nationals</v>
      </c>
      <c r="O3439" s="3" t="str">
        <f>LEFT(IF(VLOOKUP(C3439,brand_rename,2,FALSE)=0,C3439,VLOOKUP(C3439,brand_rename,2,FALSE)),LEN(IF(VLOOKUP(C3439,brand_rename,2,FALSE)=0,C3439,VLOOKUP(C3439,brand_rename,2,FALSE)))-6)</f>
        <v>Nationals Park</v>
      </c>
      <c r="P3439" t="str">
        <f>IF(VLOOKUP(D3439,location_rename,2,FALSE)=0,D3439,VLOOKUP(D3439,location_rename,2,FALSE))</f>
        <v>Static Dugout Roof</v>
      </c>
      <c r="Q3439">
        <f>IF($L3439=0,0,G3439)</f>
        <v>1</v>
      </c>
      <c r="R3439">
        <f>IF($L3439=0,0,H3439)</f>
        <v>1</v>
      </c>
      <c r="S3439" s="1">
        <f>R3439*L3439</f>
        <v>224.66266666666667</v>
      </c>
      <c r="T3439" s="1">
        <f>S3439*(K3439/100)</f>
        <v>33.70040001186959</v>
      </c>
      <c r="U3439" t="str">
        <f t="shared" si="106"/>
        <v>Nationals ParkStatic Dugout Roof</v>
      </c>
      <c r="V3439" t="str">
        <f t="shared" si="107"/>
        <v>07-07 Colorado Rockies @ Washington NationalsNationals ParkStatic Dugout Roof</v>
      </c>
      <c r="W3439" t="str">
        <f>CONCATENATE(M3439,O3439)</f>
        <v>Regular SeasonNationals Park</v>
      </c>
      <c r="X3439" t="str">
        <f>CONCATENATE(M3439,P3439)</f>
        <v>Regular SeasonStatic Dugout Roof</v>
      </c>
      <c r="Y3439" t="str">
        <f>CONCATENATE(M3439,O3439,P3439)</f>
        <v>Regular SeasonNationals ParkStatic Dugout Roof</v>
      </c>
    </row>
    <row r="3440" spans="1:25" x14ac:dyDescent="0.25">
      <c r="A3440" s="3">
        <v>374365</v>
      </c>
      <c r="B3440" t="s">
        <v>76</v>
      </c>
      <c r="C3440" t="s">
        <v>41</v>
      </c>
      <c r="D3440" t="s">
        <v>13</v>
      </c>
      <c r="E3440" t="s">
        <v>1</v>
      </c>
      <c r="F3440" s="5">
        <v>41097</v>
      </c>
      <c r="G3440">
        <v>1</v>
      </c>
      <c r="H3440">
        <v>1</v>
      </c>
      <c r="I3440" s="1">
        <v>224.66</v>
      </c>
      <c r="J3440" s="1">
        <v>43.34</v>
      </c>
      <c r="K3440">
        <v>19.291373631264999</v>
      </c>
      <c r="L3440" s="4">
        <f>VLOOKUP(N3440,rates,VLOOKUP(CONCATENATE('[1]Exposure Report'!$B$11,'[1]Exposure Report'!$B$13),rate_lookup_table,4,FALSE),FALSE)</f>
        <v>224.66266666666667</v>
      </c>
      <c r="M3440" t="s">
        <v>0</v>
      </c>
      <c r="N3440" t="str">
        <f>IF(VLOOKUP(B3440,title_rename,2,FALSE)=0,B3440,VLOOKUP(B3440,title_rename,2,FALSE))</f>
        <v>07-07 Colorado Rockies @ Washington Nationals</v>
      </c>
      <c r="O3440" s="3" t="str">
        <f>LEFT(IF(VLOOKUP(C3440,brand_rename,2,FALSE)=0,C3440,VLOOKUP(C3440,brand_rename,2,FALSE)),LEN(IF(VLOOKUP(C3440,brand_rename,2,FALSE)=0,C3440,VLOOKUP(C3440,brand_rename,2,FALSE)))-6)</f>
        <v>Nationals Park</v>
      </c>
      <c r="P3440" t="str">
        <f>IF(VLOOKUP(D3440,location_rename,2,FALSE)=0,D3440,VLOOKUP(D3440,location_rename,2,FALSE))</f>
        <v>Static Dugout Wall</v>
      </c>
      <c r="Q3440">
        <f>IF($L3440=0,0,G3440)</f>
        <v>1</v>
      </c>
      <c r="R3440">
        <f>IF($L3440=0,0,H3440)</f>
        <v>1</v>
      </c>
      <c r="S3440" s="1">
        <f>R3440*L3440</f>
        <v>224.66266666666667</v>
      </c>
      <c r="T3440" s="1">
        <f>S3440*(K3440/100)</f>
        <v>43.340514436630116</v>
      </c>
      <c r="U3440" t="str">
        <f t="shared" si="106"/>
        <v>Nationals ParkStatic Dugout Wall</v>
      </c>
      <c r="V3440" t="str">
        <f t="shared" si="107"/>
        <v>07-07 Colorado Rockies @ Washington NationalsNationals ParkStatic Dugout Wall</v>
      </c>
      <c r="W3440" t="str">
        <f>CONCATENATE(M3440,O3440)</f>
        <v>Regular SeasonNationals Park</v>
      </c>
      <c r="X3440" t="str">
        <f>CONCATENATE(M3440,P3440)</f>
        <v>Regular SeasonStatic Dugout Wall</v>
      </c>
      <c r="Y3440" t="str">
        <f>CONCATENATE(M3440,O3440,P3440)</f>
        <v>Regular SeasonNationals ParkStatic Dugout Wall</v>
      </c>
    </row>
    <row r="3441" spans="1:25" x14ac:dyDescent="0.25">
      <c r="A3441" s="3">
        <v>374365</v>
      </c>
      <c r="B3441" t="s">
        <v>76</v>
      </c>
      <c r="C3441" t="s">
        <v>41</v>
      </c>
      <c r="D3441" t="s">
        <v>12</v>
      </c>
      <c r="E3441" t="s">
        <v>1</v>
      </c>
      <c r="F3441" s="5">
        <v>41097</v>
      </c>
      <c r="G3441">
        <v>254</v>
      </c>
      <c r="H3441">
        <v>1027</v>
      </c>
      <c r="I3441" s="1">
        <v>230725.82</v>
      </c>
      <c r="J3441" s="1">
        <v>55381.120000000003</v>
      </c>
      <c r="K3441">
        <v>24.0030006177895</v>
      </c>
      <c r="L3441" s="4">
        <f>VLOOKUP(N3441,rates,VLOOKUP(CONCATENATE('[1]Exposure Report'!$B$11,'[1]Exposure Report'!$B$13),rate_lookup_table,4,FALSE),FALSE)</f>
        <v>224.66266666666667</v>
      </c>
      <c r="M3441" t="s">
        <v>0</v>
      </c>
      <c r="N3441" t="str">
        <f>IF(VLOOKUP(B3441,title_rename,2,FALSE)=0,B3441,VLOOKUP(B3441,title_rename,2,FALSE))</f>
        <v>07-07 Colorado Rockies @ Washington Nationals</v>
      </c>
      <c r="O3441" s="3" t="str">
        <f>LEFT(IF(VLOOKUP(C3441,brand_rename,2,FALSE)=0,C3441,VLOOKUP(C3441,brand_rename,2,FALSE)),LEN(IF(VLOOKUP(C3441,brand_rename,2,FALSE)=0,C3441,VLOOKUP(C3441,brand_rename,2,FALSE)))-6)</f>
        <v>Nationals Park</v>
      </c>
      <c r="P3441" t="str">
        <f>IF(VLOOKUP(D3441,location_rename,2,FALSE)=0,D3441,VLOOKUP(D3441,location_rename,2,FALSE))</f>
        <v>Static Field Level Home Plate</v>
      </c>
      <c r="Q3441">
        <f>IF($L3441=0,0,G3441)</f>
        <v>254</v>
      </c>
      <c r="R3441">
        <f>IF($L3441=0,0,H3441)</f>
        <v>1027</v>
      </c>
      <c r="S3441" s="1">
        <f>R3441*L3441</f>
        <v>230728.55866666668</v>
      </c>
      <c r="T3441" s="1">
        <f>S3441*(K3441/100)</f>
        <v>55381.777362176814</v>
      </c>
      <c r="U3441" t="str">
        <f t="shared" si="106"/>
        <v>Nationals ParkStatic Field Level Home Plate</v>
      </c>
      <c r="V3441" t="str">
        <f t="shared" si="107"/>
        <v>07-07 Colorado Rockies @ Washington NationalsNationals ParkStatic Field Level Home Plate</v>
      </c>
      <c r="W3441" t="str">
        <f>CONCATENATE(M3441,O3441)</f>
        <v>Regular SeasonNationals Park</v>
      </c>
      <c r="X3441" t="str">
        <f>CONCATENATE(M3441,P3441)</f>
        <v>Regular SeasonStatic Field Level Home Plate</v>
      </c>
      <c r="Y3441" t="str">
        <f>CONCATENATE(M3441,O3441,P3441)</f>
        <v>Regular SeasonNationals ParkStatic Field Level Home Plate</v>
      </c>
    </row>
    <row r="3442" spans="1:25" x14ac:dyDescent="0.25">
      <c r="A3442" s="3">
        <v>374365</v>
      </c>
      <c r="B3442" t="s">
        <v>76</v>
      </c>
      <c r="C3442" t="s">
        <v>41</v>
      </c>
      <c r="D3442" t="s">
        <v>9</v>
      </c>
      <c r="E3442" t="s">
        <v>1</v>
      </c>
      <c r="F3442" s="5">
        <v>41097</v>
      </c>
      <c r="G3442">
        <v>21</v>
      </c>
      <c r="H3442">
        <v>96</v>
      </c>
      <c r="I3442" s="1">
        <v>21567.360000000001</v>
      </c>
      <c r="J3442" s="1">
        <v>3207.63</v>
      </c>
      <c r="K3442">
        <v>14.8726130597347</v>
      </c>
      <c r="L3442" s="4">
        <f>VLOOKUP(N3442,rates,VLOOKUP(CONCATENATE('[1]Exposure Report'!$B$11,'[1]Exposure Report'!$B$13),rate_lookup_table,4,FALSE),FALSE)</f>
        <v>224.66266666666667</v>
      </c>
      <c r="M3442" t="s">
        <v>0</v>
      </c>
      <c r="N3442" t="str">
        <f>IF(VLOOKUP(B3442,title_rename,2,FALSE)=0,B3442,VLOOKUP(B3442,title_rename,2,FALSE))</f>
        <v>07-07 Colorado Rockies @ Washington Nationals</v>
      </c>
      <c r="O3442" s="3" t="str">
        <f>LEFT(IF(VLOOKUP(C3442,brand_rename,2,FALSE)=0,C3442,VLOOKUP(C3442,brand_rename,2,FALSE)),LEN(IF(VLOOKUP(C3442,brand_rename,2,FALSE)=0,C3442,VLOOKUP(C3442,brand_rename,2,FALSE)))-6)</f>
        <v>Nationals Park</v>
      </c>
      <c r="P3442" t="str">
        <f>IF(VLOOKUP(D3442,location_rename,2,FALSE)=0,D3442,VLOOKUP(D3442,location_rename,2,FALSE))</f>
        <v>Static Upper Billboard</v>
      </c>
      <c r="Q3442">
        <f>IF($L3442=0,0,G3442)</f>
        <v>21</v>
      </c>
      <c r="R3442">
        <f>IF($L3442=0,0,H3442)</f>
        <v>96</v>
      </c>
      <c r="S3442" s="1">
        <f>R3442*L3442</f>
        <v>21567.616000000002</v>
      </c>
      <c r="T3442" s="1">
        <f>S3442*(K3442/100)</f>
        <v>3207.6680738894306</v>
      </c>
      <c r="U3442" t="str">
        <f t="shared" si="106"/>
        <v>Nationals ParkStatic Upper Billboard</v>
      </c>
      <c r="V3442" t="str">
        <f t="shared" si="107"/>
        <v>07-07 Colorado Rockies @ Washington NationalsNationals ParkStatic Upper Billboard</v>
      </c>
      <c r="W3442" t="str">
        <f>CONCATENATE(M3442,O3442)</f>
        <v>Regular SeasonNationals Park</v>
      </c>
      <c r="X3442" t="str">
        <f>CONCATENATE(M3442,P3442)</f>
        <v>Regular SeasonStatic Upper Billboard</v>
      </c>
      <c r="Y3442" t="str">
        <f>CONCATENATE(M3442,O3442,P3442)</f>
        <v>Regular SeasonNationals ParkStatic Upper Billboard</v>
      </c>
    </row>
    <row r="3443" spans="1:25" x14ac:dyDescent="0.25">
      <c r="A3443" s="3">
        <v>374365</v>
      </c>
      <c r="B3443" t="s">
        <v>76</v>
      </c>
      <c r="C3443" t="s">
        <v>40</v>
      </c>
      <c r="D3443" t="s">
        <v>11</v>
      </c>
      <c r="E3443" t="s">
        <v>1</v>
      </c>
      <c r="F3443" s="5">
        <v>41097</v>
      </c>
      <c r="G3443">
        <v>4</v>
      </c>
      <c r="H3443">
        <v>6</v>
      </c>
      <c r="I3443" s="1">
        <v>1347.96</v>
      </c>
      <c r="J3443" s="1">
        <v>271.86</v>
      </c>
      <c r="K3443">
        <v>20.1682542508679</v>
      </c>
      <c r="L3443" s="4">
        <f>VLOOKUP(N3443,rates,VLOOKUP(CONCATENATE('[1]Exposure Report'!$B$11,'[1]Exposure Report'!$B$13),rate_lookup_table,4,FALSE),FALSE)</f>
        <v>224.66266666666667</v>
      </c>
      <c r="M3443" t="s">
        <v>0</v>
      </c>
      <c r="N3443" t="str">
        <f>IF(VLOOKUP(B3443,title_rename,2,FALSE)=0,B3443,VLOOKUP(B3443,title_rename,2,FALSE))</f>
        <v>07-07 Colorado Rockies @ Washington Nationals</v>
      </c>
      <c r="O3443" s="3" t="str">
        <f>LEFT(IF(VLOOKUP(C3443,brand_rename,2,FALSE)=0,C3443,VLOOKUP(C3443,brand_rename,2,FALSE)),LEN(IF(VLOOKUP(C3443,brand_rename,2,FALSE)=0,C3443,VLOOKUP(C3443,brand_rename,2,FALSE)))-6)</f>
        <v>Nationals Youth Baseball Academy</v>
      </c>
      <c r="P3443" t="str">
        <f>IF(VLOOKUP(D3443,location_rename,2,FALSE)=0,D3443,VLOOKUP(D3443,location_rename,2,FALSE))</f>
        <v>Static Outfield Wall</v>
      </c>
      <c r="Q3443">
        <f>IF($L3443=0,0,G3443)</f>
        <v>4</v>
      </c>
      <c r="R3443">
        <f>IF($L3443=0,0,H3443)</f>
        <v>6</v>
      </c>
      <c r="S3443" s="1">
        <f>R3443*L3443</f>
        <v>1347.9760000000001</v>
      </c>
      <c r="T3443" s="1">
        <f>S3443*(K3443/100)</f>
        <v>271.8632269206791</v>
      </c>
      <c r="U3443" t="str">
        <f t="shared" si="106"/>
        <v>Nationals Youth Baseball AcademyStatic Outfield Wall</v>
      </c>
      <c r="V3443" t="str">
        <f t="shared" si="107"/>
        <v>07-07 Colorado Rockies @ Washington NationalsNationals Youth Baseball AcademyStatic Outfield Wall</v>
      </c>
      <c r="W3443" t="str">
        <f>CONCATENATE(M3443,O3443)</f>
        <v>Regular SeasonNationals Youth Baseball Academy</v>
      </c>
      <c r="X3443" t="str">
        <f>CONCATENATE(M3443,P3443)</f>
        <v>Regular SeasonStatic Outfield Wall</v>
      </c>
      <c r="Y3443" t="str">
        <f>CONCATENATE(M3443,O3443,P3443)</f>
        <v>Regular SeasonNationals Youth Baseball AcademyStatic Outfield Wall</v>
      </c>
    </row>
    <row r="3444" spans="1:25" x14ac:dyDescent="0.25">
      <c r="A3444" s="3">
        <v>374365</v>
      </c>
      <c r="B3444" t="s">
        <v>76</v>
      </c>
      <c r="C3444" t="s">
        <v>39</v>
      </c>
      <c r="D3444" t="s">
        <v>13</v>
      </c>
      <c r="E3444" t="s">
        <v>1</v>
      </c>
      <c r="F3444" s="5">
        <v>41097</v>
      </c>
      <c r="G3444">
        <v>36</v>
      </c>
      <c r="H3444">
        <v>151</v>
      </c>
      <c r="I3444" s="1">
        <v>33923.660000000003</v>
      </c>
      <c r="J3444" s="1">
        <v>7290.58</v>
      </c>
      <c r="K3444">
        <v>21.4911362748005</v>
      </c>
      <c r="L3444" s="4">
        <f>VLOOKUP(N3444,rates,VLOOKUP(CONCATENATE('[1]Exposure Report'!$B$11,'[1]Exposure Report'!$B$13),rate_lookup_table,4,FALSE),FALSE)</f>
        <v>224.66266666666667</v>
      </c>
      <c r="M3444" t="s">
        <v>0</v>
      </c>
      <c r="N3444" t="str">
        <f>IF(VLOOKUP(B3444,title_rename,2,FALSE)=0,B3444,VLOOKUP(B3444,title_rename,2,FALSE))</f>
        <v>07-07 Colorado Rockies @ Washington Nationals</v>
      </c>
      <c r="O3444" s="3" t="str">
        <f>LEFT(IF(VLOOKUP(C3444,brand_rename,2,FALSE)=0,C3444,VLOOKUP(C3444,brand_rename,2,FALSE)),LEN(IF(VLOOKUP(C3444,brand_rename,2,FALSE)=0,C3444,VLOOKUP(C3444,brand_rename,2,FALSE)))-6)</f>
        <v>New Era</v>
      </c>
      <c r="P3444" t="str">
        <f>IF(VLOOKUP(D3444,location_rename,2,FALSE)=0,D3444,VLOOKUP(D3444,location_rename,2,FALSE))</f>
        <v>Static Dugout Wall</v>
      </c>
      <c r="Q3444">
        <f>IF($L3444=0,0,G3444)</f>
        <v>36</v>
      </c>
      <c r="R3444">
        <f>IF($L3444=0,0,H3444)</f>
        <v>151</v>
      </c>
      <c r="S3444" s="1">
        <f>R3444*L3444</f>
        <v>33924.062666666665</v>
      </c>
      <c r="T3444" s="1">
        <f>S3444*(K3444/100)</f>
        <v>7290.6665376420533</v>
      </c>
      <c r="U3444" t="str">
        <f t="shared" si="106"/>
        <v>New EraStatic Dugout Wall</v>
      </c>
      <c r="V3444" t="str">
        <f t="shared" si="107"/>
        <v>07-07 Colorado Rockies @ Washington NationalsNew EraStatic Dugout Wall</v>
      </c>
      <c r="W3444" t="str">
        <f>CONCATENATE(M3444,O3444)</f>
        <v>Regular SeasonNew Era</v>
      </c>
      <c r="X3444" t="str">
        <f>CONCATENATE(M3444,P3444)</f>
        <v>Regular SeasonStatic Dugout Wall</v>
      </c>
      <c r="Y3444" t="str">
        <f>CONCATENATE(M3444,O3444,P3444)</f>
        <v>Regular SeasonNew EraStatic Dugout Wall</v>
      </c>
    </row>
    <row r="3445" spans="1:25" x14ac:dyDescent="0.25">
      <c r="A3445" s="3">
        <v>374365</v>
      </c>
      <c r="B3445" t="s">
        <v>76</v>
      </c>
      <c r="C3445" t="s">
        <v>37</v>
      </c>
      <c r="D3445" t="s">
        <v>18</v>
      </c>
      <c r="E3445" t="s">
        <v>1</v>
      </c>
      <c r="F3445" s="5">
        <v>41097</v>
      </c>
      <c r="G3445">
        <v>1</v>
      </c>
      <c r="H3445">
        <v>1</v>
      </c>
      <c r="I3445" s="1">
        <v>224.66</v>
      </c>
      <c r="J3445" s="1">
        <v>51.42</v>
      </c>
      <c r="K3445">
        <v>22.887919522834501</v>
      </c>
      <c r="L3445" s="4">
        <f>VLOOKUP(N3445,rates,VLOOKUP(CONCATENATE('[1]Exposure Report'!$B$11,'[1]Exposure Report'!$B$13),rate_lookup_table,4,FALSE),FALSE)</f>
        <v>224.66266666666667</v>
      </c>
      <c r="M3445" t="s">
        <v>0</v>
      </c>
      <c r="N3445" t="str">
        <f>IF(VLOOKUP(B3445,title_rename,2,FALSE)=0,B3445,VLOOKUP(B3445,title_rename,2,FALSE))</f>
        <v>07-07 Colorado Rockies @ Washington Nationals</v>
      </c>
      <c r="O3445" s="3" t="str">
        <f>LEFT(IF(VLOOKUP(C3445,brand_rename,2,FALSE)=0,C3445,VLOOKUP(C3445,brand_rename,2,FALSE)),LEN(IF(VLOOKUP(C3445,brand_rename,2,FALSE)=0,C3445,VLOOKUP(C3445,brand_rename,2,FALSE)))-6)</f>
        <v>Papa John's</v>
      </c>
      <c r="P3445" t="str">
        <f>IF(VLOOKUP(D3445,location_rename,2,FALSE)=0,D3445,VLOOKUP(D3445,location_rename,2,FALSE))</f>
        <v>LED Upper Billboard</v>
      </c>
      <c r="Q3445">
        <f>IF($L3445=0,0,G3445)</f>
        <v>1</v>
      </c>
      <c r="R3445">
        <f>IF($L3445=0,0,H3445)</f>
        <v>1</v>
      </c>
      <c r="S3445" s="1">
        <f>R3445*L3445</f>
        <v>224.66266666666667</v>
      </c>
      <c r="T3445" s="1">
        <f>S3445*(K3445/100)</f>
        <v>51.420610344520597</v>
      </c>
      <c r="U3445" t="str">
        <f t="shared" si="106"/>
        <v>Papa John'sLED Upper Billboard</v>
      </c>
      <c r="V3445" t="str">
        <f t="shared" si="107"/>
        <v>07-07 Colorado Rockies @ Washington NationalsPapa John'sLED Upper Billboard</v>
      </c>
      <c r="W3445" t="str">
        <f>CONCATENATE(M3445,O3445)</f>
        <v>Regular SeasonPapa John's</v>
      </c>
      <c r="X3445" t="str">
        <f>CONCATENATE(M3445,P3445)</f>
        <v>Regular SeasonLED Upper Billboard</v>
      </c>
      <c r="Y3445" t="str">
        <f>CONCATENATE(M3445,O3445,P3445)</f>
        <v>Regular SeasonPapa John'sLED Upper Billboard</v>
      </c>
    </row>
    <row r="3446" spans="1:25" x14ac:dyDescent="0.25">
      <c r="A3446" s="3">
        <v>374365</v>
      </c>
      <c r="B3446" t="s">
        <v>76</v>
      </c>
      <c r="C3446" t="s">
        <v>37</v>
      </c>
      <c r="D3446" t="s">
        <v>17</v>
      </c>
      <c r="E3446" t="s">
        <v>1</v>
      </c>
      <c r="F3446" s="5">
        <v>41097</v>
      </c>
      <c r="G3446">
        <v>1</v>
      </c>
      <c r="H3446">
        <v>4</v>
      </c>
      <c r="I3446" s="1">
        <v>898.64</v>
      </c>
      <c r="J3446" s="1">
        <v>342.02</v>
      </c>
      <c r="K3446">
        <v>38.059734710228703</v>
      </c>
      <c r="L3446" s="4">
        <f>VLOOKUP(N3446,rates,VLOOKUP(CONCATENATE('[1]Exposure Report'!$B$11,'[1]Exposure Report'!$B$13),rate_lookup_table,4,FALSE),FALSE)</f>
        <v>224.66266666666667</v>
      </c>
      <c r="M3446" t="s">
        <v>0</v>
      </c>
      <c r="N3446" t="str">
        <f>IF(VLOOKUP(B3446,title_rename,2,FALSE)=0,B3446,VLOOKUP(B3446,title_rename,2,FALSE))</f>
        <v>07-07 Colorado Rockies @ Washington Nationals</v>
      </c>
      <c r="O3446" s="3" t="str">
        <f>LEFT(IF(VLOOKUP(C3446,brand_rename,2,FALSE)=0,C3446,VLOOKUP(C3446,brand_rename,2,FALSE)),LEN(IF(VLOOKUP(C3446,brand_rename,2,FALSE)=0,C3446,VLOOKUP(C3446,brand_rename,2,FALSE)))-6)</f>
        <v>Papa John's</v>
      </c>
      <c r="P3446" t="str">
        <f>IF(VLOOKUP(D3446,location_rename,2,FALSE)=0,D3446,VLOOKUP(D3446,location_rename,2,FALSE))</f>
        <v>LED Upper Tiered</v>
      </c>
      <c r="Q3446">
        <f>IF($L3446=0,0,G3446)</f>
        <v>1</v>
      </c>
      <c r="R3446">
        <f>IF($L3446=0,0,H3446)</f>
        <v>4</v>
      </c>
      <c r="S3446" s="1">
        <f>R3446*L3446</f>
        <v>898.65066666666667</v>
      </c>
      <c r="T3446" s="1">
        <f>S3446*(K3446/100)</f>
        <v>342.02405970503497</v>
      </c>
      <c r="U3446" t="str">
        <f t="shared" si="106"/>
        <v>Papa John'sLED Upper Tiered</v>
      </c>
      <c r="V3446" t="str">
        <f t="shared" si="107"/>
        <v>07-07 Colorado Rockies @ Washington NationalsPapa John'sLED Upper Tiered</v>
      </c>
      <c r="W3446" t="str">
        <f>CONCATENATE(M3446,O3446)</f>
        <v>Regular SeasonPapa John's</v>
      </c>
      <c r="X3446" t="str">
        <f>CONCATENATE(M3446,P3446)</f>
        <v>Regular SeasonLED Upper Tiered</v>
      </c>
      <c r="Y3446" t="str">
        <f>CONCATENATE(M3446,O3446,P3446)</f>
        <v>Regular SeasonPapa John'sLED Upper Tiered</v>
      </c>
    </row>
    <row r="3447" spans="1:25" x14ac:dyDescent="0.25">
      <c r="A3447" s="3">
        <v>374365</v>
      </c>
      <c r="B3447" t="s">
        <v>76</v>
      </c>
      <c r="C3447" t="s">
        <v>37</v>
      </c>
      <c r="D3447" t="s">
        <v>2</v>
      </c>
      <c r="E3447" t="s">
        <v>1</v>
      </c>
      <c r="F3447" s="5">
        <v>41097</v>
      </c>
      <c r="G3447">
        <v>22</v>
      </c>
      <c r="H3447">
        <v>120</v>
      </c>
      <c r="I3447" s="1">
        <v>26959.200000000001</v>
      </c>
      <c r="J3447" s="1">
        <v>6599.01</v>
      </c>
      <c r="K3447">
        <v>24.477766402563802</v>
      </c>
      <c r="L3447" s="4">
        <f>VLOOKUP(N3447,rates,VLOOKUP(CONCATENATE('[1]Exposure Report'!$B$11,'[1]Exposure Report'!$B$13),rate_lookup_table,4,FALSE),FALSE)</f>
        <v>224.66266666666667</v>
      </c>
      <c r="M3447" t="s">
        <v>0</v>
      </c>
      <c r="N3447" t="str">
        <f>IF(VLOOKUP(B3447,title_rename,2,FALSE)=0,B3447,VLOOKUP(B3447,title_rename,2,FALSE))</f>
        <v>07-07 Colorado Rockies @ Washington Nationals</v>
      </c>
      <c r="O3447" s="3" t="str">
        <f>LEFT(IF(VLOOKUP(C3447,brand_rename,2,FALSE)=0,C3447,VLOOKUP(C3447,brand_rename,2,FALSE)),LEN(IF(VLOOKUP(C3447,brand_rename,2,FALSE)=0,C3447,VLOOKUP(C3447,brand_rename,2,FALSE)))-6)</f>
        <v>Papa John's</v>
      </c>
      <c r="P3447" t="str">
        <f>IF(VLOOKUP(D3447,location_rename,2,FALSE)=0,D3447,VLOOKUP(D3447,location_rename,2,FALSE))</f>
        <v>Rotational Field Level Home Plate</v>
      </c>
      <c r="Q3447">
        <f>IF($L3447=0,0,G3447)</f>
        <v>22</v>
      </c>
      <c r="R3447">
        <f>IF($L3447=0,0,H3447)</f>
        <v>120</v>
      </c>
      <c r="S3447" s="1">
        <f>R3447*L3447</f>
        <v>26959.52</v>
      </c>
      <c r="T3447" s="1">
        <f>S3447*(K3447/100)</f>
        <v>6599.0883288524692</v>
      </c>
      <c r="U3447" t="str">
        <f t="shared" si="106"/>
        <v>Papa John'sRotational Field Level Home Plate</v>
      </c>
      <c r="V3447" t="str">
        <f t="shared" si="107"/>
        <v>07-07 Colorado Rockies @ Washington NationalsPapa John'sRotational Field Level Home Plate</v>
      </c>
      <c r="W3447" t="str">
        <f>CONCATENATE(M3447,O3447)</f>
        <v>Regular SeasonPapa John's</v>
      </c>
      <c r="X3447" t="str">
        <f>CONCATENATE(M3447,P3447)</f>
        <v>Regular SeasonRotational Field Level Home Plate</v>
      </c>
      <c r="Y3447" t="str">
        <f>CONCATENATE(M3447,O3447,P3447)</f>
        <v>Regular SeasonPapa John'sRotational Field Level Home Plate</v>
      </c>
    </row>
    <row r="3448" spans="1:25" x14ac:dyDescent="0.25">
      <c r="A3448" s="3">
        <v>374365</v>
      </c>
      <c r="B3448" t="s">
        <v>76</v>
      </c>
      <c r="C3448" t="s">
        <v>36</v>
      </c>
      <c r="D3448" t="s">
        <v>17</v>
      </c>
      <c r="E3448" t="s">
        <v>1</v>
      </c>
      <c r="F3448" s="5">
        <v>41097</v>
      </c>
      <c r="G3448">
        <v>1</v>
      </c>
      <c r="H3448">
        <v>2</v>
      </c>
      <c r="I3448" s="1">
        <v>449.32</v>
      </c>
      <c r="J3448" s="1">
        <v>166.2</v>
      </c>
      <c r="K3448">
        <v>36.989228167007902</v>
      </c>
      <c r="L3448" s="4">
        <f>VLOOKUP(N3448,rates,VLOOKUP(CONCATENATE('[1]Exposure Report'!$B$11,'[1]Exposure Report'!$B$13),rate_lookup_table,4,FALSE),FALSE)</f>
        <v>224.66266666666667</v>
      </c>
      <c r="M3448" t="s">
        <v>0</v>
      </c>
      <c r="N3448" t="str">
        <f>IF(VLOOKUP(B3448,title_rename,2,FALSE)=0,B3448,VLOOKUP(B3448,title_rename,2,FALSE))</f>
        <v>07-07 Colorado Rockies @ Washington Nationals</v>
      </c>
      <c r="O3448" s="3" t="str">
        <f>LEFT(IF(VLOOKUP(C3448,brand_rename,2,FALSE)=0,C3448,VLOOKUP(C3448,brand_rename,2,FALSE)),LEN(IF(VLOOKUP(C3448,brand_rename,2,FALSE)=0,C3448,VLOOKUP(C3448,brand_rename,2,FALSE)))-6)</f>
        <v>PNC Bank</v>
      </c>
      <c r="P3448" t="str">
        <f>IF(VLOOKUP(D3448,location_rename,2,FALSE)=0,D3448,VLOOKUP(D3448,location_rename,2,FALSE))</f>
        <v>LED Upper Tiered</v>
      </c>
      <c r="Q3448">
        <f>IF($L3448=0,0,G3448)</f>
        <v>1</v>
      </c>
      <c r="R3448">
        <f>IF($L3448=0,0,H3448)</f>
        <v>2</v>
      </c>
      <c r="S3448" s="1">
        <f>R3448*L3448</f>
        <v>449.32533333333333</v>
      </c>
      <c r="T3448" s="1">
        <f>S3448*(K3448/100)</f>
        <v>166.2019727588355</v>
      </c>
      <c r="U3448" t="str">
        <f t="shared" si="106"/>
        <v>PNC BankLED Upper Tiered</v>
      </c>
      <c r="V3448" t="str">
        <f t="shared" si="107"/>
        <v>07-07 Colorado Rockies @ Washington NationalsPNC BankLED Upper Tiered</v>
      </c>
      <c r="W3448" t="str">
        <f>CONCATENATE(M3448,O3448)</f>
        <v>Regular SeasonPNC Bank</v>
      </c>
      <c r="X3448" t="str">
        <f>CONCATENATE(M3448,P3448)</f>
        <v>Regular SeasonLED Upper Tiered</v>
      </c>
      <c r="Y3448" t="str">
        <f>CONCATENATE(M3448,O3448,P3448)</f>
        <v>Regular SeasonPNC BankLED Upper Tiered</v>
      </c>
    </row>
    <row r="3449" spans="1:25" x14ac:dyDescent="0.25">
      <c r="A3449" s="3">
        <v>374365</v>
      </c>
      <c r="B3449" t="s">
        <v>76</v>
      </c>
      <c r="C3449" t="s">
        <v>36</v>
      </c>
      <c r="D3449" t="s">
        <v>2</v>
      </c>
      <c r="E3449" t="s">
        <v>1</v>
      </c>
      <c r="F3449" s="5">
        <v>41097</v>
      </c>
      <c r="G3449">
        <v>22</v>
      </c>
      <c r="H3449">
        <v>155</v>
      </c>
      <c r="I3449" s="1">
        <v>34822.300000000003</v>
      </c>
      <c r="J3449" s="1">
        <v>8270.68</v>
      </c>
      <c r="K3449">
        <v>23.751102023703201</v>
      </c>
      <c r="L3449" s="4">
        <f>VLOOKUP(N3449,rates,VLOOKUP(CONCATENATE('[1]Exposure Report'!$B$11,'[1]Exposure Report'!$B$13),rate_lookup_table,4,FALSE),FALSE)</f>
        <v>224.66266666666667</v>
      </c>
      <c r="M3449" t="s">
        <v>0</v>
      </c>
      <c r="N3449" t="str">
        <f>IF(VLOOKUP(B3449,title_rename,2,FALSE)=0,B3449,VLOOKUP(B3449,title_rename,2,FALSE))</f>
        <v>07-07 Colorado Rockies @ Washington Nationals</v>
      </c>
      <c r="O3449" s="3" t="str">
        <f>LEFT(IF(VLOOKUP(C3449,brand_rename,2,FALSE)=0,C3449,VLOOKUP(C3449,brand_rename,2,FALSE)),LEN(IF(VLOOKUP(C3449,brand_rename,2,FALSE)=0,C3449,VLOOKUP(C3449,brand_rename,2,FALSE)))-6)</f>
        <v>PNC Bank</v>
      </c>
      <c r="P3449" t="str">
        <f>IF(VLOOKUP(D3449,location_rename,2,FALSE)=0,D3449,VLOOKUP(D3449,location_rename,2,FALSE))</f>
        <v>Rotational Field Level Home Plate</v>
      </c>
      <c r="Q3449">
        <f>IF($L3449=0,0,G3449)</f>
        <v>22</v>
      </c>
      <c r="R3449">
        <f>IF($L3449=0,0,H3449)</f>
        <v>155</v>
      </c>
      <c r="S3449" s="1">
        <f>R3449*L3449</f>
        <v>34822.713333333333</v>
      </c>
      <c r="T3449" s="1">
        <f>S3449*(K3449/100)</f>
        <v>8270.7781712216965</v>
      </c>
      <c r="U3449" t="str">
        <f t="shared" si="106"/>
        <v>PNC BankRotational Field Level Home Plate</v>
      </c>
      <c r="V3449" t="str">
        <f t="shared" si="107"/>
        <v>07-07 Colorado Rockies @ Washington NationalsPNC BankRotational Field Level Home Plate</v>
      </c>
      <c r="W3449" t="str">
        <f>CONCATENATE(M3449,O3449)</f>
        <v>Regular SeasonPNC Bank</v>
      </c>
      <c r="X3449" t="str">
        <f>CONCATENATE(M3449,P3449)</f>
        <v>Regular SeasonRotational Field Level Home Plate</v>
      </c>
      <c r="Y3449" t="str">
        <f>CONCATENATE(M3449,O3449,P3449)</f>
        <v>Regular SeasonPNC BankRotational Field Level Home Plate</v>
      </c>
    </row>
    <row r="3450" spans="1:25" x14ac:dyDescent="0.25">
      <c r="A3450" s="3">
        <v>374365</v>
      </c>
      <c r="B3450" t="s">
        <v>76</v>
      </c>
      <c r="C3450" t="s">
        <v>36</v>
      </c>
      <c r="D3450" t="s">
        <v>9</v>
      </c>
      <c r="E3450" t="s">
        <v>1</v>
      </c>
      <c r="F3450" s="5">
        <v>41097</v>
      </c>
      <c r="G3450">
        <v>15</v>
      </c>
      <c r="H3450">
        <v>69</v>
      </c>
      <c r="I3450" s="1">
        <v>15501.54</v>
      </c>
      <c r="J3450" s="1">
        <v>2003.09</v>
      </c>
      <c r="K3450">
        <v>12.9218774392737</v>
      </c>
      <c r="L3450" s="4">
        <f>VLOOKUP(N3450,rates,VLOOKUP(CONCATENATE('[1]Exposure Report'!$B$11,'[1]Exposure Report'!$B$13),rate_lookup_table,4,FALSE),FALSE)</f>
        <v>224.66266666666667</v>
      </c>
      <c r="M3450" t="s">
        <v>0</v>
      </c>
      <c r="N3450" t="str">
        <f>IF(VLOOKUP(B3450,title_rename,2,FALSE)=0,B3450,VLOOKUP(B3450,title_rename,2,FALSE))</f>
        <v>07-07 Colorado Rockies @ Washington Nationals</v>
      </c>
      <c r="O3450" s="3" t="str">
        <f>LEFT(IF(VLOOKUP(C3450,brand_rename,2,FALSE)=0,C3450,VLOOKUP(C3450,brand_rename,2,FALSE)),LEN(IF(VLOOKUP(C3450,brand_rename,2,FALSE)=0,C3450,VLOOKUP(C3450,brand_rename,2,FALSE)))-6)</f>
        <v>PNC Bank</v>
      </c>
      <c r="P3450" t="str">
        <f>IF(VLOOKUP(D3450,location_rename,2,FALSE)=0,D3450,VLOOKUP(D3450,location_rename,2,FALSE))</f>
        <v>Static Upper Billboard</v>
      </c>
      <c r="Q3450">
        <f>IF($L3450=0,0,G3450)</f>
        <v>15</v>
      </c>
      <c r="R3450">
        <f>IF($L3450=0,0,H3450)</f>
        <v>69</v>
      </c>
      <c r="S3450" s="1">
        <f>R3450*L3450</f>
        <v>15501.724</v>
      </c>
      <c r="T3450" s="1">
        <f>S3450*(K3450/100)</f>
        <v>2003.1137762544765</v>
      </c>
      <c r="U3450" t="str">
        <f t="shared" si="106"/>
        <v>PNC BankStatic Upper Billboard</v>
      </c>
      <c r="V3450" t="str">
        <f t="shared" si="107"/>
        <v>07-07 Colorado Rockies @ Washington NationalsPNC BankStatic Upper Billboard</v>
      </c>
      <c r="W3450" t="str">
        <f>CONCATENATE(M3450,O3450)</f>
        <v>Regular SeasonPNC Bank</v>
      </c>
      <c r="X3450" t="str">
        <f>CONCATENATE(M3450,P3450)</f>
        <v>Regular SeasonStatic Upper Billboard</v>
      </c>
      <c r="Y3450" t="str">
        <f>CONCATENATE(M3450,O3450,P3450)</f>
        <v>Regular SeasonPNC BankStatic Upper Billboard</v>
      </c>
    </row>
    <row r="3451" spans="1:25" x14ac:dyDescent="0.25">
      <c r="A3451" s="3">
        <v>374365</v>
      </c>
      <c r="B3451" t="s">
        <v>76</v>
      </c>
      <c r="C3451" t="s">
        <v>33</v>
      </c>
      <c r="D3451" t="s">
        <v>17</v>
      </c>
      <c r="E3451" t="s">
        <v>1</v>
      </c>
      <c r="F3451" s="5">
        <v>41097</v>
      </c>
      <c r="G3451">
        <v>10</v>
      </c>
      <c r="H3451">
        <v>36</v>
      </c>
      <c r="I3451" s="1">
        <v>8087.76</v>
      </c>
      <c r="J3451" s="1">
        <v>3155.96</v>
      </c>
      <c r="K3451">
        <v>39.021434859590201</v>
      </c>
      <c r="L3451" s="4">
        <f>VLOOKUP(N3451,rates,VLOOKUP(CONCATENATE('[1]Exposure Report'!$B$11,'[1]Exposure Report'!$B$13),rate_lookup_table,4,FALSE),FALSE)</f>
        <v>224.66266666666667</v>
      </c>
      <c r="M3451" t="s">
        <v>0</v>
      </c>
      <c r="N3451" t="str">
        <f>IF(VLOOKUP(B3451,title_rename,2,FALSE)=0,B3451,VLOOKUP(B3451,title_rename,2,FALSE))</f>
        <v>07-07 Colorado Rockies @ Washington Nationals</v>
      </c>
      <c r="O3451" s="3" t="str">
        <f>LEFT(IF(VLOOKUP(C3451,brand_rename,2,FALSE)=0,C3451,VLOOKUP(C3451,brand_rename,2,FALSE)),LEN(IF(VLOOKUP(C3451,brand_rename,2,FALSE)=0,C3451,VLOOKUP(C3451,brand_rename,2,FALSE)))-6)</f>
        <v>Radio - 106.7 The Fan</v>
      </c>
      <c r="P3451" t="str">
        <f>IF(VLOOKUP(D3451,location_rename,2,FALSE)=0,D3451,VLOOKUP(D3451,location_rename,2,FALSE))</f>
        <v>LED Upper Tiered</v>
      </c>
      <c r="Q3451">
        <f>IF($L3451=0,0,G3451)</f>
        <v>10</v>
      </c>
      <c r="R3451">
        <f>IF($L3451=0,0,H3451)</f>
        <v>36</v>
      </c>
      <c r="S3451" s="1">
        <f>R3451*L3451</f>
        <v>8087.8559999999998</v>
      </c>
      <c r="T3451" s="1">
        <f>S3451*(K3451/100)</f>
        <v>3155.9974605774573</v>
      </c>
      <c r="U3451" t="str">
        <f t="shared" si="106"/>
        <v>Radio - 106.7 The FanLED Upper Tiered</v>
      </c>
      <c r="V3451" t="str">
        <f t="shared" si="107"/>
        <v>07-07 Colorado Rockies @ Washington NationalsRadio - 106.7 The FanLED Upper Tiered</v>
      </c>
      <c r="W3451" t="str">
        <f>CONCATENATE(M3451,O3451)</f>
        <v>Regular SeasonRadio - 106.7 The Fan</v>
      </c>
      <c r="X3451" t="str">
        <f>CONCATENATE(M3451,P3451)</f>
        <v>Regular SeasonLED Upper Tiered</v>
      </c>
      <c r="Y3451" t="str">
        <f>CONCATENATE(M3451,O3451,P3451)</f>
        <v>Regular SeasonRadio - 106.7 The FanLED Upper Tiered</v>
      </c>
    </row>
    <row r="3452" spans="1:25" x14ac:dyDescent="0.25">
      <c r="A3452" s="3">
        <v>374365</v>
      </c>
      <c r="B3452" t="s">
        <v>76</v>
      </c>
      <c r="C3452" t="s">
        <v>33</v>
      </c>
      <c r="D3452" t="s">
        <v>9</v>
      </c>
      <c r="E3452" t="s">
        <v>1</v>
      </c>
      <c r="F3452" s="5">
        <v>41097</v>
      </c>
      <c r="G3452">
        <v>25</v>
      </c>
      <c r="H3452">
        <v>93</v>
      </c>
      <c r="I3452" s="1">
        <v>20893.38</v>
      </c>
      <c r="J3452" s="1">
        <v>2842.51</v>
      </c>
      <c r="K3452">
        <v>13.604835598644099</v>
      </c>
      <c r="L3452" s="4">
        <f>VLOOKUP(N3452,rates,VLOOKUP(CONCATENATE('[1]Exposure Report'!$B$11,'[1]Exposure Report'!$B$13),rate_lookup_table,4,FALSE),FALSE)</f>
        <v>224.66266666666667</v>
      </c>
      <c r="M3452" t="s">
        <v>0</v>
      </c>
      <c r="N3452" t="str">
        <f>IF(VLOOKUP(B3452,title_rename,2,FALSE)=0,B3452,VLOOKUP(B3452,title_rename,2,FALSE))</f>
        <v>07-07 Colorado Rockies @ Washington Nationals</v>
      </c>
      <c r="O3452" s="3" t="str">
        <f>LEFT(IF(VLOOKUP(C3452,brand_rename,2,FALSE)=0,C3452,VLOOKUP(C3452,brand_rename,2,FALSE)),LEN(IF(VLOOKUP(C3452,brand_rename,2,FALSE)=0,C3452,VLOOKUP(C3452,brand_rename,2,FALSE)))-6)</f>
        <v>Radio - 106.7 The Fan</v>
      </c>
      <c r="P3452" t="str">
        <f>IF(VLOOKUP(D3452,location_rename,2,FALSE)=0,D3452,VLOOKUP(D3452,location_rename,2,FALSE))</f>
        <v>Static Upper Billboard</v>
      </c>
      <c r="Q3452">
        <f>IF($L3452=0,0,G3452)</f>
        <v>25</v>
      </c>
      <c r="R3452">
        <f>IF($L3452=0,0,H3452)</f>
        <v>93</v>
      </c>
      <c r="S3452" s="1">
        <f>R3452*L3452</f>
        <v>20893.628000000001</v>
      </c>
      <c r="T3452" s="1">
        <f>S3452*(K3452/100)</f>
        <v>2842.5437399922712</v>
      </c>
      <c r="U3452" t="str">
        <f t="shared" si="106"/>
        <v>Radio - 106.7 The FanStatic Upper Billboard</v>
      </c>
      <c r="V3452" t="str">
        <f t="shared" si="107"/>
        <v>07-07 Colorado Rockies @ Washington NationalsRadio - 106.7 The FanStatic Upper Billboard</v>
      </c>
      <c r="W3452" t="str">
        <f>CONCATENATE(M3452,O3452)</f>
        <v>Regular SeasonRadio - 106.7 The Fan</v>
      </c>
      <c r="X3452" t="str">
        <f>CONCATENATE(M3452,P3452)</f>
        <v>Regular SeasonStatic Upper Billboard</v>
      </c>
      <c r="Y3452" t="str">
        <f>CONCATENATE(M3452,O3452,P3452)</f>
        <v>Regular SeasonRadio - 106.7 The FanStatic Upper Billboard</v>
      </c>
    </row>
    <row r="3453" spans="1:25" x14ac:dyDescent="0.25">
      <c r="A3453" s="3">
        <v>374365</v>
      </c>
      <c r="B3453" t="s">
        <v>76</v>
      </c>
      <c r="C3453" t="s">
        <v>32</v>
      </c>
      <c r="D3453" t="s">
        <v>17</v>
      </c>
      <c r="E3453" t="s">
        <v>1</v>
      </c>
      <c r="F3453" s="5">
        <v>41097</v>
      </c>
      <c r="G3453">
        <v>3</v>
      </c>
      <c r="H3453">
        <v>11</v>
      </c>
      <c r="I3453" s="1">
        <v>2471.2600000000002</v>
      </c>
      <c r="J3453" s="1">
        <v>852.34</v>
      </c>
      <c r="K3453">
        <v>34.4900981685456</v>
      </c>
      <c r="L3453" s="4">
        <f>VLOOKUP(N3453,rates,VLOOKUP(CONCATENATE('[1]Exposure Report'!$B$11,'[1]Exposure Report'!$B$13),rate_lookup_table,4,FALSE),FALSE)</f>
        <v>224.66266666666667</v>
      </c>
      <c r="M3453" t="s">
        <v>0</v>
      </c>
      <c r="N3453" t="str">
        <f>IF(VLOOKUP(B3453,title_rename,2,FALSE)=0,B3453,VLOOKUP(B3453,title_rename,2,FALSE))</f>
        <v>07-07 Colorado Rockies @ Washington Nationals</v>
      </c>
      <c r="O3453" s="3" t="str">
        <f>LEFT(IF(VLOOKUP(C3453,brand_rename,2,FALSE)=0,C3453,VLOOKUP(C3453,brand_rename,2,FALSE)),LEN(IF(VLOOKUP(C3453,brand_rename,2,FALSE)=0,C3453,VLOOKUP(C3453,brand_rename,2,FALSE)))-6)</f>
        <v>Radio - WTOP</v>
      </c>
      <c r="P3453" t="str">
        <f>IF(VLOOKUP(D3453,location_rename,2,FALSE)=0,D3453,VLOOKUP(D3453,location_rename,2,FALSE))</f>
        <v>LED Upper Tiered</v>
      </c>
      <c r="Q3453">
        <f>IF($L3453=0,0,G3453)</f>
        <v>3</v>
      </c>
      <c r="R3453">
        <f>IF($L3453=0,0,H3453)</f>
        <v>11</v>
      </c>
      <c r="S3453" s="1">
        <f>R3453*L3453</f>
        <v>2471.2893333333332</v>
      </c>
      <c r="T3453" s="1">
        <f>S3453*(K3453/100)</f>
        <v>852.35011709546279</v>
      </c>
      <c r="U3453" t="str">
        <f t="shared" si="106"/>
        <v>Radio - WTOPLED Upper Tiered</v>
      </c>
      <c r="V3453" t="str">
        <f t="shared" si="107"/>
        <v>07-07 Colorado Rockies @ Washington NationalsRadio - WTOPLED Upper Tiered</v>
      </c>
      <c r="W3453" t="str">
        <f>CONCATENATE(M3453,O3453)</f>
        <v>Regular SeasonRadio - WTOP</v>
      </c>
      <c r="X3453" t="str">
        <f>CONCATENATE(M3453,P3453)</f>
        <v>Regular SeasonLED Upper Tiered</v>
      </c>
      <c r="Y3453" t="str">
        <f>CONCATENATE(M3453,O3453,P3453)</f>
        <v>Regular SeasonRadio - WTOPLED Upper Tiered</v>
      </c>
    </row>
    <row r="3454" spans="1:25" x14ac:dyDescent="0.25">
      <c r="A3454" s="3">
        <v>374365</v>
      </c>
      <c r="B3454" t="s">
        <v>76</v>
      </c>
      <c r="C3454" t="s">
        <v>31</v>
      </c>
      <c r="D3454" t="s">
        <v>71</v>
      </c>
      <c r="E3454" t="s">
        <v>1</v>
      </c>
      <c r="F3454" s="5">
        <v>41097</v>
      </c>
      <c r="G3454">
        <v>6</v>
      </c>
      <c r="H3454">
        <v>19</v>
      </c>
      <c r="I3454" s="1">
        <v>4268.54</v>
      </c>
      <c r="J3454" s="1">
        <v>680.99</v>
      </c>
      <c r="K3454">
        <v>15.9536984542724</v>
      </c>
      <c r="L3454" s="4">
        <f>VLOOKUP(N3454,rates,VLOOKUP(CONCATENATE('[1]Exposure Report'!$B$11,'[1]Exposure Report'!$B$13),rate_lookup_table,4,FALSE),FALSE)</f>
        <v>224.66266666666667</v>
      </c>
      <c r="M3454" t="s">
        <v>0</v>
      </c>
      <c r="N3454" t="str">
        <f>IF(VLOOKUP(B3454,title_rename,2,FALSE)=0,B3454,VLOOKUP(B3454,title_rename,2,FALSE))</f>
        <v>07-07 Colorado Rockies @ Washington Nationals</v>
      </c>
      <c r="O3454" s="3" t="str">
        <f>LEFT(IF(VLOOKUP(C3454,brand_rename,2,FALSE)=0,C3454,VLOOKUP(C3454,brand_rename,2,FALSE)),LEN(IF(VLOOKUP(C3454,brand_rename,2,FALSE)=0,C3454,VLOOKUP(C3454,brand_rename,2,FALSE)))-6)</f>
        <v>Red Porch</v>
      </c>
      <c r="P3454" t="str">
        <f>IF(VLOOKUP(D3454,location_rename,2,FALSE)=0,D3454,VLOOKUP(D3454,location_rename,2,FALSE))</f>
        <v>Static Upper Tiered</v>
      </c>
      <c r="Q3454">
        <f>IF($L3454=0,0,G3454)</f>
        <v>6</v>
      </c>
      <c r="R3454">
        <f>IF($L3454=0,0,H3454)</f>
        <v>19</v>
      </c>
      <c r="S3454" s="1">
        <f>R3454*L3454</f>
        <v>4268.5906666666669</v>
      </c>
      <c r="T3454" s="1">
        <f>S3454*(K3454/100)</f>
        <v>680.99808320721593</v>
      </c>
      <c r="U3454" t="str">
        <f t="shared" si="106"/>
        <v>Red PorchStatic Upper Tiered</v>
      </c>
      <c r="V3454" t="str">
        <f t="shared" si="107"/>
        <v>07-07 Colorado Rockies @ Washington NationalsRed PorchStatic Upper Tiered</v>
      </c>
      <c r="W3454" t="str">
        <f>CONCATENATE(M3454,O3454)</f>
        <v>Regular SeasonRed Porch</v>
      </c>
      <c r="X3454" t="str">
        <f>CONCATENATE(M3454,P3454)</f>
        <v>Regular SeasonStatic Upper Tiered</v>
      </c>
      <c r="Y3454" t="str">
        <f>CONCATENATE(M3454,O3454,P3454)</f>
        <v>Regular SeasonRed PorchStatic Upper Tiered</v>
      </c>
    </row>
    <row r="3455" spans="1:25" x14ac:dyDescent="0.25">
      <c r="A3455" s="3">
        <v>374365</v>
      </c>
      <c r="B3455" t="s">
        <v>76</v>
      </c>
      <c r="C3455" t="s">
        <v>80</v>
      </c>
      <c r="D3455" t="s">
        <v>11</v>
      </c>
      <c r="E3455" t="s">
        <v>1</v>
      </c>
      <c r="F3455" s="5">
        <v>41097</v>
      </c>
      <c r="G3455">
        <v>10</v>
      </c>
      <c r="H3455">
        <v>17</v>
      </c>
      <c r="I3455" s="1">
        <v>3819.22</v>
      </c>
      <c r="J3455" s="1">
        <v>748.21</v>
      </c>
      <c r="K3455">
        <v>19.5906493996156</v>
      </c>
      <c r="L3455" s="4">
        <f>VLOOKUP(N3455,rates,VLOOKUP(CONCATENATE('[1]Exposure Report'!$B$11,'[1]Exposure Report'!$B$13),rate_lookup_table,4,FALSE),FALSE)</f>
        <v>224.66266666666667</v>
      </c>
      <c r="M3455" t="s">
        <v>0</v>
      </c>
      <c r="N3455" t="str">
        <f>IF(VLOOKUP(B3455,title_rename,2,FALSE)=0,B3455,VLOOKUP(B3455,title_rename,2,FALSE))</f>
        <v>07-07 Colorado Rockies @ Washington Nationals</v>
      </c>
      <c r="O3455" s="3" t="str">
        <f>LEFT(IF(VLOOKUP(C3455,brand_rename,2,FALSE)=0,C3455,VLOOKUP(C3455,brand_rename,2,FALSE)),LEN(IF(VLOOKUP(C3455,brand_rename,2,FALSE)=0,C3455,VLOOKUP(C3455,brand_rename,2,FALSE)))-6)</f>
        <v>Retired Players Tribute</v>
      </c>
      <c r="P3455" t="str">
        <f>IF(VLOOKUP(D3455,location_rename,2,FALSE)=0,D3455,VLOOKUP(D3455,location_rename,2,FALSE))</f>
        <v>Static Outfield Wall</v>
      </c>
      <c r="Q3455">
        <f>IF($L3455=0,0,G3455)</f>
        <v>10</v>
      </c>
      <c r="R3455">
        <f>IF($L3455=0,0,H3455)</f>
        <v>17</v>
      </c>
      <c r="S3455" s="1">
        <f>R3455*L3455</f>
        <v>3819.2653333333333</v>
      </c>
      <c r="T3455" s="1">
        <f>S3455*(K3455/100)</f>
        <v>748.2188810943934</v>
      </c>
      <c r="U3455" t="str">
        <f t="shared" si="106"/>
        <v>Retired Players TributeStatic Outfield Wall</v>
      </c>
      <c r="V3455" t="str">
        <f t="shared" si="107"/>
        <v>07-07 Colorado Rockies @ Washington NationalsRetired Players TributeStatic Outfield Wall</v>
      </c>
      <c r="W3455" t="str">
        <f>CONCATENATE(M3455,O3455)</f>
        <v>Regular SeasonRetired Players Tribute</v>
      </c>
      <c r="X3455" t="str">
        <f>CONCATENATE(M3455,P3455)</f>
        <v>Regular SeasonStatic Outfield Wall</v>
      </c>
      <c r="Y3455" t="str">
        <f>CONCATENATE(M3455,O3455,P3455)</f>
        <v>Regular SeasonRetired Players TributeStatic Outfield Wall</v>
      </c>
    </row>
    <row r="3456" spans="1:25" x14ac:dyDescent="0.25">
      <c r="A3456" s="3">
        <v>374365</v>
      </c>
      <c r="B3456" t="s">
        <v>76</v>
      </c>
      <c r="C3456" t="s">
        <v>79</v>
      </c>
      <c r="D3456" t="s">
        <v>12</v>
      </c>
      <c r="E3456" t="s">
        <v>1</v>
      </c>
      <c r="F3456" s="5">
        <v>41097</v>
      </c>
      <c r="G3456">
        <v>290</v>
      </c>
      <c r="H3456">
        <v>1959</v>
      </c>
      <c r="I3456" s="1">
        <v>440108.94</v>
      </c>
      <c r="J3456" s="1">
        <v>67265</v>
      </c>
      <c r="K3456">
        <v>15.2837158908882</v>
      </c>
      <c r="L3456" s="4">
        <f>VLOOKUP(N3456,rates,VLOOKUP(CONCATENATE('[1]Exposure Report'!$B$11,'[1]Exposure Report'!$B$13),rate_lookup_table,4,FALSE),FALSE)</f>
        <v>224.66266666666667</v>
      </c>
      <c r="M3456" t="s">
        <v>0</v>
      </c>
      <c r="N3456" t="str">
        <f>IF(VLOOKUP(B3456,title_rename,2,FALSE)=0,B3456,VLOOKUP(B3456,title_rename,2,FALSE))</f>
        <v>07-07 Colorado Rockies @ Washington Nationals</v>
      </c>
      <c r="O3456" s="3" t="str">
        <f>LEFT(IF(VLOOKUP(C3456,brand_rename,2,FALSE)=0,C3456,VLOOKUP(C3456,brand_rename,2,FALSE)),LEN(IF(VLOOKUP(C3456,brand_rename,2,FALSE)=0,C3456,VLOOKUP(C3456,brand_rename,2,FALSE)))-6)</f>
        <v>Team Promotion - NatsLive Post-Game Concert - The Wallflowers</v>
      </c>
      <c r="P3456" t="str">
        <f>IF(VLOOKUP(D3456,location_rename,2,FALSE)=0,D3456,VLOOKUP(D3456,location_rename,2,FALSE))</f>
        <v>Static Field Level Home Plate</v>
      </c>
      <c r="Q3456">
        <f>IF($L3456=0,0,G3456)</f>
        <v>290</v>
      </c>
      <c r="R3456">
        <f>IF($L3456=0,0,H3456)</f>
        <v>1959</v>
      </c>
      <c r="S3456" s="1">
        <f>R3456*L3456</f>
        <v>440114.16399999999</v>
      </c>
      <c r="T3456" s="1">
        <f>S3456*(K3456/100)</f>
        <v>67265.798421317755</v>
      </c>
      <c r="U3456" t="str">
        <f t="shared" si="106"/>
        <v>Team Promotion - NatsLive Post-Game Concert - The WallflowersStatic Field Level Home Plate</v>
      </c>
      <c r="V3456" t="str">
        <f t="shared" si="107"/>
        <v>07-07 Colorado Rockies @ Washington NationalsTeam Promotion - NatsLive Post-Game Concert - The WallflowersStatic Field Level Home Plate</v>
      </c>
      <c r="W3456" t="str">
        <f>CONCATENATE(M3456,O3456)</f>
        <v>Regular SeasonTeam Promotion - NatsLive Post-Game Concert - The Wallflowers</v>
      </c>
      <c r="X3456" t="str">
        <f>CONCATENATE(M3456,P3456)</f>
        <v>Regular SeasonStatic Field Level Home Plate</v>
      </c>
      <c r="Y3456" t="str">
        <f>CONCATENATE(M3456,O3456,P3456)</f>
        <v>Regular SeasonTeam Promotion - NatsLive Post-Game Concert - The WallflowersStatic Field Level Home Plate</v>
      </c>
    </row>
    <row r="3457" spans="1:25" x14ac:dyDescent="0.25">
      <c r="A3457" s="3">
        <v>374365</v>
      </c>
      <c r="B3457" t="s">
        <v>76</v>
      </c>
      <c r="C3457" t="s">
        <v>78</v>
      </c>
      <c r="D3457" t="s">
        <v>45</v>
      </c>
      <c r="E3457" t="s">
        <v>1</v>
      </c>
      <c r="F3457" s="5">
        <v>41097</v>
      </c>
      <c r="G3457">
        <v>1</v>
      </c>
      <c r="H3457">
        <v>1</v>
      </c>
      <c r="I3457" s="1">
        <v>224.66</v>
      </c>
      <c r="J3457" s="1">
        <v>64.7</v>
      </c>
      <c r="K3457">
        <v>28.799074156503099</v>
      </c>
      <c r="L3457" s="4">
        <f>VLOOKUP(N3457,rates,VLOOKUP(CONCATENATE('[1]Exposure Report'!$B$11,'[1]Exposure Report'!$B$13),rate_lookup_table,4,FALSE),FALSE)</f>
        <v>224.66266666666667</v>
      </c>
      <c r="M3457" t="s">
        <v>0</v>
      </c>
      <c r="N3457" t="str">
        <f>IF(VLOOKUP(B3457,title_rename,2,FALSE)=0,B3457,VLOOKUP(B3457,title_rename,2,FALSE))</f>
        <v>07-07 Colorado Rockies @ Washington Nationals</v>
      </c>
      <c r="O3457" s="3" t="str">
        <f>LEFT(IF(VLOOKUP(C3457,brand_rename,2,FALSE)=0,C3457,VLOOKUP(C3457,brand_rename,2,FALSE)),LEN(IF(VLOOKUP(C3457,brand_rename,2,FALSE)=0,C3457,VLOOKUP(C3457,brand_rename,2,FALSE)))-6)</f>
        <v>Team Website - Losnacionales.com</v>
      </c>
      <c r="P3457" t="str">
        <f>IF(VLOOKUP(D3457,location_rename,2,FALSE)=0,D3457,VLOOKUP(D3457,location_rename,2,FALSE))</f>
        <v>Static Field Level Foul Ball Line</v>
      </c>
      <c r="Q3457">
        <f>IF($L3457=0,0,G3457)</f>
        <v>1</v>
      </c>
      <c r="R3457">
        <f>IF($L3457=0,0,H3457)</f>
        <v>1</v>
      </c>
      <c r="S3457" s="1">
        <f>R3457*L3457</f>
        <v>224.66266666666667</v>
      </c>
      <c r="T3457" s="1">
        <f>S3457*(K3457/100)</f>
        <v>64.700767975310711</v>
      </c>
      <c r="U3457" t="str">
        <f t="shared" si="106"/>
        <v>Team Website - Losnacionales.comStatic Field Level Foul Ball Line</v>
      </c>
      <c r="V3457" t="str">
        <f t="shared" si="107"/>
        <v>07-07 Colorado Rockies @ Washington NationalsTeam Website - Losnacionales.comStatic Field Level Foul Ball Line</v>
      </c>
      <c r="W3457" t="str">
        <f>CONCATENATE(M3457,O3457)</f>
        <v>Regular SeasonTeam Website - Losnacionales.com</v>
      </c>
      <c r="X3457" t="str">
        <f>CONCATENATE(M3457,P3457)</f>
        <v>Regular SeasonStatic Field Level Foul Ball Line</v>
      </c>
      <c r="Y3457" t="str">
        <f>CONCATENATE(M3457,O3457,P3457)</f>
        <v>Regular SeasonTeam Website - Losnacionales.comStatic Field Level Foul Ball Line</v>
      </c>
    </row>
    <row r="3458" spans="1:25" x14ac:dyDescent="0.25">
      <c r="A3458" s="3">
        <v>374365</v>
      </c>
      <c r="B3458" t="s">
        <v>76</v>
      </c>
      <c r="C3458" t="s">
        <v>27</v>
      </c>
      <c r="D3458" t="s">
        <v>28</v>
      </c>
      <c r="E3458" t="s">
        <v>1</v>
      </c>
      <c r="F3458" s="5">
        <v>41097</v>
      </c>
      <c r="G3458">
        <v>16</v>
      </c>
      <c r="H3458">
        <v>45</v>
      </c>
      <c r="I3458" s="1">
        <v>10109.700000000001</v>
      </c>
      <c r="J3458" s="1">
        <v>2257.79</v>
      </c>
      <c r="K3458">
        <v>22.332907999248199</v>
      </c>
      <c r="L3458" s="4">
        <f>VLOOKUP(N3458,rates,VLOOKUP(CONCATENATE('[1]Exposure Report'!$B$11,'[1]Exposure Report'!$B$13),rate_lookup_table,4,FALSE),FALSE)</f>
        <v>224.66266666666667</v>
      </c>
      <c r="M3458" t="s">
        <v>0</v>
      </c>
      <c r="N3458" t="str">
        <f>IF(VLOOKUP(B3458,title_rename,2,FALSE)=0,B3458,VLOOKUP(B3458,title_rename,2,FALSE))</f>
        <v>07-07 Colorado Rockies @ Washington Nationals</v>
      </c>
      <c r="O3458" s="3" t="str">
        <f>LEFT(IF(VLOOKUP(C3458,brand_rename,2,FALSE)=0,C3458,VLOOKUP(C3458,brand_rename,2,FALSE)),LEN(IF(VLOOKUP(C3458,brand_rename,2,FALSE)=0,C3458,VLOOKUP(C3458,brand_rename,2,FALSE)))-6)</f>
        <v>Team Website - Nationals.com</v>
      </c>
      <c r="P3458" t="str">
        <f>IF(VLOOKUP(D3458,location_rename,2,FALSE)=0,D3458,VLOOKUP(D3458,location_rename,2,FALSE))</f>
        <v>Static Dugout Railing</v>
      </c>
      <c r="Q3458">
        <f>IF($L3458=0,0,G3458)</f>
        <v>16</v>
      </c>
      <c r="R3458">
        <f>IF($L3458=0,0,H3458)</f>
        <v>45</v>
      </c>
      <c r="S3458" s="1">
        <f>R3458*L3458</f>
        <v>10109.82</v>
      </c>
      <c r="T3458" s="1">
        <f>S3458*(K3458/100)</f>
        <v>2257.8167994895944</v>
      </c>
      <c r="U3458" t="str">
        <f t="shared" ref="U3458:U3521" si="108">CONCATENATE(O3458,P3458)</f>
        <v>Team Website - Nationals.comStatic Dugout Railing</v>
      </c>
      <c r="V3458" t="str">
        <f t="shared" ref="V3458:V3521" si="109">CONCATENATE(N3458,U3458)</f>
        <v>07-07 Colorado Rockies @ Washington NationalsTeam Website - Nationals.comStatic Dugout Railing</v>
      </c>
      <c r="W3458" t="str">
        <f>CONCATENATE(M3458,O3458)</f>
        <v>Regular SeasonTeam Website - Nationals.com</v>
      </c>
      <c r="X3458" t="str">
        <f>CONCATENATE(M3458,P3458)</f>
        <v>Regular SeasonStatic Dugout Railing</v>
      </c>
      <c r="Y3458" t="str">
        <f>CONCATENATE(M3458,O3458,P3458)</f>
        <v>Regular SeasonTeam Website - Nationals.comStatic Dugout Railing</v>
      </c>
    </row>
    <row r="3459" spans="1:25" x14ac:dyDescent="0.25">
      <c r="A3459" s="3">
        <v>374365</v>
      </c>
      <c r="B3459" t="s">
        <v>76</v>
      </c>
      <c r="C3459" t="s">
        <v>27</v>
      </c>
      <c r="D3459" t="s">
        <v>14</v>
      </c>
      <c r="E3459" t="s">
        <v>1</v>
      </c>
      <c r="F3459" s="5">
        <v>41097</v>
      </c>
      <c r="G3459">
        <v>18</v>
      </c>
      <c r="H3459">
        <v>55</v>
      </c>
      <c r="I3459" s="1">
        <v>12356.3</v>
      </c>
      <c r="J3459" s="1">
        <v>2112.61</v>
      </c>
      <c r="K3459">
        <v>17.097432079182202</v>
      </c>
      <c r="L3459" s="4">
        <f>VLOOKUP(N3459,rates,VLOOKUP(CONCATENATE('[1]Exposure Report'!$B$11,'[1]Exposure Report'!$B$13),rate_lookup_table,4,FALSE),FALSE)</f>
        <v>224.66266666666667</v>
      </c>
      <c r="M3459" t="s">
        <v>0</v>
      </c>
      <c r="N3459" t="str">
        <f>IF(VLOOKUP(B3459,title_rename,2,FALSE)=0,B3459,VLOOKUP(B3459,title_rename,2,FALSE))</f>
        <v>07-07 Colorado Rockies @ Washington Nationals</v>
      </c>
      <c r="O3459" s="3" t="str">
        <f>LEFT(IF(VLOOKUP(C3459,brand_rename,2,FALSE)=0,C3459,VLOOKUP(C3459,brand_rename,2,FALSE)),LEN(IF(VLOOKUP(C3459,brand_rename,2,FALSE)=0,C3459,VLOOKUP(C3459,brand_rename,2,FALSE)))-6)</f>
        <v>Team Website - Nationals.com</v>
      </c>
      <c r="P3459" t="str">
        <f>IF(VLOOKUP(D3459,location_rename,2,FALSE)=0,D3459,VLOOKUP(D3459,location_rename,2,FALSE))</f>
        <v>Static Dugout Roof</v>
      </c>
      <c r="Q3459">
        <f>IF($L3459=0,0,G3459)</f>
        <v>18</v>
      </c>
      <c r="R3459">
        <f>IF($L3459=0,0,H3459)</f>
        <v>55</v>
      </c>
      <c r="S3459" s="1">
        <f>R3459*L3459</f>
        <v>12356.446666666667</v>
      </c>
      <c r="T3459" s="1">
        <f>S3459*(K3459/100)</f>
        <v>2112.6350762337065</v>
      </c>
      <c r="U3459" t="str">
        <f t="shared" si="108"/>
        <v>Team Website - Nationals.comStatic Dugout Roof</v>
      </c>
      <c r="V3459" t="str">
        <f t="shared" si="109"/>
        <v>07-07 Colorado Rockies @ Washington NationalsTeam Website - Nationals.comStatic Dugout Roof</v>
      </c>
      <c r="W3459" t="str">
        <f>CONCATENATE(M3459,O3459)</f>
        <v>Regular SeasonTeam Website - Nationals.com</v>
      </c>
      <c r="X3459" t="str">
        <f>CONCATENATE(M3459,P3459)</f>
        <v>Regular SeasonStatic Dugout Roof</v>
      </c>
      <c r="Y3459" t="str">
        <f>CONCATENATE(M3459,O3459,P3459)</f>
        <v>Regular SeasonTeam Website - Nationals.comStatic Dugout Roof</v>
      </c>
    </row>
    <row r="3460" spans="1:25" x14ac:dyDescent="0.25">
      <c r="A3460" s="3">
        <v>374365</v>
      </c>
      <c r="B3460" t="s">
        <v>76</v>
      </c>
      <c r="C3460" t="s">
        <v>27</v>
      </c>
      <c r="D3460" t="s">
        <v>12</v>
      </c>
      <c r="E3460" t="s">
        <v>1</v>
      </c>
      <c r="F3460" s="5">
        <v>41097</v>
      </c>
      <c r="G3460">
        <v>2</v>
      </c>
      <c r="H3460">
        <v>3</v>
      </c>
      <c r="I3460" s="1">
        <v>673.98</v>
      </c>
      <c r="J3460" s="1">
        <v>151.51</v>
      </c>
      <c r="K3460">
        <v>22.479895545861801</v>
      </c>
      <c r="L3460" s="4">
        <f>VLOOKUP(N3460,rates,VLOOKUP(CONCATENATE('[1]Exposure Report'!$B$11,'[1]Exposure Report'!$B$13),rate_lookup_table,4,FALSE),FALSE)</f>
        <v>224.66266666666667</v>
      </c>
      <c r="M3460" t="s">
        <v>0</v>
      </c>
      <c r="N3460" t="str">
        <f>IF(VLOOKUP(B3460,title_rename,2,FALSE)=0,B3460,VLOOKUP(B3460,title_rename,2,FALSE))</f>
        <v>07-07 Colorado Rockies @ Washington Nationals</v>
      </c>
      <c r="O3460" s="3" t="str">
        <f>LEFT(IF(VLOOKUP(C3460,brand_rename,2,FALSE)=0,C3460,VLOOKUP(C3460,brand_rename,2,FALSE)),LEN(IF(VLOOKUP(C3460,brand_rename,2,FALSE)=0,C3460,VLOOKUP(C3460,brand_rename,2,FALSE)))-6)</f>
        <v>Team Website - Nationals.com</v>
      </c>
      <c r="P3460" t="str">
        <f>IF(VLOOKUP(D3460,location_rename,2,FALSE)=0,D3460,VLOOKUP(D3460,location_rename,2,FALSE))</f>
        <v>Static Field Level Home Plate</v>
      </c>
      <c r="Q3460">
        <f>IF($L3460=0,0,G3460)</f>
        <v>2</v>
      </c>
      <c r="R3460">
        <f>IF($L3460=0,0,H3460)</f>
        <v>3</v>
      </c>
      <c r="S3460" s="1">
        <f>R3460*L3460</f>
        <v>673.98800000000006</v>
      </c>
      <c r="T3460" s="1">
        <f>S3460*(K3460/100)</f>
        <v>151.51179839164305</v>
      </c>
      <c r="U3460" t="str">
        <f t="shared" si="108"/>
        <v>Team Website - Nationals.comStatic Field Level Home Plate</v>
      </c>
      <c r="V3460" t="str">
        <f t="shared" si="109"/>
        <v>07-07 Colorado Rockies @ Washington NationalsTeam Website - Nationals.comStatic Field Level Home Plate</v>
      </c>
      <c r="W3460" t="str">
        <f>CONCATENATE(M3460,O3460)</f>
        <v>Regular SeasonTeam Website - Nationals.com</v>
      </c>
      <c r="X3460" t="str">
        <f>CONCATENATE(M3460,P3460)</f>
        <v>Regular SeasonStatic Field Level Home Plate</v>
      </c>
      <c r="Y3460" t="str">
        <f>CONCATENATE(M3460,O3460,P3460)</f>
        <v>Regular SeasonTeam Website - Nationals.comStatic Field Level Home Plate</v>
      </c>
    </row>
    <row r="3461" spans="1:25" x14ac:dyDescent="0.25">
      <c r="A3461" s="3">
        <v>374365</v>
      </c>
      <c r="B3461" t="s">
        <v>76</v>
      </c>
      <c r="C3461" t="s">
        <v>27</v>
      </c>
      <c r="D3461" t="s">
        <v>9</v>
      </c>
      <c r="E3461" t="s">
        <v>1</v>
      </c>
      <c r="F3461" s="5">
        <v>41097</v>
      </c>
      <c r="G3461">
        <v>5</v>
      </c>
      <c r="H3461">
        <v>11</v>
      </c>
      <c r="I3461" s="1">
        <v>2471.2600000000002</v>
      </c>
      <c r="J3461" s="1">
        <v>434.36</v>
      </c>
      <c r="K3461">
        <v>17.576458972346</v>
      </c>
      <c r="L3461" s="4">
        <f>VLOOKUP(N3461,rates,VLOOKUP(CONCATENATE('[1]Exposure Report'!$B$11,'[1]Exposure Report'!$B$13),rate_lookup_table,4,FALSE),FALSE)</f>
        <v>224.66266666666667</v>
      </c>
      <c r="M3461" t="s">
        <v>0</v>
      </c>
      <c r="N3461" t="str">
        <f>IF(VLOOKUP(B3461,title_rename,2,FALSE)=0,B3461,VLOOKUP(B3461,title_rename,2,FALSE))</f>
        <v>07-07 Colorado Rockies @ Washington Nationals</v>
      </c>
      <c r="O3461" s="3" t="str">
        <f>LEFT(IF(VLOOKUP(C3461,brand_rename,2,FALSE)=0,C3461,VLOOKUP(C3461,brand_rename,2,FALSE)),LEN(IF(VLOOKUP(C3461,brand_rename,2,FALSE)=0,C3461,VLOOKUP(C3461,brand_rename,2,FALSE)))-6)</f>
        <v>Team Website - Nationals.com</v>
      </c>
      <c r="P3461" t="str">
        <f>IF(VLOOKUP(D3461,location_rename,2,FALSE)=0,D3461,VLOOKUP(D3461,location_rename,2,FALSE))</f>
        <v>Static Upper Billboard</v>
      </c>
      <c r="Q3461">
        <f>IF($L3461=0,0,G3461)</f>
        <v>5</v>
      </c>
      <c r="R3461">
        <f>IF($L3461=0,0,H3461)</f>
        <v>11</v>
      </c>
      <c r="S3461" s="1">
        <f>R3461*L3461</f>
        <v>2471.2893333333332</v>
      </c>
      <c r="T3461" s="1">
        <f>S3461*(K3461/100)</f>
        <v>434.36515576129625</v>
      </c>
      <c r="U3461" t="str">
        <f t="shared" si="108"/>
        <v>Team Website - Nationals.comStatic Upper Billboard</v>
      </c>
      <c r="V3461" t="str">
        <f t="shared" si="109"/>
        <v>07-07 Colorado Rockies @ Washington NationalsTeam Website - Nationals.comStatic Upper Billboard</v>
      </c>
      <c r="W3461" t="str">
        <f>CONCATENATE(M3461,O3461)</f>
        <v>Regular SeasonTeam Website - Nationals.com</v>
      </c>
      <c r="X3461" t="str">
        <f>CONCATENATE(M3461,P3461)</f>
        <v>Regular SeasonStatic Upper Billboard</v>
      </c>
      <c r="Y3461" t="str">
        <f>CONCATENATE(M3461,O3461,P3461)</f>
        <v>Regular SeasonTeam Website - Nationals.comStatic Upper Billboard</v>
      </c>
    </row>
    <row r="3462" spans="1:25" x14ac:dyDescent="0.25">
      <c r="A3462" s="3">
        <v>374365</v>
      </c>
      <c r="B3462" t="s">
        <v>76</v>
      </c>
      <c r="C3462" t="s">
        <v>26</v>
      </c>
      <c r="D3462" t="s">
        <v>17</v>
      </c>
      <c r="E3462" t="s">
        <v>1</v>
      </c>
      <c r="F3462" s="5">
        <v>41097</v>
      </c>
      <c r="G3462">
        <v>1</v>
      </c>
      <c r="H3462">
        <v>1</v>
      </c>
      <c r="I3462" s="1">
        <v>224.66</v>
      </c>
      <c r="J3462" s="1">
        <v>39.020000000000003</v>
      </c>
      <c r="K3462">
        <v>17.3684679070595</v>
      </c>
      <c r="L3462" s="4">
        <f>VLOOKUP(N3462,rates,VLOOKUP(CONCATENATE('[1]Exposure Report'!$B$11,'[1]Exposure Report'!$B$13),rate_lookup_table,4,FALSE),FALSE)</f>
        <v>224.66266666666667</v>
      </c>
      <c r="M3462" t="s">
        <v>0</v>
      </c>
      <c r="N3462" t="str">
        <f>IF(VLOOKUP(B3462,title_rename,2,FALSE)=0,B3462,VLOOKUP(B3462,title_rename,2,FALSE))</f>
        <v>07-07 Colorado Rockies @ Washington Nationals</v>
      </c>
      <c r="O3462" s="3" t="str">
        <f>LEFT(IF(VLOOKUP(C3462,brand_rename,2,FALSE)=0,C3462,VLOOKUP(C3462,brand_rename,2,FALSE)),LEN(IF(VLOOKUP(C3462,brand_rename,2,FALSE)=0,C3462,VLOOKUP(C3462,brand_rename,2,FALSE)))-6)</f>
        <v>Toyota</v>
      </c>
      <c r="P3462" t="str">
        <f>IF(VLOOKUP(D3462,location_rename,2,FALSE)=0,D3462,VLOOKUP(D3462,location_rename,2,FALSE))</f>
        <v>LED Upper Tiered</v>
      </c>
      <c r="Q3462">
        <f>IF($L3462=0,0,G3462)</f>
        <v>1</v>
      </c>
      <c r="R3462">
        <f>IF($L3462=0,0,H3462)</f>
        <v>1</v>
      </c>
      <c r="S3462" s="1">
        <f>R3462*L3462</f>
        <v>224.66266666666667</v>
      </c>
      <c r="T3462" s="1">
        <f>S3462*(K3462/100)</f>
        <v>39.020463159144064</v>
      </c>
      <c r="U3462" t="str">
        <f t="shared" si="108"/>
        <v>ToyotaLED Upper Tiered</v>
      </c>
      <c r="V3462" t="str">
        <f t="shared" si="109"/>
        <v>07-07 Colorado Rockies @ Washington NationalsToyotaLED Upper Tiered</v>
      </c>
      <c r="W3462" t="str">
        <f>CONCATENATE(M3462,O3462)</f>
        <v>Regular SeasonToyota</v>
      </c>
      <c r="X3462" t="str">
        <f>CONCATENATE(M3462,P3462)</f>
        <v>Regular SeasonLED Upper Tiered</v>
      </c>
      <c r="Y3462" t="str">
        <f>CONCATENATE(M3462,O3462,P3462)</f>
        <v>Regular SeasonToyotaLED Upper Tiered</v>
      </c>
    </row>
    <row r="3463" spans="1:25" x14ac:dyDescent="0.25">
      <c r="A3463" s="3">
        <v>374365</v>
      </c>
      <c r="B3463" t="s">
        <v>76</v>
      </c>
      <c r="C3463" t="s">
        <v>25</v>
      </c>
      <c r="D3463" t="s">
        <v>45</v>
      </c>
      <c r="E3463" t="s">
        <v>1</v>
      </c>
      <c r="F3463" s="5">
        <v>41097</v>
      </c>
      <c r="G3463">
        <v>19</v>
      </c>
      <c r="H3463">
        <v>41</v>
      </c>
      <c r="I3463" s="1">
        <v>9211.06</v>
      </c>
      <c r="J3463" s="1">
        <v>2330.1999999999998</v>
      </c>
      <c r="K3463">
        <v>25.2978484560951</v>
      </c>
      <c r="L3463" s="4">
        <f>VLOOKUP(N3463,rates,VLOOKUP(CONCATENATE('[1]Exposure Report'!$B$11,'[1]Exposure Report'!$B$13),rate_lookup_table,4,FALSE),FALSE)</f>
        <v>224.66266666666667</v>
      </c>
      <c r="M3463" t="s">
        <v>0</v>
      </c>
      <c r="N3463" t="str">
        <f>IF(VLOOKUP(B3463,title_rename,2,FALSE)=0,B3463,VLOOKUP(B3463,title_rename,2,FALSE))</f>
        <v>07-07 Colorado Rockies @ Washington Nationals</v>
      </c>
      <c r="O3463" s="3" t="str">
        <f>LEFT(IF(VLOOKUP(C3463,brand_rename,2,FALSE)=0,C3463,VLOOKUP(C3463,brand_rename,2,FALSE)),LEN(IF(VLOOKUP(C3463,brand_rename,2,FALSE)=0,C3463,VLOOKUP(C3463,brand_rename,2,FALSE)))-6)</f>
        <v>TV Station - MLB Network</v>
      </c>
      <c r="P3463" t="str">
        <f>IF(VLOOKUP(D3463,location_rename,2,FALSE)=0,D3463,VLOOKUP(D3463,location_rename,2,FALSE))</f>
        <v>Static Field Level Foul Ball Line</v>
      </c>
      <c r="Q3463">
        <f>IF($L3463=0,0,G3463)</f>
        <v>19</v>
      </c>
      <c r="R3463">
        <f>IF($L3463=0,0,H3463)</f>
        <v>41</v>
      </c>
      <c r="S3463" s="1">
        <f>R3463*L3463</f>
        <v>9211.1693333333333</v>
      </c>
      <c r="T3463" s="1">
        <f>S3463*(K3463/100)</f>
        <v>2330.2276589809721</v>
      </c>
      <c r="U3463" t="str">
        <f t="shared" si="108"/>
        <v>TV Station - MLB NetworkStatic Field Level Foul Ball Line</v>
      </c>
      <c r="V3463" t="str">
        <f t="shared" si="109"/>
        <v>07-07 Colorado Rockies @ Washington NationalsTV Station - MLB NetworkStatic Field Level Foul Ball Line</v>
      </c>
      <c r="W3463" t="str">
        <f>CONCATENATE(M3463,O3463)</f>
        <v>Regular SeasonTV Station - MLB Network</v>
      </c>
      <c r="X3463" t="str">
        <f>CONCATENATE(M3463,P3463)</f>
        <v>Regular SeasonStatic Field Level Foul Ball Line</v>
      </c>
      <c r="Y3463" t="str">
        <f>CONCATENATE(M3463,O3463,P3463)</f>
        <v>Regular SeasonTV Station - MLB NetworkStatic Field Level Foul Ball Line</v>
      </c>
    </row>
    <row r="3464" spans="1:25" x14ac:dyDescent="0.25">
      <c r="A3464" s="3">
        <v>374365</v>
      </c>
      <c r="B3464" t="s">
        <v>76</v>
      </c>
      <c r="C3464" t="s">
        <v>24</v>
      </c>
      <c r="D3464" t="s">
        <v>19</v>
      </c>
      <c r="E3464" t="s">
        <v>1</v>
      </c>
      <c r="F3464" s="5">
        <v>41097</v>
      </c>
      <c r="G3464">
        <v>1</v>
      </c>
      <c r="H3464">
        <v>2</v>
      </c>
      <c r="I3464" s="1">
        <v>449.32</v>
      </c>
      <c r="J3464" s="1">
        <v>188</v>
      </c>
      <c r="K3464">
        <v>41.841004184100399</v>
      </c>
      <c r="L3464" s="4">
        <f>VLOOKUP(N3464,rates,VLOOKUP(CONCATENATE('[1]Exposure Report'!$B$11,'[1]Exposure Report'!$B$13),rate_lookup_table,4,FALSE),FALSE)</f>
        <v>224.66266666666667</v>
      </c>
      <c r="M3464" t="s">
        <v>0</v>
      </c>
      <c r="N3464" t="str">
        <f>IF(VLOOKUP(B3464,title_rename,2,FALSE)=0,B3464,VLOOKUP(B3464,title_rename,2,FALSE))</f>
        <v>07-07 Colorado Rockies @ Washington Nationals</v>
      </c>
      <c r="O3464" s="3" t="str">
        <f>LEFT(IF(VLOOKUP(C3464,brand_rename,2,FALSE)=0,C3464,VLOOKUP(C3464,brand_rename,2,FALSE)),LEN(IF(VLOOKUP(C3464,brand_rename,2,FALSE)=0,C3464,VLOOKUP(C3464,brand_rename,2,FALSE)))-6)</f>
        <v>Twisted Tea</v>
      </c>
      <c r="P3464" t="str">
        <f>IF(VLOOKUP(D3464,location_rename,2,FALSE)=0,D3464,VLOOKUP(D3464,location_rename,2,FALSE))</f>
        <v>LED Outfield Wall</v>
      </c>
      <c r="Q3464">
        <f>IF($L3464=0,0,G3464)</f>
        <v>1</v>
      </c>
      <c r="R3464">
        <f>IF($L3464=0,0,H3464)</f>
        <v>2</v>
      </c>
      <c r="S3464" s="1">
        <f>R3464*L3464</f>
        <v>449.32533333333333</v>
      </c>
      <c r="T3464" s="1">
        <f>S3464*(K3464/100)</f>
        <v>188.00223152022306</v>
      </c>
      <c r="U3464" t="str">
        <f t="shared" si="108"/>
        <v>Twisted TeaLED Outfield Wall</v>
      </c>
      <c r="V3464" t="str">
        <f t="shared" si="109"/>
        <v>07-07 Colorado Rockies @ Washington NationalsTwisted TeaLED Outfield Wall</v>
      </c>
      <c r="W3464" t="str">
        <f>CONCATENATE(M3464,O3464)</f>
        <v>Regular SeasonTwisted Tea</v>
      </c>
      <c r="X3464" t="str">
        <f>CONCATENATE(M3464,P3464)</f>
        <v>Regular SeasonLED Outfield Wall</v>
      </c>
      <c r="Y3464" t="str">
        <f>CONCATENATE(M3464,O3464,P3464)</f>
        <v>Regular SeasonTwisted TeaLED Outfield Wall</v>
      </c>
    </row>
    <row r="3465" spans="1:25" x14ac:dyDescent="0.25">
      <c r="A3465" s="3">
        <v>374365</v>
      </c>
      <c r="B3465" t="s">
        <v>76</v>
      </c>
      <c r="C3465" t="s">
        <v>24</v>
      </c>
      <c r="D3465" t="s">
        <v>45</v>
      </c>
      <c r="E3465" t="s">
        <v>1</v>
      </c>
      <c r="F3465" s="5">
        <v>41097</v>
      </c>
      <c r="G3465">
        <v>1</v>
      </c>
      <c r="H3465">
        <v>1</v>
      </c>
      <c r="I3465" s="1">
        <v>224.66</v>
      </c>
      <c r="J3465" s="1">
        <v>42.42</v>
      </c>
      <c r="K3465">
        <v>18.8818659307397</v>
      </c>
      <c r="L3465" s="4">
        <f>VLOOKUP(N3465,rates,VLOOKUP(CONCATENATE('[1]Exposure Report'!$B$11,'[1]Exposure Report'!$B$13),rate_lookup_table,4,FALSE),FALSE)</f>
        <v>224.66266666666667</v>
      </c>
      <c r="M3465" t="s">
        <v>0</v>
      </c>
      <c r="N3465" t="str">
        <f>IF(VLOOKUP(B3465,title_rename,2,FALSE)=0,B3465,VLOOKUP(B3465,title_rename,2,FALSE))</f>
        <v>07-07 Colorado Rockies @ Washington Nationals</v>
      </c>
      <c r="O3465" s="3" t="str">
        <f>LEFT(IF(VLOOKUP(C3465,brand_rename,2,FALSE)=0,C3465,VLOOKUP(C3465,brand_rename,2,FALSE)),LEN(IF(VLOOKUP(C3465,brand_rename,2,FALSE)=0,C3465,VLOOKUP(C3465,brand_rename,2,FALSE)))-6)</f>
        <v>Twisted Tea</v>
      </c>
      <c r="P3465" t="str">
        <f>IF(VLOOKUP(D3465,location_rename,2,FALSE)=0,D3465,VLOOKUP(D3465,location_rename,2,FALSE))</f>
        <v>Static Field Level Foul Ball Line</v>
      </c>
      <c r="Q3465">
        <f>IF($L3465=0,0,G3465)</f>
        <v>1</v>
      </c>
      <c r="R3465">
        <f>IF($L3465=0,0,H3465)</f>
        <v>1</v>
      </c>
      <c r="S3465" s="1">
        <f>R3465*L3465</f>
        <v>224.66266666666667</v>
      </c>
      <c r="T3465" s="1">
        <f>S3465*(K3465/100)</f>
        <v>42.420503516424631</v>
      </c>
      <c r="U3465" t="str">
        <f t="shared" si="108"/>
        <v>Twisted TeaStatic Field Level Foul Ball Line</v>
      </c>
      <c r="V3465" t="str">
        <f t="shared" si="109"/>
        <v>07-07 Colorado Rockies @ Washington NationalsTwisted TeaStatic Field Level Foul Ball Line</v>
      </c>
      <c r="W3465" t="str">
        <f>CONCATENATE(M3465,O3465)</f>
        <v>Regular SeasonTwisted Tea</v>
      </c>
      <c r="X3465" t="str">
        <f>CONCATENATE(M3465,P3465)</f>
        <v>Regular SeasonStatic Field Level Foul Ball Line</v>
      </c>
      <c r="Y3465" t="str">
        <f>CONCATENATE(M3465,O3465,P3465)</f>
        <v>Regular SeasonTwisted TeaStatic Field Level Foul Ball Line</v>
      </c>
    </row>
    <row r="3466" spans="1:25" x14ac:dyDescent="0.25">
      <c r="A3466" s="3">
        <v>374365</v>
      </c>
      <c r="B3466" t="s">
        <v>76</v>
      </c>
      <c r="C3466" t="s">
        <v>24</v>
      </c>
      <c r="D3466" t="s">
        <v>11</v>
      </c>
      <c r="E3466" t="s">
        <v>1</v>
      </c>
      <c r="F3466" s="5">
        <v>41097</v>
      </c>
      <c r="G3466">
        <v>1</v>
      </c>
      <c r="H3466">
        <v>2</v>
      </c>
      <c r="I3466" s="1">
        <v>449.32</v>
      </c>
      <c r="J3466" s="1">
        <v>86.04</v>
      </c>
      <c r="K3466">
        <v>19.1489361702127</v>
      </c>
      <c r="L3466" s="4">
        <f>VLOOKUP(N3466,rates,VLOOKUP(CONCATENATE('[1]Exposure Report'!$B$11,'[1]Exposure Report'!$B$13),rate_lookup_table,4,FALSE),FALSE)</f>
        <v>224.66266666666667</v>
      </c>
      <c r="M3466" t="s">
        <v>0</v>
      </c>
      <c r="N3466" t="str">
        <f>IF(VLOOKUP(B3466,title_rename,2,FALSE)=0,B3466,VLOOKUP(B3466,title_rename,2,FALSE))</f>
        <v>07-07 Colorado Rockies @ Washington Nationals</v>
      </c>
      <c r="O3466" s="3" t="str">
        <f>LEFT(IF(VLOOKUP(C3466,brand_rename,2,FALSE)=0,C3466,VLOOKUP(C3466,brand_rename,2,FALSE)),LEN(IF(VLOOKUP(C3466,brand_rename,2,FALSE)=0,C3466,VLOOKUP(C3466,brand_rename,2,FALSE)))-6)</f>
        <v>Twisted Tea</v>
      </c>
      <c r="P3466" t="str">
        <f>IF(VLOOKUP(D3466,location_rename,2,FALSE)=0,D3466,VLOOKUP(D3466,location_rename,2,FALSE))</f>
        <v>Static Outfield Wall</v>
      </c>
      <c r="Q3466">
        <f>IF($L3466=0,0,G3466)</f>
        <v>1</v>
      </c>
      <c r="R3466">
        <f>IF($L3466=0,0,H3466)</f>
        <v>2</v>
      </c>
      <c r="S3466" s="1">
        <f>R3466*L3466</f>
        <v>449.32533333333333</v>
      </c>
      <c r="T3466" s="1">
        <f>S3466*(K3466/100)</f>
        <v>86.041021276595444</v>
      </c>
      <c r="U3466" t="str">
        <f t="shared" si="108"/>
        <v>Twisted TeaStatic Outfield Wall</v>
      </c>
      <c r="V3466" t="str">
        <f t="shared" si="109"/>
        <v>07-07 Colorado Rockies @ Washington NationalsTwisted TeaStatic Outfield Wall</v>
      </c>
      <c r="W3466" t="str">
        <f>CONCATENATE(M3466,O3466)</f>
        <v>Regular SeasonTwisted Tea</v>
      </c>
      <c r="X3466" t="str">
        <f>CONCATENATE(M3466,P3466)</f>
        <v>Regular SeasonStatic Outfield Wall</v>
      </c>
      <c r="Y3466" t="str">
        <f>CONCATENATE(M3466,O3466,P3466)</f>
        <v>Regular SeasonTwisted TeaStatic Outfield Wall</v>
      </c>
    </row>
    <row r="3467" spans="1:25" x14ac:dyDescent="0.25">
      <c r="A3467" s="3">
        <v>374365</v>
      </c>
      <c r="B3467" t="s">
        <v>76</v>
      </c>
      <c r="C3467" t="s">
        <v>23</v>
      </c>
      <c r="D3467" t="s">
        <v>2</v>
      </c>
      <c r="E3467" t="s">
        <v>1</v>
      </c>
      <c r="F3467" s="5">
        <v>41097</v>
      </c>
      <c r="G3467">
        <v>32</v>
      </c>
      <c r="H3467">
        <v>248</v>
      </c>
      <c r="I3467" s="1">
        <v>55715.68</v>
      </c>
      <c r="J3467" s="1">
        <v>12741.86</v>
      </c>
      <c r="K3467">
        <v>22.869432805989199</v>
      </c>
      <c r="L3467" s="4">
        <f>VLOOKUP(N3467,rates,VLOOKUP(CONCATENATE('[1]Exposure Report'!$B$11,'[1]Exposure Report'!$B$13),rate_lookup_table,4,FALSE),FALSE)</f>
        <v>224.66266666666667</v>
      </c>
      <c r="M3467" t="s">
        <v>0</v>
      </c>
      <c r="N3467" t="str">
        <f>IF(VLOOKUP(B3467,title_rename,2,FALSE)=0,B3467,VLOOKUP(B3467,title_rename,2,FALSE))</f>
        <v>07-07 Colorado Rockies @ Washington Nationals</v>
      </c>
      <c r="O3467" s="3" t="str">
        <f>LEFT(IF(VLOOKUP(C3467,brand_rename,2,FALSE)=0,C3467,VLOOKUP(C3467,brand_rename,2,FALSE)),LEN(IF(VLOOKUP(C3467,brand_rename,2,FALSE)=0,C3467,VLOOKUP(C3467,brand_rename,2,FALSE)))-6)</f>
        <v>U.S. Trust</v>
      </c>
      <c r="P3467" t="str">
        <f>IF(VLOOKUP(D3467,location_rename,2,FALSE)=0,D3467,VLOOKUP(D3467,location_rename,2,FALSE))</f>
        <v>Rotational Field Level Home Plate</v>
      </c>
      <c r="Q3467">
        <f>IF($L3467=0,0,G3467)</f>
        <v>32</v>
      </c>
      <c r="R3467">
        <f>IF($L3467=0,0,H3467)</f>
        <v>248</v>
      </c>
      <c r="S3467" s="1">
        <f>R3467*L3467</f>
        <v>55716.34133333333</v>
      </c>
      <c r="T3467" s="1">
        <f>S3467*(K3467/100)</f>
        <v>12742.011243182253</v>
      </c>
      <c r="U3467" t="str">
        <f t="shared" si="108"/>
        <v>U.S. TrustRotational Field Level Home Plate</v>
      </c>
      <c r="V3467" t="str">
        <f t="shared" si="109"/>
        <v>07-07 Colorado Rockies @ Washington NationalsU.S. TrustRotational Field Level Home Plate</v>
      </c>
      <c r="W3467" t="str">
        <f>CONCATENATE(M3467,O3467)</f>
        <v>Regular SeasonU.S. Trust</v>
      </c>
      <c r="X3467" t="str">
        <f>CONCATENATE(M3467,P3467)</f>
        <v>Regular SeasonRotational Field Level Home Plate</v>
      </c>
      <c r="Y3467" t="str">
        <f>CONCATENATE(M3467,O3467,P3467)</f>
        <v>Regular SeasonU.S. TrustRotational Field Level Home Plate</v>
      </c>
    </row>
    <row r="3468" spans="1:25" x14ac:dyDescent="0.25">
      <c r="A3468" s="3">
        <v>374365</v>
      </c>
      <c r="B3468" t="s">
        <v>76</v>
      </c>
      <c r="C3468" t="s">
        <v>22</v>
      </c>
      <c r="D3468" t="s">
        <v>34</v>
      </c>
      <c r="E3468" t="s">
        <v>1</v>
      </c>
      <c r="F3468" s="5">
        <v>41097</v>
      </c>
      <c r="G3468">
        <v>1</v>
      </c>
      <c r="H3468">
        <v>6</v>
      </c>
      <c r="I3468" s="1">
        <v>1347.96</v>
      </c>
      <c r="J3468" s="1">
        <v>305.31</v>
      </c>
      <c r="K3468">
        <v>22.649781892637701</v>
      </c>
      <c r="L3468" s="4">
        <f>VLOOKUP(N3468,rates,VLOOKUP(CONCATENATE('[1]Exposure Report'!$B$11,'[1]Exposure Report'!$B$13),rate_lookup_table,4,FALSE),FALSE)</f>
        <v>224.66266666666667</v>
      </c>
      <c r="M3468" t="s">
        <v>0</v>
      </c>
      <c r="N3468" t="str">
        <f>IF(VLOOKUP(B3468,title_rename,2,FALSE)=0,B3468,VLOOKUP(B3468,title_rename,2,FALSE))</f>
        <v>07-07 Colorado Rockies @ Washington Nationals</v>
      </c>
      <c r="O3468" s="3" t="str">
        <f>LEFT(IF(VLOOKUP(C3468,brand_rename,2,FALSE)=0,C3468,VLOOKUP(C3468,brand_rename,2,FALSE)),LEN(IF(VLOOKUP(C3468,brand_rename,2,FALSE)=0,C3468,VLOOKUP(C3468,brand_rename,2,FALSE)))-6)</f>
        <v>Under Armour</v>
      </c>
      <c r="P3468" t="str">
        <f>IF(VLOOKUP(D3468,location_rename,2,FALSE)=0,D3468,VLOOKUP(D3468,location_rename,2,FALSE))</f>
        <v>General Merchandise</v>
      </c>
      <c r="Q3468">
        <f>IF($L3468=0,0,G3468)</f>
        <v>1</v>
      </c>
      <c r="R3468">
        <f>IF($L3468=0,0,H3468)</f>
        <v>6</v>
      </c>
      <c r="S3468" s="1">
        <f>R3468*L3468</f>
        <v>1347.9760000000001</v>
      </c>
      <c r="T3468" s="1">
        <f>S3468*(K3468/100)</f>
        <v>305.31362396510201</v>
      </c>
      <c r="U3468" t="str">
        <f t="shared" si="108"/>
        <v>Under ArmourGeneral Merchandise</v>
      </c>
      <c r="V3468" t="str">
        <f t="shared" si="109"/>
        <v>07-07 Colorado Rockies @ Washington NationalsUnder ArmourGeneral Merchandise</v>
      </c>
      <c r="W3468" t="str">
        <f>CONCATENATE(M3468,O3468)</f>
        <v>Regular SeasonUnder Armour</v>
      </c>
      <c r="X3468" t="str">
        <f>CONCATENATE(M3468,P3468)</f>
        <v>Regular SeasonGeneral Merchandise</v>
      </c>
      <c r="Y3468" t="str">
        <f>CONCATENATE(M3468,O3468,P3468)</f>
        <v>Regular SeasonUnder ArmourGeneral Merchandise</v>
      </c>
    </row>
    <row r="3469" spans="1:25" x14ac:dyDescent="0.25">
      <c r="A3469" s="3">
        <v>374365</v>
      </c>
      <c r="B3469" t="s">
        <v>76</v>
      </c>
      <c r="C3469" t="s">
        <v>21</v>
      </c>
      <c r="D3469" t="s">
        <v>2</v>
      </c>
      <c r="E3469" t="s">
        <v>1</v>
      </c>
      <c r="F3469" s="5">
        <v>41097</v>
      </c>
      <c r="G3469">
        <v>14</v>
      </c>
      <c r="H3469">
        <v>80</v>
      </c>
      <c r="I3469" s="1">
        <v>17972.8</v>
      </c>
      <c r="J3469" s="1">
        <v>4503.6899999999996</v>
      </c>
      <c r="K3469">
        <v>25.058365975251402</v>
      </c>
      <c r="L3469" s="4">
        <f>VLOOKUP(N3469,rates,VLOOKUP(CONCATENATE('[1]Exposure Report'!$B$11,'[1]Exposure Report'!$B$13),rate_lookup_table,4,FALSE),FALSE)</f>
        <v>224.66266666666667</v>
      </c>
      <c r="M3469" t="s">
        <v>0</v>
      </c>
      <c r="N3469" t="str">
        <f>IF(VLOOKUP(B3469,title_rename,2,FALSE)=0,B3469,VLOOKUP(B3469,title_rename,2,FALSE))</f>
        <v>07-07 Colorado Rockies @ Washington Nationals</v>
      </c>
      <c r="O3469" s="3" t="str">
        <f>LEFT(IF(VLOOKUP(C3469,brand_rename,2,FALSE)=0,C3469,VLOOKUP(C3469,brand_rename,2,FALSE)),LEN(IF(VLOOKUP(C3469,brand_rename,2,FALSE)=0,C3469,VLOOKUP(C3469,brand_rename,2,FALSE)))-6)</f>
        <v>United Airlines</v>
      </c>
      <c r="P3469" t="str">
        <f>IF(VLOOKUP(D3469,location_rename,2,FALSE)=0,D3469,VLOOKUP(D3469,location_rename,2,FALSE))</f>
        <v>Rotational Field Level Home Plate</v>
      </c>
      <c r="Q3469">
        <f>IF($L3469=0,0,G3469)</f>
        <v>14</v>
      </c>
      <c r="R3469">
        <f>IF($L3469=0,0,H3469)</f>
        <v>80</v>
      </c>
      <c r="S3469" s="1">
        <f>R3469*L3469</f>
        <v>17973.013333333332</v>
      </c>
      <c r="T3469" s="1">
        <f>S3469*(K3469/100)</f>
        <v>4503.7434578473976</v>
      </c>
      <c r="U3469" t="str">
        <f t="shared" si="108"/>
        <v>United AirlinesRotational Field Level Home Plate</v>
      </c>
      <c r="V3469" t="str">
        <f t="shared" si="109"/>
        <v>07-07 Colorado Rockies @ Washington NationalsUnited AirlinesRotational Field Level Home Plate</v>
      </c>
      <c r="W3469" t="str">
        <f>CONCATENATE(M3469,O3469)</f>
        <v>Regular SeasonUnited Airlines</v>
      </c>
      <c r="X3469" t="str">
        <f>CONCATENATE(M3469,P3469)</f>
        <v>Regular SeasonRotational Field Level Home Plate</v>
      </c>
      <c r="Y3469" t="str">
        <f>CONCATENATE(M3469,O3469,P3469)</f>
        <v>Regular SeasonUnited AirlinesRotational Field Level Home Plate</v>
      </c>
    </row>
    <row r="3470" spans="1:25" x14ac:dyDescent="0.25">
      <c r="A3470" s="3">
        <v>374365</v>
      </c>
      <c r="B3470" t="s">
        <v>76</v>
      </c>
      <c r="C3470" t="s">
        <v>21</v>
      </c>
      <c r="D3470" t="s">
        <v>11</v>
      </c>
      <c r="E3470" t="s">
        <v>1</v>
      </c>
      <c r="F3470" s="5">
        <v>41097</v>
      </c>
      <c r="G3470">
        <v>10</v>
      </c>
      <c r="H3470">
        <v>22</v>
      </c>
      <c r="I3470" s="1">
        <v>4942.5200000000004</v>
      </c>
      <c r="J3470" s="1">
        <v>865.03</v>
      </c>
      <c r="K3470">
        <v>17.501800700857</v>
      </c>
      <c r="L3470" s="4">
        <f>VLOOKUP(N3470,rates,VLOOKUP(CONCATENATE('[1]Exposure Report'!$B$11,'[1]Exposure Report'!$B$13),rate_lookup_table,4,FALSE),FALSE)</f>
        <v>224.66266666666667</v>
      </c>
      <c r="M3470" t="s">
        <v>0</v>
      </c>
      <c r="N3470" t="str">
        <f>IF(VLOOKUP(B3470,title_rename,2,FALSE)=0,B3470,VLOOKUP(B3470,title_rename,2,FALSE))</f>
        <v>07-07 Colorado Rockies @ Washington Nationals</v>
      </c>
      <c r="O3470" s="3" t="str">
        <f>LEFT(IF(VLOOKUP(C3470,brand_rename,2,FALSE)=0,C3470,VLOOKUP(C3470,brand_rename,2,FALSE)),LEN(IF(VLOOKUP(C3470,brand_rename,2,FALSE)=0,C3470,VLOOKUP(C3470,brand_rename,2,FALSE)))-6)</f>
        <v>United Airlines</v>
      </c>
      <c r="P3470" t="str">
        <f>IF(VLOOKUP(D3470,location_rename,2,FALSE)=0,D3470,VLOOKUP(D3470,location_rename,2,FALSE))</f>
        <v>Static Outfield Wall</v>
      </c>
      <c r="Q3470">
        <f>IF($L3470=0,0,G3470)</f>
        <v>10</v>
      </c>
      <c r="R3470">
        <f>IF($L3470=0,0,H3470)</f>
        <v>22</v>
      </c>
      <c r="S3470" s="1">
        <f>R3470*L3470</f>
        <v>4942.5786666666663</v>
      </c>
      <c r="T3470" s="1">
        <f>S3470*(K3470/100)</f>
        <v>865.0402677230752</v>
      </c>
      <c r="U3470" t="str">
        <f t="shared" si="108"/>
        <v>United AirlinesStatic Outfield Wall</v>
      </c>
      <c r="V3470" t="str">
        <f t="shared" si="109"/>
        <v>07-07 Colorado Rockies @ Washington NationalsUnited AirlinesStatic Outfield Wall</v>
      </c>
      <c r="W3470" t="str">
        <f>CONCATENATE(M3470,O3470)</f>
        <v>Regular SeasonUnited Airlines</v>
      </c>
      <c r="X3470" t="str">
        <f>CONCATENATE(M3470,P3470)</f>
        <v>Regular SeasonStatic Outfield Wall</v>
      </c>
      <c r="Y3470" t="str">
        <f>CONCATENATE(M3470,O3470,P3470)</f>
        <v>Regular SeasonUnited AirlinesStatic Outfield Wall</v>
      </c>
    </row>
    <row r="3471" spans="1:25" x14ac:dyDescent="0.25">
      <c r="A3471" s="3">
        <v>374365</v>
      </c>
      <c r="B3471" t="s">
        <v>76</v>
      </c>
      <c r="C3471" t="s">
        <v>20</v>
      </c>
      <c r="D3471" t="s">
        <v>11</v>
      </c>
      <c r="E3471" t="s">
        <v>1</v>
      </c>
      <c r="F3471" s="5">
        <v>41097</v>
      </c>
      <c r="G3471">
        <v>32</v>
      </c>
      <c r="H3471">
        <v>121</v>
      </c>
      <c r="I3471" s="1">
        <v>27183.86</v>
      </c>
      <c r="J3471" s="1">
        <v>4720.78</v>
      </c>
      <c r="K3471">
        <v>17.3661135688603</v>
      </c>
      <c r="L3471" s="4">
        <f>VLOOKUP(N3471,rates,VLOOKUP(CONCATENATE('[1]Exposure Report'!$B$11,'[1]Exposure Report'!$B$13),rate_lookup_table,4,FALSE),FALSE)</f>
        <v>224.66266666666667</v>
      </c>
      <c r="M3471" t="s">
        <v>0</v>
      </c>
      <c r="N3471" t="str">
        <f>IF(VLOOKUP(B3471,title_rename,2,FALSE)=0,B3471,VLOOKUP(B3471,title_rename,2,FALSE))</f>
        <v>07-07 Colorado Rockies @ Washington Nationals</v>
      </c>
      <c r="O3471" s="3" t="str">
        <f>LEFT(IF(VLOOKUP(C3471,brand_rename,2,FALSE)=0,C3471,VLOOKUP(C3471,brand_rename,2,FALSE)),LEN(IF(VLOOKUP(C3471,brand_rename,2,FALSE)=0,C3471,VLOOKUP(C3471,brand_rename,2,FALSE)))-6)</f>
        <v>W.B. Mason</v>
      </c>
      <c r="P3471" t="str">
        <f>IF(VLOOKUP(D3471,location_rename,2,FALSE)=0,D3471,VLOOKUP(D3471,location_rename,2,FALSE))</f>
        <v>Static Outfield Wall</v>
      </c>
      <c r="Q3471">
        <f>IF($L3471=0,0,G3471)</f>
        <v>32</v>
      </c>
      <c r="R3471">
        <f>IF($L3471=0,0,H3471)</f>
        <v>121</v>
      </c>
      <c r="S3471" s="1">
        <f>R3471*L3471</f>
        <v>27184.182666666668</v>
      </c>
      <c r="T3471" s="1">
        <f>S3471*(K3471/100)</f>
        <v>4720.8360346597701</v>
      </c>
      <c r="U3471" t="str">
        <f t="shared" si="108"/>
        <v>W.B. MasonStatic Outfield Wall</v>
      </c>
      <c r="V3471" t="str">
        <f t="shared" si="109"/>
        <v>07-07 Colorado Rockies @ Washington NationalsW.B. MasonStatic Outfield Wall</v>
      </c>
      <c r="W3471" t="str">
        <f>CONCATENATE(M3471,O3471)</f>
        <v>Regular SeasonW.B. Mason</v>
      </c>
      <c r="X3471" t="str">
        <f>CONCATENATE(M3471,P3471)</f>
        <v>Regular SeasonStatic Outfield Wall</v>
      </c>
      <c r="Y3471" t="str">
        <f>CONCATENATE(M3471,O3471,P3471)</f>
        <v>Regular SeasonW.B. MasonStatic Outfield Wall</v>
      </c>
    </row>
    <row r="3472" spans="1:25" x14ac:dyDescent="0.25">
      <c r="A3472" s="3">
        <v>374365</v>
      </c>
      <c r="B3472" t="s">
        <v>76</v>
      </c>
      <c r="C3472" t="s">
        <v>8</v>
      </c>
      <c r="D3472" t="s">
        <v>19</v>
      </c>
      <c r="E3472" t="s">
        <v>1</v>
      </c>
      <c r="F3472" s="5">
        <v>41097</v>
      </c>
      <c r="G3472">
        <v>5</v>
      </c>
      <c r="H3472">
        <v>15</v>
      </c>
      <c r="I3472" s="1">
        <v>3369.9</v>
      </c>
      <c r="J3472" s="1">
        <v>700.96</v>
      </c>
      <c r="K3472">
        <v>20.800617228997801</v>
      </c>
      <c r="L3472" s="4">
        <f>VLOOKUP(N3472,rates,VLOOKUP(CONCATENATE('[1]Exposure Report'!$B$11,'[1]Exposure Report'!$B$13),rate_lookup_table,4,FALSE),FALSE)</f>
        <v>224.66266666666667</v>
      </c>
      <c r="M3472" t="s">
        <v>0</v>
      </c>
      <c r="N3472" t="str">
        <f>IF(VLOOKUP(B3472,title_rename,2,FALSE)=0,B3472,VLOOKUP(B3472,title_rename,2,FALSE))</f>
        <v>07-07 Colorado Rockies @ Washington Nationals</v>
      </c>
      <c r="O3472" s="3" t="str">
        <f>LEFT(IF(VLOOKUP(C3472,brand_rename,2,FALSE)=0,C3472,VLOOKUP(C3472,brand_rename,2,FALSE)),LEN(IF(VLOOKUP(C3472,brand_rename,2,FALSE)=0,C3472,VLOOKUP(C3472,brand_rename,2,FALSE)))-6)</f>
        <v>Washington National Logo</v>
      </c>
      <c r="P3472" t="str">
        <f>IF(VLOOKUP(D3472,location_rename,2,FALSE)=0,D3472,VLOOKUP(D3472,location_rename,2,FALSE))</f>
        <v>LED Outfield Wall</v>
      </c>
      <c r="Q3472">
        <f>IF($L3472=0,0,G3472)</f>
        <v>5</v>
      </c>
      <c r="R3472">
        <f>IF($L3472=0,0,H3472)</f>
        <v>15</v>
      </c>
      <c r="S3472" s="1">
        <f>R3472*L3472</f>
        <v>3369.94</v>
      </c>
      <c r="T3472" s="1">
        <f>S3472*(K3472/100)</f>
        <v>700.96832024688854</v>
      </c>
      <c r="U3472" t="str">
        <f t="shared" si="108"/>
        <v>Washington National LogoLED Outfield Wall</v>
      </c>
      <c r="V3472" t="str">
        <f t="shared" si="109"/>
        <v>07-07 Colorado Rockies @ Washington NationalsWashington National LogoLED Outfield Wall</v>
      </c>
      <c r="W3472" t="str">
        <f>CONCATENATE(M3472,O3472)</f>
        <v>Regular SeasonWashington National Logo</v>
      </c>
      <c r="X3472" t="str">
        <f>CONCATENATE(M3472,P3472)</f>
        <v>Regular SeasonLED Outfield Wall</v>
      </c>
      <c r="Y3472" t="str">
        <f>CONCATENATE(M3472,O3472,P3472)</f>
        <v>Regular SeasonWashington National LogoLED Outfield Wall</v>
      </c>
    </row>
    <row r="3473" spans="1:25" x14ac:dyDescent="0.25">
      <c r="A3473" s="3">
        <v>374365</v>
      </c>
      <c r="B3473" t="s">
        <v>76</v>
      </c>
      <c r="C3473" t="s">
        <v>8</v>
      </c>
      <c r="D3473" t="s">
        <v>18</v>
      </c>
      <c r="E3473" t="s">
        <v>1</v>
      </c>
      <c r="F3473" s="5">
        <v>41097</v>
      </c>
      <c r="G3473">
        <v>1</v>
      </c>
      <c r="H3473">
        <v>1</v>
      </c>
      <c r="I3473" s="1">
        <v>224.66</v>
      </c>
      <c r="J3473" s="1">
        <v>49.52</v>
      </c>
      <c r="K3473">
        <v>22.042197097836699</v>
      </c>
      <c r="L3473" s="4">
        <f>VLOOKUP(N3473,rates,VLOOKUP(CONCATENATE('[1]Exposure Report'!$B$11,'[1]Exposure Report'!$B$13),rate_lookup_table,4,FALSE),FALSE)</f>
        <v>224.66266666666667</v>
      </c>
      <c r="M3473" t="s">
        <v>0</v>
      </c>
      <c r="N3473" t="str">
        <f>IF(VLOOKUP(B3473,title_rename,2,FALSE)=0,B3473,VLOOKUP(B3473,title_rename,2,FALSE))</f>
        <v>07-07 Colorado Rockies @ Washington Nationals</v>
      </c>
      <c r="O3473" s="3" t="str">
        <f>LEFT(IF(VLOOKUP(C3473,brand_rename,2,FALSE)=0,C3473,VLOOKUP(C3473,brand_rename,2,FALSE)),LEN(IF(VLOOKUP(C3473,brand_rename,2,FALSE)=0,C3473,VLOOKUP(C3473,brand_rename,2,FALSE)))-6)</f>
        <v>Washington National Logo</v>
      </c>
      <c r="P3473" t="str">
        <f>IF(VLOOKUP(D3473,location_rename,2,FALSE)=0,D3473,VLOOKUP(D3473,location_rename,2,FALSE))</f>
        <v>LED Upper Billboard</v>
      </c>
      <c r="Q3473">
        <f>IF($L3473=0,0,G3473)</f>
        <v>1</v>
      </c>
      <c r="R3473">
        <f>IF($L3473=0,0,H3473)</f>
        <v>1</v>
      </c>
      <c r="S3473" s="1">
        <f>R3473*L3473</f>
        <v>224.66266666666667</v>
      </c>
      <c r="T3473" s="1">
        <f>S3473*(K3473/100)</f>
        <v>49.520587791922537</v>
      </c>
      <c r="U3473" t="str">
        <f t="shared" si="108"/>
        <v>Washington National LogoLED Upper Billboard</v>
      </c>
      <c r="V3473" t="str">
        <f t="shared" si="109"/>
        <v>07-07 Colorado Rockies @ Washington NationalsWashington National LogoLED Upper Billboard</v>
      </c>
      <c r="W3473" t="str">
        <f>CONCATENATE(M3473,O3473)</f>
        <v>Regular SeasonWashington National Logo</v>
      </c>
      <c r="X3473" t="str">
        <f>CONCATENATE(M3473,P3473)</f>
        <v>Regular SeasonLED Upper Billboard</v>
      </c>
      <c r="Y3473" t="str">
        <f>CONCATENATE(M3473,O3473,P3473)</f>
        <v>Regular SeasonWashington National LogoLED Upper Billboard</v>
      </c>
    </row>
    <row r="3474" spans="1:25" x14ac:dyDescent="0.25">
      <c r="A3474" s="3">
        <v>374365</v>
      </c>
      <c r="B3474" t="s">
        <v>76</v>
      </c>
      <c r="C3474" t="s">
        <v>8</v>
      </c>
      <c r="D3474" t="s">
        <v>17</v>
      </c>
      <c r="E3474" t="s">
        <v>1</v>
      </c>
      <c r="F3474" s="5">
        <v>41097</v>
      </c>
      <c r="G3474">
        <v>2</v>
      </c>
      <c r="H3474">
        <v>6</v>
      </c>
      <c r="I3474" s="1">
        <v>1347.96</v>
      </c>
      <c r="J3474" s="1">
        <v>334.88</v>
      </c>
      <c r="K3474">
        <v>24.843467165197701</v>
      </c>
      <c r="L3474" s="4">
        <f>VLOOKUP(N3474,rates,VLOOKUP(CONCATENATE('[1]Exposure Report'!$B$11,'[1]Exposure Report'!$B$13),rate_lookup_table,4,FALSE),FALSE)</f>
        <v>224.66266666666667</v>
      </c>
      <c r="M3474" t="s">
        <v>0</v>
      </c>
      <c r="N3474" t="str">
        <f>IF(VLOOKUP(B3474,title_rename,2,FALSE)=0,B3474,VLOOKUP(B3474,title_rename,2,FALSE))</f>
        <v>07-07 Colorado Rockies @ Washington Nationals</v>
      </c>
      <c r="O3474" s="3" t="str">
        <f>LEFT(IF(VLOOKUP(C3474,brand_rename,2,FALSE)=0,C3474,VLOOKUP(C3474,brand_rename,2,FALSE)),LEN(IF(VLOOKUP(C3474,brand_rename,2,FALSE)=0,C3474,VLOOKUP(C3474,brand_rename,2,FALSE)))-6)</f>
        <v>Washington National Logo</v>
      </c>
      <c r="P3474" t="str">
        <f>IF(VLOOKUP(D3474,location_rename,2,FALSE)=0,D3474,VLOOKUP(D3474,location_rename,2,FALSE))</f>
        <v>LED Upper Tiered</v>
      </c>
      <c r="Q3474">
        <f>IF($L3474=0,0,G3474)</f>
        <v>2</v>
      </c>
      <c r="R3474">
        <f>IF($L3474=0,0,H3474)</f>
        <v>6</v>
      </c>
      <c r="S3474" s="1">
        <f>R3474*L3474</f>
        <v>1347.9760000000001</v>
      </c>
      <c r="T3474" s="1">
        <f>S3474*(K3474/100)</f>
        <v>334.88397495474538</v>
      </c>
      <c r="U3474" t="str">
        <f t="shared" si="108"/>
        <v>Washington National LogoLED Upper Tiered</v>
      </c>
      <c r="V3474" t="str">
        <f t="shared" si="109"/>
        <v>07-07 Colorado Rockies @ Washington NationalsWashington National LogoLED Upper Tiered</v>
      </c>
      <c r="W3474" t="str">
        <f>CONCATENATE(M3474,O3474)</f>
        <v>Regular SeasonWashington National Logo</v>
      </c>
      <c r="X3474" t="str">
        <f>CONCATENATE(M3474,P3474)</f>
        <v>Regular SeasonLED Upper Tiered</v>
      </c>
      <c r="Y3474" t="str">
        <f>CONCATENATE(M3474,O3474,P3474)</f>
        <v>Regular SeasonWashington National LogoLED Upper Tiered</v>
      </c>
    </row>
    <row r="3475" spans="1:25" x14ac:dyDescent="0.25">
      <c r="A3475" s="3">
        <v>374365</v>
      </c>
      <c r="B3475" t="s">
        <v>76</v>
      </c>
      <c r="C3475" t="s">
        <v>8</v>
      </c>
      <c r="D3475" t="s">
        <v>16</v>
      </c>
      <c r="E3475" t="s">
        <v>1</v>
      </c>
      <c r="F3475" s="5">
        <v>41097</v>
      </c>
      <c r="G3475">
        <v>323</v>
      </c>
      <c r="H3475">
        <v>2376</v>
      </c>
      <c r="I3475" s="1">
        <v>533792.16</v>
      </c>
      <c r="J3475" s="1">
        <v>80536.789999999994</v>
      </c>
      <c r="K3475">
        <v>15.087668204044</v>
      </c>
      <c r="L3475" s="4">
        <f>VLOOKUP(N3475,rates,VLOOKUP(CONCATENATE('[1]Exposure Report'!$B$11,'[1]Exposure Report'!$B$13),rate_lookup_table,4,FALSE),FALSE)</f>
        <v>224.66266666666667</v>
      </c>
      <c r="M3475" t="s">
        <v>0</v>
      </c>
      <c r="N3475" t="str">
        <f>IF(VLOOKUP(B3475,title_rename,2,FALSE)=0,B3475,VLOOKUP(B3475,title_rename,2,FALSE))</f>
        <v>07-07 Colorado Rockies @ Washington Nationals</v>
      </c>
      <c r="O3475" s="3" t="str">
        <f>LEFT(IF(VLOOKUP(C3475,brand_rename,2,FALSE)=0,C3475,VLOOKUP(C3475,brand_rename,2,FALSE)),LEN(IF(VLOOKUP(C3475,brand_rename,2,FALSE)=0,C3475,VLOOKUP(C3475,brand_rename,2,FALSE)))-6)</f>
        <v>Washington National Logo</v>
      </c>
      <c r="P3475" t="str">
        <f>IF(VLOOKUP(D3475,location_rename,2,FALSE)=0,D3475,VLOOKUP(D3475,location_rename,2,FALSE))</f>
        <v>On Surface Branding</v>
      </c>
      <c r="Q3475">
        <f>IF($L3475=0,0,G3475)</f>
        <v>323</v>
      </c>
      <c r="R3475">
        <f>IF($L3475=0,0,H3475)</f>
        <v>2376</v>
      </c>
      <c r="S3475" s="1">
        <f>R3475*L3475</f>
        <v>533798.49600000004</v>
      </c>
      <c r="T3475" s="1">
        <f>S3475*(K3475/100)</f>
        <v>80537.74595465709</v>
      </c>
      <c r="U3475" t="str">
        <f t="shared" si="108"/>
        <v>Washington National LogoOn Surface Branding</v>
      </c>
      <c r="V3475" t="str">
        <f t="shared" si="109"/>
        <v>07-07 Colorado Rockies @ Washington NationalsWashington National LogoOn Surface Branding</v>
      </c>
      <c r="W3475" t="str">
        <f>CONCATENATE(M3475,O3475)</f>
        <v>Regular SeasonWashington National Logo</v>
      </c>
      <c r="X3475" t="str">
        <f>CONCATENATE(M3475,P3475)</f>
        <v>Regular SeasonOn Surface Branding</v>
      </c>
      <c r="Y3475" t="str">
        <f>CONCATENATE(M3475,O3475,P3475)</f>
        <v>Regular SeasonWashington National LogoOn Surface Branding</v>
      </c>
    </row>
    <row r="3476" spans="1:25" x14ac:dyDescent="0.25">
      <c r="A3476" s="3">
        <v>374365</v>
      </c>
      <c r="B3476" t="s">
        <v>76</v>
      </c>
      <c r="C3476" t="s">
        <v>8</v>
      </c>
      <c r="D3476" t="s">
        <v>15</v>
      </c>
      <c r="E3476" t="s">
        <v>1</v>
      </c>
      <c r="F3476" s="5">
        <v>41097</v>
      </c>
      <c r="G3476">
        <v>10</v>
      </c>
      <c r="H3476">
        <v>68</v>
      </c>
      <c r="I3476" s="1">
        <v>15276.88</v>
      </c>
      <c r="J3476" s="1">
        <v>1990.33</v>
      </c>
      <c r="K3476">
        <v>13.028380140447499</v>
      </c>
      <c r="L3476" s="4">
        <f>VLOOKUP(N3476,rates,VLOOKUP(CONCATENATE('[1]Exposure Report'!$B$11,'[1]Exposure Report'!$B$13),rate_lookup_table,4,FALSE),FALSE)</f>
        <v>224.66266666666667</v>
      </c>
      <c r="M3476" t="s">
        <v>0</v>
      </c>
      <c r="N3476" t="str">
        <f>IF(VLOOKUP(B3476,title_rename,2,FALSE)=0,B3476,VLOOKUP(B3476,title_rename,2,FALSE))</f>
        <v>07-07 Colorado Rockies @ Washington Nationals</v>
      </c>
      <c r="O3476" s="3" t="str">
        <f>LEFT(IF(VLOOKUP(C3476,brand_rename,2,FALSE)=0,C3476,VLOOKUP(C3476,brand_rename,2,FALSE)),LEN(IF(VLOOKUP(C3476,brand_rename,2,FALSE)=0,C3476,VLOOKUP(C3476,brand_rename,2,FALSE)))-6)</f>
        <v>Washington National Logo</v>
      </c>
      <c r="P3476" t="str">
        <f>IF(VLOOKUP(D3476,location_rename,2,FALSE)=0,D3476,VLOOKUP(D3476,location_rename,2,FALSE))</f>
        <v>Special Structure Signage</v>
      </c>
      <c r="Q3476">
        <f>IF($L3476=0,0,G3476)</f>
        <v>10</v>
      </c>
      <c r="R3476">
        <f>IF($L3476=0,0,H3476)</f>
        <v>68</v>
      </c>
      <c r="S3476" s="1">
        <f>R3476*L3476</f>
        <v>15277.061333333333</v>
      </c>
      <c r="T3476" s="1">
        <f>S3476*(K3476/100)</f>
        <v>1990.3536247959837</v>
      </c>
      <c r="U3476" t="str">
        <f t="shared" si="108"/>
        <v>Washington National LogoSpecial Structure Signage</v>
      </c>
      <c r="V3476" t="str">
        <f t="shared" si="109"/>
        <v>07-07 Colorado Rockies @ Washington NationalsWashington National LogoSpecial Structure Signage</v>
      </c>
      <c r="W3476" t="str">
        <f>CONCATENATE(M3476,O3476)</f>
        <v>Regular SeasonWashington National Logo</v>
      </c>
      <c r="X3476" t="str">
        <f>CONCATENATE(M3476,P3476)</f>
        <v>Regular SeasonSpecial Structure Signage</v>
      </c>
      <c r="Y3476" t="str">
        <f>CONCATENATE(M3476,O3476,P3476)</f>
        <v>Regular SeasonWashington National LogoSpecial Structure Signage</v>
      </c>
    </row>
    <row r="3477" spans="1:25" x14ac:dyDescent="0.25">
      <c r="A3477" s="3">
        <v>374365</v>
      </c>
      <c r="B3477" t="s">
        <v>76</v>
      </c>
      <c r="C3477" t="s">
        <v>8</v>
      </c>
      <c r="D3477" t="s">
        <v>14</v>
      </c>
      <c r="E3477" t="s">
        <v>1</v>
      </c>
      <c r="F3477" s="5">
        <v>41097</v>
      </c>
      <c r="G3477">
        <v>8</v>
      </c>
      <c r="H3477">
        <v>32</v>
      </c>
      <c r="I3477" s="1">
        <v>7189.12</v>
      </c>
      <c r="J3477" s="1">
        <v>741.2</v>
      </c>
      <c r="K3477">
        <v>10.310024036321501</v>
      </c>
      <c r="L3477" s="4">
        <f>VLOOKUP(N3477,rates,VLOOKUP(CONCATENATE('[1]Exposure Report'!$B$11,'[1]Exposure Report'!$B$13),rate_lookup_table,4,FALSE),FALSE)</f>
        <v>224.66266666666667</v>
      </c>
      <c r="M3477" t="s">
        <v>0</v>
      </c>
      <c r="N3477" t="str">
        <f>IF(VLOOKUP(B3477,title_rename,2,FALSE)=0,B3477,VLOOKUP(B3477,title_rename,2,FALSE))</f>
        <v>07-07 Colorado Rockies @ Washington Nationals</v>
      </c>
      <c r="O3477" s="3" t="str">
        <f>LEFT(IF(VLOOKUP(C3477,brand_rename,2,FALSE)=0,C3477,VLOOKUP(C3477,brand_rename,2,FALSE)),LEN(IF(VLOOKUP(C3477,brand_rename,2,FALSE)=0,C3477,VLOOKUP(C3477,brand_rename,2,FALSE)))-6)</f>
        <v>Washington National Logo</v>
      </c>
      <c r="P3477" t="str">
        <f>IF(VLOOKUP(D3477,location_rename,2,FALSE)=0,D3477,VLOOKUP(D3477,location_rename,2,FALSE))</f>
        <v>Static Dugout Roof</v>
      </c>
      <c r="Q3477">
        <f>IF($L3477=0,0,G3477)</f>
        <v>8</v>
      </c>
      <c r="R3477">
        <f>IF($L3477=0,0,H3477)</f>
        <v>32</v>
      </c>
      <c r="S3477" s="1">
        <f>R3477*L3477</f>
        <v>7189.2053333333333</v>
      </c>
      <c r="T3477" s="1">
        <f>S3477*(K3477/100)</f>
        <v>741.208797887174</v>
      </c>
      <c r="U3477" t="str">
        <f t="shared" si="108"/>
        <v>Washington National LogoStatic Dugout Roof</v>
      </c>
      <c r="V3477" t="str">
        <f t="shared" si="109"/>
        <v>07-07 Colorado Rockies @ Washington NationalsWashington National LogoStatic Dugout Roof</v>
      </c>
      <c r="W3477" t="str">
        <f>CONCATENATE(M3477,O3477)</f>
        <v>Regular SeasonWashington National Logo</v>
      </c>
      <c r="X3477" t="str">
        <f>CONCATENATE(M3477,P3477)</f>
        <v>Regular SeasonStatic Dugout Roof</v>
      </c>
      <c r="Y3477" t="str">
        <f>CONCATENATE(M3477,O3477,P3477)</f>
        <v>Regular SeasonWashington National LogoStatic Dugout Roof</v>
      </c>
    </row>
    <row r="3478" spans="1:25" x14ac:dyDescent="0.25">
      <c r="A3478" s="3">
        <v>374365</v>
      </c>
      <c r="B3478" t="s">
        <v>76</v>
      </c>
      <c r="C3478" t="s">
        <v>8</v>
      </c>
      <c r="D3478" t="s">
        <v>13</v>
      </c>
      <c r="E3478" t="s">
        <v>1</v>
      </c>
      <c r="F3478" s="5">
        <v>41097</v>
      </c>
      <c r="G3478">
        <v>13</v>
      </c>
      <c r="H3478">
        <v>40</v>
      </c>
      <c r="I3478" s="1">
        <v>8986.4</v>
      </c>
      <c r="J3478" s="1">
        <v>2059.77</v>
      </c>
      <c r="K3478">
        <v>22.9209694649692</v>
      </c>
      <c r="L3478" s="4">
        <f>VLOOKUP(N3478,rates,VLOOKUP(CONCATENATE('[1]Exposure Report'!$B$11,'[1]Exposure Report'!$B$13),rate_lookup_table,4,FALSE),FALSE)</f>
        <v>224.66266666666667</v>
      </c>
      <c r="M3478" t="s">
        <v>0</v>
      </c>
      <c r="N3478" t="str">
        <f>IF(VLOOKUP(B3478,title_rename,2,FALSE)=0,B3478,VLOOKUP(B3478,title_rename,2,FALSE))</f>
        <v>07-07 Colorado Rockies @ Washington Nationals</v>
      </c>
      <c r="O3478" s="3" t="str">
        <f>LEFT(IF(VLOOKUP(C3478,brand_rename,2,FALSE)=0,C3478,VLOOKUP(C3478,brand_rename,2,FALSE)),LEN(IF(VLOOKUP(C3478,brand_rename,2,FALSE)=0,C3478,VLOOKUP(C3478,brand_rename,2,FALSE)))-6)</f>
        <v>Washington National Logo</v>
      </c>
      <c r="P3478" t="str">
        <f>IF(VLOOKUP(D3478,location_rename,2,FALSE)=0,D3478,VLOOKUP(D3478,location_rename,2,FALSE))</f>
        <v>Static Dugout Wall</v>
      </c>
      <c r="Q3478">
        <f>IF($L3478=0,0,G3478)</f>
        <v>13</v>
      </c>
      <c r="R3478">
        <f>IF($L3478=0,0,H3478)</f>
        <v>40</v>
      </c>
      <c r="S3478" s="1">
        <f>R3478*L3478</f>
        <v>8986.5066666666662</v>
      </c>
      <c r="T3478" s="1">
        <f>S3478*(K3478/100)</f>
        <v>2059.7944490340883</v>
      </c>
      <c r="U3478" t="str">
        <f t="shared" si="108"/>
        <v>Washington National LogoStatic Dugout Wall</v>
      </c>
      <c r="V3478" t="str">
        <f t="shared" si="109"/>
        <v>07-07 Colorado Rockies @ Washington NationalsWashington National LogoStatic Dugout Wall</v>
      </c>
      <c r="W3478" t="str">
        <f>CONCATENATE(M3478,O3478)</f>
        <v>Regular SeasonWashington National Logo</v>
      </c>
      <c r="X3478" t="str">
        <f>CONCATENATE(M3478,P3478)</f>
        <v>Regular SeasonStatic Dugout Wall</v>
      </c>
      <c r="Y3478" t="str">
        <f>CONCATENATE(M3478,O3478,P3478)</f>
        <v>Regular SeasonWashington National LogoStatic Dugout Wall</v>
      </c>
    </row>
    <row r="3479" spans="1:25" x14ac:dyDescent="0.25">
      <c r="A3479" s="3">
        <v>374365</v>
      </c>
      <c r="B3479" t="s">
        <v>76</v>
      </c>
      <c r="C3479" t="s">
        <v>8</v>
      </c>
      <c r="D3479" t="s">
        <v>12</v>
      </c>
      <c r="E3479" t="s">
        <v>1</v>
      </c>
      <c r="F3479" s="5">
        <v>41097</v>
      </c>
      <c r="G3479">
        <v>156</v>
      </c>
      <c r="H3479">
        <v>349</v>
      </c>
      <c r="I3479" s="1">
        <v>78406.34</v>
      </c>
      <c r="J3479" s="1">
        <v>18004.63</v>
      </c>
      <c r="K3479">
        <v>22.963232310040201</v>
      </c>
      <c r="L3479" s="4">
        <f>VLOOKUP(N3479,rates,VLOOKUP(CONCATENATE('[1]Exposure Report'!$B$11,'[1]Exposure Report'!$B$13),rate_lookup_table,4,FALSE),FALSE)</f>
        <v>224.66266666666667</v>
      </c>
      <c r="M3479" t="s">
        <v>0</v>
      </c>
      <c r="N3479" t="str">
        <f>IF(VLOOKUP(B3479,title_rename,2,FALSE)=0,B3479,VLOOKUP(B3479,title_rename,2,FALSE))</f>
        <v>07-07 Colorado Rockies @ Washington Nationals</v>
      </c>
      <c r="O3479" s="3" t="str">
        <f>LEFT(IF(VLOOKUP(C3479,brand_rename,2,FALSE)=0,C3479,VLOOKUP(C3479,brand_rename,2,FALSE)),LEN(IF(VLOOKUP(C3479,brand_rename,2,FALSE)=0,C3479,VLOOKUP(C3479,brand_rename,2,FALSE)))-6)</f>
        <v>Washington National Logo</v>
      </c>
      <c r="P3479" t="str">
        <f>IF(VLOOKUP(D3479,location_rename,2,FALSE)=0,D3479,VLOOKUP(D3479,location_rename,2,FALSE))</f>
        <v>Static Field Level Home Plate</v>
      </c>
      <c r="Q3479">
        <f>IF($L3479=0,0,G3479)</f>
        <v>156</v>
      </c>
      <c r="R3479">
        <f>IF($L3479=0,0,H3479)</f>
        <v>349</v>
      </c>
      <c r="S3479" s="1">
        <f>R3479*L3479</f>
        <v>78407.270666666664</v>
      </c>
      <c r="T3479" s="1">
        <f>S3479*(K3479/100)</f>
        <v>18004.843711148675</v>
      </c>
      <c r="U3479" t="str">
        <f t="shared" si="108"/>
        <v>Washington National LogoStatic Field Level Home Plate</v>
      </c>
      <c r="V3479" t="str">
        <f t="shared" si="109"/>
        <v>07-07 Colorado Rockies @ Washington NationalsWashington National LogoStatic Field Level Home Plate</v>
      </c>
      <c r="W3479" t="str">
        <f>CONCATENATE(M3479,O3479)</f>
        <v>Regular SeasonWashington National Logo</v>
      </c>
      <c r="X3479" t="str">
        <f>CONCATENATE(M3479,P3479)</f>
        <v>Regular SeasonStatic Field Level Home Plate</v>
      </c>
      <c r="Y3479" t="str">
        <f>CONCATENATE(M3479,O3479,P3479)</f>
        <v>Regular SeasonWashington National LogoStatic Field Level Home Plate</v>
      </c>
    </row>
    <row r="3480" spans="1:25" x14ac:dyDescent="0.25">
      <c r="A3480" s="3">
        <v>374365</v>
      </c>
      <c r="B3480" t="s">
        <v>76</v>
      </c>
      <c r="C3480" t="s">
        <v>8</v>
      </c>
      <c r="D3480" t="s">
        <v>11</v>
      </c>
      <c r="E3480" t="s">
        <v>1</v>
      </c>
      <c r="F3480" s="5">
        <v>41097</v>
      </c>
      <c r="G3480">
        <v>39</v>
      </c>
      <c r="H3480">
        <v>188</v>
      </c>
      <c r="I3480" s="1">
        <v>42236.08</v>
      </c>
      <c r="J3480" s="1">
        <v>5753.25</v>
      </c>
      <c r="K3480">
        <v>13.6216476529071</v>
      </c>
      <c r="L3480" s="4">
        <f>VLOOKUP(N3480,rates,VLOOKUP(CONCATENATE('[1]Exposure Report'!$B$11,'[1]Exposure Report'!$B$13),rate_lookup_table,4,FALSE),FALSE)</f>
        <v>224.66266666666667</v>
      </c>
      <c r="M3480" t="s">
        <v>0</v>
      </c>
      <c r="N3480" t="str">
        <f>IF(VLOOKUP(B3480,title_rename,2,FALSE)=0,B3480,VLOOKUP(B3480,title_rename,2,FALSE))</f>
        <v>07-07 Colorado Rockies @ Washington Nationals</v>
      </c>
      <c r="O3480" s="3" t="str">
        <f>LEFT(IF(VLOOKUP(C3480,brand_rename,2,FALSE)=0,C3480,VLOOKUP(C3480,brand_rename,2,FALSE)),LEN(IF(VLOOKUP(C3480,brand_rename,2,FALSE)=0,C3480,VLOOKUP(C3480,brand_rename,2,FALSE)))-6)</f>
        <v>Washington National Logo</v>
      </c>
      <c r="P3480" t="str">
        <f>IF(VLOOKUP(D3480,location_rename,2,FALSE)=0,D3480,VLOOKUP(D3480,location_rename,2,FALSE))</f>
        <v>Static Outfield Wall</v>
      </c>
      <c r="Q3480">
        <f>IF($L3480=0,0,G3480)</f>
        <v>39</v>
      </c>
      <c r="R3480">
        <f>IF($L3480=0,0,H3480)</f>
        <v>188</v>
      </c>
      <c r="S3480" s="1">
        <f>R3480*L3480</f>
        <v>42236.581333333335</v>
      </c>
      <c r="T3480" s="1">
        <f>S3480*(K3480/100)</f>
        <v>5753.318289860199</v>
      </c>
      <c r="U3480" t="str">
        <f t="shared" si="108"/>
        <v>Washington National LogoStatic Outfield Wall</v>
      </c>
      <c r="V3480" t="str">
        <f t="shared" si="109"/>
        <v>07-07 Colorado Rockies @ Washington NationalsWashington National LogoStatic Outfield Wall</v>
      </c>
      <c r="W3480" t="str">
        <f>CONCATENATE(M3480,O3480)</f>
        <v>Regular SeasonWashington National Logo</v>
      </c>
      <c r="X3480" t="str">
        <f>CONCATENATE(M3480,P3480)</f>
        <v>Regular SeasonStatic Outfield Wall</v>
      </c>
      <c r="Y3480" t="str">
        <f>CONCATENATE(M3480,O3480,P3480)</f>
        <v>Regular SeasonWashington National LogoStatic Outfield Wall</v>
      </c>
    </row>
    <row r="3481" spans="1:25" x14ac:dyDescent="0.25">
      <c r="A3481" s="3">
        <v>374365</v>
      </c>
      <c r="B3481" t="s">
        <v>76</v>
      </c>
      <c r="C3481" t="s">
        <v>8</v>
      </c>
      <c r="D3481" t="s">
        <v>9</v>
      </c>
      <c r="E3481" t="s">
        <v>1</v>
      </c>
      <c r="F3481" s="5">
        <v>41097</v>
      </c>
      <c r="G3481">
        <v>16</v>
      </c>
      <c r="H3481">
        <v>113</v>
      </c>
      <c r="I3481" s="1">
        <v>25386.58</v>
      </c>
      <c r="J3481" s="1">
        <v>3026.06</v>
      </c>
      <c r="K3481">
        <v>11.919919894684501</v>
      </c>
      <c r="L3481" s="4">
        <f>VLOOKUP(N3481,rates,VLOOKUP(CONCATENATE('[1]Exposure Report'!$B$11,'[1]Exposure Report'!$B$13),rate_lookup_table,4,FALSE),FALSE)</f>
        <v>224.66266666666667</v>
      </c>
      <c r="M3481" t="s">
        <v>0</v>
      </c>
      <c r="N3481" t="str">
        <f>IF(VLOOKUP(B3481,title_rename,2,FALSE)=0,B3481,VLOOKUP(B3481,title_rename,2,FALSE))</f>
        <v>07-07 Colorado Rockies @ Washington Nationals</v>
      </c>
      <c r="O3481" s="3" t="str">
        <f>LEFT(IF(VLOOKUP(C3481,brand_rename,2,FALSE)=0,C3481,VLOOKUP(C3481,brand_rename,2,FALSE)),LEN(IF(VLOOKUP(C3481,brand_rename,2,FALSE)=0,C3481,VLOOKUP(C3481,brand_rename,2,FALSE)))-6)</f>
        <v>Washington National Logo</v>
      </c>
      <c r="P3481" t="str">
        <f>IF(VLOOKUP(D3481,location_rename,2,FALSE)=0,D3481,VLOOKUP(D3481,location_rename,2,FALSE))</f>
        <v>Static Upper Billboard</v>
      </c>
      <c r="Q3481">
        <f>IF($L3481=0,0,G3481)</f>
        <v>16</v>
      </c>
      <c r="R3481">
        <f>IF($L3481=0,0,H3481)</f>
        <v>113</v>
      </c>
      <c r="S3481" s="1">
        <f>R3481*L3481</f>
        <v>25386.881333333335</v>
      </c>
      <c r="T3481" s="1">
        <f>S3481*(K3481/100)</f>
        <v>3026.0959186919463</v>
      </c>
      <c r="U3481" t="str">
        <f t="shared" si="108"/>
        <v>Washington National LogoStatic Upper Billboard</v>
      </c>
      <c r="V3481" t="str">
        <f t="shared" si="109"/>
        <v>07-07 Colorado Rockies @ Washington NationalsWashington National LogoStatic Upper Billboard</v>
      </c>
      <c r="W3481" t="str">
        <f>CONCATENATE(M3481,O3481)</f>
        <v>Regular SeasonWashington National Logo</v>
      </c>
      <c r="X3481" t="str">
        <f>CONCATENATE(M3481,P3481)</f>
        <v>Regular SeasonStatic Upper Billboard</v>
      </c>
      <c r="Y3481" t="str">
        <f>CONCATENATE(M3481,O3481,P3481)</f>
        <v>Regular SeasonWashington National LogoStatic Upper Billboard</v>
      </c>
    </row>
    <row r="3482" spans="1:25" x14ac:dyDescent="0.25">
      <c r="A3482" s="3">
        <v>374365</v>
      </c>
      <c r="B3482" t="s">
        <v>76</v>
      </c>
      <c r="C3482" t="s">
        <v>8</v>
      </c>
      <c r="D3482" t="s">
        <v>71</v>
      </c>
      <c r="E3482" t="s">
        <v>1</v>
      </c>
      <c r="F3482" s="5">
        <v>41097</v>
      </c>
      <c r="G3482">
        <v>5</v>
      </c>
      <c r="H3482">
        <v>11</v>
      </c>
      <c r="I3482" s="1">
        <v>2471.2600000000002</v>
      </c>
      <c r="J3482" s="1">
        <v>376.49</v>
      </c>
      <c r="K3482">
        <v>15.2347385544216</v>
      </c>
      <c r="L3482" s="4">
        <f>VLOOKUP(N3482,rates,VLOOKUP(CONCATENATE('[1]Exposure Report'!$B$11,'[1]Exposure Report'!$B$13),rate_lookup_table,4,FALSE),FALSE)</f>
        <v>224.66266666666667</v>
      </c>
      <c r="M3482" t="s">
        <v>0</v>
      </c>
      <c r="N3482" t="str">
        <f>IF(VLOOKUP(B3482,title_rename,2,FALSE)=0,B3482,VLOOKUP(B3482,title_rename,2,FALSE))</f>
        <v>07-07 Colorado Rockies @ Washington Nationals</v>
      </c>
      <c r="O3482" s="3" t="str">
        <f>LEFT(IF(VLOOKUP(C3482,brand_rename,2,FALSE)=0,C3482,VLOOKUP(C3482,brand_rename,2,FALSE)),LEN(IF(VLOOKUP(C3482,brand_rename,2,FALSE)=0,C3482,VLOOKUP(C3482,brand_rename,2,FALSE)))-6)</f>
        <v>Washington National Logo</v>
      </c>
      <c r="P3482" t="str">
        <f>IF(VLOOKUP(D3482,location_rename,2,FALSE)=0,D3482,VLOOKUP(D3482,location_rename,2,FALSE))</f>
        <v>Static Upper Tiered</v>
      </c>
      <c r="Q3482">
        <f>IF($L3482=0,0,G3482)</f>
        <v>5</v>
      </c>
      <c r="R3482">
        <f>IF($L3482=0,0,H3482)</f>
        <v>11</v>
      </c>
      <c r="S3482" s="1">
        <f>R3482*L3482</f>
        <v>2471.2893333333332</v>
      </c>
      <c r="T3482" s="1">
        <f>S3482*(K3482/100)</f>
        <v>376.49446885664184</v>
      </c>
      <c r="U3482" t="str">
        <f t="shared" si="108"/>
        <v>Washington National LogoStatic Upper Tiered</v>
      </c>
      <c r="V3482" t="str">
        <f t="shared" si="109"/>
        <v>07-07 Colorado Rockies @ Washington NationalsWashington National LogoStatic Upper Tiered</v>
      </c>
      <c r="W3482" t="str">
        <f>CONCATENATE(M3482,O3482)</f>
        <v>Regular SeasonWashington National Logo</v>
      </c>
      <c r="X3482" t="str">
        <f>CONCATENATE(M3482,P3482)</f>
        <v>Regular SeasonStatic Upper Tiered</v>
      </c>
      <c r="Y3482" t="str">
        <f>CONCATENATE(M3482,O3482,P3482)</f>
        <v>Regular SeasonWashington National LogoStatic Upper Tiered</v>
      </c>
    </row>
    <row r="3483" spans="1:25" x14ac:dyDescent="0.25">
      <c r="A3483" s="3">
        <v>374365</v>
      </c>
      <c r="B3483" t="s">
        <v>76</v>
      </c>
      <c r="C3483" t="s">
        <v>77</v>
      </c>
      <c r="D3483" t="s">
        <v>19</v>
      </c>
      <c r="E3483" t="s">
        <v>1</v>
      </c>
      <c r="F3483" s="5">
        <v>41097</v>
      </c>
      <c r="G3483">
        <v>2</v>
      </c>
      <c r="H3483">
        <v>5</v>
      </c>
      <c r="I3483" s="1">
        <v>1123.3</v>
      </c>
      <c r="J3483" s="1">
        <v>435.48</v>
      </c>
      <c r="K3483">
        <v>38.767915961897899</v>
      </c>
      <c r="L3483" s="4">
        <f>VLOOKUP(N3483,rates,VLOOKUP(CONCATENATE('[1]Exposure Report'!$B$11,'[1]Exposure Report'!$B$13),rate_lookup_table,4,FALSE),FALSE)</f>
        <v>224.66266666666667</v>
      </c>
      <c r="M3483" t="s">
        <v>0</v>
      </c>
      <c r="N3483" t="str">
        <f>IF(VLOOKUP(B3483,title_rename,2,FALSE)=0,B3483,VLOOKUP(B3483,title_rename,2,FALSE))</f>
        <v>07-07 Colorado Rockies @ Washington Nationals</v>
      </c>
      <c r="O3483" s="3" t="str">
        <f>LEFT(IF(VLOOKUP(C3483,brand_rename,2,FALSE)=0,C3483,VLOOKUP(C3483,brand_rename,2,FALSE)),LEN(IF(VLOOKUP(C3483,brand_rename,2,FALSE)=0,C3483,VLOOKUP(C3483,brand_rename,2,FALSE)))-6)</f>
        <v>Waste Management</v>
      </c>
      <c r="P3483" t="str">
        <f>IF(VLOOKUP(D3483,location_rename,2,FALSE)=0,D3483,VLOOKUP(D3483,location_rename,2,FALSE))</f>
        <v>LED Outfield Wall</v>
      </c>
      <c r="Q3483">
        <f>IF($L3483=0,0,G3483)</f>
        <v>2</v>
      </c>
      <c r="R3483">
        <f>IF($L3483=0,0,H3483)</f>
        <v>5</v>
      </c>
      <c r="S3483" s="1">
        <f>R3483*L3483</f>
        <v>1123.3133333333333</v>
      </c>
      <c r="T3483" s="1">
        <f>S3483*(K3483/100)</f>
        <v>435.48516905546063</v>
      </c>
      <c r="U3483" t="str">
        <f t="shared" si="108"/>
        <v>Waste ManagementLED Outfield Wall</v>
      </c>
      <c r="V3483" t="str">
        <f t="shared" si="109"/>
        <v>07-07 Colorado Rockies @ Washington NationalsWaste ManagementLED Outfield Wall</v>
      </c>
      <c r="W3483" t="str">
        <f>CONCATENATE(M3483,O3483)</f>
        <v>Regular SeasonWaste Management</v>
      </c>
      <c r="X3483" t="str">
        <f>CONCATENATE(M3483,P3483)</f>
        <v>Regular SeasonLED Outfield Wall</v>
      </c>
      <c r="Y3483" t="str">
        <f>CONCATENATE(M3483,O3483,P3483)</f>
        <v>Regular SeasonWaste ManagementLED Outfield Wall</v>
      </c>
    </row>
    <row r="3484" spans="1:25" x14ac:dyDescent="0.25">
      <c r="A3484" s="3">
        <v>374365</v>
      </c>
      <c r="B3484" t="s">
        <v>76</v>
      </c>
      <c r="C3484" t="s">
        <v>5</v>
      </c>
      <c r="D3484" t="s">
        <v>45</v>
      </c>
      <c r="E3484" t="s">
        <v>1</v>
      </c>
      <c r="F3484" s="5">
        <v>41097</v>
      </c>
      <c r="G3484">
        <v>5</v>
      </c>
      <c r="H3484">
        <v>7</v>
      </c>
      <c r="I3484" s="1">
        <v>1572.62</v>
      </c>
      <c r="J3484" s="1">
        <v>456.89</v>
      </c>
      <c r="K3484">
        <v>29.052790884002398</v>
      </c>
      <c r="L3484" s="4">
        <f>VLOOKUP(N3484,rates,VLOOKUP(CONCATENATE('[1]Exposure Report'!$B$11,'[1]Exposure Report'!$B$13),rate_lookup_table,4,FALSE),FALSE)</f>
        <v>224.66266666666667</v>
      </c>
      <c r="M3484" t="s">
        <v>0</v>
      </c>
      <c r="N3484" t="str">
        <f>IF(VLOOKUP(B3484,title_rename,2,FALSE)=0,B3484,VLOOKUP(B3484,title_rename,2,FALSE))</f>
        <v>07-07 Colorado Rockies @ Washington Nationals</v>
      </c>
      <c r="O3484" s="3" t="str">
        <f>LEFT(IF(VLOOKUP(C3484,brand_rename,2,FALSE)=0,C3484,VLOOKUP(C3484,brand_rename,2,FALSE)),LEN(IF(VLOOKUP(C3484,brand_rename,2,FALSE)=0,C3484,VLOOKUP(C3484,brand_rename,2,FALSE)))-6)</f>
        <v>Website - Washingtonnationalsdreamfoundation.org</v>
      </c>
      <c r="P3484" t="str">
        <f>IF(VLOOKUP(D3484,location_rename,2,FALSE)=0,D3484,VLOOKUP(D3484,location_rename,2,FALSE))</f>
        <v>Static Field Level Foul Ball Line</v>
      </c>
      <c r="Q3484">
        <f>IF($L3484=0,0,G3484)</f>
        <v>5</v>
      </c>
      <c r="R3484">
        <f>IF($L3484=0,0,H3484)</f>
        <v>7</v>
      </c>
      <c r="S3484" s="1">
        <f>R3484*L3484</f>
        <v>1572.6386666666667</v>
      </c>
      <c r="T3484" s="1">
        <f>S3484*(K3484/100)</f>
        <v>456.89542318763023</v>
      </c>
      <c r="U3484" t="str">
        <f t="shared" si="108"/>
        <v>Website - Washingtonnationalsdreamfoundation.orgStatic Field Level Foul Ball Line</v>
      </c>
      <c r="V3484" t="str">
        <f t="shared" si="109"/>
        <v>07-07 Colorado Rockies @ Washington NationalsWebsite - Washingtonnationalsdreamfoundation.orgStatic Field Level Foul Ball Line</v>
      </c>
      <c r="W3484" t="str">
        <f>CONCATENATE(M3484,O3484)</f>
        <v>Regular SeasonWebsite - Washingtonnationalsdreamfoundation.org</v>
      </c>
      <c r="X3484" t="str">
        <f>CONCATENATE(M3484,P3484)</f>
        <v>Regular SeasonStatic Field Level Foul Ball Line</v>
      </c>
      <c r="Y3484" t="str">
        <f>CONCATENATE(M3484,O3484,P3484)</f>
        <v>Regular SeasonWebsite - Washingtonnationalsdreamfoundation.orgStatic Field Level Foul Ball Line</v>
      </c>
    </row>
    <row r="3485" spans="1:25" x14ac:dyDescent="0.25">
      <c r="A3485" s="3">
        <v>374365</v>
      </c>
      <c r="B3485" t="s">
        <v>76</v>
      </c>
      <c r="C3485" t="s">
        <v>3</v>
      </c>
      <c r="D3485" t="s">
        <v>2</v>
      </c>
      <c r="E3485" t="s">
        <v>1</v>
      </c>
      <c r="F3485" s="5">
        <v>41097</v>
      </c>
      <c r="G3485">
        <v>18</v>
      </c>
      <c r="H3485">
        <v>125</v>
      </c>
      <c r="I3485" s="1">
        <v>28082.5</v>
      </c>
      <c r="J3485" s="1">
        <v>6808.91</v>
      </c>
      <c r="K3485">
        <v>24.246096323332999</v>
      </c>
      <c r="L3485" s="4">
        <f>VLOOKUP(N3485,rates,VLOOKUP(CONCATENATE('[1]Exposure Report'!$B$11,'[1]Exposure Report'!$B$13),rate_lookup_table,4,FALSE),FALSE)</f>
        <v>224.66266666666667</v>
      </c>
      <c r="M3485" t="s">
        <v>0</v>
      </c>
      <c r="N3485" t="str">
        <f>IF(VLOOKUP(B3485,title_rename,2,FALSE)=0,B3485,VLOOKUP(B3485,title_rename,2,FALSE))</f>
        <v>07-07 Colorado Rockies @ Washington Nationals</v>
      </c>
      <c r="O3485" s="3" t="str">
        <f>LEFT(IF(VLOOKUP(C3485,brand_rename,2,FALSE)=0,C3485,VLOOKUP(C3485,brand_rename,2,FALSE)),LEN(IF(VLOOKUP(C3485,brand_rename,2,FALSE)=0,C3485,VLOOKUP(C3485,brand_rename,2,FALSE)))-6)</f>
        <v>Windstream</v>
      </c>
      <c r="P3485" t="str">
        <f>IF(VLOOKUP(D3485,location_rename,2,FALSE)=0,D3485,VLOOKUP(D3485,location_rename,2,FALSE))</f>
        <v>Rotational Field Level Home Plate</v>
      </c>
      <c r="Q3485">
        <f>IF($L3485=0,0,G3485)</f>
        <v>18</v>
      </c>
      <c r="R3485">
        <f>IF($L3485=0,0,H3485)</f>
        <v>125</v>
      </c>
      <c r="S3485" s="1">
        <f>R3485*L3485</f>
        <v>28082.833333333332</v>
      </c>
      <c r="T3485" s="1">
        <f>S3485*(K3485/100)</f>
        <v>6808.9908203210671</v>
      </c>
      <c r="U3485" t="str">
        <f t="shared" si="108"/>
        <v>WindstreamRotational Field Level Home Plate</v>
      </c>
      <c r="V3485" t="str">
        <f t="shared" si="109"/>
        <v>07-07 Colorado Rockies @ Washington NationalsWindstreamRotational Field Level Home Plate</v>
      </c>
      <c r="W3485" t="str">
        <f>CONCATENATE(M3485,O3485)</f>
        <v>Regular SeasonWindstream</v>
      </c>
      <c r="X3485" t="str">
        <f>CONCATENATE(M3485,P3485)</f>
        <v>Regular SeasonRotational Field Level Home Plate</v>
      </c>
      <c r="Y3485" t="str">
        <f>CONCATENATE(M3485,O3485,P3485)</f>
        <v>Regular SeasonWindstreamRotational Field Level Home Plate</v>
      </c>
    </row>
    <row r="3486" spans="1:25" x14ac:dyDescent="0.25">
      <c r="A3486" s="3">
        <v>375959</v>
      </c>
      <c r="B3486" t="s">
        <v>4</v>
      </c>
      <c r="C3486" t="s">
        <v>75</v>
      </c>
      <c r="D3486" t="s">
        <v>6</v>
      </c>
      <c r="E3486" t="s">
        <v>1</v>
      </c>
      <c r="F3486" s="5">
        <v>41098</v>
      </c>
      <c r="G3486">
        <v>1</v>
      </c>
      <c r="H3486">
        <v>1</v>
      </c>
      <c r="I3486" s="1">
        <v>240.53</v>
      </c>
      <c r="J3486" s="1">
        <v>40.340000000000003</v>
      </c>
      <c r="K3486">
        <v>16.771296719743798</v>
      </c>
      <c r="L3486" s="4">
        <f>VLOOKUP(N3486,rates,VLOOKUP(CONCATENATE('[1]Exposure Report'!$B$11,'[1]Exposure Report'!$B$13),rate_lookup_table,4,FALSE),FALSE)</f>
        <v>240.52800000000002</v>
      </c>
      <c r="M3486" t="s">
        <v>0</v>
      </c>
      <c r="N3486" t="str">
        <f>IF(VLOOKUP(B3486,title_rename,2,FALSE)=0,B3486,VLOOKUP(B3486,title_rename,2,FALSE))</f>
        <v>07-08 Colorado Rockies @ Washington Nationals</v>
      </c>
      <c r="O3486" s="3" t="str">
        <f>LEFT(IF(VLOOKUP(C3486,brand_rename,2,FALSE)=0,C3486,VLOOKUP(C3486,brand_rename,2,FALSE)),LEN(IF(VLOOKUP(C3486,brand_rename,2,FALSE)=0,C3486,VLOOKUP(C3486,brand_rename,2,FALSE)))-6)</f>
        <v>American University</v>
      </c>
      <c r="P3486" t="str">
        <f>IF(VLOOKUP(D3486,location_rename,2,FALSE)=0,D3486,VLOOKUP(D3486,location_rename,2,FALSE))</f>
        <v>Rotational Field Level Foul Ball Line</v>
      </c>
      <c r="Q3486">
        <f>IF($L3486=0,0,G3486)</f>
        <v>1</v>
      </c>
      <c r="R3486">
        <f>IF($L3486=0,0,H3486)</f>
        <v>1</v>
      </c>
      <c r="S3486" s="1">
        <f>R3486*L3486</f>
        <v>240.52800000000002</v>
      </c>
      <c r="T3486" s="1">
        <f>S3486*(K3486/100)</f>
        <v>40.339664574065367</v>
      </c>
      <c r="U3486" t="str">
        <f t="shared" si="108"/>
        <v>American UniversityRotational Field Level Foul Ball Line</v>
      </c>
      <c r="V3486" t="str">
        <f t="shared" si="109"/>
        <v>07-08 Colorado Rockies @ Washington NationalsAmerican UniversityRotational Field Level Foul Ball Line</v>
      </c>
      <c r="W3486" t="str">
        <f>CONCATENATE(M3486,O3486)</f>
        <v>Regular SeasonAmerican University</v>
      </c>
      <c r="X3486" t="str">
        <f>CONCATENATE(M3486,P3486)</f>
        <v>Regular SeasonRotational Field Level Foul Ball Line</v>
      </c>
      <c r="Y3486" t="str">
        <f>CONCATENATE(M3486,O3486,P3486)</f>
        <v>Regular SeasonAmerican UniversityRotational Field Level Foul Ball Line</v>
      </c>
    </row>
    <row r="3487" spans="1:25" x14ac:dyDescent="0.25">
      <c r="A3487" s="3">
        <v>375959</v>
      </c>
      <c r="B3487" t="s">
        <v>4</v>
      </c>
      <c r="C3487" t="s">
        <v>75</v>
      </c>
      <c r="D3487" t="s">
        <v>2</v>
      </c>
      <c r="E3487" t="s">
        <v>1</v>
      </c>
      <c r="F3487" s="5">
        <v>41098</v>
      </c>
      <c r="G3487">
        <v>16</v>
      </c>
      <c r="H3487">
        <v>75</v>
      </c>
      <c r="I3487" s="1">
        <v>18039.75</v>
      </c>
      <c r="J3487" s="1">
        <v>4726.8500000000004</v>
      </c>
      <c r="K3487">
        <v>26.202414113277602</v>
      </c>
      <c r="L3487" s="4">
        <f>VLOOKUP(N3487,rates,VLOOKUP(CONCATENATE('[1]Exposure Report'!$B$11,'[1]Exposure Report'!$B$13),rate_lookup_table,4,FALSE),FALSE)</f>
        <v>240.52800000000002</v>
      </c>
      <c r="M3487" t="s">
        <v>0</v>
      </c>
      <c r="N3487" t="str">
        <f>IF(VLOOKUP(B3487,title_rename,2,FALSE)=0,B3487,VLOOKUP(B3487,title_rename,2,FALSE))</f>
        <v>07-08 Colorado Rockies @ Washington Nationals</v>
      </c>
      <c r="O3487" s="3" t="str">
        <f>LEFT(IF(VLOOKUP(C3487,brand_rename,2,FALSE)=0,C3487,VLOOKUP(C3487,brand_rename,2,FALSE)),LEN(IF(VLOOKUP(C3487,brand_rename,2,FALSE)=0,C3487,VLOOKUP(C3487,brand_rename,2,FALSE)))-6)</f>
        <v>American University</v>
      </c>
      <c r="P3487" t="str">
        <f>IF(VLOOKUP(D3487,location_rename,2,FALSE)=0,D3487,VLOOKUP(D3487,location_rename,2,FALSE))</f>
        <v>Rotational Field Level Home Plate</v>
      </c>
      <c r="Q3487">
        <f>IF($L3487=0,0,G3487)</f>
        <v>16</v>
      </c>
      <c r="R3487">
        <f>IF($L3487=0,0,H3487)</f>
        <v>75</v>
      </c>
      <c r="S3487" s="1">
        <f>R3487*L3487</f>
        <v>18039.600000000002</v>
      </c>
      <c r="T3487" s="1">
        <f>S3487*(K3487/100)</f>
        <v>4726.8106963788268</v>
      </c>
      <c r="U3487" t="str">
        <f t="shared" si="108"/>
        <v>American UniversityRotational Field Level Home Plate</v>
      </c>
      <c r="V3487" t="str">
        <f t="shared" si="109"/>
        <v>07-08 Colorado Rockies @ Washington NationalsAmerican UniversityRotational Field Level Home Plate</v>
      </c>
      <c r="W3487" t="str">
        <f>CONCATENATE(M3487,O3487)</f>
        <v>Regular SeasonAmerican University</v>
      </c>
      <c r="X3487" t="str">
        <f>CONCATENATE(M3487,P3487)</f>
        <v>Regular SeasonRotational Field Level Home Plate</v>
      </c>
      <c r="Y3487" t="str">
        <f>CONCATENATE(M3487,O3487,P3487)</f>
        <v>Regular SeasonAmerican UniversityRotational Field Level Home Plate</v>
      </c>
    </row>
    <row r="3488" spans="1:25" x14ac:dyDescent="0.25">
      <c r="A3488" s="3">
        <v>375959</v>
      </c>
      <c r="B3488" t="s">
        <v>4</v>
      </c>
      <c r="C3488" t="s">
        <v>74</v>
      </c>
      <c r="D3488" t="s">
        <v>45</v>
      </c>
      <c r="E3488" t="s">
        <v>1</v>
      </c>
      <c r="F3488" s="5">
        <v>41098</v>
      </c>
      <c r="G3488">
        <v>19</v>
      </c>
      <c r="H3488">
        <v>44</v>
      </c>
      <c r="I3488" s="1">
        <v>10583.32</v>
      </c>
      <c r="J3488" s="1">
        <v>1993.22</v>
      </c>
      <c r="K3488">
        <v>18.833598530517801</v>
      </c>
      <c r="L3488" s="4">
        <f>VLOOKUP(N3488,rates,VLOOKUP(CONCATENATE('[1]Exposure Report'!$B$11,'[1]Exposure Report'!$B$13),rate_lookup_table,4,FALSE),FALSE)</f>
        <v>240.52800000000002</v>
      </c>
      <c r="M3488" t="s">
        <v>0</v>
      </c>
      <c r="N3488" t="str">
        <f>IF(VLOOKUP(B3488,title_rename,2,FALSE)=0,B3488,VLOOKUP(B3488,title_rename,2,FALSE))</f>
        <v>07-08 Colorado Rockies @ Washington Nationals</v>
      </c>
      <c r="O3488" s="3" t="str">
        <f>LEFT(IF(VLOOKUP(C3488,brand_rename,2,FALSE)=0,C3488,VLOOKUP(C3488,brand_rename,2,FALSE)),LEN(IF(VLOOKUP(C3488,brand_rename,2,FALSE)=0,C3488,VLOOKUP(C3488,brand_rename,2,FALSE)))-6)</f>
        <v>ANC</v>
      </c>
      <c r="P3488" t="str">
        <f>IF(VLOOKUP(D3488,location_rename,2,FALSE)=0,D3488,VLOOKUP(D3488,location_rename,2,FALSE))</f>
        <v>Static Field Level Foul Ball Line</v>
      </c>
      <c r="Q3488">
        <f>IF($L3488=0,0,G3488)</f>
        <v>19</v>
      </c>
      <c r="R3488">
        <f>IF($L3488=0,0,H3488)</f>
        <v>44</v>
      </c>
      <c r="S3488" s="1">
        <f>R3488*L3488</f>
        <v>10583.232</v>
      </c>
      <c r="T3488" s="1">
        <f>S3488*(K3488/100)</f>
        <v>1993.2034264332897</v>
      </c>
      <c r="U3488" t="str">
        <f t="shared" si="108"/>
        <v>ANCStatic Field Level Foul Ball Line</v>
      </c>
      <c r="V3488" t="str">
        <f t="shared" si="109"/>
        <v>07-08 Colorado Rockies @ Washington NationalsANCStatic Field Level Foul Ball Line</v>
      </c>
      <c r="W3488" t="str">
        <f>CONCATENATE(M3488,O3488)</f>
        <v>Regular SeasonANC</v>
      </c>
      <c r="X3488" t="str">
        <f>CONCATENATE(M3488,P3488)</f>
        <v>Regular SeasonStatic Field Level Foul Ball Line</v>
      </c>
      <c r="Y3488" t="str">
        <f>CONCATENATE(M3488,O3488,P3488)</f>
        <v>Regular SeasonANCStatic Field Level Foul Ball Line</v>
      </c>
    </row>
    <row r="3489" spans="1:25" x14ac:dyDescent="0.25">
      <c r="A3489" s="3">
        <v>375959</v>
      </c>
      <c r="B3489" t="s">
        <v>4</v>
      </c>
      <c r="C3489" t="s">
        <v>74</v>
      </c>
      <c r="D3489" t="s">
        <v>12</v>
      </c>
      <c r="E3489" t="s">
        <v>1</v>
      </c>
      <c r="F3489" s="5">
        <v>41098</v>
      </c>
      <c r="G3489">
        <v>4</v>
      </c>
      <c r="H3489">
        <v>6</v>
      </c>
      <c r="I3489" s="1">
        <v>1443.18</v>
      </c>
      <c r="J3489" s="1">
        <v>246.57</v>
      </c>
      <c r="K3489">
        <v>17.085186878975499</v>
      </c>
      <c r="L3489" s="4">
        <f>VLOOKUP(N3489,rates,VLOOKUP(CONCATENATE('[1]Exposure Report'!$B$11,'[1]Exposure Report'!$B$13),rate_lookup_table,4,FALSE),FALSE)</f>
        <v>240.52800000000002</v>
      </c>
      <c r="M3489" t="s">
        <v>0</v>
      </c>
      <c r="N3489" t="str">
        <f>IF(VLOOKUP(B3489,title_rename,2,FALSE)=0,B3489,VLOOKUP(B3489,title_rename,2,FALSE))</f>
        <v>07-08 Colorado Rockies @ Washington Nationals</v>
      </c>
      <c r="O3489" s="3" t="str">
        <f>LEFT(IF(VLOOKUP(C3489,brand_rename,2,FALSE)=0,C3489,VLOOKUP(C3489,brand_rename,2,FALSE)),LEN(IF(VLOOKUP(C3489,brand_rename,2,FALSE)=0,C3489,VLOOKUP(C3489,brand_rename,2,FALSE)))-6)</f>
        <v>ANC</v>
      </c>
      <c r="P3489" t="str">
        <f>IF(VLOOKUP(D3489,location_rename,2,FALSE)=0,D3489,VLOOKUP(D3489,location_rename,2,FALSE))</f>
        <v>Static Field Level Home Plate</v>
      </c>
      <c r="Q3489">
        <f>IF($L3489=0,0,G3489)</f>
        <v>4</v>
      </c>
      <c r="R3489">
        <f>IF($L3489=0,0,H3489)</f>
        <v>6</v>
      </c>
      <c r="S3489" s="1">
        <f>R3489*L3489</f>
        <v>1443.1680000000001</v>
      </c>
      <c r="T3489" s="1">
        <f>S3489*(K3489/100)</f>
        <v>246.56794977757318</v>
      </c>
      <c r="U3489" t="str">
        <f t="shared" si="108"/>
        <v>ANCStatic Field Level Home Plate</v>
      </c>
      <c r="V3489" t="str">
        <f t="shared" si="109"/>
        <v>07-08 Colorado Rockies @ Washington NationalsANCStatic Field Level Home Plate</v>
      </c>
      <c r="W3489" t="str">
        <f>CONCATENATE(M3489,O3489)</f>
        <v>Regular SeasonANC</v>
      </c>
      <c r="X3489" t="str">
        <f>CONCATENATE(M3489,P3489)</f>
        <v>Regular SeasonStatic Field Level Home Plate</v>
      </c>
      <c r="Y3489" t="str">
        <f>CONCATENATE(M3489,O3489,P3489)</f>
        <v>Regular SeasonANCStatic Field Level Home Plate</v>
      </c>
    </row>
    <row r="3490" spans="1:25" x14ac:dyDescent="0.25">
      <c r="A3490" s="3">
        <v>375959</v>
      </c>
      <c r="B3490" t="s">
        <v>4</v>
      </c>
      <c r="C3490" t="s">
        <v>73</v>
      </c>
      <c r="D3490" t="s">
        <v>34</v>
      </c>
      <c r="E3490" t="s">
        <v>1</v>
      </c>
      <c r="F3490" s="5">
        <v>41098</v>
      </c>
      <c r="G3490">
        <v>9</v>
      </c>
      <c r="H3490">
        <v>32</v>
      </c>
      <c r="I3490" s="1">
        <v>7696.96</v>
      </c>
      <c r="J3490" s="1">
        <v>2248.14</v>
      </c>
      <c r="K3490">
        <v>29.208154907911599</v>
      </c>
      <c r="L3490" s="4">
        <f>VLOOKUP(N3490,rates,VLOOKUP(CONCATENATE('[1]Exposure Report'!$B$11,'[1]Exposure Report'!$B$13),rate_lookup_table,4,FALSE),FALSE)</f>
        <v>240.52800000000002</v>
      </c>
      <c r="M3490" t="s">
        <v>0</v>
      </c>
      <c r="N3490" t="str">
        <f>IF(VLOOKUP(B3490,title_rename,2,FALSE)=0,B3490,VLOOKUP(B3490,title_rename,2,FALSE))</f>
        <v>07-08 Colorado Rockies @ Washington Nationals</v>
      </c>
      <c r="O3490" s="3" t="str">
        <f>LEFT(IF(VLOOKUP(C3490,brand_rename,2,FALSE)=0,C3490,VLOOKUP(C3490,brand_rename,2,FALSE)),LEN(IF(VLOOKUP(C3490,brand_rename,2,FALSE)=0,C3490,VLOOKUP(C3490,brand_rename,2,FALSE)))-6)</f>
        <v>Bazooka</v>
      </c>
      <c r="P3490" t="str">
        <f>IF(VLOOKUP(D3490,location_rename,2,FALSE)=0,D3490,VLOOKUP(D3490,location_rename,2,FALSE))</f>
        <v>General Merchandise</v>
      </c>
      <c r="Q3490">
        <f>IF($L3490=0,0,G3490)</f>
        <v>9</v>
      </c>
      <c r="R3490">
        <f>IF($L3490=0,0,H3490)</f>
        <v>32</v>
      </c>
      <c r="S3490" s="1">
        <f>R3490*L3490</f>
        <v>7696.8960000000006</v>
      </c>
      <c r="T3490" s="1">
        <f>S3490*(K3490/100)</f>
        <v>2248.1213067808517</v>
      </c>
      <c r="U3490" t="str">
        <f t="shared" si="108"/>
        <v>BazookaGeneral Merchandise</v>
      </c>
      <c r="V3490" t="str">
        <f t="shared" si="109"/>
        <v>07-08 Colorado Rockies @ Washington NationalsBazookaGeneral Merchandise</v>
      </c>
      <c r="W3490" t="str">
        <f>CONCATENATE(M3490,O3490)</f>
        <v>Regular SeasonBazooka</v>
      </c>
      <c r="X3490" t="str">
        <f>CONCATENATE(M3490,P3490)</f>
        <v>Regular SeasonGeneral Merchandise</v>
      </c>
      <c r="Y3490" t="str">
        <f>CONCATENATE(M3490,O3490,P3490)</f>
        <v>Regular SeasonBazookaGeneral Merchandise</v>
      </c>
    </row>
    <row r="3491" spans="1:25" x14ac:dyDescent="0.25">
      <c r="A3491" s="3">
        <v>375959</v>
      </c>
      <c r="B3491" t="s">
        <v>4</v>
      </c>
      <c r="C3491" t="s">
        <v>72</v>
      </c>
      <c r="D3491" t="s">
        <v>71</v>
      </c>
      <c r="E3491" t="s">
        <v>1</v>
      </c>
      <c r="F3491" s="5">
        <v>41098</v>
      </c>
      <c r="G3491">
        <v>14</v>
      </c>
      <c r="H3491">
        <v>56</v>
      </c>
      <c r="I3491" s="1">
        <v>13469.68</v>
      </c>
      <c r="J3491" s="1">
        <v>2439.84</v>
      </c>
      <c r="K3491">
        <v>18.113570626770599</v>
      </c>
      <c r="L3491" s="4">
        <f>VLOOKUP(N3491,rates,VLOOKUP(CONCATENATE('[1]Exposure Report'!$B$11,'[1]Exposure Report'!$B$13),rate_lookup_table,4,FALSE),FALSE)</f>
        <v>240.52800000000002</v>
      </c>
      <c r="M3491" t="s">
        <v>0</v>
      </c>
      <c r="N3491" t="str">
        <f>IF(VLOOKUP(B3491,title_rename,2,FALSE)=0,B3491,VLOOKUP(B3491,title_rename,2,FALSE))</f>
        <v>07-08 Colorado Rockies @ Washington Nationals</v>
      </c>
      <c r="O3491" s="3" t="str">
        <f>LEFT(IF(VLOOKUP(C3491,brand_rename,2,FALSE)=0,C3491,VLOOKUP(C3491,brand_rename,2,FALSE)),LEN(IF(VLOOKUP(C3491,brand_rename,2,FALSE)=0,C3491,VLOOKUP(C3491,brand_rename,2,FALSE)))-6)</f>
        <v>Bens Chili Bowl</v>
      </c>
      <c r="P3491" t="str">
        <f>IF(VLOOKUP(D3491,location_rename,2,FALSE)=0,D3491,VLOOKUP(D3491,location_rename,2,FALSE))</f>
        <v>Static Upper Tiered</v>
      </c>
      <c r="Q3491">
        <f>IF($L3491=0,0,G3491)</f>
        <v>14</v>
      </c>
      <c r="R3491">
        <f>IF($L3491=0,0,H3491)</f>
        <v>56</v>
      </c>
      <c r="S3491" s="1">
        <f>R3491*L3491</f>
        <v>13469.568000000001</v>
      </c>
      <c r="T3491" s="1">
        <f>S3491*(K3491/100)</f>
        <v>2439.8197128008924</v>
      </c>
      <c r="U3491" t="str">
        <f t="shared" si="108"/>
        <v>Bens Chili BowlStatic Upper Tiered</v>
      </c>
      <c r="V3491" t="str">
        <f t="shared" si="109"/>
        <v>07-08 Colorado Rockies @ Washington NationalsBens Chili BowlStatic Upper Tiered</v>
      </c>
      <c r="W3491" t="str">
        <f>CONCATENATE(M3491,O3491)</f>
        <v>Regular SeasonBens Chili Bowl</v>
      </c>
      <c r="X3491" t="str">
        <f>CONCATENATE(M3491,P3491)</f>
        <v>Regular SeasonStatic Upper Tiered</v>
      </c>
      <c r="Y3491" t="str">
        <f>CONCATENATE(M3491,O3491,P3491)</f>
        <v>Regular SeasonBens Chili BowlStatic Upper Tiered</v>
      </c>
    </row>
    <row r="3492" spans="1:25" x14ac:dyDescent="0.25">
      <c r="A3492" s="3">
        <v>375959</v>
      </c>
      <c r="B3492" t="s">
        <v>4</v>
      </c>
      <c r="C3492" t="s">
        <v>70</v>
      </c>
      <c r="D3492" t="s">
        <v>2</v>
      </c>
      <c r="E3492" t="s">
        <v>1</v>
      </c>
      <c r="F3492" s="5">
        <v>41098</v>
      </c>
      <c r="G3492">
        <v>8</v>
      </c>
      <c r="H3492">
        <v>39</v>
      </c>
      <c r="I3492" s="1">
        <v>9380.67</v>
      </c>
      <c r="J3492" s="1">
        <v>2523.7399999999998</v>
      </c>
      <c r="K3492">
        <v>26.903622022733899</v>
      </c>
      <c r="L3492" s="4">
        <f>VLOOKUP(N3492,rates,VLOOKUP(CONCATENATE('[1]Exposure Report'!$B$11,'[1]Exposure Report'!$B$13),rate_lookup_table,4,FALSE),FALSE)</f>
        <v>240.52800000000002</v>
      </c>
      <c r="M3492" t="s">
        <v>0</v>
      </c>
      <c r="N3492" t="str">
        <f>IF(VLOOKUP(B3492,title_rename,2,FALSE)=0,B3492,VLOOKUP(B3492,title_rename,2,FALSE))</f>
        <v>07-08 Colorado Rockies @ Washington Nationals</v>
      </c>
      <c r="O3492" s="3" t="str">
        <f>LEFT(IF(VLOOKUP(C3492,brand_rename,2,FALSE)=0,C3492,VLOOKUP(C3492,brand_rename,2,FALSE)),LEN(IF(VLOOKUP(C3492,brand_rename,2,FALSE)=0,C3492,VLOOKUP(C3492,brand_rename,2,FALSE)))-6)</f>
        <v>Capital One</v>
      </c>
      <c r="P3492" t="str">
        <f>IF(VLOOKUP(D3492,location_rename,2,FALSE)=0,D3492,VLOOKUP(D3492,location_rename,2,FALSE))</f>
        <v>Rotational Field Level Home Plate</v>
      </c>
      <c r="Q3492">
        <f>IF($L3492=0,0,G3492)</f>
        <v>8</v>
      </c>
      <c r="R3492">
        <f>IF($L3492=0,0,H3492)</f>
        <v>39</v>
      </c>
      <c r="S3492" s="1">
        <f>R3492*L3492</f>
        <v>9380.5920000000006</v>
      </c>
      <c r="T3492" s="1">
        <f>S3492*(K3492/100)</f>
        <v>2523.7190151748141</v>
      </c>
      <c r="U3492" t="str">
        <f t="shared" si="108"/>
        <v>Capital OneRotational Field Level Home Plate</v>
      </c>
      <c r="V3492" t="str">
        <f t="shared" si="109"/>
        <v>07-08 Colorado Rockies @ Washington NationalsCapital OneRotational Field Level Home Plate</v>
      </c>
      <c r="W3492" t="str">
        <f>CONCATENATE(M3492,O3492)</f>
        <v>Regular SeasonCapital One</v>
      </c>
      <c r="X3492" t="str">
        <f>CONCATENATE(M3492,P3492)</f>
        <v>Regular SeasonRotational Field Level Home Plate</v>
      </c>
      <c r="Y3492" t="str">
        <f>CONCATENATE(M3492,O3492,P3492)</f>
        <v>Regular SeasonCapital OneRotational Field Level Home Plate</v>
      </c>
    </row>
    <row r="3493" spans="1:25" x14ac:dyDescent="0.25">
      <c r="A3493" s="3">
        <v>375959</v>
      </c>
      <c r="B3493" t="s">
        <v>4</v>
      </c>
      <c r="C3493" t="s">
        <v>69</v>
      </c>
      <c r="D3493" t="s">
        <v>17</v>
      </c>
      <c r="E3493" t="s">
        <v>1</v>
      </c>
      <c r="F3493" s="5">
        <v>41098</v>
      </c>
      <c r="G3493">
        <v>1</v>
      </c>
      <c r="H3493">
        <v>7</v>
      </c>
      <c r="I3493" s="1">
        <v>1683.71</v>
      </c>
      <c r="J3493" s="1">
        <v>391.29</v>
      </c>
      <c r="K3493">
        <v>23.239750313296199</v>
      </c>
      <c r="L3493" s="4">
        <f>VLOOKUP(N3493,rates,VLOOKUP(CONCATENATE('[1]Exposure Report'!$B$11,'[1]Exposure Report'!$B$13),rate_lookup_table,4,FALSE),FALSE)</f>
        <v>240.52800000000002</v>
      </c>
      <c r="M3493" t="s">
        <v>0</v>
      </c>
      <c r="N3493" t="str">
        <f>IF(VLOOKUP(B3493,title_rename,2,FALSE)=0,B3493,VLOOKUP(B3493,title_rename,2,FALSE))</f>
        <v>07-08 Colorado Rockies @ Washington Nationals</v>
      </c>
      <c r="O3493" s="3" t="str">
        <f>LEFT(IF(VLOOKUP(C3493,brand_rename,2,FALSE)=0,C3493,VLOOKUP(C3493,brand_rename,2,FALSE)),LEN(IF(VLOOKUP(C3493,brand_rename,2,FALSE)=0,C3493,VLOOKUP(C3493,brand_rename,2,FALSE)))-6)</f>
        <v>CareFirst BlueCross BlueShield</v>
      </c>
      <c r="P3493" t="str">
        <f>IF(VLOOKUP(D3493,location_rename,2,FALSE)=0,D3493,VLOOKUP(D3493,location_rename,2,FALSE))</f>
        <v>LED Upper Tiered</v>
      </c>
      <c r="Q3493">
        <f>IF($L3493=0,0,G3493)</f>
        <v>1</v>
      </c>
      <c r="R3493">
        <f>IF($L3493=0,0,H3493)</f>
        <v>7</v>
      </c>
      <c r="S3493" s="1">
        <f>R3493*L3493</f>
        <v>1683.6960000000001</v>
      </c>
      <c r="T3493" s="1">
        <f>S3493*(K3493/100)</f>
        <v>391.2867464349556</v>
      </c>
      <c r="U3493" t="str">
        <f t="shared" si="108"/>
        <v>CareFirst BlueCross BlueShieldLED Upper Tiered</v>
      </c>
      <c r="V3493" t="str">
        <f t="shared" si="109"/>
        <v>07-08 Colorado Rockies @ Washington NationalsCareFirst BlueCross BlueShieldLED Upper Tiered</v>
      </c>
      <c r="W3493" t="str">
        <f>CONCATENATE(M3493,O3493)</f>
        <v>Regular SeasonCareFirst BlueCross BlueShield</v>
      </c>
      <c r="X3493" t="str">
        <f>CONCATENATE(M3493,P3493)</f>
        <v>Regular SeasonLED Upper Tiered</v>
      </c>
      <c r="Y3493" t="str">
        <f>CONCATENATE(M3493,O3493,P3493)</f>
        <v>Regular SeasonCareFirst BlueCross BlueShieldLED Upper Tiered</v>
      </c>
    </row>
    <row r="3494" spans="1:25" x14ac:dyDescent="0.25">
      <c r="A3494" s="3">
        <v>375959</v>
      </c>
      <c r="B3494" t="s">
        <v>4</v>
      </c>
      <c r="C3494" t="s">
        <v>68</v>
      </c>
      <c r="D3494" t="s">
        <v>11</v>
      </c>
      <c r="E3494" t="s">
        <v>1</v>
      </c>
      <c r="F3494" s="5">
        <v>41098</v>
      </c>
      <c r="G3494">
        <v>5</v>
      </c>
      <c r="H3494">
        <v>6</v>
      </c>
      <c r="I3494" s="1">
        <v>1443.18</v>
      </c>
      <c r="J3494" s="1">
        <v>375.23</v>
      </c>
      <c r="K3494">
        <v>26.0002217325628</v>
      </c>
      <c r="L3494" s="4">
        <f>VLOOKUP(N3494,rates,VLOOKUP(CONCATENATE('[1]Exposure Report'!$B$11,'[1]Exposure Report'!$B$13),rate_lookup_table,4,FALSE),FALSE)</f>
        <v>240.52800000000002</v>
      </c>
      <c r="M3494" t="s">
        <v>0</v>
      </c>
      <c r="N3494" t="str">
        <f>IF(VLOOKUP(B3494,title_rename,2,FALSE)=0,B3494,VLOOKUP(B3494,title_rename,2,FALSE))</f>
        <v>07-08 Colorado Rockies @ Washington Nationals</v>
      </c>
      <c r="O3494" s="3" t="str">
        <f>LEFT(IF(VLOOKUP(C3494,brand_rename,2,FALSE)=0,C3494,VLOOKUP(C3494,brand_rename,2,FALSE)),LEN(IF(VLOOKUP(C3494,brand_rename,2,FALSE)=0,C3494,VLOOKUP(C3494,brand_rename,2,FALSE)))-6)</f>
        <v>Charity - Washington Nationals Dream Foundation</v>
      </c>
      <c r="P3494" t="str">
        <f>IF(VLOOKUP(D3494,location_rename,2,FALSE)=0,D3494,VLOOKUP(D3494,location_rename,2,FALSE))</f>
        <v>Static Outfield Wall</v>
      </c>
      <c r="Q3494">
        <f>IF($L3494=0,0,G3494)</f>
        <v>5</v>
      </c>
      <c r="R3494">
        <f>IF($L3494=0,0,H3494)</f>
        <v>6</v>
      </c>
      <c r="S3494" s="1">
        <f>R3494*L3494</f>
        <v>1443.1680000000001</v>
      </c>
      <c r="T3494" s="1">
        <f>S3494*(K3494/100)</f>
        <v>375.22687997339193</v>
      </c>
      <c r="U3494" t="str">
        <f t="shared" si="108"/>
        <v>Charity - Washington Nationals Dream FoundationStatic Outfield Wall</v>
      </c>
      <c r="V3494" t="str">
        <f t="shared" si="109"/>
        <v>07-08 Colorado Rockies @ Washington NationalsCharity - Washington Nationals Dream FoundationStatic Outfield Wall</v>
      </c>
      <c r="W3494" t="str">
        <f>CONCATENATE(M3494,O3494)</f>
        <v>Regular SeasonCharity - Washington Nationals Dream Foundation</v>
      </c>
      <c r="X3494" t="str">
        <f>CONCATENATE(M3494,P3494)</f>
        <v>Regular SeasonStatic Outfield Wall</v>
      </c>
      <c r="Y3494" t="str">
        <f>CONCATENATE(M3494,O3494,P3494)</f>
        <v>Regular SeasonCharity - Washington Nationals Dream FoundationStatic Outfield Wall</v>
      </c>
    </row>
    <row r="3495" spans="1:25" x14ac:dyDescent="0.25">
      <c r="A3495" s="3">
        <v>375959</v>
      </c>
      <c r="B3495" t="s">
        <v>4</v>
      </c>
      <c r="C3495" t="s">
        <v>67</v>
      </c>
      <c r="D3495" t="s">
        <v>2</v>
      </c>
      <c r="E3495" t="s">
        <v>1</v>
      </c>
      <c r="F3495" s="5">
        <v>41098</v>
      </c>
      <c r="G3495">
        <v>28</v>
      </c>
      <c r="H3495">
        <v>167</v>
      </c>
      <c r="I3495" s="1">
        <v>40168.51</v>
      </c>
      <c r="J3495" s="1">
        <v>10008.5</v>
      </c>
      <c r="K3495">
        <v>24.9162839248953</v>
      </c>
      <c r="L3495" s="4">
        <f>VLOOKUP(N3495,rates,VLOOKUP(CONCATENATE('[1]Exposure Report'!$B$11,'[1]Exposure Report'!$B$13),rate_lookup_table,4,FALSE),FALSE)</f>
        <v>240.52800000000002</v>
      </c>
      <c r="M3495" t="s">
        <v>0</v>
      </c>
      <c r="N3495" t="str">
        <f>IF(VLOOKUP(B3495,title_rename,2,FALSE)=0,B3495,VLOOKUP(B3495,title_rename,2,FALSE))</f>
        <v>07-08 Colorado Rockies @ Washington Nationals</v>
      </c>
      <c r="O3495" s="3" t="str">
        <f>LEFT(IF(VLOOKUP(C3495,brand_rename,2,FALSE)=0,C3495,VLOOKUP(C3495,brand_rename,2,FALSE)),LEN(IF(VLOOKUP(C3495,brand_rename,2,FALSE)=0,C3495,VLOOKUP(C3495,brand_rename,2,FALSE)))-6)</f>
        <v>Cholula Hot Sauce</v>
      </c>
      <c r="P3495" t="str">
        <f>IF(VLOOKUP(D3495,location_rename,2,FALSE)=0,D3495,VLOOKUP(D3495,location_rename,2,FALSE))</f>
        <v>Rotational Field Level Home Plate</v>
      </c>
      <c r="Q3495">
        <f>IF($L3495=0,0,G3495)</f>
        <v>28</v>
      </c>
      <c r="R3495">
        <f>IF($L3495=0,0,H3495)</f>
        <v>167</v>
      </c>
      <c r="S3495" s="1">
        <f>R3495*L3495</f>
        <v>40168.176000000007</v>
      </c>
      <c r="T3495" s="1">
        <f>S3495*(K3495/100)</f>
        <v>10008.416779611653</v>
      </c>
      <c r="U3495" t="str">
        <f t="shared" si="108"/>
        <v>Cholula Hot SauceRotational Field Level Home Plate</v>
      </c>
      <c r="V3495" t="str">
        <f t="shared" si="109"/>
        <v>07-08 Colorado Rockies @ Washington NationalsCholula Hot SauceRotational Field Level Home Plate</v>
      </c>
      <c r="W3495" t="str">
        <f>CONCATENATE(M3495,O3495)</f>
        <v>Regular SeasonCholula Hot Sauce</v>
      </c>
      <c r="X3495" t="str">
        <f>CONCATENATE(M3495,P3495)</f>
        <v>Regular SeasonRotational Field Level Home Plate</v>
      </c>
      <c r="Y3495" t="str">
        <f>CONCATENATE(M3495,O3495,P3495)</f>
        <v>Regular SeasonCholula Hot SauceRotational Field Level Home Plate</v>
      </c>
    </row>
    <row r="3496" spans="1:25" x14ac:dyDescent="0.25">
      <c r="A3496" s="3">
        <v>375959</v>
      </c>
      <c r="B3496" t="s">
        <v>4</v>
      </c>
      <c r="C3496" t="s">
        <v>66</v>
      </c>
      <c r="D3496" t="s">
        <v>34</v>
      </c>
      <c r="E3496" t="s">
        <v>1</v>
      </c>
      <c r="F3496" s="5">
        <v>41098</v>
      </c>
      <c r="G3496">
        <v>1</v>
      </c>
      <c r="H3496">
        <v>9</v>
      </c>
      <c r="I3496" s="1">
        <v>2164.77</v>
      </c>
      <c r="J3496" s="1">
        <v>452</v>
      </c>
      <c r="K3496">
        <v>20.879816331527099</v>
      </c>
      <c r="L3496" s="4">
        <f>VLOOKUP(N3496,rates,VLOOKUP(CONCATENATE('[1]Exposure Report'!$B$11,'[1]Exposure Report'!$B$13),rate_lookup_table,4,FALSE),FALSE)</f>
        <v>240.52800000000002</v>
      </c>
      <c r="M3496" t="s">
        <v>0</v>
      </c>
      <c r="N3496" t="str">
        <f>IF(VLOOKUP(B3496,title_rename,2,FALSE)=0,B3496,VLOOKUP(B3496,title_rename,2,FALSE))</f>
        <v>07-08 Colorado Rockies @ Washington Nationals</v>
      </c>
      <c r="O3496" s="3" t="str">
        <f>LEFT(IF(VLOOKUP(C3496,brand_rename,2,FALSE)=0,C3496,VLOOKUP(C3496,brand_rename,2,FALSE)),LEN(IF(VLOOKUP(C3496,brand_rename,2,FALSE)=0,C3496,VLOOKUP(C3496,brand_rename,2,FALSE)))-6)</f>
        <v>Clark Construction</v>
      </c>
      <c r="P3496" t="str">
        <f>IF(VLOOKUP(D3496,location_rename,2,FALSE)=0,D3496,VLOOKUP(D3496,location_rename,2,FALSE))</f>
        <v>General Merchandise</v>
      </c>
      <c r="Q3496">
        <f>IF($L3496=0,0,G3496)</f>
        <v>1</v>
      </c>
      <c r="R3496">
        <f>IF($L3496=0,0,H3496)</f>
        <v>9</v>
      </c>
      <c r="S3496" s="1">
        <f>R3496*L3496</f>
        <v>2164.7520000000004</v>
      </c>
      <c r="T3496" s="1">
        <f>S3496*(K3496/100)</f>
        <v>451.99624163305958</v>
      </c>
      <c r="U3496" t="str">
        <f t="shared" si="108"/>
        <v>Clark ConstructionGeneral Merchandise</v>
      </c>
      <c r="V3496" t="str">
        <f t="shared" si="109"/>
        <v>07-08 Colorado Rockies @ Washington NationalsClark ConstructionGeneral Merchandise</v>
      </c>
      <c r="W3496" t="str">
        <f>CONCATENATE(M3496,O3496)</f>
        <v>Regular SeasonClark Construction</v>
      </c>
      <c r="X3496" t="str">
        <f>CONCATENATE(M3496,P3496)</f>
        <v>Regular SeasonGeneral Merchandise</v>
      </c>
      <c r="Y3496" t="str">
        <f>CONCATENATE(M3496,O3496,P3496)</f>
        <v>Regular SeasonClark ConstructionGeneral Merchandise</v>
      </c>
    </row>
    <row r="3497" spans="1:25" x14ac:dyDescent="0.25">
      <c r="A3497" s="3">
        <v>375959</v>
      </c>
      <c r="B3497" t="s">
        <v>4</v>
      </c>
      <c r="C3497" t="s">
        <v>65</v>
      </c>
      <c r="D3497" t="s">
        <v>9</v>
      </c>
      <c r="E3497" t="s">
        <v>1</v>
      </c>
      <c r="F3497" s="5">
        <v>41098</v>
      </c>
      <c r="G3497">
        <v>35</v>
      </c>
      <c r="H3497">
        <v>199</v>
      </c>
      <c r="I3497" s="1">
        <v>47865.47</v>
      </c>
      <c r="J3497" s="1">
        <v>5840.91</v>
      </c>
      <c r="K3497">
        <v>12.202763286352299</v>
      </c>
      <c r="L3497" s="4">
        <f>VLOOKUP(N3497,rates,VLOOKUP(CONCATENATE('[1]Exposure Report'!$B$11,'[1]Exposure Report'!$B$13),rate_lookup_table,4,FALSE),FALSE)</f>
        <v>240.52800000000002</v>
      </c>
      <c r="M3497" t="s">
        <v>0</v>
      </c>
      <c r="N3497" t="str">
        <f>IF(VLOOKUP(B3497,title_rename,2,FALSE)=0,B3497,VLOOKUP(B3497,title_rename,2,FALSE))</f>
        <v>07-08 Colorado Rockies @ Washington Nationals</v>
      </c>
      <c r="O3497" s="3" t="str">
        <f>LEFT(IF(VLOOKUP(C3497,brand_rename,2,FALSE)=0,C3497,VLOOKUP(C3497,brand_rename,2,FALSE)),LEN(IF(VLOOKUP(C3497,brand_rename,2,FALSE)=0,C3497,VLOOKUP(C3497,brand_rename,2,FALSE)))-6)</f>
        <v>Coca-Cola</v>
      </c>
      <c r="P3497" t="str">
        <f>IF(VLOOKUP(D3497,location_rename,2,FALSE)=0,D3497,VLOOKUP(D3497,location_rename,2,FALSE))</f>
        <v>Static Upper Billboard</v>
      </c>
      <c r="Q3497">
        <f>IF($L3497=0,0,G3497)</f>
        <v>35</v>
      </c>
      <c r="R3497">
        <f>IF($L3497=0,0,H3497)</f>
        <v>199</v>
      </c>
      <c r="S3497" s="1">
        <f>R3497*L3497</f>
        <v>47865.072000000007</v>
      </c>
      <c r="T3497" s="1">
        <f>S3497*(K3497/100)</f>
        <v>5840.8614330020946</v>
      </c>
      <c r="U3497" t="str">
        <f t="shared" si="108"/>
        <v>Coca-ColaStatic Upper Billboard</v>
      </c>
      <c r="V3497" t="str">
        <f t="shared" si="109"/>
        <v>07-08 Colorado Rockies @ Washington NationalsCoca-ColaStatic Upper Billboard</v>
      </c>
      <c r="W3497" t="str">
        <f>CONCATENATE(M3497,O3497)</f>
        <v>Regular SeasonCoca-Cola</v>
      </c>
      <c r="X3497" t="str">
        <f>CONCATENATE(M3497,P3497)</f>
        <v>Regular SeasonStatic Upper Billboard</v>
      </c>
      <c r="Y3497" t="str">
        <f>CONCATENATE(M3497,O3497,P3497)</f>
        <v>Regular SeasonCoca-ColaStatic Upper Billboard</v>
      </c>
    </row>
    <row r="3498" spans="1:25" x14ac:dyDescent="0.25">
      <c r="A3498" s="3">
        <v>375959</v>
      </c>
      <c r="B3498" t="s">
        <v>4</v>
      </c>
      <c r="C3498" t="s">
        <v>64</v>
      </c>
      <c r="D3498" t="s">
        <v>17</v>
      </c>
      <c r="E3498" t="s">
        <v>1</v>
      </c>
      <c r="F3498" s="5">
        <v>41098</v>
      </c>
      <c r="G3498">
        <v>4</v>
      </c>
      <c r="H3498">
        <v>9</v>
      </c>
      <c r="I3498" s="1">
        <v>2164.77</v>
      </c>
      <c r="J3498" s="1">
        <v>746.8</v>
      </c>
      <c r="K3498">
        <v>34.497891230938997</v>
      </c>
      <c r="L3498" s="4">
        <f>VLOOKUP(N3498,rates,VLOOKUP(CONCATENATE('[1]Exposure Report'!$B$11,'[1]Exposure Report'!$B$13),rate_lookup_table,4,FALSE),FALSE)</f>
        <v>240.52800000000002</v>
      </c>
      <c r="M3498" t="s">
        <v>0</v>
      </c>
      <c r="N3498" t="str">
        <f>IF(VLOOKUP(B3498,title_rename,2,FALSE)=0,B3498,VLOOKUP(B3498,title_rename,2,FALSE))</f>
        <v>07-08 Colorado Rockies @ Washington Nationals</v>
      </c>
      <c r="O3498" s="3" t="str">
        <f>LEFT(IF(VLOOKUP(C3498,brand_rename,2,FALSE)=0,C3498,VLOOKUP(C3498,brand_rename,2,FALSE)),LEN(IF(VLOOKUP(C3498,brand_rename,2,FALSE)=0,C3498,VLOOKUP(C3498,brand_rename,2,FALSE)))-6)</f>
        <v>Coke Zero</v>
      </c>
      <c r="P3498" t="str">
        <f>IF(VLOOKUP(D3498,location_rename,2,FALSE)=0,D3498,VLOOKUP(D3498,location_rename,2,FALSE))</f>
        <v>LED Upper Tiered</v>
      </c>
      <c r="Q3498">
        <f>IF($L3498=0,0,G3498)</f>
        <v>4</v>
      </c>
      <c r="R3498">
        <f>IF($L3498=0,0,H3498)</f>
        <v>9</v>
      </c>
      <c r="S3498" s="1">
        <f>R3498*L3498</f>
        <v>2164.7520000000004</v>
      </c>
      <c r="T3498" s="1">
        <f>S3498*(K3498/100)</f>
        <v>746.79379037957676</v>
      </c>
      <c r="U3498" t="str">
        <f t="shared" si="108"/>
        <v>Coke ZeroLED Upper Tiered</v>
      </c>
      <c r="V3498" t="str">
        <f t="shared" si="109"/>
        <v>07-08 Colorado Rockies @ Washington NationalsCoke ZeroLED Upper Tiered</v>
      </c>
      <c r="W3498" t="str">
        <f>CONCATENATE(M3498,O3498)</f>
        <v>Regular SeasonCoke Zero</v>
      </c>
      <c r="X3498" t="str">
        <f>CONCATENATE(M3498,P3498)</f>
        <v>Regular SeasonLED Upper Tiered</v>
      </c>
      <c r="Y3498" t="str">
        <f>CONCATENATE(M3498,O3498,P3498)</f>
        <v>Regular SeasonCoke ZeroLED Upper Tiered</v>
      </c>
    </row>
    <row r="3499" spans="1:25" x14ac:dyDescent="0.25">
      <c r="A3499" s="3">
        <v>375959</v>
      </c>
      <c r="B3499" t="s">
        <v>4</v>
      </c>
      <c r="C3499" t="s">
        <v>63</v>
      </c>
      <c r="D3499" t="s">
        <v>19</v>
      </c>
      <c r="E3499" t="s">
        <v>1</v>
      </c>
      <c r="F3499" s="5">
        <v>41098</v>
      </c>
      <c r="G3499">
        <v>1</v>
      </c>
      <c r="H3499">
        <v>3</v>
      </c>
      <c r="I3499" s="1">
        <v>721.59</v>
      </c>
      <c r="J3499" s="1">
        <v>196.27</v>
      </c>
      <c r="K3499">
        <v>27.199656314527601</v>
      </c>
      <c r="L3499" s="4">
        <f>VLOOKUP(N3499,rates,VLOOKUP(CONCATENATE('[1]Exposure Report'!$B$11,'[1]Exposure Report'!$B$13),rate_lookup_table,4,FALSE),FALSE)</f>
        <v>240.52800000000002</v>
      </c>
      <c r="M3499" t="s">
        <v>0</v>
      </c>
      <c r="N3499" t="str">
        <f>IF(VLOOKUP(B3499,title_rename,2,FALSE)=0,B3499,VLOOKUP(B3499,title_rename,2,FALSE))</f>
        <v>07-08 Colorado Rockies @ Washington Nationals</v>
      </c>
      <c r="O3499" s="3" t="str">
        <f>LEFT(IF(VLOOKUP(C3499,brand_rename,2,FALSE)=0,C3499,VLOOKUP(C3499,brand_rename,2,FALSE)),LEN(IF(VLOOKUP(C3499,brand_rename,2,FALSE)=0,C3499,VLOOKUP(C3499,brand_rename,2,FALSE)))-6)</f>
        <v>CSX</v>
      </c>
      <c r="P3499" t="str">
        <f>IF(VLOOKUP(D3499,location_rename,2,FALSE)=0,D3499,VLOOKUP(D3499,location_rename,2,FALSE))</f>
        <v>LED Outfield Wall</v>
      </c>
      <c r="Q3499">
        <f>IF($L3499=0,0,G3499)</f>
        <v>1</v>
      </c>
      <c r="R3499">
        <f>IF($L3499=0,0,H3499)</f>
        <v>3</v>
      </c>
      <c r="S3499" s="1">
        <f>R3499*L3499</f>
        <v>721.58400000000006</v>
      </c>
      <c r="T3499" s="1">
        <f>S3499*(K3499/100)</f>
        <v>196.26836802062087</v>
      </c>
      <c r="U3499" t="str">
        <f t="shared" si="108"/>
        <v>CSXLED Outfield Wall</v>
      </c>
      <c r="V3499" t="str">
        <f t="shared" si="109"/>
        <v>07-08 Colorado Rockies @ Washington NationalsCSXLED Outfield Wall</v>
      </c>
      <c r="W3499" t="str">
        <f>CONCATENATE(M3499,O3499)</f>
        <v>Regular SeasonCSX</v>
      </c>
      <c r="X3499" t="str">
        <f>CONCATENATE(M3499,P3499)</f>
        <v>Regular SeasonLED Outfield Wall</v>
      </c>
      <c r="Y3499" t="str">
        <f>CONCATENATE(M3499,O3499,P3499)</f>
        <v>Regular SeasonCSXLED Outfield Wall</v>
      </c>
    </row>
    <row r="3500" spans="1:25" x14ac:dyDescent="0.25">
      <c r="A3500" s="3">
        <v>375959</v>
      </c>
      <c r="B3500" t="s">
        <v>4</v>
      </c>
      <c r="C3500" t="s">
        <v>63</v>
      </c>
      <c r="D3500" t="s">
        <v>17</v>
      </c>
      <c r="E3500" t="s">
        <v>1</v>
      </c>
      <c r="F3500" s="5">
        <v>41098</v>
      </c>
      <c r="G3500">
        <v>1</v>
      </c>
      <c r="H3500">
        <v>1</v>
      </c>
      <c r="I3500" s="1">
        <v>240.53</v>
      </c>
      <c r="J3500" s="1">
        <v>63.98</v>
      </c>
      <c r="K3500">
        <v>26.599592566415801</v>
      </c>
      <c r="L3500" s="4">
        <f>VLOOKUP(N3500,rates,VLOOKUP(CONCATENATE('[1]Exposure Report'!$B$11,'[1]Exposure Report'!$B$13),rate_lookup_table,4,FALSE),FALSE)</f>
        <v>240.52800000000002</v>
      </c>
      <c r="M3500" t="s">
        <v>0</v>
      </c>
      <c r="N3500" t="str">
        <f>IF(VLOOKUP(B3500,title_rename,2,FALSE)=0,B3500,VLOOKUP(B3500,title_rename,2,FALSE))</f>
        <v>07-08 Colorado Rockies @ Washington Nationals</v>
      </c>
      <c r="O3500" s="3" t="str">
        <f>LEFT(IF(VLOOKUP(C3500,brand_rename,2,FALSE)=0,C3500,VLOOKUP(C3500,brand_rename,2,FALSE)),LEN(IF(VLOOKUP(C3500,brand_rename,2,FALSE)=0,C3500,VLOOKUP(C3500,brand_rename,2,FALSE)))-6)</f>
        <v>CSX</v>
      </c>
      <c r="P3500" t="str">
        <f>IF(VLOOKUP(D3500,location_rename,2,FALSE)=0,D3500,VLOOKUP(D3500,location_rename,2,FALSE))</f>
        <v>LED Upper Tiered</v>
      </c>
      <c r="Q3500">
        <f>IF($L3500=0,0,G3500)</f>
        <v>1</v>
      </c>
      <c r="R3500">
        <f>IF($L3500=0,0,H3500)</f>
        <v>1</v>
      </c>
      <c r="S3500" s="1">
        <f>R3500*L3500</f>
        <v>240.52800000000002</v>
      </c>
      <c r="T3500" s="1">
        <f>S3500*(K3500/100)</f>
        <v>63.979468008148608</v>
      </c>
      <c r="U3500" t="str">
        <f t="shared" si="108"/>
        <v>CSXLED Upper Tiered</v>
      </c>
      <c r="V3500" t="str">
        <f t="shared" si="109"/>
        <v>07-08 Colorado Rockies @ Washington NationalsCSXLED Upper Tiered</v>
      </c>
      <c r="W3500" t="str">
        <f>CONCATENATE(M3500,O3500)</f>
        <v>Regular SeasonCSX</v>
      </c>
      <c r="X3500" t="str">
        <f>CONCATENATE(M3500,P3500)</f>
        <v>Regular SeasonLED Upper Tiered</v>
      </c>
      <c r="Y3500" t="str">
        <f>CONCATENATE(M3500,O3500,P3500)</f>
        <v>Regular SeasonCSXLED Upper Tiered</v>
      </c>
    </row>
    <row r="3501" spans="1:25" x14ac:dyDescent="0.25">
      <c r="A3501" s="3">
        <v>375959</v>
      </c>
      <c r="B3501" t="s">
        <v>4</v>
      </c>
      <c r="C3501" t="s">
        <v>62</v>
      </c>
      <c r="D3501" t="s">
        <v>34</v>
      </c>
      <c r="E3501" t="s">
        <v>1</v>
      </c>
      <c r="F3501" s="5">
        <v>41098</v>
      </c>
      <c r="G3501">
        <v>11</v>
      </c>
      <c r="H3501">
        <v>29</v>
      </c>
      <c r="I3501" s="1">
        <v>6975.37</v>
      </c>
      <c r="J3501" s="1">
        <v>2214.39</v>
      </c>
      <c r="K3501">
        <v>31.7458428728511</v>
      </c>
      <c r="L3501" s="4">
        <f>VLOOKUP(N3501,rates,VLOOKUP(CONCATENATE('[1]Exposure Report'!$B$11,'[1]Exposure Report'!$B$13),rate_lookup_table,4,FALSE),FALSE)</f>
        <v>240.52800000000002</v>
      </c>
      <c r="M3501" t="s">
        <v>0</v>
      </c>
      <c r="N3501" t="str">
        <f>IF(VLOOKUP(B3501,title_rename,2,FALSE)=0,B3501,VLOOKUP(B3501,title_rename,2,FALSE))</f>
        <v>07-08 Colorado Rockies @ Washington Nationals</v>
      </c>
      <c r="O3501" s="3" t="str">
        <f>LEFT(IF(VLOOKUP(C3501,brand_rename,2,FALSE)=0,C3501,VLOOKUP(C3501,brand_rename,2,FALSE)),LEN(IF(VLOOKUP(C3501,brand_rename,2,FALSE)=0,C3501,VLOOKUP(C3501,brand_rename,2,FALSE)))-6)</f>
        <v>Dubble Bubble</v>
      </c>
      <c r="P3501" t="str">
        <f>IF(VLOOKUP(D3501,location_rename,2,FALSE)=0,D3501,VLOOKUP(D3501,location_rename,2,FALSE))</f>
        <v>General Merchandise</v>
      </c>
      <c r="Q3501">
        <f>IF($L3501=0,0,G3501)</f>
        <v>11</v>
      </c>
      <c r="R3501">
        <f>IF($L3501=0,0,H3501)</f>
        <v>29</v>
      </c>
      <c r="S3501" s="1">
        <f>R3501*L3501</f>
        <v>6975.3120000000008</v>
      </c>
      <c r="T3501" s="1">
        <f>S3501*(K3501/100)</f>
        <v>2214.3715874111276</v>
      </c>
      <c r="U3501" t="str">
        <f t="shared" si="108"/>
        <v>Dubble BubbleGeneral Merchandise</v>
      </c>
      <c r="V3501" t="str">
        <f t="shared" si="109"/>
        <v>07-08 Colorado Rockies @ Washington NationalsDubble BubbleGeneral Merchandise</v>
      </c>
      <c r="W3501" t="str">
        <f>CONCATENATE(M3501,O3501)</f>
        <v>Regular SeasonDubble Bubble</v>
      </c>
      <c r="X3501" t="str">
        <f>CONCATENATE(M3501,P3501)</f>
        <v>Regular SeasonGeneral Merchandise</v>
      </c>
      <c r="Y3501" t="str">
        <f>CONCATENATE(M3501,O3501,P3501)</f>
        <v>Regular SeasonDubble BubbleGeneral Merchandise</v>
      </c>
    </row>
    <row r="3502" spans="1:25" x14ac:dyDescent="0.25">
      <c r="A3502" s="3">
        <v>375959</v>
      </c>
      <c r="B3502" t="s">
        <v>4</v>
      </c>
      <c r="C3502" t="s">
        <v>61</v>
      </c>
      <c r="D3502" t="s">
        <v>17</v>
      </c>
      <c r="E3502" t="s">
        <v>1</v>
      </c>
      <c r="F3502" s="5">
        <v>41098</v>
      </c>
      <c r="G3502">
        <v>3</v>
      </c>
      <c r="H3502">
        <v>6</v>
      </c>
      <c r="I3502" s="1">
        <v>1443.18</v>
      </c>
      <c r="J3502" s="1">
        <v>550.12</v>
      </c>
      <c r="K3502">
        <v>38.118599204534398</v>
      </c>
      <c r="L3502" s="4">
        <f>VLOOKUP(N3502,rates,VLOOKUP(CONCATENATE('[1]Exposure Report'!$B$11,'[1]Exposure Report'!$B$13),rate_lookup_table,4,FALSE),FALSE)</f>
        <v>240.52800000000002</v>
      </c>
      <c r="M3502" t="s">
        <v>0</v>
      </c>
      <c r="N3502" t="str">
        <f>IF(VLOOKUP(B3502,title_rename,2,FALSE)=0,B3502,VLOOKUP(B3502,title_rename,2,FALSE))</f>
        <v>07-08 Colorado Rockies @ Washington Nationals</v>
      </c>
      <c r="O3502" s="3" t="str">
        <f>LEFT(IF(VLOOKUP(C3502,brand_rename,2,FALSE)=0,C3502,VLOOKUP(C3502,brand_rename,2,FALSE)),LEN(IF(VLOOKUP(C3502,brand_rename,2,FALSE)=0,C3502,VLOOKUP(C3502,brand_rename,2,FALSE)))-6)</f>
        <v>Exxonmobil</v>
      </c>
      <c r="P3502" t="str">
        <f>IF(VLOOKUP(D3502,location_rename,2,FALSE)=0,D3502,VLOOKUP(D3502,location_rename,2,FALSE))</f>
        <v>LED Upper Tiered</v>
      </c>
      <c r="Q3502">
        <f>IF($L3502=0,0,G3502)</f>
        <v>3</v>
      </c>
      <c r="R3502">
        <f>IF($L3502=0,0,H3502)</f>
        <v>6</v>
      </c>
      <c r="S3502" s="1">
        <f>R3502*L3502</f>
        <v>1443.1680000000001</v>
      </c>
      <c r="T3502" s="1">
        <f>S3502*(K3502/100)</f>
        <v>550.11542576809506</v>
      </c>
      <c r="U3502" t="str">
        <f t="shared" si="108"/>
        <v>ExxonmobilLED Upper Tiered</v>
      </c>
      <c r="V3502" t="str">
        <f t="shared" si="109"/>
        <v>07-08 Colorado Rockies @ Washington NationalsExxonmobilLED Upper Tiered</v>
      </c>
      <c r="W3502" t="str">
        <f>CONCATENATE(M3502,O3502)</f>
        <v>Regular SeasonExxonmobil</v>
      </c>
      <c r="X3502" t="str">
        <f>CONCATENATE(M3502,P3502)</f>
        <v>Regular SeasonLED Upper Tiered</v>
      </c>
      <c r="Y3502" t="str">
        <f>CONCATENATE(M3502,O3502,P3502)</f>
        <v>Regular SeasonExxonmobilLED Upper Tiered</v>
      </c>
    </row>
    <row r="3503" spans="1:25" x14ac:dyDescent="0.25">
      <c r="A3503" s="3">
        <v>375959</v>
      </c>
      <c r="B3503" t="s">
        <v>4</v>
      </c>
      <c r="C3503" t="s">
        <v>61</v>
      </c>
      <c r="D3503" t="s">
        <v>2</v>
      </c>
      <c r="E3503" t="s">
        <v>1</v>
      </c>
      <c r="F3503" s="5">
        <v>41098</v>
      </c>
      <c r="G3503">
        <v>22</v>
      </c>
      <c r="H3503">
        <v>113</v>
      </c>
      <c r="I3503" s="1">
        <v>27179.89</v>
      </c>
      <c r="J3503" s="1">
        <v>6873.14</v>
      </c>
      <c r="K3503">
        <v>25.2875931433129</v>
      </c>
      <c r="L3503" s="4">
        <f>VLOOKUP(N3503,rates,VLOOKUP(CONCATENATE('[1]Exposure Report'!$B$11,'[1]Exposure Report'!$B$13),rate_lookup_table,4,FALSE),FALSE)</f>
        <v>240.52800000000002</v>
      </c>
      <c r="M3503" t="s">
        <v>0</v>
      </c>
      <c r="N3503" t="str">
        <f>IF(VLOOKUP(B3503,title_rename,2,FALSE)=0,B3503,VLOOKUP(B3503,title_rename,2,FALSE))</f>
        <v>07-08 Colorado Rockies @ Washington Nationals</v>
      </c>
      <c r="O3503" s="3" t="str">
        <f>LEFT(IF(VLOOKUP(C3503,brand_rename,2,FALSE)=0,C3503,VLOOKUP(C3503,brand_rename,2,FALSE)),LEN(IF(VLOOKUP(C3503,brand_rename,2,FALSE)=0,C3503,VLOOKUP(C3503,brand_rename,2,FALSE)))-6)</f>
        <v>Exxonmobil</v>
      </c>
      <c r="P3503" t="str">
        <f>IF(VLOOKUP(D3503,location_rename,2,FALSE)=0,D3503,VLOOKUP(D3503,location_rename,2,FALSE))</f>
        <v>Rotational Field Level Home Plate</v>
      </c>
      <c r="Q3503">
        <f>IF($L3503=0,0,G3503)</f>
        <v>22</v>
      </c>
      <c r="R3503">
        <f>IF($L3503=0,0,H3503)</f>
        <v>113</v>
      </c>
      <c r="S3503" s="1">
        <f>R3503*L3503</f>
        <v>27179.664000000001</v>
      </c>
      <c r="T3503" s="1">
        <f>S3503*(K3503/100)</f>
        <v>6873.0828500394855</v>
      </c>
      <c r="U3503" t="str">
        <f t="shared" si="108"/>
        <v>ExxonmobilRotational Field Level Home Plate</v>
      </c>
      <c r="V3503" t="str">
        <f t="shared" si="109"/>
        <v>07-08 Colorado Rockies @ Washington NationalsExxonmobilRotational Field Level Home Plate</v>
      </c>
      <c r="W3503" t="str">
        <f>CONCATENATE(M3503,O3503)</f>
        <v>Regular SeasonExxonmobil</v>
      </c>
      <c r="X3503" t="str">
        <f>CONCATENATE(M3503,P3503)</f>
        <v>Regular SeasonRotational Field Level Home Plate</v>
      </c>
      <c r="Y3503" t="str">
        <f>CONCATENATE(M3503,O3503,P3503)</f>
        <v>Regular SeasonExxonmobilRotational Field Level Home Plate</v>
      </c>
    </row>
    <row r="3504" spans="1:25" x14ac:dyDescent="0.25">
      <c r="A3504" s="3">
        <v>375959</v>
      </c>
      <c r="B3504" t="s">
        <v>4</v>
      </c>
      <c r="C3504" t="s">
        <v>61</v>
      </c>
      <c r="D3504" t="s">
        <v>11</v>
      </c>
      <c r="E3504" t="s">
        <v>1</v>
      </c>
      <c r="F3504" s="5">
        <v>41098</v>
      </c>
      <c r="G3504">
        <v>16</v>
      </c>
      <c r="H3504">
        <v>28</v>
      </c>
      <c r="I3504" s="1">
        <v>6734.84</v>
      </c>
      <c r="J3504" s="1">
        <v>1587.4</v>
      </c>
      <c r="K3504">
        <v>23.569973451485101</v>
      </c>
      <c r="L3504" s="4">
        <f>VLOOKUP(N3504,rates,VLOOKUP(CONCATENATE('[1]Exposure Report'!$B$11,'[1]Exposure Report'!$B$13),rate_lookup_table,4,FALSE),FALSE)</f>
        <v>240.52800000000002</v>
      </c>
      <c r="M3504" t="s">
        <v>0</v>
      </c>
      <c r="N3504" t="str">
        <f>IF(VLOOKUP(B3504,title_rename,2,FALSE)=0,B3504,VLOOKUP(B3504,title_rename,2,FALSE))</f>
        <v>07-08 Colorado Rockies @ Washington Nationals</v>
      </c>
      <c r="O3504" s="3" t="str">
        <f>LEFT(IF(VLOOKUP(C3504,brand_rename,2,FALSE)=0,C3504,VLOOKUP(C3504,brand_rename,2,FALSE)),LEN(IF(VLOOKUP(C3504,brand_rename,2,FALSE)=0,C3504,VLOOKUP(C3504,brand_rename,2,FALSE)))-6)</f>
        <v>Exxonmobil</v>
      </c>
      <c r="P3504" t="str">
        <f>IF(VLOOKUP(D3504,location_rename,2,FALSE)=0,D3504,VLOOKUP(D3504,location_rename,2,FALSE))</f>
        <v>Static Outfield Wall</v>
      </c>
      <c r="Q3504">
        <f>IF($L3504=0,0,G3504)</f>
        <v>16</v>
      </c>
      <c r="R3504">
        <f>IF($L3504=0,0,H3504)</f>
        <v>28</v>
      </c>
      <c r="S3504" s="1">
        <f>R3504*L3504</f>
        <v>6734.7840000000006</v>
      </c>
      <c r="T3504" s="1">
        <f>S3504*(K3504/100)</f>
        <v>1587.3868008148665</v>
      </c>
      <c r="U3504" t="str">
        <f t="shared" si="108"/>
        <v>ExxonmobilStatic Outfield Wall</v>
      </c>
      <c r="V3504" t="str">
        <f t="shared" si="109"/>
        <v>07-08 Colorado Rockies @ Washington NationalsExxonmobilStatic Outfield Wall</v>
      </c>
      <c r="W3504" t="str">
        <f>CONCATENATE(M3504,O3504)</f>
        <v>Regular SeasonExxonmobil</v>
      </c>
      <c r="X3504" t="str">
        <f>CONCATENATE(M3504,P3504)</f>
        <v>Regular SeasonStatic Outfield Wall</v>
      </c>
      <c r="Y3504" t="str">
        <f>CONCATENATE(M3504,O3504,P3504)</f>
        <v>Regular SeasonExxonmobilStatic Outfield Wall</v>
      </c>
    </row>
    <row r="3505" spans="1:25" x14ac:dyDescent="0.25">
      <c r="A3505" s="3">
        <v>375959</v>
      </c>
      <c r="B3505" t="s">
        <v>4</v>
      </c>
      <c r="C3505" t="s">
        <v>60</v>
      </c>
      <c r="D3505" t="s">
        <v>34</v>
      </c>
      <c r="E3505" t="s">
        <v>1</v>
      </c>
      <c r="F3505" s="5">
        <v>41098</v>
      </c>
      <c r="G3505">
        <v>1</v>
      </c>
      <c r="H3505">
        <v>1</v>
      </c>
      <c r="I3505" s="1">
        <v>240.53</v>
      </c>
      <c r="J3505" s="1">
        <v>51.88</v>
      </c>
      <c r="K3505">
        <v>21.569035047603201</v>
      </c>
      <c r="L3505" s="4">
        <f>VLOOKUP(N3505,rates,VLOOKUP(CONCATENATE('[1]Exposure Report'!$B$11,'[1]Exposure Report'!$B$13),rate_lookup_table,4,FALSE),FALSE)</f>
        <v>240.52800000000002</v>
      </c>
      <c r="M3505" t="s">
        <v>0</v>
      </c>
      <c r="N3505" t="str">
        <f>IF(VLOOKUP(B3505,title_rename,2,FALSE)=0,B3505,VLOOKUP(B3505,title_rename,2,FALSE))</f>
        <v>07-08 Colorado Rockies @ Washington Nationals</v>
      </c>
      <c r="O3505" s="3" t="str">
        <f>LEFT(IF(VLOOKUP(C3505,brand_rename,2,FALSE)=0,C3505,VLOOKUP(C3505,brand_rename,2,FALSE)),LEN(IF(VLOOKUP(C3505,brand_rename,2,FALSE)=0,C3505,VLOOKUP(C3505,brand_rename,2,FALSE)))-6)</f>
        <v>Frito-Lay</v>
      </c>
      <c r="P3505" t="str">
        <f>IF(VLOOKUP(D3505,location_rename,2,FALSE)=0,D3505,VLOOKUP(D3505,location_rename,2,FALSE))</f>
        <v>General Merchandise</v>
      </c>
      <c r="Q3505">
        <f>IF($L3505=0,0,G3505)</f>
        <v>1</v>
      </c>
      <c r="R3505">
        <f>IF($L3505=0,0,H3505)</f>
        <v>1</v>
      </c>
      <c r="S3505" s="1">
        <f>R3505*L3505</f>
        <v>240.52800000000002</v>
      </c>
      <c r="T3505" s="1">
        <f>S3505*(K3505/100)</f>
        <v>51.879568619299036</v>
      </c>
      <c r="U3505" t="str">
        <f t="shared" si="108"/>
        <v>Frito-LayGeneral Merchandise</v>
      </c>
      <c r="V3505" t="str">
        <f t="shared" si="109"/>
        <v>07-08 Colorado Rockies @ Washington NationalsFrito-LayGeneral Merchandise</v>
      </c>
      <c r="W3505" t="str">
        <f>CONCATENATE(M3505,O3505)</f>
        <v>Regular SeasonFrito-Lay</v>
      </c>
      <c r="X3505" t="str">
        <f>CONCATENATE(M3505,P3505)</f>
        <v>Regular SeasonGeneral Merchandise</v>
      </c>
      <c r="Y3505" t="str">
        <f>CONCATENATE(M3505,O3505,P3505)</f>
        <v>Regular SeasonFrito-LayGeneral Merchandise</v>
      </c>
    </row>
    <row r="3506" spans="1:25" x14ac:dyDescent="0.25">
      <c r="A3506" s="3">
        <v>375959</v>
      </c>
      <c r="B3506" t="s">
        <v>4</v>
      </c>
      <c r="C3506" t="s">
        <v>55</v>
      </c>
      <c r="D3506" t="s">
        <v>59</v>
      </c>
      <c r="E3506" t="s">
        <v>1</v>
      </c>
      <c r="F3506" s="5">
        <v>41098</v>
      </c>
      <c r="G3506">
        <v>3</v>
      </c>
      <c r="H3506">
        <v>6</v>
      </c>
      <c r="I3506" s="1">
        <v>1443.18</v>
      </c>
      <c r="J3506" s="1">
        <v>319.14</v>
      </c>
      <c r="K3506">
        <v>22.1136656550118</v>
      </c>
      <c r="L3506" s="4">
        <f>VLOOKUP(N3506,rates,VLOOKUP(CONCATENATE('[1]Exposure Report'!$B$11,'[1]Exposure Report'!$B$13),rate_lookup_table,4,FALSE),FALSE)</f>
        <v>240.52800000000002</v>
      </c>
      <c r="M3506" t="s">
        <v>0</v>
      </c>
      <c r="N3506" t="str">
        <f>IF(VLOOKUP(B3506,title_rename,2,FALSE)=0,B3506,VLOOKUP(B3506,title_rename,2,FALSE))</f>
        <v>07-08 Colorado Rockies @ Washington Nationals</v>
      </c>
      <c r="O3506" s="3" t="str">
        <f>LEFT(IF(VLOOKUP(C3506,brand_rename,2,FALSE)=0,C3506,VLOOKUP(C3506,brand_rename,2,FALSE)),LEN(IF(VLOOKUP(C3506,brand_rename,2,FALSE)=0,C3506,VLOOKUP(C3506,brand_rename,2,FALSE)))-6)</f>
        <v>Gatorade</v>
      </c>
      <c r="P3506" t="str">
        <f>IF(VLOOKUP(D3506,location_rename,2,FALSE)=0,D3506,VLOOKUP(D3506,location_rename,2,FALSE))</f>
        <v>Active Cup</v>
      </c>
      <c r="Q3506">
        <f>IF($L3506=0,0,G3506)</f>
        <v>3</v>
      </c>
      <c r="R3506">
        <f>IF($L3506=0,0,H3506)</f>
        <v>6</v>
      </c>
      <c r="S3506" s="1">
        <f>R3506*L3506</f>
        <v>1443.1680000000001</v>
      </c>
      <c r="T3506" s="1">
        <f>S3506*(K3506/100)</f>
        <v>319.13734636012072</v>
      </c>
      <c r="U3506" t="str">
        <f t="shared" si="108"/>
        <v>GatoradeActive Cup</v>
      </c>
      <c r="V3506" t="str">
        <f t="shared" si="109"/>
        <v>07-08 Colorado Rockies @ Washington NationalsGatoradeActive Cup</v>
      </c>
      <c r="W3506" t="str">
        <f>CONCATENATE(M3506,O3506)</f>
        <v>Regular SeasonGatorade</v>
      </c>
      <c r="X3506" t="str">
        <f>CONCATENATE(M3506,P3506)</f>
        <v>Regular SeasonActive Cup</v>
      </c>
      <c r="Y3506" t="str">
        <f>CONCATENATE(M3506,O3506,P3506)</f>
        <v>Regular SeasonGatoradeActive Cup</v>
      </c>
    </row>
    <row r="3507" spans="1:25" x14ac:dyDescent="0.25">
      <c r="A3507" s="3">
        <v>375959</v>
      </c>
      <c r="B3507" t="s">
        <v>4</v>
      </c>
      <c r="C3507" t="s">
        <v>55</v>
      </c>
      <c r="D3507" t="s">
        <v>58</v>
      </c>
      <c r="E3507" t="s">
        <v>1</v>
      </c>
      <c r="F3507" s="5">
        <v>41098</v>
      </c>
      <c r="G3507">
        <v>1</v>
      </c>
      <c r="H3507">
        <v>1</v>
      </c>
      <c r="I3507" s="1">
        <v>240.53</v>
      </c>
      <c r="J3507" s="1">
        <v>62.54</v>
      </c>
      <c r="K3507">
        <v>26.000914646821599</v>
      </c>
      <c r="L3507" s="4">
        <f>VLOOKUP(N3507,rates,VLOOKUP(CONCATENATE('[1]Exposure Report'!$B$11,'[1]Exposure Report'!$B$13),rate_lookup_table,4,FALSE),FALSE)</f>
        <v>240.52800000000002</v>
      </c>
      <c r="M3507" t="s">
        <v>0</v>
      </c>
      <c r="N3507" t="str">
        <f>IF(VLOOKUP(B3507,title_rename,2,FALSE)=0,B3507,VLOOKUP(B3507,title_rename,2,FALSE))</f>
        <v>07-08 Colorado Rockies @ Washington Nationals</v>
      </c>
      <c r="O3507" s="3" t="str">
        <f>LEFT(IF(VLOOKUP(C3507,brand_rename,2,FALSE)=0,C3507,VLOOKUP(C3507,brand_rename,2,FALSE)),LEN(IF(VLOOKUP(C3507,brand_rename,2,FALSE)=0,C3507,VLOOKUP(C3507,brand_rename,2,FALSE)))-6)</f>
        <v>Gatorade</v>
      </c>
      <c r="P3507" t="str">
        <f>IF(VLOOKUP(D3507,location_rename,2,FALSE)=0,D3507,VLOOKUP(D3507,location_rename,2,FALSE))</f>
        <v>Cooler Partial Branded</v>
      </c>
      <c r="Q3507">
        <f>IF($L3507=0,0,G3507)</f>
        <v>1</v>
      </c>
      <c r="R3507">
        <f>IF($L3507=0,0,H3507)</f>
        <v>1</v>
      </c>
      <c r="S3507" s="1">
        <f>R3507*L3507</f>
        <v>240.52800000000002</v>
      </c>
      <c r="T3507" s="1">
        <f>S3507*(K3507/100)</f>
        <v>62.539479981707061</v>
      </c>
      <c r="U3507" t="str">
        <f t="shared" si="108"/>
        <v>GatoradeCooler Partial Branded</v>
      </c>
      <c r="V3507" t="str">
        <f t="shared" si="109"/>
        <v>07-08 Colorado Rockies @ Washington NationalsGatoradeCooler Partial Branded</v>
      </c>
      <c r="W3507" t="str">
        <f>CONCATENATE(M3507,O3507)</f>
        <v>Regular SeasonGatorade</v>
      </c>
      <c r="X3507" t="str">
        <f>CONCATENATE(M3507,P3507)</f>
        <v>Regular SeasonCooler Partial Branded</v>
      </c>
      <c r="Y3507" t="str">
        <f>CONCATENATE(M3507,O3507,P3507)</f>
        <v>Regular SeasonGatoradeCooler Partial Branded</v>
      </c>
    </row>
    <row r="3508" spans="1:25" x14ac:dyDescent="0.25">
      <c r="A3508" s="3">
        <v>375959</v>
      </c>
      <c r="B3508" t="s">
        <v>4</v>
      </c>
      <c r="C3508" t="s">
        <v>55</v>
      </c>
      <c r="D3508" t="s">
        <v>58</v>
      </c>
      <c r="E3508" t="s">
        <v>1</v>
      </c>
      <c r="F3508" s="5">
        <v>41098</v>
      </c>
      <c r="G3508">
        <v>9</v>
      </c>
      <c r="H3508">
        <v>17</v>
      </c>
      <c r="I3508" s="1">
        <v>4089.01</v>
      </c>
      <c r="J3508" s="1">
        <v>1074.47</v>
      </c>
      <c r="K3508">
        <v>26.277020599118099</v>
      </c>
      <c r="L3508" s="4">
        <f>VLOOKUP(N3508,rates,VLOOKUP(CONCATENATE('[1]Exposure Report'!$B$11,'[1]Exposure Report'!$B$13),rate_lookup_table,4,FALSE),FALSE)</f>
        <v>240.52800000000002</v>
      </c>
      <c r="M3508" t="s">
        <v>0</v>
      </c>
      <c r="N3508" t="str">
        <f>IF(VLOOKUP(B3508,title_rename,2,FALSE)=0,B3508,VLOOKUP(B3508,title_rename,2,FALSE))</f>
        <v>07-08 Colorado Rockies @ Washington Nationals</v>
      </c>
      <c r="O3508" s="3" t="str">
        <f>LEFT(IF(VLOOKUP(C3508,brand_rename,2,FALSE)=0,C3508,VLOOKUP(C3508,brand_rename,2,FALSE)),LEN(IF(VLOOKUP(C3508,brand_rename,2,FALSE)=0,C3508,VLOOKUP(C3508,brand_rename,2,FALSE)))-6)</f>
        <v>Gatorade</v>
      </c>
      <c r="P3508" t="str">
        <f>IF(VLOOKUP(D3508,location_rename,2,FALSE)=0,D3508,VLOOKUP(D3508,location_rename,2,FALSE))</f>
        <v>Cooler Partial Branded</v>
      </c>
      <c r="Q3508">
        <f>IF($L3508=0,0,G3508)</f>
        <v>9</v>
      </c>
      <c r="R3508">
        <f>IF($L3508=0,0,H3508)</f>
        <v>17</v>
      </c>
      <c r="S3508" s="1">
        <f>R3508*L3508</f>
        <v>4088.9760000000006</v>
      </c>
      <c r="T3508" s="1">
        <f>S3508*(K3508/100)</f>
        <v>1074.4610658129955</v>
      </c>
      <c r="U3508" t="str">
        <f t="shared" si="108"/>
        <v>GatoradeCooler Partial Branded</v>
      </c>
      <c r="V3508" t="str">
        <f t="shared" si="109"/>
        <v>07-08 Colorado Rockies @ Washington NationalsGatoradeCooler Partial Branded</v>
      </c>
      <c r="W3508" t="str">
        <f>CONCATENATE(M3508,O3508)</f>
        <v>Regular SeasonGatorade</v>
      </c>
      <c r="X3508" t="str">
        <f>CONCATENATE(M3508,P3508)</f>
        <v>Regular SeasonCooler Partial Branded</v>
      </c>
      <c r="Y3508" t="str">
        <f>CONCATENATE(M3508,O3508,P3508)</f>
        <v>Regular SeasonGatoradeCooler Partial Branded</v>
      </c>
    </row>
    <row r="3509" spans="1:25" x14ac:dyDescent="0.25">
      <c r="A3509" s="3">
        <v>375959</v>
      </c>
      <c r="B3509" t="s">
        <v>4</v>
      </c>
      <c r="C3509" t="s">
        <v>55</v>
      </c>
      <c r="D3509" t="s">
        <v>57</v>
      </c>
      <c r="E3509" t="s">
        <v>1</v>
      </c>
      <c r="F3509" s="5">
        <v>41098</v>
      </c>
      <c r="G3509">
        <v>3</v>
      </c>
      <c r="H3509">
        <v>7</v>
      </c>
      <c r="I3509" s="1">
        <v>1683.71</v>
      </c>
      <c r="J3509" s="1">
        <v>365.24</v>
      </c>
      <c r="K3509">
        <v>21.6925717611702</v>
      </c>
      <c r="L3509" s="4">
        <f>VLOOKUP(N3509,rates,VLOOKUP(CONCATENATE('[1]Exposure Report'!$B$11,'[1]Exposure Report'!$B$13),rate_lookup_table,4,FALSE),FALSE)</f>
        <v>240.52800000000002</v>
      </c>
      <c r="M3509" t="s">
        <v>0</v>
      </c>
      <c r="N3509" t="str">
        <f>IF(VLOOKUP(B3509,title_rename,2,FALSE)=0,B3509,VLOOKUP(B3509,title_rename,2,FALSE))</f>
        <v>07-08 Colorado Rockies @ Washington Nationals</v>
      </c>
      <c r="O3509" s="3" t="str">
        <f>LEFT(IF(VLOOKUP(C3509,brand_rename,2,FALSE)=0,C3509,VLOOKUP(C3509,brand_rename,2,FALSE)),LEN(IF(VLOOKUP(C3509,brand_rename,2,FALSE)=0,C3509,VLOOKUP(C3509,brand_rename,2,FALSE)))-6)</f>
        <v>Gatorade</v>
      </c>
      <c r="P3509" t="str">
        <f>IF(VLOOKUP(D3509,location_rename,2,FALSE)=0,D3509,VLOOKUP(D3509,location_rename,2,FALSE))</f>
        <v>Ice Chest Partial Branded</v>
      </c>
      <c r="Q3509">
        <f>IF($L3509=0,0,G3509)</f>
        <v>3</v>
      </c>
      <c r="R3509">
        <f>IF($L3509=0,0,H3509)</f>
        <v>7</v>
      </c>
      <c r="S3509" s="1">
        <f>R3509*L3509</f>
        <v>1683.6960000000001</v>
      </c>
      <c r="T3509" s="1">
        <f>S3509*(K3509/100)</f>
        <v>365.23696303995223</v>
      </c>
      <c r="U3509" t="str">
        <f t="shared" si="108"/>
        <v>GatoradeIce Chest Partial Branded</v>
      </c>
      <c r="V3509" t="str">
        <f t="shared" si="109"/>
        <v>07-08 Colorado Rockies @ Washington NationalsGatoradeIce Chest Partial Branded</v>
      </c>
      <c r="W3509" t="str">
        <f>CONCATENATE(M3509,O3509)</f>
        <v>Regular SeasonGatorade</v>
      </c>
      <c r="X3509" t="str">
        <f>CONCATENATE(M3509,P3509)</f>
        <v>Regular SeasonIce Chest Partial Branded</v>
      </c>
      <c r="Y3509" t="str">
        <f>CONCATENATE(M3509,O3509,P3509)</f>
        <v>Regular SeasonGatoradeIce Chest Partial Branded</v>
      </c>
    </row>
    <row r="3510" spans="1:25" x14ac:dyDescent="0.25">
      <c r="A3510" s="3">
        <v>375959</v>
      </c>
      <c r="B3510" t="s">
        <v>4</v>
      </c>
      <c r="C3510" t="s">
        <v>55</v>
      </c>
      <c r="D3510" t="s">
        <v>56</v>
      </c>
      <c r="E3510" t="s">
        <v>1</v>
      </c>
      <c r="F3510" s="5">
        <v>41098</v>
      </c>
      <c r="G3510">
        <v>12</v>
      </c>
      <c r="H3510">
        <v>43</v>
      </c>
      <c r="I3510" s="1">
        <v>10342.790000000001</v>
      </c>
      <c r="J3510" s="1">
        <v>2718.71</v>
      </c>
      <c r="K3510">
        <v>26.286040807170899</v>
      </c>
      <c r="L3510" s="4">
        <f>VLOOKUP(N3510,rates,VLOOKUP(CONCATENATE('[1]Exposure Report'!$B$11,'[1]Exposure Report'!$B$13),rate_lookup_table,4,FALSE),FALSE)</f>
        <v>240.52800000000002</v>
      </c>
      <c r="M3510" t="s">
        <v>0</v>
      </c>
      <c r="N3510" t="str">
        <f>IF(VLOOKUP(B3510,title_rename,2,FALSE)=0,B3510,VLOOKUP(B3510,title_rename,2,FALSE))</f>
        <v>07-08 Colorado Rockies @ Washington Nationals</v>
      </c>
      <c r="O3510" s="3" t="str">
        <f>LEFT(IF(VLOOKUP(C3510,brand_rename,2,FALSE)=0,C3510,VLOOKUP(C3510,brand_rename,2,FALSE)),LEN(IF(VLOOKUP(C3510,brand_rename,2,FALSE)=0,C3510,VLOOKUP(C3510,brand_rename,2,FALSE)))-6)</f>
        <v>Gatorade</v>
      </c>
      <c r="P3510" t="str">
        <f>IF(VLOOKUP(D3510,location_rename,2,FALSE)=0,D3510,VLOOKUP(D3510,location_rename,2,FALSE))</f>
        <v>Passive Cup</v>
      </c>
      <c r="Q3510">
        <f>IF($L3510=0,0,G3510)</f>
        <v>12</v>
      </c>
      <c r="R3510">
        <f>IF($L3510=0,0,H3510)</f>
        <v>43</v>
      </c>
      <c r="S3510" s="1">
        <f>R3510*L3510</f>
        <v>10342.704000000002</v>
      </c>
      <c r="T3510" s="1">
        <f>S3510*(K3510/100)</f>
        <v>2718.6873940048968</v>
      </c>
      <c r="U3510" t="str">
        <f t="shared" si="108"/>
        <v>GatoradePassive Cup</v>
      </c>
      <c r="V3510" t="str">
        <f t="shared" si="109"/>
        <v>07-08 Colorado Rockies @ Washington NationalsGatoradePassive Cup</v>
      </c>
      <c r="W3510" t="str">
        <f>CONCATENATE(M3510,O3510)</f>
        <v>Regular SeasonGatorade</v>
      </c>
      <c r="X3510" t="str">
        <f>CONCATENATE(M3510,P3510)</f>
        <v>Regular SeasonPassive Cup</v>
      </c>
      <c r="Y3510" t="str">
        <f>CONCATENATE(M3510,O3510,P3510)</f>
        <v>Regular SeasonGatoradePassive Cup</v>
      </c>
    </row>
    <row r="3511" spans="1:25" x14ac:dyDescent="0.25">
      <c r="A3511" s="3">
        <v>375959</v>
      </c>
      <c r="B3511" t="s">
        <v>4</v>
      </c>
      <c r="C3511" t="s">
        <v>55</v>
      </c>
      <c r="D3511" t="s">
        <v>54</v>
      </c>
      <c r="E3511" t="s">
        <v>1</v>
      </c>
      <c r="F3511" s="5">
        <v>41098</v>
      </c>
      <c r="G3511">
        <v>1</v>
      </c>
      <c r="H3511">
        <v>27</v>
      </c>
      <c r="I3511" s="1">
        <v>6494.31</v>
      </c>
      <c r="J3511" s="1">
        <v>1389.78</v>
      </c>
      <c r="K3511">
        <v>21.399963968458501</v>
      </c>
      <c r="L3511" s="4">
        <f>VLOOKUP(N3511,rates,VLOOKUP(CONCATENATE('[1]Exposure Report'!$B$11,'[1]Exposure Report'!$B$13),rate_lookup_table,4,FALSE),FALSE)</f>
        <v>240.52800000000002</v>
      </c>
      <c r="M3511" t="s">
        <v>0</v>
      </c>
      <c r="N3511" t="str">
        <f>IF(VLOOKUP(B3511,title_rename,2,FALSE)=0,B3511,VLOOKUP(B3511,title_rename,2,FALSE))</f>
        <v>07-08 Colorado Rockies @ Washington Nationals</v>
      </c>
      <c r="O3511" s="3" t="str">
        <f>LEFT(IF(VLOOKUP(C3511,brand_rename,2,FALSE)=0,C3511,VLOOKUP(C3511,brand_rename,2,FALSE)),LEN(IF(VLOOKUP(C3511,brand_rename,2,FALSE)=0,C3511,VLOOKUP(C3511,brand_rename,2,FALSE)))-6)</f>
        <v>Gatorade</v>
      </c>
      <c r="P3511" t="str">
        <f>IF(VLOOKUP(D3511,location_rename,2,FALSE)=0,D3511,VLOOKUP(D3511,location_rename,2,FALSE))</f>
        <v>Passive Product</v>
      </c>
      <c r="Q3511">
        <f>IF($L3511=0,0,G3511)</f>
        <v>1</v>
      </c>
      <c r="R3511">
        <f>IF($L3511=0,0,H3511)</f>
        <v>27</v>
      </c>
      <c r="S3511" s="1">
        <f>R3511*L3511</f>
        <v>6494.2560000000003</v>
      </c>
      <c r="T3511" s="1">
        <f>S3511*(K3511/100)</f>
        <v>1389.7684440194544</v>
      </c>
      <c r="U3511" t="str">
        <f t="shared" si="108"/>
        <v>GatoradePassive Product</v>
      </c>
      <c r="V3511" t="str">
        <f t="shared" si="109"/>
        <v>07-08 Colorado Rockies @ Washington NationalsGatoradePassive Product</v>
      </c>
      <c r="W3511" t="str">
        <f>CONCATENATE(M3511,O3511)</f>
        <v>Regular SeasonGatorade</v>
      </c>
      <c r="X3511" t="str">
        <f>CONCATENATE(M3511,P3511)</f>
        <v>Regular SeasonPassive Product</v>
      </c>
      <c r="Y3511" t="str">
        <f>CONCATENATE(M3511,O3511,P3511)</f>
        <v>Regular SeasonGatoradePassive Product</v>
      </c>
    </row>
    <row r="3512" spans="1:25" x14ac:dyDescent="0.25">
      <c r="A3512" s="3">
        <v>375959</v>
      </c>
      <c r="B3512" t="s">
        <v>4</v>
      </c>
      <c r="C3512" t="s">
        <v>53</v>
      </c>
      <c r="D3512" t="s">
        <v>19</v>
      </c>
      <c r="E3512" t="s">
        <v>1</v>
      </c>
      <c r="F3512" s="5">
        <v>41098</v>
      </c>
      <c r="G3512">
        <v>1</v>
      </c>
      <c r="H3512">
        <v>3</v>
      </c>
      <c r="I3512" s="1">
        <v>721.59</v>
      </c>
      <c r="J3512" s="1">
        <v>332.73</v>
      </c>
      <c r="K3512">
        <v>46.110672265413797</v>
      </c>
      <c r="L3512" s="4">
        <f>VLOOKUP(N3512,rates,VLOOKUP(CONCATENATE('[1]Exposure Report'!$B$11,'[1]Exposure Report'!$B$13),rate_lookup_table,4,FALSE),FALSE)</f>
        <v>240.52800000000002</v>
      </c>
      <c r="M3512" t="s">
        <v>0</v>
      </c>
      <c r="N3512" t="str">
        <f>IF(VLOOKUP(B3512,title_rename,2,FALSE)=0,B3512,VLOOKUP(B3512,title_rename,2,FALSE))</f>
        <v>07-08 Colorado Rockies @ Washington Nationals</v>
      </c>
      <c r="O3512" s="3" t="str">
        <f>LEFT(IF(VLOOKUP(C3512,brand_rename,2,FALSE)=0,C3512,VLOOKUP(C3512,brand_rename,2,FALSE)),LEN(IF(VLOOKUP(C3512,brand_rename,2,FALSE)=0,C3512,VLOOKUP(C3512,brand_rename,2,FALSE)))-6)</f>
        <v>GEICO</v>
      </c>
      <c r="P3512" t="str">
        <f>IF(VLOOKUP(D3512,location_rename,2,FALSE)=0,D3512,VLOOKUP(D3512,location_rename,2,FALSE))</f>
        <v>LED Outfield Wall</v>
      </c>
      <c r="Q3512">
        <f>IF($L3512=0,0,G3512)</f>
        <v>1</v>
      </c>
      <c r="R3512">
        <f>IF($L3512=0,0,H3512)</f>
        <v>3</v>
      </c>
      <c r="S3512" s="1">
        <f>R3512*L3512</f>
        <v>721.58400000000006</v>
      </c>
      <c r="T3512" s="1">
        <f>S3512*(K3512/100)</f>
        <v>332.72723335966356</v>
      </c>
      <c r="U3512" t="str">
        <f t="shared" si="108"/>
        <v>GEICOLED Outfield Wall</v>
      </c>
      <c r="V3512" t="str">
        <f t="shared" si="109"/>
        <v>07-08 Colorado Rockies @ Washington NationalsGEICOLED Outfield Wall</v>
      </c>
      <c r="W3512" t="str">
        <f>CONCATENATE(M3512,O3512)</f>
        <v>Regular SeasonGEICO</v>
      </c>
      <c r="X3512" t="str">
        <f>CONCATENATE(M3512,P3512)</f>
        <v>Regular SeasonLED Outfield Wall</v>
      </c>
      <c r="Y3512" t="str">
        <f>CONCATENATE(M3512,O3512,P3512)</f>
        <v>Regular SeasonGEICOLED Outfield Wall</v>
      </c>
    </row>
    <row r="3513" spans="1:25" x14ac:dyDescent="0.25">
      <c r="A3513" s="3">
        <v>375959</v>
      </c>
      <c r="B3513" t="s">
        <v>4</v>
      </c>
      <c r="C3513" t="s">
        <v>53</v>
      </c>
      <c r="D3513" t="s">
        <v>17</v>
      </c>
      <c r="E3513" t="s">
        <v>1</v>
      </c>
      <c r="F3513" s="5">
        <v>41098</v>
      </c>
      <c r="G3513">
        <v>3</v>
      </c>
      <c r="H3513">
        <v>5</v>
      </c>
      <c r="I3513" s="1">
        <v>1202.6500000000001</v>
      </c>
      <c r="J3513" s="1">
        <v>432.04</v>
      </c>
      <c r="K3513">
        <v>35.924001164095898</v>
      </c>
      <c r="L3513" s="4">
        <f>VLOOKUP(N3513,rates,VLOOKUP(CONCATENATE('[1]Exposure Report'!$B$11,'[1]Exposure Report'!$B$13),rate_lookup_table,4,FALSE),FALSE)</f>
        <v>240.52800000000002</v>
      </c>
      <c r="M3513" t="s">
        <v>0</v>
      </c>
      <c r="N3513" t="str">
        <f>IF(VLOOKUP(B3513,title_rename,2,FALSE)=0,B3513,VLOOKUP(B3513,title_rename,2,FALSE))</f>
        <v>07-08 Colorado Rockies @ Washington Nationals</v>
      </c>
      <c r="O3513" s="3" t="str">
        <f>LEFT(IF(VLOOKUP(C3513,brand_rename,2,FALSE)=0,C3513,VLOOKUP(C3513,brand_rename,2,FALSE)),LEN(IF(VLOOKUP(C3513,brand_rename,2,FALSE)=0,C3513,VLOOKUP(C3513,brand_rename,2,FALSE)))-6)</f>
        <v>GEICO</v>
      </c>
      <c r="P3513" t="str">
        <f>IF(VLOOKUP(D3513,location_rename,2,FALSE)=0,D3513,VLOOKUP(D3513,location_rename,2,FALSE))</f>
        <v>LED Upper Tiered</v>
      </c>
      <c r="Q3513">
        <f>IF($L3513=0,0,G3513)</f>
        <v>3</v>
      </c>
      <c r="R3513">
        <f>IF($L3513=0,0,H3513)</f>
        <v>5</v>
      </c>
      <c r="S3513" s="1">
        <f>R3513*L3513</f>
        <v>1202.6400000000001</v>
      </c>
      <c r="T3513" s="1">
        <f>S3513*(K3513/100)</f>
        <v>432.03640759988292</v>
      </c>
      <c r="U3513" t="str">
        <f t="shared" si="108"/>
        <v>GEICOLED Upper Tiered</v>
      </c>
      <c r="V3513" t="str">
        <f t="shared" si="109"/>
        <v>07-08 Colorado Rockies @ Washington NationalsGEICOLED Upper Tiered</v>
      </c>
      <c r="W3513" t="str">
        <f>CONCATENATE(M3513,O3513)</f>
        <v>Regular SeasonGEICO</v>
      </c>
      <c r="X3513" t="str">
        <f>CONCATENATE(M3513,P3513)</f>
        <v>Regular SeasonLED Upper Tiered</v>
      </c>
      <c r="Y3513" t="str">
        <f>CONCATENATE(M3513,O3513,P3513)</f>
        <v>Regular SeasonGEICOLED Upper Tiered</v>
      </c>
    </row>
    <row r="3514" spans="1:25" x14ac:dyDescent="0.25">
      <c r="A3514" s="3">
        <v>375959</v>
      </c>
      <c r="B3514" t="s">
        <v>4</v>
      </c>
      <c r="C3514" t="s">
        <v>53</v>
      </c>
      <c r="D3514" t="s">
        <v>2</v>
      </c>
      <c r="E3514" t="s">
        <v>1</v>
      </c>
      <c r="F3514" s="5">
        <v>41098</v>
      </c>
      <c r="G3514">
        <v>19</v>
      </c>
      <c r="H3514">
        <v>106</v>
      </c>
      <c r="I3514" s="1">
        <v>25496.18</v>
      </c>
      <c r="J3514" s="1">
        <v>6463.26</v>
      </c>
      <c r="K3514">
        <v>25.3499151637617</v>
      </c>
      <c r="L3514" s="4">
        <f>VLOOKUP(N3514,rates,VLOOKUP(CONCATENATE('[1]Exposure Report'!$B$11,'[1]Exposure Report'!$B$13),rate_lookup_table,4,FALSE),FALSE)</f>
        <v>240.52800000000002</v>
      </c>
      <c r="M3514" t="s">
        <v>0</v>
      </c>
      <c r="N3514" t="str">
        <f>IF(VLOOKUP(B3514,title_rename,2,FALSE)=0,B3514,VLOOKUP(B3514,title_rename,2,FALSE))</f>
        <v>07-08 Colorado Rockies @ Washington Nationals</v>
      </c>
      <c r="O3514" s="3" t="str">
        <f>LEFT(IF(VLOOKUP(C3514,brand_rename,2,FALSE)=0,C3514,VLOOKUP(C3514,brand_rename,2,FALSE)),LEN(IF(VLOOKUP(C3514,brand_rename,2,FALSE)=0,C3514,VLOOKUP(C3514,brand_rename,2,FALSE)))-6)</f>
        <v>GEICO</v>
      </c>
      <c r="P3514" t="str">
        <f>IF(VLOOKUP(D3514,location_rename,2,FALSE)=0,D3514,VLOOKUP(D3514,location_rename,2,FALSE))</f>
        <v>Rotational Field Level Home Plate</v>
      </c>
      <c r="Q3514">
        <f>IF($L3514=0,0,G3514)</f>
        <v>19</v>
      </c>
      <c r="R3514">
        <f>IF($L3514=0,0,H3514)</f>
        <v>106</v>
      </c>
      <c r="S3514" s="1">
        <f>R3514*L3514</f>
        <v>25495.968000000001</v>
      </c>
      <c r="T3514" s="1">
        <f>S3514*(K3514/100)</f>
        <v>6463.2062581798309</v>
      </c>
      <c r="U3514" t="str">
        <f t="shared" si="108"/>
        <v>GEICORotational Field Level Home Plate</v>
      </c>
      <c r="V3514" t="str">
        <f t="shared" si="109"/>
        <v>07-08 Colorado Rockies @ Washington NationalsGEICORotational Field Level Home Plate</v>
      </c>
      <c r="W3514" t="str">
        <f>CONCATENATE(M3514,O3514)</f>
        <v>Regular SeasonGEICO</v>
      </c>
      <c r="X3514" t="str">
        <f>CONCATENATE(M3514,P3514)</f>
        <v>Regular SeasonRotational Field Level Home Plate</v>
      </c>
      <c r="Y3514" t="str">
        <f>CONCATENATE(M3514,O3514,P3514)</f>
        <v>Regular SeasonGEICORotational Field Level Home Plate</v>
      </c>
    </row>
    <row r="3515" spans="1:25" x14ac:dyDescent="0.25">
      <c r="A3515" s="3">
        <v>375959</v>
      </c>
      <c r="B3515" t="s">
        <v>4</v>
      </c>
      <c r="C3515" t="s">
        <v>53</v>
      </c>
      <c r="D3515" t="s">
        <v>11</v>
      </c>
      <c r="E3515" t="s">
        <v>1</v>
      </c>
      <c r="F3515" s="5">
        <v>41098</v>
      </c>
      <c r="G3515">
        <v>75</v>
      </c>
      <c r="H3515">
        <v>318</v>
      </c>
      <c r="I3515" s="1">
        <v>76488.539999999994</v>
      </c>
      <c r="J3515" s="1">
        <v>11014.88</v>
      </c>
      <c r="K3515">
        <v>14.4006932280312</v>
      </c>
      <c r="L3515" s="4">
        <f>VLOOKUP(N3515,rates,VLOOKUP(CONCATENATE('[1]Exposure Report'!$B$11,'[1]Exposure Report'!$B$13),rate_lookup_table,4,FALSE),FALSE)</f>
        <v>240.52800000000002</v>
      </c>
      <c r="M3515" t="s">
        <v>0</v>
      </c>
      <c r="N3515" t="str">
        <f>IF(VLOOKUP(B3515,title_rename,2,FALSE)=0,B3515,VLOOKUP(B3515,title_rename,2,FALSE))</f>
        <v>07-08 Colorado Rockies @ Washington Nationals</v>
      </c>
      <c r="O3515" s="3" t="str">
        <f>LEFT(IF(VLOOKUP(C3515,brand_rename,2,FALSE)=0,C3515,VLOOKUP(C3515,brand_rename,2,FALSE)),LEN(IF(VLOOKUP(C3515,brand_rename,2,FALSE)=0,C3515,VLOOKUP(C3515,brand_rename,2,FALSE)))-6)</f>
        <v>GEICO</v>
      </c>
      <c r="P3515" t="str">
        <f>IF(VLOOKUP(D3515,location_rename,2,FALSE)=0,D3515,VLOOKUP(D3515,location_rename,2,FALSE))</f>
        <v>Static Outfield Wall</v>
      </c>
      <c r="Q3515">
        <f>IF($L3515=0,0,G3515)</f>
        <v>75</v>
      </c>
      <c r="R3515">
        <f>IF($L3515=0,0,H3515)</f>
        <v>318</v>
      </c>
      <c r="S3515" s="1">
        <f>R3515*L3515</f>
        <v>76487.90400000001</v>
      </c>
      <c r="T3515" s="1">
        <f>S3515*(K3515/100)</f>
        <v>11014.788411591007</v>
      </c>
      <c r="U3515" t="str">
        <f t="shared" si="108"/>
        <v>GEICOStatic Outfield Wall</v>
      </c>
      <c r="V3515" t="str">
        <f t="shared" si="109"/>
        <v>07-08 Colorado Rockies @ Washington NationalsGEICOStatic Outfield Wall</v>
      </c>
      <c r="W3515" t="str">
        <f>CONCATENATE(M3515,O3515)</f>
        <v>Regular SeasonGEICO</v>
      </c>
      <c r="X3515" t="str">
        <f>CONCATENATE(M3515,P3515)</f>
        <v>Regular SeasonStatic Outfield Wall</v>
      </c>
      <c r="Y3515" t="str">
        <f>CONCATENATE(M3515,O3515,P3515)</f>
        <v>Regular SeasonGEICOStatic Outfield Wall</v>
      </c>
    </row>
    <row r="3516" spans="1:25" x14ac:dyDescent="0.25">
      <c r="A3516" s="3">
        <v>375959</v>
      </c>
      <c r="B3516" t="s">
        <v>4</v>
      </c>
      <c r="C3516" t="s">
        <v>52</v>
      </c>
      <c r="D3516" t="s">
        <v>2</v>
      </c>
      <c r="E3516" t="s">
        <v>1</v>
      </c>
      <c r="F3516" s="5">
        <v>41098</v>
      </c>
      <c r="G3516">
        <v>42</v>
      </c>
      <c r="H3516">
        <v>269</v>
      </c>
      <c r="I3516" s="1">
        <v>64702.57</v>
      </c>
      <c r="J3516" s="1">
        <v>15507.59</v>
      </c>
      <c r="K3516">
        <v>23.967502372780501</v>
      </c>
      <c r="L3516" s="4">
        <f>VLOOKUP(N3516,rates,VLOOKUP(CONCATENATE('[1]Exposure Report'!$B$11,'[1]Exposure Report'!$B$13),rate_lookup_table,4,FALSE),FALSE)</f>
        <v>240.52800000000002</v>
      </c>
      <c r="M3516" t="s">
        <v>0</v>
      </c>
      <c r="N3516" t="str">
        <f>IF(VLOOKUP(B3516,title_rename,2,FALSE)=0,B3516,VLOOKUP(B3516,title_rename,2,FALSE))</f>
        <v>07-08 Colorado Rockies @ Washington Nationals</v>
      </c>
      <c r="O3516" s="3" t="str">
        <f>LEFT(IF(VLOOKUP(C3516,brand_rename,2,FALSE)=0,C3516,VLOOKUP(C3516,brand_rename,2,FALSE)),LEN(IF(VLOOKUP(C3516,brand_rename,2,FALSE)=0,C3516,VLOOKUP(C3516,brand_rename,2,FALSE)))-6)</f>
        <v>Hankook Tire</v>
      </c>
      <c r="P3516" t="str">
        <f>IF(VLOOKUP(D3516,location_rename,2,FALSE)=0,D3516,VLOOKUP(D3516,location_rename,2,FALSE))</f>
        <v>Rotational Field Level Home Plate</v>
      </c>
      <c r="Q3516">
        <f>IF($L3516=0,0,G3516)</f>
        <v>42</v>
      </c>
      <c r="R3516">
        <f>IF($L3516=0,0,H3516)</f>
        <v>269</v>
      </c>
      <c r="S3516" s="1">
        <f>R3516*L3516</f>
        <v>64702.032000000007</v>
      </c>
      <c r="T3516" s="1">
        <f>S3516*(K3516/100)</f>
        <v>15507.461054837202</v>
      </c>
      <c r="U3516" t="str">
        <f t="shared" si="108"/>
        <v>Hankook TireRotational Field Level Home Plate</v>
      </c>
      <c r="V3516" t="str">
        <f t="shared" si="109"/>
        <v>07-08 Colorado Rockies @ Washington NationalsHankook TireRotational Field Level Home Plate</v>
      </c>
      <c r="W3516" t="str">
        <f>CONCATENATE(M3516,O3516)</f>
        <v>Regular SeasonHankook Tire</v>
      </c>
      <c r="X3516" t="str">
        <f>CONCATENATE(M3516,P3516)</f>
        <v>Regular SeasonRotational Field Level Home Plate</v>
      </c>
      <c r="Y3516" t="str">
        <f>CONCATENATE(M3516,O3516,P3516)</f>
        <v>Regular SeasonHankook TireRotational Field Level Home Plate</v>
      </c>
    </row>
    <row r="3517" spans="1:25" x14ac:dyDescent="0.25">
      <c r="A3517" s="3">
        <v>375959</v>
      </c>
      <c r="B3517" t="s">
        <v>4</v>
      </c>
      <c r="C3517" t="s">
        <v>51</v>
      </c>
      <c r="D3517" t="s">
        <v>9</v>
      </c>
      <c r="E3517" t="s">
        <v>1</v>
      </c>
      <c r="F3517" s="5">
        <v>41098</v>
      </c>
      <c r="G3517">
        <v>12</v>
      </c>
      <c r="H3517">
        <v>28</v>
      </c>
      <c r="I3517" s="1">
        <v>6734.84</v>
      </c>
      <c r="J3517" s="1">
        <v>1554.47</v>
      </c>
      <c r="K3517">
        <v>23.081023454157702</v>
      </c>
      <c r="L3517" s="4">
        <f>VLOOKUP(N3517,rates,VLOOKUP(CONCATENATE('[1]Exposure Report'!$B$11,'[1]Exposure Report'!$B$13),rate_lookup_table,4,FALSE),FALSE)</f>
        <v>240.52800000000002</v>
      </c>
      <c r="M3517" t="s">
        <v>0</v>
      </c>
      <c r="N3517" t="str">
        <f>IF(VLOOKUP(B3517,title_rename,2,FALSE)=0,B3517,VLOOKUP(B3517,title_rename,2,FALSE))</f>
        <v>07-08 Colorado Rockies @ Washington Nationals</v>
      </c>
      <c r="O3517" s="3" t="str">
        <f>LEFT(IF(VLOOKUP(C3517,brand_rename,2,FALSE)=0,C3517,VLOOKUP(C3517,brand_rename,2,FALSE)),LEN(IF(VLOOKUP(C3517,brand_rename,2,FALSE)=0,C3517,VLOOKUP(C3517,brand_rename,2,FALSE)))-6)</f>
        <v>Harris Teeter</v>
      </c>
      <c r="P3517" t="str">
        <f>IF(VLOOKUP(D3517,location_rename,2,FALSE)=0,D3517,VLOOKUP(D3517,location_rename,2,FALSE))</f>
        <v>Static Upper Billboard</v>
      </c>
      <c r="Q3517">
        <f>IF($L3517=0,0,G3517)</f>
        <v>12</v>
      </c>
      <c r="R3517">
        <f>IF($L3517=0,0,H3517)</f>
        <v>28</v>
      </c>
      <c r="S3517" s="1">
        <f>R3517*L3517</f>
        <v>6734.7840000000006</v>
      </c>
      <c r="T3517" s="1">
        <f>S3517*(K3517/100)</f>
        <v>1554.4570746268603</v>
      </c>
      <c r="U3517" t="str">
        <f t="shared" si="108"/>
        <v>Harris TeeterStatic Upper Billboard</v>
      </c>
      <c r="V3517" t="str">
        <f t="shared" si="109"/>
        <v>07-08 Colorado Rockies @ Washington NationalsHarris TeeterStatic Upper Billboard</v>
      </c>
      <c r="W3517" t="str">
        <f>CONCATENATE(M3517,O3517)</f>
        <v>Regular SeasonHarris Teeter</v>
      </c>
      <c r="X3517" t="str">
        <f>CONCATENATE(M3517,P3517)</f>
        <v>Regular SeasonStatic Upper Billboard</v>
      </c>
      <c r="Y3517" t="str">
        <f>CONCATENATE(M3517,O3517,P3517)</f>
        <v>Regular SeasonHarris TeeterStatic Upper Billboard</v>
      </c>
    </row>
    <row r="3518" spans="1:25" x14ac:dyDescent="0.25">
      <c r="A3518" s="3">
        <v>375959</v>
      </c>
      <c r="B3518" t="s">
        <v>4</v>
      </c>
      <c r="C3518" t="s">
        <v>50</v>
      </c>
      <c r="D3518" t="s">
        <v>19</v>
      </c>
      <c r="E3518" t="s">
        <v>1</v>
      </c>
      <c r="F3518" s="5">
        <v>41098</v>
      </c>
      <c r="G3518">
        <v>1</v>
      </c>
      <c r="H3518">
        <v>2</v>
      </c>
      <c r="I3518" s="1">
        <v>481.06</v>
      </c>
      <c r="J3518" s="1">
        <v>163.37</v>
      </c>
      <c r="K3518">
        <v>33.960420737537902</v>
      </c>
      <c r="L3518" s="4">
        <f>VLOOKUP(N3518,rates,VLOOKUP(CONCATENATE('[1]Exposure Report'!$B$11,'[1]Exposure Report'!$B$13),rate_lookup_table,4,FALSE),FALSE)</f>
        <v>240.52800000000002</v>
      </c>
      <c r="M3518" t="s">
        <v>0</v>
      </c>
      <c r="N3518" t="str">
        <f>IF(VLOOKUP(B3518,title_rename,2,FALSE)=0,B3518,VLOOKUP(B3518,title_rename,2,FALSE))</f>
        <v>07-08 Colorado Rockies @ Washington Nationals</v>
      </c>
      <c r="O3518" s="3" t="str">
        <f>LEFT(IF(VLOOKUP(C3518,brand_rename,2,FALSE)=0,C3518,VLOOKUP(C3518,brand_rename,2,FALSE)),LEN(IF(VLOOKUP(C3518,brand_rename,2,FALSE)=0,C3518,VLOOKUP(C3518,brand_rename,2,FALSE)))-6)</f>
        <v>JK Moving and Storage Inc</v>
      </c>
      <c r="P3518" t="str">
        <f>IF(VLOOKUP(D3518,location_rename,2,FALSE)=0,D3518,VLOOKUP(D3518,location_rename,2,FALSE))</f>
        <v>LED Outfield Wall</v>
      </c>
      <c r="Q3518">
        <f>IF($L3518=0,0,G3518)</f>
        <v>1</v>
      </c>
      <c r="R3518">
        <f>IF($L3518=0,0,H3518)</f>
        <v>2</v>
      </c>
      <c r="S3518" s="1">
        <f>R3518*L3518</f>
        <v>481.05600000000004</v>
      </c>
      <c r="T3518" s="1">
        <f>S3518*(K3518/100)</f>
        <v>163.36864158317033</v>
      </c>
      <c r="U3518" t="str">
        <f t="shared" si="108"/>
        <v>JK Moving and Storage IncLED Outfield Wall</v>
      </c>
      <c r="V3518" t="str">
        <f t="shared" si="109"/>
        <v>07-08 Colorado Rockies @ Washington NationalsJK Moving and Storage IncLED Outfield Wall</v>
      </c>
      <c r="W3518" t="str">
        <f>CONCATENATE(M3518,O3518)</f>
        <v>Regular SeasonJK Moving and Storage Inc</v>
      </c>
      <c r="X3518" t="str">
        <f>CONCATENATE(M3518,P3518)</f>
        <v>Regular SeasonLED Outfield Wall</v>
      </c>
      <c r="Y3518" t="str">
        <f>CONCATENATE(M3518,O3518,P3518)</f>
        <v>Regular SeasonJK Moving and Storage IncLED Outfield Wall</v>
      </c>
    </row>
    <row r="3519" spans="1:25" x14ac:dyDescent="0.25">
      <c r="A3519" s="3">
        <v>375959</v>
      </c>
      <c r="B3519" t="s">
        <v>4</v>
      </c>
      <c r="C3519" t="s">
        <v>49</v>
      </c>
      <c r="D3519" t="s">
        <v>7</v>
      </c>
      <c r="E3519" t="s">
        <v>1</v>
      </c>
      <c r="F3519" s="5">
        <v>41098</v>
      </c>
      <c r="G3519">
        <v>403</v>
      </c>
      <c r="H3519">
        <v>2611</v>
      </c>
      <c r="I3519" s="1">
        <v>628023.82999999996</v>
      </c>
      <c r="J3519" s="1">
        <v>107457.74</v>
      </c>
      <c r="K3519">
        <v>17.110455824582299</v>
      </c>
      <c r="L3519" s="4">
        <f>VLOOKUP(N3519,rates,VLOOKUP(CONCATENATE('[1]Exposure Report'!$B$11,'[1]Exposure Report'!$B$13),rate_lookup_table,4,FALSE),FALSE)</f>
        <v>240.52800000000002</v>
      </c>
      <c r="M3519" t="s">
        <v>0</v>
      </c>
      <c r="N3519" t="str">
        <f>IF(VLOOKUP(B3519,title_rename,2,FALSE)=0,B3519,VLOOKUP(B3519,title_rename,2,FALSE))</f>
        <v>07-08 Colorado Rockies @ Washington Nationals</v>
      </c>
      <c r="O3519" s="3" t="str">
        <f>LEFT(IF(VLOOKUP(C3519,brand_rename,2,FALSE)=0,C3519,VLOOKUP(C3519,brand_rename,2,FALSE)),LEN(IF(VLOOKUP(C3519,brand_rename,2,FALSE)=0,C3519,VLOOKUP(C3519,brand_rename,2,FALSE)))-6)</f>
        <v>Lexus</v>
      </c>
      <c r="P3519" t="str">
        <f>IF(VLOOKUP(D3519,location_rename,2,FALSE)=0,D3519,VLOOKUP(D3519,location_rename,2,FALSE))</f>
        <v>Static Upper Home Plate</v>
      </c>
      <c r="Q3519">
        <f>IF($L3519=0,0,G3519)</f>
        <v>403</v>
      </c>
      <c r="R3519">
        <f>IF($L3519=0,0,H3519)</f>
        <v>2611</v>
      </c>
      <c r="S3519" s="1">
        <f>R3519*L3519</f>
        <v>628018.60800000001</v>
      </c>
      <c r="T3519" s="1">
        <f>S3519*(K3519/100)</f>
        <v>107456.84649199668</v>
      </c>
      <c r="U3519" t="str">
        <f t="shared" si="108"/>
        <v>LexusStatic Upper Home Plate</v>
      </c>
      <c r="V3519" t="str">
        <f t="shared" si="109"/>
        <v>07-08 Colorado Rockies @ Washington NationalsLexusStatic Upper Home Plate</v>
      </c>
      <c r="W3519" t="str">
        <f>CONCATENATE(M3519,O3519)</f>
        <v>Regular SeasonLexus</v>
      </c>
      <c r="X3519" t="str">
        <f>CONCATENATE(M3519,P3519)</f>
        <v>Regular SeasonStatic Upper Home Plate</v>
      </c>
      <c r="Y3519" t="str">
        <f>CONCATENATE(M3519,O3519,P3519)</f>
        <v>Regular SeasonLexusStatic Upper Home Plate</v>
      </c>
    </row>
    <row r="3520" spans="1:25" x14ac:dyDescent="0.25">
      <c r="A3520" s="3">
        <v>375959</v>
      </c>
      <c r="B3520" t="s">
        <v>4</v>
      </c>
      <c r="C3520" t="s">
        <v>48</v>
      </c>
      <c r="D3520" t="s">
        <v>17</v>
      </c>
      <c r="E3520" t="s">
        <v>1</v>
      </c>
      <c r="F3520" s="5">
        <v>41098</v>
      </c>
      <c r="G3520">
        <v>2</v>
      </c>
      <c r="H3520">
        <v>4</v>
      </c>
      <c r="I3520" s="1">
        <v>962.12</v>
      </c>
      <c r="J3520" s="1">
        <v>312.26</v>
      </c>
      <c r="K3520">
        <v>32.455410967446802</v>
      </c>
      <c r="L3520" s="4">
        <f>VLOOKUP(N3520,rates,VLOOKUP(CONCATENATE('[1]Exposure Report'!$B$11,'[1]Exposure Report'!$B$13),rate_lookup_table,4,FALSE),FALSE)</f>
        <v>240.52800000000002</v>
      </c>
      <c r="M3520" t="s">
        <v>0</v>
      </c>
      <c r="N3520" t="str">
        <f>IF(VLOOKUP(B3520,title_rename,2,FALSE)=0,B3520,VLOOKUP(B3520,title_rename,2,FALSE))</f>
        <v>07-08 Colorado Rockies @ Washington Nationals</v>
      </c>
      <c r="O3520" s="3" t="str">
        <f>LEFT(IF(VLOOKUP(C3520,brand_rename,2,FALSE)=0,C3520,VLOOKUP(C3520,brand_rename,2,FALSE)),LEN(IF(VLOOKUP(C3520,brand_rename,2,FALSE)=0,C3520,VLOOKUP(C3520,brand_rename,2,FALSE)))-6)</f>
        <v>Maryland Live Casino</v>
      </c>
      <c r="P3520" t="str">
        <f>IF(VLOOKUP(D3520,location_rename,2,FALSE)=0,D3520,VLOOKUP(D3520,location_rename,2,FALSE))</f>
        <v>LED Upper Tiered</v>
      </c>
      <c r="Q3520">
        <f>IF($L3520=0,0,G3520)</f>
        <v>2</v>
      </c>
      <c r="R3520">
        <f>IF($L3520=0,0,H3520)</f>
        <v>4</v>
      </c>
      <c r="S3520" s="1">
        <f>R3520*L3520</f>
        <v>962.11200000000008</v>
      </c>
      <c r="T3520" s="1">
        <f>S3520*(K3520/100)</f>
        <v>312.2574035671218</v>
      </c>
      <c r="U3520" t="str">
        <f t="shared" si="108"/>
        <v>Maryland Live CasinoLED Upper Tiered</v>
      </c>
      <c r="V3520" t="str">
        <f t="shared" si="109"/>
        <v>07-08 Colorado Rockies @ Washington NationalsMaryland Live CasinoLED Upper Tiered</v>
      </c>
      <c r="W3520" t="str">
        <f>CONCATENATE(M3520,O3520)</f>
        <v>Regular SeasonMaryland Live Casino</v>
      </c>
      <c r="X3520" t="str">
        <f>CONCATENATE(M3520,P3520)</f>
        <v>Regular SeasonLED Upper Tiered</v>
      </c>
      <c r="Y3520" t="str">
        <f>CONCATENATE(M3520,O3520,P3520)</f>
        <v>Regular SeasonMaryland Live CasinoLED Upper Tiered</v>
      </c>
    </row>
    <row r="3521" spans="1:25" x14ac:dyDescent="0.25">
      <c r="A3521" s="3">
        <v>375959</v>
      </c>
      <c r="B3521" t="s">
        <v>4</v>
      </c>
      <c r="C3521" t="s">
        <v>47</v>
      </c>
      <c r="D3521" t="s">
        <v>2</v>
      </c>
      <c r="E3521" t="s">
        <v>1</v>
      </c>
      <c r="F3521" s="5">
        <v>41098</v>
      </c>
      <c r="G3521">
        <v>20</v>
      </c>
      <c r="H3521">
        <v>140</v>
      </c>
      <c r="I3521" s="1">
        <v>33674.199999999997</v>
      </c>
      <c r="J3521" s="1">
        <v>8075.84</v>
      </c>
      <c r="K3521">
        <v>23.9822772330151</v>
      </c>
      <c r="L3521" s="4">
        <f>VLOOKUP(N3521,rates,VLOOKUP(CONCATENATE('[1]Exposure Report'!$B$11,'[1]Exposure Report'!$B$13),rate_lookup_table,4,FALSE),FALSE)</f>
        <v>240.52800000000002</v>
      </c>
      <c r="M3521" t="s">
        <v>0</v>
      </c>
      <c r="N3521" t="str">
        <f>IF(VLOOKUP(B3521,title_rename,2,FALSE)=0,B3521,VLOOKUP(B3521,title_rename,2,FALSE))</f>
        <v>07-08 Colorado Rockies @ Washington Nationals</v>
      </c>
      <c r="O3521" s="3" t="str">
        <f>LEFT(IF(VLOOKUP(C3521,brand_rename,2,FALSE)=0,C3521,VLOOKUP(C3521,brand_rename,2,FALSE)),LEN(IF(VLOOKUP(C3521,brand_rename,2,FALSE)=0,C3521,VLOOKUP(C3521,brand_rename,2,FALSE)))-6)</f>
        <v>Maxxis Tires</v>
      </c>
      <c r="P3521" t="str">
        <f>IF(VLOOKUP(D3521,location_rename,2,FALSE)=0,D3521,VLOOKUP(D3521,location_rename,2,FALSE))</f>
        <v>Rotational Field Level Home Plate</v>
      </c>
      <c r="Q3521">
        <f>IF($L3521=0,0,G3521)</f>
        <v>20</v>
      </c>
      <c r="R3521">
        <f>IF($L3521=0,0,H3521)</f>
        <v>140</v>
      </c>
      <c r="S3521" s="1">
        <f>R3521*L3521</f>
        <v>33673.920000000006</v>
      </c>
      <c r="T3521" s="1">
        <f>S3521*(K3521/100)</f>
        <v>8075.7728496237196</v>
      </c>
      <c r="U3521" t="str">
        <f t="shared" si="108"/>
        <v>Maxxis TiresRotational Field Level Home Plate</v>
      </c>
      <c r="V3521" t="str">
        <f t="shared" si="109"/>
        <v>07-08 Colorado Rockies @ Washington NationalsMaxxis TiresRotational Field Level Home Plate</v>
      </c>
      <c r="W3521" t="str">
        <f>CONCATENATE(M3521,O3521)</f>
        <v>Regular SeasonMaxxis Tires</v>
      </c>
      <c r="X3521" t="str">
        <f>CONCATENATE(M3521,P3521)</f>
        <v>Regular SeasonRotational Field Level Home Plate</v>
      </c>
      <c r="Y3521" t="str">
        <f>CONCATENATE(M3521,O3521,P3521)</f>
        <v>Regular SeasonMaxxis TiresRotational Field Level Home Plate</v>
      </c>
    </row>
    <row r="3522" spans="1:25" x14ac:dyDescent="0.25">
      <c r="A3522" s="3">
        <v>375959</v>
      </c>
      <c r="B3522" t="s">
        <v>4</v>
      </c>
      <c r="C3522" t="s">
        <v>46</v>
      </c>
      <c r="D3522" t="s">
        <v>17</v>
      </c>
      <c r="E3522" t="s">
        <v>1</v>
      </c>
      <c r="F3522" s="5">
        <v>41098</v>
      </c>
      <c r="G3522">
        <v>1</v>
      </c>
      <c r="H3522">
        <v>6</v>
      </c>
      <c r="I3522" s="1">
        <v>1443.18</v>
      </c>
      <c r="J3522" s="1">
        <v>471.2</v>
      </c>
      <c r="K3522">
        <v>32.650119874166698</v>
      </c>
      <c r="L3522" s="4">
        <f>VLOOKUP(N3522,rates,VLOOKUP(CONCATENATE('[1]Exposure Report'!$B$11,'[1]Exposure Report'!$B$13),rate_lookup_table,4,FALSE),FALSE)</f>
        <v>240.52800000000002</v>
      </c>
      <c r="M3522" t="s">
        <v>0</v>
      </c>
      <c r="N3522" t="str">
        <f>IF(VLOOKUP(B3522,title_rename,2,FALSE)=0,B3522,VLOOKUP(B3522,title_rename,2,FALSE))</f>
        <v>07-08 Colorado Rockies @ Washington Nationals</v>
      </c>
      <c r="O3522" s="3" t="str">
        <f>LEFT(IF(VLOOKUP(C3522,brand_rename,2,FALSE)=0,C3522,VLOOKUP(C3522,brand_rename,2,FALSE)),LEN(IF(VLOOKUP(C3522,brand_rename,2,FALSE)=0,C3522,VLOOKUP(C3522,brand_rename,2,FALSE)))-6)</f>
        <v>MedStar Health</v>
      </c>
      <c r="P3522" t="str">
        <f>IF(VLOOKUP(D3522,location_rename,2,FALSE)=0,D3522,VLOOKUP(D3522,location_rename,2,FALSE))</f>
        <v>LED Upper Tiered</v>
      </c>
      <c r="Q3522">
        <f>IF($L3522=0,0,G3522)</f>
        <v>1</v>
      </c>
      <c r="R3522">
        <f>IF($L3522=0,0,H3522)</f>
        <v>6</v>
      </c>
      <c r="S3522" s="1">
        <f>R3522*L3522</f>
        <v>1443.1680000000001</v>
      </c>
      <c r="T3522" s="1">
        <f>S3522*(K3522/100)</f>
        <v>471.19608198561411</v>
      </c>
      <c r="U3522" t="str">
        <f t="shared" ref="U3522:U3577" si="110">CONCATENATE(O3522,P3522)</f>
        <v>MedStar HealthLED Upper Tiered</v>
      </c>
      <c r="V3522" t="str">
        <f t="shared" ref="V3522:V3585" si="111">CONCATENATE(N3522,U3522)</f>
        <v>07-08 Colorado Rockies @ Washington NationalsMedStar HealthLED Upper Tiered</v>
      </c>
      <c r="W3522" t="str">
        <f>CONCATENATE(M3522,O3522)</f>
        <v>Regular SeasonMedStar Health</v>
      </c>
      <c r="X3522" t="str">
        <f>CONCATENATE(M3522,P3522)</f>
        <v>Regular SeasonLED Upper Tiered</v>
      </c>
      <c r="Y3522" t="str">
        <f>CONCATENATE(M3522,O3522,P3522)</f>
        <v>Regular SeasonMedStar HealthLED Upper Tiered</v>
      </c>
    </row>
    <row r="3523" spans="1:25" x14ac:dyDescent="0.25">
      <c r="A3523" s="3">
        <v>375959</v>
      </c>
      <c r="B3523" t="s">
        <v>4</v>
      </c>
      <c r="C3523" t="s">
        <v>44</v>
      </c>
      <c r="D3523" t="s">
        <v>34</v>
      </c>
      <c r="E3523" t="s">
        <v>1</v>
      </c>
      <c r="F3523" s="5">
        <v>41098</v>
      </c>
      <c r="G3523">
        <v>1</v>
      </c>
      <c r="H3523">
        <v>1</v>
      </c>
      <c r="I3523" s="1">
        <v>240.53</v>
      </c>
      <c r="J3523" s="1">
        <v>51.57</v>
      </c>
      <c r="K3523">
        <v>21.440152995468299</v>
      </c>
      <c r="L3523" s="4">
        <f>VLOOKUP(N3523,rates,VLOOKUP(CONCATENATE('[1]Exposure Report'!$B$11,'[1]Exposure Report'!$B$13),rate_lookup_table,4,FALSE),FALSE)</f>
        <v>240.52800000000002</v>
      </c>
      <c r="M3523" t="s">
        <v>0</v>
      </c>
      <c r="N3523" t="str">
        <f>IF(VLOOKUP(B3523,title_rename,2,FALSE)=0,B3523,VLOOKUP(B3523,title_rename,2,FALSE))</f>
        <v>07-08 Colorado Rockies @ Washington Nationals</v>
      </c>
      <c r="O3523" s="3" t="str">
        <f>LEFT(IF(VLOOKUP(C3523,brand_rename,2,FALSE)=0,C3523,VLOOKUP(C3523,brand_rename,2,FALSE)),LEN(IF(VLOOKUP(C3523,brand_rename,2,FALSE)=0,C3523,VLOOKUP(C3523,brand_rename,2,FALSE)))-6)</f>
        <v>Miller Lite</v>
      </c>
      <c r="P3523" t="str">
        <f>IF(VLOOKUP(D3523,location_rename,2,FALSE)=0,D3523,VLOOKUP(D3523,location_rename,2,FALSE))</f>
        <v>General Merchandise</v>
      </c>
      <c r="Q3523">
        <f>IF($L3523=0,0,G3523)</f>
        <v>1</v>
      </c>
      <c r="R3523">
        <f>IF($L3523=0,0,H3523)</f>
        <v>1</v>
      </c>
      <c r="S3523" s="1">
        <f>R3523*L3523</f>
        <v>240.52800000000002</v>
      </c>
      <c r="T3523" s="1">
        <f>S3523*(K3523/100)</f>
        <v>51.569571196939989</v>
      </c>
      <c r="U3523" t="str">
        <f t="shared" si="110"/>
        <v>Miller LiteGeneral Merchandise</v>
      </c>
      <c r="V3523" t="str">
        <f t="shared" si="111"/>
        <v>07-08 Colorado Rockies @ Washington NationalsMiller LiteGeneral Merchandise</v>
      </c>
      <c r="W3523" t="str">
        <f>CONCATENATE(M3523,O3523)</f>
        <v>Regular SeasonMiller Lite</v>
      </c>
      <c r="X3523" t="str">
        <f>CONCATENATE(M3523,P3523)</f>
        <v>Regular SeasonGeneral Merchandise</v>
      </c>
      <c r="Y3523" t="str">
        <f>CONCATENATE(M3523,O3523,P3523)</f>
        <v>Regular SeasonMiller LiteGeneral Merchandise</v>
      </c>
    </row>
    <row r="3524" spans="1:25" x14ac:dyDescent="0.25">
      <c r="A3524" s="3">
        <v>375959</v>
      </c>
      <c r="B3524" t="s">
        <v>4</v>
      </c>
      <c r="C3524" t="s">
        <v>44</v>
      </c>
      <c r="D3524" t="s">
        <v>18</v>
      </c>
      <c r="E3524" t="s">
        <v>1</v>
      </c>
      <c r="F3524" s="5">
        <v>41098</v>
      </c>
      <c r="G3524">
        <v>1</v>
      </c>
      <c r="H3524">
        <v>9</v>
      </c>
      <c r="I3524" s="1">
        <v>2164.77</v>
      </c>
      <c r="J3524" s="1">
        <v>342.47</v>
      </c>
      <c r="K3524">
        <v>15.8201564138453</v>
      </c>
      <c r="L3524" s="4">
        <f>VLOOKUP(N3524,rates,VLOOKUP(CONCATENATE('[1]Exposure Report'!$B$11,'[1]Exposure Report'!$B$13),rate_lookup_table,4,FALSE),FALSE)</f>
        <v>240.52800000000002</v>
      </c>
      <c r="M3524" t="s">
        <v>0</v>
      </c>
      <c r="N3524" t="str">
        <f>IF(VLOOKUP(B3524,title_rename,2,FALSE)=0,B3524,VLOOKUP(B3524,title_rename,2,FALSE))</f>
        <v>07-08 Colorado Rockies @ Washington Nationals</v>
      </c>
      <c r="O3524" s="3" t="str">
        <f>LEFT(IF(VLOOKUP(C3524,brand_rename,2,FALSE)=0,C3524,VLOOKUP(C3524,brand_rename,2,FALSE)),LEN(IF(VLOOKUP(C3524,brand_rename,2,FALSE)=0,C3524,VLOOKUP(C3524,brand_rename,2,FALSE)))-6)</f>
        <v>Miller Lite</v>
      </c>
      <c r="P3524" t="str">
        <f>IF(VLOOKUP(D3524,location_rename,2,FALSE)=0,D3524,VLOOKUP(D3524,location_rename,2,FALSE))</f>
        <v>LED Upper Billboard</v>
      </c>
      <c r="Q3524">
        <f>IF($L3524=0,0,G3524)</f>
        <v>1</v>
      </c>
      <c r="R3524">
        <f>IF($L3524=0,0,H3524)</f>
        <v>9</v>
      </c>
      <c r="S3524" s="1">
        <f>R3524*L3524</f>
        <v>2164.7520000000004</v>
      </c>
      <c r="T3524" s="1">
        <f>S3524*(K3524/100)</f>
        <v>342.46715237184446</v>
      </c>
      <c r="U3524" t="str">
        <f t="shared" si="110"/>
        <v>Miller LiteLED Upper Billboard</v>
      </c>
      <c r="V3524" t="str">
        <f t="shared" si="111"/>
        <v>07-08 Colorado Rockies @ Washington NationalsMiller LiteLED Upper Billboard</v>
      </c>
      <c r="W3524" t="str">
        <f>CONCATENATE(M3524,O3524)</f>
        <v>Regular SeasonMiller Lite</v>
      </c>
      <c r="X3524" t="str">
        <f>CONCATENATE(M3524,P3524)</f>
        <v>Regular SeasonLED Upper Billboard</v>
      </c>
      <c r="Y3524" t="str">
        <f>CONCATENATE(M3524,O3524,P3524)</f>
        <v>Regular SeasonMiller LiteLED Upper Billboard</v>
      </c>
    </row>
    <row r="3525" spans="1:25" x14ac:dyDescent="0.25">
      <c r="A3525" s="3">
        <v>375959</v>
      </c>
      <c r="B3525" t="s">
        <v>4</v>
      </c>
      <c r="C3525" t="s">
        <v>44</v>
      </c>
      <c r="D3525" t="s">
        <v>17</v>
      </c>
      <c r="E3525" t="s">
        <v>1</v>
      </c>
      <c r="F3525" s="5">
        <v>41098</v>
      </c>
      <c r="G3525">
        <v>4</v>
      </c>
      <c r="H3525">
        <v>6</v>
      </c>
      <c r="I3525" s="1">
        <v>1443.18</v>
      </c>
      <c r="J3525" s="1">
        <v>531.11</v>
      </c>
      <c r="K3525">
        <v>36.801369198575301</v>
      </c>
      <c r="L3525" s="4">
        <f>VLOOKUP(N3525,rates,VLOOKUP(CONCATENATE('[1]Exposure Report'!$B$11,'[1]Exposure Report'!$B$13),rate_lookup_table,4,FALSE),FALSE)</f>
        <v>240.52800000000002</v>
      </c>
      <c r="M3525" t="s">
        <v>0</v>
      </c>
      <c r="N3525" t="str">
        <f>IF(VLOOKUP(B3525,title_rename,2,FALSE)=0,B3525,VLOOKUP(B3525,title_rename,2,FALSE))</f>
        <v>07-08 Colorado Rockies @ Washington Nationals</v>
      </c>
      <c r="O3525" s="3" t="str">
        <f>LEFT(IF(VLOOKUP(C3525,brand_rename,2,FALSE)=0,C3525,VLOOKUP(C3525,brand_rename,2,FALSE)),LEN(IF(VLOOKUP(C3525,brand_rename,2,FALSE)=0,C3525,VLOOKUP(C3525,brand_rename,2,FALSE)))-6)</f>
        <v>Miller Lite</v>
      </c>
      <c r="P3525" t="str">
        <f>IF(VLOOKUP(D3525,location_rename,2,FALSE)=0,D3525,VLOOKUP(D3525,location_rename,2,FALSE))</f>
        <v>LED Upper Tiered</v>
      </c>
      <c r="Q3525">
        <f>IF($L3525=0,0,G3525)</f>
        <v>4</v>
      </c>
      <c r="R3525">
        <f>IF($L3525=0,0,H3525)</f>
        <v>6</v>
      </c>
      <c r="S3525" s="1">
        <f>R3525*L3525</f>
        <v>1443.1680000000001</v>
      </c>
      <c r="T3525" s="1">
        <f>S3525*(K3525/100)</f>
        <v>531.10558383569526</v>
      </c>
      <c r="U3525" t="str">
        <f t="shared" si="110"/>
        <v>Miller LiteLED Upper Tiered</v>
      </c>
      <c r="V3525" t="str">
        <f t="shared" si="111"/>
        <v>07-08 Colorado Rockies @ Washington NationalsMiller LiteLED Upper Tiered</v>
      </c>
      <c r="W3525" t="str">
        <f>CONCATENATE(M3525,O3525)</f>
        <v>Regular SeasonMiller Lite</v>
      </c>
      <c r="X3525" t="str">
        <f>CONCATENATE(M3525,P3525)</f>
        <v>Regular SeasonLED Upper Tiered</v>
      </c>
      <c r="Y3525" t="str">
        <f>CONCATENATE(M3525,O3525,P3525)</f>
        <v>Regular SeasonMiller LiteLED Upper Tiered</v>
      </c>
    </row>
    <row r="3526" spans="1:25" x14ac:dyDescent="0.25">
      <c r="A3526" s="3">
        <v>375959</v>
      </c>
      <c r="B3526" t="s">
        <v>4</v>
      </c>
      <c r="C3526" t="s">
        <v>44</v>
      </c>
      <c r="D3526" t="s">
        <v>6</v>
      </c>
      <c r="E3526" t="s">
        <v>1</v>
      </c>
      <c r="F3526" s="5">
        <v>41098</v>
      </c>
      <c r="G3526">
        <v>2</v>
      </c>
      <c r="H3526">
        <v>3</v>
      </c>
      <c r="I3526" s="1">
        <v>721.59</v>
      </c>
      <c r="J3526" s="1">
        <v>178.71</v>
      </c>
      <c r="K3526">
        <v>24.766141437658501</v>
      </c>
      <c r="L3526" s="4">
        <f>VLOOKUP(N3526,rates,VLOOKUP(CONCATENATE('[1]Exposure Report'!$B$11,'[1]Exposure Report'!$B$13),rate_lookup_table,4,FALSE),FALSE)</f>
        <v>240.52800000000002</v>
      </c>
      <c r="M3526" t="s">
        <v>0</v>
      </c>
      <c r="N3526" t="str">
        <f>IF(VLOOKUP(B3526,title_rename,2,FALSE)=0,B3526,VLOOKUP(B3526,title_rename,2,FALSE))</f>
        <v>07-08 Colorado Rockies @ Washington Nationals</v>
      </c>
      <c r="O3526" s="3" t="str">
        <f>LEFT(IF(VLOOKUP(C3526,brand_rename,2,FALSE)=0,C3526,VLOOKUP(C3526,brand_rename,2,FALSE)),LEN(IF(VLOOKUP(C3526,brand_rename,2,FALSE)=0,C3526,VLOOKUP(C3526,brand_rename,2,FALSE)))-6)</f>
        <v>Miller Lite</v>
      </c>
      <c r="P3526" t="str">
        <f>IF(VLOOKUP(D3526,location_rename,2,FALSE)=0,D3526,VLOOKUP(D3526,location_rename,2,FALSE))</f>
        <v>Rotational Field Level Foul Ball Line</v>
      </c>
      <c r="Q3526">
        <f>IF($L3526=0,0,G3526)</f>
        <v>2</v>
      </c>
      <c r="R3526">
        <f>IF($L3526=0,0,H3526)</f>
        <v>3</v>
      </c>
      <c r="S3526" s="1">
        <f>R3526*L3526</f>
        <v>721.58400000000006</v>
      </c>
      <c r="T3526" s="1">
        <f>S3526*(K3526/100)</f>
        <v>178.70851403151374</v>
      </c>
      <c r="U3526" t="str">
        <f t="shared" si="110"/>
        <v>Miller LiteRotational Field Level Foul Ball Line</v>
      </c>
      <c r="V3526" t="str">
        <f t="shared" si="111"/>
        <v>07-08 Colorado Rockies @ Washington NationalsMiller LiteRotational Field Level Foul Ball Line</v>
      </c>
      <c r="W3526" t="str">
        <f>CONCATENATE(M3526,O3526)</f>
        <v>Regular SeasonMiller Lite</v>
      </c>
      <c r="X3526" t="str">
        <f>CONCATENATE(M3526,P3526)</f>
        <v>Regular SeasonRotational Field Level Foul Ball Line</v>
      </c>
      <c r="Y3526" t="str">
        <f>CONCATENATE(M3526,O3526,P3526)</f>
        <v>Regular SeasonMiller LiteRotational Field Level Foul Ball Line</v>
      </c>
    </row>
    <row r="3527" spans="1:25" x14ac:dyDescent="0.25">
      <c r="A3527" s="3">
        <v>375959</v>
      </c>
      <c r="B3527" t="s">
        <v>4</v>
      </c>
      <c r="C3527" t="s">
        <v>44</v>
      </c>
      <c r="D3527" t="s">
        <v>2</v>
      </c>
      <c r="E3527" t="s">
        <v>1</v>
      </c>
      <c r="F3527" s="5">
        <v>41098</v>
      </c>
      <c r="G3527">
        <v>38</v>
      </c>
      <c r="H3527">
        <v>192</v>
      </c>
      <c r="I3527" s="1">
        <v>46181.760000000002</v>
      </c>
      <c r="J3527" s="1">
        <v>11690.98</v>
      </c>
      <c r="K3527">
        <v>25.315146066325699</v>
      </c>
      <c r="L3527" s="4">
        <f>VLOOKUP(N3527,rates,VLOOKUP(CONCATENATE('[1]Exposure Report'!$B$11,'[1]Exposure Report'!$B$13),rate_lookup_table,4,FALSE),FALSE)</f>
        <v>240.52800000000002</v>
      </c>
      <c r="M3527" t="s">
        <v>0</v>
      </c>
      <c r="N3527" t="str">
        <f>IF(VLOOKUP(B3527,title_rename,2,FALSE)=0,B3527,VLOOKUP(B3527,title_rename,2,FALSE))</f>
        <v>07-08 Colorado Rockies @ Washington Nationals</v>
      </c>
      <c r="O3527" s="3" t="str">
        <f>LEFT(IF(VLOOKUP(C3527,brand_rename,2,FALSE)=0,C3527,VLOOKUP(C3527,brand_rename,2,FALSE)),LEN(IF(VLOOKUP(C3527,brand_rename,2,FALSE)=0,C3527,VLOOKUP(C3527,brand_rename,2,FALSE)))-6)</f>
        <v>Miller Lite</v>
      </c>
      <c r="P3527" t="str">
        <f>IF(VLOOKUP(D3527,location_rename,2,FALSE)=0,D3527,VLOOKUP(D3527,location_rename,2,FALSE))</f>
        <v>Rotational Field Level Home Plate</v>
      </c>
      <c r="Q3527">
        <f>IF($L3527=0,0,G3527)</f>
        <v>38</v>
      </c>
      <c r="R3527">
        <f>IF($L3527=0,0,H3527)</f>
        <v>192</v>
      </c>
      <c r="S3527" s="1">
        <f>R3527*L3527</f>
        <v>46181.376000000004</v>
      </c>
      <c r="T3527" s="1">
        <f>S3527*(K3527/100)</f>
        <v>11690.882789839083</v>
      </c>
      <c r="U3527" t="str">
        <f t="shared" si="110"/>
        <v>Miller LiteRotational Field Level Home Plate</v>
      </c>
      <c r="V3527" t="str">
        <f t="shared" si="111"/>
        <v>07-08 Colorado Rockies @ Washington NationalsMiller LiteRotational Field Level Home Plate</v>
      </c>
      <c r="W3527" t="str">
        <f>CONCATENATE(M3527,O3527)</f>
        <v>Regular SeasonMiller Lite</v>
      </c>
      <c r="X3527" t="str">
        <f>CONCATENATE(M3527,P3527)</f>
        <v>Regular SeasonRotational Field Level Home Plate</v>
      </c>
      <c r="Y3527" t="str">
        <f>CONCATENATE(M3527,O3527,P3527)</f>
        <v>Regular SeasonMiller LiteRotational Field Level Home Plate</v>
      </c>
    </row>
    <row r="3528" spans="1:25" x14ac:dyDescent="0.25">
      <c r="A3528" s="3">
        <v>375959</v>
      </c>
      <c r="B3528" t="s">
        <v>4</v>
      </c>
      <c r="C3528" t="s">
        <v>44</v>
      </c>
      <c r="D3528" t="s">
        <v>45</v>
      </c>
      <c r="E3528" t="s">
        <v>1</v>
      </c>
      <c r="F3528" s="5">
        <v>41098</v>
      </c>
      <c r="G3528">
        <v>4</v>
      </c>
      <c r="H3528">
        <v>11</v>
      </c>
      <c r="I3528" s="1">
        <v>2645.83</v>
      </c>
      <c r="J3528" s="1">
        <v>621.41</v>
      </c>
      <c r="K3528">
        <v>23.486391793879399</v>
      </c>
      <c r="L3528" s="4">
        <f>VLOOKUP(N3528,rates,VLOOKUP(CONCATENATE('[1]Exposure Report'!$B$11,'[1]Exposure Report'!$B$13),rate_lookup_table,4,FALSE),FALSE)</f>
        <v>240.52800000000002</v>
      </c>
      <c r="M3528" t="s">
        <v>0</v>
      </c>
      <c r="N3528" t="str">
        <f>IF(VLOOKUP(B3528,title_rename,2,FALSE)=0,B3528,VLOOKUP(B3528,title_rename,2,FALSE))</f>
        <v>07-08 Colorado Rockies @ Washington Nationals</v>
      </c>
      <c r="O3528" s="3" t="str">
        <f>LEFT(IF(VLOOKUP(C3528,brand_rename,2,FALSE)=0,C3528,VLOOKUP(C3528,brand_rename,2,FALSE)),LEN(IF(VLOOKUP(C3528,brand_rename,2,FALSE)=0,C3528,VLOOKUP(C3528,brand_rename,2,FALSE)))-6)</f>
        <v>Miller Lite</v>
      </c>
      <c r="P3528" t="str">
        <f>IF(VLOOKUP(D3528,location_rename,2,FALSE)=0,D3528,VLOOKUP(D3528,location_rename,2,FALSE))</f>
        <v>Static Field Level Foul Ball Line</v>
      </c>
      <c r="Q3528">
        <f>IF($L3528=0,0,G3528)</f>
        <v>4</v>
      </c>
      <c r="R3528">
        <f>IF($L3528=0,0,H3528)</f>
        <v>11</v>
      </c>
      <c r="S3528" s="1">
        <f>R3528*L3528</f>
        <v>2645.808</v>
      </c>
      <c r="T3528" s="1">
        <f>S3528*(K3528/100)</f>
        <v>621.40483299380469</v>
      </c>
      <c r="U3528" t="str">
        <f t="shared" si="110"/>
        <v>Miller LiteStatic Field Level Foul Ball Line</v>
      </c>
      <c r="V3528" t="str">
        <f t="shared" si="111"/>
        <v>07-08 Colorado Rockies @ Washington NationalsMiller LiteStatic Field Level Foul Ball Line</v>
      </c>
      <c r="W3528" t="str">
        <f>CONCATENATE(M3528,O3528)</f>
        <v>Regular SeasonMiller Lite</v>
      </c>
      <c r="X3528" t="str">
        <f>CONCATENATE(M3528,P3528)</f>
        <v>Regular SeasonStatic Field Level Foul Ball Line</v>
      </c>
      <c r="Y3528" t="str">
        <f>CONCATENATE(M3528,O3528,P3528)</f>
        <v>Regular SeasonMiller LiteStatic Field Level Foul Ball Line</v>
      </c>
    </row>
    <row r="3529" spans="1:25" x14ac:dyDescent="0.25">
      <c r="A3529" s="3">
        <v>375959</v>
      </c>
      <c r="B3529" t="s">
        <v>4</v>
      </c>
      <c r="C3529" t="s">
        <v>44</v>
      </c>
      <c r="D3529" t="s">
        <v>9</v>
      </c>
      <c r="E3529" t="s">
        <v>1</v>
      </c>
      <c r="F3529" s="5">
        <v>41098</v>
      </c>
      <c r="G3529">
        <v>30</v>
      </c>
      <c r="H3529">
        <v>165</v>
      </c>
      <c r="I3529" s="1">
        <v>39687.449999999997</v>
      </c>
      <c r="J3529" s="1">
        <v>5035.26</v>
      </c>
      <c r="K3529">
        <v>12.687285275320001</v>
      </c>
      <c r="L3529" s="4">
        <f>VLOOKUP(N3529,rates,VLOOKUP(CONCATENATE('[1]Exposure Report'!$B$11,'[1]Exposure Report'!$B$13),rate_lookup_table,4,FALSE),FALSE)</f>
        <v>240.52800000000002</v>
      </c>
      <c r="M3529" t="s">
        <v>0</v>
      </c>
      <c r="N3529" t="str">
        <f>IF(VLOOKUP(B3529,title_rename,2,FALSE)=0,B3529,VLOOKUP(B3529,title_rename,2,FALSE))</f>
        <v>07-08 Colorado Rockies @ Washington Nationals</v>
      </c>
      <c r="O3529" s="3" t="str">
        <f>LEFT(IF(VLOOKUP(C3529,brand_rename,2,FALSE)=0,C3529,VLOOKUP(C3529,brand_rename,2,FALSE)),LEN(IF(VLOOKUP(C3529,brand_rename,2,FALSE)=0,C3529,VLOOKUP(C3529,brand_rename,2,FALSE)))-6)</f>
        <v>Miller Lite</v>
      </c>
      <c r="P3529" t="str">
        <f>IF(VLOOKUP(D3529,location_rename,2,FALSE)=0,D3529,VLOOKUP(D3529,location_rename,2,FALSE))</f>
        <v>Static Upper Billboard</v>
      </c>
      <c r="Q3529">
        <f>IF($L3529=0,0,G3529)</f>
        <v>30</v>
      </c>
      <c r="R3529">
        <f>IF($L3529=0,0,H3529)</f>
        <v>165</v>
      </c>
      <c r="S3529" s="1">
        <f>R3529*L3529</f>
        <v>39687.120000000003</v>
      </c>
      <c r="T3529" s="1">
        <f>S3529*(K3529/100)</f>
        <v>5035.2181319585798</v>
      </c>
      <c r="U3529" t="str">
        <f t="shared" si="110"/>
        <v>Miller LiteStatic Upper Billboard</v>
      </c>
      <c r="V3529" t="str">
        <f t="shared" si="111"/>
        <v>07-08 Colorado Rockies @ Washington NationalsMiller LiteStatic Upper Billboard</v>
      </c>
      <c r="W3529" t="str">
        <f>CONCATENATE(M3529,O3529)</f>
        <v>Regular SeasonMiller Lite</v>
      </c>
      <c r="X3529" t="str">
        <f>CONCATENATE(M3529,P3529)</f>
        <v>Regular SeasonStatic Upper Billboard</v>
      </c>
      <c r="Y3529" t="str">
        <f>CONCATENATE(M3529,O3529,P3529)</f>
        <v>Regular SeasonMiller LiteStatic Upper Billboard</v>
      </c>
    </row>
    <row r="3530" spans="1:25" x14ac:dyDescent="0.25">
      <c r="A3530" s="3">
        <v>375959</v>
      </c>
      <c r="B3530" t="s">
        <v>4</v>
      </c>
      <c r="C3530" t="s">
        <v>43</v>
      </c>
      <c r="D3530" t="s">
        <v>17</v>
      </c>
      <c r="E3530" t="s">
        <v>1</v>
      </c>
      <c r="F3530" s="5">
        <v>41098</v>
      </c>
      <c r="G3530">
        <v>3</v>
      </c>
      <c r="H3530">
        <v>14</v>
      </c>
      <c r="I3530" s="1">
        <v>3367.42</v>
      </c>
      <c r="J3530" s="1">
        <v>965.9</v>
      </c>
      <c r="K3530">
        <v>28.683680681352399</v>
      </c>
      <c r="L3530" s="4">
        <f>VLOOKUP(N3530,rates,VLOOKUP(CONCATENATE('[1]Exposure Report'!$B$11,'[1]Exposure Report'!$B$13),rate_lookup_table,4,FALSE),FALSE)</f>
        <v>240.52800000000002</v>
      </c>
      <c r="M3530" t="s">
        <v>0</v>
      </c>
      <c r="N3530" t="str">
        <f>IF(VLOOKUP(B3530,title_rename,2,FALSE)=0,B3530,VLOOKUP(B3530,title_rename,2,FALSE))</f>
        <v>07-08 Colorado Rockies @ Washington Nationals</v>
      </c>
      <c r="O3530" s="3" t="str">
        <f>LEFT(IF(VLOOKUP(C3530,brand_rename,2,FALSE)=0,C3530,VLOOKUP(C3530,brand_rename,2,FALSE)),LEN(IF(VLOOKUP(C3530,brand_rename,2,FALSE)=0,C3530,VLOOKUP(C3530,brand_rename,2,FALSE)))-6)</f>
        <v>Mini U Storage</v>
      </c>
      <c r="P3530" t="str">
        <f>IF(VLOOKUP(D3530,location_rename,2,FALSE)=0,D3530,VLOOKUP(D3530,location_rename,2,FALSE))</f>
        <v>LED Upper Tiered</v>
      </c>
      <c r="Q3530">
        <f>IF($L3530=0,0,G3530)</f>
        <v>3</v>
      </c>
      <c r="R3530">
        <f>IF($L3530=0,0,H3530)</f>
        <v>14</v>
      </c>
      <c r="S3530" s="1">
        <f>R3530*L3530</f>
        <v>3367.3920000000003</v>
      </c>
      <c r="T3530" s="1">
        <f>S3530*(K3530/100)</f>
        <v>965.89196856940623</v>
      </c>
      <c r="U3530" t="str">
        <f t="shared" si="110"/>
        <v>Mini U StorageLED Upper Tiered</v>
      </c>
      <c r="V3530" t="str">
        <f t="shared" si="111"/>
        <v>07-08 Colorado Rockies @ Washington NationalsMini U StorageLED Upper Tiered</v>
      </c>
      <c r="W3530" t="str">
        <f>CONCATENATE(M3530,O3530)</f>
        <v>Regular SeasonMini U Storage</v>
      </c>
      <c r="X3530" t="str">
        <f>CONCATENATE(M3530,P3530)</f>
        <v>Regular SeasonLED Upper Tiered</v>
      </c>
      <c r="Y3530" t="str">
        <f>CONCATENATE(M3530,O3530,P3530)</f>
        <v>Regular SeasonMini U StorageLED Upper Tiered</v>
      </c>
    </row>
    <row r="3531" spans="1:25" x14ac:dyDescent="0.25">
      <c r="A3531" s="3">
        <v>375959</v>
      </c>
      <c r="B3531" t="s">
        <v>4</v>
      </c>
      <c r="C3531" t="s">
        <v>42</v>
      </c>
      <c r="D3531" t="s">
        <v>12</v>
      </c>
      <c r="E3531" t="s">
        <v>1</v>
      </c>
      <c r="F3531" s="5">
        <v>41098</v>
      </c>
      <c r="G3531">
        <v>286</v>
      </c>
      <c r="H3531">
        <v>1771</v>
      </c>
      <c r="I3531" s="1">
        <v>425978.63</v>
      </c>
      <c r="J3531" s="1">
        <v>64485.59</v>
      </c>
      <c r="K3531">
        <v>15.1382218399077</v>
      </c>
      <c r="L3531" s="4">
        <f>VLOOKUP(N3531,rates,VLOOKUP(CONCATENATE('[1]Exposure Report'!$B$11,'[1]Exposure Report'!$B$13),rate_lookup_table,4,FALSE),FALSE)</f>
        <v>240.52800000000002</v>
      </c>
      <c r="M3531" t="s">
        <v>0</v>
      </c>
      <c r="N3531" t="str">
        <f>IF(VLOOKUP(B3531,title_rename,2,FALSE)=0,B3531,VLOOKUP(B3531,title_rename,2,FALSE))</f>
        <v>07-08 Colorado Rockies @ Washington Nationals</v>
      </c>
      <c r="O3531" s="3" t="str">
        <f>LEFT(IF(VLOOKUP(C3531,brand_rename,2,FALSE)=0,C3531,VLOOKUP(C3531,brand_rename,2,FALSE)),LEN(IF(VLOOKUP(C3531,brand_rename,2,FALSE)=0,C3531,VLOOKUP(C3531,brand_rename,2,FALSE)))-6)</f>
        <v>Music Promotion - The Wallflowers</v>
      </c>
      <c r="P3531" t="str">
        <f>IF(VLOOKUP(D3531,location_rename,2,FALSE)=0,D3531,VLOOKUP(D3531,location_rename,2,FALSE))</f>
        <v>Static Field Level Home Plate</v>
      </c>
      <c r="Q3531">
        <f>IF($L3531=0,0,G3531)</f>
        <v>286</v>
      </c>
      <c r="R3531">
        <f>IF($L3531=0,0,H3531)</f>
        <v>1771</v>
      </c>
      <c r="S3531" s="1">
        <f>R3531*L3531</f>
        <v>425975.08800000005</v>
      </c>
      <c r="T3531" s="1">
        <f>S3531*(K3531/100)</f>
        <v>64485.053804182055</v>
      </c>
      <c r="U3531" t="str">
        <f t="shared" si="110"/>
        <v>Music Promotion - The WallflowersStatic Field Level Home Plate</v>
      </c>
      <c r="V3531" t="str">
        <f t="shared" si="111"/>
        <v>07-08 Colorado Rockies @ Washington NationalsMusic Promotion - The WallflowersStatic Field Level Home Plate</v>
      </c>
      <c r="W3531" t="str">
        <f>CONCATENATE(M3531,O3531)</f>
        <v>Regular SeasonMusic Promotion - The Wallflowers</v>
      </c>
      <c r="X3531" t="str">
        <f>CONCATENATE(M3531,P3531)</f>
        <v>Regular SeasonStatic Field Level Home Plate</v>
      </c>
      <c r="Y3531" t="str">
        <f>CONCATENATE(M3531,O3531,P3531)</f>
        <v>Regular SeasonMusic Promotion - The WallflowersStatic Field Level Home Plate</v>
      </c>
    </row>
    <row r="3532" spans="1:25" x14ac:dyDescent="0.25">
      <c r="A3532" s="3">
        <v>375959</v>
      </c>
      <c r="B3532" t="s">
        <v>4</v>
      </c>
      <c r="C3532" t="s">
        <v>41</v>
      </c>
      <c r="D3532" t="s">
        <v>15</v>
      </c>
      <c r="E3532" t="s">
        <v>1</v>
      </c>
      <c r="F3532" s="5">
        <v>41098</v>
      </c>
      <c r="G3532">
        <v>1</v>
      </c>
      <c r="H3532">
        <v>1</v>
      </c>
      <c r="I3532" s="1">
        <v>240.53</v>
      </c>
      <c r="J3532" s="1">
        <v>46.11</v>
      </c>
      <c r="K3532">
        <v>19.170165883673501</v>
      </c>
      <c r="L3532" s="4">
        <f>VLOOKUP(N3532,rates,VLOOKUP(CONCATENATE('[1]Exposure Report'!$B$11,'[1]Exposure Report'!$B$13),rate_lookup_table,4,FALSE),FALSE)</f>
        <v>240.52800000000002</v>
      </c>
      <c r="M3532" t="s">
        <v>0</v>
      </c>
      <c r="N3532" t="str">
        <f>IF(VLOOKUP(B3532,title_rename,2,FALSE)=0,B3532,VLOOKUP(B3532,title_rename,2,FALSE))</f>
        <v>07-08 Colorado Rockies @ Washington Nationals</v>
      </c>
      <c r="O3532" s="3" t="str">
        <f>LEFT(IF(VLOOKUP(C3532,brand_rename,2,FALSE)=0,C3532,VLOOKUP(C3532,brand_rename,2,FALSE)),LEN(IF(VLOOKUP(C3532,brand_rename,2,FALSE)=0,C3532,VLOOKUP(C3532,brand_rename,2,FALSE)))-6)</f>
        <v>Nationals Park</v>
      </c>
      <c r="P3532" t="str">
        <f>IF(VLOOKUP(D3532,location_rename,2,FALSE)=0,D3532,VLOOKUP(D3532,location_rename,2,FALSE))</f>
        <v>Special Structure Signage</v>
      </c>
      <c r="Q3532">
        <f>IF($L3532=0,0,G3532)</f>
        <v>1</v>
      </c>
      <c r="R3532">
        <f>IF($L3532=0,0,H3532)</f>
        <v>1</v>
      </c>
      <c r="S3532" s="1">
        <f>R3532*L3532</f>
        <v>240.52800000000002</v>
      </c>
      <c r="T3532" s="1">
        <f>S3532*(K3532/100)</f>
        <v>46.109616596682201</v>
      </c>
      <c r="U3532" t="str">
        <f t="shared" si="110"/>
        <v>Nationals ParkSpecial Structure Signage</v>
      </c>
      <c r="V3532" t="str">
        <f t="shared" si="111"/>
        <v>07-08 Colorado Rockies @ Washington NationalsNationals ParkSpecial Structure Signage</v>
      </c>
      <c r="W3532" t="str">
        <f>CONCATENATE(M3532,O3532)</f>
        <v>Regular SeasonNationals Park</v>
      </c>
      <c r="X3532" t="str">
        <f>CONCATENATE(M3532,P3532)</f>
        <v>Regular SeasonSpecial Structure Signage</v>
      </c>
      <c r="Y3532" t="str">
        <f>CONCATENATE(M3532,O3532,P3532)</f>
        <v>Regular SeasonNationals ParkSpecial Structure Signage</v>
      </c>
    </row>
    <row r="3533" spans="1:25" x14ac:dyDescent="0.25">
      <c r="A3533" s="3">
        <v>375959</v>
      </c>
      <c r="B3533" t="s">
        <v>4</v>
      </c>
      <c r="C3533" t="s">
        <v>41</v>
      </c>
      <c r="D3533" t="s">
        <v>14</v>
      </c>
      <c r="E3533" t="s">
        <v>1</v>
      </c>
      <c r="F3533" s="5">
        <v>41098</v>
      </c>
      <c r="G3533">
        <v>6</v>
      </c>
      <c r="H3533">
        <v>19</v>
      </c>
      <c r="I3533" s="1">
        <v>4570.07</v>
      </c>
      <c r="J3533" s="1">
        <v>892.05</v>
      </c>
      <c r="K3533">
        <v>19.519394670103502</v>
      </c>
      <c r="L3533" s="4">
        <f>VLOOKUP(N3533,rates,VLOOKUP(CONCATENATE('[1]Exposure Report'!$B$11,'[1]Exposure Report'!$B$13),rate_lookup_table,4,FALSE),FALSE)</f>
        <v>240.52800000000002</v>
      </c>
      <c r="M3533" t="s">
        <v>0</v>
      </c>
      <c r="N3533" t="str">
        <f>IF(VLOOKUP(B3533,title_rename,2,FALSE)=0,B3533,VLOOKUP(B3533,title_rename,2,FALSE))</f>
        <v>07-08 Colorado Rockies @ Washington Nationals</v>
      </c>
      <c r="O3533" s="3" t="str">
        <f>LEFT(IF(VLOOKUP(C3533,brand_rename,2,FALSE)=0,C3533,VLOOKUP(C3533,brand_rename,2,FALSE)),LEN(IF(VLOOKUP(C3533,brand_rename,2,FALSE)=0,C3533,VLOOKUP(C3533,brand_rename,2,FALSE)))-6)</f>
        <v>Nationals Park</v>
      </c>
      <c r="P3533" t="str">
        <f>IF(VLOOKUP(D3533,location_rename,2,FALSE)=0,D3533,VLOOKUP(D3533,location_rename,2,FALSE))</f>
        <v>Static Dugout Roof</v>
      </c>
      <c r="Q3533">
        <f>IF($L3533=0,0,G3533)</f>
        <v>6</v>
      </c>
      <c r="R3533">
        <f>IF($L3533=0,0,H3533)</f>
        <v>19</v>
      </c>
      <c r="S3533" s="1">
        <f>R3533*L3533</f>
        <v>4570.0320000000002</v>
      </c>
      <c r="T3533" s="1">
        <f>S3533*(K3533/100)</f>
        <v>892.04258263002453</v>
      </c>
      <c r="U3533" t="str">
        <f t="shared" si="110"/>
        <v>Nationals ParkStatic Dugout Roof</v>
      </c>
      <c r="V3533" t="str">
        <f t="shared" si="111"/>
        <v>07-08 Colorado Rockies @ Washington NationalsNationals ParkStatic Dugout Roof</v>
      </c>
      <c r="W3533" t="str">
        <f>CONCATENATE(M3533,O3533)</f>
        <v>Regular SeasonNationals Park</v>
      </c>
      <c r="X3533" t="str">
        <f>CONCATENATE(M3533,P3533)</f>
        <v>Regular SeasonStatic Dugout Roof</v>
      </c>
      <c r="Y3533" t="str">
        <f>CONCATENATE(M3533,O3533,P3533)</f>
        <v>Regular SeasonNationals ParkStatic Dugout Roof</v>
      </c>
    </row>
    <row r="3534" spans="1:25" x14ac:dyDescent="0.25">
      <c r="A3534" s="3">
        <v>375959</v>
      </c>
      <c r="B3534" t="s">
        <v>4</v>
      </c>
      <c r="C3534" t="s">
        <v>41</v>
      </c>
      <c r="D3534" t="s">
        <v>12</v>
      </c>
      <c r="E3534" t="s">
        <v>1</v>
      </c>
      <c r="F3534" s="5">
        <v>41098</v>
      </c>
      <c r="G3534">
        <v>320</v>
      </c>
      <c r="H3534">
        <v>1592</v>
      </c>
      <c r="I3534" s="1">
        <v>382923.76</v>
      </c>
      <c r="J3534" s="1">
        <v>92781.440000000002</v>
      </c>
      <c r="K3534">
        <v>24.229742233806501</v>
      </c>
      <c r="L3534" s="4">
        <f>VLOOKUP(N3534,rates,VLOOKUP(CONCATENATE('[1]Exposure Report'!$B$11,'[1]Exposure Report'!$B$13),rate_lookup_table,4,FALSE),FALSE)</f>
        <v>240.52800000000002</v>
      </c>
      <c r="M3534" t="s">
        <v>0</v>
      </c>
      <c r="N3534" t="str">
        <f>IF(VLOOKUP(B3534,title_rename,2,FALSE)=0,B3534,VLOOKUP(B3534,title_rename,2,FALSE))</f>
        <v>07-08 Colorado Rockies @ Washington Nationals</v>
      </c>
      <c r="O3534" s="3" t="str">
        <f>LEFT(IF(VLOOKUP(C3534,brand_rename,2,FALSE)=0,C3534,VLOOKUP(C3534,brand_rename,2,FALSE)),LEN(IF(VLOOKUP(C3534,brand_rename,2,FALSE)=0,C3534,VLOOKUP(C3534,brand_rename,2,FALSE)))-6)</f>
        <v>Nationals Park</v>
      </c>
      <c r="P3534" t="str">
        <f>IF(VLOOKUP(D3534,location_rename,2,FALSE)=0,D3534,VLOOKUP(D3534,location_rename,2,FALSE))</f>
        <v>Static Field Level Home Plate</v>
      </c>
      <c r="Q3534">
        <f>IF($L3534=0,0,G3534)</f>
        <v>320</v>
      </c>
      <c r="R3534">
        <f>IF($L3534=0,0,H3534)</f>
        <v>1592</v>
      </c>
      <c r="S3534" s="1">
        <f>R3534*L3534</f>
        <v>382920.57600000006</v>
      </c>
      <c r="T3534" s="1">
        <f>S3534*(K3534/100)</f>
        <v>92780.668525007131</v>
      </c>
      <c r="U3534" t="str">
        <f t="shared" si="110"/>
        <v>Nationals ParkStatic Field Level Home Plate</v>
      </c>
      <c r="V3534" t="str">
        <f t="shared" si="111"/>
        <v>07-08 Colorado Rockies @ Washington NationalsNationals ParkStatic Field Level Home Plate</v>
      </c>
      <c r="W3534" t="str">
        <f>CONCATENATE(M3534,O3534)</f>
        <v>Regular SeasonNationals Park</v>
      </c>
      <c r="X3534" t="str">
        <f>CONCATENATE(M3534,P3534)</f>
        <v>Regular SeasonStatic Field Level Home Plate</v>
      </c>
      <c r="Y3534" t="str">
        <f>CONCATENATE(M3534,O3534,P3534)</f>
        <v>Regular SeasonNationals ParkStatic Field Level Home Plate</v>
      </c>
    </row>
    <row r="3535" spans="1:25" x14ac:dyDescent="0.25">
      <c r="A3535" s="3">
        <v>375959</v>
      </c>
      <c r="B3535" t="s">
        <v>4</v>
      </c>
      <c r="C3535" t="s">
        <v>41</v>
      </c>
      <c r="D3535" t="s">
        <v>10</v>
      </c>
      <c r="E3535" t="s">
        <v>1</v>
      </c>
      <c r="F3535" s="5">
        <v>41098</v>
      </c>
      <c r="G3535">
        <v>1</v>
      </c>
      <c r="H3535">
        <v>3</v>
      </c>
      <c r="I3535" s="1">
        <v>721.59</v>
      </c>
      <c r="J3535" s="1">
        <v>185.95</v>
      </c>
      <c r="K3535">
        <v>25.769481284385801</v>
      </c>
      <c r="L3535" s="4">
        <f>VLOOKUP(N3535,rates,VLOOKUP(CONCATENATE('[1]Exposure Report'!$B$11,'[1]Exposure Report'!$B$13),rate_lookup_table,4,FALSE),FALSE)</f>
        <v>240.52800000000002</v>
      </c>
      <c r="M3535" t="s">
        <v>0</v>
      </c>
      <c r="N3535" t="str">
        <f>IF(VLOOKUP(B3535,title_rename,2,FALSE)=0,B3535,VLOOKUP(B3535,title_rename,2,FALSE))</f>
        <v>07-08 Colorado Rockies @ Washington Nationals</v>
      </c>
      <c r="O3535" s="3" t="str">
        <f>LEFT(IF(VLOOKUP(C3535,brand_rename,2,FALSE)=0,C3535,VLOOKUP(C3535,brand_rename,2,FALSE)),LEN(IF(VLOOKUP(C3535,brand_rename,2,FALSE)=0,C3535,VLOOKUP(C3535,brand_rename,2,FALSE)))-6)</f>
        <v>Nationals Park</v>
      </c>
      <c r="P3535" t="str">
        <f>IF(VLOOKUP(D3535,location_rename,2,FALSE)=0,D3535,VLOOKUP(D3535,location_rename,2,FALSE))</f>
        <v>Static Outside Billboard</v>
      </c>
      <c r="Q3535">
        <f>IF($L3535=0,0,G3535)</f>
        <v>1</v>
      </c>
      <c r="R3535">
        <f>IF($L3535=0,0,H3535)</f>
        <v>3</v>
      </c>
      <c r="S3535" s="1">
        <f>R3535*L3535</f>
        <v>721.58400000000006</v>
      </c>
      <c r="T3535" s="1">
        <f>S3535*(K3535/100)</f>
        <v>185.94845383112246</v>
      </c>
      <c r="U3535" t="str">
        <f t="shared" si="110"/>
        <v>Nationals ParkStatic Outside Billboard</v>
      </c>
      <c r="V3535" t="str">
        <f t="shared" si="111"/>
        <v>07-08 Colorado Rockies @ Washington NationalsNationals ParkStatic Outside Billboard</v>
      </c>
      <c r="W3535" t="str">
        <f>CONCATENATE(M3535,O3535)</f>
        <v>Regular SeasonNationals Park</v>
      </c>
      <c r="X3535" t="str">
        <f>CONCATENATE(M3535,P3535)</f>
        <v>Regular SeasonStatic Outside Billboard</v>
      </c>
      <c r="Y3535" t="str">
        <f>CONCATENATE(M3535,O3535,P3535)</f>
        <v>Regular SeasonNationals ParkStatic Outside Billboard</v>
      </c>
    </row>
    <row r="3536" spans="1:25" x14ac:dyDescent="0.25">
      <c r="A3536" s="3">
        <v>375959</v>
      </c>
      <c r="B3536" t="s">
        <v>4</v>
      </c>
      <c r="C3536" t="s">
        <v>41</v>
      </c>
      <c r="D3536" t="s">
        <v>9</v>
      </c>
      <c r="E3536" t="s">
        <v>1</v>
      </c>
      <c r="F3536" s="5">
        <v>41098</v>
      </c>
      <c r="G3536">
        <v>27</v>
      </c>
      <c r="H3536">
        <v>154</v>
      </c>
      <c r="I3536" s="1">
        <v>37041.620000000003</v>
      </c>
      <c r="J3536" s="1">
        <v>5028.93</v>
      </c>
      <c r="K3536">
        <v>13.5764310524215</v>
      </c>
      <c r="L3536" s="4">
        <f>VLOOKUP(N3536,rates,VLOOKUP(CONCATENATE('[1]Exposure Report'!$B$11,'[1]Exposure Report'!$B$13),rate_lookup_table,4,FALSE),FALSE)</f>
        <v>240.52800000000002</v>
      </c>
      <c r="M3536" t="s">
        <v>0</v>
      </c>
      <c r="N3536" t="str">
        <f>IF(VLOOKUP(B3536,title_rename,2,FALSE)=0,B3536,VLOOKUP(B3536,title_rename,2,FALSE))</f>
        <v>07-08 Colorado Rockies @ Washington Nationals</v>
      </c>
      <c r="O3536" s="3" t="str">
        <f>LEFT(IF(VLOOKUP(C3536,brand_rename,2,FALSE)=0,C3536,VLOOKUP(C3536,brand_rename,2,FALSE)),LEN(IF(VLOOKUP(C3536,brand_rename,2,FALSE)=0,C3536,VLOOKUP(C3536,brand_rename,2,FALSE)))-6)</f>
        <v>Nationals Park</v>
      </c>
      <c r="P3536" t="str">
        <f>IF(VLOOKUP(D3536,location_rename,2,FALSE)=0,D3536,VLOOKUP(D3536,location_rename,2,FALSE))</f>
        <v>Static Upper Billboard</v>
      </c>
      <c r="Q3536">
        <f>IF($L3536=0,0,G3536)</f>
        <v>27</v>
      </c>
      <c r="R3536">
        <f>IF($L3536=0,0,H3536)</f>
        <v>154</v>
      </c>
      <c r="S3536" s="1">
        <f>R3536*L3536</f>
        <v>37041.312000000005</v>
      </c>
      <c r="T3536" s="1">
        <f>S3536*(K3536/100)</f>
        <v>5028.8881845923324</v>
      </c>
      <c r="U3536" t="str">
        <f t="shared" si="110"/>
        <v>Nationals ParkStatic Upper Billboard</v>
      </c>
      <c r="V3536" t="str">
        <f t="shared" si="111"/>
        <v>07-08 Colorado Rockies @ Washington NationalsNationals ParkStatic Upper Billboard</v>
      </c>
      <c r="W3536" t="str">
        <f>CONCATENATE(M3536,O3536)</f>
        <v>Regular SeasonNationals Park</v>
      </c>
      <c r="X3536" t="str">
        <f>CONCATENATE(M3536,P3536)</f>
        <v>Regular SeasonStatic Upper Billboard</v>
      </c>
      <c r="Y3536" t="str">
        <f>CONCATENATE(M3536,O3536,P3536)</f>
        <v>Regular SeasonNationals ParkStatic Upper Billboard</v>
      </c>
    </row>
    <row r="3537" spans="1:25" x14ac:dyDescent="0.25">
      <c r="A3537" s="3">
        <v>375959</v>
      </c>
      <c r="B3537" t="s">
        <v>4</v>
      </c>
      <c r="C3537" t="s">
        <v>40</v>
      </c>
      <c r="D3537" t="s">
        <v>11</v>
      </c>
      <c r="E3537" t="s">
        <v>1</v>
      </c>
      <c r="F3537" s="5">
        <v>41098</v>
      </c>
      <c r="G3537">
        <v>4</v>
      </c>
      <c r="H3537">
        <v>5</v>
      </c>
      <c r="I3537" s="1">
        <v>1202.6500000000001</v>
      </c>
      <c r="J3537" s="1">
        <v>222.83</v>
      </c>
      <c r="K3537">
        <v>18.528250114330799</v>
      </c>
      <c r="L3537" s="4">
        <f>VLOOKUP(N3537,rates,VLOOKUP(CONCATENATE('[1]Exposure Report'!$B$11,'[1]Exposure Report'!$B$13),rate_lookup_table,4,FALSE),FALSE)</f>
        <v>240.52800000000002</v>
      </c>
      <c r="M3537" t="s">
        <v>0</v>
      </c>
      <c r="N3537" t="str">
        <f>IF(VLOOKUP(B3537,title_rename,2,FALSE)=0,B3537,VLOOKUP(B3537,title_rename,2,FALSE))</f>
        <v>07-08 Colorado Rockies @ Washington Nationals</v>
      </c>
      <c r="O3537" s="3" t="str">
        <f>LEFT(IF(VLOOKUP(C3537,brand_rename,2,FALSE)=0,C3537,VLOOKUP(C3537,brand_rename,2,FALSE)),LEN(IF(VLOOKUP(C3537,brand_rename,2,FALSE)=0,C3537,VLOOKUP(C3537,brand_rename,2,FALSE)))-6)</f>
        <v>Nationals Youth Baseball Academy</v>
      </c>
      <c r="P3537" t="str">
        <f>IF(VLOOKUP(D3537,location_rename,2,FALSE)=0,D3537,VLOOKUP(D3537,location_rename,2,FALSE))</f>
        <v>Static Outfield Wall</v>
      </c>
      <c r="Q3537">
        <f>IF($L3537=0,0,G3537)</f>
        <v>4</v>
      </c>
      <c r="R3537">
        <f>IF($L3537=0,0,H3537)</f>
        <v>5</v>
      </c>
      <c r="S3537" s="1">
        <f>R3537*L3537</f>
        <v>1202.6400000000001</v>
      </c>
      <c r="T3537" s="1">
        <f>S3537*(K3537/100)</f>
        <v>222.82814717498795</v>
      </c>
      <c r="U3537" t="str">
        <f t="shared" si="110"/>
        <v>Nationals Youth Baseball AcademyStatic Outfield Wall</v>
      </c>
      <c r="V3537" t="str">
        <f t="shared" si="111"/>
        <v>07-08 Colorado Rockies @ Washington NationalsNationals Youth Baseball AcademyStatic Outfield Wall</v>
      </c>
      <c r="W3537" t="str">
        <f>CONCATENATE(M3537,O3537)</f>
        <v>Regular SeasonNationals Youth Baseball Academy</v>
      </c>
      <c r="X3537" t="str">
        <f>CONCATENATE(M3537,P3537)</f>
        <v>Regular SeasonStatic Outfield Wall</v>
      </c>
      <c r="Y3537" t="str">
        <f>CONCATENATE(M3537,O3537,P3537)</f>
        <v>Regular SeasonNationals Youth Baseball AcademyStatic Outfield Wall</v>
      </c>
    </row>
    <row r="3538" spans="1:25" x14ac:dyDescent="0.25">
      <c r="A3538" s="3">
        <v>375959</v>
      </c>
      <c r="B3538" t="s">
        <v>4</v>
      </c>
      <c r="C3538" t="s">
        <v>39</v>
      </c>
      <c r="D3538" t="s">
        <v>13</v>
      </c>
      <c r="E3538" t="s">
        <v>1</v>
      </c>
      <c r="F3538" s="5">
        <v>41098</v>
      </c>
      <c r="G3538">
        <v>41</v>
      </c>
      <c r="H3538">
        <v>216</v>
      </c>
      <c r="I3538" s="1">
        <v>51954.48</v>
      </c>
      <c r="J3538" s="1">
        <v>11484.63</v>
      </c>
      <c r="K3538">
        <v>22.1051774553416</v>
      </c>
      <c r="L3538" s="4">
        <f>VLOOKUP(N3538,rates,VLOOKUP(CONCATENATE('[1]Exposure Report'!$B$11,'[1]Exposure Report'!$B$13),rate_lookup_table,4,FALSE),FALSE)</f>
        <v>240.52800000000002</v>
      </c>
      <c r="M3538" t="s">
        <v>0</v>
      </c>
      <c r="N3538" t="str">
        <f>IF(VLOOKUP(B3538,title_rename,2,FALSE)=0,B3538,VLOOKUP(B3538,title_rename,2,FALSE))</f>
        <v>07-08 Colorado Rockies @ Washington Nationals</v>
      </c>
      <c r="O3538" s="3" t="str">
        <f>LEFT(IF(VLOOKUP(C3538,brand_rename,2,FALSE)=0,C3538,VLOOKUP(C3538,brand_rename,2,FALSE)),LEN(IF(VLOOKUP(C3538,brand_rename,2,FALSE)=0,C3538,VLOOKUP(C3538,brand_rename,2,FALSE)))-6)</f>
        <v>New Era</v>
      </c>
      <c r="P3538" t="str">
        <f>IF(VLOOKUP(D3538,location_rename,2,FALSE)=0,D3538,VLOOKUP(D3538,location_rename,2,FALSE))</f>
        <v>Static Dugout Wall</v>
      </c>
      <c r="Q3538">
        <f>IF($L3538=0,0,G3538)</f>
        <v>41</v>
      </c>
      <c r="R3538">
        <f>IF($L3538=0,0,H3538)</f>
        <v>216</v>
      </c>
      <c r="S3538" s="1">
        <f>R3538*L3538</f>
        <v>51954.048000000003</v>
      </c>
      <c r="T3538" s="1">
        <f>S3538*(K3538/100)</f>
        <v>11484.534505633355</v>
      </c>
      <c r="U3538" t="str">
        <f t="shared" si="110"/>
        <v>New EraStatic Dugout Wall</v>
      </c>
      <c r="V3538" t="str">
        <f t="shared" si="111"/>
        <v>07-08 Colorado Rockies @ Washington NationalsNew EraStatic Dugout Wall</v>
      </c>
      <c r="W3538" t="str">
        <f>CONCATENATE(M3538,O3538)</f>
        <v>Regular SeasonNew Era</v>
      </c>
      <c r="X3538" t="str">
        <f>CONCATENATE(M3538,P3538)</f>
        <v>Regular SeasonStatic Dugout Wall</v>
      </c>
      <c r="Y3538" t="str">
        <f>CONCATENATE(M3538,O3538,P3538)</f>
        <v>Regular SeasonNew EraStatic Dugout Wall</v>
      </c>
    </row>
    <row r="3539" spans="1:25" x14ac:dyDescent="0.25">
      <c r="A3539" s="3">
        <v>375959</v>
      </c>
      <c r="B3539" t="s">
        <v>4</v>
      </c>
      <c r="C3539" t="s">
        <v>38</v>
      </c>
      <c r="D3539" t="s">
        <v>34</v>
      </c>
      <c r="E3539" t="s">
        <v>1</v>
      </c>
      <c r="F3539" s="5">
        <v>41098</v>
      </c>
      <c r="G3539">
        <v>3</v>
      </c>
      <c r="H3539">
        <v>4</v>
      </c>
      <c r="I3539" s="1">
        <v>962.12</v>
      </c>
      <c r="J3539" s="1">
        <v>180.69</v>
      </c>
      <c r="K3539">
        <v>18.780401613104299</v>
      </c>
      <c r="L3539" s="4">
        <f>VLOOKUP(N3539,rates,VLOOKUP(CONCATENATE('[1]Exposure Report'!$B$11,'[1]Exposure Report'!$B$13),rate_lookup_table,4,FALSE),FALSE)</f>
        <v>240.52800000000002</v>
      </c>
      <c r="M3539" t="s">
        <v>0</v>
      </c>
      <c r="N3539" t="str">
        <f>IF(VLOOKUP(B3539,title_rename,2,FALSE)=0,B3539,VLOOKUP(B3539,title_rename,2,FALSE))</f>
        <v>07-08 Colorado Rockies @ Washington Nationals</v>
      </c>
      <c r="O3539" s="3" t="str">
        <f>LEFT(IF(VLOOKUP(C3539,brand_rename,2,FALSE)=0,C3539,VLOOKUP(C3539,brand_rename,2,FALSE)),LEN(IF(VLOOKUP(C3539,brand_rename,2,FALSE)=0,C3539,VLOOKUP(C3539,brand_rename,2,FALSE)))-6)</f>
        <v>Nike</v>
      </c>
      <c r="P3539" t="str">
        <f>IF(VLOOKUP(D3539,location_rename,2,FALSE)=0,D3539,VLOOKUP(D3539,location_rename,2,FALSE))</f>
        <v>General Merchandise</v>
      </c>
      <c r="Q3539">
        <f>IF($L3539=0,0,G3539)</f>
        <v>3</v>
      </c>
      <c r="R3539">
        <f>IF($L3539=0,0,H3539)</f>
        <v>4</v>
      </c>
      <c r="S3539" s="1">
        <f>R3539*L3539</f>
        <v>962.11200000000008</v>
      </c>
      <c r="T3539" s="1">
        <f>S3539*(K3539/100)</f>
        <v>180.68849756787006</v>
      </c>
      <c r="U3539" t="str">
        <f t="shared" si="110"/>
        <v>NikeGeneral Merchandise</v>
      </c>
      <c r="V3539" t="str">
        <f t="shared" si="111"/>
        <v>07-08 Colorado Rockies @ Washington NationalsNikeGeneral Merchandise</v>
      </c>
      <c r="W3539" t="str">
        <f>CONCATENATE(M3539,O3539)</f>
        <v>Regular SeasonNike</v>
      </c>
      <c r="X3539" t="str">
        <f>CONCATENATE(M3539,P3539)</f>
        <v>Regular SeasonGeneral Merchandise</v>
      </c>
      <c r="Y3539" t="str">
        <f>CONCATENATE(M3539,O3539,P3539)</f>
        <v>Regular SeasonNikeGeneral Merchandise</v>
      </c>
    </row>
    <row r="3540" spans="1:25" x14ac:dyDescent="0.25">
      <c r="A3540" s="3">
        <v>375959</v>
      </c>
      <c r="B3540" t="s">
        <v>4</v>
      </c>
      <c r="C3540" t="s">
        <v>37</v>
      </c>
      <c r="D3540" t="s">
        <v>2</v>
      </c>
      <c r="E3540" t="s">
        <v>1</v>
      </c>
      <c r="F3540" s="5">
        <v>41098</v>
      </c>
      <c r="G3540">
        <v>15</v>
      </c>
      <c r="H3540">
        <v>70</v>
      </c>
      <c r="I3540" s="1">
        <v>16837.099999999999</v>
      </c>
      <c r="J3540" s="1">
        <v>4526.49</v>
      </c>
      <c r="K3540">
        <v>26.884023970873798</v>
      </c>
      <c r="L3540" s="4">
        <f>VLOOKUP(N3540,rates,VLOOKUP(CONCATENATE('[1]Exposure Report'!$B$11,'[1]Exposure Report'!$B$13),rate_lookup_table,4,FALSE),FALSE)</f>
        <v>240.52800000000002</v>
      </c>
      <c r="M3540" t="s">
        <v>0</v>
      </c>
      <c r="N3540" t="str">
        <f>IF(VLOOKUP(B3540,title_rename,2,FALSE)=0,B3540,VLOOKUP(B3540,title_rename,2,FALSE))</f>
        <v>07-08 Colorado Rockies @ Washington Nationals</v>
      </c>
      <c r="O3540" s="3" t="str">
        <f>LEFT(IF(VLOOKUP(C3540,brand_rename,2,FALSE)=0,C3540,VLOOKUP(C3540,brand_rename,2,FALSE)),LEN(IF(VLOOKUP(C3540,brand_rename,2,FALSE)=0,C3540,VLOOKUP(C3540,brand_rename,2,FALSE)))-6)</f>
        <v>Papa John's</v>
      </c>
      <c r="P3540" t="str">
        <f>IF(VLOOKUP(D3540,location_rename,2,FALSE)=0,D3540,VLOOKUP(D3540,location_rename,2,FALSE))</f>
        <v>Rotational Field Level Home Plate</v>
      </c>
      <c r="Q3540">
        <f>IF($L3540=0,0,G3540)</f>
        <v>15</v>
      </c>
      <c r="R3540">
        <f>IF($L3540=0,0,H3540)</f>
        <v>70</v>
      </c>
      <c r="S3540" s="1">
        <f>R3540*L3540</f>
        <v>16836.960000000003</v>
      </c>
      <c r="T3540" s="1">
        <f>S3540*(K3540/100)</f>
        <v>4526.4523623664336</v>
      </c>
      <c r="U3540" t="str">
        <f t="shared" si="110"/>
        <v>Papa John'sRotational Field Level Home Plate</v>
      </c>
      <c r="V3540" t="str">
        <f t="shared" si="111"/>
        <v>07-08 Colorado Rockies @ Washington NationalsPapa John'sRotational Field Level Home Plate</v>
      </c>
      <c r="W3540" t="str">
        <f>CONCATENATE(M3540,O3540)</f>
        <v>Regular SeasonPapa John's</v>
      </c>
      <c r="X3540" t="str">
        <f>CONCATENATE(M3540,P3540)</f>
        <v>Regular SeasonRotational Field Level Home Plate</v>
      </c>
      <c r="Y3540" t="str">
        <f>CONCATENATE(M3540,O3540,P3540)</f>
        <v>Regular SeasonPapa John'sRotational Field Level Home Plate</v>
      </c>
    </row>
    <row r="3541" spans="1:25" x14ac:dyDescent="0.25">
      <c r="A3541" s="3">
        <v>375959</v>
      </c>
      <c r="B3541" t="s">
        <v>4</v>
      </c>
      <c r="C3541" t="s">
        <v>36</v>
      </c>
      <c r="D3541" t="s">
        <v>19</v>
      </c>
      <c r="E3541" t="s">
        <v>1</v>
      </c>
      <c r="F3541" s="5">
        <v>41098</v>
      </c>
      <c r="G3541">
        <v>4</v>
      </c>
      <c r="H3541">
        <v>6</v>
      </c>
      <c r="I3541" s="1">
        <v>1443.18</v>
      </c>
      <c r="J3541" s="1">
        <v>540.17999999999995</v>
      </c>
      <c r="K3541">
        <v>37.429842431297502</v>
      </c>
      <c r="L3541" s="4">
        <f>VLOOKUP(N3541,rates,VLOOKUP(CONCATENATE('[1]Exposure Report'!$B$11,'[1]Exposure Report'!$B$13),rate_lookup_table,4,FALSE),FALSE)</f>
        <v>240.52800000000002</v>
      </c>
      <c r="M3541" t="s">
        <v>0</v>
      </c>
      <c r="N3541" t="str">
        <f>IF(VLOOKUP(B3541,title_rename,2,FALSE)=0,B3541,VLOOKUP(B3541,title_rename,2,FALSE))</f>
        <v>07-08 Colorado Rockies @ Washington Nationals</v>
      </c>
      <c r="O3541" s="3" t="str">
        <f>LEFT(IF(VLOOKUP(C3541,brand_rename,2,FALSE)=0,C3541,VLOOKUP(C3541,brand_rename,2,FALSE)),LEN(IF(VLOOKUP(C3541,brand_rename,2,FALSE)=0,C3541,VLOOKUP(C3541,brand_rename,2,FALSE)))-6)</f>
        <v>PNC Bank</v>
      </c>
      <c r="P3541" t="str">
        <f>IF(VLOOKUP(D3541,location_rename,2,FALSE)=0,D3541,VLOOKUP(D3541,location_rename,2,FALSE))</f>
        <v>LED Outfield Wall</v>
      </c>
      <c r="Q3541">
        <f>IF($L3541=0,0,G3541)</f>
        <v>4</v>
      </c>
      <c r="R3541">
        <f>IF($L3541=0,0,H3541)</f>
        <v>6</v>
      </c>
      <c r="S3541" s="1">
        <f>R3541*L3541</f>
        <v>1443.1680000000001</v>
      </c>
      <c r="T3541" s="1">
        <f>S3541*(K3541/100)</f>
        <v>540.1755084189075</v>
      </c>
      <c r="U3541" t="str">
        <f t="shared" si="110"/>
        <v>PNC BankLED Outfield Wall</v>
      </c>
      <c r="V3541" t="str">
        <f t="shared" si="111"/>
        <v>07-08 Colorado Rockies @ Washington NationalsPNC BankLED Outfield Wall</v>
      </c>
      <c r="W3541" t="str">
        <f>CONCATENATE(M3541,O3541)</f>
        <v>Regular SeasonPNC Bank</v>
      </c>
      <c r="X3541" t="str">
        <f>CONCATENATE(M3541,P3541)</f>
        <v>Regular SeasonLED Outfield Wall</v>
      </c>
      <c r="Y3541" t="str">
        <f>CONCATENATE(M3541,O3541,P3541)</f>
        <v>Regular SeasonPNC BankLED Outfield Wall</v>
      </c>
    </row>
    <row r="3542" spans="1:25" x14ac:dyDescent="0.25">
      <c r="A3542" s="3">
        <v>375959</v>
      </c>
      <c r="B3542" t="s">
        <v>4</v>
      </c>
      <c r="C3542" t="s">
        <v>36</v>
      </c>
      <c r="D3542" t="s">
        <v>17</v>
      </c>
      <c r="E3542" t="s">
        <v>1</v>
      </c>
      <c r="F3542" s="5">
        <v>41098</v>
      </c>
      <c r="G3542">
        <v>6</v>
      </c>
      <c r="H3542">
        <v>14</v>
      </c>
      <c r="I3542" s="1">
        <v>3367.42</v>
      </c>
      <c r="J3542" s="1">
        <v>1180.06</v>
      </c>
      <c r="K3542">
        <v>35.0434457240261</v>
      </c>
      <c r="L3542" s="4">
        <f>VLOOKUP(N3542,rates,VLOOKUP(CONCATENATE('[1]Exposure Report'!$B$11,'[1]Exposure Report'!$B$13),rate_lookup_table,4,FALSE),FALSE)</f>
        <v>240.52800000000002</v>
      </c>
      <c r="M3542" t="s">
        <v>0</v>
      </c>
      <c r="N3542" t="str">
        <f>IF(VLOOKUP(B3542,title_rename,2,FALSE)=0,B3542,VLOOKUP(B3542,title_rename,2,FALSE))</f>
        <v>07-08 Colorado Rockies @ Washington Nationals</v>
      </c>
      <c r="O3542" s="3" t="str">
        <f>LEFT(IF(VLOOKUP(C3542,brand_rename,2,FALSE)=0,C3542,VLOOKUP(C3542,brand_rename,2,FALSE)),LEN(IF(VLOOKUP(C3542,brand_rename,2,FALSE)=0,C3542,VLOOKUP(C3542,brand_rename,2,FALSE)))-6)</f>
        <v>PNC Bank</v>
      </c>
      <c r="P3542" t="str">
        <f>IF(VLOOKUP(D3542,location_rename,2,FALSE)=0,D3542,VLOOKUP(D3542,location_rename,2,FALSE))</f>
        <v>LED Upper Tiered</v>
      </c>
      <c r="Q3542">
        <f>IF($L3542=0,0,G3542)</f>
        <v>6</v>
      </c>
      <c r="R3542">
        <f>IF($L3542=0,0,H3542)</f>
        <v>14</v>
      </c>
      <c r="S3542" s="1">
        <f>R3542*L3542</f>
        <v>3367.3920000000003</v>
      </c>
      <c r="T3542" s="1">
        <f>S3542*(K3542/100)</f>
        <v>1180.050187835197</v>
      </c>
      <c r="U3542" t="str">
        <f t="shared" si="110"/>
        <v>PNC BankLED Upper Tiered</v>
      </c>
      <c r="V3542" t="str">
        <f t="shared" si="111"/>
        <v>07-08 Colorado Rockies @ Washington NationalsPNC BankLED Upper Tiered</v>
      </c>
      <c r="W3542" t="str">
        <f>CONCATENATE(M3542,O3542)</f>
        <v>Regular SeasonPNC Bank</v>
      </c>
      <c r="X3542" t="str">
        <f>CONCATENATE(M3542,P3542)</f>
        <v>Regular SeasonLED Upper Tiered</v>
      </c>
      <c r="Y3542" t="str">
        <f>CONCATENATE(M3542,O3542,P3542)</f>
        <v>Regular SeasonPNC BankLED Upper Tiered</v>
      </c>
    </row>
    <row r="3543" spans="1:25" x14ac:dyDescent="0.25">
      <c r="A3543" s="3">
        <v>375959</v>
      </c>
      <c r="B3543" t="s">
        <v>4</v>
      </c>
      <c r="C3543" t="s">
        <v>36</v>
      </c>
      <c r="D3543" t="s">
        <v>2</v>
      </c>
      <c r="E3543" t="s">
        <v>1</v>
      </c>
      <c r="F3543" s="5">
        <v>41098</v>
      </c>
      <c r="G3543">
        <v>32</v>
      </c>
      <c r="H3543">
        <v>320</v>
      </c>
      <c r="I3543" s="1">
        <v>76969.600000000006</v>
      </c>
      <c r="J3543" s="1">
        <v>17707.91</v>
      </c>
      <c r="K3543">
        <v>23.006368748181099</v>
      </c>
      <c r="L3543" s="4">
        <f>VLOOKUP(N3543,rates,VLOOKUP(CONCATENATE('[1]Exposure Report'!$B$11,'[1]Exposure Report'!$B$13),rate_lookup_table,4,FALSE),FALSE)</f>
        <v>240.52800000000002</v>
      </c>
      <c r="M3543" t="s">
        <v>0</v>
      </c>
      <c r="N3543" t="str">
        <f>IF(VLOOKUP(B3543,title_rename,2,FALSE)=0,B3543,VLOOKUP(B3543,title_rename,2,FALSE))</f>
        <v>07-08 Colorado Rockies @ Washington Nationals</v>
      </c>
      <c r="O3543" s="3" t="str">
        <f>LEFT(IF(VLOOKUP(C3543,brand_rename,2,FALSE)=0,C3543,VLOOKUP(C3543,brand_rename,2,FALSE)),LEN(IF(VLOOKUP(C3543,brand_rename,2,FALSE)=0,C3543,VLOOKUP(C3543,brand_rename,2,FALSE)))-6)</f>
        <v>PNC Bank</v>
      </c>
      <c r="P3543" t="str">
        <f>IF(VLOOKUP(D3543,location_rename,2,FALSE)=0,D3543,VLOOKUP(D3543,location_rename,2,FALSE))</f>
        <v>Rotational Field Level Home Plate</v>
      </c>
      <c r="Q3543">
        <f>IF($L3543=0,0,G3543)</f>
        <v>32</v>
      </c>
      <c r="R3543">
        <f>IF($L3543=0,0,H3543)</f>
        <v>320</v>
      </c>
      <c r="S3543" s="1">
        <f>R3543*L3543</f>
        <v>76968.960000000006</v>
      </c>
      <c r="T3543" s="1">
        <f>S3543*(K3543/100)</f>
        <v>17707.762759240013</v>
      </c>
      <c r="U3543" t="str">
        <f t="shared" si="110"/>
        <v>PNC BankRotational Field Level Home Plate</v>
      </c>
      <c r="V3543" t="str">
        <f t="shared" si="111"/>
        <v>07-08 Colorado Rockies @ Washington NationalsPNC BankRotational Field Level Home Plate</v>
      </c>
      <c r="W3543" t="str">
        <f>CONCATENATE(M3543,O3543)</f>
        <v>Regular SeasonPNC Bank</v>
      </c>
      <c r="X3543" t="str">
        <f>CONCATENATE(M3543,P3543)</f>
        <v>Regular SeasonRotational Field Level Home Plate</v>
      </c>
      <c r="Y3543" t="str">
        <f>CONCATENATE(M3543,O3543,P3543)</f>
        <v>Regular SeasonPNC BankRotational Field Level Home Plate</v>
      </c>
    </row>
    <row r="3544" spans="1:25" x14ac:dyDescent="0.25">
      <c r="A3544" s="3">
        <v>375959</v>
      </c>
      <c r="B3544" t="s">
        <v>4</v>
      </c>
      <c r="C3544" t="s">
        <v>36</v>
      </c>
      <c r="D3544" t="s">
        <v>9</v>
      </c>
      <c r="E3544" t="s">
        <v>1</v>
      </c>
      <c r="F3544" s="5">
        <v>41098</v>
      </c>
      <c r="G3544">
        <v>20</v>
      </c>
      <c r="H3544">
        <v>114</v>
      </c>
      <c r="I3544" s="1">
        <v>27420.42</v>
      </c>
      <c r="J3544" s="1">
        <v>3032.67</v>
      </c>
      <c r="K3544">
        <v>11.0598962379132</v>
      </c>
      <c r="L3544" s="4">
        <f>VLOOKUP(N3544,rates,VLOOKUP(CONCATENATE('[1]Exposure Report'!$B$11,'[1]Exposure Report'!$B$13),rate_lookup_table,4,FALSE),FALSE)</f>
        <v>240.52800000000002</v>
      </c>
      <c r="M3544" t="s">
        <v>0</v>
      </c>
      <c r="N3544" t="str">
        <f>IF(VLOOKUP(B3544,title_rename,2,FALSE)=0,B3544,VLOOKUP(B3544,title_rename,2,FALSE))</f>
        <v>07-08 Colorado Rockies @ Washington Nationals</v>
      </c>
      <c r="O3544" s="3" t="str">
        <f>LEFT(IF(VLOOKUP(C3544,brand_rename,2,FALSE)=0,C3544,VLOOKUP(C3544,brand_rename,2,FALSE)),LEN(IF(VLOOKUP(C3544,brand_rename,2,FALSE)=0,C3544,VLOOKUP(C3544,brand_rename,2,FALSE)))-6)</f>
        <v>PNC Bank</v>
      </c>
      <c r="P3544" t="str">
        <f>IF(VLOOKUP(D3544,location_rename,2,FALSE)=0,D3544,VLOOKUP(D3544,location_rename,2,FALSE))</f>
        <v>Static Upper Billboard</v>
      </c>
      <c r="Q3544">
        <f>IF($L3544=0,0,G3544)</f>
        <v>20</v>
      </c>
      <c r="R3544">
        <f>IF($L3544=0,0,H3544)</f>
        <v>114</v>
      </c>
      <c r="S3544" s="1">
        <f>R3544*L3544</f>
        <v>27420.192000000003</v>
      </c>
      <c r="T3544" s="1">
        <f>S3544*(K3544/100)</f>
        <v>3032.6447834365763</v>
      </c>
      <c r="U3544" t="str">
        <f t="shared" si="110"/>
        <v>PNC BankStatic Upper Billboard</v>
      </c>
      <c r="V3544" t="str">
        <f t="shared" si="111"/>
        <v>07-08 Colorado Rockies @ Washington NationalsPNC BankStatic Upper Billboard</v>
      </c>
      <c r="W3544" t="str">
        <f>CONCATENATE(M3544,O3544)</f>
        <v>Regular SeasonPNC Bank</v>
      </c>
      <c r="X3544" t="str">
        <f>CONCATENATE(M3544,P3544)</f>
        <v>Regular SeasonStatic Upper Billboard</v>
      </c>
      <c r="Y3544" t="str">
        <f>CONCATENATE(M3544,O3544,P3544)</f>
        <v>Regular SeasonPNC BankStatic Upper Billboard</v>
      </c>
    </row>
    <row r="3545" spans="1:25" x14ac:dyDescent="0.25">
      <c r="A3545" s="3">
        <v>375959</v>
      </c>
      <c r="B3545" t="s">
        <v>4</v>
      </c>
      <c r="C3545" t="s">
        <v>35</v>
      </c>
      <c r="D3545" t="s">
        <v>34</v>
      </c>
      <c r="E3545" t="s">
        <v>1</v>
      </c>
      <c r="F3545" s="5">
        <v>41098</v>
      </c>
      <c r="G3545">
        <v>3</v>
      </c>
      <c r="H3545">
        <v>9</v>
      </c>
      <c r="I3545" s="1">
        <v>2164.77</v>
      </c>
      <c r="J3545" s="1">
        <v>646.79</v>
      </c>
      <c r="K3545">
        <v>29.878000896169102</v>
      </c>
      <c r="L3545" s="4">
        <f>VLOOKUP(N3545,rates,VLOOKUP(CONCATENATE('[1]Exposure Report'!$B$11,'[1]Exposure Report'!$B$13),rate_lookup_table,4,FALSE),FALSE)</f>
        <v>240.52800000000002</v>
      </c>
      <c r="M3545" t="s">
        <v>0</v>
      </c>
      <c r="N3545" t="str">
        <f>IF(VLOOKUP(B3545,title_rename,2,FALSE)=0,B3545,VLOOKUP(B3545,title_rename,2,FALSE))</f>
        <v>07-08 Colorado Rockies @ Washington Nationals</v>
      </c>
      <c r="O3545" s="3" t="str">
        <f>LEFT(IF(VLOOKUP(C3545,brand_rename,2,FALSE)=0,C3545,VLOOKUP(C3545,brand_rename,2,FALSE)),LEN(IF(VLOOKUP(C3545,brand_rename,2,FALSE)=0,C3545,VLOOKUP(C3545,brand_rename,2,FALSE)))-6)</f>
        <v>PNC Diamond Club</v>
      </c>
      <c r="P3545" t="str">
        <f>IF(VLOOKUP(D3545,location_rename,2,FALSE)=0,D3545,VLOOKUP(D3545,location_rename,2,FALSE))</f>
        <v>General Merchandise</v>
      </c>
      <c r="Q3545">
        <f>IF($L3545=0,0,G3545)</f>
        <v>3</v>
      </c>
      <c r="R3545">
        <f>IF($L3545=0,0,H3545)</f>
        <v>9</v>
      </c>
      <c r="S3545" s="1">
        <f>R3545*L3545</f>
        <v>2164.7520000000004</v>
      </c>
      <c r="T3545" s="1">
        <f>S3545*(K3545/100)</f>
        <v>646.78462195983866</v>
      </c>
      <c r="U3545" t="str">
        <f t="shared" si="110"/>
        <v>PNC Diamond ClubGeneral Merchandise</v>
      </c>
      <c r="V3545" t="str">
        <f t="shared" si="111"/>
        <v>07-08 Colorado Rockies @ Washington NationalsPNC Diamond ClubGeneral Merchandise</v>
      </c>
      <c r="W3545" t="str">
        <f>CONCATENATE(M3545,O3545)</f>
        <v>Regular SeasonPNC Diamond Club</v>
      </c>
      <c r="X3545" t="str">
        <f>CONCATENATE(M3545,P3545)</f>
        <v>Regular SeasonGeneral Merchandise</v>
      </c>
      <c r="Y3545" t="str">
        <f>CONCATENATE(M3545,O3545,P3545)</f>
        <v>Regular SeasonPNC Diamond ClubGeneral Merchandise</v>
      </c>
    </row>
    <row r="3546" spans="1:25" x14ac:dyDescent="0.25">
      <c r="A3546" s="3">
        <v>375959</v>
      </c>
      <c r="B3546" t="s">
        <v>4</v>
      </c>
      <c r="C3546" t="s">
        <v>33</v>
      </c>
      <c r="D3546" t="s">
        <v>9</v>
      </c>
      <c r="E3546" t="s">
        <v>1</v>
      </c>
      <c r="F3546" s="5">
        <v>41098</v>
      </c>
      <c r="G3546">
        <v>36</v>
      </c>
      <c r="H3546">
        <v>109</v>
      </c>
      <c r="I3546" s="1">
        <v>26217.77</v>
      </c>
      <c r="J3546" s="1">
        <v>4203.45</v>
      </c>
      <c r="K3546">
        <v>16.0328281161975</v>
      </c>
      <c r="L3546" s="4">
        <f>VLOOKUP(N3546,rates,VLOOKUP(CONCATENATE('[1]Exposure Report'!$B$11,'[1]Exposure Report'!$B$13),rate_lookup_table,4,FALSE),FALSE)</f>
        <v>240.52800000000002</v>
      </c>
      <c r="M3546" t="s">
        <v>0</v>
      </c>
      <c r="N3546" t="str">
        <f>IF(VLOOKUP(B3546,title_rename,2,FALSE)=0,B3546,VLOOKUP(B3546,title_rename,2,FALSE))</f>
        <v>07-08 Colorado Rockies @ Washington Nationals</v>
      </c>
      <c r="O3546" s="3" t="str">
        <f>LEFT(IF(VLOOKUP(C3546,brand_rename,2,FALSE)=0,C3546,VLOOKUP(C3546,brand_rename,2,FALSE)),LEN(IF(VLOOKUP(C3546,brand_rename,2,FALSE)=0,C3546,VLOOKUP(C3546,brand_rename,2,FALSE)))-6)</f>
        <v>Radio - 106.7 The Fan</v>
      </c>
      <c r="P3546" t="str">
        <f>IF(VLOOKUP(D3546,location_rename,2,FALSE)=0,D3546,VLOOKUP(D3546,location_rename,2,FALSE))</f>
        <v>Static Upper Billboard</v>
      </c>
      <c r="Q3546">
        <f>IF($L3546=0,0,G3546)</f>
        <v>36</v>
      </c>
      <c r="R3546">
        <f>IF($L3546=0,0,H3546)</f>
        <v>109</v>
      </c>
      <c r="S3546" s="1">
        <f>R3546*L3546</f>
        <v>26217.552000000003</v>
      </c>
      <c r="T3546" s="1">
        <f>S3546*(K3546/100)</f>
        <v>4203.415048434701</v>
      </c>
      <c r="U3546" t="str">
        <f t="shared" si="110"/>
        <v>Radio - 106.7 The FanStatic Upper Billboard</v>
      </c>
      <c r="V3546" t="str">
        <f t="shared" si="111"/>
        <v>07-08 Colorado Rockies @ Washington NationalsRadio - 106.7 The FanStatic Upper Billboard</v>
      </c>
      <c r="W3546" t="str">
        <f>CONCATENATE(M3546,O3546)</f>
        <v>Regular SeasonRadio - 106.7 The Fan</v>
      </c>
      <c r="X3546" t="str">
        <f>CONCATENATE(M3546,P3546)</f>
        <v>Regular SeasonStatic Upper Billboard</v>
      </c>
      <c r="Y3546" t="str">
        <f>CONCATENATE(M3546,O3546,P3546)</f>
        <v>Regular SeasonRadio - 106.7 The FanStatic Upper Billboard</v>
      </c>
    </row>
    <row r="3547" spans="1:25" x14ac:dyDescent="0.25">
      <c r="A3547" s="3">
        <v>375959</v>
      </c>
      <c r="B3547" t="s">
        <v>4</v>
      </c>
      <c r="C3547" t="s">
        <v>32</v>
      </c>
      <c r="D3547" t="s">
        <v>17</v>
      </c>
      <c r="E3547" t="s">
        <v>1</v>
      </c>
      <c r="F3547" s="5">
        <v>41098</v>
      </c>
      <c r="G3547">
        <v>1</v>
      </c>
      <c r="H3547">
        <v>3</v>
      </c>
      <c r="I3547" s="1">
        <v>721.59</v>
      </c>
      <c r="J3547" s="1">
        <v>306.17</v>
      </c>
      <c r="K3547">
        <v>42.429911722723403</v>
      </c>
      <c r="L3547" s="4">
        <f>VLOOKUP(N3547,rates,VLOOKUP(CONCATENATE('[1]Exposure Report'!$B$11,'[1]Exposure Report'!$B$13),rate_lookup_table,4,FALSE),FALSE)</f>
        <v>240.52800000000002</v>
      </c>
      <c r="M3547" t="s">
        <v>0</v>
      </c>
      <c r="N3547" t="str">
        <f>IF(VLOOKUP(B3547,title_rename,2,FALSE)=0,B3547,VLOOKUP(B3547,title_rename,2,FALSE))</f>
        <v>07-08 Colorado Rockies @ Washington Nationals</v>
      </c>
      <c r="O3547" s="3" t="str">
        <f>LEFT(IF(VLOOKUP(C3547,brand_rename,2,FALSE)=0,C3547,VLOOKUP(C3547,brand_rename,2,FALSE)),LEN(IF(VLOOKUP(C3547,brand_rename,2,FALSE)=0,C3547,VLOOKUP(C3547,brand_rename,2,FALSE)))-6)</f>
        <v>Radio - WTOP</v>
      </c>
      <c r="P3547" t="str">
        <f>IF(VLOOKUP(D3547,location_rename,2,FALSE)=0,D3547,VLOOKUP(D3547,location_rename,2,FALSE))</f>
        <v>LED Upper Tiered</v>
      </c>
      <c r="Q3547">
        <f>IF($L3547=0,0,G3547)</f>
        <v>1</v>
      </c>
      <c r="R3547">
        <f>IF($L3547=0,0,H3547)</f>
        <v>3</v>
      </c>
      <c r="S3547" s="1">
        <f>R3547*L3547</f>
        <v>721.58400000000006</v>
      </c>
      <c r="T3547" s="1">
        <f>S3547*(K3547/100)</f>
        <v>306.16745420529645</v>
      </c>
      <c r="U3547" t="str">
        <f t="shared" si="110"/>
        <v>Radio - WTOPLED Upper Tiered</v>
      </c>
      <c r="V3547" t="str">
        <f t="shared" si="111"/>
        <v>07-08 Colorado Rockies @ Washington NationalsRadio - WTOPLED Upper Tiered</v>
      </c>
      <c r="W3547" t="str">
        <f>CONCATENATE(M3547,O3547)</f>
        <v>Regular SeasonRadio - WTOP</v>
      </c>
      <c r="X3547" t="str">
        <f>CONCATENATE(M3547,P3547)</f>
        <v>Regular SeasonLED Upper Tiered</v>
      </c>
      <c r="Y3547" t="str">
        <f>CONCATENATE(M3547,O3547,P3547)</f>
        <v>Regular SeasonRadio - WTOPLED Upper Tiered</v>
      </c>
    </row>
    <row r="3548" spans="1:25" x14ac:dyDescent="0.25">
      <c r="A3548" s="3">
        <v>375959</v>
      </c>
      <c r="B3548" t="s">
        <v>4</v>
      </c>
      <c r="C3548" t="s">
        <v>31</v>
      </c>
      <c r="D3548" t="s">
        <v>9</v>
      </c>
      <c r="E3548" t="s">
        <v>1</v>
      </c>
      <c r="F3548" s="5">
        <v>41098</v>
      </c>
      <c r="G3548">
        <v>1</v>
      </c>
      <c r="H3548">
        <v>1</v>
      </c>
      <c r="I3548" s="1">
        <v>240.53</v>
      </c>
      <c r="J3548" s="1">
        <v>46.98</v>
      </c>
      <c r="K3548">
        <v>19.5318671267617</v>
      </c>
      <c r="L3548" s="4">
        <f>VLOOKUP(N3548,rates,VLOOKUP(CONCATENATE('[1]Exposure Report'!$B$11,'[1]Exposure Report'!$B$13),rate_lookup_table,4,FALSE),FALSE)</f>
        <v>240.52800000000002</v>
      </c>
      <c r="M3548" t="s">
        <v>0</v>
      </c>
      <c r="N3548" t="str">
        <f>IF(VLOOKUP(B3548,title_rename,2,FALSE)=0,B3548,VLOOKUP(B3548,title_rename,2,FALSE))</f>
        <v>07-08 Colorado Rockies @ Washington Nationals</v>
      </c>
      <c r="O3548" s="3" t="str">
        <f>LEFT(IF(VLOOKUP(C3548,brand_rename,2,FALSE)=0,C3548,VLOOKUP(C3548,brand_rename,2,FALSE)),LEN(IF(VLOOKUP(C3548,brand_rename,2,FALSE)=0,C3548,VLOOKUP(C3548,brand_rename,2,FALSE)))-6)</f>
        <v>Red Porch</v>
      </c>
      <c r="P3548" t="str">
        <f>IF(VLOOKUP(D3548,location_rename,2,FALSE)=0,D3548,VLOOKUP(D3548,location_rename,2,FALSE))</f>
        <v>Static Upper Billboard</v>
      </c>
      <c r="Q3548">
        <f>IF($L3548=0,0,G3548)</f>
        <v>1</v>
      </c>
      <c r="R3548">
        <f>IF($L3548=0,0,H3548)</f>
        <v>1</v>
      </c>
      <c r="S3548" s="1">
        <f>R3548*L3548</f>
        <v>240.52800000000002</v>
      </c>
      <c r="T3548" s="1">
        <f>S3548*(K3548/100)</f>
        <v>46.979609362657385</v>
      </c>
      <c r="U3548" t="str">
        <f t="shared" si="110"/>
        <v>Red PorchStatic Upper Billboard</v>
      </c>
      <c r="V3548" t="str">
        <f t="shared" si="111"/>
        <v>07-08 Colorado Rockies @ Washington NationalsRed PorchStatic Upper Billboard</v>
      </c>
      <c r="W3548" t="str">
        <f>CONCATENATE(M3548,O3548)</f>
        <v>Regular SeasonRed Porch</v>
      </c>
      <c r="X3548" t="str">
        <f>CONCATENATE(M3548,P3548)</f>
        <v>Regular SeasonStatic Upper Billboard</v>
      </c>
      <c r="Y3548" t="str">
        <f>CONCATENATE(M3548,O3548,P3548)</f>
        <v>Regular SeasonRed PorchStatic Upper Billboard</v>
      </c>
    </row>
    <row r="3549" spans="1:25" x14ac:dyDescent="0.25">
      <c r="A3549" s="3">
        <v>375959</v>
      </c>
      <c r="B3549" t="s">
        <v>4</v>
      </c>
      <c r="C3549" t="s">
        <v>30</v>
      </c>
      <c r="D3549" t="s">
        <v>18</v>
      </c>
      <c r="E3549" t="s">
        <v>1</v>
      </c>
      <c r="F3549" s="5">
        <v>41098</v>
      </c>
      <c r="G3549">
        <v>2</v>
      </c>
      <c r="H3549">
        <v>4</v>
      </c>
      <c r="I3549" s="1">
        <v>962.12</v>
      </c>
      <c r="J3549" s="1">
        <v>258.57</v>
      </c>
      <c r="K3549">
        <v>26.875025984284701</v>
      </c>
      <c r="L3549" s="4">
        <f>VLOOKUP(N3549,rates,VLOOKUP(CONCATENATE('[1]Exposure Report'!$B$11,'[1]Exposure Report'!$B$13),rate_lookup_table,4,FALSE),FALSE)</f>
        <v>240.52800000000002</v>
      </c>
      <c r="M3549" t="s">
        <v>0</v>
      </c>
      <c r="N3549" t="str">
        <f>IF(VLOOKUP(B3549,title_rename,2,FALSE)=0,B3549,VLOOKUP(B3549,title_rename,2,FALSE))</f>
        <v>07-08 Colorado Rockies @ Washington Nationals</v>
      </c>
      <c r="O3549" s="3" t="str">
        <f>LEFT(IF(VLOOKUP(C3549,brand_rename,2,FALSE)=0,C3549,VLOOKUP(C3549,brand_rename,2,FALSE)),LEN(IF(VLOOKUP(C3549,brand_rename,2,FALSE)=0,C3549,VLOOKUP(C3549,brand_rename,2,FALSE)))-6)</f>
        <v>Team Promotion - Midseason Flex Plan</v>
      </c>
      <c r="P3549" t="str">
        <f>IF(VLOOKUP(D3549,location_rename,2,FALSE)=0,D3549,VLOOKUP(D3549,location_rename,2,FALSE))</f>
        <v>LED Upper Billboard</v>
      </c>
      <c r="Q3549">
        <f>IF($L3549=0,0,G3549)</f>
        <v>2</v>
      </c>
      <c r="R3549">
        <f>IF($L3549=0,0,H3549)</f>
        <v>4</v>
      </c>
      <c r="S3549" s="1">
        <f>R3549*L3549</f>
        <v>962.11200000000008</v>
      </c>
      <c r="T3549" s="1">
        <f>S3549*(K3549/100)</f>
        <v>258.56784999792126</v>
      </c>
      <c r="U3549" t="str">
        <f t="shared" si="110"/>
        <v>Team Promotion - Midseason Flex PlanLED Upper Billboard</v>
      </c>
      <c r="V3549" t="str">
        <f t="shared" si="111"/>
        <v>07-08 Colorado Rockies @ Washington NationalsTeam Promotion - Midseason Flex PlanLED Upper Billboard</v>
      </c>
      <c r="W3549" t="str">
        <f>CONCATENATE(M3549,O3549)</f>
        <v>Regular SeasonTeam Promotion - Midseason Flex Plan</v>
      </c>
      <c r="X3549" t="str">
        <f>CONCATENATE(M3549,P3549)</f>
        <v>Regular SeasonLED Upper Billboard</v>
      </c>
      <c r="Y3549" t="str">
        <f>CONCATENATE(M3549,O3549,P3549)</f>
        <v>Regular SeasonTeam Promotion - Midseason Flex PlanLED Upper Billboard</v>
      </c>
    </row>
    <row r="3550" spans="1:25" x14ac:dyDescent="0.25">
      <c r="A3550" s="3">
        <v>375959</v>
      </c>
      <c r="B3550" t="s">
        <v>4</v>
      </c>
      <c r="C3550" t="s">
        <v>29</v>
      </c>
      <c r="D3550" t="s">
        <v>9</v>
      </c>
      <c r="E3550" t="s">
        <v>1</v>
      </c>
      <c r="F3550" s="5">
        <v>41098</v>
      </c>
      <c r="G3550">
        <v>1</v>
      </c>
      <c r="H3550">
        <v>8</v>
      </c>
      <c r="I3550" s="1">
        <v>1924.24</v>
      </c>
      <c r="J3550" s="1">
        <v>218.4</v>
      </c>
      <c r="K3550">
        <v>11.3499355589739</v>
      </c>
      <c r="L3550" s="4">
        <f>VLOOKUP(N3550,rates,VLOOKUP(CONCATENATE('[1]Exposure Report'!$B$11,'[1]Exposure Report'!$B$13),rate_lookup_table,4,FALSE),FALSE)</f>
        <v>240.52800000000002</v>
      </c>
      <c r="M3550" t="s">
        <v>0</v>
      </c>
      <c r="N3550" t="str">
        <f>IF(VLOOKUP(B3550,title_rename,2,FALSE)=0,B3550,VLOOKUP(B3550,title_rename,2,FALSE))</f>
        <v>07-08 Colorado Rockies @ Washington Nationals</v>
      </c>
      <c r="O3550" s="3" t="str">
        <f>LEFT(IF(VLOOKUP(C3550,brand_rename,2,FALSE)=0,C3550,VLOOKUP(C3550,brand_rename,2,FALSE)),LEN(IF(VLOOKUP(C3550,brand_rename,2,FALSE)=0,C3550,VLOOKUP(C3550,brand_rename,2,FALSE)))-6)</f>
        <v>Team Promotion - Tickets</v>
      </c>
      <c r="P3550" t="str">
        <f>IF(VLOOKUP(D3550,location_rename,2,FALSE)=0,D3550,VLOOKUP(D3550,location_rename,2,FALSE))</f>
        <v>Static Upper Billboard</v>
      </c>
      <c r="Q3550">
        <f>IF($L3550=0,0,G3550)</f>
        <v>1</v>
      </c>
      <c r="R3550">
        <f>IF($L3550=0,0,H3550)</f>
        <v>8</v>
      </c>
      <c r="S3550" s="1">
        <f>R3550*L3550</f>
        <v>1924.2240000000002</v>
      </c>
      <c r="T3550" s="1">
        <f>S3550*(K3550/100)</f>
        <v>218.39818401030996</v>
      </c>
      <c r="U3550" t="str">
        <f t="shared" si="110"/>
        <v>Team Promotion - TicketsStatic Upper Billboard</v>
      </c>
      <c r="V3550" t="str">
        <f t="shared" si="111"/>
        <v>07-08 Colorado Rockies @ Washington NationalsTeam Promotion - TicketsStatic Upper Billboard</v>
      </c>
      <c r="W3550" t="str">
        <f>CONCATENATE(M3550,O3550)</f>
        <v>Regular SeasonTeam Promotion - Tickets</v>
      </c>
      <c r="X3550" t="str">
        <f>CONCATENATE(M3550,P3550)</f>
        <v>Regular SeasonStatic Upper Billboard</v>
      </c>
      <c r="Y3550" t="str">
        <f>CONCATENATE(M3550,O3550,P3550)</f>
        <v>Regular SeasonTeam Promotion - TicketsStatic Upper Billboard</v>
      </c>
    </row>
    <row r="3551" spans="1:25" x14ac:dyDescent="0.25">
      <c r="A3551" s="3">
        <v>375959</v>
      </c>
      <c r="B3551" t="s">
        <v>4</v>
      </c>
      <c r="C3551" t="s">
        <v>27</v>
      </c>
      <c r="D3551" t="s">
        <v>28</v>
      </c>
      <c r="E3551" t="s">
        <v>1</v>
      </c>
      <c r="F3551" s="5">
        <v>41098</v>
      </c>
      <c r="G3551">
        <v>19</v>
      </c>
      <c r="H3551">
        <v>45</v>
      </c>
      <c r="I3551" s="1">
        <v>10823.85</v>
      </c>
      <c r="J3551" s="1">
        <v>2237.75</v>
      </c>
      <c r="K3551">
        <v>20.674251768086201</v>
      </c>
      <c r="L3551" s="4">
        <f>VLOOKUP(N3551,rates,VLOOKUP(CONCATENATE('[1]Exposure Report'!$B$11,'[1]Exposure Report'!$B$13),rate_lookup_table,4,FALSE),FALSE)</f>
        <v>240.52800000000002</v>
      </c>
      <c r="M3551" t="s">
        <v>0</v>
      </c>
      <c r="N3551" t="str">
        <f>IF(VLOOKUP(B3551,title_rename,2,FALSE)=0,B3551,VLOOKUP(B3551,title_rename,2,FALSE))</f>
        <v>07-08 Colorado Rockies @ Washington Nationals</v>
      </c>
      <c r="O3551" s="3" t="str">
        <f>LEFT(IF(VLOOKUP(C3551,brand_rename,2,FALSE)=0,C3551,VLOOKUP(C3551,brand_rename,2,FALSE)),LEN(IF(VLOOKUP(C3551,brand_rename,2,FALSE)=0,C3551,VLOOKUP(C3551,brand_rename,2,FALSE)))-6)</f>
        <v>Team Website - Nationals.com</v>
      </c>
      <c r="P3551" t="str">
        <f>IF(VLOOKUP(D3551,location_rename,2,FALSE)=0,D3551,VLOOKUP(D3551,location_rename,2,FALSE))</f>
        <v>Static Dugout Railing</v>
      </c>
      <c r="Q3551">
        <f>IF($L3551=0,0,G3551)</f>
        <v>19</v>
      </c>
      <c r="R3551">
        <f>IF($L3551=0,0,H3551)</f>
        <v>45</v>
      </c>
      <c r="S3551" s="1">
        <f>R3551*L3551</f>
        <v>10823.76</v>
      </c>
      <c r="T3551" s="1">
        <f>S3551*(K3551/100)</f>
        <v>2237.731393173407</v>
      </c>
      <c r="U3551" t="str">
        <f t="shared" si="110"/>
        <v>Team Website - Nationals.comStatic Dugout Railing</v>
      </c>
      <c r="V3551" t="str">
        <f t="shared" si="111"/>
        <v>07-08 Colorado Rockies @ Washington NationalsTeam Website - Nationals.comStatic Dugout Railing</v>
      </c>
      <c r="W3551" t="str">
        <f>CONCATENATE(M3551,O3551)</f>
        <v>Regular SeasonTeam Website - Nationals.com</v>
      </c>
      <c r="X3551" t="str">
        <f>CONCATENATE(M3551,P3551)</f>
        <v>Regular SeasonStatic Dugout Railing</v>
      </c>
      <c r="Y3551" t="str">
        <f>CONCATENATE(M3551,O3551,P3551)</f>
        <v>Regular SeasonTeam Website - Nationals.comStatic Dugout Railing</v>
      </c>
    </row>
    <row r="3552" spans="1:25" x14ac:dyDescent="0.25">
      <c r="A3552" s="3">
        <v>375959</v>
      </c>
      <c r="B3552" t="s">
        <v>4</v>
      </c>
      <c r="C3552" t="s">
        <v>27</v>
      </c>
      <c r="D3552" t="s">
        <v>14</v>
      </c>
      <c r="E3552" t="s">
        <v>1</v>
      </c>
      <c r="F3552" s="5">
        <v>41098</v>
      </c>
      <c r="G3552">
        <v>20</v>
      </c>
      <c r="H3552">
        <v>65</v>
      </c>
      <c r="I3552" s="1">
        <v>15634.45</v>
      </c>
      <c r="J3552" s="1">
        <v>2944.14</v>
      </c>
      <c r="K3552">
        <v>18.831106946518702</v>
      </c>
      <c r="L3552" s="4">
        <f>VLOOKUP(N3552,rates,VLOOKUP(CONCATENATE('[1]Exposure Report'!$B$11,'[1]Exposure Report'!$B$13),rate_lookup_table,4,FALSE),FALSE)</f>
        <v>240.52800000000002</v>
      </c>
      <c r="M3552" t="s">
        <v>0</v>
      </c>
      <c r="N3552" t="str">
        <f>IF(VLOOKUP(B3552,title_rename,2,FALSE)=0,B3552,VLOOKUP(B3552,title_rename,2,FALSE))</f>
        <v>07-08 Colorado Rockies @ Washington Nationals</v>
      </c>
      <c r="O3552" s="3" t="str">
        <f>LEFT(IF(VLOOKUP(C3552,brand_rename,2,FALSE)=0,C3552,VLOOKUP(C3552,brand_rename,2,FALSE)),LEN(IF(VLOOKUP(C3552,brand_rename,2,FALSE)=0,C3552,VLOOKUP(C3552,brand_rename,2,FALSE)))-6)</f>
        <v>Team Website - Nationals.com</v>
      </c>
      <c r="P3552" t="str">
        <f>IF(VLOOKUP(D3552,location_rename,2,FALSE)=0,D3552,VLOOKUP(D3552,location_rename,2,FALSE))</f>
        <v>Static Dugout Roof</v>
      </c>
      <c r="Q3552">
        <f>IF($L3552=0,0,G3552)</f>
        <v>20</v>
      </c>
      <c r="R3552">
        <f>IF($L3552=0,0,H3552)</f>
        <v>65</v>
      </c>
      <c r="S3552" s="1">
        <f>R3552*L3552</f>
        <v>15634.320000000002</v>
      </c>
      <c r="T3552" s="1">
        <f>S3552*(K3552/100)</f>
        <v>2944.1155195609631</v>
      </c>
      <c r="U3552" t="str">
        <f t="shared" si="110"/>
        <v>Team Website - Nationals.comStatic Dugout Roof</v>
      </c>
      <c r="V3552" t="str">
        <f t="shared" si="111"/>
        <v>07-08 Colorado Rockies @ Washington NationalsTeam Website - Nationals.comStatic Dugout Roof</v>
      </c>
      <c r="W3552" t="str">
        <f>CONCATENATE(M3552,O3552)</f>
        <v>Regular SeasonTeam Website - Nationals.com</v>
      </c>
      <c r="X3552" t="str">
        <f>CONCATENATE(M3552,P3552)</f>
        <v>Regular SeasonStatic Dugout Roof</v>
      </c>
      <c r="Y3552" t="str">
        <f>CONCATENATE(M3552,O3552,P3552)</f>
        <v>Regular SeasonTeam Website - Nationals.comStatic Dugout Roof</v>
      </c>
    </row>
    <row r="3553" spans="1:25" x14ac:dyDescent="0.25">
      <c r="A3553" s="3">
        <v>375959</v>
      </c>
      <c r="B3553" t="s">
        <v>4</v>
      </c>
      <c r="C3553" t="s">
        <v>27</v>
      </c>
      <c r="D3553" t="s">
        <v>9</v>
      </c>
      <c r="E3553" t="s">
        <v>1</v>
      </c>
      <c r="F3553" s="5">
        <v>41098</v>
      </c>
      <c r="G3553">
        <v>8</v>
      </c>
      <c r="H3553">
        <v>13</v>
      </c>
      <c r="I3553" s="1">
        <v>3126.89</v>
      </c>
      <c r="J3553" s="1">
        <v>495.97</v>
      </c>
      <c r="K3553">
        <v>15.8614469968563</v>
      </c>
      <c r="L3553" s="4">
        <f>VLOOKUP(N3553,rates,VLOOKUP(CONCATENATE('[1]Exposure Report'!$B$11,'[1]Exposure Report'!$B$13),rate_lookup_table,4,FALSE),FALSE)</f>
        <v>240.52800000000002</v>
      </c>
      <c r="M3553" t="s">
        <v>0</v>
      </c>
      <c r="N3553" t="str">
        <f>IF(VLOOKUP(B3553,title_rename,2,FALSE)=0,B3553,VLOOKUP(B3553,title_rename,2,FALSE))</f>
        <v>07-08 Colorado Rockies @ Washington Nationals</v>
      </c>
      <c r="O3553" s="3" t="str">
        <f>LEFT(IF(VLOOKUP(C3553,brand_rename,2,FALSE)=0,C3553,VLOOKUP(C3553,brand_rename,2,FALSE)),LEN(IF(VLOOKUP(C3553,brand_rename,2,FALSE)=0,C3553,VLOOKUP(C3553,brand_rename,2,FALSE)))-6)</f>
        <v>Team Website - Nationals.com</v>
      </c>
      <c r="P3553" t="str">
        <f>IF(VLOOKUP(D3553,location_rename,2,FALSE)=0,D3553,VLOOKUP(D3553,location_rename,2,FALSE))</f>
        <v>Static Upper Billboard</v>
      </c>
      <c r="Q3553">
        <f>IF($L3553=0,0,G3553)</f>
        <v>8</v>
      </c>
      <c r="R3553">
        <f>IF($L3553=0,0,H3553)</f>
        <v>13</v>
      </c>
      <c r="S3553" s="1">
        <f>R3553*L3553</f>
        <v>3126.8640000000005</v>
      </c>
      <c r="T3553" s="1">
        <f>S3553*(K3553/100)</f>
        <v>495.96587602378082</v>
      </c>
      <c r="U3553" t="str">
        <f t="shared" si="110"/>
        <v>Team Website - Nationals.comStatic Upper Billboard</v>
      </c>
      <c r="V3553" t="str">
        <f t="shared" si="111"/>
        <v>07-08 Colorado Rockies @ Washington NationalsTeam Website - Nationals.comStatic Upper Billboard</v>
      </c>
      <c r="W3553" t="str">
        <f>CONCATENATE(M3553,O3553)</f>
        <v>Regular SeasonTeam Website - Nationals.com</v>
      </c>
      <c r="X3553" t="str">
        <f>CONCATENATE(M3553,P3553)</f>
        <v>Regular SeasonStatic Upper Billboard</v>
      </c>
      <c r="Y3553" t="str">
        <f>CONCATENATE(M3553,O3553,P3553)</f>
        <v>Regular SeasonTeam Website - Nationals.comStatic Upper Billboard</v>
      </c>
    </row>
    <row r="3554" spans="1:25" x14ac:dyDescent="0.25">
      <c r="A3554" s="3">
        <v>375959</v>
      </c>
      <c r="B3554" t="s">
        <v>4</v>
      </c>
      <c r="C3554" t="s">
        <v>26</v>
      </c>
      <c r="D3554" t="s">
        <v>19</v>
      </c>
      <c r="E3554" t="s">
        <v>1</v>
      </c>
      <c r="F3554" s="5">
        <v>41098</v>
      </c>
      <c r="G3554">
        <v>1</v>
      </c>
      <c r="H3554">
        <v>1</v>
      </c>
      <c r="I3554" s="1">
        <v>240.53</v>
      </c>
      <c r="J3554" s="1">
        <v>55.78</v>
      </c>
      <c r="K3554">
        <v>23.190454413170901</v>
      </c>
      <c r="L3554" s="4">
        <f>VLOOKUP(N3554,rates,VLOOKUP(CONCATENATE('[1]Exposure Report'!$B$11,'[1]Exposure Report'!$B$13),rate_lookup_table,4,FALSE),FALSE)</f>
        <v>240.52800000000002</v>
      </c>
      <c r="M3554" t="s">
        <v>0</v>
      </c>
      <c r="N3554" t="str">
        <f>IF(VLOOKUP(B3554,title_rename,2,FALSE)=0,B3554,VLOOKUP(B3554,title_rename,2,FALSE))</f>
        <v>07-08 Colorado Rockies @ Washington Nationals</v>
      </c>
      <c r="O3554" s="3" t="str">
        <f>LEFT(IF(VLOOKUP(C3554,brand_rename,2,FALSE)=0,C3554,VLOOKUP(C3554,brand_rename,2,FALSE)),LEN(IF(VLOOKUP(C3554,brand_rename,2,FALSE)=0,C3554,VLOOKUP(C3554,brand_rename,2,FALSE)))-6)</f>
        <v>Toyota</v>
      </c>
      <c r="P3554" t="str">
        <f>IF(VLOOKUP(D3554,location_rename,2,FALSE)=0,D3554,VLOOKUP(D3554,location_rename,2,FALSE))</f>
        <v>LED Outfield Wall</v>
      </c>
      <c r="Q3554">
        <f>IF($L3554=0,0,G3554)</f>
        <v>1</v>
      </c>
      <c r="R3554">
        <f>IF($L3554=0,0,H3554)</f>
        <v>1</v>
      </c>
      <c r="S3554" s="1">
        <f>R3554*L3554</f>
        <v>240.52800000000002</v>
      </c>
      <c r="T3554" s="1">
        <f>S3554*(K3554/100)</f>
        <v>55.779536190911713</v>
      </c>
      <c r="U3554" t="str">
        <f t="shared" si="110"/>
        <v>ToyotaLED Outfield Wall</v>
      </c>
      <c r="V3554" t="str">
        <f t="shared" si="111"/>
        <v>07-08 Colorado Rockies @ Washington NationalsToyotaLED Outfield Wall</v>
      </c>
      <c r="W3554" t="str">
        <f>CONCATENATE(M3554,O3554)</f>
        <v>Regular SeasonToyota</v>
      </c>
      <c r="X3554" t="str">
        <f>CONCATENATE(M3554,P3554)</f>
        <v>Regular SeasonLED Outfield Wall</v>
      </c>
      <c r="Y3554" t="str">
        <f>CONCATENATE(M3554,O3554,P3554)</f>
        <v>Regular SeasonToyotaLED Outfield Wall</v>
      </c>
    </row>
    <row r="3555" spans="1:25" x14ac:dyDescent="0.25">
      <c r="A3555" s="3">
        <v>375959</v>
      </c>
      <c r="B3555" t="s">
        <v>4</v>
      </c>
      <c r="C3555" t="s">
        <v>25</v>
      </c>
      <c r="D3555" t="s">
        <v>6</v>
      </c>
      <c r="E3555" t="s">
        <v>1</v>
      </c>
      <c r="F3555" s="5">
        <v>41098</v>
      </c>
      <c r="G3555">
        <v>9</v>
      </c>
      <c r="H3555">
        <v>20</v>
      </c>
      <c r="I3555" s="1">
        <v>4810.6000000000004</v>
      </c>
      <c r="J3555" s="1">
        <v>1221.4100000000001</v>
      </c>
      <c r="K3555">
        <v>25.389972144846698</v>
      </c>
      <c r="L3555" s="4">
        <f>VLOOKUP(N3555,rates,VLOOKUP(CONCATENATE('[1]Exposure Report'!$B$11,'[1]Exposure Report'!$B$13),rate_lookup_table,4,FALSE),FALSE)</f>
        <v>240.52800000000002</v>
      </c>
      <c r="M3555" t="s">
        <v>0</v>
      </c>
      <c r="N3555" t="str">
        <f>IF(VLOOKUP(B3555,title_rename,2,FALSE)=0,B3555,VLOOKUP(B3555,title_rename,2,FALSE))</f>
        <v>07-08 Colorado Rockies @ Washington Nationals</v>
      </c>
      <c r="O3555" s="3" t="str">
        <f>LEFT(IF(VLOOKUP(C3555,brand_rename,2,FALSE)=0,C3555,VLOOKUP(C3555,brand_rename,2,FALSE)),LEN(IF(VLOOKUP(C3555,brand_rename,2,FALSE)=0,C3555,VLOOKUP(C3555,brand_rename,2,FALSE)))-6)</f>
        <v>TV Station - MLB Network</v>
      </c>
      <c r="P3555" t="str">
        <f>IF(VLOOKUP(D3555,location_rename,2,FALSE)=0,D3555,VLOOKUP(D3555,location_rename,2,FALSE))</f>
        <v>Rotational Field Level Foul Ball Line</v>
      </c>
      <c r="Q3555">
        <f>IF($L3555=0,0,G3555)</f>
        <v>9</v>
      </c>
      <c r="R3555">
        <f>IF($L3555=0,0,H3555)</f>
        <v>20</v>
      </c>
      <c r="S3555" s="1">
        <f>R3555*L3555</f>
        <v>4810.5600000000004</v>
      </c>
      <c r="T3555" s="1">
        <f>S3555*(K3555/100)</f>
        <v>1221.3998440111375</v>
      </c>
      <c r="U3555" t="str">
        <f t="shared" si="110"/>
        <v>TV Station - MLB NetworkRotational Field Level Foul Ball Line</v>
      </c>
      <c r="V3555" t="str">
        <f t="shared" si="111"/>
        <v>07-08 Colorado Rockies @ Washington NationalsTV Station - MLB NetworkRotational Field Level Foul Ball Line</v>
      </c>
      <c r="W3555" t="str">
        <f>CONCATENATE(M3555,O3555)</f>
        <v>Regular SeasonTV Station - MLB Network</v>
      </c>
      <c r="X3555" t="str">
        <f>CONCATENATE(M3555,P3555)</f>
        <v>Regular SeasonRotational Field Level Foul Ball Line</v>
      </c>
      <c r="Y3555" t="str">
        <f>CONCATENATE(M3555,O3555,P3555)</f>
        <v>Regular SeasonTV Station - MLB NetworkRotational Field Level Foul Ball Line</v>
      </c>
    </row>
    <row r="3556" spans="1:25" x14ac:dyDescent="0.25">
      <c r="A3556" s="3">
        <v>375959</v>
      </c>
      <c r="B3556" t="s">
        <v>4</v>
      </c>
      <c r="C3556" t="s">
        <v>24</v>
      </c>
      <c r="D3556" t="s">
        <v>11</v>
      </c>
      <c r="E3556" t="s">
        <v>1</v>
      </c>
      <c r="F3556" s="5">
        <v>41098</v>
      </c>
      <c r="G3556">
        <v>8</v>
      </c>
      <c r="H3556">
        <v>11</v>
      </c>
      <c r="I3556" s="1">
        <v>2645.83</v>
      </c>
      <c r="J3556" s="1">
        <v>565.53</v>
      </c>
      <c r="K3556">
        <v>21.374389133088599</v>
      </c>
      <c r="L3556" s="4">
        <f>VLOOKUP(N3556,rates,VLOOKUP(CONCATENATE('[1]Exposure Report'!$B$11,'[1]Exposure Report'!$B$13),rate_lookup_table,4,FALSE),FALSE)</f>
        <v>240.52800000000002</v>
      </c>
      <c r="M3556" t="s">
        <v>0</v>
      </c>
      <c r="N3556" t="str">
        <f>IF(VLOOKUP(B3556,title_rename,2,FALSE)=0,B3556,VLOOKUP(B3556,title_rename,2,FALSE))</f>
        <v>07-08 Colorado Rockies @ Washington Nationals</v>
      </c>
      <c r="O3556" s="3" t="str">
        <f>LEFT(IF(VLOOKUP(C3556,brand_rename,2,FALSE)=0,C3556,VLOOKUP(C3556,brand_rename,2,FALSE)),LEN(IF(VLOOKUP(C3556,brand_rename,2,FALSE)=0,C3556,VLOOKUP(C3556,brand_rename,2,FALSE)))-6)</f>
        <v>Twisted Tea</v>
      </c>
      <c r="P3556" t="str">
        <f>IF(VLOOKUP(D3556,location_rename,2,FALSE)=0,D3556,VLOOKUP(D3556,location_rename,2,FALSE))</f>
        <v>Static Outfield Wall</v>
      </c>
      <c r="Q3556">
        <f>IF($L3556=0,0,G3556)</f>
        <v>8</v>
      </c>
      <c r="R3556">
        <f>IF($L3556=0,0,H3556)</f>
        <v>11</v>
      </c>
      <c r="S3556" s="1">
        <f>R3556*L3556</f>
        <v>2645.808</v>
      </c>
      <c r="T3556" s="1">
        <f>S3556*(K3556/100)</f>
        <v>565.52529763438872</v>
      </c>
      <c r="U3556" t="str">
        <f t="shared" si="110"/>
        <v>Twisted TeaStatic Outfield Wall</v>
      </c>
      <c r="V3556" t="str">
        <f t="shared" si="111"/>
        <v>07-08 Colorado Rockies @ Washington NationalsTwisted TeaStatic Outfield Wall</v>
      </c>
      <c r="W3556" t="str">
        <f>CONCATENATE(M3556,O3556)</f>
        <v>Regular SeasonTwisted Tea</v>
      </c>
      <c r="X3556" t="str">
        <f>CONCATENATE(M3556,P3556)</f>
        <v>Regular SeasonStatic Outfield Wall</v>
      </c>
      <c r="Y3556" t="str">
        <f>CONCATENATE(M3556,O3556,P3556)</f>
        <v>Regular SeasonTwisted TeaStatic Outfield Wall</v>
      </c>
    </row>
    <row r="3557" spans="1:25" x14ac:dyDescent="0.25">
      <c r="A3557" s="3">
        <v>375959</v>
      </c>
      <c r="B3557" t="s">
        <v>4</v>
      </c>
      <c r="C3557" t="s">
        <v>23</v>
      </c>
      <c r="D3557" t="s">
        <v>2</v>
      </c>
      <c r="E3557" t="s">
        <v>1</v>
      </c>
      <c r="F3557" s="5">
        <v>41098</v>
      </c>
      <c r="G3557">
        <v>39</v>
      </c>
      <c r="H3557">
        <v>266</v>
      </c>
      <c r="I3557" s="1">
        <v>63980.98</v>
      </c>
      <c r="J3557" s="1">
        <v>15359</v>
      </c>
      <c r="K3557">
        <v>24.005571655826401</v>
      </c>
      <c r="L3557" s="4">
        <f>VLOOKUP(N3557,rates,VLOOKUP(CONCATENATE('[1]Exposure Report'!$B$11,'[1]Exposure Report'!$B$13),rate_lookup_table,4,FALSE),FALSE)</f>
        <v>240.52800000000002</v>
      </c>
      <c r="M3557" t="s">
        <v>0</v>
      </c>
      <c r="N3557" t="str">
        <f>IF(VLOOKUP(B3557,title_rename,2,FALSE)=0,B3557,VLOOKUP(B3557,title_rename,2,FALSE))</f>
        <v>07-08 Colorado Rockies @ Washington Nationals</v>
      </c>
      <c r="O3557" s="3" t="str">
        <f>LEFT(IF(VLOOKUP(C3557,brand_rename,2,FALSE)=0,C3557,VLOOKUP(C3557,brand_rename,2,FALSE)),LEN(IF(VLOOKUP(C3557,brand_rename,2,FALSE)=0,C3557,VLOOKUP(C3557,brand_rename,2,FALSE)))-6)</f>
        <v>U.S. Trust</v>
      </c>
      <c r="P3557" t="str">
        <f>IF(VLOOKUP(D3557,location_rename,2,FALSE)=0,D3557,VLOOKUP(D3557,location_rename,2,FALSE))</f>
        <v>Rotational Field Level Home Plate</v>
      </c>
      <c r="Q3557">
        <f>IF($L3557=0,0,G3557)</f>
        <v>39</v>
      </c>
      <c r="R3557">
        <f>IF($L3557=0,0,H3557)</f>
        <v>266</v>
      </c>
      <c r="S3557" s="1">
        <f>R3557*L3557</f>
        <v>63980.448000000004</v>
      </c>
      <c r="T3557" s="1">
        <f>S3557*(K3557/100)</f>
        <v>15358.872290358751</v>
      </c>
      <c r="U3557" t="str">
        <f t="shared" si="110"/>
        <v>U.S. TrustRotational Field Level Home Plate</v>
      </c>
      <c r="V3557" t="str">
        <f t="shared" si="111"/>
        <v>07-08 Colorado Rockies @ Washington NationalsU.S. TrustRotational Field Level Home Plate</v>
      </c>
      <c r="W3557" t="str">
        <f>CONCATENATE(M3557,O3557)</f>
        <v>Regular SeasonU.S. Trust</v>
      </c>
      <c r="X3557" t="str">
        <f>CONCATENATE(M3557,P3557)</f>
        <v>Regular SeasonRotational Field Level Home Plate</v>
      </c>
      <c r="Y3557" t="str">
        <f>CONCATENATE(M3557,O3557,P3557)</f>
        <v>Regular SeasonU.S. TrustRotational Field Level Home Plate</v>
      </c>
    </row>
    <row r="3558" spans="1:25" x14ac:dyDescent="0.25">
      <c r="A3558" s="3">
        <v>375959</v>
      </c>
      <c r="B3558" t="s">
        <v>4</v>
      </c>
      <c r="C3558" t="s">
        <v>22</v>
      </c>
      <c r="D3558" t="s">
        <v>18</v>
      </c>
      <c r="E3558" t="s">
        <v>1</v>
      </c>
      <c r="F3558" s="5">
        <v>41098</v>
      </c>
      <c r="G3558">
        <v>1</v>
      </c>
      <c r="H3558">
        <v>5</v>
      </c>
      <c r="I3558" s="1">
        <v>1202.6500000000001</v>
      </c>
      <c r="J3558" s="1">
        <v>223.93</v>
      </c>
      <c r="K3558">
        <v>18.619714796490999</v>
      </c>
      <c r="L3558" s="4">
        <f>VLOOKUP(N3558,rates,VLOOKUP(CONCATENATE('[1]Exposure Report'!$B$11,'[1]Exposure Report'!$B$13),rate_lookup_table,4,FALSE),FALSE)</f>
        <v>240.52800000000002</v>
      </c>
      <c r="M3558" t="s">
        <v>0</v>
      </c>
      <c r="N3558" t="str">
        <f>IF(VLOOKUP(B3558,title_rename,2,FALSE)=0,B3558,VLOOKUP(B3558,title_rename,2,FALSE))</f>
        <v>07-08 Colorado Rockies @ Washington Nationals</v>
      </c>
      <c r="O3558" s="3" t="str">
        <f>LEFT(IF(VLOOKUP(C3558,brand_rename,2,FALSE)=0,C3558,VLOOKUP(C3558,brand_rename,2,FALSE)),LEN(IF(VLOOKUP(C3558,brand_rename,2,FALSE)=0,C3558,VLOOKUP(C3558,brand_rename,2,FALSE)))-6)</f>
        <v>Under Armour</v>
      </c>
      <c r="P3558" t="str">
        <f>IF(VLOOKUP(D3558,location_rename,2,FALSE)=0,D3558,VLOOKUP(D3558,location_rename,2,FALSE))</f>
        <v>LED Upper Billboard</v>
      </c>
      <c r="Q3558">
        <f>IF($L3558=0,0,G3558)</f>
        <v>1</v>
      </c>
      <c r="R3558">
        <f>IF($L3558=0,0,H3558)</f>
        <v>5</v>
      </c>
      <c r="S3558" s="1">
        <f>R3558*L3558</f>
        <v>1202.6400000000001</v>
      </c>
      <c r="T3558" s="1">
        <f>S3558*(K3558/100)</f>
        <v>223.92813802851938</v>
      </c>
      <c r="U3558" t="str">
        <f t="shared" si="110"/>
        <v>Under ArmourLED Upper Billboard</v>
      </c>
      <c r="V3558" t="str">
        <f t="shared" si="111"/>
        <v>07-08 Colorado Rockies @ Washington NationalsUnder ArmourLED Upper Billboard</v>
      </c>
      <c r="W3558" t="str">
        <f>CONCATENATE(M3558,O3558)</f>
        <v>Regular SeasonUnder Armour</v>
      </c>
      <c r="X3558" t="str">
        <f>CONCATENATE(M3558,P3558)</f>
        <v>Regular SeasonLED Upper Billboard</v>
      </c>
      <c r="Y3558" t="str">
        <f>CONCATENATE(M3558,O3558,P3558)</f>
        <v>Regular SeasonUnder ArmourLED Upper Billboard</v>
      </c>
    </row>
    <row r="3559" spans="1:25" x14ac:dyDescent="0.25">
      <c r="A3559" s="3">
        <v>375959</v>
      </c>
      <c r="B3559" t="s">
        <v>4</v>
      </c>
      <c r="C3559" t="s">
        <v>21</v>
      </c>
      <c r="D3559" t="s">
        <v>17</v>
      </c>
      <c r="E3559" t="s">
        <v>1</v>
      </c>
      <c r="F3559" s="5">
        <v>41098</v>
      </c>
      <c r="G3559">
        <v>3</v>
      </c>
      <c r="H3559">
        <v>12</v>
      </c>
      <c r="I3559" s="1">
        <v>2886.36</v>
      </c>
      <c r="J3559" s="1">
        <v>782.73</v>
      </c>
      <c r="K3559">
        <v>27.118238889119802</v>
      </c>
      <c r="L3559" s="4">
        <f>VLOOKUP(N3559,rates,VLOOKUP(CONCATENATE('[1]Exposure Report'!$B$11,'[1]Exposure Report'!$B$13),rate_lookup_table,4,FALSE),FALSE)</f>
        <v>240.52800000000002</v>
      </c>
      <c r="M3559" t="s">
        <v>0</v>
      </c>
      <c r="N3559" t="str">
        <f>IF(VLOOKUP(B3559,title_rename,2,FALSE)=0,B3559,VLOOKUP(B3559,title_rename,2,FALSE))</f>
        <v>07-08 Colorado Rockies @ Washington Nationals</v>
      </c>
      <c r="O3559" s="3" t="str">
        <f>LEFT(IF(VLOOKUP(C3559,brand_rename,2,FALSE)=0,C3559,VLOOKUP(C3559,brand_rename,2,FALSE)),LEN(IF(VLOOKUP(C3559,brand_rename,2,FALSE)=0,C3559,VLOOKUP(C3559,brand_rename,2,FALSE)))-6)</f>
        <v>United Airlines</v>
      </c>
      <c r="P3559" t="str">
        <f>IF(VLOOKUP(D3559,location_rename,2,FALSE)=0,D3559,VLOOKUP(D3559,location_rename,2,FALSE))</f>
        <v>LED Upper Tiered</v>
      </c>
      <c r="Q3559">
        <f>IF($L3559=0,0,G3559)</f>
        <v>3</v>
      </c>
      <c r="R3559">
        <f>IF($L3559=0,0,H3559)</f>
        <v>12</v>
      </c>
      <c r="S3559" s="1">
        <f>R3559*L3559</f>
        <v>2886.3360000000002</v>
      </c>
      <c r="T3559" s="1">
        <f>S3559*(K3559/100)</f>
        <v>782.72349162266494</v>
      </c>
      <c r="U3559" t="str">
        <f t="shared" si="110"/>
        <v>United AirlinesLED Upper Tiered</v>
      </c>
      <c r="V3559" t="str">
        <f t="shared" si="111"/>
        <v>07-08 Colorado Rockies @ Washington NationalsUnited AirlinesLED Upper Tiered</v>
      </c>
      <c r="W3559" t="str">
        <f>CONCATENATE(M3559,O3559)</f>
        <v>Regular SeasonUnited Airlines</v>
      </c>
      <c r="X3559" t="str">
        <f>CONCATENATE(M3559,P3559)</f>
        <v>Regular SeasonLED Upper Tiered</v>
      </c>
      <c r="Y3559" t="str">
        <f>CONCATENATE(M3559,O3559,P3559)</f>
        <v>Regular SeasonUnited AirlinesLED Upper Tiered</v>
      </c>
    </row>
    <row r="3560" spans="1:25" x14ac:dyDescent="0.25">
      <c r="A3560" s="3">
        <v>375959</v>
      </c>
      <c r="B3560" t="s">
        <v>4</v>
      </c>
      <c r="C3560" t="s">
        <v>21</v>
      </c>
      <c r="D3560" t="s">
        <v>2</v>
      </c>
      <c r="E3560" t="s">
        <v>1</v>
      </c>
      <c r="F3560" s="5">
        <v>41098</v>
      </c>
      <c r="G3560">
        <v>13</v>
      </c>
      <c r="H3560">
        <v>64</v>
      </c>
      <c r="I3560" s="1">
        <v>15393.92</v>
      </c>
      <c r="J3560" s="1">
        <v>3916.21</v>
      </c>
      <c r="K3560">
        <v>25.439978900760799</v>
      </c>
      <c r="L3560" s="4">
        <f>VLOOKUP(N3560,rates,VLOOKUP(CONCATENATE('[1]Exposure Report'!$B$11,'[1]Exposure Report'!$B$13),rate_lookup_table,4,FALSE),FALSE)</f>
        <v>240.52800000000002</v>
      </c>
      <c r="M3560" t="s">
        <v>0</v>
      </c>
      <c r="N3560" t="str">
        <f>IF(VLOOKUP(B3560,title_rename,2,FALSE)=0,B3560,VLOOKUP(B3560,title_rename,2,FALSE))</f>
        <v>07-08 Colorado Rockies @ Washington Nationals</v>
      </c>
      <c r="O3560" s="3" t="str">
        <f>LEFT(IF(VLOOKUP(C3560,brand_rename,2,FALSE)=0,C3560,VLOOKUP(C3560,brand_rename,2,FALSE)),LEN(IF(VLOOKUP(C3560,brand_rename,2,FALSE)=0,C3560,VLOOKUP(C3560,brand_rename,2,FALSE)))-6)</f>
        <v>United Airlines</v>
      </c>
      <c r="P3560" t="str">
        <f>IF(VLOOKUP(D3560,location_rename,2,FALSE)=0,D3560,VLOOKUP(D3560,location_rename,2,FALSE))</f>
        <v>Rotational Field Level Home Plate</v>
      </c>
      <c r="Q3560">
        <f>IF($L3560=0,0,G3560)</f>
        <v>13</v>
      </c>
      <c r="R3560">
        <f>IF($L3560=0,0,H3560)</f>
        <v>64</v>
      </c>
      <c r="S3560" s="1">
        <f>R3560*L3560</f>
        <v>15393.792000000001</v>
      </c>
      <c r="T3560" s="1">
        <f>S3560*(K3560/100)</f>
        <v>3916.1774368270044</v>
      </c>
      <c r="U3560" t="str">
        <f t="shared" si="110"/>
        <v>United AirlinesRotational Field Level Home Plate</v>
      </c>
      <c r="V3560" t="str">
        <f t="shared" si="111"/>
        <v>07-08 Colorado Rockies @ Washington NationalsUnited AirlinesRotational Field Level Home Plate</v>
      </c>
      <c r="W3560" t="str">
        <f>CONCATENATE(M3560,O3560)</f>
        <v>Regular SeasonUnited Airlines</v>
      </c>
      <c r="X3560" t="str">
        <f>CONCATENATE(M3560,P3560)</f>
        <v>Regular SeasonRotational Field Level Home Plate</v>
      </c>
      <c r="Y3560" t="str">
        <f>CONCATENATE(M3560,O3560,P3560)</f>
        <v>Regular SeasonUnited AirlinesRotational Field Level Home Plate</v>
      </c>
    </row>
    <row r="3561" spans="1:25" x14ac:dyDescent="0.25">
      <c r="A3561" s="3">
        <v>375959</v>
      </c>
      <c r="B3561" t="s">
        <v>4</v>
      </c>
      <c r="C3561" t="s">
        <v>21</v>
      </c>
      <c r="D3561" t="s">
        <v>11</v>
      </c>
      <c r="E3561" t="s">
        <v>1</v>
      </c>
      <c r="F3561" s="5">
        <v>41098</v>
      </c>
      <c r="G3561">
        <v>9</v>
      </c>
      <c r="H3561">
        <v>21</v>
      </c>
      <c r="I3561" s="1">
        <v>5051.13</v>
      </c>
      <c r="J3561" s="1">
        <v>813.16</v>
      </c>
      <c r="K3561">
        <v>16.098575962210401</v>
      </c>
      <c r="L3561" s="4">
        <f>VLOOKUP(N3561,rates,VLOOKUP(CONCATENATE('[1]Exposure Report'!$B$11,'[1]Exposure Report'!$B$13),rate_lookup_table,4,FALSE),FALSE)</f>
        <v>240.52800000000002</v>
      </c>
      <c r="M3561" t="s">
        <v>0</v>
      </c>
      <c r="N3561" t="str">
        <f>IF(VLOOKUP(B3561,title_rename,2,FALSE)=0,B3561,VLOOKUP(B3561,title_rename,2,FALSE))</f>
        <v>07-08 Colorado Rockies @ Washington Nationals</v>
      </c>
      <c r="O3561" s="3" t="str">
        <f>LEFT(IF(VLOOKUP(C3561,brand_rename,2,FALSE)=0,C3561,VLOOKUP(C3561,brand_rename,2,FALSE)),LEN(IF(VLOOKUP(C3561,brand_rename,2,FALSE)=0,C3561,VLOOKUP(C3561,brand_rename,2,FALSE)))-6)</f>
        <v>United Airlines</v>
      </c>
      <c r="P3561" t="str">
        <f>IF(VLOOKUP(D3561,location_rename,2,FALSE)=0,D3561,VLOOKUP(D3561,location_rename,2,FALSE))</f>
        <v>Static Outfield Wall</v>
      </c>
      <c r="Q3561">
        <f>IF($L3561=0,0,G3561)</f>
        <v>9</v>
      </c>
      <c r="R3561">
        <f>IF($L3561=0,0,H3561)</f>
        <v>21</v>
      </c>
      <c r="S3561" s="1">
        <f>R3561*L3561</f>
        <v>5051.0880000000006</v>
      </c>
      <c r="T3561" s="1">
        <f>S3561*(K3561/100)</f>
        <v>813.15323859809428</v>
      </c>
      <c r="U3561" t="str">
        <f t="shared" si="110"/>
        <v>United AirlinesStatic Outfield Wall</v>
      </c>
      <c r="V3561" t="str">
        <f t="shared" si="111"/>
        <v>07-08 Colorado Rockies @ Washington NationalsUnited AirlinesStatic Outfield Wall</v>
      </c>
      <c r="W3561" t="str">
        <f>CONCATENATE(M3561,O3561)</f>
        <v>Regular SeasonUnited Airlines</v>
      </c>
      <c r="X3561" t="str">
        <f>CONCATENATE(M3561,P3561)</f>
        <v>Regular SeasonStatic Outfield Wall</v>
      </c>
      <c r="Y3561" t="str">
        <f>CONCATENATE(M3561,O3561,P3561)</f>
        <v>Regular SeasonUnited AirlinesStatic Outfield Wall</v>
      </c>
    </row>
    <row r="3562" spans="1:25" x14ac:dyDescent="0.25">
      <c r="A3562" s="3">
        <v>375959</v>
      </c>
      <c r="B3562" t="s">
        <v>4</v>
      </c>
      <c r="C3562" t="s">
        <v>20</v>
      </c>
      <c r="D3562" t="s">
        <v>11</v>
      </c>
      <c r="E3562" t="s">
        <v>1</v>
      </c>
      <c r="F3562" s="5">
        <v>41098</v>
      </c>
      <c r="G3562">
        <v>60</v>
      </c>
      <c r="H3562">
        <v>261</v>
      </c>
      <c r="I3562" s="1">
        <v>62778.33</v>
      </c>
      <c r="J3562" s="1">
        <v>9631.4</v>
      </c>
      <c r="K3562">
        <v>15.3419181427731</v>
      </c>
      <c r="L3562" s="4">
        <f>VLOOKUP(N3562,rates,VLOOKUP(CONCATENATE('[1]Exposure Report'!$B$11,'[1]Exposure Report'!$B$13),rate_lookup_table,4,FALSE),FALSE)</f>
        <v>240.52800000000002</v>
      </c>
      <c r="M3562" t="s">
        <v>0</v>
      </c>
      <c r="N3562" t="str">
        <f>IF(VLOOKUP(B3562,title_rename,2,FALSE)=0,B3562,VLOOKUP(B3562,title_rename,2,FALSE))</f>
        <v>07-08 Colorado Rockies @ Washington Nationals</v>
      </c>
      <c r="O3562" s="3" t="str">
        <f>LEFT(IF(VLOOKUP(C3562,brand_rename,2,FALSE)=0,C3562,VLOOKUP(C3562,brand_rename,2,FALSE)),LEN(IF(VLOOKUP(C3562,brand_rename,2,FALSE)=0,C3562,VLOOKUP(C3562,brand_rename,2,FALSE)))-6)</f>
        <v>W.B. Mason</v>
      </c>
      <c r="P3562" t="str">
        <f>IF(VLOOKUP(D3562,location_rename,2,FALSE)=0,D3562,VLOOKUP(D3562,location_rename,2,FALSE))</f>
        <v>Static Outfield Wall</v>
      </c>
      <c r="Q3562">
        <f>IF($L3562=0,0,G3562)</f>
        <v>60</v>
      </c>
      <c r="R3562">
        <f>IF($L3562=0,0,H3562)</f>
        <v>261</v>
      </c>
      <c r="S3562" s="1">
        <f>R3562*L3562</f>
        <v>62777.808000000005</v>
      </c>
      <c r="T3562" s="1">
        <f>S3562*(K3562/100)</f>
        <v>9631.3199151872632</v>
      </c>
      <c r="U3562" t="str">
        <f t="shared" si="110"/>
        <v>W.B. MasonStatic Outfield Wall</v>
      </c>
      <c r="V3562" t="str">
        <f t="shared" si="111"/>
        <v>07-08 Colorado Rockies @ Washington NationalsW.B. MasonStatic Outfield Wall</v>
      </c>
      <c r="W3562" t="str">
        <f>CONCATENATE(M3562,O3562)</f>
        <v>Regular SeasonW.B. Mason</v>
      </c>
      <c r="X3562" t="str">
        <f>CONCATENATE(M3562,P3562)</f>
        <v>Regular SeasonStatic Outfield Wall</v>
      </c>
      <c r="Y3562" t="str">
        <f>CONCATENATE(M3562,O3562,P3562)</f>
        <v>Regular SeasonW.B. MasonStatic Outfield Wall</v>
      </c>
    </row>
    <row r="3563" spans="1:25" x14ac:dyDescent="0.25">
      <c r="A3563" s="3">
        <v>375959</v>
      </c>
      <c r="B3563" t="s">
        <v>4</v>
      </c>
      <c r="C3563" t="s">
        <v>8</v>
      </c>
      <c r="D3563" t="s">
        <v>19</v>
      </c>
      <c r="E3563" t="s">
        <v>1</v>
      </c>
      <c r="F3563" s="5">
        <v>41098</v>
      </c>
      <c r="G3563">
        <v>7</v>
      </c>
      <c r="H3563">
        <v>25</v>
      </c>
      <c r="I3563" s="1">
        <v>6013.25</v>
      </c>
      <c r="J3563" s="1">
        <v>1414.99</v>
      </c>
      <c r="K3563">
        <v>23.531201929073202</v>
      </c>
      <c r="L3563" s="4">
        <f>VLOOKUP(N3563,rates,VLOOKUP(CONCATENATE('[1]Exposure Report'!$B$11,'[1]Exposure Report'!$B$13),rate_lookup_table,4,FALSE),FALSE)</f>
        <v>240.52800000000002</v>
      </c>
      <c r="M3563" t="s">
        <v>0</v>
      </c>
      <c r="N3563" t="str">
        <f>IF(VLOOKUP(B3563,title_rename,2,FALSE)=0,B3563,VLOOKUP(B3563,title_rename,2,FALSE))</f>
        <v>07-08 Colorado Rockies @ Washington Nationals</v>
      </c>
      <c r="O3563" s="3" t="str">
        <f>LEFT(IF(VLOOKUP(C3563,brand_rename,2,FALSE)=0,C3563,VLOOKUP(C3563,brand_rename,2,FALSE)),LEN(IF(VLOOKUP(C3563,brand_rename,2,FALSE)=0,C3563,VLOOKUP(C3563,brand_rename,2,FALSE)))-6)</f>
        <v>Washington National Logo</v>
      </c>
      <c r="P3563" t="str">
        <f>IF(VLOOKUP(D3563,location_rename,2,FALSE)=0,D3563,VLOOKUP(D3563,location_rename,2,FALSE))</f>
        <v>LED Outfield Wall</v>
      </c>
      <c r="Q3563">
        <f>IF($L3563=0,0,G3563)</f>
        <v>7</v>
      </c>
      <c r="R3563">
        <f>IF($L3563=0,0,H3563)</f>
        <v>25</v>
      </c>
      <c r="S3563" s="1">
        <f>R3563*L3563</f>
        <v>6013.2000000000007</v>
      </c>
      <c r="T3563" s="1">
        <f>S3563*(K3563/100)</f>
        <v>1414.9782343990298</v>
      </c>
      <c r="U3563" t="str">
        <f t="shared" si="110"/>
        <v>Washington National LogoLED Outfield Wall</v>
      </c>
      <c r="V3563" t="str">
        <f t="shared" si="111"/>
        <v>07-08 Colorado Rockies @ Washington NationalsWashington National LogoLED Outfield Wall</v>
      </c>
      <c r="W3563" t="str">
        <f>CONCATENATE(M3563,O3563)</f>
        <v>Regular SeasonWashington National Logo</v>
      </c>
      <c r="X3563" t="str">
        <f>CONCATENATE(M3563,P3563)</f>
        <v>Regular SeasonLED Outfield Wall</v>
      </c>
      <c r="Y3563" t="str">
        <f>CONCATENATE(M3563,O3563,P3563)</f>
        <v>Regular SeasonWashington National LogoLED Outfield Wall</v>
      </c>
    </row>
    <row r="3564" spans="1:25" x14ac:dyDescent="0.25">
      <c r="A3564" s="3">
        <v>375959</v>
      </c>
      <c r="B3564" t="s">
        <v>4</v>
      </c>
      <c r="C3564" t="s">
        <v>8</v>
      </c>
      <c r="D3564" t="s">
        <v>18</v>
      </c>
      <c r="E3564" t="s">
        <v>1</v>
      </c>
      <c r="F3564" s="5">
        <v>41098</v>
      </c>
      <c r="G3564">
        <v>6</v>
      </c>
      <c r="H3564">
        <v>14</v>
      </c>
      <c r="I3564" s="1">
        <v>3367.42</v>
      </c>
      <c r="J3564" s="1">
        <v>659.73</v>
      </c>
      <c r="K3564">
        <v>19.591556740768802</v>
      </c>
      <c r="L3564" s="4">
        <f>VLOOKUP(N3564,rates,VLOOKUP(CONCATENATE('[1]Exposure Report'!$B$11,'[1]Exposure Report'!$B$13),rate_lookup_table,4,FALSE),FALSE)</f>
        <v>240.52800000000002</v>
      </c>
      <c r="M3564" t="s">
        <v>0</v>
      </c>
      <c r="N3564" t="str">
        <f>IF(VLOOKUP(B3564,title_rename,2,FALSE)=0,B3564,VLOOKUP(B3564,title_rename,2,FALSE))</f>
        <v>07-08 Colorado Rockies @ Washington Nationals</v>
      </c>
      <c r="O3564" s="3" t="str">
        <f>LEFT(IF(VLOOKUP(C3564,brand_rename,2,FALSE)=0,C3564,VLOOKUP(C3564,brand_rename,2,FALSE)),LEN(IF(VLOOKUP(C3564,brand_rename,2,FALSE)=0,C3564,VLOOKUP(C3564,brand_rename,2,FALSE)))-6)</f>
        <v>Washington National Logo</v>
      </c>
      <c r="P3564" t="str">
        <f>IF(VLOOKUP(D3564,location_rename,2,FALSE)=0,D3564,VLOOKUP(D3564,location_rename,2,FALSE))</f>
        <v>LED Upper Billboard</v>
      </c>
      <c r="Q3564">
        <f>IF($L3564=0,0,G3564)</f>
        <v>6</v>
      </c>
      <c r="R3564">
        <f>IF($L3564=0,0,H3564)</f>
        <v>14</v>
      </c>
      <c r="S3564" s="1">
        <f>R3564*L3564</f>
        <v>3367.3920000000003</v>
      </c>
      <c r="T3564" s="1">
        <f>S3564*(K3564/100)</f>
        <v>659.72451436410938</v>
      </c>
      <c r="U3564" t="str">
        <f t="shared" si="110"/>
        <v>Washington National LogoLED Upper Billboard</v>
      </c>
      <c r="V3564" t="str">
        <f t="shared" si="111"/>
        <v>07-08 Colorado Rockies @ Washington NationalsWashington National LogoLED Upper Billboard</v>
      </c>
      <c r="W3564" t="str">
        <f>CONCATENATE(M3564,O3564)</f>
        <v>Regular SeasonWashington National Logo</v>
      </c>
      <c r="X3564" t="str">
        <f>CONCATENATE(M3564,P3564)</f>
        <v>Regular SeasonLED Upper Billboard</v>
      </c>
      <c r="Y3564" t="str">
        <f>CONCATENATE(M3564,O3564,P3564)</f>
        <v>Regular SeasonWashington National LogoLED Upper Billboard</v>
      </c>
    </row>
    <row r="3565" spans="1:25" x14ac:dyDescent="0.25">
      <c r="A3565" s="3">
        <v>375959</v>
      </c>
      <c r="B3565" t="s">
        <v>4</v>
      </c>
      <c r="C3565" t="s">
        <v>8</v>
      </c>
      <c r="D3565" t="s">
        <v>17</v>
      </c>
      <c r="E3565" t="s">
        <v>1</v>
      </c>
      <c r="F3565" s="5">
        <v>41098</v>
      </c>
      <c r="G3565">
        <v>5</v>
      </c>
      <c r="H3565">
        <v>8</v>
      </c>
      <c r="I3565" s="1">
        <v>1924.24</v>
      </c>
      <c r="J3565" s="1">
        <v>486.71</v>
      </c>
      <c r="K3565">
        <v>25.293622417162101</v>
      </c>
      <c r="L3565" s="4">
        <f>VLOOKUP(N3565,rates,VLOOKUP(CONCATENATE('[1]Exposure Report'!$B$11,'[1]Exposure Report'!$B$13),rate_lookup_table,4,FALSE),FALSE)</f>
        <v>240.52800000000002</v>
      </c>
      <c r="M3565" t="s">
        <v>0</v>
      </c>
      <c r="N3565" t="str">
        <f>IF(VLOOKUP(B3565,title_rename,2,FALSE)=0,B3565,VLOOKUP(B3565,title_rename,2,FALSE))</f>
        <v>07-08 Colorado Rockies @ Washington Nationals</v>
      </c>
      <c r="O3565" s="3" t="str">
        <f>LEFT(IF(VLOOKUP(C3565,brand_rename,2,FALSE)=0,C3565,VLOOKUP(C3565,brand_rename,2,FALSE)),LEN(IF(VLOOKUP(C3565,brand_rename,2,FALSE)=0,C3565,VLOOKUP(C3565,brand_rename,2,FALSE)))-6)</f>
        <v>Washington National Logo</v>
      </c>
      <c r="P3565" t="str">
        <f>IF(VLOOKUP(D3565,location_rename,2,FALSE)=0,D3565,VLOOKUP(D3565,location_rename,2,FALSE))</f>
        <v>LED Upper Tiered</v>
      </c>
      <c r="Q3565">
        <f>IF($L3565=0,0,G3565)</f>
        <v>5</v>
      </c>
      <c r="R3565">
        <f>IF($L3565=0,0,H3565)</f>
        <v>8</v>
      </c>
      <c r="S3565" s="1">
        <f>R3565*L3565</f>
        <v>1924.2240000000002</v>
      </c>
      <c r="T3565" s="1">
        <f>S3565*(K3565/100)</f>
        <v>486.70595302041335</v>
      </c>
      <c r="U3565" t="str">
        <f t="shared" si="110"/>
        <v>Washington National LogoLED Upper Tiered</v>
      </c>
      <c r="V3565" t="str">
        <f t="shared" si="111"/>
        <v>07-08 Colorado Rockies @ Washington NationalsWashington National LogoLED Upper Tiered</v>
      </c>
      <c r="W3565" t="str">
        <f>CONCATENATE(M3565,O3565)</f>
        <v>Regular SeasonWashington National Logo</v>
      </c>
      <c r="X3565" t="str">
        <f>CONCATENATE(M3565,P3565)</f>
        <v>Regular SeasonLED Upper Tiered</v>
      </c>
      <c r="Y3565" t="str">
        <f>CONCATENATE(M3565,O3565,P3565)</f>
        <v>Regular SeasonWashington National LogoLED Upper Tiered</v>
      </c>
    </row>
    <row r="3566" spans="1:25" x14ac:dyDescent="0.25">
      <c r="A3566" s="3">
        <v>375959</v>
      </c>
      <c r="B3566" t="s">
        <v>4</v>
      </c>
      <c r="C3566" t="s">
        <v>8</v>
      </c>
      <c r="D3566" t="s">
        <v>16</v>
      </c>
      <c r="E3566" t="s">
        <v>1</v>
      </c>
      <c r="F3566" s="5">
        <v>41098</v>
      </c>
      <c r="G3566">
        <v>301</v>
      </c>
      <c r="H3566">
        <v>1959</v>
      </c>
      <c r="I3566" s="1">
        <v>471198.27</v>
      </c>
      <c r="J3566" s="1">
        <v>74914.94</v>
      </c>
      <c r="K3566">
        <v>15.8988147388571</v>
      </c>
      <c r="L3566" s="4">
        <f>VLOOKUP(N3566,rates,VLOOKUP(CONCATENATE('[1]Exposure Report'!$B$11,'[1]Exposure Report'!$B$13),rate_lookup_table,4,FALSE),FALSE)</f>
        <v>240.52800000000002</v>
      </c>
      <c r="M3566" t="s">
        <v>0</v>
      </c>
      <c r="N3566" t="str">
        <f>IF(VLOOKUP(B3566,title_rename,2,FALSE)=0,B3566,VLOOKUP(B3566,title_rename,2,FALSE))</f>
        <v>07-08 Colorado Rockies @ Washington Nationals</v>
      </c>
      <c r="O3566" s="3" t="str">
        <f>LEFT(IF(VLOOKUP(C3566,brand_rename,2,FALSE)=0,C3566,VLOOKUP(C3566,brand_rename,2,FALSE)),LEN(IF(VLOOKUP(C3566,brand_rename,2,FALSE)=0,C3566,VLOOKUP(C3566,brand_rename,2,FALSE)))-6)</f>
        <v>Washington National Logo</v>
      </c>
      <c r="P3566" t="str">
        <f>IF(VLOOKUP(D3566,location_rename,2,FALSE)=0,D3566,VLOOKUP(D3566,location_rename,2,FALSE))</f>
        <v>On Surface Branding</v>
      </c>
      <c r="Q3566">
        <f>IF($L3566=0,0,G3566)</f>
        <v>301</v>
      </c>
      <c r="R3566">
        <f>IF($L3566=0,0,H3566)</f>
        <v>1959</v>
      </c>
      <c r="S3566" s="1">
        <f>R3566*L3566</f>
        <v>471194.35200000001</v>
      </c>
      <c r="T3566" s="1">
        <f>S3566*(K3566/100)</f>
        <v>74914.317084438211</v>
      </c>
      <c r="U3566" t="str">
        <f t="shared" si="110"/>
        <v>Washington National LogoOn Surface Branding</v>
      </c>
      <c r="V3566" t="str">
        <f t="shared" si="111"/>
        <v>07-08 Colorado Rockies @ Washington NationalsWashington National LogoOn Surface Branding</v>
      </c>
      <c r="W3566" t="str">
        <f>CONCATENATE(M3566,O3566)</f>
        <v>Regular SeasonWashington National Logo</v>
      </c>
      <c r="X3566" t="str">
        <f>CONCATENATE(M3566,P3566)</f>
        <v>Regular SeasonOn Surface Branding</v>
      </c>
      <c r="Y3566" t="str">
        <f>CONCATENATE(M3566,O3566,P3566)</f>
        <v>Regular SeasonWashington National LogoOn Surface Branding</v>
      </c>
    </row>
    <row r="3567" spans="1:25" x14ac:dyDescent="0.25">
      <c r="A3567" s="3">
        <v>375959</v>
      </c>
      <c r="B3567" t="s">
        <v>4</v>
      </c>
      <c r="C3567" t="s">
        <v>8</v>
      </c>
      <c r="D3567" t="s">
        <v>15</v>
      </c>
      <c r="E3567" t="s">
        <v>1</v>
      </c>
      <c r="F3567" s="5">
        <v>41098</v>
      </c>
      <c r="G3567">
        <v>13</v>
      </c>
      <c r="H3567">
        <v>94</v>
      </c>
      <c r="I3567" s="1">
        <v>22609.82</v>
      </c>
      <c r="J3567" s="1">
        <v>2402.61</v>
      </c>
      <c r="K3567">
        <v>10.626400387088401</v>
      </c>
      <c r="L3567" s="4">
        <f>VLOOKUP(N3567,rates,VLOOKUP(CONCATENATE('[1]Exposure Report'!$B$11,'[1]Exposure Report'!$B$13),rate_lookup_table,4,FALSE),FALSE)</f>
        <v>240.52800000000002</v>
      </c>
      <c r="M3567" t="s">
        <v>0</v>
      </c>
      <c r="N3567" t="str">
        <f>IF(VLOOKUP(B3567,title_rename,2,FALSE)=0,B3567,VLOOKUP(B3567,title_rename,2,FALSE))</f>
        <v>07-08 Colorado Rockies @ Washington Nationals</v>
      </c>
      <c r="O3567" s="3" t="str">
        <f>LEFT(IF(VLOOKUP(C3567,brand_rename,2,FALSE)=0,C3567,VLOOKUP(C3567,brand_rename,2,FALSE)),LEN(IF(VLOOKUP(C3567,brand_rename,2,FALSE)=0,C3567,VLOOKUP(C3567,brand_rename,2,FALSE)))-6)</f>
        <v>Washington National Logo</v>
      </c>
      <c r="P3567" t="str">
        <f>IF(VLOOKUP(D3567,location_rename,2,FALSE)=0,D3567,VLOOKUP(D3567,location_rename,2,FALSE))</f>
        <v>Special Structure Signage</v>
      </c>
      <c r="Q3567">
        <f>IF($L3567=0,0,G3567)</f>
        <v>13</v>
      </c>
      <c r="R3567">
        <f>IF($L3567=0,0,H3567)</f>
        <v>94</v>
      </c>
      <c r="S3567" s="1">
        <f>R3567*L3567</f>
        <v>22609.632000000001</v>
      </c>
      <c r="T3567" s="1">
        <f>S3567*(K3567/100)</f>
        <v>2402.5900223672634</v>
      </c>
      <c r="U3567" t="str">
        <f t="shared" si="110"/>
        <v>Washington National LogoSpecial Structure Signage</v>
      </c>
      <c r="V3567" t="str">
        <f t="shared" si="111"/>
        <v>07-08 Colorado Rockies @ Washington NationalsWashington National LogoSpecial Structure Signage</v>
      </c>
      <c r="W3567" t="str">
        <f>CONCATENATE(M3567,O3567)</f>
        <v>Regular SeasonWashington National Logo</v>
      </c>
      <c r="X3567" t="str">
        <f>CONCATENATE(M3567,P3567)</f>
        <v>Regular SeasonSpecial Structure Signage</v>
      </c>
      <c r="Y3567" t="str">
        <f>CONCATENATE(M3567,O3567,P3567)</f>
        <v>Regular SeasonWashington National LogoSpecial Structure Signage</v>
      </c>
    </row>
    <row r="3568" spans="1:25" x14ac:dyDescent="0.25">
      <c r="A3568" s="3">
        <v>375959</v>
      </c>
      <c r="B3568" t="s">
        <v>4</v>
      </c>
      <c r="C3568" t="s">
        <v>8</v>
      </c>
      <c r="D3568" t="s">
        <v>14</v>
      </c>
      <c r="E3568" t="s">
        <v>1</v>
      </c>
      <c r="F3568" s="5">
        <v>41098</v>
      </c>
      <c r="G3568">
        <v>17</v>
      </c>
      <c r="H3568">
        <v>39</v>
      </c>
      <c r="I3568" s="1">
        <v>9380.67</v>
      </c>
      <c r="J3568" s="1">
        <v>1251.53</v>
      </c>
      <c r="K3568">
        <v>13.3415843431226</v>
      </c>
      <c r="L3568" s="4">
        <f>VLOOKUP(N3568,rates,VLOOKUP(CONCATENATE('[1]Exposure Report'!$B$11,'[1]Exposure Report'!$B$13),rate_lookup_table,4,FALSE),FALSE)</f>
        <v>240.52800000000002</v>
      </c>
      <c r="M3568" t="s">
        <v>0</v>
      </c>
      <c r="N3568" t="str">
        <f>IF(VLOOKUP(B3568,title_rename,2,FALSE)=0,B3568,VLOOKUP(B3568,title_rename,2,FALSE))</f>
        <v>07-08 Colorado Rockies @ Washington Nationals</v>
      </c>
      <c r="O3568" s="3" t="str">
        <f>LEFT(IF(VLOOKUP(C3568,brand_rename,2,FALSE)=0,C3568,VLOOKUP(C3568,brand_rename,2,FALSE)),LEN(IF(VLOOKUP(C3568,brand_rename,2,FALSE)=0,C3568,VLOOKUP(C3568,brand_rename,2,FALSE)))-6)</f>
        <v>Washington National Logo</v>
      </c>
      <c r="P3568" t="str">
        <f>IF(VLOOKUP(D3568,location_rename,2,FALSE)=0,D3568,VLOOKUP(D3568,location_rename,2,FALSE))</f>
        <v>Static Dugout Roof</v>
      </c>
      <c r="Q3568">
        <f>IF($L3568=0,0,G3568)</f>
        <v>17</v>
      </c>
      <c r="R3568">
        <f>IF($L3568=0,0,H3568)</f>
        <v>39</v>
      </c>
      <c r="S3568" s="1">
        <f>R3568*L3568</f>
        <v>9380.5920000000006</v>
      </c>
      <c r="T3568" s="1">
        <f>S3568*(K3568/100)</f>
        <v>1251.5195935642114</v>
      </c>
      <c r="U3568" t="str">
        <f t="shared" si="110"/>
        <v>Washington National LogoStatic Dugout Roof</v>
      </c>
      <c r="V3568" t="str">
        <f t="shared" si="111"/>
        <v>07-08 Colorado Rockies @ Washington NationalsWashington National LogoStatic Dugout Roof</v>
      </c>
      <c r="W3568" t="str">
        <f>CONCATENATE(M3568,O3568)</f>
        <v>Regular SeasonWashington National Logo</v>
      </c>
      <c r="X3568" t="str">
        <f>CONCATENATE(M3568,P3568)</f>
        <v>Regular SeasonStatic Dugout Roof</v>
      </c>
      <c r="Y3568" t="str">
        <f>CONCATENATE(M3568,O3568,P3568)</f>
        <v>Regular SeasonWashington National LogoStatic Dugout Roof</v>
      </c>
    </row>
    <row r="3569" spans="1:25" x14ac:dyDescent="0.25">
      <c r="A3569" s="3">
        <v>375959</v>
      </c>
      <c r="B3569" t="s">
        <v>4</v>
      </c>
      <c r="C3569" t="s">
        <v>8</v>
      </c>
      <c r="D3569" t="s">
        <v>13</v>
      </c>
      <c r="E3569" t="s">
        <v>1</v>
      </c>
      <c r="F3569" s="5">
        <v>41098</v>
      </c>
      <c r="G3569">
        <v>17</v>
      </c>
      <c r="H3569">
        <v>44</v>
      </c>
      <c r="I3569" s="1">
        <v>10583.32</v>
      </c>
      <c r="J3569" s="1">
        <v>2260.2800000000002</v>
      </c>
      <c r="K3569">
        <v>21.357003284413501</v>
      </c>
      <c r="L3569" s="4">
        <f>VLOOKUP(N3569,rates,VLOOKUP(CONCATENATE('[1]Exposure Report'!$B$11,'[1]Exposure Report'!$B$13),rate_lookup_table,4,FALSE),FALSE)</f>
        <v>240.52800000000002</v>
      </c>
      <c r="M3569" t="s">
        <v>0</v>
      </c>
      <c r="N3569" t="str">
        <f>IF(VLOOKUP(B3569,title_rename,2,FALSE)=0,B3569,VLOOKUP(B3569,title_rename,2,FALSE))</f>
        <v>07-08 Colorado Rockies @ Washington Nationals</v>
      </c>
      <c r="O3569" s="3" t="str">
        <f>LEFT(IF(VLOOKUP(C3569,brand_rename,2,FALSE)=0,C3569,VLOOKUP(C3569,brand_rename,2,FALSE)),LEN(IF(VLOOKUP(C3569,brand_rename,2,FALSE)=0,C3569,VLOOKUP(C3569,brand_rename,2,FALSE)))-6)</f>
        <v>Washington National Logo</v>
      </c>
      <c r="P3569" t="str">
        <f>IF(VLOOKUP(D3569,location_rename,2,FALSE)=0,D3569,VLOOKUP(D3569,location_rename,2,FALSE))</f>
        <v>Static Dugout Wall</v>
      </c>
      <c r="Q3569">
        <f>IF($L3569=0,0,G3569)</f>
        <v>17</v>
      </c>
      <c r="R3569">
        <f>IF($L3569=0,0,H3569)</f>
        <v>44</v>
      </c>
      <c r="S3569" s="1">
        <f>R3569*L3569</f>
        <v>10583.232</v>
      </c>
      <c r="T3569" s="1">
        <f>S3569*(K3569/100)</f>
        <v>2260.2612058371005</v>
      </c>
      <c r="U3569" t="str">
        <f t="shared" si="110"/>
        <v>Washington National LogoStatic Dugout Wall</v>
      </c>
      <c r="V3569" t="str">
        <f t="shared" si="111"/>
        <v>07-08 Colorado Rockies @ Washington NationalsWashington National LogoStatic Dugout Wall</v>
      </c>
      <c r="W3569" t="str">
        <f>CONCATENATE(M3569,O3569)</f>
        <v>Regular SeasonWashington National Logo</v>
      </c>
      <c r="X3569" t="str">
        <f>CONCATENATE(M3569,P3569)</f>
        <v>Regular SeasonStatic Dugout Wall</v>
      </c>
      <c r="Y3569" t="str">
        <f>CONCATENATE(M3569,O3569,P3569)</f>
        <v>Regular SeasonWashington National LogoStatic Dugout Wall</v>
      </c>
    </row>
    <row r="3570" spans="1:25" x14ac:dyDescent="0.25">
      <c r="A3570" s="3">
        <v>375959</v>
      </c>
      <c r="B3570" t="s">
        <v>4</v>
      </c>
      <c r="C3570" t="s">
        <v>8</v>
      </c>
      <c r="D3570" t="s">
        <v>12</v>
      </c>
      <c r="E3570" t="s">
        <v>1</v>
      </c>
      <c r="F3570" s="5">
        <v>41098</v>
      </c>
      <c r="G3570">
        <v>83</v>
      </c>
      <c r="H3570">
        <v>187</v>
      </c>
      <c r="I3570" s="1">
        <v>44979.11</v>
      </c>
      <c r="J3570" s="1">
        <v>10171.17</v>
      </c>
      <c r="K3570">
        <v>22.613097502373801</v>
      </c>
      <c r="L3570" s="4">
        <f>VLOOKUP(N3570,rates,VLOOKUP(CONCATENATE('[1]Exposure Report'!$B$11,'[1]Exposure Report'!$B$13),rate_lookup_table,4,FALSE),FALSE)</f>
        <v>240.52800000000002</v>
      </c>
      <c r="M3570" t="s">
        <v>0</v>
      </c>
      <c r="N3570" t="str">
        <f>IF(VLOOKUP(B3570,title_rename,2,FALSE)=0,B3570,VLOOKUP(B3570,title_rename,2,FALSE))</f>
        <v>07-08 Colorado Rockies @ Washington Nationals</v>
      </c>
      <c r="O3570" s="3" t="str">
        <f>LEFT(IF(VLOOKUP(C3570,brand_rename,2,FALSE)=0,C3570,VLOOKUP(C3570,brand_rename,2,FALSE)),LEN(IF(VLOOKUP(C3570,brand_rename,2,FALSE)=0,C3570,VLOOKUP(C3570,brand_rename,2,FALSE)))-6)</f>
        <v>Washington National Logo</v>
      </c>
      <c r="P3570" t="str">
        <f>IF(VLOOKUP(D3570,location_rename,2,FALSE)=0,D3570,VLOOKUP(D3570,location_rename,2,FALSE))</f>
        <v>Static Field Level Home Plate</v>
      </c>
      <c r="Q3570">
        <f>IF($L3570=0,0,G3570)</f>
        <v>83</v>
      </c>
      <c r="R3570">
        <f>IF($L3570=0,0,H3570)</f>
        <v>187</v>
      </c>
      <c r="S3570" s="1">
        <f>R3570*L3570</f>
        <v>44978.736000000004</v>
      </c>
      <c r="T3570" s="1">
        <f>S3570*(K3570/100)</f>
        <v>10171.085427015307</v>
      </c>
      <c r="U3570" t="str">
        <f t="shared" si="110"/>
        <v>Washington National LogoStatic Field Level Home Plate</v>
      </c>
      <c r="V3570" t="str">
        <f t="shared" si="111"/>
        <v>07-08 Colorado Rockies @ Washington NationalsWashington National LogoStatic Field Level Home Plate</v>
      </c>
      <c r="W3570" t="str">
        <f>CONCATENATE(M3570,O3570)</f>
        <v>Regular SeasonWashington National Logo</v>
      </c>
      <c r="X3570" t="str">
        <f>CONCATENATE(M3570,P3570)</f>
        <v>Regular SeasonStatic Field Level Home Plate</v>
      </c>
      <c r="Y3570" t="str">
        <f>CONCATENATE(M3570,O3570,P3570)</f>
        <v>Regular SeasonWashington National LogoStatic Field Level Home Plate</v>
      </c>
    </row>
    <row r="3571" spans="1:25" x14ac:dyDescent="0.25">
      <c r="A3571" s="3">
        <v>375959</v>
      </c>
      <c r="B3571" t="s">
        <v>4</v>
      </c>
      <c r="C3571" t="s">
        <v>8</v>
      </c>
      <c r="D3571" t="s">
        <v>11</v>
      </c>
      <c r="E3571" t="s">
        <v>1</v>
      </c>
      <c r="F3571" s="5">
        <v>41098</v>
      </c>
      <c r="G3571">
        <v>49</v>
      </c>
      <c r="H3571">
        <v>220</v>
      </c>
      <c r="I3571" s="1">
        <v>52916.6</v>
      </c>
      <c r="J3571" s="1">
        <v>6482.52</v>
      </c>
      <c r="K3571">
        <v>12.250446929696899</v>
      </c>
      <c r="L3571" s="4">
        <f>VLOOKUP(N3571,rates,VLOOKUP(CONCATENATE('[1]Exposure Report'!$B$11,'[1]Exposure Report'!$B$13),rate_lookup_table,4,FALSE),FALSE)</f>
        <v>240.52800000000002</v>
      </c>
      <c r="M3571" t="s">
        <v>0</v>
      </c>
      <c r="N3571" t="str">
        <f>IF(VLOOKUP(B3571,title_rename,2,FALSE)=0,B3571,VLOOKUP(B3571,title_rename,2,FALSE))</f>
        <v>07-08 Colorado Rockies @ Washington Nationals</v>
      </c>
      <c r="O3571" s="3" t="str">
        <f>LEFT(IF(VLOOKUP(C3571,brand_rename,2,FALSE)=0,C3571,VLOOKUP(C3571,brand_rename,2,FALSE)),LEN(IF(VLOOKUP(C3571,brand_rename,2,FALSE)=0,C3571,VLOOKUP(C3571,brand_rename,2,FALSE)))-6)</f>
        <v>Washington National Logo</v>
      </c>
      <c r="P3571" t="str">
        <f>IF(VLOOKUP(D3571,location_rename,2,FALSE)=0,D3571,VLOOKUP(D3571,location_rename,2,FALSE))</f>
        <v>Static Outfield Wall</v>
      </c>
      <c r="Q3571">
        <f>IF($L3571=0,0,G3571)</f>
        <v>49</v>
      </c>
      <c r="R3571">
        <f>IF($L3571=0,0,H3571)</f>
        <v>220</v>
      </c>
      <c r="S3571" s="1">
        <f>R3571*L3571</f>
        <v>52916.160000000003</v>
      </c>
      <c r="T3571" s="1">
        <f>S3571*(K3571/100)</f>
        <v>6482.4660980334993</v>
      </c>
      <c r="U3571" t="str">
        <f t="shared" si="110"/>
        <v>Washington National LogoStatic Outfield Wall</v>
      </c>
      <c r="V3571" t="str">
        <f t="shared" si="111"/>
        <v>07-08 Colorado Rockies @ Washington NationalsWashington National LogoStatic Outfield Wall</v>
      </c>
      <c r="W3571" t="str">
        <f>CONCATENATE(M3571,O3571)</f>
        <v>Regular SeasonWashington National Logo</v>
      </c>
      <c r="X3571" t="str">
        <f>CONCATENATE(M3571,P3571)</f>
        <v>Regular SeasonStatic Outfield Wall</v>
      </c>
      <c r="Y3571" t="str">
        <f>CONCATENATE(M3571,O3571,P3571)</f>
        <v>Regular SeasonWashington National LogoStatic Outfield Wall</v>
      </c>
    </row>
    <row r="3572" spans="1:25" x14ac:dyDescent="0.25">
      <c r="A3572" s="3">
        <v>375959</v>
      </c>
      <c r="B3572" t="s">
        <v>4</v>
      </c>
      <c r="C3572" t="s">
        <v>8</v>
      </c>
      <c r="D3572" t="s">
        <v>10</v>
      </c>
      <c r="E3572" t="s">
        <v>1</v>
      </c>
      <c r="F3572" s="5">
        <v>41098</v>
      </c>
      <c r="G3572">
        <v>1</v>
      </c>
      <c r="H3572">
        <v>3</v>
      </c>
      <c r="I3572" s="1">
        <v>721.59</v>
      </c>
      <c r="J3572" s="1">
        <v>160.19</v>
      </c>
      <c r="K3572">
        <v>22.199587023101699</v>
      </c>
      <c r="L3572" s="4">
        <f>VLOOKUP(N3572,rates,VLOOKUP(CONCATENATE('[1]Exposure Report'!$B$11,'[1]Exposure Report'!$B$13),rate_lookup_table,4,FALSE),FALSE)</f>
        <v>240.52800000000002</v>
      </c>
      <c r="M3572" t="s">
        <v>0</v>
      </c>
      <c r="N3572" t="str">
        <f>IF(VLOOKUP(B3572,title_rename,2,FALSE)=0,B3572,VLOOKUP(B3572,title_rename,2,FALSE))</f>
        <v>07-08 Colorado Rockies @ Washington Nationals</v>
      </c>
      <c r="O3572" s="3" t="str">
        <f>LEFT(IF(VLOOKUP(C3572,brand_rename,2,FALSE)=0,C3572,VLOOKUP(C3572,brand_rename,2,FALSE)),LEN(IF(VLOOKUP(C3572,brand_rename,2,FALSE)=0,C3572,VLOOKUP(C3572,brand_rename,2,FALSE)))-6)</f>
        <v>Washington National Logo</v>
      </c>
      <c r="P3572" t="str">
        <f>IF(VLOOKUP(D3572,location_rename,2,FALSE)=0,D3572,VLOOKUP(D3572,location_rename,2,FALSE))</f>
        <v>Static Outside Billboard</v>
      </c>
      <c r="Q3572">
        <f>IF($L3572=0,0,G3572)</f>
        <v>1</v>
      </c>
      <c r="R3572">
        <f>IF($L3572=0,0,H3572)</f>
        <v>3</v>
      </c>
      <c r="S3572" s="1">
        <f>R3572*L3572</f>
        <v>721.58400000000006</v>
      </c>
      <c r="T3572" s="1">
        <f>S3572*(K3572/100)</f>
        <v>160.18866802477817</v>
      </c>
      <c r="U3572" t="str">
        <f t="shared" si="110"/>
        <v>Washington National LogoStatic Outside Billboard</v>
      </c>
      <c r="V3572" t="str">
        <f t="shared" si="111"/>
        <v>07-08 Colorado Rockies @ Washington NationalsWashington National LogoStatic Outside Billboard</v>
      </c>
      <c r="W3572" t="str">
        <f>CONCATENATE(M3572,O3572)</f>
        <v>Regular SeasonWashington National Logo</v>
      </c>
      <c r="X3572" t="str">
        <f>CONCATENATE(M3572,P3572)</f>
        <v>Regular SeasonStatic Outside Billboard</v>
      </c>
      <c r="Y3572" t="str">
        <f>CONCATENATE(M3572,O3572,P3572)</f>
        <v>Regular SeasonWashington National LogoStatic Outside Billboard</v>
      </c>
    </row>
    <row r="3573" spans="1:25" x14ac:dyDescent="0.25">
      <c r="A3573" s="3">
        <v>375959</v>
      </c>
      <c r="B3573" t="s">
        <v>4</v>
      </c>
      <c r="C3573" t="s">
        <v>8</v>
      </c>
      <c r="D3573" t="s">
        <v>9</v>
      </c>
      <c r="E3573" t="s">
        <v>1</v>
      </c>
      <c r="F3573" s="5">
        <v>41098</v>
      </c>
      <c r="G3573">
        <v>21</v>
      </c>
      <c r="H3573">
        <v>140</v>
      </c>
      <c r="I3573" s="1">
        <v>33674.199999999997</v>
      </c>
      <c r="J3573" s="1">
        <v>4085.43</v>
      </c>
      <c r="K3573">
        <v>12.1322258583722</v>
      </c>
      <c r="L3573" s="4">
        <f>VLOOKUP(N3573,rates,VLOOKUP(CONCATENATE('[1]Exposure Report'!$B$11,'[1]Exposure Report'!$B$13),rate_lookup_table,4,FALSE),FALSE)</f>
        <v>240.52800000000002</v>
      </c>
      <c r="M3573" t="s">
        <v>0</v>
      </c>
      <c r="N3573" t="str">
        <f>IF(VLOOKUP(B3573,title_rename,2,FALSE)=0,B3573,VLOOKUP(B3573,title_rename,2,FALSE))</f>
        <v>07-08 Colorado Rockies @ Washington Nationals</v>
      </c>
      <c r="O3573" s="3" t="str">
        <f>LEFT(IF(VLOOKUP(C3573,brand_rename,2,FALSE)=0,C3573,VLOOKUP(C3573,brand_rename,2,FALSE)),LEN(IF(VLOOKUP(C3573,brand_rename,2,FALSE)=0,C3573,VLOOKUP(C3573,brand_rename,2,FALSE)))-6)</f>
        <v>Washington National Logo</v>
      </c>
      <c r="P3573" t="str">
        <f>IF(VLOOKUP(D3573,location_rename,2,FALSE)=0,D3573,VLOOKUP(D3573,location_rename,2,FALSE))</f>
        <v>Static Upper Billboard</v>
      </c>
      <c r="Q3573">
        <f>IF($L3573=0,0,G3573)</f>
        <v>21</v>
      </c>
      <c r="R3573">
        <f>IF($L3573=0,0,H3573)</f>
        <v>140</v>
      </c>
      <c r="S3573" s="1">
        <f>R3573*L3573</f>
        <v>33673.920000000006</v>
      </c>
      <c r="T3573" s="1">
        <f>S3573*(K3573/100)</f>
        <v>4085.3960297675685</v>
      </c>
      <c r="U3573" t="str">
        <f t="shared" si="110"/>
        <v>Washington National LogoStatic Upper Billboard</v>
      </c>
      <c r="V3573" t="str">
        <f t="shared" si="111"/>
        <v>07-08 Colorado Rockies @ Washington NationalsWashington National LogoStatic Upper Billboard</v>
      </c>
      <c r="W3573" t="str">
        <f>CONCATENATE(M3573,O3573)</f>
        <v>Regular SeasonWashington National Logo</v>
      </c>
      <c r="X3573" t="str">
        <f>CONCATENATE(M3573,P3573)</f>
        <v>Regular SeasonStatic Upper Billboard</v>
      </c>
      <c r="Y3573" t="str">
        <f>CONCATENATE(M3573,O3573,P3573)</f>
        <v>Regular SeasonWashington National LogoStatic Upper Billboard</v>
      </c>
    </row>
    <row r="3574" spans="1:25" x14ac:dyDescent="0.25">
      <c r="A3574" s="3">
        <v>375959</v>
      </c>
      <c r="B3574" t="s">
        <v>4</v>
      </c>
      <c r="C3574" t="s">
        <v>8</v>
      </c>
      <c r="D3574" t="s">
        <v>7</v>
      </c>
      <c r="E3574" t="s">
        <v>1</v>
      </c>
      <c r="F3574" s="5">
        <v>41098</v>
      </c>
      <c r="G3574">
        <v>5</v>
      </c>
      <c r="H3574">
        <v>21</v>
      </c>
      <c r="I3574" s="1">
        <v>5051.13</v>
      </c>
      <c r="J3574" s="1">
        <v>745.98</v>
      </c>
      <c r="K3574">
        <v>14.7685765363393</v>
      </c>
      <c r="L3574" s="4">
        <f>VLOOKUP(N3574,rates,VLOOKUP(CONCATENATE('[1]Exposure Report'!$B$11,'[1]Exposure Report'!$B$13),rate_lookup_table,4,FALSE),FALSE)</f>
        <v>240.52800000000002</v>
      </c>
      <c r="M3574" t="s">
        <v>0</v>
      </c>
      <c r="N3574" t="str">
        <f>IF(VLOOKUP(B3574,title_rename,2,FALSE)=0,B3574,VLOOKUP(B3574,title_rename,2,FALSE))</f>
        <v>07-08 Colorado Rockies @ Washington Nationals</v>
      </c>
      <c r="O3574" s="3" t="str">
        <f>LEFT(IF(VLOOKUP(C3574,brand_rename,2,FALSE)=0,C3574,VLOOKUP(C3574,brand_rename,2,FALSE)),LEN(IF(VLOOKUP(C3574,brand_rename,2,FALSE)=0,C3574,VLOOKUP(C3574,brand_rename,2,FALSE)))-6)</f>
        <v>Washington National Logo</v>
      </c>
      <c r="P3574" t="str">
        <f>IF(VLOOKUP(D3574,location_rename,2,FALSE)=0,D3574,VLOOKUP(D3574,location_rename,2,FALSE))</f>
        <v>Static Upper Home Plate</v>
      </c>
      <c r="Q3574">
        <f>IF($L3574=0,0,G3574)</f>
        <v>5</v>
      </c>
      <c r="R3574">
        <f>IF($L3574=0,0,H3574)</f>
        <v>21</v>
      </c>
      <c r="S3574" s="1">
        <f>R3574*L3574</f>
        <v>5051.0880000000006</v>
      </c>
      <c r="T3574" s="1">
        <f>S3574*(K3574/100)</f>
        <v>745.9737971978501</v>
      </c>
      <c r="U3574" t="str">
        <f t="shared" si="110"/>
        <v>Washington National LogoStatic Upper Home Plate</v>
      </c>
      <c r="V3574" t="str">
        <f t="shared" si="111"/>
        <v>07-08 Colorado Rockies @ Washington NationalsWashington National LogoStatic Upper Home Plate</v>
      </c>
      <c r="W3574" t="str">
        <f>CONCATENATE(M3574,O3574)</f>
        <v>Regular SeasonWashington National Logo</v>
      </c>
      <c r="X3574" t="str">
        <f>CONCATENATE(M3574,P3574)</f>
        <v>Regular SeasonStatic Upper Home Plate</v>
      </c>
      <c r="Y3574" t="str">
        <f>CONCATENATE(M3574,O3574,P3574)</f>
        <v>Regular SeasonWashington National LogoStatic Upper Home Plate</v>
      </c>
    </row>
    <row r="3575" spans="1:25" x14ac:dyDescent="0.25">
      <c r="A3575" s="3">
        <v>375959</v>
      </c>
      <c r="B3575" t="s">
        <v>4</v>
      </c>
      <c r="C3575" t="s">
        <v>5</v>
      </c>
      <c r="D3575" t="s">
        <v>6</v>
      </c>
      <c r="E3575" t="s">
        <v>1</v>
      </c>
      <c r="F3575" s="5">
        <v>41098</v>
      </c>
      <c r="G3575">
        <v>4</v>
      </c>
      <c r="H3575">
        <v>8</v>
      </c>
      <c r="I3575" s="1">
        <v>1924.24</v>
      </c>
      <c r="J3575" s="1">
        <v>559.09</v>
      </c>
      <c r="K3575">
        <v>29.055107471001499</v>
      </c>
      <c r="L3575" s="4">
        <f>VLOOKUP(N3575,rates,VLOOKUP(CONCATENATE('[1]Exposure Report'!$B$11,'[1]Exposure Report'!$B$13),rate_lookup_table,4,FALSE),FALSE)</f>
        <v>240.52800000000002</v>
      </c>
      <c r="M3575" t="s">
        <v>0</v>
      </c>
      <c r="N3575" t="str">
        <f>IF(VLOOKUP(B3575,title_rename,2,FALSE)=0,B3575,VLOOKUP(B3575,title_rename,2,FALSE))</f>
        <v>07-08 Colorado Rockies @ Washington Nationals</v>
      </c>
      <c r="O3575" s="3" t="str">
        <f>LEFT(IF(VLOOKUP(C3575,brand_rename,2,FALSE)=0,C3575,VLOOKUP(C3575,brand_rename,2,FALSE)),LEN(IF(VLOOKUP(C3575,brand_rename,2,FALSE)=0,C3575,VLOOKUP(C3575,brand_rename,2,FALSE)))-6)</f>
        <v>Website - Washingtonnationalsdreamfoundation.org</v>
      </c>
      <c r="P3575" t="str">
        <f>IF(VLOOKUP(D3575,location_rename,2,FALSE)=0,D3575,VLOOKUP(D3575,location_rename,2,FALSE))</f>
        <v>Rotational Field Level Foul Ball Line</v>
      </c>
      <c r="Q3575">
        <f>IF($L3575=0,0,G3575)</f>
        <v>4</v>
      </c>
      <c r="R3575">
        <f>IF($L3575=0,0,H3575)</f>
        <v>8</v>
      </c>
      <c r="S3575" s="1">
        <f>R3575*L3575</f>
        <v>1924.2240000000002</v>
      </c>
      <c r="T3575" s="1">
        <f>S3575*(K3575/100)</f>
        <v>559.08535118280395</v>
      </c>
      <c r="U3575" t="str">
        <f t="shared" si="110"/>
        <v>Website - Washingtonnationalsdreamfoundation.orgRotational Field Level Foul Ball Line</v>
      </c>
      <c r="V3575" t="str">
        <f t="shared" si="111"/>
        <v>07-08 Colorado Rockies @ Washington NationalsWebsite - Washingtonnationalsdreamfoundation.orgRotational Field Level Foul Ball Line</v>
      </c>
      <c r="W3575" t="str">
        <f>CONCATENATE(M3575,O3575)</f>
        <v>Regular SeasonWebsite - Washingtonnationalsdreamfoundation.org</v>
      </c>
      <c r="X3575" t="str">
        <f>CONCATENATE(M3575,P3575)</f>
        <v>Regular SeasonRotational Field Level Foul Ball Line</v>
      </c>
      <c r="Y3575" t="str">
        <f>CONCATENATE(M3575,O3575,P3575)</f>
        <v>Regular SeasonWebsite - Washingtonnationalsdreamfoundation.orgRotational Field Level Foul Ball Line</v>
      </c>
    </row>
    <row r="3576" spans="1:25" x14ac:dyDescent="0.25">
      <c r="A3576" s="3">
        <v>375959</v>
      </c>
      <c r="B3576" t="s">
        <v>4</v>
      </c>
      <c r="C3576" t="s">
        <v>5</v>
      </c>
      <c r="D3576" t="s">
        <v>2</v>
      </c>
      <c r="E3576" t="s">
        <v>1</v>
      </c>
      <c r="F3576" s="5">
        <v>41098</v>
      </c>
      <c r="G3576">
        <v>19</v>
      </c>
      <c r="H3576">
        <v>141</v>
      </c>
      <c r="I3576" s="1">
        <v>33914.730000000003</v>
      </c>
      <c r="J3576" s="1">
        <v>7825.16</v>
      </c>
      <c r="K3576">
        <v>23.073042303447401</v>
      </c>
      <c r="L3576" s="4">
        <f>VLOOKUP(N3576,rates,VLOOKUP(CONCATENATE('[1]Exposure Report'!$B$11,'[1]Exposure Report'!$B$13),rate_lookup_table,4,FALSE),FALSE)</f>
        <v>240.52800000000002</v>
      </c>
      <c r="M3576" t="s">
        <v>0</v>
      </c>
      <c r="N3576" t="str">
        <f>IF(VLOOKUP(B3576,title_rename,2,FALSE)=0,B3576,VLOOKUP(B3576,title_rename,2,FALSE))</f>
        <v>07-08 Colorado Rockies @ Washington Nationals</v>
      </c>
      <c r="O3576" s="3" t="str">
        <f>LEFT(IF(VLOOKUP(C3576,brand_rename,2,FALSE)=0,C3576,VLOOKUP(C3576,brand_rename,2,FALSE)),LEN(IF(VLOOKUP(C3576,brand_rename,2,FALSE)=0,C3576,VLOOKUP(C3576,brand_rename,2,FALSE)))-6)</f>
        <v>Website - Washingtonnationalsdreamfoundation.org</v>
      </c>
      <c r="P3576" t="str">
        <f>IF(VLOOKUP(D3576,location_rename,2,FALSE)=0,D3576,VLOOKUP(D3576,location_rename,2,FALSE))</f>
        <v>Rotational Field Level Home Plate</v>
      </c>
      <c r="Q3576">
        <f>IF($L3576=0,0,G3576)</f>
        <v>19</v>
      </c>
      <c r="R3576">
        <f>IF($L3576=0,0,H3576)</f>
        <v>141</v>
      </c>
      <c r="S3576" s="1">
        <f>R3576*L3576</f>
        <v>33914.448000000004</v>
      </c>
      <c r="T3576" s="1">
        <f>S3576*(K3576/100)</f>
        <v>7825.0949340206726</v>
      </c>
      <c r="U3576" t="str">
        <f t="shared" si="110"/>
        <v>Website - Washingtonnationalsdreamfoundation.orgRotational Field Level Home Plate</v>
      </c>
      <c r="V3576" t="str">
        <f t="shared" si="111"/>
        <v>07-08 Colorado Rockies @ Washington NationalsWebsite - Washingtonnationalsdreamfoundation.orgRotational Field Level Home Plate</v>
      </c>
      <c r="W3576" t="str">
        <f>CONCATENATE(M3576,O3576)</f>
        <v>Regular SeasonWebsite - Washingtonnationalsdreamfoundation.org</v>
      </c>
      <c r="X3576" t="str">
        <f>CONCATENATE(M3576,P3576)</f>
        <v>Regular SeasonRotational Field Level Home Plate</v>
      </c>
      <c r="Y3576" t="str">
        <f>CONCATENATE(M3576,O3576,P3576)</f>
        <v>Regular SeasonWebsite - Washingtonnationalsdreamfoundation.orgRotational Field Level Home Plate</v>
      </c>
    </row>
    <row r="3577" spans="1:25" x14ac:dyDescent="0.25">
      <c r="A3577" s="3">
        <v>375959</v>
      </c>
      <c r="B3577" t="s">
        <v>4</v>
      </c>
      <c r="C3577" t="s">
        <v>3</v>
      </c>
      <c r="D3577" t="s">
        <v>2</v>
      </c>
      <c r="E3577" t="s">
        <v>1</v>
      </c>
      <c r="F3577" s="5">
        <v>41098</v>
      </c>
      <c r="G3577">
        <v>9</v>
      </c>
      <c r="H3577">
        <v>50</v>
      </c>
      <c r="I3577" s="1">
        <v>12026.5</v>
      </c>
      <c r="J3577" s="1">
        <v>3123.19</v>
      </c>
      <c r="K3577">
        <v>25.969234606909701</v>
      </c>
      <c r="L3577" s="4">
        <f>VLOOKUP(N3577,rates,VLOOKUP(CONCATENATE('[1]Exposure Report'!$B$11,'[1]Exposure Report'!$B$13),rate_lookup_table,4,FALSE),FALSE)</f>
        <v>240.52800000000002</v>
      </c>
      <c r="M3577" t="s">
        <v>0</v>
      </c>
      <c r="N3577" t="str">
        <f>IF(VLOOKUP(B3577,title_rename,2,FALSE)=0,B3577,VLOOKUP(B3577,title_rename,2,FALSE))</f>
        <v>07-08 Colorado Rockies @ Washington Nationals</v>
      </c>
      <c r="O3577" s="3" t="str">
        <f>LEFT(IF(VLOOKUP(C3577,brand_rename,2,FALSE)=0,C3577,VLOOKUP(C3577,brand_rename,2,FALSE)),LEN(IF(VLOOKUP(C3577,brand_rename,2,FALSE)=0,C3577,VLOOKUP(C3577,brand_rename,2,FALSE)))-6)</f>
        <v>Windstream</v>
      </c>
      <c r="P3577" t="str">
        <f>IF(VLOOKUP(D3577,location_rename,2,FALSE)=0,D3577,VLOOKUP(D3577,location_rename,2,FALSE))</f>
        <v>Rotational Field Level Home Plate</v>
      </c>
      <c r="Q3577">
        <f>IF($L3577=0,0,G3577)</f>
        <v>9</v>
      </c>
      <c r="R3577">
        <f>IF($L3577=0,0,H3577)</f>
        <v>50</v>
      </c>
      <c r="S3577" s="1">
        <f>R3577*L3577</f>
        <v>12026.400000000001</v>
      </c>
      <c r="T3577" s="1">
        <f>S3577*(K3577/100)</f>
        <v>3123.1640307653888</v>
      </c>
      <c r="U3577" t="str">
        <f t="shared" si="110"/>
        <v>WindstreamRotational Field Level Home Plate</v>
      </c>
      <c r="V3577" t="str">
        <f t="shared" si="111"/>
        <v>07-08 Colorado Rockies @ Washington NationalsWindstreamRotational Field Level Home Plate</v>
      </c>
      <c r="W3577" t="str">
        <f>CONCATENATE(M3577,O3577)</f>
        <v>Regular SeasonWindstream</v>
      </c>
      <c r="X3577" t="str">
        <f>CONCATENATE(M3577,P3577)</f>
        <v>Regular SeasonRotational Field Level Home Plate</v>
      </c>
      <c r="Y3577" t="str">
        <f>CONCATENATE(M3577,O3577,P3577)</f>
        <v>Regular SeasonWindstreamRotational Field Level Home Plate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Repucom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Lewis</dc:creator>
  <cp:lastModifiedBy>Scott Lewis</cp:lastModifiedBy>
  <dcterms:created xsi:type="dcterms:W3CDTF">2018-11-09T15:24:40Z</dcterms:created>
  <dcterms:modified xsi:type="dcterms:W3CDTF">2018-11-12T18:20:43Z</dcterms:modified>
</cp:coreProperties>
</file>